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updateLinks="always" codeName="ThisWorkbook"/>
  <mc:AlternateContent xmlns:mc="http://schemas.openxmlformats.org/markup-compatibility/2006">
    <mc:Choice Requires="x15">
      <x15ac:absPath xmlns:x15ac="http://schemas.microsoft.com/office/spreadsheetml/2010/11/ac" url="E:\git\cmol\Illumina-Reporting\Heme\"/>
    </mc:Choice>
  </mc:AlternateContent>
  <xr:revisionPtr revIDLastSave="0" documentId="13_ncr:1_{07ED5735-E702-4C8C-84B2-698F524BDAAC}" xr6:coauthVersionLast="47" xr6:coauthVersionMax="47" xr10:uidLastSave="{00000000-0000-0000-0000-000000000000}"/>
  <bookViews>
    <workbookView xWindow="-108" yWindow="-108" windowWidth="30936" windowHeight="16896" activeTab="1" xr2:uid="{00000000-000D-0000-FFFF-FFFF00000000}"/>
  </bookViews>
  <sheets>
    <sheet name="Start Here" sheetId="7" r:id="rId1"/>
    <sheet name="Result" sheetId="1" r:id="rId2"/>
    <sheet name="Patient Information" sheetId="13" r:id="rId3"/>
    <sheet name="Raw Data Cut 4" sheetId="4" r:id="rId4"/>
    <sheet name="Raw Data Hotspot" sheetId="10" r:id="rId5"/>
    <sheet name="Insertion" sheetId="14" r:id="rId6"/>
    <sheet name="Deletion" sheetId="15" r:id="rId7"/>
    <sheet name="CEBPA" sheetId="12" r:id="rId8"/>
    <sheet name="Coverage Reports" sheetId="11" r:id="rId9"/>
    <sheet name="Exons" sheetId="19" state="hidden" r:id="rId10"/>
    <sheet name="FileNames" sheetId="17" state="hidden" r:id="rId11"/>
    <sheet name="Transcript Pivot" sheetId="18" state="hidden" r:id="rId12"/>
    <sheet name="Data Tables" sheetId="16" state="hidden" r:id="rId13"/>
  </sheets>
  <functionGroups builtInGroupCount="19"/>
  <definedNames>
    <definedName name="rTranscript">OFFSET(Transcript_Use[Display Name], MATCH(Result!$K1, Transcript_Use[Gene], 0)-1, 0, COUNTIF(Transcript_Use[Gene], Result!$K1), 1)</definedName>
  </definedNames>
  <calcPr calcId="191029"/>
  <pivotCaches>
    <pivotCache cacheId="8"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1" i="1" l="1"/>
  <c r="V12" i="1"/>
  <c r="V13" i="1"/>
  <c r="V14" i="1"/>
  <c r="V15" i="1"/>
  <c r="V16" i="1"/>
  <c r="V17" i="1"/>
  <c r="V18" i="1"/>
  <c r="V19" i="1"/>
  <c r="V20" i="1"/>
  <c r="V21" i="1"/>
  <c r="V22" i="1"/>
  <c r="V23" i="1"/>
  <c r="V24" i="1"/>
  <c r="V25" i="1"/>
  <c r="V26" i="1"/>
  <c r="V27" i="1"/>
  <c r="V28" i="1"/>
  <c r="V29" i="1"/>
  <c r="V30" i="1"/>
  <c r="V31" i="1"/>
  <c r="V32" i="1"/>
  <c r="V33" i="1"/>
  <c r="V34" i="1"/>
  <c r="V35" i="1"/>
  <c r="V10" i="1"/>
  <c r="W11" i="1"/>
  <c r="W12" i="1"/>
  <c r="W13" i="1"/>
  <c r="W14" i="1"/>
  <c r="W15" i="1"/>
  <c r="W16" i="1"/>
  <c r="W17" i="1"/>
  <c r="W18" i="1"/>
  <c r="W19" i="1"/>
  <c r="W20" i="1"/>
  <c r="W21" i="1"/>
  <c r="W22" i="1"/>
  <c r="W23" i="1"/>
  <c r="W24" i="1"/>
  <c r="W25" i="1"/>
  <c r="W26" i="1"/>
  <c r="W27" i="1"/>
  <c r="W28" i="1"/>
  <c r="W29" i="1"/>
  <c r="W30" i="1"/>
  <c r="W31" i="1"/>
  <c r="W32" i="1"/>
  <c r="W33" i="1"/>
  <c r="W34" i="1"/>
  <c r="W35" i="1"/>
  <c r="W10" i="1"/>
  <c r="B6" i="1" l="1"/>
  <c r="B4" i="1"/>
  <c r="C36" i="13" l="1"/>
  <c r="B36" i="13"/>
  <c r="A36" i="13"/>
  <c r="Q35" i="13"/>
  <c r="P35" i="13"/>
  <c r="O35" i="13"/>
  <c r="N35" i="13"/>
  <c r="M35" i="13"/>
  <c r="L35" i="13"/>
  <c r="K35" i="13"/>
  <c r="J35" i="13"/>
  <c r="I35" i="13"/>
  <c r="H35" i="13"/>
  <c r="G35" i="13"/>
  <c r="F35" i="13"/>
  <c r="E35" i="13"/>
  <c r="D35" i="13"/>
  <c r="C35" i="13"/>
  <c r="B35" i="13"/>
  <c r="A35" i="13"/>
  <c r="AA2" i="1"/>
  <c r="D3" i="1"/>
  <c r="M3" i="1"/>
  <c r="B5" i="1"/>
  <c r="D5" i="1"/>
  <c r="D6" i="1"/>
  <c r="G6" i="1"/>
  <c r="B1" i="1" l="1"/>
  <c r="A28" i="13" l="1"/>
  <c r="A27" i="13"/>
  <c r="A26" i="13" l="1"/>
  <c r="M1" i="1" l="1"/>
  <c r="A51" i="1" l="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A132" i="1"/>
  <c r="B132" i="1"/>
  <c r="C132" i="1"/>
  <c r="D132" i="1"/>
  <c r="E132" i="1"/>
  <c r="F132" i="1"/>
  <c r="G132" i="1"/>
  <c r="H132" i="1"/>
  <c r="I132" i="1"/>
  <c r="J132" i="1"/>
  <c r="K132" i="1"/>
  <c r="L132" i="1"/>
  <c r="M132" i="1"/>
  <c r="N132" i="1"/>
  <c r="O132" i="1"/>
  <c r="A133" i="1"/>
  <c r="B133" i="1"/>
  <c r="C133" i="1"/>
  <c r="D133" i="1"/>
  <c r="E133" i="1"/>
  <c r="F133" i="1"/>
  <c r="G133" i="1"/>
  <c r="H133" i="1"/>
  <c r="I133" i="1"/>
  <c r="J133" i="1"/>
  <c r="K133" i="1"/>
  <c r="L133" i="1"/>
  <c r="M133" i="1"/>
  <c r="N133" i="1"/>
  <c r="O133" i="1"/>
  <c r="A134" i="1"/>
  <c r="B134" i="1"/>
  <c r="C134" i="1"/>
  <c r="D134" i="1"/>
  <c r="E134" i="1"/>
  <c r="F134" i="1"/>
  <c r="G134" i="1"/>
  <c r="H134" i="1"/>
  <c r="I134" i="1"/>
  <c r="J134" i="1"/>
  <c r="K134" i="1"/>
  <c r="L134" i="1"/>
  <c r="M134" i="1"/>
  <c r="N134" i="1"/>
  <c r="O134" i="1"/>
  <c r="A135" i="1"/>
  <c r="B135" i="1"/>
  <c r="C135" i="1"/>
  <c r="D135" i="1"/>
  <c r="E135" i="1"/>
  <c r="F135" i="1"/>
  <c r="G135" i="1"/>
  <c r="H135" i="1"/>
  <c r="I135" i="1"/>
  <c r="J135" i="1"/>
  <c r="K135" i="1"/>
  <c r="L135" i="1"/>
  <c r="M135" i="1"/>
  <c r="N135" i="1"/>
  <c r="O135" i="1"/>
  <c r="A136" i="1"/>
  <c r="B136" i="1"/>
  <c r="C136" i="1"/>
  <c r="D136" i="1"/>
  <c r="E136" i="1"/>
  <c r="F136" i="1"/>
  <c r="G136" i="1"/>
  <c r="H136" i="1"/>
  <c r="I136" i="1"/>
  <c r="J136" i="1"/>
  <c r="K136" i="1"/>
  <c r="L136" i="1"/>
  <c r="M136" i="1"/>
  <c r="N136" i="1"/>
  <c r="O136" i="1"/>
  <c r="A137" i="1"/>
  <c r="B137" i="1"/>
  <c r="C137" i="1"/>
  <c r="D137" i="1"/>
  <c r="E137" i="1"/>
  <c r="F137" i="1"/>
  <c r="G137" i="1"/>
  <c r="H137" i="1"/>
  <c r="I137" i="1"/>
  <c r="J137" i="1"/>
  <c r="K137" i="1"/>
  <c r="L137" i="1"/>
  <c r="M137" i="1"/>
  <c r="N137" i="1"/>
  <c r="O137" i="1"/>
  <c r="A138" i="1"/>
  <c r="B138" i="1"/>
  <c r="C138" i="1"/>
  <c r="D138" i="1"/>
  <c r="E138" i="1"/>
  <c r="F138" i="1"/>
  <c r="G138" i="1"/>
  <c r="H138" i="1"/>
  <c r="I138" i="1"/>
  <c r="J138" i="1"/>
  <c r="K138" i="1"/>
  <c r="L138" i="1"/>
  <c r="M138" i="1"/>
  <c r="N138" i="1"/>
  <c r="O138" i="1"/>
  <c r="A139" i="1"/>
  <c r="B139" i="1"/>
  <c r="C139" i="1"/>
  <c r="D139" i="1"/>
  <c r="E139" i="1"/>
  <c r="F139" i="1"/>
  <c r="G139" i="1"/>
  <c r="H139" i="1"/>
  <c r="I139" i="1"/>
  <c r="J139" i="1"/>
  <c r="K139" i="1"/>
  <c r="L139" i="1"/>
  <c r="M139" i="1"/>
  <c r="N139" i="1"/>
  <c r="O139" i="1"/>
  <c r="A140" i="1"/>
  <c r="B140" i="1"/>
  <c r="C140" i="1"/>
  <c r="D140" i="1"/>
  <c r="E140" i="1"/>
  <c r="F140" i="1"/>
  <c r="G140" i="1"/>
  <c r="H140" i="1"/>
  <c r="I140" i="1"/>
  <c r="J140" i="1"/>
  <c r="K140" i="1"/>
  <c r="L140" i="1"/>
  <c r="M140" i="1"/>
  <c r="N140" i="1"/>
  <c r="O140" i="1"/>
  <c r="O50" i="1"/>
  <c r="N50" i="1"/>
  <c r="M50" i="1"/>
  <c r="L50" i="1"/>
  <c r="K50" i="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1" i="1" l="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36"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61" i="1" a="1"/>
  <c r="Z61" i="1" s="1"/>
  <c r="AI61" i="1" s="1"/>
  <c r="AJ61" i="1"/>
  <c r="AC61" i="1" a="1"/>
  <c r="AC61"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E61" i="1"/>
  <c r="AD61"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A61" i="1"/>
  <c r="AB56" i="1"/>
  <c r="AB115" i="1"/>
  <c r="AB51" i="1"/>
  <c r="AB70" i="1"/>
  <c r="AB101" i="1"/>
  <c r="AA132" i="1"/>
  <c r="AB121" i="1"/>
  <c r="AB104" i="1"/>
  <c r="AB87" i="1"/>
  <c r="AB122" i="1"/>
  <c r="AA137" i="1"/>
  <c r="AB102" i="1"/>
  <c r="AA111" i="1"/>
  <c r="AA125" i="1"/>
  <c r="AA82" i="1"/>
  <c r="AB61"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61" i="1"/>
  <c r="AL61"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61"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sharedStrings.xml><?xml version="1.0" encoding="utf-8"?>
<sst xmlns="http://schemas.openxmlformats.org/spreadsheetml/2006/main" count="94226" uniqueCount="20658">
  <si>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</si>
  <si>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</si>
  <si>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</si>
  <si>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</si>
  <si>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</si>
  <si>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</si>
  <si>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</si>
  <si>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</si>
  <si>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</si>
  <si>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</si>
  <si>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</si>
  <si>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</si>
  <si>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</si>
  <si>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</si>
  <si>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</si>
  <si>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</si>
  <si>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</si>
  <si>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</si>
  <si>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</si>
  <si>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</si>
  <si>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</si>
  <si>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</si>
  <si>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</si>
  <si>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</si>
  <si>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</si>
  <si>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</si>
  <si>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</si>
  <si>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</si>
  <si>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</si>
  <si>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</si>
  <si>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</si>
  <si>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</si>
  <si>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</si>
  <si>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</si>
  <si>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</si>
  <si>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</si>
  <si>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</si>
  <si>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</si>
  <si>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</si>
  <si>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</si>
  <si>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</si>
  <si>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</si>
  <si>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</si>
  <si>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</si>
  <si>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</si>
  <si>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</si>
  <si>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</si>
  <si>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</si>
  <si>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</si>
  <si>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</si>
  <si>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</si>
  <si>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</si>
  <si>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</si>
  <si>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</si>
  <si>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</si>
  <si>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</si>
  <si>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</si>
  <si>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</si>
  <si>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</si>
  <si>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</si>
  <si>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</si>
  <si>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</si>
  <si>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</si>
  <si>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</si>
  <si>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</si>
  <si>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</si>
  <si>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</si>
  <si>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</si>
  <si>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</si>
  <si>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</si>
  <si>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</si>
  <si>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</si>
  <si>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</si>
  <si>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</si>
  <si>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</si>
  <si>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</si>
  <si>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</si>
  <si>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</si>
  <si>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</si>
  <si>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</si>
  <si>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</si>
  <si>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</si>
  <si>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</si>
  <si>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</si>
  <si>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</si>
  <si>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</si>
  <si>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</si>
  <si>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</si>
  <si>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</si>
  <si>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</si>
  <si>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</si>
  <si>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</si>
  <si>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</si>
  <si>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</si>
  <si>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</si>
  <si>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</si>
  <si>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</si>
  <si>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</si>
  <si>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</si>
  <si>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</si>
  <si>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</si>
  <si>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</si>
  <si>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</si>
  <si>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</si>
  <si>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</si>
  <si>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</si>
  <si>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</si>
  <si>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</si>
  <si>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</si>
  <si>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</si>
  <si>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</si>
  <si>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</si>
  <si>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</si>
  <si>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</si>
  <si>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</si>
  <si>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</si>
  <si>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</si>
  <si>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</si>
  <si>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</si>
  <si>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</si>
  <si>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</si>
  <si>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</si>
  <si>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</si>
  <si>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</si>
  <si>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</si>
  <si>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</si>
  <si>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</si>
  <si>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</si>
  <si>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</si>
  <si>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</si>
  <si>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</si>
  <si>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</si>
  <si>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</si>
  <si>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</si>
  <si>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</si>
  <si>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</si>
  <si>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</si>
  <si>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</si>
  <si>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</si>
  <si>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</si>
  <si>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</si>
  <si>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</si>
  <si>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</si>
  <si>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</si>
  <si>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</si>
  <si>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</si>
  <si>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</si>
  <si>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</si>
  <si>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</si>
  <si>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</si>
  <si>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</si>
  <si>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</si>
  <si>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</si>
  <si>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</si>
  <si>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</si>
  <si>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</si>
  <si>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</si>
  <si>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</si>
  <si>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</si>
  <si>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</si>
  <si>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</si>
  <si>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</si>
  <si>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</si>
  <si>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</si>
  <si>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</si>
  <si>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</si>
  <si>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</si>
  <si>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</si>
  <si>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</si>
  <si>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</si>
  <si>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</si>
  <si>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</si>
  <si>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</si>
  <si>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</si>
  <si>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</si>
  <si>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</si>
  <si>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</si>
  <si>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</si>
  <si>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</si>
  <si>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</si>
  <si>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</si>
  <si>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</si>
  <si>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</si>
  <si>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</si>
  <si>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</si>
  <si>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</si>
  <si>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</si>
  <si>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</si>
  <si>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</si>
  <si>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</si>
  <si>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</si>
  <si>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</si>
  <si>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</si>
  <si>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</si>
  <si>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</si>
  <si>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</si>
  <si>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</si>
  <si>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</si>
  <si>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</si>
  <si>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</si>
  <si>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</si>
  <si>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</si>
  <si>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</si>
  <si>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</si>
  <si>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</si>
  <si>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</si>
  <si>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</si>
  <si>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</si>
  <si>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</si>
  <si>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</si>
  <si>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</si>
  <si>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</si>
  <si>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</si>
  <si>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</si>
  <si>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</si>
  <si>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</si>
  <si>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</si>
  <si>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</si>
  <si>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</si>
  <si>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</si>
  <si>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</si>
  <si>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</si>
  <si>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</si>
  <si>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</si>
  <si>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</si>
  <si>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</si>
  <si>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</si>
  <si>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</si>
  <si>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</si>
  <si>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</si>
  <si>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</si>
  <si>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</si>
  <si>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</si>
  <si>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</si>
  <si>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</si>
  <si>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</si>
  <si>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</si>
  <si>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</si>
  <si>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</si>
  <si>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</si>
  <si>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</si>
  <si>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</si>
  <si>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</si>
  <si>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</si>
  <si>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</si>
  <si>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</si>
  <si>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</si>
  <si>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</si>
  <si>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</si>
  <si>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</si>
  <si>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</si>
  <si>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</si>
  <si>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</si>
  <si>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</si>
  <si>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</si>
  <si>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</si>
  <si>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</si>
  <si>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</si>
  <si>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</si>
  <si>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</si>
  <si>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</si>
  <si>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</si>
  <si>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</si>
  <si>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</si>
  <si>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</si>
  <si>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</si>
  <si>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</si>
  <si>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</si>
  <si>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</si>
  <si>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</si>
  <si>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</si>
  <si>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</si>
  <si>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</si>
  <si>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</si>
  <si>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</si>
  <si>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</si>
  <si>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</si>
  <si>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</si>
  <si>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</si>
  <si>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</si>
  <si>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</si>
  <si>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</si>
  <si>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</si>
  <si>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</si>
  <si>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</si>
  <si>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</si>
  <si>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</si>
  <si>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</si>
  <si>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</si>
  <si>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</si>
  <si>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</si>
  <si>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</si>
  <si>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</si>
  <si>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</si>
  <si>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</si>
  <si>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</si>
  <si>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</si>
  <si>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</si>
  <si>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</si>
  <si>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</si>
  <si>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</si>
  <si>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</si>
  <si>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</si>
  <si>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</si>
  <si>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</si>
  <si>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</si>
  <si>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</si>
  <si>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</si>
  <si>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</si>
  <si>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</si>
  <si>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</si>
  <si>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</si>
  <si>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</si>
  <si>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</si>
  <si>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</si>
  <si>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</si>
  <si>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</si>
  <si>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</si>
  <si>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</si>
  <si>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</si>
  <si>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</si>
  <si>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</si>
  <si>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</si>
  <si>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</si>
  <si>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</si>
  <si>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</si>
  <si>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</si>
  <si>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</si>
  <si>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</si>
  <si>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</si>
  <si>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</si>
  <si>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</si>
  <si>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</si>
  <si>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</si>
  <si>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</si>
  <si>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</si>
  <si>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</si>
  <si>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</si>
  <si>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</si>
  <si>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</si>
  <si>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</si>
  <si>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</si>
  <si>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</si>
  <si>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</si>
  <si>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</si>
  <si>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</si>
  <si>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</si>
  <si>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</si>
  <si>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</si>
  <si>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</si>
  <si>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</si>
  <si>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</si>
  <si>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</si>
  <si>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</si>
  <si>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</si>
  <si>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</si>
  <si>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</si>
  <si>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</si>
  <si>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</si>
  <si>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</si>
  <si>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</si>
  <si>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</si>
  <si>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</si>
  <si>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</si>
  <si>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</si>
  <si>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</si>
  <si>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</si>
  <si>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</si>
  <si>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</si>
  <si>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</si>
  <si>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</si>
  <si>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</si>
  <si>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</si>
  <si>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</si>
  <si>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</si>
  <si>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</si>
  <si>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</si>
  <si>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</si>
  <si>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</si>
  <si>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</si>
  <si>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</si>
  <si>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</si>
  <si>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</si>
  <si>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</si>
  <si>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</si>
  <si>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</si>
  <si>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</si>
  <si>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</si>
  <si>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</si>
  <si>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</si>
  <si>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</si>
  <si>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</si>
  <si>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</si>
  <si>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</si>
  <si>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</si>
  <si>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</si>
  <si>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</si>
  <si>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</si>
  <si>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</si>
  <si>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</si>
  <si>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</si>
  <si>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</si>
  <si>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</si>
  <si>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</si>
  <si>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</si>
  <si>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</si>
  <si>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</si>
  <si>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</si>
  <si>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</si>
  <si>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</si>
  <si>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</si>
  <si>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</si>
  <si>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</si>
  <si>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</si>
  <si>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</si>
  <si>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</si>
  <si>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</si>
  <si>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</si>
  <si>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</si>
  <si>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</si>
  <si>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</si>
  <si>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</si>
  <si>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</si>
  <si>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</si>
  <si>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</si>
  <si>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</si>
  <si>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</si>
  <si>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</si>
  <si>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</si>
  <si>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</si>
  <si>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</si>
  <si>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</si>
  <si>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</si>
  <si>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</si>
  <si>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</si>
  <si>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</si>
  <si>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</si>
  <si>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</si>
  <si>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</si>
  <si>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</si>
  <si>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</si>
  <si>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</si>
  <si>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</si>
  <si>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</si>
  <si>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</si>
  <si>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</si>
  <si>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</si>
  <si>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</si>
  <si>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</si>
  <si>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</si>
  <si>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</si>
  <si>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</si>
  <si>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</si>
  <si>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</si>
  <si>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</si>
  <si>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</si>
  <si>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</si>
  <si>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</si>
  <si>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</si>
  <si>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</si>
  <si>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</si>
  <si>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</si>
  <si>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</si>
  <si>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</si>
  <si>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</si>
  <si>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</si>
  <si>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</si>
  <si>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</si>
  <si>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</si>
  <si>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</si>
  <si>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</si>
  <si>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</si>
  <si>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</si>
  <si>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</si>
  <si>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</si>
  <si>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</si>
  <si>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</si>
  <si>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</si>
  <si>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</si>
  <si>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</si>
  <si>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</si>
  <si>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</si>
  <si>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</si>
  <si>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</si>
  <si>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</si>
  <si>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</si>
  <si>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</si>
  <si>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</si>
  <si>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</si>
  <si>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</si>
  <si>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</si>
  <si>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</si>
  <si>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</si>
  <si>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</si>
  <si>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</si>
  <si>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</si>
  <si>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</si>
  <si>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</si>
  <si>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</si>
  <si>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</si>
  <si>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</si>
  <si>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</si>
  <si>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</si>
  <si>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</si>
  <si>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</si>
  <si>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</si>
  <si>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</si>
  <si>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</si>
  <si>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</si>
  <si>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</si>
  <si>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</si>
  <si>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</si>
  <si>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</si>
  <si>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</si>
  <si>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</si>
  <si>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</si>
  <si>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</si>
  <si>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</si>
  <si>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</si>
  <si>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</si>
  <si>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</si>
  <si>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</si>
  <si>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</si>
  <si>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</si>
  <si>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</si>
  <si>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</si>
  <si>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</si>
  <si>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</si>
  <si>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</si>
  <si>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</si>
  <si>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</si>
  <si>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</si>
  <si>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</si>
  <si>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</si>
  <si>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</si>
  <si>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</si>
  <si>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</si>
  <si>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</si>
  <si>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</si>
  <si>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</si>
  <si>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</si>
  <si>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</si>
  <si>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</si>
  <si>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</si>
  <si>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</si>
  <si>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</si>
  <si>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</si>
  <si>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</si>
  <si>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</si>
  <si>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</si>
  <si>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</si>
  <si>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</si>
  <si>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</si>
  <si>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</si>
  <si>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</si>
  <si>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</si>
  <si>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</si>
  <si>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</si>
  <si>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</si>
  <si>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</si>
  <si>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</si>
  <si>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</si>
  <si>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</si>
  <si>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</si>
  <si>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</si>
  <si>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</si>
  <si>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</si>
  <si>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</si>
  <si>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</si>
  <si>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</si>
  <si>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</si>
  <si>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</si>
  <si>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</si>
  <si>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</si>
  <si>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</si>
  <si>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</si>
  <si>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</si>
  <si>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</si>
  <si>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</si>
  <si>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</si>
  <si>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</si>
  <si>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</si>
  <si>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</si>
  <si>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</si>
  <si>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</si>
  <si>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</si>
  <si>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</si>
  <si>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</si>
  <si>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</si>
  <si>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</si>
  <si>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</si>
  <si>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</si>
  <si>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</si>
  <si>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</si>
  <si>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</si>
  <si>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</si>
  <si>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</si>
  <si>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</si>
  <si>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</si>
  <si>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</si>
  <si>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</si>
  <si>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</si>
  <si>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</si>
  <si>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</si>
  <si>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</si>
  <si>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</si>
  <si>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</si>
  <si>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</si>
  <si>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</si>
  <si>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</si>
  <si>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</si>
  <si>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</si>
  <si>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</si>
  <si>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</si>
  <si>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</si>
  <si>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</si>
  <si>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</si>
  <si>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</si>
  <si>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</si>
  <si>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</si>
  <si>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</si>
  <si>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</si>
  <si>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</si>
  <si>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</si>
  <si>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</si>
  <si>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</si>
  <si>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</si>
  <si>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</si>
  <si>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</si>
  <si>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</si>
  <si>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</si>
  <si>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</si>
  <si>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</si>
  <si>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</si>
  <si>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</si>
  <si>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</si>
  <si>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</si>
  <si>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</si>
  <si>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</si>
  <si>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</si>
  <si>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</si>
  <si>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</si>
  <si>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</si>
  <si>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</si>
  <si>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</si>
  <si>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</si>
  <si>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</si>
  <si>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</si>
  <si>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</si>
  <si>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</si>
  <si>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</si>
  <si>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</si>
  <si>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</si>
  <si>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</si>
  <si>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</si>
  <si>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</si>
  <si>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</si>
  <si>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</si>
  <si>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</si>
  <si>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</si>
  <si>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</si>
  <si>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</si>
  <si>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</si>
  <si>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</si>
  <si>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</si>
  <si>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</si>
  <si>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</si>
  <si>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</si>
  <si>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</si>
  <si>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</si>
  <si>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</si>
  <si>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</si>
  <si>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</si>
  <si>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</si>
  <si>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</si>
  <si>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</si>
  <si>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</si>
  <si>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</si>
  <si>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</si>
  <si>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</si>
  <si>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</si>
  <si>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</si>
  <si>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</si>
  <si>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</si>
  <si>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</si>
  <si>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</si>
  <si>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</si>
  <si>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</si>
  <si>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</si>
  <si>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</si>
  <si>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</si>
  <si>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</si>
  <si>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</si>
  <si>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</si>
  <si>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</si>
  <si>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</si>
  <si>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</si>
  <si>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</si>
  <si>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</si>
  <si>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</si>
  <si>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</si>
  <si>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</si>
  <si>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</si>
  <si>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</si>
  <si>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</si>
  <si>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</si>
  <si>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</si>
  <si>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</si>
  <si>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</si>
  <si>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</si>
  <si>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</si>
  <si>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</si>
  <si>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</si>
  <si>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</si>
  <si>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</si>
  <si>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</si>
  <si>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</si>
  <si>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</si>
  <si>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</si>
  <si>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</si>
  <si>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</si>
  <si>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</si>
  <si>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</si>
  <si>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</si>
  <si>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</si>
  <si>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</si>
  <si>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</si>
  <si>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</si>
  <si>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</si>
  <si>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</si>
  <si>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</si>
  <si>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</si>
  <si>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</si>
  <si>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</si>
  <si>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</si>
  <si>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</si>
  <si>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</si>
  <si>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</si>
  <si>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</si>
  <si>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</si>
  <si>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</si>
  <si>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</si>
  <si>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</si>
  <si>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</si>
  <si>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</si>
  <si>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</si>
  <si>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</si>
  <si>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</si>
  <si>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</si>
  <si>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</si>
  <si>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</si>
  <si>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</si>
  <si>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</si>
  <si>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</si>
  <si>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</si>
  <si>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</si>
  <si>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</si>
  <si>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</si>
  <si>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</si>
  <si>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</si>
  <si>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</si>
  <si>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</si>
  <si>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</si>
  <si>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</si>
  <si>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</si>
  <si>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</si>
  <si>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</si>
  <si>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</si>
  <si>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</si>
  <si>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</si>
  <si>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</si>
  <si>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</si>
  <si>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</si>
  <si>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</si>
  <si>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</si>
  <si>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</si>
  <si>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</si>
  <si>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</si>
  <si>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</si>
  <si>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</si>
  <si>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</si>
  <si>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</si>
  <si>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</si>
  <si>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</si>
  <si>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</si>
  <si>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</si>
  <si>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</si>
  <si>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</si>
  <si>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</si>
  <si>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</si>
  <si>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</si>
  <si>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</si>
  <si>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</si>
  <si>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</si>
  <si>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</si>
  <si>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</si>
  <si>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</si>
  <si>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</si>
  <si>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</si>
  <si>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</si>
  <si>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</si>
  <si>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</si>
  <si>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</si>
  <si>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</si>
  <si>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</si>
  <si>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</si>
  <si>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</si>
  <si>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</si>
  <si>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</si>
  <si>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</si>
  <si>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</si>
  <si>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</si>
  <si>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</si>
  <si>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</si>
  <si>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</si>
  <si>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</si>
  <si>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</si>
  <si>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</si>
  <si>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</si>
  <si>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</si>
  <si>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</si>
  <si>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</si>
  <si>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</si>
  <si>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</si>
  <si>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</si>
  <si>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</si>
  <si>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</si>
  <si>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</si>
  <si>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</si>
  <si>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</si>
  <si>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</si>
  <si>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</si>
  <si>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</si>
  <si>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</si>
  <si>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</si>
  <si>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</si>
  <si>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</si>
  <si>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</si>
  <si>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</si>
  <si>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</si>
  <si>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</si>
  <si>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</si>
  <si>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</si>
  <si>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</si>
  <si>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</si>
  <si>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</si>
  <si>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</si>
  <si>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</si>
  <si>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</si>
  <si>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</si>
  <si>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</si>
  <si>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</si>
  <si>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</si>
  <si>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</si>
  <si>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</si>
  <si>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</si>
  <si>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</si>
  <si>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</si>
  <si>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</si>
  <si>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</si>
  <si>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</si>
  <si>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</si>
  <si>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</si>
  <si>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</si>
  <si>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</si>
  <si>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</si>
  <si>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</si>
  <si>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</si>
  <si>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</si>
  <si>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</si>
  <si>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</si>
  <si>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</si>
  <si>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</si>
  <si>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</si>
  <si>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</si>
  <si>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</si>
  <si>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</si>
  <si>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</si>
  <si>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</si>
  <si>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</si>
  <si>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</si>
  <si>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</si>
  <si>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</si>
  <si>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</si>
  <si>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</si>
  <si>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</si>
  <si>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</si>
  <si>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</si>
  <si>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</si>
  <si>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</si>
  <si>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</si>
  <si>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</si>
  <si>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</si>
  <si>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</si>
  <si>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</si>
  <si>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</si>
  <si>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</si>
  <si>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</si>
  <si>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</si>
  <si>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</si>
  <si>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</si>
  <si>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</si>
  <si>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</si>
  <si>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</si>
  <si>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</si>
  <si>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</si>
  <si>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</si>
  <si>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</si>
  <si>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</si>
  <si>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</si>
  <si>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</si>
  <si>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</si>
  <si>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</si>
  <si>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</si>
  <si>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</si>
  <si>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</si>
  <si>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</si>
  <si>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</si>
  <si>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</si>
  <si>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</si>
  <si>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</si>
  <si>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</si>
  <si>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</si>
  <si>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</si>
  <si>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</si>
  <si>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</si>
  <si>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</si>
  <si>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</si>
  <si>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</si>
  <si>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</si>
  <si>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</si>
  <si>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</si>
  <si>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</si>
  <si>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</si>
  <si>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</si>
  <si>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</si>
  <si>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</si>
  <si>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</si>
  <si>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</si>
  <si>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</si>
  <si>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</si>
  <si>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</si>
  <si>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</si>
  <si>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</si>
  <si>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</si>
  <si>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</si>
  <si>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</si>
  <si>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</si>
  <si>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</si>
  <si>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</si>
  <si>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</si>
  <si>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</si>
  <si>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</si>
  <si>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</si>
  <si>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</si>
  <si>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</si>
  <si>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</si>
  <si>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</si>
  <si>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</si>
  <si>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</si>
  <si>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</si>
  <si>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</si>
  <si>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</si>
  <si>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</si>
  <si>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</si>
  <si>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</si>
  <si>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</si>
  <si>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</si>
  <si>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</si>
  <si>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</si>
  <si>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</si>
  <si>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</si>
  <si>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</si>
  <si>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</si>
  <si>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</si>
  <si>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</si>
  <si>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</si>
  <si>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</si>
  <si>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</si>
  <si>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</si>
  <si>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</si>
  <si>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</si>
  <si>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</si>
  <si>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</si>
  <si>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</si>
  <si>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</si>
  <si>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</si>
  <si>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</si>
  <si>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</si>
  <si>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</si>
  <si>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</si>
  <si>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</si>
  <si>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</si>
  <si>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</si>
  <si>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</si>
  <si>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</si>
  <si>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</si>
  <si>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</si>
  <si>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</si>
  <si>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</si>
  <si>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</si>
  <si>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</si>
  <si>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</si>
  <si>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</si>
  <si>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</si>
  <si>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</si>
  <si>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</si>
  <si>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</si>
  <si>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</si>
  <si>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</si>
  <si>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</si>
  <si>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</si>
  <si>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</si>
  <si>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</si>
  <si>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</si>
  <si>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</si>
  <si>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</si>
  <si>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</si>
  <si>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</si>
  <si>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</si>
  <si>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</si>
  <si>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</si>
  <si>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</si>
  <si>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</si>
  <si>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</si>
  <si>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</si>
  <si>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</si>
  <si>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</si>
  <si>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</si>
  <si>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</si>
  <si>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</si>
  <si>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</si>
  <si>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</si>
  <si>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</si>
  <si>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</si>
  <si>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</si>
  <si>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</si>
  <si>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</si>
  <si>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</si>
  <si>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</si>
  <si>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</si>
  <si>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</si>
  <si>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</si>
  <si>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</si>
  <si>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</si>
  <si>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</si>
  <si>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</si>
  <si>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</si>
  <si>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</si>
  <si>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</si>
  <si>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</si>
  <si>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</si>
  <si>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</si>
  <si>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</si>
  <si>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</si>
  <si>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</si>
  <si>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</si>
  <si>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</si>
  <si>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</si>
  <si>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</si>
  <si>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</si>
  <si>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</si>
  <si>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</si>
  <si>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</si>
  <si>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</si>
  <si>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</si>
  <si>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</si>
  <si>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</si>
  <si>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</si>
  <si>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</si>
  <si>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</si>
  <si>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</si>
  <si>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</si>
  <si>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</si>
  <si>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</si>
  <si>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</si>
  <si>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</si>
  <si>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</si>
  <si>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</si>
  <si>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</si>
  <si>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</si>
  <si>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</si>
  <si>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</si>
  <si>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</si>
  <si>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</si>
  <si>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</si>
  <si>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</si>
  <si>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</si>
  <si>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</si>
  <si>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</si>
  <si>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</si>
  <si>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</si>
  <si>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</si>
  <si>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</si>
  <si>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</si>
  <si>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</si>
  <si>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</si>
  <si>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</si>
  <si>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</si>
  <si>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</si>
  <si>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</si>
  <si>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</si>
  <si>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</si>
  <si>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</si>
  <si>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</si>
  <si>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</si>
  <si>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</si>
  <si>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</si>
  <si>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</si>
  <si>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</si>
  <si>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</si>
  <si>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</si>
  <si>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</si>
  <si>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</si>
  <si>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</si>
  <si>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</si>
  <si>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</si>
  <si>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</si>
  <si>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</si>
  <si>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</si>
  <si>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</si>
  <si>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</si>
  <si>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</si>
  <si>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</si>
  <si>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</si>
  <si>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</si>
  <si>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</si>
  <si>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</si>
  <si>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</si>
  <si>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</si>
  <si>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</si>
  <si>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</si>
  <si>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</si>
  <si>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</si>
  <si>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</si>
  <si>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</si>
  <si>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</si>
  <si>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</si>
  <si>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</si>
  <si>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</si>
  <si>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</si>
  <si>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</si>
  <si>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</si>
  <si>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</si>
  <si>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</si>
  <si>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</si>
  <si>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</si>
  <si>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</si>
  <si>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</si>
  <si>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</si>
  <si>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</si>
  <si>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</si>
  <si>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</si>
  <si>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</si>
  <si>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</si>
  <si>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</si>
  <si>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</si>
  <si>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</si>
  <si>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</si>
  <si>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</si>
  <si>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</si>
  <si>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</si>
  <si>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</si>
  <si>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</si>
  <si>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</si>
  <si>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</si>
  <si>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</si>
  <si>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</si>
  <si>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</si>
  <si>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</si>
  <si>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</si>
  <si>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</si>
  <si>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</si>
  <si>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</si>
  <si>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</si>
  <si>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</si>
  <si>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</si>
  <si>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</si>
  <si>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</si>
  <si>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</si>
  <si>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</si>
  <si>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</si>
  <si>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</si>
  <si>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</si>
  <si>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</si>
  <si>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</si>
  <si>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</si>
  <si>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</si>
  <si>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</si>
  <si>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</si>
  <si>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</si>
  <si>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</si>
  <si>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</si>
  <si>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</si>
  <si>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</si>
  <si>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</si>
  <si>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</si>
  <si>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</si>
  <si>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</si>
  <si>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</si>
  <si>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</si>
  <si>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</si>
  <si>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</si>
  <si>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</si>
  <si>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</si>
  <si>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</si>
  <si>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</si>
  <si>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</si>
  <si>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</si>
  <si>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</si>
  <si>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</si>
  <si>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</si>
  <si>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</si>
  <si>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</si>
  <si>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</si>
  <si>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</si>
  <si>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</si>
  <si>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</si>
  <si>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</si>
  <si>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</si>
  <si>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</si>
  <si>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</si>
  <si>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</si>
  <si>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</si>
  <si>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</si>
  <si>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</si>
  <si>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</si>
  <si>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</si>
  <si>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</si>
  <si>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</si>
  <si>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</si>
  <si>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</si>
  <si>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</si>
  <si>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</si>
  <si>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</si>
  <si>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</si>
  <si>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</si>
  <si>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</si>
  <si>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</si>
  <si>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</si>
  <si>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</si>
  <si>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</si>
  <si>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</si>
  <si>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</si>
  <si>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</si>
  <si>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</si>
  <si>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</si>
  <si>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</si>
  <si>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</si>
  <si>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</si>
  <si>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</si>
  <si>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</si>
  <si>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</si>
  <si>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</si>
  <si>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</si>
  <si>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</si>
  <si>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</si>
  <si>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</si>
  <si>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</si>
  <si>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</si>
  <si>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</si>
  <si>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</si>
  <si>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</si>
  <si>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</si>
  <si>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</si>
  <si>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</si>
  <si>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</si>
  <si>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</si>
  <si>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</si>
  <si>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</si>
  <si>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</si>
  <si>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</si>
  <si>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</si>
  <si>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</si>
  <si>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</si>
  <si>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</si>
  <si>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</si>
  <si>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</si>
  <si>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</si>
  <si>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</si>
  <si>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</si>
  <si>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</si>
  <si>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</si>
  <si>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</si>
  <si>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</si>
  <si>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</si>
  <si>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</si>
  <si>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</si>
  <si>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</si>
  <si>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</si>
  <si>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</si>
  <si>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</si>
  <si>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</si>
  <si>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</si>
  <si>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</si>
  <si>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</si>
  <si>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</si>
  <si>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</si>
  <si>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</si>
  <si>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</si>
  <si>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</si>
  <si>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</si>
  <si>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</si>
  <si>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</si>
  <si>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</si>
  <si>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</si>
  <si>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</si>
  <si>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</si>
  <si>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</si>
  <si>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</si>
  <si>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</si>
  <si>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</si>
  <si>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</si>
  <si>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</si>
  <si>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</si>
  <si>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</si>
  <si>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</si>
  <si>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</si>
  <si>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</si>
  <si>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</si>
  <si>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</si>
  <si>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</si>
  <si>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</si>
  <si>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</si>
  <si>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</si>
  <si>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</si>
  <si>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</si>
  <si>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</si>
  <si>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</si>
  <si>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</si>
  <si>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</si>
  <si>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</si>
  <si>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</si>
  <si>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</si>
  <si>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</si>
  <si>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</si>
  <si>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</si>
  <si>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</si>
  <si>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</si>
  <si>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</si>
  <si>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</si>
  <si>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</si>
  <si>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</si>
  <si>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</si>
  <si>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</si>
  <si>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</si>
  <si>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</si>
  <si>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</si>
  <si>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</si>
  <si>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</si>
  <si>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</si>
  <si>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</si>
  <si>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</si>
  <si>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</si>
  <si>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</si>
  <si>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</si>
  <si>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</si>
  <si>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</si>
  <si>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</si>
  <si>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</si>
  <si>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</si>
  <si>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</si>
  <si>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</si>
  <si>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</si>
  <si>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</si>
  <si>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</si>
  <si>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</si>
  <si>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</si>
  <si>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</si>
  <si>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</si>
  <si>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</si>
  <si>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</si>
  <si>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</si>
  <si>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</si>
  <si>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</si>
  <si>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</si>
  <si>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</si>
  <si>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</si>
  <si>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</si>
  <si>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</si>
  <si>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</si>
  <si>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</si>
  <si>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</si>
  <si>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</si>
  <si>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</si>
  <si>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</si>
  <si>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</si>
  <si>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</si>
  <si>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</si>
  <si>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</si>
  <si>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</si>
  <si>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</si>
  <si>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</si>
  <si>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</si>
  <si>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</si>
  <si>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</si>
  <si>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</si>
  <si>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</si>
  <si>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</si>
  <si>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</si>
  <si>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</si>
  <si>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</si>
  <si>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</si>
  <si>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</si>
  <si>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</si>
  <si>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</si>
  <si>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</si>
  <si>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</si>
  <si>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</si>
  <si>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</si>
  <si>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</si>
  <si>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</si>
  <si>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</si>
  <si>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</si>
  <si>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</si>
  <si>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</si>
  <si>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</si>
  <si>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</si>
  <si>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</si>
  <si>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</si>
  <si>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</si>
  <si>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</si>
  <si>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</si>
  <si>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</si>
  <si>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</si>
  <si>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</si>
  <si>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</si>
  <si>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</si>
  <si>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</si>
  <si>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</si>
  <si>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</si>
  <si>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</si>
  <si>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</si>
  <si>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</si>
  <si>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</si>
  <si>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</si>
  <si>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</si>
  <si>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</si>
  <si>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</si>
  <si>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</si>
  <si>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</si>
  <si>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</si>
  <si>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</si>
  <si>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</si>
  <si>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</si>
  <si>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</si>
  <si>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</si>
  <si>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</si>
  <si>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</si>
  <si>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</si>
  <si>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</si>
  <si>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</si>
  <si>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</si>
  <si>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</si>
  <si>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</si>
  <si>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</si>
  <si>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</si>
  <si>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</si>
  <si>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</si>
  <si>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</si>
  <si>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</si>
  <si>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</si>
  <si>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</si>
  <si>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</si>
  <si>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</si>
  <si>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</si>
  <si>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</si>
  <si>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</si>
  <si>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</si>
  <si>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</si>
  <si>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</si>
  <si>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</si>
  <si>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</si>
  <si>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</si>
  <si>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</si>
  <si>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</si>
  <si>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</si>
  <si>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</si>
  <si>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</si>
  <si>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</si>
  <si>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</si>
  <si>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</si>
  <si>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</si>
  <si>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</si>
  <si>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</si>
  <si>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</si>
  <si>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</si>
  <si>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</si>
  <si>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</si>
  <si>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</si>
  <si>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</si>
  <si>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</si>
  <si>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</si>
  <si>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</si>
  <si>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</si>
  <si>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</si>
  <si>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</si>
  <si>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</si>
  <si>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</si>
  <si>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</si>
  <si>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</si>
  <si>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</si>
  <si>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</si>
  <si>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</si>
  <si>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</si>
  <si>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</si>
  <si>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</si>
  <si>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</si>
  <si>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</si>
  <si>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</si>
  <si>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</si>
  <si>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</si>
  <si>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</si>
  <si>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</si>
  <si>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</si>
  <si>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</si>
  <si>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</si>
  <si>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</si>
  <si>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</si>
  <si>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</si>
  <si>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</si>
  <si>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</si>
  <si>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</si>
  <si>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</si>
  <si>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</si>
  <si>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</si>
  <si>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</si>
  <si>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</si>
  <si>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</si>
  <si>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</si>
  <si>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</si>
  <si>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</si>
  <si>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</si>
  <si>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</si>
  <si>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</si>
  <si>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</si>
  <si>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</si>
  <si>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</si>
  <si>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</si>
  <si>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</si>
  <si>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</si>
  <si>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</si>
  <si>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</si>
  <si>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</si>
  <si>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</si>
  <si>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</si>
  <si>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</si>
  <si>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</si>
  <si>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</si>
  <si>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</si>
  <si>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</si>
  <si>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</si>
  <si>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</si>
  <si>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</si>
  <si>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</si>
  <si>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</si>
  <si>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</si>
  <si>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</si>
  <si>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</si>
  <si>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</si>
  <si>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</si>
  <si>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</si>
  <si>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</si>
  <si>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</si>
  <si>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</si>
  <si>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</si>
  <si>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</si>
  <si>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</si>
  <si>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</si>
  <si>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</si>
  <si>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</si>
  <si>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</si>
  <si>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</si>
  <si>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</si>
  <si>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</si>
  <si>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</si>
  <si>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</si>
  <si>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</si>
  <si>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</si>
  <si>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</si>
  <si>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</si>
  <si>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</si>
  <si>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</si>
  <si>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</si>
  <si>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</si>
  <si>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</si>
  <si>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</si>
  <si>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</si>
  <si>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</si>
  <si>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</si>
  <si>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</si>
  <si>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</si>
  <si>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</si>
  <si>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</si>
  <si>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</si>
  <si>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</si>
  <si>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</si>
  <si>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</si>
  <si>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</si>
  <si>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</si>
  <si>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</si>
  <si>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</si>
  <si>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</si>
  <si>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</si>
  <si>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</si>
  <si>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</si>
  <si>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</si>
  <si>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</si>
  <si>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</si>
  <si>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</si>
  <si>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</si>
  <si>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</si>
  <si>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</si>
  <si>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</si>
  <si>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</si>
  <si>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</si>
  <si>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</si>
  <si>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</si>
  <si>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</si>
  <si>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</si>
  <si>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</si>
  <si>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</si>
  <si>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</si>
  <si>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</si>
  <si>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</si>
  <si>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</si>
  <si>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</si>
  <si>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</si>
  <si>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</si>
  <si>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</si>
  <si>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</si>
  <si>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</si>
  <si>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</si>
  <si>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</si>
  <si>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</si>
  <si>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</si>
  <si>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</si>
  <si>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</si>
  <si>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</si>
  <si>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</si>
  <si>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</si>
  <si>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</si>
  <si>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</si>
  <si>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</si>
  <si>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</si>
  <si>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</si>
  <si>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</si>
  <si>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</si>
  <si>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</si>
  <si>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</si>
  <si>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</si>
  <si>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</si>
  <si>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</si>
  <si>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</si>
  <si>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</si>
  <si>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</si>
  <si>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</si>
  <si>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</si>
  <si>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</si>
  <si>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</si>
  <si>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</si>
  <si>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</si>
  <si>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</si>
  <si>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</si>
  <si>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</si>
  <si>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</si>
  <si>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</si>
  <si>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</si>
  <si>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</si>
  <si>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</si>
  <si>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</si>
  <si>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</si>
  <si>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</si>
  <si>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</si>
  <si>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</si>
  <si>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</si>
  <si>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</si>
  <si>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</si>
  <si>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</si>
  <si>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</si>
  <si>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</si>
  <si>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</si>
  <si>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</si>
  <si>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</si>
  <si>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</si>
  <si>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</si>
  <si>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</si>
  <si>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</si>
  <si>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</si>
  <si>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</si>
  <si>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</si>
  <si>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</si>
  <si>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</si>
  <si>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</si>
  <si>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</si>
  <si>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</si>
  <si>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</si>
  <si>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</si>
  <si>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</si>
  <si>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</si>
  <si>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</si>
  <si>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</si>
  <si>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</si>
  <si>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</si>
  <si>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</si>
  <si>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</si>
  <si>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</si>
  <si>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</si>
  <si>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</si>
  <si>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</si>
  <si>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</si>
  <si>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</si>
  <si>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</si>
  <si>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</si>
  <si>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</si>
  <si>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</si>
  <si>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</si>
  <si>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</si>
  <si>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</si>
  <si>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</si>
  <si>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</si>
  <si>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</si>
  <si>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</si>
  <si>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</si>
  <si>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</si>
  <si>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</si>
  <si>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</si>
  <si>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</si>
  <si>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</si>
  <si>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</si>
  <si>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</si>
  <si>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</si>
  <si>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</si>
  <si>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</si>
  <si>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</si>
  <si>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</si>
  <si>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</si>
  <si>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</si>
  <si>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</si>
  <si>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</si>
  <si>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</si>
  <si>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</si>
  <si>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</si>
  <si>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</si>
  <si>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</si>
  <si>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</si>
  <si>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</si>
  <si>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</si>
  <si>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</si>
  <si>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</si>
  <si>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</si>
  <si>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</si>
  <si>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</si>
  <si>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</si>
  <si>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</si>
  <si>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</si>
  <si>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</si>
  <si>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</si>
  <si>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</si>
  <si>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</si>
  <si>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</si>
  <si>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</si>
  <si>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</si>
  <si>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</si>
  <si>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</si>
  <si>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</si>
  <si>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</si>
  <si>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</si>
  <si>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</si>
  <si>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</si>
  <si>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</si>
  <si>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</si>
  <si>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</si>
  <si>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</si>
  <si>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</si>
  <si>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</si>
  <si>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</si>
  <si>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</si>
  <si>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</si>
  <si>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</si>
  <si>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</si>
  <si>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</si>
  <si>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</si>
  <si>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</si>
  <si>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</si>
  <si>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</si>
  <si>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</si>
  <si>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</si>
  <si>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</si>
  <si>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</si>
  <si>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</si>
  <si>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</si>
  <si>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</si>
  <si>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</si>
  <si>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</si>
  <si>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</si>
  <si>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</si>
  <si>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</si>
  <si>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</si>
  <si>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</si>
  <si>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</si>
  <si>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</si>
  <si>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</si>
  <si>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</si>
  <si>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</si>
  <si>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</si>
  <si>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</si>
  <si>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</si>
  <si>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</si>
  <si>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</si>
  <si>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</si>
  <si>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</si>
  <si>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</si>
  <si>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</si>
  <si>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</si>
  <si>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</si>
  <si>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</si>
  <si>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</si>
  <si>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</si>
  <si>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</si>
  <si>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</si>
  <si>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</si>
  <si>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</si>
  <si>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</si>
  <si>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</si>
  <si>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</si>
  <si>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</si>
  <si>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</si>
  <si>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</si>
  <si>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</si>
  <si>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</si>
  <si>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</si>
  <si>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</si>
  <si>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</si>
  <si>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</si>
  <si>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</si>
  <si>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</si>
  <si>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</si>
  <si>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</si>
  <si>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</si>
  <si>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</si>
  <si>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</si>
  <si>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</si>
  <si>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</si>
  <si>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</si>
  <si>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</si>
  <si>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</si>
  <si>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</si>
  <si>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</si>
  <si>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</si>
  <si>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</si>
  <si>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</si>
  <si>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</si>
  <si>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</si>
  <si>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</si>
  <si>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</si>
  <si>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</si>
  <si>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</si>
  <si>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</si>
  <si>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</si>
  <si>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</si>
  <si>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</si>
  <si>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</si>
  <si>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</si>
  <si>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</si>
  <si>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</si>
  <si>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</si>
  <si>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</si>
  <si>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</si>
  <si>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</si>
  <si>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</si>
  <si>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</si>
  <si>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</si>
  <si>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</si>
  <si>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</si>
  <si>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</si>
  <si>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</si>
  <si>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</si>
  <si>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</si>
  <si>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</si>
  <si>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</si>
  <si>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</si>
  <si>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</si>
  <si>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</si>
  <si>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</si>
  <si>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</si>
  <si>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</si>
  <si>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</si>
  <si>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</si>
  <si>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</si>
  <si>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</si>
  <si>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</si>
  <si>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</si>
  <si>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</si>
  <si>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</si>
  <si>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</si>
  <si>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</si>
  <si>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</si>
  <si>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</si>
  <si>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</si>
  <si>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</si>
  <si>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</si>
  <si>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</si>
  <si>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</si>
  <si>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</si>
  <si>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</si>
  <si>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</si>
  <si>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</si>
  <si>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</si>
  <si>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</si>
  <si>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</si>
  <si>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</si>
  <si>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</si>
  <si>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</si>
  <si>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</si>
  <si>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</si>
  <si>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</si>
  <si>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</si>
  <si>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</si>
  <si>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</si>
  <si>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</si>
  <si>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</si>
  <si>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</si>
  <si>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</si>
  <si>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</si>
  <si>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</si>
  <si>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</si>
  <si>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</si>
  <si>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</si>
  <si>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</si>
  <si>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</si>
  <si>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</si>
  <si>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</si>
  <si>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</si>
  <si>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</si>
  <si>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</si>
  <si>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</si>
  <si>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</si>
  <si>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</si>
  <si>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</si>
  <si>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</si>
  <si>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</si>
  <si>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</si>
  <si>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</si>
  <si>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</si>
  <si>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</si>
  <si>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</si>
  <si>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</si>
  <si>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</si>
  <si>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</si>
  <si>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</si>
  <si>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</si>
  <si>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</si>
  <si>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</si>
  <si>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</si>
  <si>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</si>
  <si>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</si>
  <si>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</si>
  <si>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</si>
  <si>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</si>
  <si>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</si>
  <si>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</si>
  <si>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</si>
  <si>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</si>
  <si>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</si>
  <si>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</si>
  <si>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</si>
  <si>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</si>
  <si>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</si>
  <si>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</si>
  <si>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</si>
  <si>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</si>
  <si>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</si>
  <si>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</si>
  <si>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</si>
  <si>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</si>
  <si>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</si>
  <si>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</si>
  <si>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</si>
  <si>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</si>
  <si>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</si>
  <si>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</si>
  <si>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</si>
  <si>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</si>
  <si>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</si>
  <si>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</si>
  <si>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</si>
  <si>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</si>
  <si>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</si>
  <si>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</si>
  <si>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</si>
  <si>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</si>
  <si>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</si>
  <si>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</si>
  <si>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</si>
  <si>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</si>
  <si>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</si>
  <si>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</si>
  <si>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</si>
  <si>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</si>
  <si>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</si>
  <si>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</si>
  <si>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</si>
  <si>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</si>
  <si>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</si>
  <si>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</si>
  <si>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</si>
  <si>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</si>
  <si>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</si>
  <si>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</si>
  <si>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</si>
  <si>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</si>
  <si>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</si>
  <si>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</si>
  <si>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</si>
  <si>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</si>
  <si>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</si>
  <si>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</si>
  <si>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</si>
  <si>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</si>
  <si>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</si>
  <si>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</si>
  <si>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</si>
  <si>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</si>
  <si>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</si>
  <si>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</si>
  <si>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</si>
  <si>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</si>
  <si>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</si>
  <si>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</si>
  <si>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</si>
  <si>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</si>
  <si>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</si>
  <si>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</si>
  <si>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</si>
  <si>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</si>
  <si>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</si>
  <si>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</si>
  <si>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</si>
  <si>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</si>
  <si>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</si>
  <si>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</si>
  <si>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</si>
  <si>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</si>
  <si>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</si>
  <si>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</si>
  <si>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</si>
  <si>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</si>
  <si>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</si>
  <si>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</si>
  <si>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</si>
  <si>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</si>
  <si>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</si>
  <si>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</si>
  <si>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</si>
  <si>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</si>
  <si>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</si>
  <si>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</si>
  <si>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</si>
  <si>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</si>
  <si>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</si>
  <si>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</si>
  <si>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</si>
  <si>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</si>
  <si>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</si>
  <si>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</si>
  <si>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</si>
  <si>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</si>
  <si>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</si>
  <si>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</si>
  <si>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</si>
  <si>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</si>
  <si>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</si>
  <si>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</si>
  <si>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</si>
  <si>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</si>
  <si>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</si>
  <si>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</si>
  <si>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</si>
  <si>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</si>
  <si>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</si>
  <si>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</si>
  <si>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</si>
  <si>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</si>
  <si>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</si>
  <si>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</si>
  <si>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</si>
  <si>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</si>
  <si>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</si>
  <si>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</si>
  <si>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</si>
  <si>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</si>
  <si>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</si>
  <si>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</si>
  <si>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</si>
  <si>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</si>
  <si>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</si>
  <si>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</si>
  <si>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</si>
  <si>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</si>
  <si>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</si>
  <si>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</si>
  <si>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</si>
  <si>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</si>
  <si>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</si>
  <si>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</si>
  <si>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</si>
  <si>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</si>
  <si>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</si>
  <si>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</si>
  <si>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</si>
  <si>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</si>
  <si>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</si>
  <si>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</si>
  <si>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</si>
  <si>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</si>
  <si>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</si>
  <si>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</si>
  <si>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</si>
  <si>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</si>
  <si>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</si>
  <si>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</si>
  <si>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</si>
  <si>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</si>
  <si>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</si>
  <si>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</si>
  <si>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</si>
  <si>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</si>
  <si>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</si>
  <si>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</si>
  <si>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</si>
  <si>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</si>
  <si>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</si>
  <si>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</si>
  <si>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</si>
  <si>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</si>
  <si>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</si>
  <si>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</si>
  <si>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</si>
  <si>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</si>
  <si>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</si>
  <si>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</si>
  <si>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</si>
  <si>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</si>
  <si>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</si>
  <si>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</si>
  <si>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</si>
  <si>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</si>
  <si>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</si>
  <si>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</si>
  <si>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</si>
  <si>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</si>
  <si>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</si>
  <si>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</si>
  <si>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</si>
  <si>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</si>
  <si>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</si>
  <si>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</si>
  <si>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</si>
  <si>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</si>
  <si>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</si>
  <si>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</si>
  <si>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</si>
  <si>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</si>
  <si>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</si>
  <si>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</si>
  <si>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</si>
  <si>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</si>
  <si>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</si>
  <si>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</si>
  <si>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</si>
  <si>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</si>
  <si>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</si>
  <si>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</si>
  <si>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</si>
  <si>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</si>
  <si>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</si>
  <si>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</si>
  <si>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</si>
  <si>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</si>
  <si>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</si>
  <si>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</si>
  <si>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</si>
  <si>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</si>
  <si>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</si>
  <si>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</si>
  <si>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</si>
  <si>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</si>
  <si>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</si>
  <si>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</si>
  <si>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</si>
  <si>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</si>
  <si>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</si>
  <si>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</si>
  <si>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</si>
  <si>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</si>
  <si>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</si>
  <si>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</si>
  <si>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</si>
  <si>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</si>
  <si>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</si>
  <si>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</si>
  <si>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</si>
  <si>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</si>
  <si>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</si>
  <si>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</si>
  <si>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</si>
  <si>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</si>
  <si>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</si>
  <si>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</si>
  <si>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</si>
  <si>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</si>
  <si>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</si>
  <si>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</si>
  <si>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</si>
  <si>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</si>
  <si>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</si>
  <si>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</si>
  <si>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</si>
  <si>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</si>
  <si>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</si>
  <si>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</si>
  <si>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</si>
  <si>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</si>
  <si>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</si>
  <si>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</si>
  <si>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</si>
  <si>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</si>
  <si>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</si>
  <si>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</si>
  <si>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</si>
  <si>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</si>
  <si>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</si>
  <si>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</si>
  <si>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</si>
  <si>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</si>
  <si>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</si>
  <si>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</si>
  <si>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</si>
  <si>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</si>
  <si>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</si>
  <si>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</si>
  <si>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</si>
  <si>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</si>
  <si>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</si>
  <si>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</si>
  <si>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</si>
  <si>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</si>
  <si>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</si>
  <si>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</si>
  <si>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</si>
  <si>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</si>
  <si>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</si>
  <si>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</si>
  <si>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</si>
  <si>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</si>
  <si>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</si>
  <si>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</si>
  <si>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</si>
  <si>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</si>
  <si>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</si>
  <si>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</si>
  <si>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</si>
  <si>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</si>
  <si>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</si>
  <si>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</si>
  <si>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</si>
  <si>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</si>
  <si>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</si>
  <si>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</si>
  <si>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</si>
  <si>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</si>
  <si>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</si>
  <si>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</si>
  <si>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</si>
  <si>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</si>
  <si>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</si>
  <si>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</si>
  <si>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</si>
  <si>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</si>
  <si>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</si>
  <si>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</si>
  <si>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</si>
  <si>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</si>
  <si>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</si>
  <si>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</si>
  <si>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</si>
  <si>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</si>
  <si>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</si>
  <si>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</si>
  <si>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</si>
  <si>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</si>
  <si>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</si>
  <si>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</si>
  <si>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</si>
  <si>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</si>
  <si>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</si>
  <si>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</si>
  <si>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</si>
  <si>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</si>
  <si>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</si>
  <si>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</si>
  <si>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</si>
  <si>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</si>
  <si>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</si>
  <si>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</si>
  <si>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</si>
  <si>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</si>
  <si>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</si>
  <si>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</si>
  <si>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</si>
  <si>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</si>
  <si>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</si>
  <si>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</si>
  <si>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</si>
  <si>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</si>
  <si>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</si>
  <si>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</si>
  <si>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</si>
  <si>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</si>
  <si>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</si>
  <si>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</si>
  <si>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</si>
  <si>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</si>
  <si>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</si>
  <si>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</si>
  <si>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</si>
  <si>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</si>
  <si>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</si>
  <si>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</si>
  <si>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</si>
  <si>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</si>
  <si>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</si>
  <si>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</si>
  <si>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</si>
  <si>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</si>
  <si>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</si>
  <si>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</si>
  <si>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</si>
  <si>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</si>
  <si>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</si>
  <si>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</si>
  <si>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</si>
  <si>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</si>
  <si>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</si>
  <si>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</si>
  <si>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</si>
  <si>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</si>
  <si>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</si>
  <si>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</si>
  <si>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</si>
  <si>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</si>
  <si>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</si>
  <si>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</si>
  <si>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</si>
  <si>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</si>
  <si>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</si>
  <si>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</si>
  <si>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</si>
  <si>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</si>
  <si>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</si>
  <si>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</si>
  <si>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</si>
  <si>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</si>
  <si>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</si>
  <si>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</si>
  <si>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</si>
  <si>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</si>
  <si>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</si>
  <si>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</si>
  <si>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</si>
  <si>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</si>
  <si>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</si>
  <si>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</si>
  <si>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</si>
  <si>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</si>
  <si>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</si>
  <si>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</si>
  <si>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</si>
  <si>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</si>
  <si>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</si>
  <si>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</si>
  <si>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</si>
  <si>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</si>
  <si>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</si>
  <si>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</si>
  <si>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</si>
  <si>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</si>
  <si>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</si>
  <si>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</si>
  <si>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</si>
  <si>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</si>
  <si>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</si>
  <si>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</si>
  <si>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</si>
  <si>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</si>
  <si>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</si>
  <si>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</si>
  <si>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</si>
  <si>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</si>
  <si>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</si>
  <si>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</si>
  <si>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</si>
  <si>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</si>
  <si>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</si>
  <si>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</si>
  <si>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</si>
  <si>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</si>
  <si>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</si>
  <si>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</si>
  <si>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</si>
  <si>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</si>
  <si>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</si>
  <si>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</si>
  <si>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</si>
  <si>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</si>
  <si>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</si>
  <si>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</si>
  <si>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</si>
  <si>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</si>
  <si>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</si>
  <si>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</si>
  <si>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</si>
  <si>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</si>
  <si>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</si>
  <si>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</si>
  <si>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</si>
  <si>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</si>
  <si>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</si>
  <si>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</si>
  <si>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</si>
  <si>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</si>
  <si>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</si>
  <si>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</si>
  <si>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</si>
  <si>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</si>
  <si>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</si>
  <si>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</si>
  <si>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</si>
  <si>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</si>
  <si>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</si>
  <si>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</si>
  <si>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</si>
  <si>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</si>
  <si>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</si>
  <si>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</si>
  <si>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</si>
  <si>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</si>
  <si>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</si>
  <si>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</si>
  <si>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</si>
  <si>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</si>
  <si>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</si>
  <si>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</si>
  <si>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</si>
  <si>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</si>
  <si>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</si>
  <si>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</si>
  <si>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</si>
  <si>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</si>
  <si>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</si>
  <si>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</si>
  <si>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</si>
  <si>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</si>
  <si>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</si>
  <si>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</si>
  <si>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</si>
  <si>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</si>
  <si>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</si>
  <si>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</si>
  <si>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</si>
  <si>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</si>
  <si>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</si>
  <si>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</si>
  <si>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</si>
  <si>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</si>
  <si>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</si>
  <si>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</si>
  <si>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</si>
  <si>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</si>
  <si>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</si>
  <si>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</si>
  <si>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</si>
  <si>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</si>
  <si>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</si>
  <si>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</si>
  <si>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</si>
  <si>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</si>
  <si>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</si>
  <si>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</si>
  <si>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</si>
  <si>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</si>
  <si>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</si>
  <si>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</si>
  <si>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</si>
  <si>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</si>
  <si>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</si>
  <si>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</si>
  <si>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</si>
  <si>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</si>
  <si>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</si>
  <si>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</si>
  <si>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</si>
  <si>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</si>
  <si>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</si>
  <si>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</si>
  <si>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</si>
  <si>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</si>
  <si>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</si>
  <si>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</si>
  <si>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</si>
  <si>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</si>
  <si>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</si>
  <si>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</si>
  <si>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</si>
  <si>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</si>
  <si>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</si>
  <si>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</si>
  <si>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</si>
  <si>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</si>
  <si>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</si>
  <si>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</si>
  <si>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</si>
  <si>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</si>
  <si>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</si>
  <si>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</si>
  <si>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</si>
  <si>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</si>
  <si>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</si>
  <si>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</si>
  <si>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</si>
  <si>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</si>
  <si>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</si>
  <si>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</si>
  <si>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</si>
  <si>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</si>
  <si>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</si>
  <si>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</si>
  <si>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</si>
  <si>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</si>
  <si>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</si>
  <si>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</si>
  <si>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</si>
  <si>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</si>
  <si>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</si>
  <si>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</si>
  <si>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</si>
  <si>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</si>
  <si>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</si>
  <si>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</si>
  <si>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</si>
  <si>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</si>
  <si>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</si>
  <si>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</si>
  <si>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</si>
  <si>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</si>
  <si>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</si>
  <si>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</si>
  <si>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</si>
  <si>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</si>
  <si>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</si>
  <si>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</si>
  <si>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</si>
  <si>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</si>
  <si>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</si>
  <si>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</si>
  <si>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</si>
  <si>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</si>
  <si>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</si>
  <si>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</si>
  <si>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</si>
  <si>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</si>
  <si>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</si>
  <si>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</si>
  <si>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</si>
  <si>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</si>
  <si>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</si>
  <si>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</si>
  <si>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</si>
  <si>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</si>
  <si>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</si>
  <si>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</si>
  <si>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</si>
  <si>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</si>
  <si>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</si>
  <si>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</si>
  <si>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</si>
  <si>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</si>
  <si>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</si>
  <si>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</si>
  <si>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</si>
  <si>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</si>
  <si>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</si>
  <si>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</si>
  <si>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</si>
  <si>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</si>
  <si>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</si>
  <si>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</si>
  <si>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</si>
  <si>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</si>
  <si>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</si>
  <si>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</si>
  <si>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</si>
  <si>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</si>
  <si>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</si>
  <si>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</si>
  <si>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</si>
  <si>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</si>
  <si>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</si>
  <si>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</si>
  <si>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</si>
  <si>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</si>
  <si>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</si>
  <si>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</si>
  <si>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</si>
  <si>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</si>
  <si>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</si>
  <si>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</si>
  <si>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</si>
  <si>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</si>
  <si>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</si>
  <si>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</si>
  <si>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</si>
  <si>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</si>
  <si>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</si>
  <si>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</si>
  <si>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</si>
  <si>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</si>
  <si>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</si>
  <si>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</si>
  <si>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</si>
  <si>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</si>
  <si>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</si>
  <si>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</si>
  <si>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</si>
  <si>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</si>
  <si>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</si>
  <si>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</si>
  <si>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</si>
  <si>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</si>
  <si>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</si>
  <si>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</si>
  <si>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</si>
  <si>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</si>
  <si>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</si>
  <si>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</si>
  <si>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</si>
  <si>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</si>
  <si>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</si>
  <si>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</si>
  <si>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</si>
  <si>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</si>
  <si>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</si>
  <si>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</si>
  <si>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</si>
  <si>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</si>
  <si>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</si>
  <si>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</si>
  <si>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</si>
  <si>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</si>
  <si>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</si>
  <si>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</si>
  <si>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</si>
  <si>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</si>
  <si>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</si>
  <si>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</si>
  <si>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</si>
  <si>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</si>
  <si>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</si>
  <si>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</si>
  <si>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</si>
  <si>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</si>
  <si>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</si>
  <si>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</si>
  <si>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</si>
  <si>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</si>
  <si>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</si>
  <si>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</si>
  <si>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</si>
  <si>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</si>
  <si>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</si>
  <si>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</si>
  <si>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</si>
  <si>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</si>
  <si>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</si>
  <si>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</si>
  <si>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</si>
  <si>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</si>
  <si>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</si>
  <si>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</si>
  <si>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</si>
  <si>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</si>
  <si>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</si>
  <si>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</si>
  <si>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</si>
  <si>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</si>
  <si>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</si>
  <si>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</si>
  <si>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</si>
  <si>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</si>
  <si>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</si>
  <si>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</si>
  <si>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</si>
  <si>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</si>
  <si>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</si>
  <si>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</si>
  <si>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</si>
  <si>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</si>
  <si>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</si>
  <si>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</si>
  <si>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</si>
  <si>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</si>
  <si>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</si>
  <si>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</si>
  <si>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</si>
  <si>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</si>
  <si>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</si>
  <si>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</si>
  <si>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</si>
  <si>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</si>
  <si>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</si>
  <si>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</si>
  <si>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</si>
  <si>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</si>
  <si>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</si>
  <si>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</si>
  <si>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</si>
  <si>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</si>
  <si>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</si>
  <si>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</si>
  <si>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</si>
  <si>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</si>
  <si>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</si>
  <si>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</si>
  <si>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</si>
  <si>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</si>
  <si>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</si>
  <si>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</si>
  <si>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</si>
  <si>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</si>
  <si>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</si>
  <si>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</si>
  <si>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</si>
  <si>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</si>
  <si>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</si>
  <si>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</si>
  <si>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</si>
  <si>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</si>
  <si>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</si>
  <si>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</si>
  <si>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</si>
  <si>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</si>
  <si>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</si>
  <si>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</si>
  <si>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</si>
  <si>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</si>
  <si>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</si>
  <si>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</si>
  <si>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</si>
  <si>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</si>
  <si>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</si>
  <si>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</si>
  <si>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</si>
  <si>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</si>
  <si>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</si>
  <si>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</si>
  <si>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</si>
  <si>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</si>
  <si>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</si>
  <si>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</si>
  <si>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</si>
  <si>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</si>
  <si>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</si>
  <si>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</si>
  <si>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</si>
  <si>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</si>
  <si>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</si>
  <si>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</si>
  <si>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</si>
  <si>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</si>
  <si>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</si>
  <si>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</si>
  <si>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</si>
  <si>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</si>
  <si>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</si>
  <si>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</si>
  <si>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</si>
  <si>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</si>
  <si>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</si>
  <si>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</si>
  <si>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</si>
  <si>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</si>
  <si>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</si>
  <si>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</si>
  <si>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</si>
  <si>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</si>
  <si>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</si>
  <si>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</si>
  <si>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</si>
  <si>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</si>
  <si>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</si>
  <si>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</si>
  <si>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</si>
  <si>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</si>
  <si>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</si>
  <si>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</si>
  <si>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</si>
  <si>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</si>
  <si>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</si>
  <si>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</si>
  <si>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</si>
  <si>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</si>
  <si>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</si>
  <si>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</si>
  <si>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</si>
  <si>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</si>
  <si>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</si>
  <si>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</si>
  <si>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</si>
  <si>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</si>
  <si>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</si>
  <si>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</si>
  <si>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</si>
  <si>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</si>
  <si>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</si>
  <si>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</si>
  <si>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</si>
  <si>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</si>
  <si>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</si>
  <si>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</si>
  <si>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</si>
  <si>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</si>
  <si>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</si>
  <si>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</si>
  <si>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</si>
  <si>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</si>
  <si>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</si>
  <si>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</si>
  <si>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</si>
  <si>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</si>
  <si>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</si>
  <si>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</si>
  <si>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</si>
  <si>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</si>
  <si>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</si>
  <si>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</si>
  <si>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</si>
  <si>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</si>
  <si>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</si>
  <si>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</si>
  <si>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</si>
  <si>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</si>
  <si>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</si>
  <si>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</si>
  <si>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</si>
  <si>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</si>
  <si>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</si>
  <si>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</si>
  <si>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</si>
  <si>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</si>
  <si>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</si>
  <si>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</si>
  <si>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</si>
  <si>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</si>
  <si>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</si>
  <si>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</si>
  <si>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</si>
  <si>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</si>
  <si>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</si>
  <si>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</si>
  <si>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</si>
  <si>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</si>
  <si>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</si>
  <si>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</si>
  <si>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</si>
  <si>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</si>
  <si>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</si>
  <si>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</si>
  <si>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</si>
  <si>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</si>
  <si>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</si>
  <si>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</si>
  <si>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</si>
  <si>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</si>
  <si>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</si>
  <si>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</si>
  <si>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</si>
  <si>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</si>
  <si>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</si>
  <si>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</si>
  <si>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</si>
  <si>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</si>
  <si>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</si>
  <si>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</si>
  <si>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</si>
  <si>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</si>
  <si>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</si>
  <si>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</si>
  <si>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</si>
  <si>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</si>
  <si>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</si>
  <si>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</si>
  <si>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</si>
  <si>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</si>
  <si>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</si>
  <si>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</si>
  <si>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</si>
  <si>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</si>
  <si>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</si>
  <si>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</si>
  <si>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</si>
  <si>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</si>
  <si>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</si>
  <si>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</si>
  <si>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</si>
  <si>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</si>
  <si>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</si>
  <si>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</si>
  <si>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</si>
  <si>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</si>
  <si>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</si>
  <si>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</si>
  <si>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</si>
  <si>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</si>
  <si>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</si>
  <si>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</si>
  <si>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</si>
  <si>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</si>
  <si>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</si>
  <si>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</si>
  <si>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</si>
  <si>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</si>
  <si>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</si>
  <si>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</si>
  <si>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</si>
  <si>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</si>
  <si>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</si>
  <si>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</si>
  <si>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</si>
  <si>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</si>
  <si>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</si>
  <si>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</si>
  <si>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</si>
  <si>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</si>
  <si>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</si>
  <si>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</si>
  <si>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</si>
  <si>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</si>
  <si>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</si>
  <si>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</si>
  <si>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</si>
  <si>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</si>
  <si>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</si>
  <si>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</si>
  <si>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</si>
  <si>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</si>
  <si>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</si>
  <si>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</si>
  <si>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</si>
  <si>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</si>
  <si>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</si>
  <si>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</si>
  <si>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</si>
  <si>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</si>
  <si>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</si>
  <si>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</si>
  <si>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</si>
  <si>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</si>
  <si>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</si>
  <si>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</si>
  <si>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</si>
  <si>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</si>
  <si>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</si>
  <si>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</si>
  <si>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</si>
  <si>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</si>
  <si>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</si>
  <si>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</si>
  <si>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</si>
  <si>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</si>
  <si>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</si>
  <si>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</si>
  <si>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</si>
  <si>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</si>
  <si>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</si>
  <si>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</si>
  <si>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</si>
  <si>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</si>
  <si>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</si>
  <si>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</si>
  <si>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</si>
  <si>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</si>
  <si>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</si>
  <si>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</si>
  <si>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</si>
  <si>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</si>
  <si>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</si>
  <si>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</si>
  <si>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</si>
  <si>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</si>
  <si>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</si>
  <si>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</si>
  <si>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</si>
  <si>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</si>
  <si>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</si>
  <si>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</si>
  <si>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</si>
  <si>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</si>
  <si>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</si>
  <si>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</si>
  <si>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</si>
  <si>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</si>
  <si>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</si>
  <si>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</si>
  <si>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</si>
  <si>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</si>
  <si>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</si>
  <si>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</si>
  <si>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</si>
  <si>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</si>
  <si>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</si>
  <si>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</si>
  <si>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</si>
  <si>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</si>
  <si>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</si>
  <si>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</si>
  <si>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</si>
  <si>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</si>
  <si>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</si>
  <si>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</si>
  <si>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</si>
  <si>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</si>
  <si>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</si>
  <si>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</si>
  <si>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</si>
  <si>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</si>
  <si>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</si>
  <si>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</si>
  <si>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</si>
  <si>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</si>
  <si>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</si>
  <si>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</si>
  <si>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</si>
  <si>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</si>
  <si>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</si>
  <si>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</si>
  <si>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</si>
  <si>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</si>
  <si>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</si>
  <si>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</si>
  <si>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</si>
  <si>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</si>
  <si>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</si>
  <si>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</si>
  <si>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</si>
  <si>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</si>
  <si>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</si>
  <si>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</si>
  <si>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</si>
  <si>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</si>
  <si>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</si>
  <si>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</si>
  <si>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</si>
  <si>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</si>
  <si>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</si>
  <si>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</si>
  <si>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</si>
  <si>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</si>
  <si>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</si>
  <si>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</si>
  <si>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</si>
  <si>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</si>
  <si>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</si>
  <si>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</si>
  <si>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</si>
  <si>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</si>
  <si>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</si>
  <si>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</si>
  <si>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</si>
  <si>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</si>
  <si>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</si>
  <si>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</si>
  <si>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</si>
  <si>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</si>
  <si>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</si>
  <si>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</si>
  <si>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</si>
  <si>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</si>
  <si>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</si>
  <si>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</si>
  <si>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</si>
  <si>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</si>
  <si>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</si>
  <si>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</si>
  <si>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</si>
  <si>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</si>
  <si>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</si>
  <si>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</si>
  <si>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</si>
  <si>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</si>
  <si>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</si>
  <si>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</si>
  <si>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</si>
  <si>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</si>
  <si>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</si>
  <si>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</si>
  <si>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</si>
  <si>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</si>
  <si>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</si>
  <si>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</si>
  <si>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</si>
  <si>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</si>
  <si>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</si>
  <si>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</si>
  <si>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</si>
  <si>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</si>
  <si>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</si>
  <si>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</si>
  <si>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</si>
  <si>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</si>
  <si>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</si>
  <si>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</si>
  <si>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</si>
  <si>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</si>
  <si>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</si>
  <si>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</si>
  <si>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</si>
  <si>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</si>
  <si>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</si>
  <si>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</si>
  <si>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</si>
  <si>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</si>
  <si>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</si>
  <si>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</si>
  <si>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</si>
  <si>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</si>
  <si>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</si>
  <si>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</si>
  <si>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</si>
  <si>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</si>
  <si>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</si>
  <si>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</si>
  <si>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</si>
  <si>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</si>
  <si>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</si>
  <si>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</si>
  <si>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</si>
  <si>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</si>
  <si>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</si>
  <si>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</si>
  <si>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</si>
  <si>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</si>
  <si>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</si>
  <si>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</si>
  <si>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</si>
  <si>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</si>
  <si>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</si>
  <si>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</si>
  <si>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</si>
  <si>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</si>
  <si>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</si>
  <si>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</si>
  <si>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</si>
  <si>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</si>
  <si>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</si>
  <si>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</si>
  <si>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</si>
  <si>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</si>
  <si>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</si>
  <si>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</si>
  <si>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</si>
  <si>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</si>
  <si>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</si>
  <si>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</si>
  <si>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</si>
  <si>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</si>
  <si>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</si>
  <si>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</si>
  <si>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</si>
  <si>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</si>
  <si>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</si>
  <si>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</si>
  <si>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</si>
  <si>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</si>
  <si>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</si>
  <si>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</si>
  <si>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</si>
  <si>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</si>
  <si>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</si>
  <si>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</si>
  <si>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</si>
  <si>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</si>
  <si>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</si>
  <si>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</si>
  <si>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</si>
  <si>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</si>
  <si>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</si>
  <si>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</si>
  <si>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</si>
  <si>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</si>
  <si>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</si>
  <si>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</si>
  <si>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</si>
  <si>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</si>
  <si>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</si>
  <si>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</si>
  <si>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</si>
  <si>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</si>
  <si>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</si>
  <si>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</si>
  <si>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</si>
  <si>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</si>
  <si>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</si>
  <si>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</si>
  <si>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</si>
  <si>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</si>
  <si>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</si>
  <si>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</si>
  <si>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</si>
  <si>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</si>
  <si>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</si>
  <si>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</si>
  <si>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</si>
  <si>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</si>
  <si>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</si>
  <si>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</si>
  <si>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</si>
  <si>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</si>
  <si>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</si>
  <si>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</si>
  <si>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</si>
  <si>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</si>
  <si>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</si>
  <si>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</si>
  <si>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</si>
  <si>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</si>
  <si>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</si>
  <si>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</si>
  <si>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</si>
  <si>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</si>
  <si>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</si>
  <si>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</si>
  <si>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</si>
  <si>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</si>
  <si>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</si>
  <si>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</si>
  <si>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</si>
  <si>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</si>
  <si>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</si>
  <si>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</si>
  <si>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</si>
  <si>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</si>
  <si>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</si>
  <si>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</si>
  <si>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</si>
  <si>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</si>
  <si>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</si>
  <si>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</si>
  <si>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</si>
  <si>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</si>
  <si>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</si>
  <si>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</si>
  <si>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</si>
  <si>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</si>
  <si>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</si>
  <si>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</si>
  <si>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</si>
  <si>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</si>
  <si>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</si>
  <si>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</si>
  <si>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</si>
  <si>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</si>
  <si>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</si>
  <si>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</si>
  <si>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</si>
  <si>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</si>
  <si>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</si>
  <si>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</si>
  <si>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</si>
  <si>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</si>
  <si>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</si>
  <si>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</si>
  <si>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</si>
  <si>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</si>
  <si>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</si>
  <si>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</si>
  <si>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</si>
  <si>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</si>
  <si>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</si>
  <si>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</si>
  <si>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</si>
  <si>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</si>
  <si>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</si>
  <si>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</si>
  <si>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</si>
  <si>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</si>
  <si>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</si>
  <si>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</si>
  <si>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</si>
  <si>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</si>
  <si>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</si>
  <si>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</si>
  <si>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</si>
  <si>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</si>
  <si>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</si>
  <si>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</si>
  <si>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</si>
  <si>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</si>
  <si>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</si>
  <si>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</si>
  <si>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</si>
  <si>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</si>
  <si>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</si>
  <si>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</si>
  <si>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</si>
  <si>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</si>
  <si>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</si>
  <si>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</si>
  <si>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</si>
  <si>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</si>
  <si>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</si>
  <si>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</si>
  <si>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</si>
  <si>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</si>
  <si>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</si>
  <si>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</si>
  <si>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</si>
  <si>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</si>
  <si>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</si>
  <si>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</si>
  <si>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</si>
  <si>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</si>
  <si>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</si>
  <si>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</si>
  <si>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</si>
  <si>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</si>
  <si>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</si>
  <si>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</si>
  <si>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</si>
  <si>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</si>
  <si>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</si>
  <si>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</si>
  <si>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</si>
  <si>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</si>
  <si>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</si>
  <si>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</si>
  <si>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</si>
  <si>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</si>
  <si>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</si>
  <si>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</si>
  <si>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</si>
  <si>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</si>
  <si>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</si>
  <si>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</si>
  <si>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</si>
  <si>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</si>
  <si>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</si>
  <si>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</si>
  <si>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</si>
  <si>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</si>
  <si>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</si>
  <si>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</si>
  <si>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</si>
  <si>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</si>
  <si>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</si>
  <si>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</si>
  <si>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</si>
  <si>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</si>
  <si>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</si>
  <si>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</si>
  <si>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</si>
  <si>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</si>
  <si>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</si>
  <si>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</si>
  <si>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</si>
  <si>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</si>
  <si>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</si>
  <si>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</si>
  <si>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</si>
  <si>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</si>
  <si>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</si>
  <si>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</si>
  <si>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</si>
  <si>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</si>
  <si>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</si>
  <si>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</si>
  <si>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</si>
  <si>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</si>
  <si>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</si>
  <si>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</si>
  <si>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</si>
  <si>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</si>
  <si>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</si>
  <si>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</si>
  <si>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</si>
  <si>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</si>
  <si>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</si>
  <si>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</si>
  <si>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</si>
  <si>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</si>
  <si>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</si>
  <si>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</si>
  <si>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</si>
  <si>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</si>
  <si>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</si>
  <si>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</si>
  <si>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</si>
  <si>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</si>
  <si>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</si>
  <si>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</si>
  <si>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</si>
  <si>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</si>
  <si>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</si>
  <si>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</si>
  <si>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</si>
  <si>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</si>
  <si>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</si>
  <si>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</si>
  <si>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</si>
  <si>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</si>
  <si>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</si>
  <si>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</si>
  <si>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</si>
  <si>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</si>
  <si>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</si>
  <si>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</si>
  <si>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</si>
  <si>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</si>
  <si>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</si>
  <si>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</si>
  <si>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</si>
  <si>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</si>
  <si>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</si>
  <si>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</si>
  <si>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</si>
  <si>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</si>
  <si>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</si>
  <si>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</si>
  <si>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</si>
  <si>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</si>
  <si>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</si>
  <si>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</si>
  <si>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</si>
  <si>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</si>
  <si>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</si>
  <si>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</si>
  <si>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</si>
  <si>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</si>
  <si>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</si>
  <si>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</si>
  <si>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</si>
  <si>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</si>
  <si>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</si>
  <si>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</si>
  <si>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</si>
  <si>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</si>
  <si>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</si>
  <si>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</si>
  <si>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</si>
  <si>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</si>
  <si>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</si>
  <si>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</si>
  <si>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</si>
  <si>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</si>
  <si>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</si>
  <si>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</si>
  <si>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</si>
  <si>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</si>
  <si>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</si>
  <si>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</si>
  <si>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</si>
  <si>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</si>
  <si>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</si>
  <si>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</si>
  <si>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</si>
  <si>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</si>
  <si>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</si>
  <si>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</si>
  <si>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</si>
  <si>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</si>
  <si>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</si>
  <si>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</si>
  <si>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</si>
  <si>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</si>
  <si>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</si>
  <si>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</si>
  <si>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</si>
  <si>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</si>
  <si>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</si>
  <si>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</si>
  <si>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</si>
  <si>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</si>
  <si>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</si>
  <si>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</si>
  <si>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</si>
  <si>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</si>
  <si>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</si>
  <si>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</si>
  <si>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</si>
  <si>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</si>
  <si>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</si>
  <si>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</si>
  <si>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</si>
  <si>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</si>
  <si>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</si>
  <si>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</si>
  <si>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</si>
  <si>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</si>
  <si>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</si>
  <si>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</si>
  <si>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</si>
  <si>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</si>
  <si>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</si>
  <si>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</si>
  <si>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</si>
  <si>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</si>
  <si>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</si>
  <si>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</si>
  <si>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</si>
  <si>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</si>
  <si>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</si>
  <si>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</si>
  <si>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</si>
  <si>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</si>
  <si>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</si>
  <si>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</si>
  <si>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</si>
  <si>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</si>
  <si>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</si>
  <si>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</si>
  <si>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</si>
  <si>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</si>
  <si>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</si>
  <si>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</si>
  <si>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</si>
  <si>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</si>
  <si>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</si>
  <si>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</si>
  <si>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</si>
  <si>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</si>
  <si>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</si>
  <si>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</si>
  <si>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</si>
  <si>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</si>
  <si>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</si>
  <si>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</si>
  <si>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</si>
  <si>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</si>
  <si>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</si>
  <si>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</si>
  <si>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</si>
  <si>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</si>
  <si>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</si>
  <si>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</si>
  <si>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</si>
  <si>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</si>
  <si>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</si>
  <si>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</si>
  <si>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</si>
  <si>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</si>
  <si>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</si>
  <si>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</si>
  <si>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</si>
  <si>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</si>
  <si>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</si>
  <si>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</si>
  <si>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</si>
  <si>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</si>
  <si>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</si>
  <si>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</si>
  <si>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</si>
  <si>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</si>
  <si>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</si>
  <si>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</si>
  <si>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</si>
  <si>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</si>
  <si>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</si>
  <si>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</si>
  <si>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</si>
  <si>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</si>
  <si>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</si>
  <si>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</si>
  <si>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</si>
  <si>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</si>
  <si>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</si>
  <si>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</si>
  <si>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</si>
  <si>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</si>
  <si>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</si>
  <si>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</si>
  <si>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</si>
  <si>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</si>
  <si>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</si>
  <si>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</si>
  <si>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</si>
  <si>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</si>
  <si>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</si>
  <si>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</si>
  <si>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</si>
  <si>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</si>
  <si>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</si>
  <si>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</si>
  <si>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</si>
  <si>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</si>
  <si>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</si>
  <si>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</si>
  <si>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</si>
  <si>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</si>
  <si>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</si>
  <si>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</si>
  <si>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</si>
  <si>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</si>
  <si>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</si>
  <si>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</si>
  <si>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</si>
  <si>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</si>
  <si>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</si>
  <si>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</si>
  <si>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</si>
  <si>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</si>
  <si>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</si>
  <si>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</si>
  <si>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</si>
  <si>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</si>
  <si>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</si>
  <si>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</si>
  <si>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</si>
  <si>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</si>
  <si>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</si>
  <si>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</si>
  <si>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</si>
  <si>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</si>
  <si>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</si>
  <si>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</si>
  <si>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</si>
  <si>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</si>
  <si>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</si>
  <si>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</si>
  <si>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</si>
  <si>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</si>
  <si>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</si>
  <si>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</si>
  <si>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</si>
  <si>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</si>
  <si>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</si>
  <si>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</si>
  <si>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</si>
  <si>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</si>
  <si>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</si>
  <si>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</si>
  <si>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</si>
  <si>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</si>
  <si>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</si>
  <si>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</si>
  <si>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</si>
  <si>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</si>
  <si>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</si>
  <si>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</si>
  <si>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</si>
  <si>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</si>
  <si>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</si>
  <si>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</si>
  <si>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</si>
  <si>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</si>
  <si>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</si>
  <si>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</si>
  <si>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</si>
  <si>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</si>
  <si>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</si>
  <si>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</si>
  <si>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</si>
  <si>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</si>
  <si>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</si>
  <si>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</si>
  <si>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</si>
  <si>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</si>
  <si>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</si>
  <si>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</si>
  <si>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</si>
  <si>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</si>
  <si>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</si>
  <si>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</si>
  <si>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</si>
  <si>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</si>
  <si>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</si>
  <si>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</si>
  <si>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</si>
  <si>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</si>
  <si>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</si>
  <si>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</si>
  <si>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</si>
  <si>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</si>
  <si>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</si>
  <si>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</si>
  <si>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</si>
  <si>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</si>
  <si>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</si>
  <si>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</si>
  <si>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</si>
  <si>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</si>
  <si>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</si>
  <si>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</si>
  <si>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</si>
  <si>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</si>
  <si>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</si>
  <si>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</si>
  <si>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</si>
  <si>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</si>
  <si>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</si>
  <si>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</si>
  <si>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</si>
  <si>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</si>
  <si>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</si>
  <si>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</si>
  <si>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</si>
  <si>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</si>
  <si>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</si>
  <si>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</si>
  <si>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</si>
  <si>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</si>
  <si>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</si>
  <si>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</si>
  <si>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</si>
  <si>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</si>
  <si>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</si>
  <si>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</si>
  <si>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</si>
  <si>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</si>
  <si>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</si>
  <si>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</si>
  <si>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</si>
  <si>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</si>
  <si>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</si>
  <si>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</si>
  <si>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</si>
  <si>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</si>
  <si>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</si>
  <si>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</si>
  <si>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</si>
  <si>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</si>
  <si>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</si>
  <si>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</si>
  <si>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</si>
  <si>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</si>
  <si>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</si>
  <si>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</si>
  <si>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</si>
  <si>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</si>
  <si>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</si>
  <si>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</si>
  <si>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</si>
  <si>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</si>
  <si>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</si>
  <si>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</si>
  <si>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</si>
  <si>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</si>
  <si>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</si>
  <si>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</si>
  <si>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</si>
  <si>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</si>
  <si>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</si>
  <si>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</si>
  <si>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</si>
  <si>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</si>
  <si>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</si>
  <si>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</si>
  <si>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</si>
  <si>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</si>
  <si>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</si>
  <si>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</si>
  <si>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</si>
  <si>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</si>
  <si>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</si>
  <si>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</si>
  <si>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</si>
  <si>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</si>
  <si>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</si>
  <si>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</si>
  <si>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</si>
  <si>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</si>
  <si>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</si>
  <si>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</si>
  <si>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</si>
  <si>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</si>
  <si>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</si>
  <si>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</si>
  <si>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</si>
  <si>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</si>
  <si>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</si>
  <si>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</si>
  <si>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</si>
  <si>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</si>
  <si>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</si>
  <si>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</si>
  <si>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</si>
  <si>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</si>
  <si>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</si>
  <si>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</si>
  <si>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</si>
  <si>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</si>
  <si>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</si>
  <si>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</si>
  <si>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</si>
  <si>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</si>
  <si>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</si>
  <si>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</si>
  <si>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</si>
  <si>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</si>
  <si>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</si>
  <si>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</si>
  <si>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</si>
  <si>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</si>
  <si>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</si>
  <si>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</si>
  <si>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</si>
  <si>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</si>
  <si>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</si>
  <si>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</si>
  <si>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</si>
  <si>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</si>
  <si>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</si>
  <si>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</si>
  <si>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</si>
  <si>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</si>
  <si>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</si>
  <si>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</si>
  <si>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</si>
  <si>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</si>
  <si>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</si>
  <si>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</si>
  <si>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</si>
  <si>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</si>
  <si>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</si>
  <si>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</si>
  <si>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</si>
  <si>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</si>
  <si>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</si>
  <si>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</si>
  <si>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</si>
  <si>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</si>
  <si>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</si>
  <si>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</si>
  <si>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</si>
  <si>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</si>
  <si>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</si>
  <si>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</si>
  <si>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</si>
  <si>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</si>
  <si>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</si>
  <si>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</si>
  <si>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</si>
  <si>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</si>
  <si>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</si>
  <si>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</si>
  <si>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</si>
  <si>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</si>
  <si>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</si>
  <si>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</si>
  <si>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</si>
  <si>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</si>
  <si>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</si>
  <si>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</si>
  <si>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</si>
  <si>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</si>
  <si>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</si>
  <si>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</si>
  <si>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</si>
  <si>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</si>
  <si>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</si>
  <si>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</si>
  <si>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</si>
  <si>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</si>
  <si>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</si>
  <si>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</si>
  <si>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</si>
  <si>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</si>
  <si>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</si>
  <si>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</si>
  <si>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</si>
  <si>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</si>
  <si>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</si>
  <si>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</si>
  <si>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</si>
  <si>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</si>
  <si>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</si>
  <si>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</si>
  <si>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</si>
  <si>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</si>
  <si>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</si>
  <si>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</si>
  <si>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</si>
  <si>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</si>
  <si>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</si>
  <si>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</si>
  <si>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</si>
  <si>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</si>
  <si>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</si>
  <si>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</si>
  <si>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</si>
  <si>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</si>
  <si>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</si>
  <si>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</si>
  <si>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</si>
  <si>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</si>
  <si>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</si>
  <si>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</si>
  <si>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</si>
  <si>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</si>
  <si>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</si>
  <si>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</si>
  <si>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</si>
  <si>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</si>
  <si>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</si>
  <si>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</si>
  <si>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</si>
  <si>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</si>
  <si>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</si>
  <si>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</si>
  <si>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</si>
  <si>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</si>
  <si>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</si>
  <si>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</si>
  <si>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</si>
  <si>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</si>
  <si>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</si>
  <si>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</si>
  <si>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</si>
  <si>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</si>
  <si>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</si>
  <si>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</si>
  <si>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</si>
  <si>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</si>
  <si>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</si>
  <si>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</si>
  <si>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</si>
  <si>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</si>
  <si>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</si>
  <si>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</si>
  <si>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</si>
  <si>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</si>
  <si>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</si>
  <si>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</si>
  <si>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</si>
  <si>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</si>
  <si>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</si>
  <si>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</si>
  <si>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</si>
  <si>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</si>
  <si>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</si>
  <si>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</si>
  <si>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</si>
  <si>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</si>
  <si>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</si>
  <si>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</si>
  <si>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</si>
  <si>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</si>
  <si>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</si>
  <si>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</si>
  <si>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</si>
  <si>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</si>
  <si>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</si>
  <si>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</si>
  <si>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</si>
  <si>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</si>
  <si>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</si>
  <si>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</si>
  <si>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</si>
  <si>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</si>
  <si>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</si>
  <si>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</si>
  <si>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</si>
  <si>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</si>
  <si>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</si>
  <si>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</si>
  <si>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</si>
  <si>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</si>
  <si>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</si>
  <si>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</si>
  <si>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</si>
  <si>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</si>
  <si>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</si>
  <si>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</si>
  <si>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</si>
  <si>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</si>
  <si>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</si>
  <si>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</si>
  <si>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</si>
  <si>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</si>
  <si>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</si>
  <si>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</si>
  <si>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</si>
  <si>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</si>
  <si>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</si>
  <si>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</si>
  <si>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</si>
  <si>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</si>
  <si>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</si>
  <si>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</si>
  <si>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</si>
  <si>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</si>
  <si>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</si>
  <si>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</si>
  <si>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</si>
  <si>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</si>
  <si>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</si>
  <si>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</si>
  <si>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</si>
  <si>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</si>
  <si>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</si>
  <si>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</si>
  <si>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</si>
  <si>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</si>
  <si>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</si>
  <si>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</si>
  <si>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</si>
  <si>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</si>
  <si>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</si>
  <si>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</si>
  <si>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</si>
  <si>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</si>
  <si>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</si>
  <si>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</si>
  <si>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</si>
  <si>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</si>
  <si>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</si>
  <si>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</si>
  <si>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</si>
  <si>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</si>
  <si>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</si>
  <si>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</si>
  <si>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</si>
  <si>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</si>
  <si>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</si>
  <si>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</si>
  <si>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</si>
  <si>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</si>
  <si>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</si>
  <si>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</si>
  <si>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</si>
  <si>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</si>
  <si>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</si>
  <si>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</si>
  <si>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</si>
  <si>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</si>
  <si>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</si>
  <si>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</si>
  <si>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</si>
  <si>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</si>
  <si>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</si>
  <si>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</si>
  <si>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</si>
  <si>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</si>
  <si>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</si>
  <si>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</si>
  <si>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</si>
  <si>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</si>
  <si>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</si>
  <si>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</si>
  <si>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</si>
  <si>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</si>
  <si>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</si>
  <si>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</si>
  <si>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</si>
  <si>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</si>
  <si>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</si>
  <si>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</si>
  <si>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</si>
  <si>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</si>
  <si>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</si>
  <si>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</si>
  <si>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</si>
  <si>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</si>
  <si>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</si>
  <si>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</si>
  <si>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</si>
  <si>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</si>
  <si>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</si>
  <si>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</si>
  <si>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</si>
  <si>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</si>
  <si>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</si>
  <si>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</si>
  <si>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</si>
  <si>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</si>
  <si>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</si>
  <si>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</si>
  <si>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</si>
  <si>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</si>
  <si>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</si>
  <si>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</si>
  <si>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</si>
  <si>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</si>
  <si>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</si>
  <si>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</si>
  <si>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</si>
  <si>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</si>
  <si>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</si>
  <si>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</si>
  <si>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</si>
  <si>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</si>
  <si>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</si>
  <si>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</si>
  <si>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</si>
  <si>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</si>
  <si>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</si>
  <si>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</si>
  <si>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</si>
  <si>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</si>
  <si>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</si>
  <si>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</si>
  <si>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</si>
  <si>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</si>
  <si>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</si>
  <si>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</si>
  <si>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</si>
  <si>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</si>
  <si>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</si>
  <si>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</si>
  <si>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</si>
  <si>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</si>
  <si>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</si>
  <si>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</si>
  <si>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</si>
  <si>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</si>
  <si>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</si>
  <si>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</si>
  <si>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</si>
  <si>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</si>
  <si>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</si>
  <si>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</si>
  <si>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</si>
  <si>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</si>
  <si>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</si>
  <si>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</si>
  <si>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</si>
  <si>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</si>
  <si>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</si>
  <si>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</si>
  <si>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</si>
  <si>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</si>
  <si>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</si>
  <si>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</si>
  <si>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</si>
  <si>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</si>
  <si>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</si>
  <si>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</si>
  <si>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</si>
  <si>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</si>
  <si>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</si>
  <si>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</si>
  <si>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</si>
  <si>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</si>
  <si>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</si>
  <si>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</si>
  <si>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</si>
  <si>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</si>
  <si>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</si>
  <si>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</si>
  <si>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</si>
  <si>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</si>
  <si>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</si>
  <si>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</si>
  <si>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</si>
  <si>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</si>
  <si>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</si>
  <si>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</si>
  <si>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</si>
  <si>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</si>
  <si>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</si>
  <si>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</si>
  <si>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</si>
  <si>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</si>
  <si>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</si>
  <si>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</si>
  <si>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</si>
  <si>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</si>
  <si>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</si>
  <si>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</si>
  <si>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</si>
  <si>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</si>
  <si>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</si>
  <si>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</si>
  <si>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</si>
  <si>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</si>
  <si>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</si>
  <si>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</si>
  <si>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</si>
  <si>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</si>
  <si>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</si>
  <si>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</si>
  <si>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</si>
  <si>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</si>
  <si>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</si>
  <si>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</si>
  <si>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</si>
  <si>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</si>
  <si>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</si>
  <si>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</si>
  <si>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</si>
  <si>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</si>
  <si>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</si>
  <si>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</si>
  <si>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</si>
  <si>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</si>
  <si>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</si>
  <si>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</si>
  <si>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</si>
  <si>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</si>
  <si>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</si>
  <si>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</si>
  <si>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</si>
  <si>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</si>
  <si>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</si>
  <si>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</si>
  <si>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</si>
  <si>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</si>
  <si>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</si>
  <si>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</si>
  <si>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</si>
  <si>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</si>
  <si>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</si>
  <si>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</si>
  <si>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</si>
  <si>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</si>
  <si>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</si>
  <si>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</si>
  <si>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</si>
  <si>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</si>
  <si>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</si>
  <si>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</si>
  <si>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</si>
  <si>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</si>
  <si>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</si>
  <si>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</si>
  <si>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</si>
  <si>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</si>
  <si>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</si>
  <si>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</si>
  <si>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</si>
  <si>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</si>
  <si>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</si>
  <si>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</si>
  <si>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</si>
  <si>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</si>
  <si>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</si>
  <si>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</si>
  <si>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</si>
  <si>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</si>
  <si>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</si>
  <si>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</si>
  <si>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</si>
  <si>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</si>
  <si>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</si>
  <si>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</si>
  <si>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</si>
  <si>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</si>
  <si>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</si>
  <si>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</si>
  <si>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</si>
  <si>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</si>
  <si>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</si>
  <si>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</si>
  <si>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</si>
  <si>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</si>
  <si>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</si>
  <si>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</si>
  <si>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</si>
  <si>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</si>
  <si>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</si>
  <si>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</si>
  <si>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</si>
  <si>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</si>
  <si>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</si>
  <si>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</si>
  <si>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</si>
  <si>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</si>
  <si>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</si>
  <si>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</si>
  <si>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</si>
  <si>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</si>
  <si>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</si>
  <si>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</si>
  <si>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</si>
  <si>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</si>
  <si>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</si>
  <si>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</si>
  <si>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</si>
  <si>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</si>
  <si>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</si>
  <si>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</si>
  <si>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</si>
  <si>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</si>
  <si>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</si>
  <si>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</si>
  <si>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</si>
  <si>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</si>
  <si>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</si>
  <si>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</si>
  <si>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</si>
  <si>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</si>
  <si>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</si>
  <si>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</si>
  <si>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</si>
  <si>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</si>
  <si>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</si>
  <si>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</si>
  <si>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</si>
  <si>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</si>
  <si>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</si>
  <si>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</si>
  <si>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</si>
  <si>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</si>
  <si>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</si>
  <si>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</si>
  <si>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</si>
  <si>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</si>
  <si>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</si>
  <si>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</si>
  <si>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</si>
  <si>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</si>
  <si>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</si>
  <si>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</si>
  <si>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</si>
  <si>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</si>
  <si>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</si>
  <si>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</si>
  <si>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</si>
  <si>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</si>
  <si>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</si>
  <si>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</si>
  <si>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</si>
  <si>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</si>
  <si>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</si>
  <si>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</si>
  <si>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</si>
  <si>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</si>
  <si>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</si>
  <si>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</si>
  <si>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</si>
  <si>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</si>
  <si>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</si>
  <si>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</si>
  <si>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</si>
  <si>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</si>
  <si>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</si>
  <si>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</si>
  <si>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</si>
  <si>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</si>
  <si>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</si>
  <si>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</si>
  <si>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</si>
  <si>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</si>
  <si>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</si>
  <si>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</si>
  <si>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</si>
  <si>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</si>
  <si>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</si>
  <si>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</si>
  <si>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</si>
  <si>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</si>
  <si>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</si>
  <si>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</si>
  <si>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</si>
  <si>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</si>
  <si>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</si>
  <si>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</si>
  <si>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</si>
  <si>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</si>
  <si>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</si>
  <si>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</si>
  <si>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</si>
  <si>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</si>
  <si>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</si>
  <si>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</si>
  <si>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</si>
  <si>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</si>
  <si>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</si>
  <si>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</si>
  <si>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</si>
  <si>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</si>
  <si>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</si>
  <si>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</si>
  <si>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</si>
  <si>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</si>
  <si>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</si>
  <si>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</si>
  <si>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</si>
  <si>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</si>
  <si>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</si>
  <si>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</si>
  <si>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</si>
  <si>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</si>
  <si>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</si>
  <si>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</si>
  <si>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</si>
  <si>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</si>
  <si>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</si>
  <si>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</si>
  <si>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</si>
  <si>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</si>
  <si>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</si>
  <si>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</si>
  <si>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</si>
  <si>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</si>
  <si>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</si>
  <si>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</si>
  <si>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</si>
  <si>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</si>
  <si>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</si>
  <si>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</si>
  <si>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</si>
  <si>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</si>
  <si>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</si>
  <si>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</si>
  <si>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</si>
  <si>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</si>
  <si>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</si>
  <si>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</si>
  <si>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</si>
  <si>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</si>
  <si>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</si>
  <si>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</si>
  <si>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</si>
  <si>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</si>
  <si>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</si>
  <si>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</si>
  <si>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</si>
  <si>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</si>
  <si>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</si>
  <si>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</si>
  <si>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</si>
  <si>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</si>
  <si>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</si>
  <si>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</si>
  <si>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</si>
  <si>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</si>
  <si>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</si>
  <si>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</si>
  <si>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</si>
  <si>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</si>
  <si>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</si>
  <si>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</si>
  <si>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</si>
  <si>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</si>
  <si>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</si>
  <si>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</si>
  <si>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</si>
  <si>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</si>
  <si>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</si>
  <si>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</si>
  <si>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</si>
  <si>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</si>
  <si>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</si>
  <si>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</si>
  <si>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</si>
  <si>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</si>
  <si>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</si>
  <si>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</si>
  <si>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</si>
  <si>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</si>
  <si>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</si>
  <si>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</si>
  <si>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</si>
  <si>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</si>
  <si>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</si>
  <si>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</si>
  <si>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</si>
  <si>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</si>
  <si>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</si>
  <si>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</si>
  <si>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</si>
  <si>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</si>
  <si>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</si>
  <si>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</si>
  <si>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</si>
  <si>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</si>
  <si>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</si>
  <si>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</si>
  <si>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</si>
  <si>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</si>
  <si>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</si>
  <si>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</si>
  <si>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</si>
  <si>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</si>
  <si>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</si>
  <si>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</si>
  <si>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</si>
  <si>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</si>
  <si>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</si>
  <si>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</si>
  <si>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</si>
  <si>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</si>
  <si>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</si>
  <si>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</si>
  <si>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</si>
  <si>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</si>
  <si>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</si>
  <si>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</si>
  <si>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</si>
  <si>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</si>
  <si>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</si>
  <si>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</si>
  <si>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</si>
  <si>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</si>
  <si>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</si>
  <si>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</si>
  <si>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</si>
  <si>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</si>
  <si>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</si>
  <si>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</si>
  <si>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</si>
  <si>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</si>
  <si>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</si>
  <si>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</si>
  <si>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</si>
  <si>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</si>
  <si>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</si>
  <si>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</si>
  <si>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</si>
  <si>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</si>
  <si>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</si>
  <si>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</si>
  <si>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</si>
  <si>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</si>
  <si>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</si>
  <si>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</si>
  <si>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</si>
  <si>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</si>
  <si>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</si>
  <si>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</si>
  <si>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</si>
  <si>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</si>
  <si>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</si>
  <si>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</si>
  <si>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</si>
  <si>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</si>
  <si>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</si>
  <si>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</si>
  <si>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</si>
  <si>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</si>
  <si>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</si>
  <si>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</si>
  <si>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</si>
  <si>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</si>
  <si>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</si>
  <si>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</si>
  <si>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</si>
  <si>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</si>
  <si>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</si>
  <si>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</si>
  <si>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</si>
  <si>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</si>
  <si>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</si>
  <si>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</si>
  <si>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</si>
  <si>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</si>
  <si>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</si>
  <si>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</si>
  <si>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</si>
  <si>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</si>
  <si>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</si>
  <si>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</si>
  <si>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</si>
  <si>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</si>
  <si>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</si>
  <si>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</si>
  <si>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</si>
  <si>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</si>
  <si>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</si>
  <si>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</si>
  <si>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</si>
  <si>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</si>
  <si>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</si>
  <si>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</si>
  <si>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</si>
  <si>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</si>
  <si>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</si>
  <si>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</si>
  <si>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</si>
  <si>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</si>
  <si>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</si>
  <si>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</si>
  <si>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</si>
  <si>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</si>
  <si>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</si>
  <si>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</si>
  <si>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</si>
  <si>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</si>
  <si>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</si>
  <si>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</si>
  <si>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</si>
  <si>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</si>
  <si>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</si>
  <si>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</si>
  <si>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</si>
  <si>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</si>
  <si>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</si>
  <si>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</si>
  <si>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</si>
  <si>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</si>
  <si>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</si>
  <si>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</si>
  <si>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</si>
  <si>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</si>
  <si>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</si>
  <si>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</si>
  <si>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</si>
  <si>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</si>
  <si>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</si>
  <si>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</si>
  <si>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</si>
  <si>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</si>
  <si>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</si>
  <si>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</si>
  <si>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</si>
  <si>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</si>
  <si>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</si>
  <si>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</si>
  <si>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</si>
  <si>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</si>
  <si>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</si>
  <si>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</si>
  <si>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</si>
  <si>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</si>
  <si>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</si>
  <si>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</si>
  <si>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</si>
  <si>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</si>
  <si>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</si>
  <si>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</si>
  <si>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</si>
  <si>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</si>
  <si>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</si>
  <si>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</si>
  <si>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</si>
  <si>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</si>
  <si>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</si>
  <si>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</si>
  <si>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</si>
  <si>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</si>
  <si>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</si>
  <si>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</si>
  <si>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</si>
  <si>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</si>
  <si>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</si>
  <si>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</si>
  <si>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</si>
  <si>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</si>
  <si>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</si>
  <si>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</si>
  <si>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</si>
  <si>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</si>
  <si>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</si>
  <si>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</si>
  <si>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</si>
  <si>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</si>
  <si>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</si>
  <si>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</si>
  <si>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</si>
  <si>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</si>
  <si>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</si>
  <si>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</si>
  <si>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</si>
  <si>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</si>
  <si>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</si>
  <si>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</si>
  <si>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</si>
  <si>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</si>
  <si>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</si>
  <si>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</si>
  <si>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</si>
  <si>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</si>
  <si>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</si>
  <si>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</si>
  <si>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</si>
  <si>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</si>
  <si>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</si>
  <si>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</si>
  <si>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</si>
  <si>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</si>
  <si>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</si>
  <si>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</si>
  <si>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</si>
  <si>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</si>
  <si>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</si>
  <si>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</si>
  <si>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</si>
  <si>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</si>
  <si>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</si>
  <si>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</si>
  <si>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</si>
  <si>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</si>
  <si>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</si>
  <si>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</si>
  <si>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</si>
  <si>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</si>
  <si>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</si>
  <si>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</si>
  <si>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</si>
  <si>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</si>
  <si>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</si>
  <si>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</si>
  <si>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</si>
  <si>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</si>
  <si>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</si>
  <si>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</si>
  <si>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</si>
  <si>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</si>
  <si>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</si>
  <si>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</si>
  <si>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</si>
  <si>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</si>
  <si>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</si>
  <si>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</si>
  <si>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</si>
  <si>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</si>
  <si>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</si>
  <si>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</si>
  <si>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</si>
  <si>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</si>
  <si>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</si>
  <si>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</si>
  <si>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</si>
  <si>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</si>
  <si>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</si>
  <si>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</si>
  <si>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</si>
  <si>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</si>
  <si>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</si>
  <si>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</si>
  <si>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</si>
  <si>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</si>
  <si>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</si>
  <si>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</si>
  <si>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</si>
  <si>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</si>
  <si>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</si>
  <si>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</si>
  <si>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</si>
  <si>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</si>
  <si>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</si>
  <si>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</si>
  <si>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</si>
  <si>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</si>
  <si>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</si>
  <si>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</si>
  <si>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</si>
  <si>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</si>
  <si>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</si>
  <si>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</si>
  <si>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</si>
  <si>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</si>
  <si>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</si>
  <si>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</si>
  <si>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</si>
  <si>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</si>
  <si>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</si>
  <si>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</si>
  <si>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</si>
  <si>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</si>
  <si>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</si>
  <si>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</si>
  <si>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</si>
  <si>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</si>
  <si>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</si>
  <si>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</si>
  <si>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</si>
  <si>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</si>
  <si>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</si>
  <si>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</si>
  <si>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</si>
  <si>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</si>
  <si>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</si>
  <si>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</si>
  <si>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</si>
  <si>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</si>
  <si>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</si>
  <si>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</si>
  <si>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</si>
  <si>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</si>
  <si>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</si>
  <si>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</si>
  <si>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</si>
  <si>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</si>
  <si>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</si>
  <si>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</si>
  <si>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</si>
  <si>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</si>
  <si>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</si>
  <si>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</si>
  <si>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</si>
  <si>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</si>
  <si>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</si>
  <si>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</si>
  <si>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</si>
  <si>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</si>
  <si>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</si>
  <si>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</si>
  <si>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</si>
  <si>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</si>
  <si>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</si>
  <si>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</si>
  <si>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</si>
  <si>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</si>
  <si>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</si>
  <si>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</si>
  <si>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</si>
  <si>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</si>
  <si>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</si>
  <si>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</si>
  <si>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</si>
  <si>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</si>
  <si>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</si>
  <si>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</si>
  <si>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</si>
  <si>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</si>
  <si>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</si>
  <si>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</si>
  <si>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</si>
  <si>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</si>
  <si>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</si>
  <si>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</si>
  <si>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</si>
  <si>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</si>
  <si>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</si>
  <si>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</si>
  <si>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</si>
  <si>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</si>
  <si>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</si>
  <si>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</si>
  <si>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</si>
  <si>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</si>
  <si>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</si>
  <si>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</si>
  <si>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</si>
  <si>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</si>
  <si>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</si>
  <si>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</si>
  <si>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</si>
  <si>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</si>
  <si>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</si>
  <si>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</si>
  <si>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</si>
  <si>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</si>
  <si>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</si>
  <si>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</si>
  <si>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</si>
  <si>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</si>
  <si>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</si>
  <si>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</si>
  <si>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</si>
  <si>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</si>
  <si>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</si>
  <si>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</si>
  <si>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</si>
  <si>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</si>
  <si>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</si>
  <si>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</si>
  <si>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</si>
  <si>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</si>
  <si>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</si>
  <si>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</si>
  <si>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</si>
  <si>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</si>
  <si>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</si>
  <si>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</si>
  <si>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</si>
  <si>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</si>
  <si>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</si>
  <si>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</si>
  <si>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</si>
  <si>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</si>
  <si>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</si>
  <si>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</si>
  <si>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</si>
  <si>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</si>
  <si>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</si>
  <si>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</si>
  <si>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</si>
  <si>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</si>
  <si>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</si>
  <si>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</si>
  <si>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</si>
  <si>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</si>
  <si>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</si>
  <si>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</si>
  <si>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</si>
  <si>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</si>
  <si>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</si>
  <si>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</si>
  <si>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</si>
  <si>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</si>
  <si>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</si>
  <si>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</si>
  <si>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</si>
  <si>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</si>
  <si>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</si>
  <si>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</si>
  <si>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</si>
  <si>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</si>
  <si>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</si>
  <si>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</si>
  <si>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</si>
  <si>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</si>
  <si>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</si>
  <si>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</si>
  <si>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</si>
  <si>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</si>
  <si>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</si>
  <si>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</si>
  <si>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</si>
  <si>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</si>
  <si>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</si>
  <si>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</si>
  <si>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</si>
  <si>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</si>
  <si>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</si>
  <si>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</si>
  <si>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</si>
  <si>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</si>
  <si>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</si>
  <si>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</si>
  <si>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</si>
  <si>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</si>
  <si>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</si>
  <si>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</si>
  <si>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</si>
  <si>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</si>
  <si>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</si>
  <si>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</si>
  <si>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</si>
  <si>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</si>
  <si>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</si>
  <si>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</si>
  <si>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</si>
  <si>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</si>
  <si>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</si>
  <si>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</si>
  <si>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</si>
  <si>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</si>
  <si>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</si>
  <si>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</si>
  <si>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</si>
  <si>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</si>
  <si>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</si>
  <si>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</si>
  <si>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</si>
  <si>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</si>
  <si>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</si>
  <si>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</si>
  <si>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</si>
  <si>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</si>
  <si>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</si>
  <si>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</si>
  <si>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</si>
  <si>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</si>
  <si>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</si>
  <si>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</si>
  <si>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</si>
  <si>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</si>
  <si>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</si>
  <si>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</si>
  <si>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</si>
  <si>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</si>
  <si>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</si>
  <si>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</si>
  <si>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</si>
  <si>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</si>
  <si>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</si>
  <si>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</si>
  <si>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</si>
  <si>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</si>
  <si>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</si>
  <si>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</si>
  <si>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</si>
  <si>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</si>
  <si>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</si>
  <si>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</si>
  <si>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</si>
  <si>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</si>
  <si>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</si>
  <si>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</si>
  <si>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</si>
  <si>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</si>
  <si>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</si>
  <si>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</si>
  <si>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</si>
  <si>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</si>
  <si>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</si>
  <si>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</si>
  <si>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</si>
  <si>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</si>
  <si>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</si>
  <si>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</si>
  <si>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</si>
  <si>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</si>
  <si>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</si>
  <si>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</si>
  <si>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</si>
  <si>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</si>
  <si>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</si>
  <si>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</si>
  <si>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</si>
  <si>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</si>
  <si>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</si>
  <si>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</si>
  <si>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</si>
  <si>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</si>
  <si>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</si>
  <si>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</si>
  <si>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</si>
  <si>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</si>
  <si>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</si>
  <si>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</si>
  <si>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</si>
  <si>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</si>
  <si>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</si>
  <si>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</si>
  <si>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</si>
  <si>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</si>
  <si>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</si>
  <si>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</si>
  <si>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</si>
  <si>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</si>
  <si>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</si>
  <si>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</si>
  <si>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</si>
  <si>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</si>
  <si>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</si>
  <si>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</si>
  <si>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</si>
  <si>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</si>
  <si>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</si>
  <si>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</si>
  <si>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</si>
  <si>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</si>
  <si>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</si>
  <si>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</si>
  <si>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</si>
  <si>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</si>
  <si>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</si>
  <si>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</si>
  <si>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</si>
  <si>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</si>
  <si>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</si>
  <si>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</si>
  <si>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</si>
  <si>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</si>
  <si>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</si>
  <si>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</si>
  <si>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</si>
  <si>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</si>
  <si>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</si>
  <si>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</si>
  <si>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</si>
  <si>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</si>
  <si>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</si>
  <si>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</si>
  <si>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</si>
  <si>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</si>
  <si>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</si>
  <si>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</si>
  <si>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</si>
  <si>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</si>
  <si>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</si>
  <si>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</si>
  <si>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</si>
  <si>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</si>
  <si>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</si>
  <si>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</si>
  <si>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</si>
  <si>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</si>
  <si>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</si>
  <si>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</si>
  <si>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</si>
  <si>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</si>
  <si>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</si>
  <si>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</si>
  <si>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</si>
  <si>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</si>
  <si>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</si>
  <si>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</si>
  <si>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</si>
  <si>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</si>
  <si>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</si>
  <si>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</si>
  <si>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</si>
  <si>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</si>
  <si>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</si>
  <si>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</si>
  <si>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</si>
  <si>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</si>
  <si>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</si>
  <si>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</si>
  <si>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</si>
  <si>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</si>
  <si>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</si>
  <si>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</si>
  <si>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</si>
  <si>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</si>
  <si>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</si>
  <si>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</si>
  <si>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</si>
  <si>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</si>
  <si>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</si>
  <si>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</si>
  <si>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</si>
  <si>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</si>
  <si>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</si>
  <si>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</si>
  <si>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</si>
  <si>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</si>
  <si>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</si>
  <si>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</si>
  <si>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</si>
  <si>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</si>
  <si>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</si>
  <si>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</si>
  <si>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</si>
  <si>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</si>
  <si>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</si>
  <si>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</si>
  <si>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</si>
  <si>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</si>
  <si>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</si>
  <si>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</si>
  <si>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</si>
  <si>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</si>
  <si>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</si>
  <si>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</si>
  <si>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</si>
  <si>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</si>
  <si>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</si>
  <si>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</si>
  <si>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</si>
  <si>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</si>
  <si>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</si>
  <si>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</si>
  <si>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</si>
  <si>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</si>
  <si>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</si>
  <si>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</si>
  <si>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</si>
  <si>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</si>
  <si>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</si>
  <si>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</si>
  <si>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</si>
  <si>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</si>
  <si>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</si>
  <si>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</si>
  <si>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</si>
  <si>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</si>
  <si>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</si>
  <si>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</si>
  <si>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</si>
  <si>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</si>
  <si>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</si>
  <si>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</si>
  <si>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</si>
  <si>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</si>
  <si>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</si>
  <si>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</si>
  <si>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</si>
  <si>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</si>
  <si>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</si>
  <si>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</si>
  <si>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</si>
  <si>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</si>
  <si>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</si>
  <si>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</si>
  <si>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</si>
  <si>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</si>
  <si>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</si>
  <si>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</si>
  <si>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</si>
  <si>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</si>
  <si>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</si>
  <si>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</si>
  <si>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</si>
  <si>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</si>
  <si>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</si>
  <si>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</si>
  <si>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</si>
  <si>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</si>
  <si>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</si>
  <si>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</si>
  <si>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</si>
  <si>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</si>
  <si>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</si>
  <si>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</si>
  <si>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</si>
  <si>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</si>
  <si>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</si>
  <si>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</si>
  <si>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</si>
  <si>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</si>
  <si>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</si>
  <si>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</si>
  <si>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</si>
  <si>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</si>
  <si>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</si>
  <si>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</si>
  <si>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</si>
  <si>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</si>
  <si>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</si>
  <si>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</si>
  <si>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</si>
  <si>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</si>
  <si>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</si>
  <si>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</si>
  <si>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</si>
  <si>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</si>
  <si>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</si>
  <si>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</si>
  <si>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</si>
  <si>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</si>
  <si>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</si>
  <si>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</si>
  <si>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</si>
  <si>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</si>
  <si>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</si>
  <si>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</si>
  <si>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</si>
  <si>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</si>
  <si>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</si>
  <si>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</si>
  <si>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</si>
  <si>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</si>
  <si>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</si>
  <si>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</si>
  <si>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</si>
  <si>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</si>
  <si>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</si>
  <si>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</si>
  <si>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</si>
  <si>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</si>
  <si>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</si>
  <si>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</si>
  <si>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</si>
  <si>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</si>
  <si>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</si>
  <si>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</si>
  <si>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</si>
  <si>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</si>
  <si>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</si>
  <si>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</si>
  <si>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</si>
  <si>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</si>
  <si>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</si>
  <si>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</si>
  <si>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</si>
  <si>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</si>
  <si>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</si>
  <si>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</si>
  <si>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</si>
  <si>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</si>
  <si>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</si>
  <si>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</si>
  <si>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</si>
  <si>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</si>
  <si>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</si>
  <si>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</si>
  <si>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</si>
  <si>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</si>
  <si>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</si>
  <si>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</si>
  <si>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</si>
  <si>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</si>
  <si>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</si>
  <si>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</si>
  <si>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</si>
  <si>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</si>
  <si>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</si>
  <si>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</si>
  <si>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</si>
  <si>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</si>
  <si>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</si>
  <si>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</si>
  <si>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</si>
  <si>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</si>
  <si>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</si>
  <si>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</si>
  <si>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</si>
  <si>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</si>
  <si>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</si>
  <si>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</si>
  <si>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</si>
  <si>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</si>
  <si>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</si>
  <si>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</si>
  <si>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</si>
  <si>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</si>
  <si>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</si>
  <si>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</si>
  <si>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</si>
  <si>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</si>
  <si>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</si>
  <si>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</si>
  <si>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</si>
  <si>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</si>
  <si>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</si>
  <si>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</si>
  <si>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</si>
  <si>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</si>
  <si>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</si>
  <si>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</si>
  <si>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</si>
  <si>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</si>
  <si>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</si>
  <si>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</si>
  <si>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</si>
  <si>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</si>
  <si>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</si>
  <si>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</si>
  <si>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</si>
  <si>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</si>
  <si>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</si>
  <si>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</si>
  <si>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</si>
  <si>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</si>
  <si>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</si>
  <si>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</si>
  <si>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</si>
  <si>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</si>
  <si>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</si>
  <si>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</si>
  <si>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</si>
  <si>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</si>
  <si>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</si>
  <si>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</si>
  <si>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</si>
  <si>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</si>
  <si>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</si>
  <si>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</si>
  <si>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</si>
  <si>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</si>
  <si>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</si>
  <si>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</si>
  <si>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</si>
  <si>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</si>
  <si>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</si>
  <si>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</si>
  <si>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</si>
  <si>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</si>
  <si>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</si>
  <si>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</si>
  <si>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</si>
  <si>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</si>
  <si>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</si>
  <si>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</si>
  <si>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</si>
  <si>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</si>
  <si>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</si>
  <si>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</si>
  <si>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</si>
  <si>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</si>
  <si>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</si>
  <si>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</si>
  <si>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</si>
  <si>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</si>
  <si>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</si>
  <si>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</si>
  <si>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</si>
  <si>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</si>
  <si>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</si>
  <si>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</si>
  <si>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</si>
  <si>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</si>
  <si>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</si>
  <si>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</si>
  <si>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</si>
  <si>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</si>
  <si>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</si>
  <si>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</si>
  <si>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</si>
  <si>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</si>
  <si>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</si>
  <si>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</si>
  <si>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</si>
  <si>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</si>
  <si>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</si>
  <si>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</si>
  <si>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</si>
  <si>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</si>
  <si>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</si>
  <si>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</si>
  <si>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</si>
  <si>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</si>
  <si>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</si>
  <si>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</si>
  <si>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</si>
  <si>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</si>
  <si>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</si>
  <si>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</si>
  <si>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</si>
  <si>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</si>
  <si>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</si>
  <si>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</si>
  <si>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</si>
  <si>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</si>
  <si>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</si>
  <si>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</si>
  <si>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</si>
  <si>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</si>
  <si>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</si>
  <si>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</si>
  <si>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</si>
  <si>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</si>
  <si>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</si>
  <si>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</si>
  <si>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</si>
  <si>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</si>
  <si>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</si>
  <si>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</si>
  <si>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</si>
  <si>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</si>
  <si>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</si>
  <si>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</si>
  <si>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</si>
  <si>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</si>
  <si>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</si>
  <si>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</si>
  <si>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</si>
  <si>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</si>
  <si>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</si>
  <si>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</si>
  <si>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</si>
  <si>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</si>
  <si>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</si>
  <si>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</si>
  <si>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</si>
  <si>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</si>
  <si>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</si>
  <si>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</si>
  <si>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</si>
  <si>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</si>
  <si>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</si>
  <si>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</si>
  <si>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</si>
  <si>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</si>
  <si>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</si>
  <si>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</si>
  <si>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</si>
  <si>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</si>
  <si>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</si>
  <si>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</si>
  <si>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</si>
  <si>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</si>
  <si>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</si>
  <si>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</si>
  <si>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</si>
  <si>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</si>
  <si>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</si>
  <si>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</si>
  <si>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</si>
  <si>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</si>
  <si>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</si>
  <si>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</si>
  <si>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</si>
  <si>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</si>
  <si>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</si>
  <si>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</si>
  <si>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</si>
  <si>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</si>
  <si>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</si>
  <si>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</si>
  <si>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</si>
  <si>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</si>
  <si>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</si>
  <si>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</si>
  <si>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</si>
  <si>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</si>
  <si>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</si>
  <si>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</si>
  <si>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</si>
  <si>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</si>
  <si>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</si>
  <si>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</si>
  <si>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</si>
  <si>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</si>
  <si>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</si>
  <si>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</si>
  <si>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</si>
  <si>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</si>
  <si>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</si>
  <si>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</si>
  <si>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</si>
  <si>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</si>
  <si>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</si>
  <si>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</si>
  <si>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</si>
  <si>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</si>
  <si>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</si>
  <si>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</si>
  <si>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</si>
  <si>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</si>
  <si>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</si>
  <si>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</si>
  <si>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</si>
  <si>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</si>
  <si>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</si>
  <si>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</si>
  <si>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</si>
  <si>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</si>
  <si>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</si>
  <si>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</si>
  <si>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</si>
  <si>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</si>
  <si>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</si>
  <si>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</si>
  <si>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</si>
  <si>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</si>
  <si>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</si>
  <si>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</si>
  <si>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</si>
  <si>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</si>
  <si>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</si>
  <si>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</si>
  <si>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</si>
  <si>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</si>
  <si>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</si>
  <si>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</si>
  <si>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</si>
  <si>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</si>
  <si>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</si>
  <si>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</si>
  <si>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</si>
  <si>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</si>
  <si>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</si>
  <si>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</si>
  <si>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</si>
  <si>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</si>
  <si>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</si>
  <si>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</si>
  <si>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</si>
  <si>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</si>
  <si>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</si>
  <si>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</si>
  <si>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</si>
  <si>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</si>
  <si>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</si>
  <si>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</si>
  <si>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</si>
  <si>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</si>
  <si>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</si>
  <si>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</si>
  <si>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</si>
  <si>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</si>
  <si>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</si>
  <si>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</si>
  <si>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</si>
  <si>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</si>
  <si>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</si>
  <si>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</si>
  <si>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</si>
  <si>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</si>
  <si>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</si>
  <si>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</si>
  <si>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</si>
  <si>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</si>
  <si>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</si>
  <si>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</si>
  <si>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</si>
  <si>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</si>
  <si>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</si>
  <si>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</si>
  <si>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</si>
  <si>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</si>
  <si>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</si>
  <si>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</si>
  <si>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</si>
  <si>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</si>
  <si>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</si>
  <si>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</si>
  <si>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</si>
  <si>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</si>
  <si>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</si>
  <si>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</si>
  <si>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</si>
  <si>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</si>
  <si>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</si>
  <si>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</si>
  <si>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</si>
  <si>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</si>
  <si>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</si>
  <si>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</si>
  <si>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</si>
  <si>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</si>
  <si>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</si>
  <si>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</si>
  <si>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</si>
  <si>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</si>
  <si>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</si>
  <si>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</si>
  <si>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</si>
  <si>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</si>
  <si>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</si>
  <si>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</si>
  <si>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</si>
  <si>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</si>
  <si>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</si>
  <si>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</si>
  <si>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</si>
  <si>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</si>
  <si>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</si>
  <si>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</si>
  <si>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</si>
  <si>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</si>
  <si>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</si>
  <si>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</si>
  <si>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</si>
  <si>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</si>
  <si>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</si>
  <si>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</si>
  <si>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</si>
  <si>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</si>
  <si>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</si>
  <si>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</si>
  <si>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</si>
  <si>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</si>
  <si>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</si>
  <si>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</si>
  <si>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</si>
  <si>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</si>
  <si>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</si>
  <si>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</si>
  <si>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</si>
  <si>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</si>
  <si>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</si>
  <si>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</si>
  <si>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</si>
  <si>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</si>
  <si>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</si>
  <si>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</si>
  <si>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</si>
  <si>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</si>
  <si>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</si>
  <si>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</si>
  <si>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</si>
  <si>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</si>
  <si>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</si>
  <si>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</si>
  <si>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</si>
  <si>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</si>
  <si>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</si>
  <si>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</si>
  <si>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</si>
  <si>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</si>
  <si>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</si>
  <si>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</si>
  <si>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</si>
  <si>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</si>
  <si>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</si>
  <si>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</si>
  <si>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</si>
  <si>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</si>
  <si>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</si>
  <si>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</si>
  <si>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</si>
  <si>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</si>
  <si>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</si>
  <si>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</si>
  <si>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</si>
  <si>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</si>
  <si>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</si>
  <si>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</si>
  <si>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</si>
  <si>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</si>
  <si>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</si>
  <si>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</si>
  <si>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</si>
  <si>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</si>
  <si>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</si>
  <si>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</si>
  <si>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</si>
  <si>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</si>
  <si>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</si>
  <si>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</si>
  <si>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</si>
  <si>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</si>
  <si>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</si>
  <si>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</si>
  <si>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</si>
  <si>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</si>
  <si>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</si>
  <si>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</si>
  <si>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</si>
  <si>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</si>
  <si>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</si>
  <si>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</si>
  <si>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</si>
  <si>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</si>
  <si>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</si>
  <si>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</si>
  <si>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</si>
  <si>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</si>
  <si>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</si>
  <si>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</si>
  <si>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</si>
  <si>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</si>
  <si>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</si>
  <si>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</si>
  <si>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</si>
  <si>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</si>
  <si>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</si>
  <si>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</si>
  <si>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</si>
  <si>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</si>
  <si>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</si>
  <si>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</si>
  <si>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</si>
  <si>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</si>
  <si>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</si>
  <si>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</si>
  <si>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</si>
  <si>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</si>
  <si>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</si>
  <si>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</si>
  <si>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</si>
  <si>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</si>
  <si>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</si>
  <si>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</si>
  <si>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</si>
  <si>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</si>
  <si>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</si>
  <si>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</si>
  <si>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</si>
  <si>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</si>
  <si>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</si>
  <si>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</si>
  <si>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</si>
  <si>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</si>
  <si>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</si>
  <si>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</si>
  <si>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</si>
  <si>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</si>
  <si>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</si>
  <si>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</si>
  <si>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</si>
  <si>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</si>
  <si>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</si>
  <si>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</si>
  <si>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</si>
  <si>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</si>
  <si>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</si>
  <si>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</si>
  <si>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</si>
  <si>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</si>
  <si>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</si>
  <si>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</si>
  <si>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</si>
  <si>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</si>
  <si>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</si>
  <si>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</si>
  <si>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</si>
  <si>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</si>
  <si>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</si>
  <si>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</si>
  <si>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</si>
  <si>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</si>
  <si>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</si>
  <si>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</si>
  <si>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</si>
  <si>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</si>
  <si>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</si>
  <si>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</si>
  <si>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</si>
  <si>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</si>
  <si>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</si>
  <si>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</si>
  <si>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</si>
  <si>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</si>
  <si>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</si>
  <si>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</si>
  <si>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</si>
  <si>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</si>
  <si>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</si>
  <si>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</si>
  <si>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</si>
  <si>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</si>
  <si>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</si>
  <si>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</si>
  <si>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</si>
  <si>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</si>
  <si>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</si>
  <si>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</si>
  <si>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</si>
  <si>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</si>
  <si>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</si>
  <si>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</si>
  <si>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</si>
  <si>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</si>
  <si>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</si>
  <si>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</si>
  <si>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</si>
  <si>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</si>
  <si>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</si>
  <si>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</si>
  <si>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</si>
  <si>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</si>
  <si>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</si>
  <si>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</si>
  <si>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</si>
  <si>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</si>
  <si>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</si>
  <si>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</si>
  <si>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</si>
  <si>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</si>
  <si>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</si>
  <si>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</si>
  <si>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</si>
  <si>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</si>
  <si>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</si>
  <si>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</si>
  <si>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</si>
  <si>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</si>
  <si>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</si>
  <si>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</si>
  <si>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</si>
  <si>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</si>
  <si>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</si>
  <si>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</si>
  <si>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</si>
  <si>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</si>
  <si>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</si>
  <si>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</si>
  <si>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</si>
  <si>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</si>
  <si>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</si>
  <si>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</si>
  <si>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</si>
  <si>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</si>
  <si>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</si>
  <si>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</si>
  <si>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</si>
  <si>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</si>
  <si>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</si>
  <si>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</si>
  <si>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</si>
  <si>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</si>
  <si>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</si>
  <si>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</si>
  <si>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</si>
  <si>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</si>
  <si>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</si>
  <si>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</si>
  <si>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</si>
  <si>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</si>
  <si>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</si>
  <si>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</si>
  <si>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</si>
  <si>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</si>
  <si>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</si>
  <si>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</si>
  <si>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</si>
  <si>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</si>
  <si>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</si>
  <si>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</si>
  <si>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</si>
  <si>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</si>
  <si>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</si>
  <si>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</si>
  <si>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</si>
  <si>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</si>
  <si>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</si>
  <si>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</si>
  <si>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</si>
  <si>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</si>
  <si>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</si>
  <si>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</si>
  <si>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</si>
  <si>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</si>
  <si>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</si>
  <si>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</si>
  <si>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</si>
  <si>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</si>
  <si>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</si>
  <si>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</si>
  <si>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</si>
  <si>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</si>
  <si>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</si>
  <si>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</si>
  <si>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</si>
  <si>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</si>
  <si>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</si>
  <si>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</si>
  <si>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</si>
  <si>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</si>
  <si>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</si>
  <si>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</si>
  <si>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</si>
  <si>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</si>
  <si>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</si>
  <si>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</si>
  <si>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</si>
  <si>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</si>
  <si>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</si>
  <si>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</si>
  <si>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</si>
  <si>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</si>
  <si>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</si>
  <si>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</si>
  <si>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</si>
  <si>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</si>
  <si>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</si>
  <si>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</si>
  <si>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</si>
  <si>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</si>
  <si>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</si>
  <si>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</si>
  <si>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</si>
  <si>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</si>
  <si>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</si>
  <si>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</si>
  <si>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</si>
  <si>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</si>
  <si>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</si>
  <si>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</si>
  <si>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</si>
  <si>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</si>
  <si>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</si>
  <si>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</si>
  <si>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</si>
  <si>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</si>
  <si>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</si>
  <si>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</si>
  <si>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</si>
  <si>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</si>
  <si>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</si>
  <si>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</si>
  <si>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</si>
  <si>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</si>
  <si>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</si>
  <si>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</si>
  <si>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</si>
  <si>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</si>
  <si>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</si>
  <si>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</si>
  <si>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</si>
  <si>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</si>
  <si>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</si>
  <si>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</si>
  <si>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</si>
  <si>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</si>
  <si>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</si>
  <si>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</si>
  <si>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</si>
  <si>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</si>
  <si>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</si>
  <si>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</si>
  <si>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</si>
  <si>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</si>
  <si>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</si>
  <si>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</si>
  <si>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</si>
  <si>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</si>
  <si>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</si>
  <si>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</si>
  <si>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</si>
  <si>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</si>
  <si>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</si>
  <si>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</si>
  <si>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</si>
  <si>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</si>
  <si>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</si>
  <si>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</si>
  <si>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</si>
  <si>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</si>
  <si>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</si>
  <si>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</si>
  <si>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</si>
  <si>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</si>
  <si>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</si>
  <si>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</si>
  <si>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</si>
  <si>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</si>
  <si>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</si>
  <si>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</si>
  <si>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</si>
  <si>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</si>
  <si>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</si>
  <si>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</si>
  <si>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</si>
  <si>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</si>
  <si>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</si>
  <si>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</si>
  <si>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</si>
  <si>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</si>
  <si>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</si>
  <si>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</si>
  <si>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</si>
  <si>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</si>
  <si>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</si>
  <si>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</si>
  <si>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</si>
  <si>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</si>
  <si>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</si>
  <si>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</si>
  <si>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</si>
  <si>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</si>
  <si>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</si>
  <si>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</si>
  <si>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</si>
  <si>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</si>
  <si>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</si>
  <si>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</si>
  <si>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</si>
  <si>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</si>
  <si>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</si>
  <si>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</si>
  <si>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</si>
  <si>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</si>
  <si>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</si>
  <si>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</si>
  <si>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</si>
  <si>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</si>
  <si>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</si>
  <si>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</si>
  <si>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</si>
  <si>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</si>
  <si>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</si>
  <si>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</si>
  <si>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</si>
  <si>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</si>
  <si>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</si>
  <si>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</si>
  <si>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</si>
  <si>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</si>
  <si>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</si>
  <si>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</si>
  <si>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</si>
  <si>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</si>
  <si>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</si>
  <si>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</si>
  <si>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</si>
  <si>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</si>
  <si>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</si>
  <si>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</si>
  <si>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</si>
  <si>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</si>
  <si>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</si>
  <si>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</si>
  <si>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</si>
  <si>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</si>
  <si>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</si>
  <si>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</si>
  <si>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</si>
  <si>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</si>
  <si>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</si>
  <si>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</si>
  <si>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</si>
  <si>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</si>
  <si>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</si>
  <si>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</si>
  <si>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</si>
  <si>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</si>
  <si>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</si>
  <si>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</si>
  <si>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</si>
  <si>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</si>
  <si>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</si>
  <si>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</si>
  <si>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</si>
  <si>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</si>
  <si>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</si>
  <si>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</si>
  <si>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</si>
  <si>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</si>
  <si>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</si>
  <si>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</si>
  <si>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</si>
  <si>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</si>
  <si>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</si>
  <si>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</si>
  <si>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</si>
  <si>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</si>
  <si>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</si>
  <si>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</si>
  <si>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</si>
  <si>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</si>
  <si>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</si>
  <si>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</si>
  <si>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</si>
  <si>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</si>
  <si>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</si>
  <si>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</si>
  <si>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</si>
  <si>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</si>
  <si>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</si>
  <si>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</si>
  <si>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</si>
  <si>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</si>
  <si>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</si>
  <si>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</si>
  <si>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</si>
  <si>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</si>
  <si>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</si>
  <si>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</si>
  <si>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</si>
  <si>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</si>
  <si>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</si>
  <si>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</si>
  <si>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</si>
  <si>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</si>
  <si>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</si>
  <si>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</si>
  <si>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</si>
  <si>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</si>
  <si>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</si>
  <si>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</si>
  <si>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</si>
  <si>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</si>
  <si>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</si>
  <si>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</si>
  <si>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</si>
  <si>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</si>
  <si>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</si>
  <si>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</si>
  <si>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</si>
  <si>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</si>
  <si>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</si>
  <si>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</si>
  <si>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</si>
  <si>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</si>
  <si>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</si>
  <si>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</si>
  <si>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</si>
  <si>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</si>
  <si>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</si>
  <si>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</si>
  <si>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</si>
  <si>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</si>
  <si>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</si>
  <si>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</si>
  <si>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</si>
  <si>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</si>
  <si>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</si>
  <si>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</si>
  <si>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</si>
  <si>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</si>
  <si>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</si>
  <si>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</si>
  <si>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</si>
  <si>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</si>
  <si>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</si>
  <si>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</si>
  <si>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</si>
  <si>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</si>
  <si>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</si>
  <si>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</si>
  <si>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</si>
  <si>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</si>
  <si>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</si>
  <si>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</si>
  <si>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</si>
  <si>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</si>
  <si>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</si>
  <si>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</si>
  <si>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</si>
  <si>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</si>
  <si>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</si>
  <si>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</si>
  <si>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</si>
  <si>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</si>
  <si>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</si>
  <si>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</si>
  <si>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</si>
  <si>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</si>
  <si>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</si>
  <si>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</si>
  <si>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</si>
  <si>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</si>
  <si>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</si>
  <si>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</si>
  <si>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</si>
  <si>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</si>
  <si>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</si>
  <si>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</si>
  <si>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</si>
  <si>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</si>
  <si>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</si>
  <si>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</si>
  <si>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</si>
  <si>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</si>
  <si>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</si>
  <si>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</si>
  <si>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</si>
  <si>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</si>
  <si>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</si>
  <si>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</si>
  <si>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</si>
  <si>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</si>
  <si>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</si>
  <si>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</si>
  <si>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</si>
  <si>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</si>
  <si>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</si>
  <si>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</si>
  <si>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</si>
  <si>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</si>
  <si>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</si>
  <si>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</si>
  <si>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</si>
  <si>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</si>
  <si>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</si>
  <si>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</si>
  <si>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</si>
  <si>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</si>
  <si>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</si>
  <si>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</si>
  <si>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</si>
  <si>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</si>
  <si>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</si>
  <si>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</si>
  <si>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</si>
  <si>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</si>
  <si>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</si>
  <si>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</si>
  <si>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</si>
  <si>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</si>
  <si>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</si>
  <si>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</si>
  <si>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</si>
  <si>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</si>
  <si>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</si>
  <si>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</si>
  <si>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</si>
  <si>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</si>
  <si>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</si>
  <si>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</si>
  <si>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</si>
  <si>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</si>
  <si>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</si>
  <si>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</si>
  <si>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</si>
  <si>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</si>
  <si>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</si>
  <si>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</si>
  <si>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</si>
  <si>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</si>
  <si>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</si>
  <si>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</si>
  <si>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</si>
  <si>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</si>
  <si>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</si>
  <si>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</si>
  <si>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</si>
  <si>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</si>
  <si>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</si>
  <si>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</si>
  <si>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</si>
  <si>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</si>
  <si>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</si>
  <si>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</si>
  <si>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</si>
  <si>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</si>
  <si>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</si>
  <si>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</si>
  <si>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</si>
  <si>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</si>
  <si>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</si>
  <si>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</si>
  <si>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</si>
  <si>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</si>
  <si>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</si>
  <si>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</si>
  <si>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</si>
  <si>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</si>
  <si>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</si>
  <si>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</si>
  <si>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</si>
  <si>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</si>
  <si>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</si>
  <si>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</si>
  <si>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</si>
  <si>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</si>
  <si>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</si>
  <si>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</si>
  <si>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</si>
  <si>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</si>
  <si>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</si>
  <si>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</si>
  <si>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</si>
  <si>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</si>
  <si>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</si>
  <si>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</si>
  <si>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</si>
  <si>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</si>
  <si>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</si>
  <si>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</si>
  <si>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</si>
  <si>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</si>
  <si>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</si>
  <si>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</si>
  <si>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</si>
  <si>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</si>
  <si>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</si>
  <si>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</si>
  <si>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</si>
  <si>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</si>
  <si>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</si>
  <si>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</si>
  <si>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</si>
  <si>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</si>
  <si>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</si>
  <si>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</si>
  <si>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</si>
  <si>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</si>
  <si>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</si>
  <si>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</si>
  <si>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</si>
  <si>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</si>
  <si>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</si>
  <si>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</si>
  <si>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</si>
  <si>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</si>
  <si>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</si>
  <si>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</si>
  <si>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</si>
  <si>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</si>
  <si>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</si>
  <si>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</si>
  <si>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</si>
  <si>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</si>
  <si>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</si>
  <si>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</si>
  <si>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</si>
  <si>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</si>
  <si>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</si>
  <si>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</si>
  <si>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</si>
  <si>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</si>
  <si>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</si>
  <si>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</si>
  <si>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</si>
  <si>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</si>
  <si>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</si>
  <si>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</si>
  <si>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</si>
  <si>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</si>
  <si>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</si>
  <si>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</si>
  <si>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</si>
  <si>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</si>
  <si>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</si>
  <si>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</si>
  <si>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</si>
  <si>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</si>
  <si>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</si>
  <si>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</si>
  <si>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</si>
  <si>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</si>
  <si>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</si>
  <si>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</si>
  <si>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</si>
  <si>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</si>
  <si>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</si>
  <si>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</si>
  <si>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</si>
  <si>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</si>
  <si>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</si>
  <si>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</si>
  <si>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</si>
  <si>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</si>
  <si>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</si>
  <si>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</si>
  <si>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</si>
  <si>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</si>
  <si>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</si>
  <si>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</si>
  <si>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</si>
  <si>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</si>
  <si>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</si>
  <si>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</si>
  <si>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</si>
  <si>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</si>
  <si>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</si>
  <si>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</si>
  <si>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</si>
  <si>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</si>
  <si>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</si>
  <si>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</si>
  <si>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</si>
  <si>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</si>
  <si>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</si>
  <si>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</si>
  <si>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</si>
  <si>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</si>
  <si>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</si>
  <si>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</si>
  <si>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</si>
  <si>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</si>
  <si>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</si>
  <si>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</si>
  <si>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</si>
  <si>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</si>
  <si>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</si>
  <si>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</si>
  <si>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</si>
  <si>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</si>
  <si>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</si>
  <si>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</si>
  <si>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</si>
  <si>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</si>
  <si>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</si>
  <si>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</si>
  <si>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</si>
  <si>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</si>
  <si>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</si>
  <si>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</si>
  <si>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</si>
  <si>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</si>
  <si>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</si>
  <si>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</si>
  <si>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</si>
  <si>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</si>
  <si>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</si>
  <si>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</si>
  <si>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</si>
  <si>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</si>
  <si>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</si>
  <si>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</si>
  <si>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</si>
  <si>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</si>
  <si>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</si>
  <si>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</si>
  <si>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</si>
  <si>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</si>
  <si>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</si>
  <si>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</si>
  <si>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</si>
  <si>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</si>
  <si>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</si>
  <si>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</si>
  <si>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</si>
  <si>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</si>
  <si>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</si>
  <si>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</si>
  <si>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</si>
  <si>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</si>
  <si>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</si>
  <si>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</si>
  <si>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</si>
  <si>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</si>
  <si>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</si>
  <si>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</si>
  <si>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</si>
  <si>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</si>
  <si>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</si>
  <si>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</si>
  <si>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</si>
  <si>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</si>
  <si>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</si>
  <si>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</si>
  <si>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</si>
  <si>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</si>
  <si>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</si>
  <si>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</si>
  <si>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</si>
  <si>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</si>
  <si>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</si>
  <si>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</si>
  <si>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</si>
  <si>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</si>
  <si>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</si>
  <si>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</si>
  <si>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</si>
  <si>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</si>
  <si>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</si>
  <si>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</si>
  <si>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</si>
  <si>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</si>
  <si>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</si>
  <si>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</si>
  <si>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</si>
  <si>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</si>
  <si>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</si>
  <si>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</si>
  <si>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</si>
  <si>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</si>
  <si>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</si>
  <si>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</si>
  <si>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</si>
  <si>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</si>
  <si>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</si>
  <si>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</si>
  <si>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</si>
  <si>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</si>
  <si>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</si>
  <si>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</si>
  <si>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</si>
  <si>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</si>
  <si>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</si>
  <si>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</si>
  <si>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</si>
  <si>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</si>
  <si>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</si>
  <si>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</si>
  <si>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</si>
  <si>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</si>
  <si>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</si>
  <si>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</si>
  <si>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</si>
  <si>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</si>
  <si>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</si>
  <si>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</si>
  <si>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</si>
  <si>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</si>
  <si>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</si>
  <si>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</si>
  <si>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</si>
  <si>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</si>
  <si>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</si>
  <si>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</si>
  <si>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</si>
  <si>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</si>
  <si>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</si>
  <si>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</si>
  <si>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</si>
  <si>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</si>
  <si>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</si>
  <si>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</si>
  <si>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</si>
  <si>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</si>
  <si>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</si>
  <si>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</si>
  <si>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</si>
  <si>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</si>
  <si>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</si>
  <si>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</si>
  <si>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</si>
  <si>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</si>
  <si>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</si>
  <si>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</si>
  <si>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</si>
  <si>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</si>
  <si>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</si>
  <si>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</si>
  <si>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</si>
  <si>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</si>
  <si>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</si>
  <si>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</si>
  <si>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</si>
  <si>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</si>
  <si>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</si>
  <si>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</si>
  <si>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</si>
  <si>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</si>
  <si>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</si>
  <si>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</si>
  <si>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</si>
  <si>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</si>
  <si>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</si>
  <si>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</si>
  <si>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</si>
  <si>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</si>
  <si>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</si>
  <si>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</si>
  <si>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</si>
  <si>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</si>
  <si>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</si>
  <si>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</si>
  <si>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</si>
  <si>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</si>
  <si>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</si>
  <si>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</si>
  <si>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</si>
  <si>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</si>
  <si>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</si>
  <si>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</si>
  <si>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</si>
  <si>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</si>
  <si>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</si>
  <si>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</si>
  <si>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</si>
  <si>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</si>
  <si>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</si>
  <si>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</si>
  <si>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</si>
  <si>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</si>
  <si>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</si>
  <si>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</si>
  <si>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</si>
  <si>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</si>
  <si>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</si>
  <si>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</si>
  <si>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</si>
  <si>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</si>
  <si>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</si>
  <si>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</si>
  <si>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</si>
  <si>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</si>
  <si>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</si>
  <si>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</si>
  <si>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</si>
  <si>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</si>
  <si>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</si>
  <si>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</si>
  <si>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</si>
  <si>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</si>
  <si>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</si>
  <si>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</si>
  <si>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</si>
  <si>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</si>
  <si>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</si>
  <si>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</si>
  <si>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</si>
  <si>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</si>
  <si>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</si>
  <si>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</si>
  <si>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</si>
  <si>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</si>
  <si>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</si>
  <si>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</si>
  <si>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</si>
  <si>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</si>
  <si>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</si>
  <si>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</si>
  <si>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</si>
  <si>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</si>
  <si>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</si>
  <si>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</si>
  <si>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</si>
  <si>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</si>
  <si>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</si>
  <si>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</si>
  <si>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</si>
  <si>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</si>
  <si>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</si>
  <si>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</si>
  <si>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</si>
  <si>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</si>
  <si>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</si>
  <si>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</si>
  <si>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</si>
  <si>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</si>
  <si>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</si>
  <si>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</si>
  <si>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</si>
  <si>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</si>
  <si>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</si>
  <si>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</si>
  <si>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</si>
  <si>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</si>
  <si>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</si>
  <si>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</si>
  <si>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</si>
  <si>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</si>
  <si>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</si>
  <si>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</si>
  <si>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</si>
  <si>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</si>
  <si>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</si>
  <si>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</si>
  <si>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</si>
  <si>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</si>
  <si>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</si>
  <si>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</si>
  <si>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</si>
  <si>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</si>
  <si>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</si>
  <si>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</si>
  <si>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</si>
  <si>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</si>
  <si>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</si>
  <si>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</si>
  <si>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</si>
  <si>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</si>
  <si>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</si>
  <si>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</si>
  <si>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</si>
  <si>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</si>
  <si>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</si>
  <si>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</si>
  <si>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</si>
  <si>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</si>
  <si>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</si>
  <si>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</si>
  <si>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</si>
  <si>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</si>
  <si>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</si>
  <si>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</si>
  <si>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</si>
  <si>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</si>
  <si>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</si>
  <si>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</si>
  <si>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</si>
  <si>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</si>
  <si>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</si>
  <si>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</si>
  <si>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</si>
  <si>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</si>
  <si>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</si>
  <si>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</si>
  <si>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</si>
  <si>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</si>
  <si>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</si>
  <si>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</si>
  <si>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</si>
  <si>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</si>
  <si>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</si>
  <si>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</si>
  <si>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</si>
  <si>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</si>
  <si>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</si>
  <si>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</si>
  <si>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</si>
  <si>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</si>
  <si>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</si>
  <si>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</si>
  <si>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</si>
  <si>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</si>
  <si>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</si>
  <si>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</si>
  <si>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</si>
  <si>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</si>
  <si>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</si>
  <si>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</si>
  <si>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</si>
  <si>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</si>
  <si>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</si>
  <si>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</si>
  <si>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</si>
  <si>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</si>
  <si>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</si>
  <si>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</si>
  <si>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</si>
  <si>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</si>
  <si>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</si>
  <si>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</si>
  <si>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</si>
  <si>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</si>
  <si>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</si>
  <si>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</si>
  <si>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</si>
  <si>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</si>
  <si>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</si>
  <si>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</si>
  <si>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</si>
  <si>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</si>
  <si>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</si>
  <si>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</si>
  <si>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</si>
  <si>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</si>
  <si>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</si>
  <si>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</si>
  <si>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</si>
  <si>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</si>
  <si>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</si>
  <si>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</si>
  <si>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</si>
  <si>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</si>
  <si>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</si>
  <si>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</si>
  <si>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</si>
  <si>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</si>
  <si>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</si>
  <si>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</si>
  <si>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</si>
  <si>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</si>
  <si>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</si>
  <si>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</si>
  <si>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</si>
  <si>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</si>
  <si>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</si>
  <si>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</si>
  <si>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</si>
  <si>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</si>
  <si>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</si>
  <si>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</si>
  <si>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</si>
  <si>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</si>
  <si>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</si>
  <si>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</si>
  <si>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</si>
  <si>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</si>
  <si>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</si>
  <si>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</si>
  <si>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</si>
  <si>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</si>
  <si>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</si>
  <si>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</si>
  <si>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</si>
  <si>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</si>
  <si>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</si>
  <si>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</si>
  <si>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</si>
  <si>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</si>
  <si>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</si>
  <si>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</si>
  <si>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</si>
  <si>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</si>
  <si>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</si>
  <si>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</si>
  <si>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</si>
  <si>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</si>
  <si>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</si>
  <si>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</si>
  <si>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</si>
  <si>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</si>
  <si>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</si>
  <si>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</si>
  <si>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</si>
  <si>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</si>
  <si>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</si>
  <si>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</si>
  <si>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</si>
  <si>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</si>
  <si>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</si>
  <si>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</si>
  <si>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</si>
  <si>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</si>
  <si>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</si>
  <si>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</si>
  <si>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</si>
  <si>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</si>
  <si>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</si>
  <si>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</si>
  <si>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</si>
  <si>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</si>
  <si>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</si>
  <si>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</si>
  <si>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</si>
  <si>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</si>
  <si>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</si>
  <si>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</si>
  <si>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</si>
  <si>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</si>
  <si>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</si>
  <si>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</si>
  <si>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</si>
  <si>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</si>
  <si>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</si>
  <si>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</si>
  <si>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</si>
  <si>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</si>
  <si>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</si>
  <si>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</si>
  <si>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</si>
  <si>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</si>
  <si>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</si>
  <si>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</si>
  <si>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</si>
  <si>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</si>
  <si>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</si>
  <si>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</si>
  <si>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</si>
  <si>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</si>
  <si>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</si>
  <si>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</si>
  <si>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</si>
  <si>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</si>
  <si>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</si>
  <si>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</si>
  <si>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</si>
  <si>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</si>
  <si>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</si>
  <si>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</si>
  <si>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</si>
  <si>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</si>
  <si>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</si>
  <si>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</si>
  <si>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</si>
  <si>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</si>
  <si>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</si>
  <si>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</si>
  <si>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</si>
  <si>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</si>
  <si>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</si>
  <si>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</si>
  <si>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</si>
  <si>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</si>
  <si>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</si>
  <si>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</si>
  <si>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</si>
  <si>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</si>
  <si>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</si>
  <si>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</si>
  <si>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</si>
  <si>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</si>
  <si>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</si>
  <si>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</si>
  <si>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</si>
  <si>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</si>
  <si>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</si>
  <si>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</si>
  <si>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</si>
  <si>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</si>
  <si>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</si>
  <si>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</si>
  <si>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</si>
  <si>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</si>
  <si>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</si>
  <si>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</si>
  <si>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</si>
  <si>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</si>
  <si>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</si>
  <si>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</si>
  <si>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</si>
  <si>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</si>
  <si>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</si>
  <si>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</si>
  <si>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</si>
  <si>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</si>
  <si>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</si>
  <si>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</si>
  <si>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</si>
  <si>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</si>
  <si>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</si>
  <si>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</si>
  <si>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</si>
  <si>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</si>
  <si>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</si>
  <si>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</si>
  <si>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</si>
  <si>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</si>
  <si>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</si>
  <si>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</si>
  <si>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</si>
  <si>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</si>
  <si>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</si>
  <si>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</si>
  <si>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</si>
  <si>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</si>
  <si>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</si>
  <si>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</si>
  <si>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</si>
  <si>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</si>
  <si>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</si>
  <si>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</si>
  <si>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</si>
  <si>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</si>
  <si>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</si>
  <si>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</si>
  <si>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</si>
  <si>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</si>
  <si>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</si>
  <si>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</si>
  <si>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</si>
  <si>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</si>
  <si>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</si>
  <si>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</si>
  <si>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</si>
  <si>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</si>
  <si>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</si>
  <si>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</si>
  <si>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</si>
  <si>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</si>
  <si>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</si>
  <si>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</si>
  <si>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</si>
  <si>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</si>
  <si>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</si>
  <si>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</si>
  <si>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</si>
  <si>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</si>
  <si>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</si>
  <si>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</si>
  <si>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</si>
  <si>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</si>
  <si>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</si>
  <si>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</si>
  <si>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</si>
  <si>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</si>
  <si>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</si>
  <si>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</si>
  <si>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</si>
  <si>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</si>
  <si>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</si>
  <si>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</si>
  <si>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</si>
  <si>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</si>
  <si>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</si>
  <si>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</si>
  <si>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</si>
  <si>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</si>
  <si>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</si>
  <si>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</si>
  <si>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</si>
  <si>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</si>
  <si>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</si>
  <si>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</si>
  <si>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</si>
  <si>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</si>
  <si>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</si>
  <si>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</si>
  <si>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</si>
  <si>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</si>
  <si>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</si>
  <si>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</si>
  <si>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</si>
  <si>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</si>
  <si>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</si>
  <si>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</si>
  <si>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</si>
  <si>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</si>
  <si>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</si>
  <si>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</si>
  <si>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</si>
  <si>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</si>
  <si>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</si>
  <si>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</si>
  <si>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</si>
  <si>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</si>
  <si>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</si>
  <si>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</si>
  <si>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</si>
  <si>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</si>
  <si>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</si>
  <si>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</si>
  <si>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</si>
  <si>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</si>
  <si>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</si>
  <si>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</si>
  <si>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</si>
  <si>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</si>
  <si>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</si>
  <si>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</si>
  <si>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</si>
  <si>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</si>
  <si>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</si>
  <si>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</si>
  <si>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</si>
  <si>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</si>
  <si>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</si>
  <si>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</si>
  <si>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</si>
  <si>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</si>
  <si>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</si>
  <si>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</si>
  <si>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</si>
  <si>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</si>
  <si>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</si>
  <si>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</si>
  <si>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</si>
  <si>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</si>
  <si>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</si>
  <si>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</si>
  <si>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</si>
  <si>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</si>
  <si>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</si>
  <si>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</si>
  <si>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</si>
  <si>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</si>
  <si>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</si>
  <si>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</si>
  <si>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</si>
  <si>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</si>
  <si>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</si>
  <si>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</si>
  <si>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</si>
  <si>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</si>
  <si>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</si>
  <si>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</si>
  <si>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</si>
  <si>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</si>
  <si>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</si>
  <si>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</si>
  <si>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</si>
  <si>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</si>
  <si>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</si>
  <si>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</si>
  <si>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</si>
  <si>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</si>
  <si>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</si>
  <si>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</si>
  <si>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</si>
  <si>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</si>
  <si>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</si>
  <si>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</si>
  <si>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</si>
  <si>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</si>
  <si>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</si>
  <si>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</si>
  <si>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</si>
  <si>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</si>
  <si>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</si>
  <si>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</si>
  <si>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</si>
  <si>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</si>
  <si>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</si>
  <si>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</si>
  <si>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</si>
  <si>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</si>
  <si>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</si>
  <si>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</si>
  <si>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</si>
  <si>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</si>
  <si>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</si>
  <si>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</si>
  <si>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</si>
  <si>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</si>
  <si>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</si>
  <si>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</si>
  <si>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</si>
  <si>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</si>
  <si>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</si>
  <si>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</si>
  <si>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</si>
  <si>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</si>
  <si>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</si>
  <si>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</si>
  <si>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</si>
  <si>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</si>
  <si>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</si>
  <si>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</si>
  <si>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</si>
  <si>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</si>
  <si>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</si>
  <si>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</si>
  <si>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</si>
  <si>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</si>
  <si>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</si>
  <si>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</si>
  <si>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</si>
  <si>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</si>
  <si>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</si>
  <si>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</si>
  <si>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</si>
  <si>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</si>
  <si>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</si>
  <si>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</si>
  <si>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</si>
  <si>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</si>
  <si>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</si>
  <si>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</si>
  <si>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</si>
  <si>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</si>
  <si>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</si>
  <si>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</si>
  <si>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</si>
  <si>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</si>
  <si>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</si>
  <si>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</si>
  <si>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</si>
  <si>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</si>
  <si>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</si>
  <si>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</si>
  <si>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</si>
  <si>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</si>
  <si>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</si>
  <si>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</si>
  <si>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</si>
  <si>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</si>
  <si>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</si>
  <si>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</si>
  <si>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</si>
  <si>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</si>
  <si>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</si>
  <si>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</si>
  <si>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</si>
  <si>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</si>
  <si>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</si>
  <si>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</si>
  <si>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</si>
  <si>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</si>
  <si>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</si>
  <si>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</si>
  <si>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</si>
  <si>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</si>
  <si>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</si>
  <si>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</si>
  <si>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</si>
  <si>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</si>
  <si>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</si>
  <si>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</si>
  <si>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</si>
  <si>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</si>
  <si>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</si>
  <si>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</si>
  <si>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</si>
  <si>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</si>
  <si>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</si>
  <si>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</si>
  <si>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</si>
  <si>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</si>
  <si>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</si>
  <si>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</si>
  <si>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</si>
  <si>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</si>
  <si>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</si>
  <si>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</si>
  <si>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</si>
  <si>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</si>
  <si>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</si>
  <si>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</si>
  <si>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</si>
  <si>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</si>
  <si>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</si>
  <si>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</si>
  <si>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</si>
  <si>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</si>
  <si>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</si>
  <si>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</si>
  <si>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</si>
  <si>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</si>
  <si>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</si>
  <si>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</si>
  <si>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</si>
  <si>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</si>
  <si>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</si>
  <si>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</si>
  <si>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</si>
  <si>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</si>
  <si>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</si>
  <si>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</si>
  <si>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</si>
  <si>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</si>
  <si>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</si>
  <si>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</si>
  <si>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</si>
  <si>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</si>
  <si>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</si>
  <si>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</si>
  <si>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</si>
  <si>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</si>
  <si>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</si>
  <si>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</si>
  <si>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</si>
  <si>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</si>
  <si>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</si>
  <si>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</si>
  <si>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</si>
  <si>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</si>
  <si>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</si>
  <si>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</si>
  <si>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</si>
  <si>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</si>
  <si>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</si>
  <si>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</si>
  <si>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</si>
  <si>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</si>
  <si>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</si>
  <si>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</si>
  <si>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</si>
  <si>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</si>
  <si>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</si>
  <si>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</si>
  <si>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</si>
  <si>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</si>
  <si>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</si>
  <si>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</si>
  <si>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</si>
  <si>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</si>
  <si>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</si>
  <si>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</si>
  <si>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</si>
  <si>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</si>
  <si>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</si>
  <si>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</si>
  <si>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</si>
  <si>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</si>
  <si>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</si>
  <si>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</si>
  <si>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</si>
  <si>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</si>
  <si>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</si>
  <si>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</si>
  <si>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</si>
  <si>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</si>
  <si>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</si>
  <si>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</si>
  <si>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</si>
  <si>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</si>
  <si>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</si>
  <si>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</si>
  <si>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</si>
  <si>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</si>
  <si>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</si>
  <si>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</si>
  <si>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</si>
  <si>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</si>
  <si>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</si>
  <si>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</si>
  <si>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</si>
  <si>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</si>
  <si>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</si>
  <si>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</si>
  <si>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</si>
  <si>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</si>
  <si>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</si>
  <si>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</si>
  <si>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</si>
  <si>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</si>
  <si>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</si>
  <si>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</si>
  <si>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</si>
  <si>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</si>
  <si>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</si>
  <si>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</si>
  <si>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</si>
  <si>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</si>
  <si>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</si>
  <si>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</si>
  <si>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</si>
  <si>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</si>
  <si>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</si>
  <si>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</si>
  <si>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</si>
  <si>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</si>
  <si>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</si>
  <si>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</si>
  <si>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</si>
  <si>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</si>
  <si>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</si>
  <si>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</si>
  <si>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</si>
  <si>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</si>
  <si>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</si>
  <si>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</si>
  <si>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</si>
  <si>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</si>
  <si>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</si>
  <si>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</si>
  <si>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</si>
  <si>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</si>
  <si>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</si>
  <si>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</si>
  <si>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</si>
  <si>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</si>
  <si>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</si>
  <si>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</si>
  <si>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</si>
  <si>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</si>
  <si>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</si>
  <si>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</si>
  <si>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</si>
  <si>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</si>
  <si>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</si>
  <si>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</si>
  <si>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</si>
  <si>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</si>
  <si>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</si>
  <si>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</si>
  <si>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</si>
  <si>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</si>
  <si>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</si>
  <si>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</si>
  <si>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</si>
  <si>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</si>
  <si>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</si>
  <si>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</si>
  <si>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</si>
  <si>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</si>
  <si>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</si>
  <si>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</si>
  <si>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</si>
  <si>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</si>
  <si>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</si>
  <si>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</si>
  <si>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</si>
  <si>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</si>
  <si>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</si>
  <si>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</si>
  <si>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</si>
  <si>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</si>
  <si>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</si>
  <si>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</si>
  <si>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</si>
  <si>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</si>
  <si>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</si>
  <si>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</si>
  <si>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</si>
  <si>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</si>
  <si>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</si>
  <si>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</si>
  <si>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</si>
  <si>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</si>
  <si>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</si>
  <si>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</si>
  <si>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</si>
  <si>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</si>
  <si>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</si>
  <si>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</si>
  <si>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</si>
  <si>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</si>
  <si>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</si>
  <si>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</si>
  <si>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</si>
  <si>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</si>
  <si>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</si>
  <si>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</si>
  <si>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</si>
  <si>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</si>
  <si>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</si>
  <si>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</si>
  <si>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</si>
  <si>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</si>
  <si>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</si>
  <si>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</si>
  <si>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</si>
  <si>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</si>
  <si>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</si>
  <si>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</si>
  <si>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</si>
  <si>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</si>
  <si>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</si>
  <si>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</si>
  <si>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</si>
  <si>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</si>
  <si>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</si>
  <si>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</si>
  <si>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</si>
  <si>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</si>
  <si>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</si>
  <si>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</si>
  <si>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</si>
  <si>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</si>
  <si>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</si>
  <si>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</si>
  <si>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</si>
  <si>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</si>
  <si>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</si>
  <si>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</si>
  <si>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</si>
  <si>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</si>
  <si>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</si>
  <si>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</si>
  <si>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</si>
  <si>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</si>
  <si>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</si>
  <si>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</si>
  <si>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</si>
  <si>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</si>
  <si>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</si>
  <si>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</si>
  <si>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</si>
  <si>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</si>
  <si>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</si>
  <si>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</si>
  <si>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</si>
  <si>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</si>
  <si>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</si>
  <si>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</si>
  <si>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</si>
  <si>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</si>
  <si>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</si>
  <si>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</si>
  <si>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</si>
  <si>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</si>
  <si>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</si>
  <si>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</si>
  <si>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</si>
  <si>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</si>
  <si>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</si>
  <si>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</si>
  <si>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</si>
  <si>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</si>
  <si>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</si>
  <si>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</si>
  <si>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</si>
  <si>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</si>
  <si>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</si>
  <si>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</si>
  <si>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</si>
  <si>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</si>
  <si>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</si>
  <si>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</si>
  <si>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</si>
  <si>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</si>
  <si>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</si>
  <si>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</si>
  <si>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</si>
  <si>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</si>
  <si>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</si>
  <si>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</si>
  <si>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</si>
  <si>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</si>
  <si>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</si>
  <si>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</si>
  <si>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</si>
  <si>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</si>
  <si>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</si>
  <si>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</si>
  <si>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</si>
  <si>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</si>
  <si>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</si>
  <si>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</si>
  <si>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</si>
  <si>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</si>
  <si>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</si>
  <si>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</si>
  <si>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</si>
  <si>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</si>
  <si>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</si>
  <si>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</si>
  <si>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</si>
  <si>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</si>
  <si>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</si>
  <si>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</si>
  <si>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</si>
  <si>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</si>
  <si>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</si>
  <si>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</si>
  <si>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</si>
  <si>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</si>
  <si>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</si>
  <si>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</si>
  <si>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</si>
  <si>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</si>
  <si>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</si>
  <si>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</si>
  <si>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</si>
  <si>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</si>
  <si>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</si>
  <si>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</si>
  <si>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</si>
  <si>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</si>
  <si>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</si>
  <si>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</si>
  <si>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</si>
  <si>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</si>
  <si>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</si>
  <si>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</si>
  <si>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</si>
  <si>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</si>
  <si>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</si>
  <si>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</si>
  <si>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</si>
  <si>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</si>
  <si>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</si>
  <si>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</si>
  <si>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</si>
  <si>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</si>
  <si>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</si>
  <si>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</si>
  <si>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</si>
  <si>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</si>
  <si>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</si>
  <si>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</si>
  <si>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</si>
  <si>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</si>
  <si>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</si>
  <si>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</si>
  <si>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</si>
  <si>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</si>
  <si>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</si>
  <si>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</si>
  <si>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</si>
  <si>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</si>
  <si>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</si>
  <si>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</si>
  <si>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</si>
  <si>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</si>
  <si>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</si>
  <si>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</si>
  <si>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</si>
  <si>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</si>
  <si>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</si>
  <si>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</si>
  <si>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</si>
  <si>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</si>
  <si>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</si>
  <si>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</si>
  <si>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</si>
  <si>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</si>
  <si>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</si>
  <si>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</si>
  <si>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</si>
  <si>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</si>
  <si>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</si>
  <si>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</si>
  <si>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</si>
  <si>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</si>
  <si>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</si>
  <si>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</si>
  <si>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</si>
  <si>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</si>
  <si>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</si>
  <si>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</si>
  <si>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</si>
  <si>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</si>
  <si>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</si>
  <si>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</si>
  <si>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</si>
  <si>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</si>
  <si>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</si>
  <si>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</si>
  <si>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</si>
  <si>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</si>
  <si>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</si>
  <si>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</si>
  <si>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</si>
  <si>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</si>
  <si>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</si>
  <si>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</si>
  <si>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</si>
  <si>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</si>
  <si>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</si>
  <si>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</si>
  <si>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</si>
  <si>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</si>
  <si>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</si>
  <si>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</si>
  <si>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</si>
  <si>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</si>
  <si>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</si>
  <si>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</si>
  <si>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</si>
  <si>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</si>
  <si>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</si>
  <si>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</si>
  <si>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</si>
  <si>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</si>
  <si>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</si>
  <si>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</si>
  <si>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</si>
  <si>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</si>
  <si>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</si>
  <si>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</si>
  <si>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</si>
  <si>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</si>
  <si>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</si>
  <si>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</si>
  <si>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</si>
  <si>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</si>
  <si>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</si>
  <si>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</si>
  <si>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</si>
  <si>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</si>
  <si>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</si>
  <si>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</si>
  <si>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</si>
  <si>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</si>
  <si>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</si>
  <si>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</si>
  <si>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</si>
  <si>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</si>
  <si>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</si>
  <si>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</si>
  <si>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</si>
  <si>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</si>
  <si>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</si>
  <si>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</si>
  <si>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</si>
  <si>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</si>
  <si>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</si>
  <si>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</si>
  <si>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</si>
  <si>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</si>
  <si>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</si>
  <si>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</si>
  <si>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</si>
  <si>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</si>
  <si>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</si>
  <si>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</si>
  <si>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</si>
  <si>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</si>
  <si>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</si>
  <si>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</si>
  <si>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</si>
  <si>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</si>
  <si>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</si>
  <si>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</si>
  <si>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</si>
  <si>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</si>
  <si>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</si>
  <si>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</si>
  <si>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</si>
  <si>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</si>
  <si>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</si>
  <si>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</si>
  <si>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</si>
  <si>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</si>
  <si>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</si>
  <si>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</si>
  <si>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</si>
  <si>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</si>
  <si>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</si>
  <si>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</si>
  <si>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</si>
  <si>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</si>
  <si>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</si>
  <si>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</si>
  <si>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</si>
  <si>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</si>
  <si>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</si>
  <si>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</si>
  <si>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</si>
  <si>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</si>
  <si>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</si>
  <si>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</si>
  <si>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</si>
  <si>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</si>
  <si>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</si>
  <si>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</si>
  <si>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</si>
  <si>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</si>
  <si>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</si>
  <si>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</si>
  <si>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</si>
  <si>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</si>
  <si>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</si>
  <si>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</si>
  <si>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</si>
  <si>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</si>
  <si>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</si>
  <si>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</si>
  <si>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</si>
  <si>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</si>
  <si>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</si>
  <si>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</si>
  <si>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</si>
  <si>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</si>
  <si>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</si>
  <si>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</si>
  <si>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</si>
  <si>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</si>
  <si>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</si>
  <si>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</si>
  <si>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</si>
  <si>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</si>
  <si>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</si>
  <si>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</si>
  <si>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</si>
  <si>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</si>
  <si>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</si>
  <si>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</si>
  <si>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</si>
  <si>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</si>
  <si>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</si>
  <si>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</si>
  <si>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</si>
  <si>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</si>
  <si>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</si>
  <si>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</si>
  <si>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</si>
  <si>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</si>
  <si>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</si>
  <si>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</si>
  <si>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</si>
  <si>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</si>
  <si>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</si>
  <si>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</si>
  <si>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</si>
  <si>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</si>
  <si>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</si>
  <si>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</si>
  <si>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</si>
  <si>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</si>
  <si>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</si>
  <si>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</si>
  <si>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</si>
  <si>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</si>
  <si>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</si>
  <si>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</si>
  <si>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</si>
  <si>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</si>
  <si>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</si>
  <si>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</si>
  <si>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</si>
  <si>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</si>
  <si>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</si>
  <si>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</si>
  <si>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</si>
  <si>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</si>
  <si>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</si>
  <si>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</si>
  <si>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</si>
  <si>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</si>
  <si>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</si>
  <si>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</si>
  <si>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</si>
  <si>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</si>
  <si>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</si>
  <si>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</si>
  <si>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</si>
  <si>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</si>
  <si>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</si>
  <si>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</si>
  <si>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</si>
  <si>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</si>
  <si>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</si>
  <si>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</si>
  <si>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</si>
  <si>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</si>
  <si>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</si>
  <si>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</si>
  <si>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</si>
  <si>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</si>
  <si>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</si>
  <si>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</si>
  <si>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</si>
  <si>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</si>
  <si>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</si>
  <si>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</si>
  <si>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</si>
  <si>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</si>
  <si>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</si>
  <si>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</si>
  <si>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</si>
  <si>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</si>
  <si>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</si>
  <si>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</si>
  <si>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</si>
  <si>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</si>
  <si>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</si>
  <si>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</si>
  <si>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</si>
  <si>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</si>
  <si>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</si>
  <si>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</si>
  <si>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</si>
  <si>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</si>
  <si>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</si>
  <si>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</si>
  <si>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</si>
  <si>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</si>
  <si>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</si>
  <si>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</si>
  <si>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</si>
  <si>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</si>
  <si>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</si>
  <si>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</si>
  <si>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</si>
  <si>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</si>
  <si>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</si>
  <si>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</si>
  <si>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</si>
  <si>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</si>
  <si>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</si>
  <si>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</si>
  <si>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</si>
  <si>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</si>
  <si>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</si>
  <si>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</si>
  <si>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</si>
  <si>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</si>
  <si>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</si>
  <si>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</si>
  <si>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</si>
  <si>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</si>
  <si>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</si>
  <si>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</si>
  <si>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</si>
  <si>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</si>
  <si>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</si>
  <si>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</si>
  <si>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</si>
  <si>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</si>
  <si>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</si>
  <si>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</si>
  <si>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</si>
  <si>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</si>
  <si>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</si>
  <si>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</si>
  <si>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</si>
  <si>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</si>
  <si>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</si>
  <si>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</si>
  <si>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</si>
  <si>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</si>
  <si>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</si>
  <si>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</si>
  <si>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</si>
  <si>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</si>
  <si>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</si>
  <si>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</si>
  <si>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</si>
  <si>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</si>
  <si>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</si>
  <si>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</si>
  <si>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</si>
  <si>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</si>
  <si>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</si>
  <si>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</si>
  <si>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</si>
  <si>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</si>
  <si>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</si>
  <si>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</si>
  <si>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</si>
  <si>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</si>
  <si>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</si>
  <si>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</si>
  <si>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</si>
  <si>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</si>
  <si>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</si>
  <si>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</si>
  <si>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</si>
  <si>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</si>
  <si>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</si>
  <si>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</si>
  <si>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</si>
  <si>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</si>
  <si>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</si>
  <si>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</si>
  <si>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</si>
  <si>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</si>
  <si>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</si>
  <si>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</si>
  <si>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</si>
  <si>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</si>
  <si>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</si>
  <si>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</si>
  <si>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</si>
  <si>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</si>
  <si>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</si>
  <si>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</si>
  <si>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</si>
  <si>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</si>
  <si>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</si>
  <si>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</si>
  <si>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</si>
  <si>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</si>
  <si>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</si>
  <si>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</si>
  <si>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</si>
  <si>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</si>
  <si>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</si>
  <si>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</si>
  <si>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</si>
  <si>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</si>
  <si>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</si>
  <si>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</si>
  <si>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</si>
  <si>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</si>
  <si>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</si>
  <si>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</si>
  <si>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</si>
  <si>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</si>
  <si>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</si>
  <si>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</si>
  <si>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</si>
  <si>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</si>
  <si>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</si>
  <si>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</si>
  <si>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</si>
  <si>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</si>
  <si>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</si>
  <si>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</si>
  <si>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</si>
  <si>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</si>
  <si>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</si>
  <si>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</si>
  <si>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</si>
  <si>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</si>
  <si>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</si>
  <si>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</si>
  <si>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</si>
  <si>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</si>
  <si>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</si>
  <si>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</si>
  <si>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</si>
  <si>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</si>
  <si>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</si>
  <si>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</si>
  <si>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</si>
  <si>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</si>
  <si>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</si>
  <si>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</si>
  <si>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</si>
  <si>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</si>
  <si>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</si>
  <si>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</si>
  <si>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</si>
  <si>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</si>
  <si>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</si>
  <si>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</si>
  <si>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</si>
  <si>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</si>
  <si>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</si>
  <si>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</si>
  <si>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</si>
  <si>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</si>
  <si>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</si>
  <si>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</si>
  <si>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</si>
  <si>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</si>
  <si>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</si>
  <si>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</si>
  <si>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</si>
  <si>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</si>
  <si>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</si>
  <si>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</si>
  <si>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</si>
  <si>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</si>
  <si>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</si>
  <si>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</si>
  <si>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</si>
  <si>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</si>
  <si>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</si>
  <si>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</si>
  <si>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</si>
  <si>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</si>
  <si>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</si>
  <si>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</si>
  <si>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</si>
  <si>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</si>
  <si>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</si>
  <si>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</si>
  <si>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</si>
  <si>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</si>
  <si>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</si>
  <si>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</si>
  <si>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</si>
  <si>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</si>
  <si>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</si>
  <si>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</si>
  <si>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</si>
  <si>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</si>
  <si>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</si>
  <si>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</si>
  <si>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</si>
  <si>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</si>
  <si>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</si>
  <si>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</si>
  <si>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</si>
  <si>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</si>
  <si>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</si>
  <si>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</si>
  <si>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</si>
  <si>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</si>
  <si>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</si>
  <si>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</si>
  <si>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</si>
  <si>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</si>
  <si>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</si>
  <si>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</si>
  <si>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</si>
  <si>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</si>
  <si>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</si>
  <si>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</si>
  <si>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</si>
  <si>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</si>
  <si>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</si>
  <si>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</si>
  <si>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</si>
  <si>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</si>
  <si>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</si>
  <si>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</si>
  <si>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</si>
  <si>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</si>
  <si>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</si>
  <si>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</si>
  <si>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</si>
  <si>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</si>
  <si>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</si>
  <si>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</si>
  <si>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</si>
  <si>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</si>
  <si>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</si>
  <si>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</si>
  <si>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</si>
  <si>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</si>
  <si>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</si>
  <si>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</si>
  <si>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</si>
  <si>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</si>
  <si>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</si>
  <si>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</si>
  <si>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</si>
  <si>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</si>
  <si>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</si>
  <si>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</si>
  <si>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</si>
  <si>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</si>
  <si>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</si>
  <si>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</si>
  <si>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</si>
  <si>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</si>
  <si>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</si>
  <si>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</si>
  <si>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</si>
  <si>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</si>
  <si>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</si>
  <si>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</si>
  <si>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</si>
  <si>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</si>
  <si>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</si>
  <si>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</si>
  <si>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</si>
  <si>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</si>
  <si>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</si>
  <si>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</si>
  <si>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</si>
  <si>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</si>
  <si>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</si>
  <si>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</si>
  <si>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</si>
  <si>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</si>
  <si>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</si>
  <si>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</si>
  <si>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</si>
  <si>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</si>
  <si>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</si>
  <si>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</si>
  <si>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</si>
  <si>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</si>
  <si>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</si>
  <si>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</si>
  <si>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</si>
  <si>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</si>
  <si>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</si>
  <si>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</si>
  <si>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</si>
  <si>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</si>
  <si>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</si>
  <si>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</si>
  <si>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</si>
  <si>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</si>
  <si>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</si>
  <si>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</si>
  <si>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</si>
  <si>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</si>
  <si>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</si>
  <si>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</si>
  <si>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</si>
  <si>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</si>
  <si>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</si>
  <si>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</si>
  <si>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</si>
  <si>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</si>
  <si>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</si>
  <si>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</si>
  <si>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</si>
  <si>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</si>
  <si>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</si>
  <si>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</si>
  <si>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</si>
  <si>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</si>
  <si>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</si>
  <si>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</si>
  <si>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</si>
  <si>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</si>
  <si>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</si>
  <si>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</si>
  <si>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</si>
  <si>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</si>
  <si>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</si>
  <si>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</si>
  <si>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</si>
  <si>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</si>
  <si>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</si>
  <si>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</si>
  <si>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</si>
  <si>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</si>
  <si>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</si>
  <si>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</si>
  <si>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</si>
  <si>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</si>
  <si>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</si>
  <si>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</si>
  <si>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</si>
  <si>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</si>
  <si>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</si>
  <si>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</si>
  <si>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</si>
  <si>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</si>
  <si>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</si>
  <si>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</si>
  <si>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</si>
  <si>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</si>
  <si>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</si>
  <si>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</si>
  <si>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</si>
  <si>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</si>
  <si>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</si>
  <si>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</si>
  <si>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</si>
  <si>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</si>
  <si>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</si>
  <si>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</si>
  <si>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</si>
  <si>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</si>
  <si>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</si>
  <si>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</si>
  <si>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</si>
  <si>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</si>
  <si>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</si>
  <si>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</si>
  <si>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</si>
  <si>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</si>
  <si>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</si>
  <si>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</si>
  <si>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</si>
  <si>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</si>
  <si>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</si>
  <si>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</si>
  <si>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</si>
  <si>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</si>
  <si>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</si>
  <si>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</si>
  <si>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</si>
  <si>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</si>
  <si>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</si>
  <si>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</si>
  <si>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</si>
  <si>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</si>
  <si>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</si>
  <si>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</si>
  <si>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</si>
  <si>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</si>
  <si>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</si>
  <si>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</si>
  <si>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</si>
  <si>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</si>
  <si>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</si>
  <si>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</si>
  <si>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</si>
  <si>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</si>
  <si>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</si>
  <si>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</si>
  <si>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</si>
  <si>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</si>
  <si>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</si>
  <si>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</si>
  <si>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</si>
  <si>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</si>
  <si>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</si>
  <si>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</si>
  <si>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</si>
  <si>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</si>
  <si>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</si>
  <si>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</si>
  <si>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</si>
  <si>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</si>
  <si>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</si>
  <si>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</si>
  <si>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</si>
  <si>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</si>
  <si>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</si>
  <si>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</si>
  <si>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</si>
  <si>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</si>
  <si>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</si>
  <si>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</si>
  <si>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</si>
  <si>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</si>
  <si>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</si>
  <si>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</si>
  <si>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</si>
  <si>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</si>
  <si>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</si>
  <si>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</si>
  <si>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</si>
  <si>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</si>
  <si>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</si>
  <si>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</si>
  <si>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</si>
  <si>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</si>
  <si>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</si>
  <si>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</si>
  <si>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</si>
  <si>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</si>
  <si>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</si>
  <si>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</si>
  <si>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</si>
  <si>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</si>
  <si>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</si>
  <si>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</si>
  <si>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</si>
  <si>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</si>
  <si>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</si>
  <si>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</si>
  <si>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</si>
  <si>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</si>
  <si>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</si>
  <si>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</si>
  <si>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</si>
  <si>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</si>
  <si>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</si>
  <si>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</si>
  <si>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</si>
  <si>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</si>
  <si>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</si>
  <si>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</si>
  <si>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</si>
  <si>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</si>
  <si>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</si>
  <si>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</si>
  <si>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</si>
  <si>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</si>
  <si>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</si>
  <si>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</si>
  <si>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</si>
  <si>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</si>
  <si>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</si>
  <si>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</si>
  <si>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</si>
  <si>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</si>
  <si>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</si>
  <si>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</si>
  <si>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</si>
  <si>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</si>
  <si>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</si>
  <si>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</si>
  <si>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</si>
  <si>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</si>
  <si>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</si>
  <si>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</si>
  <si>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</si>
  <si>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</si>
  <si>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</si>
  <si>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</si>
  <si>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</si>
  <si>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</si>
  <si>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</si>
  <si>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</si>
  <si>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</si>
  <si>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</si>
  <si>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</si>
  <si>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</si>
  <si>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</si>
  <si>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</si>
  <si>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</si>
  <si>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</si>
  <si>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</si>
  <si>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</si>
  <si>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</si>
  <si>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</si>
  <si>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</si>
  <si>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</si>
  <si>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</si>
  <si>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</si>
  <si>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</si>
  <si>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</si>
  <si>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</si>
  <si>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</si>
  <si>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</si>
  <si>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</si>
  <si>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</si>
  <si>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</si>
  <si>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</si>
  <si>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</si>
  <si>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</si>
  <si>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</si>
  <si>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</si>
  <si>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</si>
  <si>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</si>
  <si>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</si>
  <si>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</si>
  <si>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</si>
  <si>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</si>
  <si>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</si>
  <si>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</si>
  <si>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</si>
  <si>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</si>
  <si>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</si>
  <si>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</si>
  <si>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</si>
  <si>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</si>
  <si>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</si>
  <si>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</si>
  <si>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</si>
  <si>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</si>
  <si>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</si>
  <si>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</si>
  <si>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</si>
  <si>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</si>
  <si>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</si>
  <si>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</si>
  <si>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</si>
  <si>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</si>
  <si>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</si>
  <si>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</si>
  <si>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</si>
  <si>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</si>
  <si>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</si>
  <si>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</si>
  <si>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</si>
  <si>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</si>
  <si>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</si>
  <si>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</si>
  <si>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</si>
  <si>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</si>
  <si>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</si>
  <si>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</si>
  <si>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</si>
  <si>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</si>
  <si>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</si>
  <si>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</si>
  <si>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</si>
  <si>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</si>
  <si>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</si>
  <si>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</si>
  <si>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</si>
  <si>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</si>
  <si>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</si>
  <si>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</si>
  <si>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</si>
  <si>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</si>
  <si>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</si>
  <si>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</si>
  <si>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</si>
  <si>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</si>
  <si>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</si>
  <si>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</si>
  <si>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</si>
  <si>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</si>
  <si>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</si>
  <si>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</si>
  <si>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</si>
  <si>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</si>
  <si>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</si>
  <si>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</si>
  <si>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</si>
  <si>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</si>
  <si>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</si>
  <si>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</si>
  <si>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</si>
  <si>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</si>
  <si>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</si>
  <si>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</si>
  <si>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</si>
  <si>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</si>
  <si>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</si>
  <si>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</si>
  <si>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</si>
  <si>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</si>
  <si>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</si>
  <si>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</si>
  <si>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</si>
  <si>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</si>
  <si>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</si>
  <si>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</si>
  <si>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</si>
  <si>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</si>
  <si>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</si>
  <si>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</si>
  <si>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</si>
  <si>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</si>
  <si>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</si>
  <si>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</si>
  <si>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</si>
  <si>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</si>
  <si>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</si>
  <si>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</si>
  <si>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</si>
  <si>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</si>
  <si>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</si>
  <si>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</si>
  <si>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</si>
  <si>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</si>
  <si>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</si>
  <si>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</si>
  <si>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</si>
  <si>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</si>
  <si>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</si>
  <si>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</si>
  <si>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</si>
  <si>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</si>
  <si>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</si>
  <si>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</si>
  <si>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</si>
  <si>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</si>
  <si>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</si>
  <si>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</si>
  <si>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</si>
  <si>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</si>
  <si>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</si>
  <si>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</si>
  <si>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</si>
  <si>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</si>
  <si>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</si>
  <si>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</si>
  <si>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</si>
  <si>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</si>
  <si>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</si>
  <si>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</si>
  <si>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</si>
  <si>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</si>
  <si>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</si>
  <si>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</si>
  <si>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</si>
  <si>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</si>
  <si>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</si>
  <si>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</si>
  <si>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</si>
  <si>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</si>
  <si>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</si>
  <si>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</si>
  <si>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</si>
  <si>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</si>
  <si>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</si>
  <si>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</si>
  <si>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</si>
  <si>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</si>
  <si>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</si>
  <si>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</si>
  <si>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</si>
  <si>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</si>
  <si>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</si>
  <si>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</si>
  <si>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</si>
  <si>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</si>
  <si>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</si>
  <si>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</si>
  <si>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</si>
  <si>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</si>
  <si>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</si>
  <si>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</si>
  <si>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</si>
  <si>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</si>
  <si>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</si>
  <si>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</si>
  <si>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</si>
  <si>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</si>
  <si>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</si>
  <si>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</si>
  <si>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</si>
  <si>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</si>
  <si>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</si>
  <si>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</si>
  <si>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</si>
  <si>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</si>
  <si>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</si>
  <si>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</si>
  <si>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</si>
  <si>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</si>
  <si>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</si>
  <si>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</si>
  <si>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</si>
  <si>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</si>
  <si>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</si>
  <si>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</si>
  <si>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</si>
  <si>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</si>
  <si>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</si>
  <si>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</si>
  <si>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</si>
  <si>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</si>
  <si>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</si>
  <si>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</si>
  <si>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</si>
  <si>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</si>
  <si>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</si>
  <si>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</si>
  <si>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</si>
  <si>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</si>
  <si>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</si>
  <si>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</si>
  <si>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</si>
  <si>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</si>
  <si>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</si>
  <si>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</si>
  <si>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</si>
  <si>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</si>
  <si>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</si>
  <si>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</si>
  <si>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</si>
  <si>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</si>
  <si>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</si>
  <si>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</si>
  <si>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</si>
  <si>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</si>
  <si>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</si>
  <si>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</si>
  <si>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</si>
  <si>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</si>
  <si>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</si>
  <si>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</si>
  <si>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</si>
  <si>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</si>
  <si>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</si>
  <si>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</si>
  <si>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</si>
  <si>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</si>
  <si>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</si>
  <si>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</si>
  <si>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</si>
  <si>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</si>
  <si>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</si>
  <si>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</si>
  <si>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</si>
  <si>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</si>
  <si>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</si>
  <si>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</si>
  <si>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</si>
  <si>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</si>
  <si>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</si>
  <si>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</si>
  <si>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</si>
  <si>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</si>
  <si>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</si>
  <si>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</si>
  <si>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</si>
  <si>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</si>
  <si>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</si>
  <si>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</si>
  <si>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</si>
  <si>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</si>
  <si>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</si>
  <si>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</si>
  <si>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</si>
  <si>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</si>
  <si>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</si>
  <si>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</si>
  <si>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</si>
  <si>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</si>
  <si>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</si>
  <si>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</si>
  <si>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</si>
  <si>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</si>
  <si>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</si>
  <si>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</si>
  <si>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</si>
  <si>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</si>
  <si>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</si>
  <si>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</si>
  <si>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</si>
  <si>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</si>
  <si>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</si>
  <si>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</si>
  <si>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</si>
  <si>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</si>
  <si>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</si>
  <si>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</si>
  <si>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</si>
  <si>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</si>
  <si>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</si>
  <si>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</si>
  <si>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</si>
  <si>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</si>
  <si>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</si>
  <si>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</si>
  <si>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</si>
  <si>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</si>
  <si>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</si>
  <si>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</si>
  <si>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</si>
  <si>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</si>
  <si>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</si>
  <si>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</si>
  <si>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</si>
  <si>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</si>
  <si>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</si>
  <si>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</si>
  <si>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</si>
  <si>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</si>
  <si>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</si>
  <si>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</si>
  <si>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</si>
  <si>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</si>
  <si>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</si>
  <si>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</si>
  <si>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</si>
  <si>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</si>
  <si>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</si>
  <si>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</si>
  <si>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</si>
  <si>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</si>
  <si>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</si>
  <si>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</si>
  <si>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</si>
  <si>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</si>
  <si>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</si>
  <si>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</si>
  <si>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</si>
  <si>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</si>
  <si>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</si>
  <si>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</si>
  <si>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</si>
  <si>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</si>
  <si>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</si>
  <si>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</si>
  <si>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</si>
  <si>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</si>
  <si>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</si>
  <si>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</si>
  <si>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</si>
  <si>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</si>
  <si>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</si>
  <si>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</si>
  <si>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</si>
  <si>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</si>
  <si>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</si>
  <si>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</si>
  <si>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</si>
  <si>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</si>
  <si>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</si>
  <si>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</si>
  <si>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</si>
  <si>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</si>
  <si>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</si>
  <si>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</si>
  <si>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</si>
  <si>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</si>
  <si>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</si>
  <si>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</si>
  <si>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</si>
  <si>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</si>
  <si>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</si>
  <si>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</si>
  <si>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</si>
  <si>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</si>
  <si>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</si>
  <si>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</si>
  <si>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</si>
  <si>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</si>
  <si>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</si>
  <si>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</si>
  <si>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</si>
  <si>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</si>
  <si>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</si>
  <si>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</si>
  <si>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</si>
  <si>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</si>
  <si>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</si>
  <si>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</si>
  <si>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</si>
  <si>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</si>
  <si>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</si>
  <si>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</si>
  <si>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</si>
  <si>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</si>
  <si>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</si>
  <si>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</si>
  <si>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</si>
  <si>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</si>
  <si>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</si>
  <si>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</si>
  <si>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</si>
  <si>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</si>
  <si>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</si>
  <si>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</si>
  <si>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</si>
  <si>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</si>
  <si>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</si>
  <si>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</si>
  <si>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</si>
  <si>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</si>
  <si>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</si>
  <si>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</si>
  <si>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</si>
  <si>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</si>
  <si>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</si>
  <si>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</si>
  <si>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</si>
  <si>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</si>
  <si>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</si>
  <si>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</si>
  <si>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</si>
  <si>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</si>
  <si>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</si>
  <si>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</si>
  <si>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</si>
  <si>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</si>
  <si>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</si>
  <si>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</si>
  <si>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</si>
  <si>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</si>
  <si>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</si>
  <si>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</si>
  <si>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</si>
  <si>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</si>
  <si>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</si>
  <si>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</si>
  <si>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</si>
  <si>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</si>
  <si>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</si>
  <si>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</si>
  <si>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</si>
  <si>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</si>
  <si>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</si>
  <si>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</si>
  <si>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</si>
  <si>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</si>
  <si>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</si>
  <si>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</si>
  <si>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</si>
  <si>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</si>
  <si>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</si>
  <si>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</si>
  <si>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</si>
  <si>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</si>
  <si>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</si>
  <si>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</si>
  <si>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</si>
  <si>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</si>
  <si>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</si>
  <si>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</si>
  <si>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</si>
  <si>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</si>
  <si>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</si>
  <si>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</si>
  <si>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</si>
  <si>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</si>
  <si>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</si>
  <si>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</si>
  <si>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</si>
  <si>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</si>
  <si>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</si>
  <si>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</si>
  <si>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</si>
  <si>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</si>
  <si>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</si>
  <si>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</si>
  <si>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</si>
  <si>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</si>
  <si>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</si>
  <si>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</si>
  <si>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</si>
  <si>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</si>
  <si>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</si>
  <si>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</si>
  <si>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</si>
  <si>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</si>
  <si>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</si>
  <si>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</si>
  <si>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</si>
  <si>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</si>
  <si>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</si>
  <si>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</si>
  <si>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</si>
  <si>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</si>
  <si>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</si>
  <si>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</si>
  <si>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</si>
  <si>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</si>
  <si>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</si>
  <si>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</si>
  <si>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</si>
  <si>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</si>
  <si>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</si>
  <si>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</si>
  <si>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</si>
  <si>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</si>
  <si>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</si>
  <si>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</si>
  <si>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</si>
  <si>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</si>
  <si>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</si>
  <si>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</si>
  <si>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</si>
  <si>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</si>
  <si>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</si>
  <si>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</si>
  <si>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</si>
  <si>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</si>
  <si>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</si>
  <si>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</si>
  <si>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</si>
  <si>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</si>
  <si>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</si>
  <si>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</si>
  <si>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</si>
  <si>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</si>
  <si>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</si>
  <si>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</si>
  <si>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</si>
  <si>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</si>
  <si>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</si>
  <si>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</si>
  <si>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</si>
  <si>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</si>
  <si>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</si>
  <si>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</si>
  <si>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</si>
  <si>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</si>
  <si>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</si>
  <si>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</si>
  <si>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</si>
  <si>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</si>
  <si>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</si>
  <si>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</si>
  <si>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</si>
  <si>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</si>
  <si>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</si>
  <si>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</si>
  <si>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</si>
  <si>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</si>
  <si>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</si>
  <si>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</si>
  <si>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</si>
  <si>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</si>
  <si>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</si>
  <si>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</si>
  <si>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</si>
  <si>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</si>
  <si>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</si>
  <si>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</si>
  <si>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</si>
  <si>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</si>
  <si>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</si>
  <si>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</si>
  <si>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</si>
  <si>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</si>
  <si>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</si>
  <si>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</si>
  <si>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</si>
  <si>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</si>
  <si>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</si>
  <si>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</si>
  <si>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</si>
  <si>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</si>
  <si>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</si>
  <si>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</si>
  <si>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</si>
  <si>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</si>
  <si>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</si>
  <si>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</si>
  <si>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</si>
  <si>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</si>
  <si>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</si>
  <si>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</si>
  <si>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</si>
  <si>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</si>
  <si>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</si>
  <si>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</si>
  <si>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</si>
  <si>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</si>
  <si>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</si>
  <si>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</si>
  <si>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</si>
  <si>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</si>
  <si>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</si>
  <si>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</si>
  <si>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</si>
  <si>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</si>
  <si>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</si>
  <si>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</si>
  <si>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</si>
  <si>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</si>
  <si>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</si>
  <si>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</si>
  <si>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</si>
  <si>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</si>
  <si>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</si>
  <si>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</si>
  <si>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</si>
  <si>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</si>
  <si>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</si>
  <si>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</si>
  <si>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</si>
  <si>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</si>
  <si>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</si>
  <si>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</si>
  <si>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</si>
  <si>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</si>
  <si>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</si>
  <si>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</si>
  <si>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</si>
  <si>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</si>
  <si>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</si>
  <si>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</si>
  <si>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</si>
  <si>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</si>
  <si>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</si>
  <si>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</si>
  <si>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</si>
  <si>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</si>
  <si>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</si>
  <si>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</si>
  <si>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</si>
  <si>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</si>
  <si>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</si>
  <si>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</si>
  <si>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</si>
  <si>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</si>
  <si>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</si>
  <si>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</si>
  <si>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</si>
  <si>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</si>
  <si>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</si>
  <si>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</si>
  <si>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</si>
  <si>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</si>
  <si>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</si>
  <si>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</si>
  <si>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</si>
  <si>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</si>
  <si>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</si>
  <si>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</si>
  <si>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</si>
  <si>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</si>
  <si>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</si>
  <si>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</si>
  <si>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</si>
  <si>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</si>
  <si>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</si>
  <si>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</si>
  <si>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</si>
  <si>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</si>
  <si>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</si>
  <si>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</si>
  <si>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</si>
  <si>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</si>
  <si>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</si>
  <si>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</si>
  <si>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</si>
  <si>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</si>
  <si>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</si>
  <si>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</si>
  <si>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</si>
  <si>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</si>
  <si>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</si>
  <si>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</si>
  <si>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</si>
  <si>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</si>
  <si>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</si>
  <si>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</si>
  <si>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</si>
  <si>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</si>
  <si>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</si>
  <si>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</si>
  <si>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</si>
  <si>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</si>
  <si>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</si>
  <si>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</si>
  <si>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</si>
  <si>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</si>
  <si>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</si>
  <si>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</si>
  <si>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</si>
  <si>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</si>
  <si>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</si>
  <si>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</si>
  <si>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</si>
  <si>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</si>
  <si>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</si>
  <si>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</si>
  <si>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</si>
  <si>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</si>
  <si>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</si>
  <si>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</si>
  <si>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</si>
  <si>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</si>
  <si>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</si>
  <si>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</si>
  <si>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</si>
  <si>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</si>
  <si>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</si>
  <si>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</si>
  <si>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</si>
  <si>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</si>
  <si>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</si>
  <si>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</si>
  <si>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</si>
  <si>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</si>
  <si>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</si>
  <si>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</si>
  <si>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</si>
  <si>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</si>
  <si>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</si>
  <si>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</si>
  <si>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</si>
  <si>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</si>
  <si>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</si>
  <si>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</si>
  <si>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</si>
  <si>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</si>
  <si>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</si>
  <si>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</si>
  <si>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</si>
  <si>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</si>
  <si>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</si>
  <si>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</si>
  <si>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</si>
  <si>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</si>
  <si>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</si>
  <si>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</si>
  <si>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</si>
  <si>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</si>
  <si>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</si>
  <si>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</si>
  <si>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</si>
  <si>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</si>
  <si>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</si>
  <si>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</si>
  <si>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</si>
  <si>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</si>
  <si>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</si>
  <si>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</si>
  <si>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</si>
  <si>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</si>
  <si>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</si>
  <si>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</si>
  <si>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</si>
  <si>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</si>
  <si>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</si>
  <si>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</si>
  <si>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</si>
  <si>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</si>
  <si>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</si>
  <si>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</si>
  <si>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</si>
  <si>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</si>
  <si>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</si>
  <si>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</si>
  <si>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</si>
  <si>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</si>
  <si>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</si>
  <si>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</si>
  <si>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</si>
  <si>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</si>
  <si>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</si>
  <si>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</si>
  <si>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</si>
  <si>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</si>
  <si>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</si>
  <si>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</si>
  <si>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</si>
  <si>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</si>
  <si>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</si>
  <si>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</si>
  <si>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</si>
  <si>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</si>
  <si>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</si>
  <si>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</si>
  <si>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</si>
  <si>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</si>
  <si>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</si>
  <si>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</si>
  <si>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</si>
  <si>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</si>
  <si>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</si>
  <si>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</si>
  <si>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</si>
  <si>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</si>
  <si>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</si>
  <si>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</si>
  <si>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</si>
  <si>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</si>
  <si>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</si>
  <si>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</si>
  <si>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</si>
  <si>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</si>
  <si>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</si>
  <si>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</si>
  <si>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</si>
  <si>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</si>
  <si>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</si>
  <si>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</si>
  <si>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</si>
  <si>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</si>
  <si>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</si>
  <si>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</si>
  <si>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</si>
  <si>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</si>
  <si>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</si>
  <si>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</si>
  <si>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</si>
  <si>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</si>
  <si>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</si>
  <si>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</si>
  <si>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</si>
  <si>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</si>
  <si>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</si>
  <si>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</si>
  <si>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</si>
  <si>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</si>
  <si>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</si>
  <si>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</si>
  <si>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</si>
  <si>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</si>
  <si>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</si>
  <si>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</si>
  <si>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</si>
  <si>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</si>
  <si>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</si>
  <si>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</si>
  <si>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</si>
  <si>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</si>
  <si>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</si>
  <si>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</si>
  <si>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</si>
  <si>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</si>
  <si>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</si>
  <si>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</si>
  <si>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</si>
  <si>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</si>
  <si>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</si>
  <si>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</si>
  <si>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</si>
  <si>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</si>
  <si>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</si>
  <si>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</si>
  <si>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</si>
  <si>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</si>
  <si>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</si>
  <si>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</si>
  <si>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</si>
  <si>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</si>
  <si>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</si>
  <si>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</si>
  <si>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</si>
  <si>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</si>
  <si>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</si>
  <si>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</si>
  <si>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</si>
  <si>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</si>
  <si>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</si>
  <si>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</si>
  <si>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</si>
  <si>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</si>
  <si>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</si>
  <si>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</si>
  <si>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</si>
  <si>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</si>
  <si>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</si>
  <si>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</si>
  <si>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</si>
  <si>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</si>
  <si>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</si>
  <si>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</si>
  <si>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</si>
  <si>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</si>
  <si>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</si>
  <si>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</si>
  <si>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</si>
  <si>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</si>
  <si>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</si>
  <si>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</si>
  <si>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</si>
  <si>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</si>
  <si>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</si>
  <si>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</si>
  <si>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</si>
  <si>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</si>
  <si>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</si>
  <si>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</si>
  <si>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</si>
  <si>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</si>
  <si>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</si>
  <si>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</si>
  <si>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</si>
  <si>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</si>
  <si>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</si>
  <si>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</si>
  <si>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</si>
  <si>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</si>
  <si>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</si>
  <si>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</si>
  <si>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</si>
  <si>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</si>
  <si>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</si>
  <si>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</si>
  <si>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</si>
  <si>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</si>
  <si>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</si>
  <si>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</si>
  <si>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</si>
  <si>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</si>
  <si>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</si>
  <si>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</si>
  <si>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</si>
  <si>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</si>
  <si>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</si>
  <si>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</si>
  <si>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</si>
  <si>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</si>
  <si>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</si>
  <si>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</si>
  <si>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</si>
  <si>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</si>
  <si>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</si>
  <si>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</si>
  <si>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</si>
  <si>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</si>
  <si>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</si>
  <si>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</si>
  <si>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</si>
  <si>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</si>
  <si>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</si>
  <si>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</si>
  <si>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</si>
  <si>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</si>
  <si>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</si>
  <si>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</si>
  <si>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</si>
  <si>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</si>
  <si>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</si>
  <si>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</si>
  <si>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</si>
  <si>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</si>
  <si>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</si>
  <si>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</si>
  <si>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</si>
  <si>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</si>
  <si>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</si>
  <si>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</si>
  <si>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</si>
  <si>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</si>
  <si>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</si>
  <si>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</si>
  <si>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</si>
  <si>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</si>
  <si>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</si>
  <si>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</si>
  <si>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</si>
  <si>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</si>
  <si>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</si>
  <si>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</si>
  <si>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</si>
  <si>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</si>
  <si>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</si>
  <si>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</si>
  <si>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</si>
  <si>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</si>
  <si>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</si>
  <si>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</si>
  <si>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</si>
  <si>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</si>
  <si>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</si>
  <si>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</si>
  <si>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</si>
  <si>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</si>
  <si>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</si>
  <si>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</si>
  <si>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</si>
  <si>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</si>
  <si>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</si>
  <si>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</si>
  <si>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</si>
  <si>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</si>
  <si>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</si>
  <si>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</si>
  <si>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</si>
  <si>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</si>
  <si>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</si>
  <si>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</si>
  <si>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</si>
  <si>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</si>
  <si>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</si>
  <si>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</si>
  <si>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</si>
  <si>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</si>
  <si>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</si>
  <si>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</si>
  <si>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</si>
  <si>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</si>
  <si>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</si>
  <si>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</si>
  <si>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</si>
  <si>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</si>
  <si>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</si>
  <si>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</si>
  <si>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</si>
  <si>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</si>
  <si>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</si>
  <si>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</si>
  <si>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</si>
  <si>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</si>
  <si>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</si>
  <si>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</si>
  <si>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</si>
  <si>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</si>
  <si>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</si>
  <si>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</si>
  <si>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</si>
  <si>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</si>
  <si>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</si>
  <si>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</si>
  <si>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</si>
  <si>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</si>
  <si>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</si>
  <si>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</si>
  <si>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</si>
  <si>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</si>
  <si>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</si>
  <si>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</si>
  <si>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</si>
  <si>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</si>
  <si>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</si>
  <si>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</si>
  <si>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</si>
  <si>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</si>
  <si>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</si>
  <si>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</si>
  <si>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</si>
  <si>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</si>
  <si>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</si>
  <si>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</si>
  <si>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</si>
  <si>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</si>
  <si>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</si>
  <si>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</si>
  <si>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</si>
  <si>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</si>
  <si>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</si>
  <si>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</si>
  <si>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</si>
  <si>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</si>
  <si>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</si>
  <si>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</si>
  <si>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</si>
  <si>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</si>
  <si>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</si>
  <si>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</si>
  <si>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</si>
  <si>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</si>
  <si>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</si>
  <si>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</si>
  <si>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</si>
  <si>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</si>
  <si>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</si>
  <si>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</si>
  <si>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</si>
  <si>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</si>
  <si>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</si>
  <si>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</si>
  <si>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</si>
  <si>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</si>
  <si>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</si>
  <si>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</si>
  <si>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</si>
  <si>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</si>
  <si>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</si>
  <si>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</si>
  <si>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</si>
  <si>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</si>
  <si>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</si>
  <si>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</si>
  <si>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</si>
  <si>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</si>
  <si>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</si>
  <si>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</si>
  <si>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</si>
  <si>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</si>
  <si>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</si>
  <si>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</si>
  <si>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</si>
  <si>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</si>
  <si>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</si>
  <si>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</si>
  <si>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</si>
  <si>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</si>
  <si>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</si>
  <si>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</si>
  <si>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</si>
  <si>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</si>
  <si>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</si>
  <si>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</si>
  <si>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</si>
  <si>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</si>
  <si>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</si>
  <si>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</si>
  <si>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</si>
  <si>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</si>
  <si>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</si>
  <si>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</si>
  <si>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</si>
  <si>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</si>
  <si>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</si>
  <si>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</si>
  <si>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</si>
  <si>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</si>
  <si>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</si>
  <si>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</si>
  <si>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</si>
  <si>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</si>
  <si>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</si>
  <si>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</si>
  <si>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</si>
  <si>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</si>
  <si>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</si>
  <si>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</si>
  <si>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</si>
  <si>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</si>
  <si>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</si>
  <si>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</si>
  <si>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</si>
  <si>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</si>
  <si>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</si>
  <si>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</si>
  <si>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</si>
  <si>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</si>
  <si>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</si>
  <si>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</si>
  <si>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</si>
  <si>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</si>
  <si>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</si>
  <si>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</si>
  <si>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</si>
  <si>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</si>
  <si>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</si>
  <si>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</si>
  <si>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</si>
  <si>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</si>
  <si>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</si>
  <si>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</si>
  <si>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</si>
  <si>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</si>
  <si>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</si>
  <si>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</si>
  <si>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</si>
  <si>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</si>
  <si>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</si>
  <si>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</si>
  <si>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</si>
  <si>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</si>
  <si>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</si>
  <si>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</si>
  <si>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</si>
  <si>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</si>
  <si>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</si>
  <si>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</si>
  <si>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</si>
  <si>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</si>
  <si>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</si>
  <si>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</si>
  <si>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</si>
  <si>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</si>
  <si>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</si>
  <si>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</si>
  <si>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</si>
  <si>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</si>
  <si>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</si>
  <si>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</si>
  <si>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</si>
  <si>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</si>
  <si>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</si>
  <si>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</si>
  <si>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</si>
  <si>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</si>
  <si>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</si>
  <si>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</si>
  <si>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</si>
  <si>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</si>
  <si>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</si>
  <si>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</si>
  <si>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</si>
  <si>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</si>
  <si>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</si>
  <si>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</si>
  <si>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</si>
  <si>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</si>
  <si>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</si>
  <si>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</si>
  <si>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</si>
  <si>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</si>
  <si>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</si>
  <si>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</si>
  <si>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</si>
  <si>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</si>
  <si>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</si>
  <si>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</si>
  <si>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</si>
  <si>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</si>
  <si>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</si>
  <si>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</si>
  <si>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</si>
  <si>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</si>
  <si>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</si>
  <si>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</si>
  <si>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</si>
  <si>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</si>
  <si>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</si>
  <si>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</si>
  <si>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</si>
  <si>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</si>
  <si>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</si>
  <si>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</si>
  <si>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</si>
  <si>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</si>
  <si>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</si>
  <si>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</si>
  <si>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</si>
  <si>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</si>
  <si>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</si>
  <si>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</si>
  <si>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</si>
  <si>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</si>
  <si>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</si>
  <si>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</si>
  <si>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</si>
  <si>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</si>
  <si>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</si>
  <si>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</si>
  <si>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</si>
  <si>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</si>
  <si>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</si>
  <si>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</si>
  <si>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</si>
  <si>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</si>
  <si>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</si>
  <si>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</si>
  <si>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</si>
  <si>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</si>
  <si>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</si>
  <si>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</si>
  <si>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</si>
  <si>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</si>
  <si>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</si>
  <si>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</si>
  <si>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</si>
  <si>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</si>
  <si>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</si>
  <si>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</si>
  <si>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</si>
  <si>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</si>
  <si>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</si>
  <si>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</si>
  <si>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</si>
  <si>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</si>
  <si>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</si>
  <si>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</si>
  <si>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</si>
  <si>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</si>
  <si>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</si>
  <si>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</si>
  <si>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</si>
  <si>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</si>
  <si>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</si>
  <si>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</si>
  <si>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</si>
  <si>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</si>
  <si>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</si>
  <si>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</si>
  <si>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</si>
  <si>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</si>
  <si>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</si>
  <si>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</si>
  <si>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</si>
  <si>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</si>
  <si>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</si>
  <si>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</si>
  <si>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</si>
  <si>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</si>
  <si>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</si>
  <si>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</si>
  <si>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</si>
  <si>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</si>
  <si>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</si>
  <si>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</si>
  <si>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</si>
  <si>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</si>
  <si>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</si>
  <si>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</si>
  <si>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</si>
  <si>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</si>
  <si>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</si>
  <si>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</si>
  <si>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</si>
  <si>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</si>
  <si>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</si>
  <si>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</si>
  <si>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</si>
  <si>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</si>
  <si>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</si>
  <si>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</si>
  <si>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</si>
  <si>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</si>
  <si>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</si>
  <si>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</si>
  <si>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</si>
  <si>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</si>
  <si>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</si>
  <si>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</si>
  <si>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</si>
  <si>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</si>
  <si>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</si>
  <si>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</si>
  <si>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</si>
  <si>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</si>
  <si>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</si>
  <si>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</si>
  <si>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</si>
  <si>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</si>
  <si>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</si>
  <si>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</si>
  <si>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</si>
  <si>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</si>
  <si>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</si>
  <si>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</si>
  <si>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</si>
  <si>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</si>
  <si>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</si>
  <si>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</si>
  <si>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</si>
  <si>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</si>
  <si>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</si>
  <si>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</si>
  <si>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</si>
  <si>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</si>
  <si>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</si>
  <si>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</si>
  <si>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</si>
  <si>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</si>
  <si>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</si>
  <si>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</si>
  <si>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</si>
  <si>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</si>
  <si>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</si>
  <si>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</si>
  <si>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</si>
  <si>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</si>
  <si>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</si>
  <si>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</si>
  <si>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</si>
  <si>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</si>
  <si>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</si>
  <si>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</si>
  <si>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</si>
  <si>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</si>
  <si>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</si>
  <si>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</si>
  <si>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</si>
  <si>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</si>
  <si>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</si>
  <si>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</si>
  <si>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</si>
  <si>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</si>
  <si>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</si>
  <si>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</si>
  <si>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</si>
  <si>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</si>
  <si>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</si>
  <si>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</si>
  <si>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</si>
  <si>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</si>
  <si>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</si>
  <si>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</si>
  <si>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</si>
  <si>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</si>
  <si>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</si>
  <si>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</si>
  <si>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</si>
  <si>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</si>
  <si>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</si>
  <si>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</si>
  <si>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</si>
  <si>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</si>
  <si>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</si>
  <si>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</si>
  <si>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</si>
  <si>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</si>
  <si>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</si>
  <si>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</si>
  <si>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</si>
  <si>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</si>
  <si>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</si>
  <si>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</si>
  <si>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</si>
  <si>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</si>
  <si>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</si>
  <si>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</si>
  <si>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</si>
  <si>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</si>
  <si>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</si>
  <si>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</si>
  <si>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</si>
  <si>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</si>
  <si>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</si>
  <si>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</si>
  <si>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</si>
  <si>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</si>
  <si>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</si>
  <si>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</si>
  <si>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</si>
  <si>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</si>
  <si>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</si>
  <si>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</si>
  <si>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</si>
  <si>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</si>
  <si>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</si>
  <si>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</si>
  <si>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</si>
  <si>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</si>
  <si>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</si>
  <si>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</si>
  <si>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</si>
  <si>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</si>
  <si>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</si>
  <si>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</si>
  <si>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</si>
  <si>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</si>
  <si>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</si>
  <si>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</si>
  <si>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</si>
  <si>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</si>
  <si>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</si>
  <si>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</si>
  <si>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</si>
  <si>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</si>
  <si>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</si>
  <si>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</si>
  <si>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</si>
  <si>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</si>
  <si>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</si>
  <si>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</si>
  <si>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</si>
  <si>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</si>
  <si>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</si>
  <si>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</si>
  <si>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</si>
  <si>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</si>
  <si>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</si>
  <si>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</si>
  <si>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</si>
  <si>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</si>
  <si>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</si>
  <si>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</si>
  <si>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</si>
  <si>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</si>
  <si>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</si>
  <si>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</si>
  <si>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</si>
  <si>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</si>
  <si>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</si>
  <si>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</si>
  <si>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</si>
  <si>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</si>
  <si>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</si>
  <si>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</si>
  <si>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</si>
  <si>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</si>
  <si>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</si>
  <si>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</si>
  <si>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</si>
  <si>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</si>
  <si>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</si>
  <si>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</si>
  <si>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</si>
  <si>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</si>
  <si>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</si>
  <si>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</si>
  <si>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</si>
  <si>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</si>
  <si>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</si>
  <si>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</si>
  <si>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</si>
  <si>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</si>
  <si>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</si>
  <si>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</si>
  <si>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</si>
  <si>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</si>
  <si>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</si>
  <si>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</si>
  <si>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</si>
  <si>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</si>
  <si>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</si>
  <si>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</si>
  <si>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</si>
  <si>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</si>
  <si>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</si>
  <si>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</si>
  <si>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</si>
  <si>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</si>
  <si>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</si>
  <si>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</si>
  <si>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</si>
  <si>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</si>
  <si>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</si>
  <si>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</si>
  <si>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</si>
  <si>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</si>
  <si>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</si>
  <si>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</si>
  <si>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</si>
  <si>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</si>
  <si>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</si>
  <si>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</si>
  <si>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</si>
  <si>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</si>
  <si>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</si>
  <si>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</si>
  <si>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</si>
  <si>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</si>
  <si>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</si>
  <si>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</si>
  <si>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</si>
  <si>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</si>
  <si>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</si>
  <si>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</si>
  <si>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</si>
  <si>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</si>
  <si>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</si>
  <si>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</si>
  <si>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</si>
  <si>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</si>
  <si>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</si>
  <si>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</si>
  <si>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</si>
  <si>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</si>
  <si>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</si>
  <si>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</si>
  <si>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</si>
  <si>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</si>
  <si>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</si>
  <si>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</si>
  <si>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</si>
  <si>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</si>
  <si>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</si>
  <si>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</si>
  <si>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</si>
  <si>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</si>
  <si>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</si>
  <si>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</si>
  <si>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</si>
  <si>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</si>
  <si>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</si>
  <si>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</si>
  <si>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</si>
  <si>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</si>
  <si>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</si>
  <si>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</si>
  <si>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</si>
  <si>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</si>
  <si>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</si>
  <si>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</si>
  <si>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</si>
  <si>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</si>
  <si>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</si>
  <si>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</si>
  <si>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</si>
  <si>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</si>
  <si>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</si>
  <si>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</si>
  <si>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</si>
  <si>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</si>
  <si>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</si>
  <si>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</si>
  <si>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</si>
  <si>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</si>
  <si>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</si>
  <si>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</si>
  <si>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</si>
  <si>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</si>
  <si>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</si>
  <si>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</si>
  <si>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</si>
  <si>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</si>
  <si>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</si>
  <si>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</si>
  <si>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</si>
  <si>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</si>
  <si>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</si>
  <si>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</si>
  <si>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</si>
  <si>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</si>
  <si>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</si>
  <si>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</si>
  <si>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</si>
  <si>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</si>
  <si>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</si>
  <si>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</si>
  <si>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</si>
  <si>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</si>
  <si>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</si>
  <si>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</si>
  <si>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</si>
  <si>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</si>
  <si>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</si>
  <si>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</si>
  <si>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</si>
  <si>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</si>
  <si>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</si>
  <si>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</si>
  <si>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</si>
  <si>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</si>
  <si>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</si>
  <si>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</si>
  <si>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</si>
  <si>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</si>
  <si>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</si>
  <si>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</si>
  <si>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</si>
  <si>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</si>
  <si>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</si>
  <si>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</si>
  <si>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</si>
  <si>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</si>
  <si>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</si>
  <si>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</si>
  <si>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</si>
  <si>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</si>
  <si>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</si>
  <si>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</si>
  <si>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</si>
  <si>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</si>
  <si>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</si>
  <si>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</si>
  <si>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</si>
  <si>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</si>
  <si>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</si>
  <si>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</si>
  <si>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</si>
  <si>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</si>
  <si>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</si>
  <si>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</si>
  <si>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</si>
  <si>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</si>
  <si>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</si>
  <si>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</si>
  <si>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</si>
  <si>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</si>
  <si>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</si>
  <si>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</si>
  <si>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</si>
  <si>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</si>
  <si>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</si>
  <si>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</si>
  <si>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</si>
  <si>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</si>
  <si>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</si>
  <si>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</si>
  <si>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</si>
  <si>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</si>
  <si>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</si>
  <si>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</si>
  <si>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</si>
  <si>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</si>
  <si>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</si>
  <si>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</si>
  <si>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</si>
  <si>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</si>
  <si>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</si>
  <si>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</si>
  <si>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</si>
  <si>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</si>
  <si>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</si>
  <si>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</si>
  <si>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</si>
  <si>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</si>
  <si>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</si>
  <si>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</si>
  <si>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</si>
  <si>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</si>
  <si>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</si>
  <si>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</si>
  <si>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</si>
  <si>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</si>
  <si>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</si>
  <si>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</si>
  <si>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</si>
  <si>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</si>
  <si>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</si>
  <si>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</si>
  <si>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</si>
  <si>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</si>
  <si>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</si>
  <si>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</si>
  <si>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</si>
  <si>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</si>
  <si>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</si>
  <si>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</si>
  <si>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</si>
  <si>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</si>
  <si>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</si>
  <si>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</si>
  <si>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</si>
  <si>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</si>
  <si>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</si>
  <si>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</si>
  <si>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</si>
  <si>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</si>
  <si>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</si>
  <si>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</si>
  <si>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</si>
  <si>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</si>
  <si>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</si>
  <si>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</si>
  <si>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</si>
  <si>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</si>
  <si>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</si>
  <si>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</si>
  <si>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</si>
  <si>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</si>
  <si>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</si>
  <si>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</si>
  <si>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</si>
  <si>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</si>
  <si>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</si>
  <si>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</si>
  <si>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</si>
  <si>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</si>
  <si>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</si>
  <si>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</si>
  <si>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</si>
  <si>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</si>
  <si>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</si>
  <si>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</si>
  <si>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</si>
  <si>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</si>
  <si>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</si>
  <si>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</si>
  <si>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</si>
  <si>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</si>
  <si>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</si>
  <si>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</si>
  <si>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</si>
  <si>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</si>
  <si>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</si>
  <si>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</si>
  <si>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</si>
  <si>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</si>
  <si>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</si>
  <si>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</si>
  <si>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</si>
  <si>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</si>
  <si>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</si>
  <si>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</si>
  <si>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</si>
  <si>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</si>
  <si>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</si>
  <si>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</si>
  <si>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</si>
  <si>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</si>
  <si>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</si>
  <si>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</si>
  <si>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</si>
  <si>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</si>
  <si>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</si>
  <si>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</si>
  <si>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</si>
  <si>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</si>
  <si>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</si>
  <si>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</si>
  <si>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</si>
  <si>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</si>
  <si>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</si>
  <si>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</si>
  <si>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</si>
  <si>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</si>
  <si>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</si>
  <si>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</si>
  <si>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</si>
  <si>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</si>
  <si>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</si>
  <si>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</si>
  <si>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</si>
  <si>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</si>
  <si>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</si>
  <si>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</si>
  <si>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</si>
  <si>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</si>
  <si>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</si>
  <si>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</si>
  <si>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</si>
  <si>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</si>
  <si>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</si>
  <si>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</si>
  <si>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</si>
  <si>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</si>
  <si>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</si>
  <si>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</si>
  <si>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</si>
  <si>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</si>
  <si>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</si>
  <si>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</si>
  <si>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</si>
  <si>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</si>
  <si>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</si>
  <si>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</si>
  <si>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</si>
  <si>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</si>
  <si>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</si>
  <si>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</si>
  <si>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</si>
  <si>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</si>
  <si>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</si>
  <si>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</si>
  <si>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</si>
  <si>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</si>
  <si>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</si>
  <si>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</si>
  <si>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</si>
  <si>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</si>
  <si>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</si>
  <si>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</si>
  <si>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</si>
  <si>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</si>
  <si>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</si>
  <si>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</si>
  <si>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</si>
  <si>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</si>
  <si>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</si>
  <si>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</si>
  <si>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</si>
  <si>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</si>
  <si>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</si>
  <si>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</si>
  <si>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</si>
  <si>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</si>
  <si>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</si>
  <si>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</si>
  <si>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</si>
  <si>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</si>
  <si>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</si>
  <si>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</si>
  <si>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</si>
  <si>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</si>
  <si>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</si>
  <si>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</si>
  <si>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</si>
  <si>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</si>
  <si>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</si>
  <si>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</si>
  <si>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</si>
  <si>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</si>
  <si>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</si>
  <si>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</si>
  <si>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</si>
  <si>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</si>
  <si>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</si>
  <si>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</si>
  <si>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</si>
  <si>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</si>
  <si>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</si>
  <si>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</si>
  <si>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</si>
  <si>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</si>
  <si>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</si>
  <si>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</si>
  <si>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</si>
  <si>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</si>
  <si>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</si>
  <si>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</si>
  <si>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</si>
  <si>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</si>
  <si>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</si>
  <si>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</si>
  <si>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</si>
  <si>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</si>
  <si>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</si>
  <si>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</si>
  <si>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</si>
  <si>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</si>
  <si>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</si>
  <si>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</si>
  <si>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</si>
  <si>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</si>
  <si>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</si>
  <si>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</si>
  <si>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</si>
  <si>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</si>
  <si>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</si>
  <si>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</si>
  <si>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</si>
  <si>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</si>
  <si>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</si>
  <si>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</si>
  <si>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</si>
  <si>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</si>
  <si>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</si>
  <si>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</si>
  <si>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</si>
  <si>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</si>
  <si>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</si>
  <si>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</si>
  <si>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</si>
  <si>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</si>
  <si>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</si>
  <si>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</si>
  <si>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</si>
  <si>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</si>
  <si>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</si>
  <si>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</si>
  <si>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</si>
  <si>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</si>
  <si>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</si>
  <si>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</si>
  <si>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</si>
  <si>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</si>
  <si>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</si>
  <si>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</si>
  <si>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</si>
  <si>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</si>
  <si>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</si>
  <si>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</si>
  <si>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</si>
  <si>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</si>
  <si>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</si>
  <si>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</si>
  <si>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</si>
  <si>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</si>
  <si>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</si>
  <si>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</si>
  <si>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</si>
  <si>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</si>
  <si>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</si>
  <si>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</si>
  <si>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</si>
  <si>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</si>
  <si>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</si>
  <si>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</si>
  <si>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</si>
  <si>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</si>
  <si>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</si>
  <si>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</si>
  <si>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</si>
  <si>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</si>
  <si>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</si>
  <si>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</si>
  <si>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</si>
  <si>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</si>
  <si>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</si>
  <si>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</si>
  <si>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</si>
  <si>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</si>
  <si>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</si>
  <si>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</si>
  <si>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</si>
  <si>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</si>
  <si>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</si>
  <si>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</si>
  <si>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</si>
  <si>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</si>
  <si>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</si>
  <si>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</si>
  <si>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</si>
  <si>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</si>
  <si>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</si>
  <si>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</si>
  <si>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</si>
  <si>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</si>
  <si>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</si>
  <si>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</si>
  <si>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</si>
  <si>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</si>
  <si>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</si>
  <si>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</si>
  <si>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</si>
  <si>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</si>
  <si>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</si>
  <si>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</si>
  <si>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</si>
  <si>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</si>
  <si>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</si>
  <si>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</si>
  <si>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</si>
  <si>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</si>
  <si>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</si>
  <si>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</si>
  <si>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</si>
  <si>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</si>
  <si>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</si>
  <si>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</si>
  <si>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</si>
  <si>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</si>
  <si>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</si>
  <si>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</si>
  <si>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</si>
  <si>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</si>
  <si>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</si>
  <si>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</si>
  <si>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</si>
  <si>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</si>
  <si>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</si>
  <si>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</si>
  <si>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</si>
  <si>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</si>
  <si>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</si>
  <si>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</si>
  <si>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</si>
  <si>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</si>
  <si>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</si>
  <si>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</si>
  <si>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</si>
  <si>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</si>
  <si>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</si>
  <si>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</si>
  <si>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</si>
  <si>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</si>
  <si>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</si>
  <si>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</si>
  <si>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</si>
  <si>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</si>
  <si>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</si>
  <si>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</si>
  <si>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</si>
  <si>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</si>
  <si>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</si>
  <si>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</si>
  <si>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</si>
  <si>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</si>
  <si>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</si>
  <si>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</si>
  <si>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</si>
  <si>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</si>
  <si>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</si>
  <si>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</si>
  <si>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</si>
  <si>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</si>
  <si>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</si>
  <si>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</si>
  <si>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</si>
  <si>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</si>
  <si>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</si>
  <si>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</si>
  <si>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</si>
  <si>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</si>
  <si>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</si>
  <si>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</si>
  <si>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</si>
  <si>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</si>
  <si>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</si>
  <si>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</si>
  <si>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</si>
  <si>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</si>
  <si>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</si>
  <si>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</si>
  <si>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</si>
  <si>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</si>
  <si>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</si>
  <si>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</si>
  <si>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</si>
  <si>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</si>
  <si>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</si>
  <si>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</si>
  <si>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</si>
  <si>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</si>
  <si>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</si>
  <si>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</si>
  <si>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</si>
  <si>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</si>
  <si>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</si>
  <si>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</si>
  <si>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</si>
  <si>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</si>
  <si>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</si>
  <si>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</si>
  <si>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</si>
  <si>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</si>
  <si>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</si>
  <si>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</si>
  <si>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</si>
  <si>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</si>
  <si>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</si>
  <si>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</si>
  <si>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</si>
  <si>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</si>
  <si>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</si>
  <si>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</si>
  <si>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</si>
  <si>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</si>
  <si>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</si>
  <si>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</si>
  <si>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</si>
  <si>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</si>
  <si>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</si>
  <si>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</si>
  <si>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</si>
  <si>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</si>
  <si>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</si>
  <si>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</si>
  <si>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</si>
  <si>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</si>
  <si>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</si>
  <si>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</si>
  <si>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</si>
  <si>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</si>
  <si>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</si>
  <si>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</si>
  <si>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</si>
  <si>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</si>
  <si>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</si>
  <si>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</si>
  <si>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</si>
  <si>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</si>
  <si>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</si>
  <si>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</si>
  <si>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</si>
  <si>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</si>
  <si>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</si>
  <si>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</si>
  <si>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</si>
  <si>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</si>
  <si>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</si>
  <si>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</si>
  <si>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</si>
  <si>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</si>
  <si>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</si>
  <si>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</si>
  <si>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</si>
  <si>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</si>
  <si>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</si>
  <si>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</si>
  <si>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</si>
  <si>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</si>
  <si>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</si>
  <si>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</si>
  <si>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</si>
  <si>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</si>
  <si>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</si>
  <si>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</si>
  <si>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</si>
  <si>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</si>
  <si>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</si>
  <si>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</si>
  <si>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</si>
  <si>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</si>
  <si>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</si>
  <si>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</si>
  <si>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</si>
  <si>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</si>
  <si>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</si>
  <si>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</si>
  <si>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</si>
  <si>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</si>
  <si>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</si>
  <si>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</si>
  <si>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</si>
  <si>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</si>
  <si>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</si>
  <si>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</si>
  <si>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</si>
  <si>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</si>
  <si>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</si>
  <si>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</si>
  <si>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</si>
  <si>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</si>
  <si>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</si>
  <si>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</si>
  <si>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</si>
  <si>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</si>
  <si>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</si>
  <si>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</si>
  <si>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</si>
  <si>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</si>
  <si>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</si>
  <si>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</si>
  <si>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</si>
  <si>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</si>
  <si>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</si>
  <si>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</si>
  <si>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</si>
  <si>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</si>
  <si>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</si>
  <si>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</si>
  <si>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</si>
  <si>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</si>
  <si>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</si>
  <si>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</si>
  <si>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</si>
  <si>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</si>
  <si>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</si>
  <si>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</si>
  <si>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</si>
  <si>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</si>
  <si>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</si>
  <si>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</si>
  <si>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</si>
  <si>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</si>
  <si>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</si>
  <si>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</si>
  <si>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</si>
  <si>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</si>
  <si>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</si>
  <si>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</si>
  <si>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</si>
  <si>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</si>
  <si>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</si>
  <si>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</si>
  <si>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</si>
  <si>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</si>
  <si>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</si>
  <si>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</si>
  <si>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</si>
  <si>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</si>
  <si>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</si>
  <si>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</si>
  <si>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</si>
  <si>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</si>
  <si>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</si>
  <si>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</si>
  <si>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</si>
  <si>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</si>
  <si>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</si>
  <si>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</si>
  <si>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</si>
  <si>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</si>
  <si>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</si>
  <si>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</si>
  <si>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</si>
  <si>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</si>
  <si>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</si>
  <si>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</si>
  <si>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</si>
  <si>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</si>
  <si>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</si>
  <si>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</si>
  <si>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</si>
  <si>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</si>
  <si>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</si>
  <si>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</si>
  <si>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</si>
  <si>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</si>
  <si>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</si>
  <si>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</si>
  <si>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</si>
  <si>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</si>
  <si>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</si>
  <si>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</si>
  <si>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</si>
  <si>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</si>
  <si>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</si>
  <si>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</si>
  <si>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</si>
  <si>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</si>
  <si>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</si>
  <si>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</si>
  <si>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</si>
  <si>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</si>
  <si>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</si>
  <si>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</si>
  <si>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</si>
  <si>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</si>
  <si>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</si>
  <si>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</si>
  <si>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</si>
  <si>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</si>
  <si>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</si>
  <si>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</si>
  <si>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</si>
  <si>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</si>
  <si>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</si>
  <si>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</si>
  <si>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</si>
  <si>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</si>
  <si>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</si>
  <si>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</si>
  <si>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</si>
  <si>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</si>
  <si>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</si>
  <si>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</si>
  <si>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</si>
  <si>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</si>
  <si>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</si>
  <si>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</si>
  <si>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</si>
  <si>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</si>
  <si>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</si>
  <si>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</si>
  <si>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</si>
  <si>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</si>
  <si>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</si>
  <si>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</si>
  <si>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</si>
  <si>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</si>
  <si>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</si>
  <si>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</si>
  <si>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</si>
  <si>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</si>
  <si>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</si>
  <si>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</si>
  <si>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</si>
  <si>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</si>
  <si>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</si>
  <si>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</si>
  <si>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</si>
  <si>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</si>
  <si>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</si>
  <si>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</si>
  <si>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</si>
  <si>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</si>
  <si>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</si>
  <si>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</si>
  <si>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</si>
  <si>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</si>
  <si>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</si>
  <si>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</si>
  <si>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</si>
  <si>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</si>
  <si>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</si>
  <si>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</si>
  <si>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</si>
  <si>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</si>
  <si>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</si>
  <si>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</si>
  <si>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</si>
  <si>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</si>
  <si>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</si>
  <si>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</si>
  <si>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</si>
  <si>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</si>
  <si>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</si>
  <si>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</si>
  <si>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</si>
  <si>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</si>
  <si>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</si>
  <si>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</si>
  <si>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</si>
  <si>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</si>
  <si>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</si>
  <si>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</si>
  <si>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</si>
  <si>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</si>
  <si>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</si>
  <si>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</si>
  <si>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</si>
  <si>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</si>
  <si>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</si>
  <si>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</si>
  <si>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</si>
  <si>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</si>
  <si>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</si>
  <si>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</si>
  <si>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</si>
  <si>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</si>
  <si>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</si>
  <si>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</si>
  <si>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</si>
  <si>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</si>
  <si>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</si>
  <si>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</si>
  <si>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</si>
  <si>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</si>
  <si>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</si>
  <si>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</si>
  <si>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</si>
  <si>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</si>
  <si>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</si>
  <si>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</si>
  <si>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</si>
  <si>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</si>
  <si>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</si>
  <si>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</si>
  <si>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</si>
  <si>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</si>
  <si>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</si>
  <si>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</si>
  <si>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</si>
  <si>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</si>
  <si>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</si>
  <si>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</si>
  <si>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</si>
  <si>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</si>
  <si>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</si>
  <si>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</si>
  <si>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</si>
  <si>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</si>
  <si>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</si>
  <si>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</si>
  <si>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</si>
  <si>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</si>
  <si>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</si>
  <si>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</si>
  <si>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</si>
  <si>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</si>
  <si>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</si>
  <si>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</si>
  <si>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</si>
  <si>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</si>
  <si>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</si>
  <si>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</si>
  <si>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</si>
  <si>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</si>
  <si>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</si>
  <si>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</si>
  <si>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</si>
  <si>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</si>
  <si>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</si>
  <si>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</si>
  <si>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</si>
  <si>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</si>
  <si>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</si>
  <si>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</si>
  <si>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</si>
  <si>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</si>
  <si>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</si>
  <si>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</si>
  <si>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</si>
  <si>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</si>
  <si>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</si>
  <si>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</si>
  <si>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</si>
  <si>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</si>
  <si>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</si>
  <si>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</si>
  <si>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</si>
  <si>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</si>
  <si>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</si>
  <si>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</si>
  <si>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</si>
  <si>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</si>
  <si>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</si>
  <si>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</si>
  <si>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</si>
  <si>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</si>
  <si>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</si>
  <si>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</si>
  <si>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</si>
  <si>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</si>
  <si>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</si>
  <si>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</si>
  <si>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</si>
  <si>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</si>
  <si>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</si>
  <si>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</si>
  <si>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</si>
  <si>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</si>
  <si>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</si>
  <si>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</si>
  <si>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</si>
  <si>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</si>
  <si>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</si>
  <si>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</si>
  <si>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</si>
  <si>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</si>
  <si>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</si>
  <si>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</si>
  <si>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</si>
  <si>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</si>
  <si>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</si>
  <si>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</si>
  <si>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</si>
  <si>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</si>
  <si>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</si>
  <si>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</si>
  <si>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</si>
  <si>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</si>
  <si>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</si>
  <si>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</si>
  <si>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</si>
  <si>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</si>
  <si>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</si>
  <si>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</si>
  <si>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</si>
  <si>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</si>
  <si>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</si>
  <si>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</si>
  <si>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</si>
  <si>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</si>
  <si>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</si>
  <si>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</si>
  <si>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</si>
  <si>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</si>
  <si>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</si>
  <si>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</si>
  <si>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</si>
  <si>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</si>
  <si>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</si>
  <si>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</si>
  <si>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</si>
  <si>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</si>
  <si>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</si>
  <si>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</si>
  <si>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</si>
  <si>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</si>
  <si>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</si>
  <si>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</si>
  <si>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</si>
  <si>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</si>
  <si>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</si>
  <si>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</si>
  <si>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</si>
  <si>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</si>
  <si>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</si>
  <si>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</si>
  <si>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</si>
  <si>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</si>
  <si>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</si>
  <si>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</si>
  <si>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</si>
  <si>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</si>
  <si>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</si>
  <si>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</si>
  <si>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</si>
  <si>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</si>
  <si>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</si>
  <si>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</si>
  <si>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</si>
  <si>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</si>
  <si>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</si>
  <si>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</si>
  <si>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</si>
  <si>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</si>
  <si>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</si>
  <si>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</si>
  <si>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</si>
  <si>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</si>
  <si>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</si>
  <si>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</si>
  <si>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</si>
  <si>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</si>
  <si>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</si>
  <si>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</si>
  <si>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</si>
  <si>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</si>
  <si>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</si>
  <si>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</si>
  <si>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</si>
  <si>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</si>
  <si>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</si>
  <si>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</si>
  <si>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</si>
  <si>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</si>
  <si>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</si>
  <si>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</si>
  <si>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</si>
  <si>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</si>
  <si>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</si>
  <si>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</si>
  <si>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</si>
  <si>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</si>
  <si>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</si>
  <si>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</si>
  <si>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</si>
  <si>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</si>
  <si>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</si>
  <si>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</si>
  <si>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</si>
  <si>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</si>
  <si>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</si>
  <si>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</si>
  <si>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</si>
  <si>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</si>
  <si>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</si>
  <si>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</si>
  <si>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</si>
  <si>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</si>
  <si>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</si>
  <si>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</si>
  <si>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</si>
  <si>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</si>
  <si>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</si>
  <si>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</si>
  <si>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</si>
  <si>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</si>
  <si>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</si>
  <si>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</si>
  <si>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</si>
  <si>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</si>
  <si>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</si>
  <si>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</si>
  <si>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</si>
  <si>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</si>
  <si>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</si>
  <si>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</si>
  <si>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</si>
  <si>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</si>
  <si>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</si>
  <si>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</si>
  <si>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</si>
  <si>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</si>
  <si>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</si>
  <si>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</si>
  <si>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</si>
  <si>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</si>
  <si>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</si>
  <si>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</si>
  <si>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</si>
  <si>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</si>
  <si>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</si>
  <si>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</si>
  <si>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</si>
  <si>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</si>
  <si>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</si>
  <si>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</si>
  <si>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</si>
  <si>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</si>
  <si>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</si>
  <si>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</si>
  <si>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</si>
  <si>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</si>
  <si>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</si>
  <si>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</si>
  <si>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</si>
  <si>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</si>
  <si>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</si>
  <si>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</si>
  <si>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</si>
  <si>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</si>
  <si>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</si>
  <si>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</si>
  <si>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</si>
  <si>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</si>
  <si>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</si>
  <si>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</si>
  <si>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</si>
  <si>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</si>
  <si>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</si>
  <si>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</si>
  <si>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</si>
  <si>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</si>
  <si>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</si>
  <si>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</si>
  <si>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</si>
  <si>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</si>
  <si>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</si>
  <si>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</si>
  <si>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</si>
  <si>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</si>
  <si>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</si>
  <si>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</si>
  <si>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</si>
  <si>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</si>
  <si>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</si>
  <si>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</si>
  <si>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</si>
  <si>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</si>
  <si>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</si>
  <si>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</si>
  <si>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</si>
  <si>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</si>
  <si>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</si>
  <si>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</si>
  <si>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</si>
  <si>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</si>
  <si>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</si>
  <si>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</si>
  <si>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</si>
  <si>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</si>
  <si>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</si>
  <si>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</si>
  <si>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</si>
  <si>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</si>
  <si>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</si>
  <si>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</si>
  <si>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</si>
  <si>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</si>
  <si>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</si>
  <si>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</si>
  <si>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</si>
  <si>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</si>
  <si>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</si>
  <si>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</si>
  <si>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</si>
  <si>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</si>
  <si>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</si>
  <si>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</si>
  <si>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</si>
  <si>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</si>
  <si>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</si>
  <si>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</si>
  <si>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</si>
  <si>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</si>
  <si>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</si>
  <si>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</si>
  <si>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</si>
  <si>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</si>
  <si>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</si>
  <si>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</si>
  <si>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</si>
  <si>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</si>
  <si>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</si>
  <si>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</si>
  <si>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</si>
  <si>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</si>
  <si>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</si>
  <si>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</si>
  <si>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</si>
  <si>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</si>
  <si>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</si>
  <si>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</si>
  <si>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</si>
  <si>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</si>
  <si>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</si>
  <si>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</si>
  <si>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</si>
  <si>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</si>
  <si>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</si>
  <si>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</si>
  <si>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</si>
  <si>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</si>
  <si>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</si>
  <si>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</si>
  <si>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</si>
  <si>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</si>
  <si>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</si>
  <si>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</si>
  <si>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</si>
  <si>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</si>
  <si>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</si>
  <si>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</si>
  <si>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</si>
  <si>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</si>
  <si>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</si>
  <si>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</si>
  <si>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</si>
  <si>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</si>
  <si>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</si>
  <si>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</si>
  <si>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</si>
  <si>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</si>
  <si>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</si>
  <si>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</si>
  <si>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</si>
  <si>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</si>
  <si>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</si>
  <si>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</si>
  <si>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</si>
  <si>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</si>
  <si>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</si>
  <si>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</si>
  <si>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</si>
  <si>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</si>
  <si>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</si>
  <si>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</si>
  <si>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</si>
  <si>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</si>
  <si>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</si>
  <si>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</si>
  <si>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</si>
  <si>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</si>
  <si>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</si>
  <si>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</si>
  <si>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</si>
  <si>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</si>
  <si>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</si>
  <si>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</si>
  <si>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</si>
  <si>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</si>
  <si>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</si>
  <si>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</si>
  <si>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</si>
  <si>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</si>
  <si>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</si>
  <si>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</si>
  <si>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</si>
  <si>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</si>
  <si>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</si>
  <si>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</si>
  <si>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</si>
  <si>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</si>
  <si>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</si>
  <si>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</si>
  <si>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</si>
  <si>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</si>
  <si>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</si>
  <si>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</si>
  <si>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</si>
  <si>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</si>
  <si>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</si>
  <si>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</si>
  <si>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</si>
  <si>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</si>
  <si>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</si>
  <si>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</si>
  <si>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</si>
  <si>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</si>
  <si>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</si>
  <si>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</si>
  <si>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</si>
  <si>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</si>
  <si>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</si>
  <si>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</si>
  <si>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</si>
  <si>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</si>
  <si>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</si>
  <si>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</si>
  <si>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</si>
  <si>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</si>
  <si>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</si>
  <si>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</si>
  <si>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</si>
  <si>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</si>
  <si>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</si>
  <si>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</si>
  <si>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</si>
  <si>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</si>
  <si>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</si>
  <si>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</si>
  <si>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</si>
  <si>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</si>
  <si>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</si>
  <si>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</si>
  <si>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</si>
  <si>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</si>
  <si>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</si>
  <si>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</si>
  <si>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</si>
  <si>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</si>
  <si>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</si>
  <si>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</si>
  <si>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</si>
  <si>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</si>
  <si>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</si>
  <si>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</si>
  <si>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</si>
  <si>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</si>
  <si>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</si>
  <si>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</si>
  <si>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</si>
  <si>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</si>
  <si>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</si>
  <si>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</si>
  <si>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</si>
  <si>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</si>
  <si>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</si>
  <si>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</si>
  <si>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</si>
  <si>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</si>
  <si>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</si>
  <si>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</si>
  <si>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</si>
  <si>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</si>
  <si>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</si>
  <si>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</si>
  <si>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</si>
  <si>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</si>
  <si>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</si>
  <si>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</si>
  <si>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</si>
  <si>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</si>
  <si>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</si>
  <si>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</si>
  <si>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</si>
  <si>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</si>
  <si>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</si>
  <si>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</si>
  <si>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</si>
  <si>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</si>
  <si>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</si>
  <si>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</si>
  <si>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</si>
  <si>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</si>
  <si>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</si>
  <si>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</si>
  <si>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</si>
  <si>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</si>
  <si>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</si>
  <si>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</si>
  <si>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</si>
  <si>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</si>
  <si>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</si>
  <si>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</si>
  <si>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</si>
  <si>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</si>
  <si>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</si>
  <si>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</si>
  <si>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</si>
  <si>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</si>
  <si>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</si>
  <si>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</si>
  <si>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</si>
  <si>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</si>
  <si>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</si>
  <si>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</si>
  <si>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</si>
  <si>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</si>
  <si>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</si>
  <si>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</si>
  <si>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</si>
  <si>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</si>
  <si>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</si>
  <si>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</si>
  <si>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</si>
  <si>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</si>
  <si>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</si>
  <si>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</si>
  <si>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</si>
  <si>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</si>
  <si>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</si>
  <si>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</si>
  <si>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</si>
  <si>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</si>
  <si>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</si>
  <si>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</si>
  <si>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</si>
  <si>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</si>
  <si>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</si>
  <si>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</si>
  <si>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</si>
  <si>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</si>
  <si>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</si>
  <si>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</si>
  <si>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</si>
  <si>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</si>
  <si>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</si>
  <si>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</si>
  <si>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</si>
  <si>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</si>
  <si>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</si>
  <si>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</si>
  <si>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</si>
  <si>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</si>
  <si>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</si>
  <si>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</si>
  <si>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</si>
  <si>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</si>
  <si>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</si>
  <si>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</si>
  <si>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</si>
  <si>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</si>
  <si>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</si>
  <si>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</si>
  <si>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</si>
  <si>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</si>
  <si>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</si>
  <si>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</si>
  <si>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</si>
  <si>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</si>
  <si>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</si>
  <si>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</si>
  <si>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</si>
  <si>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</si>
  <si>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</si>
  <si>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</si>
  <si>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</si>
  <si>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</si>
  <si>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</si>
  <si>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</si>
  <si>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</si>
  <si>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</si>
  <si>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</si>
  <si>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</si>
  <si>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</si>
  <si>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</si>
  <si>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</si>
  <si>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</si>
  <si>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</si>
  <si>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</si>
  <si>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</si>
  <si>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</si>
  <si>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</si>
  <si>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</si>
  <si>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</si>
  <si>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</si>
  <si>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</si>
  <si>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</si>
  <si>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</si>
  <si>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</si>
  <si>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</si>
  <si>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</si>
  <si>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</si>
  <si>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</si>
  <si>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</si>
  <si>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</si>
  <si>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</si>
  <si>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</si>
  <si>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</si>
  <si>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</si>
  <si>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</si>
  <si>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</si>
  <si>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</si>
  <si>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</si>
  <si>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</si>
  <si>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</si>
  <si>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</si>
  <si>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</si>
  <si>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</si>
  <si>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</si>
  <si>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</si>
  <si>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</si>
  <si>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</si>
  <si>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</si>
  <si>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</si>
  <si>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</si>
  <si>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</si>
  <si>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</si>
  <si>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</si>
  <si>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</si>
  <si>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</si>
  <si>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</si>
  <si>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</si>
  <si>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</si>
  <si>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</si>
  <si>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</si>
  <si>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</si>
  <si>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</si>
  <si>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</si>
  <si>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</si>
  <si>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</si>
  <si>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</si>
  <si>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</si>
  <si>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</si>
  <si>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</si>
  <si>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</si>
  <si>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</si>
  <si>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</si>
  <si>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</si>
  <si>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</si>
  <si>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</si>
  <si>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</si>
  <si>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</si>
  <si>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</si>
  <si>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</si>
  <si>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</si>
  <si>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</si>
  <si>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</si>
  <si>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</si>
  <si>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</si>
  <si>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</si>
  <si>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</si>
  <si>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</si>
  <si>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</si>
  <si>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</si>
  <si>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</si>
  <si>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</si>
  <si>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</si>
  <si>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</si>
  <si>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</si>
  <si>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</si>
  <si>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</si>
  <si>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</si>
  <si>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</si>
  <si>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</si>
  <si>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</si>
  <si>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</si>
  <si>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</si>
  <si>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</si>
  <si>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</si>
  <si>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</si>
  <si>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</si>
  <si>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</si>
  <si>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</si>
  <si>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</si>
  <si>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</si>
  <si>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</si>
  <si>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</si>
  <si>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</si>
  <si>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</si>
  <si>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</si>
  <si>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</si>
  <si>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</si>
  <si>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</si>
  <si>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</si>
  <si>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</si>
  <si>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</si>
  <si>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</si>
  <si>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</si>
  <si>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</si>
  <si>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</si>
  <si>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</si>
  <si>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</si>
  <si>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</si>
  <si>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</si>
  <si>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</si>
  <si>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</si>
  <si>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</si>
  <si>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</si>
  <si>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</si>
  <si>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</si>
  <si>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</si>
  <si>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</si>
  <si>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</si>
  <si>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</si>
  <si>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</si>
  <si>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</si>
  <si>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</si>
  <si>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</si>
  <si>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</si>
  <si>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</si>
  <si>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</si>
  <si>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</si>
  <si>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</si>
  <si>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</si>
  <si>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</si>
  <si>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</si>
  <si>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</si>
  <si>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</si>
  <si>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</si>
  <si>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</si>
  <si>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</si>
  <si>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</si>
  <si>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</si>
  <si>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</si>
  <si>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</si>
  <si>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</si>
  <si>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</si>
  <si>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</si>
  <si>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</si>
  <si>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</si>
  <si>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</si>
  <si>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</si>
  <si>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</si>
  <si>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</si>
  <si>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</si>
  <si>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</si>
  <si>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</si>
  <si>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</si>
  <si>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</si>
  <si>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</si>
  <si>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</si>
  <si>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</si>
  <si>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</si>
  <si>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</si>
  <si>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</si>
  <si>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</si>
  <si>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</si>
  <si>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</si>
  <si>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</si>
  <si>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</si>
  <si>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</si>
  <si>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</si>
  <si>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</si>
  <si>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</si>
  <si>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</si>
  <si>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</si>
  <si>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</si>
  <si>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</si>
  <si>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</si>
  <si>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</si>
  <si>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</si>
  <si>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</si>
  <si>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</si>
  <si>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</si>
  <si>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</si>
  <si>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</si>
  <si>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</si>
  <si>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</si>
  <si>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</si>
  <si>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</si>
  <si>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</si>
  <si>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</si>
  <si>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</si>
  <si>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</si>
  <si>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</si>
  <si>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</si>
  <si>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</si>
  <si>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</si>
  <si>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</si>
  <si>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</si>
  <si>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</si>
  <si>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</si>
  <si>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</si>
  <si>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</si>
  <si>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</si>
  <si>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</si>
  <si>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</si>
  <si>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</si>
  <si>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</si>
  <si>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</si>
  <si>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</si>
  <si>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</si>
  <si>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</si>
  <si>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</si>
  <si>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</si>
  <si>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</si>
  <si>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</si>
  <si>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</si>
  <si>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</si>
  <si>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</si>
  <si>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</si>
  <si>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</si>
  <si>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</si>
  <si>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</si>
  <si>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</si>
  <si>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</si>
  <si>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</si>
  <si>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</si>
  <si>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</si>
  <si>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</si>
  <si>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</si>
  <si>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</si>
  <si>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</si>
  <si>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</si>
  <si>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</si>
  <si>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</si>
  <si>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</si>
  <si>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</si>
  <si>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</si>
  <si>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</si>
  <si>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</si>
  <si>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</si>
  <si>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</si>
  <si>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</si>
  <si>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</si>
  <si>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</si>
  <si>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</si>
  <si>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</si>
  <si>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</si>
  <si>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</si>
  <si>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</si>
  <si>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</si>
  <si>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</si>
  <si>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</si>
  <si>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</si>
  <si>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</si>
  <si>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</si>
  <si>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</si>
  <si>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</si>
  <si>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</si>
  <si>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</si>
  <si>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</si>
  <si>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</si>
  <si>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</si>
  <si>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</si>
  <si>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</si>
  <si>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</si>
  <si>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</si>
  <si>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</si>
  <si>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</si>
  <si>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</si>
  <si>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</si>
  <si>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</si>
  <si>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</si>
  <si>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</si>
  <si>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</si>
  <si>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</si>
  <si>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</si>
  <si>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</si>
  <si>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</si>
  <si>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</si>
  <si>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</si>
  <si>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</si>
  <si>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</si>
  <si>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</si>
  <si>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</si>
  <si>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</si>
  <si>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</si>
  <si>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</si>
  <si>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</si>
  <si>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</si>
  <si>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</si>
  <si>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</si>
  <si>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</si>
  <si>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</si>
  <si>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</si>
  <si>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</si>
  <si>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</si>
  <si>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</si>
  <si>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</si>
  <si>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</si>
  <si>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</si>
  <si>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</si>
  <si>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</si>
  <si>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</si>
  <si>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</si>
  <si>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</si>
  <si>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</si>
  <si>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</si>
  <si>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</si>
  <si>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</si>
  <si>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</si>
  <si>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</si>
  <si>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</si>
  <si>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</si>
  <si>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</si>
  <si>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</si>
  <si>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</si>
  <si>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</si>
  <si>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</si>
  <si>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</si>
  <si>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</si>
  <si>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</si>
  <si>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</si>
  <si>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</si>
  <si>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</si>
  <si>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</si>
  <si>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</si>
  <si>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</si>
  <si>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</si>
  <si>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</si>
  <si>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</si>
  <si>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</si>
  <si>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</si>
  <si>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</si>
  <si>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</si>
  <si>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</si>
  <si>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</si>
  <si>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</si>
  <si>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</si>
  <si>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</si>
  <si>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</si>
  <si>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</si>
  <si>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</si>
  <si>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</si>
  <si>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</si>
  <si>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</si>
  <si>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</si>
  <si>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</si>
  <si>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</si>
  <si>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</si>
  <si>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</si>
  <si>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</si>
  <si>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</si>
  <si>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</si>
  <si>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</si>
  <si>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</si>
  <si>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</si>
  <si>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</si>
  <si>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</si>
  <si>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</si>
  <si>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</si>
  <si>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</si>
  <si>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</si>
  <si>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</si>
  <si>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</si>
  <si>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</si>
  <si>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</si>
  <si>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</si>
  <si>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</si>
  <si>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</si>
  <si>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</si>
  <si>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</si>
  <si>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</si>
  <si>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</si>
  <si>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</si>
  <si>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</si>
  <si>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</si>
  <si>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</si>
  <si>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</si>
  <si>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</si>
  <si>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</si>
  <si>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</si>
  <si>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</si>
  <si>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</si>
  <si>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</si>
  <si>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</si>
  <si>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</si>
  <si>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</si>
  <si>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</si>
  <si>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</si>
  <si>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</si>
  <si>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</si>
  <si>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</si>
  <si>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</si>
  <si>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</si>
  <si>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</si>
  <si>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</si>
  <si>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</si>
  <si>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</si>
  <si>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</si>
  <si>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</si>
  <si>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</si>
  <si>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</si>
  <si>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</si>
  <si>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</si>
  <si>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</si>
  <si>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</si>
  <si>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</si>
  <si>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</si>
  <si>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</si>
  <si>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</si>
  <si>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</si>
  <si>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</si>
  <si>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</si>
  <si>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</si>
  <si>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</si>
  <si>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</si>
  <si>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</si>
  <si>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</si>
  <si>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</si>
  <si>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</si>
  <si>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</si>
  <si>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</si>
  <si>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</si>
  <si>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</si>
  <si>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</si>
  <si>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</si>
  <si>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</si>
  <si>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</si>
  <si>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</si>
  <si>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</si>
  <si>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</si>
  <si>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</si>
  <si>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</si>
  <si>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</si>
  <si>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</si>
  <si>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</si>
  <si>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</si>
  <si>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</si>
  <si>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</si>
  <si>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</si>
  <si>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</si>
  <si>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</si>
  <si>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</si>
  <si>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</si>
  <si>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</si>
  <si>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</si>
  <si>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</si>
  <si>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</si>
  <si>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</si>
  <si>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</si>
  <si>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</si>
  <si>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</si>
  <si>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</si>
  <si>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</si>
  <si>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</si>
  <si>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</si>
  <si>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</si>
  <si>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</si>
  <si>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</si>
  <si>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</si>
  <si>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</si>
  <si>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</si>
  <si>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</si>
  <si>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</si>
  <si>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</si>
  <si>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</si>
  <si>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</si>
  <si>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</si>
  <si>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</si>
  <si>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</si>
  <si>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</si>
  <si>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</si>
  <si>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</si>
  <si>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</si>
  <si>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</si>
  <si>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</si>
  <si>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</si>
  <si>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</si>
  <si>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</si>
  <si>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</si>
  <si>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</si>
  <si>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</si>
  <si>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</si>
  <si>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</si>
  <si>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</si>
  <si>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</si>
  <si>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</si>
  <si>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</si>
  <si>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</si>
  <si>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</si>
  <si>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</si>
  <si>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</si>
  <si>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</si>
  <si>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</si>
  <si>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</si>
  <si>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</si>
  <si>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</si>
  <si>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</si>
  <si>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</si>
  <si>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</si>
  <si>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</si>
  <si>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</si>
  <si>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</si>
  <si>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</si>
  <si>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</si>
  <si>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</si>
  <si>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</si>
  <si>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</si>
  <si>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</si>
  <si>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</si>
  <si>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</si>
  <si>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</si>
  <si>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</si>
  <si>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</si>
  <si>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</si>
  <si>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</si>
  <si>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</si>
  <si>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</si>
  <si>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</si>
  <si>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</si>
  <si>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</si>
  <si>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</si>
  <si>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</si>
  <si>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</si>
  <si>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</si>
  <si>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</si>
  <si>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</si>
  <si>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</si>
  <si>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</si>
  <si>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</si>
  <si>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</si>
  <si>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</si>
  <si>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</si>
  <si>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</si>
  <si>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</si>
  <si>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</si>
  <si>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</si>
  <si>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</si>
  <si>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</si>
  <si>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</si>
  <si>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</si>
  <si>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</si>
  <si>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</si>
  <si>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</si>
  <si>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</si>
  <si>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</si>
  <si>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</si>
  <si>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</si>
  <si>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</si>
  <si>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</si>
  <si>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</si>
  <si>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</si>
  <si>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</si>
  <si>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</si>
  <si>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</si>
  <si>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</si>
  <si>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</si>
  <si>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</si>
  <si>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</si>
  <si>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</si>
  <si>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</si>
  <si>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</si>
  <si>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</si>
  <si>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</si>
  <si>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</si>
  <si>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</si>
  <si>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</si>
  <si>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</si>
  <si>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</si>
  <si>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</si>
  <si>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</si>
  <si>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</si>
  <si>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</si>
  <si>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</si>
  <si>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</si>
  <si>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</si>
  <si>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</si>
  <si>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</si>
  <si>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</si>
  <si>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</si>
  <si>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</si>
  <si>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</si>
  <si>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</si>
  <si>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</si>
  <si>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</si>
  <si>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</si>
  <si>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</si>
  <si>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</si>
  <si>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</si>
  <si>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</si>
  <si>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</si>
  <si>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</si>
  <si>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</si>
  <si>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</si>
  <si>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</si>
  <si>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</si>
  <si>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</si>
  <si>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</si>
  <si>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</si>
  <si>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</si>
  <si>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</si>
  <si>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</si>
  <si>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</si>
  <si>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</si>
  <si>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</si>
  <si>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</si>
  <si>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</si>
  <si>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</si>
  <si>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</si>
  <si>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</si>
  <si>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</si>
  <si>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</si>
  <si>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</si>
  <si>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</si>
  <si>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</si>
  <si>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</si>
  <si>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</si>
  <si>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</si>
  <si>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</si>
  <si>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</si>
  <si>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</si>
  <si>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</si>
  <si>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</si>
  <si>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</si>
  <si>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</si>
  <si>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</si>
  <si>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</si>
  <si>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</si>
  <si>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</si>
  <si>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</si>
  <si>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</si>
  <si>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</si>
  <si>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</si>
  <si>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</si>
  <si>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</si>
  <si>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</si>
  <si>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</si>
  <si>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</si>
  <si>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</si>
  <si>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</si>
  <si>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</si>
  <si>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</si>
  <si>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</si>
  <si>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</si>
  <si>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</si>
  <si>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</si>
  <si>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</si>
  <si>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</si>
  <si>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</si>
  <si>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</si>
  <si>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</si>
  <si>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</si>
  <si>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</si>
  <si>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</si>
  <si>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</si>
  <si>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</si>
  <si>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</si>
  <si>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</si>
  <si>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</si>
  <si>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</si>
  <si>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</si>
  <si>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</si>
  <si>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</si>
  <si>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</si>
  <si>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</si>
  <si>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</si>
  <si>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</si>
  <si>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</si>
  <si>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</si>
  <si>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</si>
  <si>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</si>
  <si>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</si>
  <si>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</si>
  <si>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</si>
  <si>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</si>
  <si>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</si>
  <si>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</si>
  <si>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</si>
  <si>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</si>
  <si>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</si>
  <si>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</si>
  <si>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</si>
  <si>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</si>
  <si>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</si>
  <si>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</si>
  <si>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</si>
  <si>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</si>
  <si>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</si>
  <si>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</si>
  <si>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</si>
  <si>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</si>
  <si>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</si>
  <si>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</si>
  <si>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</si>
  <si>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</si>
  <si>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</si>
  <si>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</si>
  <si>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</si>
  <si>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</si>
  <si>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</si>
  <si>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</si>
  <si>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</si>
  <si>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</si>
  <si>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</si>
  <si>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</si>
  <si>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</si>
  <si>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</si>
  <si>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</si>
  <si>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</si>
  <si>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</si>
  <si>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</si>
  <si>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</si>
  <si>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</si>
  <si>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</si>
  <si>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</si>
  <si>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</si>
  <si>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</si>
  <si>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</si>
  <si>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</si>
  <si>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</si>
  <si>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</si>
  <si>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</si>
  <si>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</si>
  <si>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</si>
  <si>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</si>
  <si>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</si>
  <si>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</si>
  <si>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</si>
  <si>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</si>
  <si>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</si>
  <si>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</si>
  <si>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</si>
  <si>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</si>
  <si>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</si>
  <si>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</si>
  <si>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</si>
  <si>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</si>
  <si>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</si>
  <si>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</si>
  <si>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</si>
  <si>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</si>
  <si>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</si>
  <si>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</si>
  <si>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</si>
  <si>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</si>
  <si>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</si>
  <si>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</si>
  <si>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</si>
  <si>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</si>
  <si>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</si>
  <si>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</si>
  <si>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</si>
  <si>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</si>
  <si>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</si>
  <si>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</si>
  <si>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</si>
  <si>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</si>
  <si>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</si>
  <si>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</si>
  <si>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</si>
  <si>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</si>
  <si>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</si>
  <si>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</si>
  <si>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</si>
  <si>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</si>
  <si>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</si>
  <si>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</si>
  <si>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</si>
  <si>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</si>
  <si>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</si>
  <si>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</si>
  <si>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</si>
  <si>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</si>
  <si>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</si>
  <si>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</si>
  <si>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</si>
  <si>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</si>
  <si>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</si>
  <si>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</si>
  <si>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</si>
  <si>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</si>
  <si>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</si>
  <si>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</si>
  <si>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</si>
  <si>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</si>
  <si>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</si>
  <si>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</si>
  <si>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</si>
  <si>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</si>
  <si>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</si>
  <si>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</si>
  <si>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</si>
  <si>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</si>
  <si>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</si>
  <si>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</si>
  <si>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</si>
  <si>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</si>
  <si>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</si>
  <si>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</si>
  <si>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</si>
  <si>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</si>
  <si>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</si>
  <si>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</si>
  <si>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</si>
  <si>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</si>
  <si>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</si>
  <si>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</si>
  <si>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</si>
  <si>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</si>
  <si>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</si>
  <si>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</si>
  <si>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</si>
  <si>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</si>
  <si>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</si>
  <si>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</si>
  <si>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</si>
  <si>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</si>
  <si>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</si>
  <si>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</si>
  <si>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</si>
  <si>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</si>
  <si>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</si>
  <si>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</si>
  <si>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</si>
  <si>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</si>
  <si>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</si>
  <si>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</si>
  <si>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</si>
  <si>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</si>
  <si>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</si>
  <si>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</si>
  <si>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</si>
  <si>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</si>
  <si>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</si>
  <si>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</si>
  <si>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</si>
  <si>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</si>
  <si>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</si>
  <si>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</si>
  <si>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</si>
  <si>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</si>
  <si>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</si>
  <si>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</si>
  <si>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</si>
  <si>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</si>
  <si>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</si>
  <si>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</si>
  <si>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</si>
  <si>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</si>
  <si>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</si>
  <si>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</si>
  <si>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</si>
  <si>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</si>
  <si>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</si>
  <si>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</si>
  <si>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</si>
  <si>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</si>
  <si>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</si>
  <si>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</si>
  <si>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</si>
  <si>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</si>
  <si>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</si>
  <si>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</si>
  <si>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</si>
  <si>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</si>
  <si>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</si>
  <si>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</si>
  <si>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</si>
  <si>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</si>
  <si>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</si>
  <si>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</si>
  <si>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</si>
  <si>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</si>
  <si>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</si>
  <si>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</si>
  <si>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</si>
  <si>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</si>
  <si>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</si>
  <si>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</si>
  <si>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</si>
  <si>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</si>
  <si>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</si>
  <si>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</si>
  <si>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</si>
  <si>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</si>
  <si>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</si>
  <si>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</si>
  <si>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</si>
  <si>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</si>
  <si>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</si>
  <si>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</si>
  <si>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</si>
  <si>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</si>
  <si>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</si>
  <si>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</si>
  <si>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</si>
  <si>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</si>
  <si>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</si>
  <si>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</si>
  <si>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</si>
  <si>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</si>
  <si>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</si>
  <si>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</si>
  <si>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</si>
  <si>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</si>
  <si>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</si>
  <si>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</si>
  <si>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</si>
  <si>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</si>
  <si>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</si>
  <si>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</si>
  <si>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</si>
  <si>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</si>
  <si>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</si>
  <si>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</si>
  <si>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</si>
  <si>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</si>
  <si>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</si>
  <si>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</si>
  <si>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</si>
  <si>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</si>
  <si>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</si>
  <si>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</si>
  <si>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</si>
  <si>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</si>
  <si>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</si>
  <si>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</si>
  <si>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</si>
  <si>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</si>
  <si>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</si>
  <si>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</si>
  <si>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</si>
  <si>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</si>
  <si>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</si>
  <si>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</si>
  <si>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</si>
  <si>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</si>
  <si>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</si>
  <si>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</si>
  <si>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</si>
  <si>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</si>
  <si>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</si>
  <si>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</si>
  <si>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</si>
  <si>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</si>
  <si>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</si>
  <si>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</si>
  <si>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</si>
  <si>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</si>
  <si>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</si>
  <si>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</si>
  <si>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</si>
  <si>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</si>
  <si>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</si>
  <si>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</si>
  <si>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</si>
  <si>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</si>
  <si>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</si>
  <si>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</si>
  <si>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</si>
  <si>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</si>
  <si>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</si>
  <si>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</si>
  <si>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</si>
  <si>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</si>
  <si>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</si>
  <si>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</si>
  <si>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</si>
  <si>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</si>
  <si>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</si>
  <si>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</si>
  <si>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</si>
  <si>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</si>
  <si>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</si>
  <si>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</si>
  <si>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</si>
  <si>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</si>
  <si>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</si>
  <si>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</si>
  <si>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</si>
  <si>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</si>
  <si>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</si>
  <si>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</si>
  <si>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</si>
  <si>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</si>
  <si>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</si>
  <si>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</si>
  <si>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</si>
  <si>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</si>
  <si>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</si>
  <si>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</si>
  <si>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</si>
  <si>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</si>
  <si>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</si>
  <si>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</si>
  <si>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</si>
  <si>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</si>
  <si>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</si>
  <si>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</si>
  <si>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</si>
  <si>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</si>
  <si>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</si>
  <si>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</si>
  <si>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</si>
  <si>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</si>
  <si>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</si>
  <si>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</si>
  <si>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</si>
  <si>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</si>
  <si>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</si>
  <si>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</si>
  <si>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</si>
  <si>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</si>
  <si>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</si>
  <si>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</si>
  <si>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</si>
  <si>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</si>
  <si>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</si>
  <si>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</si>
  <si>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</si>
  <si>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</si>
  <si>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</si>
  <si>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</si>
  <si>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</si>
  <si>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</si>
  <si>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</si>
  <si>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</si>
  <si>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</si>
  <si>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</si>
  <si>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</si>
  <si>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</si>
  <si>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</si>
  <si>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</si>
  <si>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</si>
  <si>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</si>
  <si>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</si>
  <si>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</si>
  <si>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</si>
  <si>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</si>
  <si>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</si>
  <si>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</si>
  <si>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</si>
  <si>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</si>
  <si>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</si>
  <si>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</si>
  <si>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</si>
  <si>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</si>
  <si>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</si>
  <si>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</si>
  <si>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</si>
  <si>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</si>
  <si>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</si>
  <si>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</si>
  <si>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</si>
  <si>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</si>
  <si>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</si>
  <si>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</si>
  <si>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</si>
  <si>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</si>
  <si>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</si>
  <si>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</si>
  <si>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</si>
  <si>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</si>
  <si>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</si>
  <si>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</si>
  <si>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</si>
  <si>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</si>
  <si>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</si>
  <si>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</si>
  <si>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</si>
  <si>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</si>
  <si>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</si>
  <si>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</si>
  <si>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</si>
  <si>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</si>
  <si>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</si>
  <si>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</si>
  <si>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</si>
  <si>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</si>
  <si>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</si>
  <si>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</si>
  <si>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</si>
  <si>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</si>
  <si>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</si>
  <si>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</si>
  <si>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</si>
  <si>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</si>
  <si>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</si>
  <si>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</si>
  <si>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</si>
  <si>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</si>
  <si>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</si>
  <si>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</si>
  <si>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</si>
  <si>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</si>
  <si>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</si>
  <si>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</si>
  <si>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</si>
  <si>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</si>
  <si>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</si>
  <si>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</si>
  <si>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</si>
  <si>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</si>
  <si>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</si>
  <si>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</si>
  <si>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</si>
  <si>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</si>
  <si>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</si>
  <si>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</si>
  <si>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</si>
  <si>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</si>
  <si>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</si>
  <si>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</si>
  <si>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</si>
  <si>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</si>
  <si>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</si>
  <si>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</si>
  <si>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</si>
  <si>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</si>
  <si>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</si>
  <si>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</si>
  <si>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</si>
  <si>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</si>
  <si>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</si>
  <si>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</si>
  <si>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</si>
  <si>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</si>
  <si>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</si>
  <si>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</si>
  <si>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</si>
  <si>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</si>
  <si>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</si>
  <si>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</si>
  <si>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</si>
  <si>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</si>
  <si>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</si>
  <si>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</si>
  <si>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</si>
  <si>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</si>
  <si>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</si>
  <si>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</si>
  <si>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</si>
  <si>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</si>
  <si>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</si>
  <si>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</si>
  <si>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</si>
  <si>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</si>
  <si>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</si>
  <si>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</si>
  <si>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</si>
  <si>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</si>
  <si>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</si>
  <si>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</si>
  <si>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</si>
  <si>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</si>
  <si>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</si>
  <si>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</si>
  <si>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</si>
  <si>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</si>
  <si>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</si>
  <si>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</si>
  <si>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</si>
  <si>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</si>
  <si>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</si>
  <si>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</si>
  <si>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</si>
  <si>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</si>
  <si>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</si>
  <si>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</si>
  <si>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</si>
  <si>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</si>
  <si>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</si>
  <si>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</si>
  <si>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</si>
  <si>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</si>
  <si>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</si>
  <si>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</si>
  <si>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</si>
  <si>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</si>
  <si>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</si>
  <si>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</si>
  <si>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</si>
  <si>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</si>
  <si>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</si>
  <si>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</si>
  <si>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</si>
  <si>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</si>
  <si>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</si>
  <si>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</si>
  <si>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</si>
  <si>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</si>
  <si>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</si>
  <si>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</si>
  <si>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</si>
  <si>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</si>
  <si>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</si>
  <si>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</si>
  <si>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</si>
  <si>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</si>
  <si>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</si>
  <si>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</si>
  <si>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</si>
  <si>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</si>
  <si>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</si>
  <si>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</si>
  <si>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</si>
  <si>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</si>
  <si>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</si>
  <si>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</si>
  <si>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</si>
  <si>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</si>
  <si>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</si>
  <si>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</si>
  <si>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</si>
  <si>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</si>
  <si>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</si>
  <si>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</si>
  <si>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</si>
  <si>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</si>
  <si>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</si>
  <si>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</si>
  <si>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</si>
  <si>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</si>
  <si>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</si>
  <si>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</si>
  <si>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</si>
  <si>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</si>
  <si>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</si>
  <si>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</si>
  <si>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</si>
  <si>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</si>
  <si>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</si>
  <si>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</si>
  <si>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</si>
  <si>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</si>
  <si>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</si>
  <si>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</si>
  <si>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</si>
  <si>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</si>
  <si>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</si>
  <si>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</si>
  <si>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</si>
  <si>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</si>
  <si>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</si>
  <si>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</si>
  <si>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</si>
  <si>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</si>
  <si>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</si>
  <si>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</si>
  <si>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</si>
  <si>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</si>
  <si>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</si>
  <si>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</si>
  <si>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</si>
  <si>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</si>
  <si>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</si>
  <si>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</si>
  <si>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</si>
  <si>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</si>
  <si>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</si>
  <si>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</si>
  <si>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</si>
  <si>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</si>
  <si>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</si>
  <si>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</si>
  <si>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</si>
  <si>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</si>
  <si>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</si>
  <si>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</si>
  <si>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</si>
  <si>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</si>
  <si>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</si>
  <si>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</si>
  <si>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</si>
  <si>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</si>
  <si>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</si>
  <si>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</si>
  <si>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</si>
  <si>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</si>
  <si>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</si>
  <si>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</si>
  <si>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</si>
  <si>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</si>
  <si>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</si>
  <si>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</si>
  <si>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</si>
  <si>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</si>
  <si>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</si>
  <si>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</si>
  <si>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</si>
  <si>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</si>
  <si>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</si>
  <si>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</si>
  <si>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</si>
  <si>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</si>
  <si>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</si>
  <si>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</si>
  <si>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</si>
  <si>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</si>
  <si>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</si>
  <si>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</si>
  <si>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</si>
  <si>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</si>
  <si>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</si>
  <si>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</si>
  <si>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</si>
  <si>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</si>
  <si>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</si>
  <si>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</si>
  <si>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</si>
  <si>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</si>
  <si>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</si>
  <si>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</si>
  <si>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</si>
  <si>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</si>
  <si>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</si>
  <si>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</si>
  <si>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</si>
  <si>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</si>
  <si>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</si>
  <si>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</si>
  <si>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</si>
  <si>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</si>
  <si>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</si>
  <si>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</si>
  <si>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</si>
  <si>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</si>
  <si>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</si>
  <si>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</si>
  <si>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</si>
  <si>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</si>
  <si>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</si>
  <si>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</si>
  <si>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</si>
  <si>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</si>
  <si>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</si>
  <si>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</si>
  <si>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</si>
  <si>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</si>
  <si>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</si>
  <si>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</si>
  <si>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</si>
  <si>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</si>
  <si>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</si>
  <si>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</si>
  <si>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</si>
  <si>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</si>
  <si>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</si>
  <si>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</si>
  <si>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</si>
  <si>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</si>
  <si>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</si>
  <si>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</si>
  <si>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</si>
  <si>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</si>
  <si>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</si>
  <si>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</si>
  <si>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</si>
  <si>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</si>
  <si>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</si>
  <si>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</si>
  <si>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</si>
  <si>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</si>
  <si>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</si>
  <si>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</si>
  <si>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</si>
  <si>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</si>
  <si>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</si>
  <si>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</si>
  <si>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</si>
  <si>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</si>
  <si>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</si>
  <si>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</si>
  <si>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</si>
  <si>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</si>
  <si>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</si>
  <si>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</si>
  <si>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</si>
  <si>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</si>
  <si>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</si>
  <si>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</si>
  <si>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</si>
  <si>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</si>
  <si>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</si>
  <si>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</si>
  <si>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</si>
  <si>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</si>
  <si>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</si>
  <si>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</si>
  <si>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</si>
  <si>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</si>
  <si>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</si>
  <si>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</si>
  <si>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</si>
  <si>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</si>
  <si>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</si>
  <si>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</si>
  <si>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</si>
  <si>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</si>
  <si>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</si>
  <si>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</si>
  <si>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</si>
  <si>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</si>
  <si>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</si>
  <si>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</si>
  <si>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</si>
  <si>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</si>
  <si>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</si>
  <si>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</si>
  <si>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</si>
  <si>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</si>
  <si>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</si>
  <si>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</si>
  <si>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</si>
  <si>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</si>
  <si>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</si>
  <si>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</si>
  <si>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</si>
  <si>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</si>
  <si>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</si>
  <si>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</si>
  <si>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</si>
  <si>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</si>
  <si>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</si>
  <si>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</si>
  <si>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</si>
  <si>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</si>
  <si>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</si>
  <si>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</si>
  <si>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</si>
  <si>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</si>
  <si>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</si>
  <si>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</si>
  <si>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</si>
  <si>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</si>
  <si>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</si>
  <si>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</si>
  <si>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</si>
  <si>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</si>
  <si>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</si>
  <si>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</si>
  <si>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</si>
  <si>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</si>
  <si>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</si>
  <si>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</si>
  <si>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</si>
  <si>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</si>
  <si>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</si>
  <si>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</si>
  <si>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</si>
  <si>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</si>
  <si>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</si>
  <si>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</si>
  <si>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</si>
  <si>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</si>
  <si>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</si>
  <si>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</si>
  <si>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</si>
  <si>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</si>
  <si>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</si>
  <si>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</si>
  <si>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</si>
  <si>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</si>
  <si>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</si>
  <si>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</si>
  <si>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</si>
  <si>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</si>
  <si>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</si>
  <si>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</si>
  <si>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</si>
  <si>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</si>
  <si>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</si>
  <si>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</si>
  <si>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</si>
  <si>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</si>
  <si>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</si>
  <si>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</si>
  <si>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</si>
  <si>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</si>
  <si>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</si>
  <si>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</si>
  <si>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</si>
  <si>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</si>
  <si>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</si>
  <si>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</si>
  <si>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</si>
  <si>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</si>
  <si>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</si>
  <si>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</si>
  <si>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</si>
  <si>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</si>
  <si>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</si>
  <si>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</si>
  <si>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</si>
  <si>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</si>
  <si>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</si>
  <si>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</si>
  <si>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</si>
  <si>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</si>
  <si>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</si>
  <si>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</si>
  <si>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</si>
  <si>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</si>
  <si>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</si>
  <si>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</si>
  <si>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</si>
  <si>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</si>
  <si>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</si>
  <si>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</si>
  <si>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</si>
  <si>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</si>
  <si>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</si>
  <si>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</si>
  <si>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</si>
  <si>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</si>
  <si>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</si>
  <si>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</si>
  <si>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</si>
  <si>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</si>
  <si>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</si>
  <si>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</si>
  <si>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</si>
  <si>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</si>
  <si>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</si>
  <si>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</si>
  <si>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</si>
  <si>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</si>
  <si>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</si>
  <si>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</si>
  <si>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</si>
  <si>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</si>
  <si>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</si>
  <si>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</si>
  <si>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</si>
  <si>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</si>
  <si>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</si>
  <si>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</si>
  <si>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</si>
  <si>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</si>
  <si>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</si>
  <si>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</si>
  <si>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</si>
  <si>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</si>
  <si>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</si>
  <si>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</si>
  <si>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</si>
  <si>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</si>
  <si>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</si>
  <si>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</si>
  <si>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</si>
  <si>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</si>
  <si>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</si>
  <si>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</si>
  <si>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</si>
  <si>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</si>
  <si>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</si>
  <si>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</si>
  <si>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</si>
  <si>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</si>
  <si>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</si>
  <si>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</si>
  <si>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</si>
  <si>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</si>
  <si>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</si>
  <si>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</si>
  <si>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</si>
  <si>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</si>
  <si>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</si>
  <si>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</si>
  <si>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</si>
  <si>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</si>
  <si>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</si>
  <si>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</si>
  <si>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</si>
  <si>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</si>
  <si>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</si>
  <si>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</si>
  <si>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</si>
  <si>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</si>
  <si>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</si>
  <si>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</si>
  <si>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</si>
  <si>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</si>
  <si>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</si>
  <si>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</si>
  <si>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</si>
  <si>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</si>
  <si>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</si>
  <si>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</si>
  <si>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</si>
  <si>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</si>
  <si>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</si>
  <si>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</si>
  <si>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</si>
  <si>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</si>
  <si>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</si>
  <si>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</si>
  <si>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</si>
  <si>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</si>
  <si>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</si>
  <si>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</si>
  <si>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</si>
  <si>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</si>
  <si>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</si>
  <si>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</si>
  <si>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</si>
  <si>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</si>
  <si>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</si>
  <si>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</si>
  <si>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</si>
  <si>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</si>
  <si>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</si>
  <si>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</si>
  <si>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</si>
  <si>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</si>
  <si>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</si>
  <si>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</si>
  <si>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</si>
  <si>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</si>
  <si>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</si>
  <si>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</si>
  <si>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</si>
  <si>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</si>
  <si>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</si>
  <si>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</si>
  <si>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</si>
  <si>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</si>
  <si>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</si>
  <si>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</si>
  <si>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</si>
  <si>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</si>
  <si>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</si>
  <si>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</si>
  <si>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</si>
  <si>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</si>
  <si>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</si>
  <si>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</si>
  <si>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</si>
  <si>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</si>
  <si>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</si>
  <si>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</si>
  <si>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</si>
  <si>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</si>
  <si>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</si>
  <si>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</si>
  <si>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</si>
  <si>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</si>
  <si>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</si>
  <si>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</si>
  <si>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</si>
  <si>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</si>
  <si>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</si>
  <si>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</si>
  <si>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</si>
  <si>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</si>
  <si>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</si>
  <si>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</si>
  <si>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</si>
  <si>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</si>
  <si>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</si>
  <si>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</si>
  <si>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</si>
  <si>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</si>
  <si>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</si>
  <si>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</si>
  <si>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</si>
  <si>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</si>
  <si>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</si>
  <si>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</si>
  <si>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</si>
  <si>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</si>
  <si>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</si>
  <si>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</si>
  <si>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</si>
  <si>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</si>
  <si>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</si>
  <si>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</si>
  <si>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</si>
  <si>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</si>
  <si>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</si>
  <si>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</si>
  <si>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</si>
  <si>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</si>
  <si>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</si>
  <si>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</si>
  <si>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</si>
  <si>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</si>
  <si>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</si>
  <si>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</si>
  <si>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</si>
  <si>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</si>
  <si>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</si>
  <si>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</si>
  <si>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</si>
  <si>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</si>
  <si>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</si>
  <si>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</si>
  <si>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</si>
  <si>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</si>
  <si>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</si>
  <si>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</si>
  <si>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</si>
  <si>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</si>
  <si>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</si>
  <si>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</si>
  <si>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</si>
  <si>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</si>
  <si>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</si>
  <si>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</si>
  <si>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</si>
  <si>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</si>
  <si>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</si>
  <si>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</si>
  <si>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</si>
  <si>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</si>
  <si>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</si>
  <si>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</si>
  <si>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</si>
  <si>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</si>
  <si>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</si>
  <si>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</si>
  <si>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</si>
  <si>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</si>
  <si>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</si>
  <si>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</si>
  <si>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</si>
  <si>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</si>
  <si>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</si>
  <si>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</si>
  <si>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</si>
  <si>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</si>
  <si>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</si>
  <si>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</si>
  <si>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</si>
  <si>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</si>
  <si>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</si>
  <si>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</si>
  <si>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</si>
  <si>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</si>
  <si>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</si>
  <si>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</si>
  <si>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</si>
  <si>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</si>
  <si>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</si>
  <si>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</si>
  <si>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</si>
  <si>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</si>
  <si>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</si>
  <si>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</si>
  <si>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</si>
  <si>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</si>
  <si>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</si>
  <si>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</si>
  <si>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</si>
  <si>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</si>
  <si>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</si>
  <si>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</si>
  <si>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</si>
  <si>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</si>
  <si>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</si>
  <si>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</si>
  <si>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</si>
  <si>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</si>
  <si>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</si>
  <si>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</si>
  <si>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</si>
  <si>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</si>
  <si>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</si>
  <si>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</si>
  <si>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</si>
  <si>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</si>
  <si>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</si>
  <si>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</si>
  <si>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</si>
  <si>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</si>
  <si>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</si>
  <si>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</si>
  <si>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</si>
  <si>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</si>
  <si>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</si>
  <si>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</si>
  <si>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</si>
  <si>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</si>
  <si>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</si>
  <si>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</si>
  <si>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</si>
  <si>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</si>
  <si>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</si>
  <si>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</si>
  <si>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</si>
  <si>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</si>
  <si>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</si>
  <si>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</si>
  <si>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</si>
  <si>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</si>
  <si>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</si>
  <si>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</si>
  <si>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</si>
  <si>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</si>
  <si>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</si>
  <si>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</si>
  <si>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</si>
  <si>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</si>
  <si>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</si>
  <si>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</si>
  <si>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</si>
  <si>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</si>
  <si>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</si>
  <si>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</si>
  <si>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</si>
  <si>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</si>
  <si>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</si>
  <si>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</si>
  <si>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</si>
  <si>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</si>
  <si>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</si>
  <si>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</si>
  <si>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</si>
  <si>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</si>
  <si>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</si>
  <si>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</si>
  <si>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</si>
  <si>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</si>
  <si>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</si>
  <si>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</si>
  <si>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</si>
  <si>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</si>
  <si>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</si>
  <si>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</si>
  <si>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</si>
  <si>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</si>
  <si>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</si>
  <si>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</si>
  <si>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</si>
  <si>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</si>
  <si>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</si>
  <si>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</si>
  <si>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</si>
  <si>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</si>
  <si>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</si>
  <si>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</si>
  <si>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</si>
  <si>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</si>
  <si>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</si>
  <si>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</si>
  <si>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</si>
  <si>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</si>
  <si>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</si>
  <si>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</si>
  <si>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</si>
  <si>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</si>
  <si>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</si>
  <si>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</si>
  <si>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</si>
  <si>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</si>
  <si>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</si>
  <si>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</si>
  <si>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</si>
  <si>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</si>
  <si>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</si>
  <si>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</si>
  <si>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</si>
  <si>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</si>
  <si>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</si>
  <si>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</si>
  <si>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</si>
  <si>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</si>
  <si>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</si>
  <si>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</si>
  <si>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</si>
  <si>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</si>
  <si>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</si>
  <si>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</si>
  <si>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</si>
  <si>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</si>
  <si>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</si>
  <si>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</si>
  <si>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</si>
  <si>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</si>
  <si>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</si>
  <si>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</si>
  <si>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</si>
  <si>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</si>
  <si>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</si>
  <si>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</si>
  <si>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</si>
  <si>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</si>
  <si>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</si>
  <si>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</si>
  <si>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</si>
  <si>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</si>
  <si>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</si>
  <si>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</si>
  <si>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</si>
  <si>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</si>
  <si>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</si>
  <si>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</si>
  <si>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</si>
  <si>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</si>
  <si>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</si>
  <si>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</si>
  <si>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</si>
  <si>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</si>
  <si>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</si>
  <si>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</si>
  <si>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</si>
  <si>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</si>
  <si>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</si>
  <si>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</si>
  <si>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</si>
  <si>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</si>
  <si>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</si>
  <si>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</si>
  <si>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</si>
  <si>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</si>
  <si>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</si>
  <si>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</si>
  <si>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</si>
  <si>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</si>
  <si>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</si>
  <si>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</si>
  <si>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</si>
  <si>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</si>
  <si>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</si>
  <si>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</si>
  <si>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</si>
  <si>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</si>
  <si>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</si>
  <si>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</si>
  <si>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</si>
  <si>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</si>
  <si>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</si>
  <si>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</si>
  <si>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</si>
  <si>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</si>
  <si>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</si>
  <si>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</si>
  <si>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</si>
  <si>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</si>
  <si>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</si>
  <si>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</si>
  <si>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</si>
  <si>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</si>
  <si>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</si>
  <si>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</si>
  <si>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</si>
  <si>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</si>
  <si>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</si>
  <si>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</si>
  <si>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</si>
  <si>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</si>
  <si>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</si>
  <si>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</si>
  <si>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</si>
  <si>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</si>
  <si>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</si>
  <si>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</si>
  <si>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</si>
  <si>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</si>
  <si>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</si>
  <si>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</si>
  <si>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</si>
  <si>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</si>
  <si>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</si>
  <si>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</si>
  <si>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</si>
  <si>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</si>
  <si>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</si>
  <si>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</si>
  <si>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</si>
  <si>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</si>
  <si>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</si>
  <si>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</si>
  <si>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</si>
  <si>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</si>
  <si>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</si>
  <si>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</si>
  <si>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</si>
  <si>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</si>
  <si>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</si>
  <si>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</si>
  <si>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</si>
  <si>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</si>
  <si>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</si>
  <si>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</si>
  <si>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</si>
  <si>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</si>
  <si>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</si>
  <si>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</si>
  <si>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</si>
  <si>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</si>
  <si>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</si>
  <si>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</si>
  <si>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</si>
  <si>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</si>
  <si>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</si>
  <si>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</si>
  <si>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</si>
  <si>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</si>
  <si>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</si>
  <si>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</si>
  <si>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</si>
  <si>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</si>
  <si>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</si>
  <si>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</si>
  <si>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</si>
  <si>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</si>
  <si>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</si>
  <si>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</si>
  <si>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</si>
  <si>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</si>
  <si>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</si>
  <si>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</si>
  <si>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</si>
  <si>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</si>
  <si>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</si>
  <si>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</si>
  <si>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</si>
  <si>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</si>
  <si>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</si>
  <si>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</si>
  <si>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</si>
  <si>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</si>
  <si>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</si>
  <si>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</si>
  <si>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</si>
  <si>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</si>
  <si>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</si>
  <si>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</si>
  <si>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</si>
  <si>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</si>
  <si>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</si>
  <si>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</si>
  <si>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</si>
  <si>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</si>
  <si>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</si>
  <si>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</si>
  <si>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</si>
  <si>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</si>
  <si>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</si>
  <si>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</si>
  <si>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</si>
  <si>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</si>
  <si>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</si>
  <si>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</si>
  <si>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</si>
  <si>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</si>
  <si>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</si>
  <si>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</si>
  <si>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</si>
  <si>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</si>
  <si>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</si>
  <si>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</si>
  <si>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</si>
  <si>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</si>
  <si>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</si>
  <si>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</si>
  <si>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</si>
  <si>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</si>
  <si>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</si>
  <si>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</si>
  <si>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</si>
  <si>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</si>
  <si>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</si>
  <si>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</si>
  <si>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</si>
  <si>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</si>
  <si>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</si>
  <si>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</si>
  <si>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</si>
  <si>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</si>
  <si>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</si>
  <si>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</si>
  <si>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</si>
  <si>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</si>
  <si>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</si>
  <si>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</si>
  <si>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</si>
  <si>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</si>
  <si>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</si>
  <si>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</si>
  <si>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</si>
  <si>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</si>
  <si>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</si>
  <si>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</si>
  <si>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</si>
  <si>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</si>
  <si>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</si>
  <si>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</si>
  <si>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</si>
  <si>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</si>
  <si>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</si>
  <si>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</si>
  <si>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</si>
  <si>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</si>
  <si>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</si>
  <si>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</si>
  <si>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</si>
  <si>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</si>
  <si>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</si>
  <si>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</si>
  <si>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</si>
  <si>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</si>
  <si>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</si>
  <si>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</si>
  <si>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</si>
  <si>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</si>
  <si>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</si>
  <si>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</si>
  <si>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</si>
  <si>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</si>
  <si>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</si>
  <si>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</si>
  <si>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</si>
  <si>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</si>
  <si>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</si>
  <si>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</si>
  <si>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</si>
  <si>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</si>
  <si>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</si>
  <si>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</si>
  <si>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</si>
  <si>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</si>
  <si>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</si>
  <si>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</si>
  <si>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</si>
  <si>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</si>
  <si>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</si>
  <si>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</si>
  <si>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</si>
  <si>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</si>
  <si>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</si>
  <si>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</si>
  <si>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</si>
  <si>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</si>
  <si>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</si>
  <si>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</si>
  <si>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</si>
  <si>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</si>
  <si>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</si>
  <si>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</si>
  <si>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</si>
  <si>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</si>
  <si>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</si>
  <si>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</si>
  <si>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</si>
  <si>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</si>
  <si>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</si>
  <si>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</si>
  <si>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</si>
  <si>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</si>
  <si>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</si>
  <si>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</si>
  <si>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</si>
  <si>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</si>
  <si>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</si>
  <si>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</si>
  <si>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</si>
  <si>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</si>
  <si>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</si>
  <si>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</si>
  <si>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</si>
  <si>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</si>
  <si>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</si>
  <si>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</si>
  <si>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</si>
  <si>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</si>
  <si>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</si>
  <si>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</si>
  <si>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</si>
  <si>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</si>
  <si>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</si>
  <si>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</si>
  <si>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</si>
  <si>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</si>
  <si>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</si>
  <si>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</si>
  <si>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</si>
  <si>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</si>
  <si>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</si>
  <si>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</si>
  <si>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</si>
  <si>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</si>
  <si>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</si>
  <si>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</si>
  <si>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</si>
  <si>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</si>
  <si>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</si>
  <si>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</si>
  <si>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</si>
  <si>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</si>
  <si>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</si>
  <si>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</si>
  <si>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</si>
  <si>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</si>
  <si>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</si>
  <si>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</si>
  <si>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</si>
  <si>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</si>
  <si>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</si>
  <si>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</si>
  <si>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</si>
  <si>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</si>
  <si>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</si>
  <si>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</si>
  <si>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</si>
  <si>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</si>
  <si>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</si>
  <si>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</si>
  <si>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</si>
  <si>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</si>
  <si>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</si>
  <si>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</si>
  <si>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</si>
  <si>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</si>
  <si>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</si>
  <si>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</si>
  <si>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</si>
  <si>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</si>
  <si>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</si>
  <si>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</si>
  <si>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</si>
  <si>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</si>
  <si>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</si>
  <si>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</si>
  <si>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</si>
  <si>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</si>
  <si>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</si>
  <si>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</si>
  <si>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</si>
  <si>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</si>
  <si>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</si>
  <si>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</si>
  <si>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</si>
  <si>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</si>
  <si>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</si>
  <si>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</si>
  <si>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</si>
  <si>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</si>
  <si>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</si>
  <si>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</si>
  <si>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</si>
  <si>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</si>
  <si>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</si>
  <si>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</si>
  <si>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</si>
  <si>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</si>
  <si>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</si>
  <si>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</si>
  <si>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</si>
  <si>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</si>
  <si>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</si>
  <si>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</si>
  <si>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</si>
  <si>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</si>
  <si>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</si>
  <si>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</si>
  <si>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</si>
  <si>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</si>
  <si>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</si>
  <si>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</si>
  <si>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</si>
  <si>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</si>
  <si>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</si>
  <si>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</si>
  <si>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</si>
  <si>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</si>
  <si>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</si>
  <si>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</si>
  <si>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</si>
  <si>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</si>
  <si>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</si>
  <si>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</si>
  <si>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</si>
  <si>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</si>
  <si>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</si>
  <si>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</si>
  <si>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</si>
  <si>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</si>
  <si>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</si>
  <si>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</si>
  <si>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</si>
  <si>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</si>
  <si>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</si>
  <si>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</si>
  <si>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</si>
  <si>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</si>
  <si>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</si>
  <si>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</si>
  <si>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</si>
  <si>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</si>
  <si>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</si>
  <si>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</si>
  <si>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</si>
  <si>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</si>
  <si>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</si>
  <si>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</si>
  <si>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</si>
  <si>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</si>
  <si>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</si>
  <si>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</si>
  <si>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</si>
  <si>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</si>
  <si>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</si>
  <si>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</si>
  <si>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</si>
  <si>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</si>
  <si>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</si>
  <si>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</si>
  <si>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</si>
  <si>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</si>
  <si>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</si>
  <si>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</si>
  <si>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</si>
  <si>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</si>
  <si>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</si>
  <si>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</si>
  <si>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</si>
  <si>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</si>
  <si>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</si>
  <si>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</si>
  <si>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</si>
  <si>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</si>
  <si>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</si>
  <si>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</si>
  <si>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</si>
  <si>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</si>
  <si>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</si>
  <si>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</si>
  <si>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</si>
  <si>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</si>
  <si>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</si>
  <si>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</si>
  <si>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</si>
  <si>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</si>
  <si>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</si>
  <si>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</si>
  <si>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</si>
  <si>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</si>
  <si>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</si>
  <si>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</si>
  <si>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</si>
  <si>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</si>
  <si>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</si>
  <si>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</si>
  <si>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</si>
  <si>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</si>
  <si>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</si>
  <si>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</si>
  <si>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</si>
  <si>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</si>
  <si>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</si>
  <si>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</si>
  <si>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</si>
  <si>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</si>
  <si>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</si>
  <si>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</si>
  <si>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</si>
  <si>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</si>
  <si>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</si>
  <si>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</si>
  <si>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</si>
  <si>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</si>
  <si>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</si>
  <si>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</si>
  <si>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</si>
  <si>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</si>
  <si>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</si>
  <si>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</si>
  <si>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</si>
  <si>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</si>
  <si>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</si>
  <si>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</si>
  <si>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</si>
  <si>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</si>
  <si>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</si>
  <si>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</si>
  <si>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</si>
  <si>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</si>
  <si>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</si>
  <si>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</si>
  <si>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</si>
  <si>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</si>
  <si>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</si>
  <si>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</si>
  <si>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</si>
  <si>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</si>
  <si>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</si>
  <si>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</si>
  <si>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</si>
  <si>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</si>
  <si>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</si>
  <si>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</si>
  <si>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</si>
  <si>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</si>
  <si>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</si>
  <si>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</si>
  <si>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</si>
  <si>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</si>
  <si>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</si>
  <si>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</si>
  <si>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</si>
  <si>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</si>
  <si>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</si>
  <si>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</si>
  <si>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</si>
  <si>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</si>
  <si>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</si>
  <si>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</si>
  <si>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</si>
  <si>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</si>
  <si>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</si>
  <si>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</si>
  <si>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</si>
  <si>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</si>
  <si>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</si>
  <si>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</si>
  <si>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</si>
  <si>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</si>
  <si>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</si>
  <si>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</si>
  <si>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</si>
  <si>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</si>
  <si>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</si>
  <si>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</si>
  <si>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</si>
  <si>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</si>
  <si>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</si>
  <si>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</si>
  <si>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</si>
  <si>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</si>
  <si>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</si>
  <si>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</si>
  <si>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</si>
  <si>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</si>
  <si>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</si>
  <si>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</si>
  <si>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</si>
  <si>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</si>
  <si>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</si>
  <si>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</si>
  <si>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</si>
  <si>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</si>
  <si>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</si>
  <si>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</si>
  <si>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</si>
  <si>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</si>
  <si>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</si>
  <si>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</si>
  <si>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</si>
  <si>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</si>
  <si>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</si>
  <si>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</si>
  <si>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</si>
  <si>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</si>
  <si>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</si>
  <si>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</si>
  <si>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</si>
  <si>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</si>
  <si>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</si>
  <si>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</si>
  <si>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</si>
  <si>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</si>
  <si>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</si>
  <si>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</si>
  <si>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</si>
  <si>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</si>
  <si>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</si>
  <si>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</si>
  <si>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</si>
  <si>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</si>
  <si>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</si>
  <si>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</si>
  <si>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</si>
  <si>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</si>
  <si>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</si>
  <si>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</si>
  <si>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</si>
  <si>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</si>
  <si>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</si>
  <si>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</si>
  <si>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</si>
  <si>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</si>
  <si>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</si>
  <si>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</si>
  <si>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</si>
  <si>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</si>
  <si>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</si>
  <si>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</si>
  <si>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</si>
  <si>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</si>
  <si>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</si>
  <si>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</si>
  <si>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</si>
  <si>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</si>
  <si>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</si>
  <si>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</si>
  <si>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</si>
  <si>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</si>
  <si>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</si>
  <si>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</si>
  <si>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</si>
  <si>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</si>
  <si>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</si>
  <si>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</si>
  <si>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</si>
  <si>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</si>
  <si>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</si>
  <si>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</si>
  <si>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</si>
  <si>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</si>
  <si>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</si>
  <si>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</si>
  <si>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</si>
  <si>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</si>
  <si>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</si>
  <si>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</si>
  <si>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</si>
  <si>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</si>
  <si>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</si>
  <si>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</si>
  <si>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</si>
  <si>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</si>
  <si>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</si>
  <si>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</si>
  <si>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</si>
  <si>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</si>
  <si>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</si>
  <si>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</si>
  <si>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</si>
  <si>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</si>
  <si>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</si>
  <si>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</si>
  <si>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</si>
  <si>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</si>
  <si>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</si>
  <si>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</si>
  <si>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</si>
  <si>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</si>
  <si>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</si>
  <si>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</si>
  <si>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</si>
  <si>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</si>
  <si>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</si>
  <si>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</si>
  <si>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</si>
  <si>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</si>
  <si>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</si>
  <si>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</si>
  <si>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</si>
  <si>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</si>
  <si>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</si>
  <si>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</si>
  <si>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</si>
  <si>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</si>
  <si>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</si>
  <si>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</si>
  <si>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</si>
  <si>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</si>
  <si>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</si>
  <si>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</si>
  <si>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</si>
  <si>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</si>
  <si>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</si>
  <si>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</si>
  <si>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</si>
  <si>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</si>
  <si>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</si>
  <si>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</si>
  <si>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</si>
  <si>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</si>
  <si>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</si>
  <si>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</si>
  <si>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</si>
  <si>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</si>
  <si>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</si>
  <si>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</si>
  <si>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</si>
  <si>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</si>
  <si>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</si>
  <si>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</si>
  <si>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</si>
  <si>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</si>
  <si>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</si>
  <si>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</si>
  <si>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</si>
  <si>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</si>
  <si>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</si>
  <si>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</si>
  <si>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</si>
  <si>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</si>
  <si>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</si>
  <si>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</si>
  <si>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</si>
  <si>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</si>
  <si>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</si>
  <si>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</si>
  <si>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</si>
  <si>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</si>
  <si>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</si>
  <si>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</si>
  <si>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</si>
  <si>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</si>
  <si>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</si>
  <si>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</si>
  <si>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</si>
  <si>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</si>
  <si>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</si>
  <si>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</si>
  <si>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</si>
  <si>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</si>
  <si>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</si>
  <si>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</si>
  <si>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</si>
  <si>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</si>
  <si>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</si>
  <si>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</si>
  <si>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</si>
  <si>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</si>
  <si>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</si>
  <si>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</si>
  <si>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</si>
  <si>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</si>
  <si>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</si>
  <si>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</si>
  <si>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</si>
  <si>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</si>
  <si>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</si>
  <si>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</si>
  <si>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</si>
  <si>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</si>
  <si>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</si>
  <si>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</si>
  <si>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</si>
  <si>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</si>
  <si>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</si>
  <si>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</si>
  <si>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</si>
  <si>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</si>
  <si>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</si>
  <si>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</si>
  <si>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</si>
  <si>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</si>
  <si>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</si>
  <si>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</si>
  <si>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</si>
  <si>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</si>
  <si>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</si>
  <si>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</si>
  <si>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</si>
  <si>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</si>
  <si>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</si>
  <si>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</si>
  <si>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</si>
  <si>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</si>
  <si>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</si>
  <si>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</si>
  <si>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</si>
  <si>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</si>
  <si>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</si>
  <si>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</si>
  <si>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</si>
  <si>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</si>
  <si>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</si>
  <si>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</si>
  <si>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</si>
  <si>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</si>
  <si>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</si>
  <si>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</si>
  <si>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</si>
  <si>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</si>
  <si>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</si>
  <si>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</si>
  <si>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</si>
  <si>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</si>
  <si>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</si>
  <si>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</si>
  <si>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</si>
  <si>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</si>
  <si>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</si>
  <si>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</si>
  <si>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</si>
  <si>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</si>
  <si>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</si>
  <si>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</si>
  <si>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</si>
  <si>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</si>
  <si>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</si>
  <si>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</si>
  <si>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</si>
  <si>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</si>
  <si>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</si>
  <si>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</si>
  <si>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</si>
  <si>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</si>
  <si>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</si>
  <si>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</si>
  <si>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</si>
  <si>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</si>
  <si>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</si>
  <si>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</si>
  <si>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</si>
  <si>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</si>
  <si>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</si>
  <si>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</si>
  <si>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</si>
  <si>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</si>
  <si>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</si>
  <si>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</si>
  <si>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</si>
  <si>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</si>
  <si>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</si>
  <si>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</si>
  <si>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</si>
  <si>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</si>
  <si>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</si>
  <si>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</si>
  <si>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</si>
  <si>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</si>
  <si>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</si>
  <si>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</si>
  <si>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</si>
  <si>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</si>
  <si>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</si>
  <si>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</si>
  <si>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</si>
  <si>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</si>
  <si>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</si>
  <si>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</si>
  <si>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</si>
  <si>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</si>
  <si>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</si>
  <si>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</si>
  <si>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</si>
  <si>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</si>
  <si>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</si>
  <si>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</si>
  <si>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</si>
  <si>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</si>
  <si>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</si>
  <si>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</si>
  <si>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</si>
  <si>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</si>
  <si>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</si>
  <si>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</si>
  <si>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</si>
  <si>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</si>
  <si>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</si>
  <si>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</si>
  <si>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</si>
  <si>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</si>
  <si>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</si>
  <si>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</si>
  <si>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</si>
  <si>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</si>
  <si>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</si>
  <si>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</si>
  <si>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</si>
  <si>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</si>
  <si>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</si>
  <si>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</si>
  <si>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</si>
  <si>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</si>
  <si>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</si>
  <si>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</si>
  <si>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</si>
  <si>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</si>
  <si>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</si>
  <si>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</si>
  <si>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</si>
  <si>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</si>
  <si>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</si>
  <si>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</si>
  <si>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</si>
  <si>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</si>
  <si>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</si>
  <si>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</si>
  <si>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</si>
  <si>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</si>
  <si>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</si>
  <si>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</si>
  <si>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</si>
  <si>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</si>
  <si>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</si>
  <si>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</si>
  <si>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</si>
  <si>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</si>
  <si>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</si>
  <si>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</si>
  <si>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</si>
  <si>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</si>
  <si>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</si>
  <si>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</si>
  <si>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</si>
  <si>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</si>
  <si>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</si>
  <si>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</si>
  <si>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</si>
  <si>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</si>
  <si>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</si>
  <si>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</si>
  <si>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</si>
  <si>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</si>
  <si>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</si>
  <si>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</si>
  <si>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</si>
  <si>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</si>
  <si>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</si>
  <si>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</si>
  <si>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</si>
  <si>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</si>
  <si>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</si>
  <si>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</si>
  <si>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</si>
  <si>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</si>
  <si>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</si>
  <si>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</si>
  <si>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</si>
  <si>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</si>
  <si>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</si>
  <si>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</si>
  <si>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</si>
  <si>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</si>
  <si>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</si>
  <si>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</si>
  <si>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</si>
  <si>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</si>
  <si>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</si>
  <si>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</si>
  <si>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</si>
  <si>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</si>
  <si>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</si>
  <si>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</si>
  <si>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</si>
  <si>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</si>
  <si>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</si>
  <si>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</si>
  <si>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</si>
  <si>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</si>
  <si>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</si>
  <si>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</si>
  <si>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</si>
  <si>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</si>
  <si>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</si>
  <si>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</si>
  <si>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</si>
  <si>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</si>
  <si>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</si>
  <si>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</si>
  <si>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</si>
  <si>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</si>
  <si>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</si>
  <si>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</si>
  <si>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</si>
  <si>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</si>
  <si>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</si>
  <si>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</si>
  <si>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</si>
  <si>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</si>
  <si>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</si>
  <si>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</si>
  <si>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</si>
  <si>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</si>
  <si>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</si>
  <si>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</si>
  <si>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</si>
  <si>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</si>
  <si>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</si>
  <si>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</si>
  <si>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</si>
  <si>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</si>
  <si>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</si>
  <si>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</si>
  <si>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</si>
  <si>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</si>
  <si>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</si>
  <si>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</si>
  <si>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</si>
  <si>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</si>
  <si>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</si>
  <si>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</si>
  <si>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</si>
  <si>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</si>
  <si>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</si>
  <si>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</si>
  <si>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</si>
  <si>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</si>
  <si>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</si>
  <si>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</si>
  <si>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</si>
  <si>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</si>
  <si>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</si>
  <si>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</si>
  <si>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</si>
  <si>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</si>
  <si>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</si>
  <si>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</si>
  <si>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</si>
  <si>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</si>
  <si>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</si>
  <si>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</si>
  <si>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</si>
  <si>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</si>
  <si>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</si>
  <si>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</si>
  <si>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</si>
  <si>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</si>
  <si>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</si>
  <si>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</si>
  <si>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</si>
  <si>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</si>
  <si>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</si>
  <si>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</si>
  <si>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</si>
  <si>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</si>
  <si>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</si>
  <si>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</si>
  <si>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</si>
  <si>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</si>
  <si>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</si>
  <si>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</si>
  <si>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</si>
  <si>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</si>
  <si>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</si>
  <si>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</si>
  <si>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</si>
  <si>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</si>
  <si>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</si>
  <si>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</si>
  <si>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</si>
  <si>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</si>
  <si>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</si>
  <si>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</si>
  <si>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</si>
  <si>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</si>
  <si>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</si>
  <si>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</si>
  <si>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</si>
  <si>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</si>
  <si>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</si>
  <si>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</si>
  <si>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</si>
  <si>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</si>
  <si>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</si>
  <si>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</si>
  <si>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</si>
  <si>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</si>
  <si>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</si>
  <si>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</si>
  <si>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</si>
  <si>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</si>
  <si>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</si>
  <si>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</si>
  <si>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</si>
  <si>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</si>
  <si>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</si>
  <si>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</si>
  <si>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</si>
  <si>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</si>
  <si>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</si>
  <si>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</si>
  <si>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</si>
  <si>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</si>
  <si>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</si>
  <si>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</si>
  <si>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</si>
  <si>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</si>
  <si>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</si>
  <si>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</si>
  <si>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</si>
  <si>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</si>
  <si>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</si>
  <si>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</si>
  <si>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</si>
  <si>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</si>
  <si>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</si>
  <si>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</si>
  <si>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</si>
  <si>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</si>
  <si>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</si>
  <si>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</si>
  <si>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</si>
  <si>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</si>
  <si>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</si>
  <si>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</si>
  <si>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</si>
  <si>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</si>
  <si>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</si>
  <si>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</si>
  <si>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</si>
  <si>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</si>
  <si>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</si>
  <si>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</si>
  <si>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</si>
  <si>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</si>
  <si>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</si>
  <si>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</si>
  <si>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</si>
  <si>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</si>
  <si>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</si>
  <si>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</si>
  <si>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</si>
  <si>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</si>
  <si>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</si>
  <si>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</si>
  <si>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</si>
  <si>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</si>
  <si>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</si>
  <si>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</si>
  <si>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</si>
  <si>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</si>
  <si>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</si>
  <si>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</si>
  <si>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</si>
  <si>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</si>
  <si>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</si>
  <si>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</si>
  <si>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</si>
  <si>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</si>
  <si>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</si>
  <si>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</si>
  <si>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</si>
  <si>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</si>
  <si>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</si>
  <si>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</si>
  <si>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</si>
  <si>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</si>
  <si>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</si>
  <si>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</si>
  <si>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</si>
  <si>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</si>
  <si>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</si>
  <si>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</si>
  <si>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</si>
  <si>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</si>
  <si>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</si>
  <si>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</si>
  <si>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</si>
  <si>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</si>
  <si>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</si>
  <si>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</si>
  <si>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</si>
  <si>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</si>
  <si>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</si>
  <si>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</si>
  <si>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</si>
  <si>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</si>
  <si>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</si>
  <si>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</si>
  <si>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</si>
  <si>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</si>
  <si>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</si>
  <si>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</si>
  <si>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</si>
  <si>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</si>
  <si>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</si>
  <si>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</si>
  <si>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</si>
  <si>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</si>
  <si>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</si>
  <si>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</si>
  <si>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</si>
  <si>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</si>
  <si>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</si>
  <si>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</si>
  <si>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</si>
  <si>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</si>
  <si>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</si>
  <si>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</si>
  <si>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</si>
  <si>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</si>
  <si>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</si>
  <si>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</si>
  <si>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</si>
  <si>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</si>
  <si>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</si>
  <si>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</si>
  <si>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</si>
  <si>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</si>
  <si>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</si>
  <si>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</si>
  <si>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</si>
  <si>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</si>
  <si>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</si>
  <si>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</si>
  <si>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</si>
  <si>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</si>
  <si>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</si>
  <si>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</si>
  <si>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</si>
  <si>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</si>
  <si>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</si>
  <si>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</si>
  <si>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</si>
  <si>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</si>
  <si>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</si>
  <si>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</si>
  <si>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</si>
  <si>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</si>
  <si>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</si>
  <si>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</si>
  <si>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</si>
  <si>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</si>
  <si>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</si>
  <si>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</si>
  <si>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</si>
  <si>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</si>
  <si>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</si>
  <si>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</si>
  <si>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</si>
  <si>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</si>
  <si>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</si>
  <si>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</si>
  <si>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</si>
  <si>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</si>
  <si>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</si>
  <si>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</si>
  <si>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</si>
  <si>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</si>
  <si>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</si>
  <si>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</si>
  <si>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</si>
  <si>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</si>
  <si>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</si>
  <si>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</si>
  <si>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</si>
  <si>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</si>
  <si>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</si>
  <si>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</si>
  <si>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</si>
  <si>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</si>
  <si>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</si>
  <si>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</si>
  <si>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</si>
  <si>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</si>
  <si>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</si>
  <si>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</si>
  <si>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</si>
  <si>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</si>
  <si>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</si>
  <si>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</si>
  <si>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</si>
  <si>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</si>
  <si>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</si>
  <si>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</si>
  <si>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</si>
  <si>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</si>
  <si>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</si>
  <si>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</si>
  <si>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</si>
  <si>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</si>
  <si>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</si>
  <si>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</si>
  <si>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</si>
  <si>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</si>
  <si>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</si>
  <si>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</si>
  <si>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</si>
  <si>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</si>
  <si>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</si>
  <si>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</si>
  <si>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</si>
  <si>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</si>
  <si>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</si>
  <si>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</si>
  <si>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</si>
  <si>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</si>
  <si>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</si>
  <si>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</si>
  <si>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</si>
  <si>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</si>
  <si>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</si>
  <si>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</si>
  <si>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</si>
  <si>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</si>
  <si>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</si>
  <si>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</si>
  <si>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</si>
  <si>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</si>
  <si>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</si>
  <si>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</si>
  <si>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</si>
  <si>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</si>
  <si>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</si>
  <si>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</si>
  <si>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</si>
  <si>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</si>
  <si>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</si>
  <si>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</si>
  <si>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</si>
  <si>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</si>
  <si>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</si>
  <si>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</si>
  <si>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</si>
  <si>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</si>
  <si>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</si>
  <si>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</si>
  <si>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</si>
  <si>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</si>
  <si>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</si>
  <si>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</si>
  <si>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</si>
  <si>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</si>
  <si>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</si>
  <si>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</si>
  <si>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</si>
  <si>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</si>
  <si>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</si>
  <si>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</si>
  <si>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</si>
  <si>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</si>
  <si>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</si>
  <si>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</si>
  <si>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</si>
  <si>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</si>
  <si>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</si>
  <si>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</si>
  <si>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</si>
  <si>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</si>
  <si>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</si>
  <si>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</si>
  <si>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</si>
  <si>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</si>
  <si>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</si>
  <si>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</si>
  <si>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</si>
  <si>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</si>
  <si>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</si>
  <si>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</si>
  <si>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</si>
  <si>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</si>
  <si>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</si>
  <si>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</si>
  <si>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</si>
  <si>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</si>
  <si>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</si>
  <si>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</si>
  <si>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</si>
  <si>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</si>
  <si>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</si>
  <si>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</si>
  <si>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</si>
  <si>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</si>
  <si>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</si>
  <si>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</si>
  <si>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</si>
  <si>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</si>
  <si>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</si>
  <si>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</si>
  <si>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</si>
  <si>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</si>
  <si>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</si>
  <si>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</si>
  <si>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</si>
  <si>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</si>
  <si>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</si>
  <si>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</si>
  <si>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</si>
  <si>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</si>
  <si>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</si>
  <si>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</si>
  <si>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</si>
  <si>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</si>
  <si>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</si>
  <si>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</si>
  <si>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</si>
  <si>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</si>
  <si>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</si>
  <si>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</si>
  <si>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</si>
  <si>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</si>
  <si>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</si>
  <si>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</si>
  <si>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</si>
  <si>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</si>
  <si>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</si>
  <si>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</si>
  <si>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</si>
  <si>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</si>
  <si>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</si>
  <si>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</si>
  <si>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</si>
  <si>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</si>
  <si>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</si>
  <si>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</si>
  <si>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</si>
  <si>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</si>
  <si>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</si>
  <si>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</si>
  <si>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</si>
  <si>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</si>
  <si>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</si>
  <si>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</si>
  <si>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</si>
  <si>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</si>
  <si>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</si>
  <si>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</si>
  <si>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</si>
  <si>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</si>
  <si>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</si>
  <si>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</si>
  <si>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</si>
  <si>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</si>
  <si>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</si>
  <si>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</si>
  <si>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</si>
  <si>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</si>
  <si>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</si>
  <si>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</si>
  <si>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</si>
  <si>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</si>
  <si>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</si>
  <si>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</si>
  <si>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</si>
  <si>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</si>
  <si>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</si>
  <si>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</si>
  <si>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</si>
  <si>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</si>
  <si>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</si>
  <si>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</si>
  <si>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</si>
  <si>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</si>
  <si>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</si>
  <si>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</si>
  <si>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</si>
  <si>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</si>
  <si>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</si>
  <si>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</si>
  <si>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</si>
  <si>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</si>
  <si>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</si>
  <si>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</si>
  <si>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</si>
  <si>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</si>
  <si>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</si>
  <si>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</si>
  <si>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</si>
  <si>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</si>
  <si>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</si>
  <si>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</si>
  <si>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</si>
  <si>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</si>
  <si>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</si>
  <si>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</si>
  <si>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</si>
  <si>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</si>
  <si>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</si>
  <si>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</si>
  <si>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</si>
  <si>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</si>
  <si>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</si>
  <si>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</si>
  <si>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</si>
  <si>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</si>
  <si>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</si>
  <si>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</si>
  <si>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</si>
  <si>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</si>
  <si>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</si>
  <si>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</si>
  <si>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</si>
  <si>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</si>
  <si>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</si>
  <si>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</si>
  <si>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</si>
  <si>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</si>
  <si>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</si>
  <si>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</si>
  <si>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</si>
  <si>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</si>
  <si>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</si>
  <si>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</si>
  <si>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</si>
  <si>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</si>
  <si>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</si>
  <si>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</si>
  <si>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</si>
  <si>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</si>
  <si>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</si>
  <si>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</si>
  <si>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</si>
  <si>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</si>
  <si>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</si>
  <si>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</si>
  <si>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</si>
  <si>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</si>
  <si>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</si>
  <si>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</si>
  <si>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</si>
  <si>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</si>
  <si>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</si>
  <si>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</si>
  <si>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</si>
  <si>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</si>
  <si>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</si>
  <si>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</si>
  <si>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</si>
  <si>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</si>
  <si>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</si>
  <si>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</si>
  <si>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</si>
  <si>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</si>
  <si>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</si>
  <si>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</si>
  <si>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</si>
  <si>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</si>
  <si>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</si>
  <si>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</si>
  <si>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</si>
  <si>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</si>
  <si>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</si>
  <si>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</si>
  <si>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</si>
  <si>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</si>
  <si>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</si>
  <si>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</si>
  <si>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</si>
  <si>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</si>
  <si>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</si>
  <si>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</si>
  <si>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</si>
  <si>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</si>
  <si>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</si>
  <si>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</si>
  <si>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</si>
  <si>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</si>
  <si>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</si>
  <si>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</si>
  <si>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</si>
  <si>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</si>
  <si>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</si>
  <si>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</si>
  <si>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</si>
  <si>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</si>
  <si>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</si>
  <si>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</si>
  <si>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</si>
  <si>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</si>
  <si>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</si>
  <si>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</si>
  <si>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</si>
  <si>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</si>
  <si>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</si>
  <si>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</si>
  <si>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</si>
  <si>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</si>
  <si>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</si>
  <si>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</si>
  <si>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</si>
  <si>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</si>
  <si>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</si>
  <si>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</si>
  <si>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</si>
  <si>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</si>
  <si>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</si>
  <si>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</si>
  <si>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</si>
  <si>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</si>
  <si>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</si>
  <si>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</si>
  <si>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</si>
  <si>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</si>
  <si>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</si>
  <si>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</si>
  <si>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</si>
  <si>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</si>
  <si>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</si>
  <si>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</si>
  <si>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</si>
  <si>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</si>
  <si>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</si>
  <si>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</si>
  <si>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</si>
  <si>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</si>
  <si>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</si>
  <si>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</si>
  <si>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</si>
  <si>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</si>
  <si>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</si>
  <si>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</si>
  <si>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</si>
  <si>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</si>
  <si>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</si>
  <si>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</si>
  <si>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</si>
  <si>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</si>
  <si>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</si>
  <si>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</si>
  <si>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</si>
  <si>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</si>
  <si>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</si>
  <si>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</si>
  <si>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</si>
  <si>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</si>
  <si>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</si>
  <si>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</si>
  <si>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</si>
  <si>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</si>
  <si>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</si>
  <si>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</si>
  <si>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</si>
  <si>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</si>
  <si>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</si>
  <si>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</si>
  <si>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</si>
  <si>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</si>
  <si>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</si>
  <si>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</si>
  <si>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</si>
  <si>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</si>
  <si>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</si>
  <si>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</si>
  <si>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</si>
  <si>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</si>
  <si>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</si>
  <si>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</si>
  <si>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</si>
  <si>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</si>
  <si>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</si>
  <si>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</si>
  <si>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</si>
  <si>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</si>
  <si>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</si>
  <si>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</si>
  <si>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</si>
  <si>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</si>
  <si>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</si>
  <si>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</si>
  <si>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</si>
  <si>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</si>
  <si>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</si>
  <si>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</si>
  <si>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</si>
  <si>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</si>
  <si>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</si>
  <si>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</si>
  <si>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</si>
  <si>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</si>
  <si>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</si>
  <si>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</si>
  <si>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</si>
  <si>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</si>
  <si>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</si>
  <si>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</si>
  <si>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</si>
  <si>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</si>
  <si>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</si>
  <si>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</si>
  <si>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</si>
  <si>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</si>
  <si>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</si>
  <si>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</si>
  <si>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</si>
  <si>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</si>
  <si>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</si>
  <si>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</si>
  <si>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</si>
  <si>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</si>
  <si>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</si>
  <si>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</si>
  <si>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</si>
  <si>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</si>
  <si>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</si>
  <si>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</si>
  <si>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</si>
  <si>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</si>
  <si>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</si>
  <si>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</si>
  <si>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</si>
  <si>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</si>
  <si>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</si>
  <si>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</si>
  <si>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</si>
  <si>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</si>
  <si>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</si>
  <si>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</si>
  <si>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</si>
  <si>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</si>
  <si>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</si>
  <si>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</si>
  <si>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</si>
  <si>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</si>
  <si>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</si>
  <si>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</si>
  <si>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</si>
  <si>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</si>
  <si>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</si>
  <si>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</si>
  <si>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</si>
  <si>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</si>
  <si>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</si>
  <si>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</si>
  <si>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</si>
  <si>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</si>
  <si>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</si>
  <si>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</si>
  <si>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</si>
  <si>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</si>
  <si>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</si>
  <si>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</si>
  <si>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</si>
  <si>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</si>
  <si>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</si>
  <si>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</si>
  <si>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</si>
  <si>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</si>
  <si>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</si>
  <si>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</si>
  <si>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</si>
  <si>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</si>
  <si>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</si>
  <si>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</si>
  <si>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</si>
  <si>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</si>
  <si>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</si>
  <si>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</si>
  <si>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</si>
  <si>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</si>
  <si>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</si>
  <si>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</si>
  <si>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</si>
  <si>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</si>
  <si>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</si>
  <si>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</si>
  <si>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</si>
  <si>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</si>
  <si>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</si>
  <si>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</si>
  <si>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</si>
  <si>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</si>
  <si>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</si>
  <si>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</si>
  <si>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</si>
  <si>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</si>
  <si>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</si>
  <si>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</si>
  <si>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</si>
  <si>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</si>
  <si>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</si>
  <si>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</si>
  <si>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</si>
  <si>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</si>
  <si>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</si>
  <si>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</si>
  <si>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</si>
  <si>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</si>
  <si>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</si>
  <si>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</si>
  <si>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</si>
  <si>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</si>
  <si>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</si>
  <si>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</si>
  <si>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</si>
  <si>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</si>
  <si>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</si>
  <si>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</si>
  <si>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</si>
  <si>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</si>
  <si>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</si>
  <si>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</si>
  <si>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</si>
  <si>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</si>
  <si>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</si>
  <si>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</si>
  <si>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</si>
  <si>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</si>
  <si>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</si>
  <si>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</si>
  <si>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</si>
  <si>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</si>
  <si>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</si>
  <si>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</si>
  <si>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</si>
  <si>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</si>
  <si>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</si>
  <si>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</si>
  <si>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</si>
  <si>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</si>
  <si>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</si>
  <si>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</si>
  <si>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</si>
  <si>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</si>
  <si>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</si>
  <si>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</si>
  <si>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</si>
  <si>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</si>
  <si>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</si>
  <si>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</si>
  <si>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</si>
  <si>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</si>
  <si>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</si>
  <si>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</si>
  <si>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</si>
  <si>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</si>
  <si>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</si>
  <si>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</si>
  <si>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</si>
  <si>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</si>
  <si>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</si>
  <si>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</si>
  <si>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</si>
  <si>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</si>
  <si>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</si>
  <si>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</si>
  <si>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</si>
  <si>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</si>
  <si>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</si>
  <si>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</si>
  <si>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</si>
  <si>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</si>
  <si>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</si>
  <si>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</si>
  <si>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</si>
  <si>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</si>
  <si>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</si>
  <si>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</si>
  <si>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</si>
  <si>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</si>
  <si>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</si>
  <si>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</si>
  <si>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</si>
  <si>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</si>
  <si>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</si>
  <si>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</si>
  <si>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</si>
  <si>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</si>
  <si>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</si>
  <si>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</si>
  <si>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</si>
  <si>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</si>
  <si>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</si>
  <si>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</si>
  <si>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</si>
  <si>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</si>
  <si>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</si>
  <si>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</si>
  <si>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</si>
  <si>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</si>
  <si>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</si>
  <si>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</si>
  <si>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</si>
  <si>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</si>
  <si>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</si>
  <si>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</si>
  <si>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</si>
  <si>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</si>
  <si>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</si>
  <si>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</si>
  <si>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</si>
  <si>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</si>
  <si>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</si>
  <si>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</si>
  <si>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</si>
  <si>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</si>
  <si>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</si>
  <si>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</si>
  <si>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</si>
  <si>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</si>
  <si>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</si>
  <si>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</si>
  <si>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</si>
  <si>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</si>
  <si>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</si>
  <si>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</si>
  <si>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</si>
  <si>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</si>
  <si>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</si>
  <si>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</si>
  <si>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</si>
  <si>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</si>
  <si>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</si>
  <si>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</si>
  <si>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</si>
  <si>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</si>
  <si>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</si>
  <si>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</si>
  <si>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</si>
  <si>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</si>
  <si>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</si>
  <si>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</si>
  <si>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</si>
  <si>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</si>
  <si>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</si>
  <si>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</si>
  <si>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</si>
  <si>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</si>
  <si>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</si>
  <si>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</si>
  <si>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</si>
  <si>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</si>
  <si>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</si>
  <si>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</si>
  <si>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</si>
  <si>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</si>
  <si>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</si>
  <si>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</si>
  <si>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</si>
  <si>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</si>
  <si>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</si>
  <si>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</si>
  <si>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</si>
  <si>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</si>
  <si>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</si>
  <si>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</si>
  <si>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</si>
  <si>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</si>
  <si>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</si>
  <si>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</si>
  <si>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</si>
  <si>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</si>
  <si>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</si>
  <si>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</si>
  <si>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</si>
  <si>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</si>
  <si>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</si>
  <si>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</si>
  <si>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</si>
  <si>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</si>
  <si>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</si>
  <si>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</si>
  <si>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</si>
  <si>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</si>
  <si>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</si>
  <si>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</si>
  <si>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</si>
  <si>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</si>
  <si>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</si>
  <si>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</si>
  <si>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</si>
  <si>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</si>
  <si>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</si>
  <si>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</si>
  <si>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</si>
  <si>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</si>
  <si>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</si>
  <si>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</si>
  <si>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</si>
  <si>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</si>
  <si>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</si>
  <si>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</si>
  <si>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</si>
  <si>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</si>
  <si>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</si>
  <si>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</si>
  <si>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</si>
  <si>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</si>
  <si>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</si>
  <si>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</si>
  <si>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</si>
  <si>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</si>
  <si>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</si>
  <si>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</si>
  <si>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</si>
  <si>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</si>
  <si>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</si>
  <si>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</si>
  <si>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</si>
  <si>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</si>
  <si>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</si>
  <si>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</si>
  <si>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</si>
  <si>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</si>
  <si>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</si>
  <si>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</si>
  <si>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</si>
  <si>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</si>
  <si>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</si>
  <si>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</si>
  <si>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</si>
  <si>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</si>
  <si>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</si>
  <si>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</si>
  <si>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</si>
  <si>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</si>
  <si>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</si>
  <si>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</si>
  <si>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</si>
  <si>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</si>
  <si>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</si>
  <si>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</si>
  <si>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</si>
  <si>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</si>
  <si>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</si>
  <si>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</si>
  <si>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</si>
  <si>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</si>
  <si>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</si>
  <si>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</si>
  <si>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</si>
  <si>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</si>
  <si>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</si>
  <si>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</si>
  <si>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</si>
  <si>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</si>
  <si>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</si>
  <si>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</si>
  <si>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</si>
  <si>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</si>
  <si>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</si>
  <si>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</si>
  <si>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</si>
  <si>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</si>
  <si>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</si>
  <si>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</si>
  <si>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</si>
  <si>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</si>
  <si>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</si>
  <si>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</si>
  <si>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</si>
  <si>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</si>
  <si>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</si>
  <si>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</si>
  <si>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</si>
  <si>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</si>
  <si>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</si>
  <si>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</si>
  <si>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</si>
  <si>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</si>
  <si>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</si>
  <si>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</si>
  <si>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</si>
  <si>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</si>
  <si>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</si>
  <si>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</si>
  <si>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</si>
  <si>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</si>
  <si>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</si>
  <si>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</si>
  <si>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</si>
  <si>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</si>
  <si>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</si>
  <si>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</si>
  <si>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</si>
  <si>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</si>
  <si>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</si>
  <si>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</si>
  <si>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</si>
  <si>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</si>
  <si>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</si>
  <si>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</si>
  <si>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</si>
  <si>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</si>
  <si>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</si>
  <si>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</si>
  <si>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</si>
  <si>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</si>
  <si>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</si>
  <si>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</si>
  <si>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</si>
  <si>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</si>
  <si>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</si>
  <si>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</si>
  <si>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</si>
  <si>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</si>
  <si>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</si>
  <si>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</si>
  <si>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</si>
  <si>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</si>
  <si>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</si>
  <si>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</si>
  <si>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</si>
  <si>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</si>
  <si>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</si>
  <si>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</si>
  <si>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</si>
  <si>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</si>
  <si>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</si>
  <si>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</si>
  <si>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</si>
  <si>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</si>
  <si>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</si>
  <si>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</si>
  <si>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</si>
  <si>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</si>
  <si>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</si>
  <si>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</si>
  <si>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</si>
  <si>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</si>
  <si>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</si>
  <si>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</si>
  <si>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</si>
  <si>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</si>
  <si>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</si>
  <si>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</si>
  <si>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</si>
  <si>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</si>
  <si>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</si>
  <si>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</si>
  <si>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</si>
  <si>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</si>
  <si>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</si>
  <si>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</si>
  <si>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</si>
  <si>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</si>
  <si>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</si>
  <si>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</si>
  <si>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</si>
  <si>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</si>
  <si>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</si>
  <si>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</si>
  <si>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</si>
  <si>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</si>
  <si>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</si>
  <si>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</si>
  <si>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</si>
  <si>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</si>
  <si>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</si>
  <si>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</si>
  <si>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</si>
  <si>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</si>
  <si>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</si>
  <si>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</si>
  <si>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</si>
  <si>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</si>
  <si>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</si>
  <si>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</si>
  <si>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</si>
  <si>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</si>
  <si>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</si>
  <si>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</si>
  <si>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</si>
  <si>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</si>
  <si>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</si>
  <si>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</si>
  <si>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</si>
  <si>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</si>
  <si>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</si>
  <si>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</si>
  <si>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</si>
  <si>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</si>
  <si>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</si>
  <si>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</si>
  <si>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</si>
  <si>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</si>
  <si>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</si>
  <si>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</si>
  <si>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</si>
  <si>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</si>
  <si>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</si>
  <si>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</si>
  <si>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</si>
  <si>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</si>
  <si>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</si>
  <si>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</si>
  <si>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</si>
  <si>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</si>
  <si>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</si>
  <si>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</si>
  <si>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</si>
  <si>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</si>
  <si>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</si>
  <si>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</si>
  <si>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</si>
  <si>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</si>
  <si>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</si>
  <si>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</si>
  <si>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</si>
  <si>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</si>
  <si>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</si>
  <si>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</si>
  <si>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</si>
  <si>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</si>
  <si>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</si>
  <si>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</si>
  <si>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</si>
  <si>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</si>
  <si>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</si>
  <si>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</si>
  <si>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</si>
  <si>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</si>
  <si>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</si>
  <si>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</si>
  <si>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</si>
  <si>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</si>
  <si>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</si>
  <si>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</si>
  <si>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</si>
  <si>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</si>
  <si>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</si>
  <si>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</si>
  <si>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</si>
  <si>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</si>
  <si>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</si>
  <si>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</si>
  <si>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</si>
  <si>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</si>
  <si>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</si>
  <si>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</si>
  <si>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</si>
  <si>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</si>
  <si>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</si>
  <si>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</si>
  <si>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</si>
  <si>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</si>
  <si>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</si>
  <si>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</si>
  <si>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</si>
  <si>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</si>
  <si>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</si>
  <si>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</si>
  <si>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</si>
  <si>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</si>
  <si>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</si>
  <si>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</si>
  <si>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</si>
  <si>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</si>
  <si>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</si>
  <si>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</si>
  <si>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</si>
  <si>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</si>
  <si>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</si>
  <si>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</si>
  <si>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</si>
  <si>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</si>
  <si>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</si>
  <si>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</si>
  <si>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</si>
  <si>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</si>
  <si>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</si>
  <si>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</si>
  <si>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</si>
  <si>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</si>
  <si>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</si>
  <si>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</si>
  <si>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</si>
  <si>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</si>
  <si>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</si>
  <si>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</si>
  <si>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</si>
  <si>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</si>
  <si>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</si>
  <si>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</si>
  <si>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</si>
  <si>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</si>
  <si>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</si>
  <si>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</si>
  <si>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</si>
  <si>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</si>
  <si>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</si>
  <si>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</si>
  <si>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</si>
  <si>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</si>
  <si>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</si>
  <si>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</si>
  <si>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</si>
  <si>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</si>
  <si>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</si>
  <si>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</si>
  <si>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</si>
  <si>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</si>
  <si>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</si>
  <si>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</si>
  <si>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</si>
  <si>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</si>
  <si>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</si>
  <si>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</si>
  <si>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</si>
  <si>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</si>
  <si>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</si>
  <si>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</si>
  <si>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</si>
  <si>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</si>
  <si>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</si>
  <si>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</si>
  <si>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</si>
  <si>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</si>
  <si>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</si>
  <si>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</si>
  <si>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</si>
  <si>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</si>
  <si>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</si>
  <si>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</si>
  <si>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</si>
  <si>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</si>
  <si>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</si>
  <si>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</si>
  <si>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</si>
  <si>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</si>
  <si>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</si>
  <si>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</si>
  <si>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</si>
  <si>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</si>
  <si>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</si>
  <si>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</si>
  <si>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</si>
  <si>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</si>
  <si>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</si>
  <si>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</si>
  <si>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</si>
  <si>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</si>
  <si>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</si>
  <si>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</si>
  <si>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</si>
  <si>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</si>
  <si>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</si>
  <si>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</si>
  <si>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</si>
  <si>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</si>
  <si>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</si>
  <si>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</si>
  <si>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</si>
  <si>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</si>
  <si>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</si>
  <si>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</si>
  <si>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</si>
  <si>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</si>
  <si>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</si>
  <si>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</si>
  <si>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</si>
  <si>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</si>
  <si>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</si>
  <si>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</si>
  <si>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</si>
  <si>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</si>
  <si>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</si>
  <si>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</si>
  <si>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</si>
  <si>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</si>
  <si>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</si>
  <si>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</si>
  <si>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</si>
  <si>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</si>
  <si>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</si>
  <si>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</si>
  <si>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</si>
  <si>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</si>
  <si>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</si>
  <si>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</si>
  <si>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</si>
  <si>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</si>
  <si>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</si>
  <si>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</si>
  <si>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</si>
  <si>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</si>
  <si>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</si>
  <si>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</si>
  <si>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</si>
  <si>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</si>
  <si>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</si>
  <si>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</si>
  <si>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</si>
  <si>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</si>
  <si>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</si>
  <si>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</si>
  <si>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</si>
  <si>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</si>
  <si>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</si>
  <si>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</si>
  <si>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</si>
  <si>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</si>
  <si>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</si>
  <si>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</si>
  <si>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</si>
  <si>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</si>
  <si>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</si>
  <si>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</si>
  <si>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</si>
  <si>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</si>
  <si>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</si>
  <si>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</si>
  <si>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</si>
  <si>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</si>
  <si>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</si>
  <si>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</si>
  <si>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</si>
  <si>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</si>
  <si>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</si>
  <si>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</si>
  <si>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</si>
  <si>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</si>
  <si>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</si>
  <si>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</si>
  <si>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</si>
  <si>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</si>
  <si>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</si>
  <si>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</si>
  <si>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</si>
  <si>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</si>
  <si>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</si>
  <si>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</si>
  <si>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</si>
  <si>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</si>
  <si>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</si>
  <si>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</si>
  <si>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</si>
  <si>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</si>
  <si>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</si>
  <si>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</si>
  <si>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</si>
  <si>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</si>
  <si>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</si>
  <si>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</si>
  <si>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</si>
  <si>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</si>
  <si>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</si>
  <si>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</si>
  <si>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</si>
  <si>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</si>
  <si>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</si>
  <si>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</si>
  <si>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</si>
  <si>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</si>
  <si>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</si>
  <si>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</si>
  <si>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</si>
  <si>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</si>
  <si>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</si>
  <si>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</si>
  <si>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</si>
  <si>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</si>
  <si>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</si>
  <si>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</si>
  <si>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</si>
  <si>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</si>
  <si>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</si>
  <si>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</si>
  <si>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</si>
  <si>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</si>
  <si>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</si>
  <si>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</si>
  <si>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</si>
  <si>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</si>
  <si>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</si>
  <si>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</si>
  <si>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</si>
  <si>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</si>
  <si>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</si>
  <si>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</si>
  <si>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</si>
  <si>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</si>
  <si>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</si>
  <si>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</si>
  <si>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</si>
  <si>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</si>
  <si>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</si>
  <si>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</si>
  <si>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</si>
  <si>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</si>
  <si>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</si>
  <si>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</si>
  <si>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</si>
  <si>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</si>
  <si>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</si>
  <si>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</si>
  <si>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</si>
  <si>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</si>
  <si>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</si>
  <si>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</si>
  <si>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</si>
  <si>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</si>
  <si>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</si>
  <si>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</si>
  <si>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</si>
  <si>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</si>
  <si>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</si>
  <si>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</si>
  <si>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</si>
  <si>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</si>
  <si>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</si>
  <si>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</si>
  <si>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</si>
  <si>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</si>
  <si>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</si>
  <si>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</si>
  <si>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</si>
  <si>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</si>
  <si>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</si>
  <si>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</si>
  <si>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</si>
  <si>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</si>
  <si>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</si>
  <si>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</si>
  <si>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</si>
  <si>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</si>
  <si>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</si>
  <si>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</si>
  <si>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</si>
  <si>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</si>
  <si>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</si>
  <si>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</si>
  <si>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</si>
  <si>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</si>
  <si>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</si>
  <si>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</si>
  <si>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</si>
  <si>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</si>
  <si>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</si>
  <si>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</si>
  <si>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</si>
  <si>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</si>
  <si>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</si>
  <si>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</si>
  <si>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</si>
  <si>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</si>
  <si>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</si>
  <si>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</si>
  <si>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</si>
  <si>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</si>
  <si>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</si>
  <si>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</si>
  <si>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</si>
  <si>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</si>
  <si>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</si>
  <si>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</si>
  <si>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</si>
  <si>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</si>
  <si>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</si>
  <si>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</si>
  <si>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</si>
  <si>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</si>
  <si>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</si>
  <si>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</si>
  <si>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</si>
  <si>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</si>
  <si>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</si>
  <si>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</si>
  <si>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</si>
  <si>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</si>
  <si>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</si>
  <si>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</si>
  <si>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</si>
  <si>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</si>
  <si>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</si>
  <si>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</si>
  <si>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</si>
  <si>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</si>
  <si>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</si>
  <si>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</si>
  <si>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</si>
  <si>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</si>
  <si>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</si>
  <si>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</si>
  <si>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</si>
  <si>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</si>
  <si>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</si>
  <si>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</si>
  <si>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</si>
  <si>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</si>
  <si>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</si>
  <si>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</si>
  <si>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</si>
  <si>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</si>
  <si>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</si>
  <si>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</si>
  <si>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</si>
  <si>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</si>
  <si>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</si>
  <si>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</si>
  <si>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</si>
  <si>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</si>
  <si>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</si>
  <si>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</si>
  <si>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</si>
  <si>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</si>
  <si>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</si>
  <si>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</si>
  <si>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</si>
  <si>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</si>
  <si>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</si>
  <si>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</si>
  <si>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</si>
  <si>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</si>
  <si>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</si>
  <si>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</si>
  <si>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</si>
  <si>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</si>
  <si>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</si>
  <si>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</si>
  <si>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</si>
  <si>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</si>
  <si>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</si>
  <si>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</si>
  <si>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</si>
  <si>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</si>
  <si>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</si>
  <si>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</si>
  <si>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</si>
  <si>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</si>
  <si>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</si>
  <si>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</si>
  <si>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</si>
  <si>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</si>
  <si>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</si>
  <si>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</si>
  <si>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</si>
  <si>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</si>
  <si>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</si>
  <si>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</si>
  <si>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</si>
  <si>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</si>
  <si>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</si>
  <si>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</si>
  <si>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</si>
  <si>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</si>
  <si>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</si>
  <si>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</si>
  <si>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</si>
  <si>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</si>
  <si>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</si>
  <si>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</si>
  <si>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</si>
  <si>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</si>
  <si>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</si>
  <si>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</si>
  <si>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</si>
  <si>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</si>
  <si>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</si>
  <si>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</si>
  <si>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</si>
  <si>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</si>
  <si>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</si>
  <si>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</si>
  <si>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</si>
  <si>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</si>
  <si>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</si>
  <si>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</si>
  <si>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</si>
  <si>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</si>
  <si>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</si>
  <si>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</si>
  <si>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</si>
  <si>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</si>
  <si>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</si>
  <si>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</si>
  <si>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</si>
  <si>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</si>
  <si>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</si>
  <si>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</si>
  <si>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</si>
  <si>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</si>
  <si>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</si>
  <si>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</si>
  <si>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</si>
  <si>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</si>
  <si>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</si>
  <si>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</si>
  <si>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</si>
  <si>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</si>
  <si>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</si>
  <si>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</si>
  <si>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</si>
  <si>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</si>
  <si>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</si>
  <si>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</si>
  <si>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</si>
  <si>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</si>
  <si>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</si>
  <si>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</si>
  <si>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</si>
  <si>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</si>
  <si>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</si>
  <si>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</si>
  <si>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</si>
  <si>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</si>
  <si>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</si>
  <si>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</si>
  <si>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</si>
  <si>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</si>
  <si>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</si>
  <si>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</si>
  <si>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</si>
  <si>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</si>
  <si>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</si>
  <si>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</si>
  <si>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</si>
  <si>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</si>
  <si>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</si>
  <si>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</si>
  <si>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</si>
  <si>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</si>
  <si>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</si>
  <si>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</si>
  <si>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</si>
  <si>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</si>
  <si>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</si>
  <si>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</si>
  <si>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</si>
  <si>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</si>
  <si>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</si>
  <si>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</si>
  <si>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</si>
  <si>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</si>
  <si>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</si>
  <si>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</si>
  <si>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</si>
  <si>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</si>
  <si>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</si>
  <si>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</si>
  <si>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</si>
  <si>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</si>
  <si>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</si>
  <si>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</si>
  <si>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</si>
  <si>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</si>
  <si>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</si>
  <si>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</si>
  <si>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</si>
  <si>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</si>
  <si>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</si>
  <si>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</si>
  <si>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</si>
  <si>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</si>
  <si>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</si>
  <si>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</si>
  <si>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</si>
  <si>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</si>
  <si>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</si>
  <si>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</si>
  <si>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</si>
  <si>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</si>
  <si>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</si>
  <si>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</si>
  <si>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</si>
  <si>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</si>
  <si>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</si>
  <si>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</si>
  <si>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</si>
  <si>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</si>
  <si>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</si>
  <si>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</si>
  <si>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</si>
  <si>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</si>
  <si>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</si>
  <si>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</si>
  <si>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</si>
  <si>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</si>
  <si>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</si>
  <si>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</si>
  <si>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</si>
  <si>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</si>
  <si>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</si>
  <si>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</si>
  <si>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</si>
  <si>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</si>
  <si>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</si>
  <si>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</si>
  <si>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</si>
  <si>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</si>
  <si>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</si>
  <si>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</si>
  <si>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</si>
  <si>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</si>
  <si>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</si>
  <si>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</si>
  <si>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</si>
  <si>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</si>
  <si>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</si>
  <si>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</si>
  <si>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</si>
  <si>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</si>
  <si>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</si>
  <si>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</si>
  <si>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</si>
  <si>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</si>
  <si>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</si>
  <si>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</si>
  <si>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</si>
  <si>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</si>
  <si>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</si>
  <si>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</si>
  <si>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</si>
  <si>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</si>
  <si>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</si>
  <si>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</si>
  <si>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</si>
  <si>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</si>
  <si>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</si>
  <si>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</si>
  <si>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</si>
  <si>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</si>
  <si>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</si>
  <si>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</si>
  <si>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</si>
  <si>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</si>
  <si>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</si>
  <si>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</si>
  <si>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</si>
  <si>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</si>
  <si>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</si>
  <si>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</si>
  <si>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</si>
  <si>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</si>
  <si>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</si>
  <si>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</si>
  <si>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</si>
  <si>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</si>
  <si>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</si>
  <si>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</si>
  <si>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</si>
  <si>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</si>
  <si>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</si>
  <si>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</si>
  <si>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</si>
  <si>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</si>
  <si>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</si>
  <si>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</si>
  <si>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</si>
  <si>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</si>
  <si>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</si>
  <si>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</si>
  <si>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</si>
  <si>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</si>
  <si>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</si>
  <si>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</si>
  <si>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</si>
  <si>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</si>
  <si>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</si>
  <si>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</si>
  <si>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</si>
  <si>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</si>
  <si>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</si>
  <si>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</si>
  <si>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</si>
  <si>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</si>
  <si>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</si>
  <si>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</si>
  <si>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</si>
  <si>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</si>
  <si>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</si>
  <si>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</si>
  <si>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</si>
  <si>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</si>
  <si>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</si>
  <si>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</si>
  <si>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</si>
  <si>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</si>
  <si>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</si>
  <si>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</si>
  <si>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</si>
  <si>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</si>
  <si>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</si>
  <si>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</si>
  <si>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</si>
  <si>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</si>
  <si>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</si>
  <si>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</si>
  <si>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</si>
  <si>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</si>
  <si>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</si>
  <si>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</si>
  <si>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</si>
  <si>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</si>
  <si>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</si>
  <si>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</si>
  <si>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</si>
  <si>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</si>
  <si>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</si>
  <si>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</si>
  <si>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</si>
  <si>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</si>
  <si>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</si>
  <si>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</si>
  <si>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</si>
  <si>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</si>
  <si>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</si>
  <si>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</si>
  <si>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</si>
  <si>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</si>
  <si>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</si>
  <si>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</si>
  <si>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</si>
  <si>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</si>
  <si>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</si>
  <si>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</si>
  <si>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</si>
  <si>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</si>
  <si>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</si>
  <si>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</si>
  <si>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</si>
  <si>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</si>
  <si>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</si>
  <si>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</si>
  <si>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</si>
  <si>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</si>
  <si>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</si>
  <si>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</si>
  <si>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</si>
  <si>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</si>
  <si>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</si>
  <si>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</si>
  <si>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</si>
  <si>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</si>
  <si>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</si>
  <si>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</si>
  <si>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</si>
  <si>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</si>
  <si>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</si>
  <si>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</si>
  <si>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</si>
  <si>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</si>
  <si>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</si>
  <si>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</si>
  <si>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</si>
  <si>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</si>
  <si>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</si>
  <si>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</si>
  <si>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</si>
  <si>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</si>
  <si>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</si>
  <si>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</si>
  <si>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</si>
  <si>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</si>
  <si>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</si>
  <si>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</si>
  <si>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</si>
  <si>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</si>
  <si>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</si>
  <si>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</si>
  <si>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</si>
  <si>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</si>
  <si>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</si>
  <si>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</si>
  <si>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</si>
  <si>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</si>
  <si>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</si>
  <si>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</si>
  <si>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</si>
  <si>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</si>
  <si>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</si>
  <si>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</si>
  <si>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</si>
  <si>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</si>
  <si>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</si>
  <si>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</si>
  <si>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</si>
  <si>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</si>
  <si>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</si>
  <si>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</si>
  <si>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</si>
  <si>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</si>
  <si>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</si>
  <si>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</si>
  <si>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</si>
  <si>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</si>
  <si>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</si>
  <si>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</si>
  <si>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</si>
  <si>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</si>
  <si>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</si>
  <si>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</si>
  <si>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</si>
  <si>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</si>
  <si>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</si>
  <si>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</si>
  <si>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</si>
  <si>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</si>
  <si>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</si>
  <si>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</si>
  <si>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</si>
  <si>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</si>
  <si>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</si>
  <si>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</si>
  <si>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</si>
  <si>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</si>
  <si>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</si>
  <si>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</si>
  <si>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</si>
  <si>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</si>
  <si>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</si>
  <si>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</si>
  <si>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</si>
  <si>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</si>
  <si>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</si>
  <si>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</si>
  <si>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</si>
  <si>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</si>
  <si>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</si>
  <si>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</si>
  <si>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</si>
  <si>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</si>
  <si>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</si>
  <si>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</si>
  <si>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</si>
  <si>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</si>
  <si>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</si>
  <si>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</si>
  <si>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</si>
  <si>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</si>
  <si>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</si>
  <si>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</si>
  <si>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</si>
  <si>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</si>
  <si>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</si>
  <si>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</si>
  <si>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</si>
  <si>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</si>
  <si>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</si>
  <si>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</si>
  <si>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</si>
  <si>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</si>
  <si>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</si>
  <si>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</si>
  <si>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</si>
  <si>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</si>
  <si>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</si>
  <si>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</si>
  <si>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</si>
  <si>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</si>
  <si>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</si>
  <si>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</si>
  <si>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</si>
  <si>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</si>
  <si>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</si>
  <si>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</si>
  <si>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</si>
  <si>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</si>
  <si>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</si>
  <si>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</si>
  <si>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</si>
  <si>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</si>
  <si>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</si>
  <si>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</si>
  <si>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</si>
  <si>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</si>
  <si>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</si>
  <si>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</si>
  <si>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</si>
  <si>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</si>
  <si>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</si>
  <si>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</si>
  <si>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</si>
  <si>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</si>
  <si>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</si>
  <si>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</si>
  <si>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</si>
  <si>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</si>
  <si>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</si>
  <si>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</si>
  <si>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</si>
  <si>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</si>
  <si>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</si>
  <si>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</si>
  <si>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</si>
  <si>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</si>
  <si>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</si>
  <si>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</si>
  <si>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</si>
  <si>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</si>
  <si>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</si>
  <si>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</si>
  <si>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</si>
  <si>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</si>
  <si>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</si>
  <si>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</si>
  <si>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</si>
  <si>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</si>
  <si>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</si>
  <si>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</si>
  <si>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</si>
  <si>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</si>
  <si>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</si>
  <si>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</si>
  <si>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</si>
  <si>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</si>
  <si>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</si>
  <si>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</si>
  <si>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</si>
  <si>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</si>
  <si>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</si>
  <si>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</si>
  <si>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</si>
  <si>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</si>
  <si>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</si>
  <si>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</si>
  <si>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</si>
  <si>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</si>
  <si>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</si>
  <si>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</si>
  <si>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</si>
  <si>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</si>
  <si>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</si>
  <si>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</si>
  <si>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</si>
  <si>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</si>
  <si>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</si>
  <si>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</si>
  <si>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</si>
  <si>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</si>
  <si>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</si>
  <si>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</si>
  <si>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</si>
  <si>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</si>
  <si>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</si>
  <si>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</si>
  <si>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</si>
  <si>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</si>
  <si>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</si>
  <si>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</si>
  <si>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</si>
  <si>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</si>
  <si>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</si>
  <si>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</si>
  <si>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</si>
  <si>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</si>
  <si>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</si>
  <si>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</si>
  <si>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</si>
  <si>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</si>
  <si>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</si>
  <si>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</si>
  <si>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</si>
  <si>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</si>
  <si>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</si>
  <si>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</si>
  <si>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</si>
  <si>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</si>
  <si>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</si>
  <si>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</si>
  <si>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</si>
  <si>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</si>
  <si>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</si>
  <si>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</si>
  <si>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</si>
  <si>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</si>
  <si>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</si>
  <si>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</si>
  <si>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</si>
  <si>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</si>
  <si>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</si>
  <si>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</si>
  <si>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</si>
  <si>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</si>
  <si>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</si>
  <si>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</si>
  <si>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</si>
  <si>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</si>
  <si>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</si>
  <si>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</si>
  <si>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</si>
  <si>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</si>
  <si>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</si>
  <si>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</si>
  <si>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</si>
  <si>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</si>
  <si>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</si>
  <si>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</si>
  <si>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</si>
  <si>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</si>
  <si>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</si>
  <si>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</si>
  <si>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</si>
  <si>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</si>
  <si>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</si>
  <si>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</si>
  <si>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</si>
  <si>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</si>
  <si>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</si>
  <si>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</si>
  <si>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</si>
  <si>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</si>
  <si>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</si>
  <si>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</si>
  <si>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</si>
  <si>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</si>
  <si>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</si>
  <si>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</si>
  <si>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</si>
  <si>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</si>
  <si>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</si>
  <si>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</si>
  <si>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</si>
  <si>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</si>
  <si>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</si>
  <si>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</si>
  <si>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</si>
  <si>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</si>
  <si>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</si>
  <si>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</si>
  <si>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</si>
  <si>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</si>
  <si>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</si>
  <si>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</si>
  <si>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</si>
  <si>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</si>
  <si>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</si>
  <si>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</si>
  <si>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</si>
  <si>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</si>
  <si>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</si>
  <si>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</si>
  <si>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</si>
  <si>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</si>
  <si>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</si>
  <si>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</si>
  <si>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</si>
  <si>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</si>
  <si>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</si>
  <si>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</si>
  <si>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</si>
  <si>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</si>
  <si>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</si>
  <si>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</si>
  <si>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</si>
  <si>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</si>
  <si>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</si>
  <si>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</si>
  <si>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</si>
  <si>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</si>
  <si>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</si>
  <si>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</si>
  <si>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</si>
  <si>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</si>
  <si>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</si>
  <si>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</si>
  <si>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</si>
  <si>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</si>
  <si>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</si>
  <si>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</si>
  <si>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</si>
  <si>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</si>
  <si>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</si>
  <si>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</si>
  <si>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</si>
  <si>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</si>
  <si>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</si>
  <si>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</si>
  <si>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</si>
  <si>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</si>
  <si>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</si>
  <si>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</si>
  <si>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</si>
  <si>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</si>
  <si>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</si>
  <si>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</si>
  <si>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</si>
  <si>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</si>
  <si>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</si>
  <si>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</si>
  <si>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</si>
  <si>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</si>
  <si>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</si>
  <si>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</si>
  <si>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</si>
  <si>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</si>
  <si>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</si>
  <si>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</si>
  <si>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</si>
  <si>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</si>
  <si>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</si>
  <si>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</si>
  <si>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</si>
  <si>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</si>
  <si>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</si>
  <si>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</si>
  <si>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</si>
  <si>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</si>
  <si>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</si>
  <si>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</si>
  <si>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</si>
  <si>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</si>
  <si>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</si>
  <si>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</si>
  <si>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</si>
  <si>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</si>
  <si>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</si>
  <si>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</si>
  <si>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</si>
  <si>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</si>
  <si>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</si>
  <si>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</si>
  <si>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</si>
  <si>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</si>
  <si>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</si>
  <si>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</si>
  <si>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</si>
  <si>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</si>
  <si>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</si>
  <si>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</si>
  <si>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</si>
  <si>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</si>
  <si>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</si>
  <si>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</si>
  <si>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</si>
  <si>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</si>
  <si>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</si>
  <si>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</si>
  <si>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</si>
  <si>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</si>
  <si>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</si>
  <si>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</si>
  <si>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</si>
  <si>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</si>
  <si>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</si>
  <si>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</si>
  <si>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</si>
  <si>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</si>
  <si>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</si>
  <si>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</si>
  <si>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</si>
  <si>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</si>
  <si>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</si>
  <si>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</si>
  <si>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</si>
  <si>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</si>
  <si>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</si>
  <si>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</si>
  <si>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</si>
  <si>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</si>
  <si>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</si>
  <si>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</si>
  <si>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</si>
  <si>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</si>
  <si>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</si>
  <si>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</si>
  <si>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</si>
  <si>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</si>
  <si>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</si>
  <si>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</si>
  <si>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</si>
  <si>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</si>
  <si>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</si>
  <si>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</si>
  <si>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</si>
  <si>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</si>
  <si>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</si>
  <si>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</si>
  <si>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</si>
  <si>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</si>
  <si>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</si>
  <si>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</si>
  <si>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</si>
  <si>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</si>
  <si>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</si>
  <si>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</si>
  <si>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</si>
  <si>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</si>
  <si>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</si>
  <si>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</si>
  <si>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</si>
  <si>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</si>
  <si>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</si>
  <si>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</si>
  <si>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</si>
  <si>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</si>
  <si>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</si>
  <si>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</si>
  <si>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</si>
  <si>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</si>
  <si>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</si>
  <si>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</si>
  <si>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</si>
  <si>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</si>
  <si>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</si>
  <si>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</si>
  <si>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</si>
  <si>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</si>
  <si>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</si>
  <si>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</si>
  <si>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</si>
  <si>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</si>
  <si>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</si>
  <si>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</si>
  <si>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</si>
  <si>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</si>
  <si>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</si>
  <si>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</si>
  <si>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</si>
  <si>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</si>
  <si>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</si>
  <si>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</si>
  <si>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</si>
  <si>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</si>
  <si>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</si>
  <si>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</si>
  <si>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</si>
  <si>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</si>
  <si>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</si>
  <si>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</si>
  <si>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</si>
  <si>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</si>
  <si>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</si>
  <si>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</si>
  <si>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</si>
  <si>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</si>
  <si>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</si>
  <si>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</si>
  <si>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</si>
  <si>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</si>
  <si>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</si>
  <si>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</si>
  <si>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</si>
  <si>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</si>
  <si>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</si>
  <si>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</si>
  <si>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</si>
  <si>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</si>
  <si>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</si>
  <si>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</si>
  <si>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</si>
  <si>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</si>
  <si>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</si>
  <si>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</si>
  <si>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</si>
  <si>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</si>
  <si>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</si>
  <si>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</si>
  <si>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</si>
  <si>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</si>
  <si>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</si>
  <si>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</si>
  <si>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</si>
  <si>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</si>
  <si>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</si>
  <si>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</si>
  <si>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</si>
  <si>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</si>
  <si>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</si>
  <si>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</si>
  <si>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</si>
  <si>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</si>
  <si>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</si>
  <si>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</si>
  <si>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</si>
  <si>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</si>
  <si>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</si>
  <si>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</si>
  <si>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</si>
  <si>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</si>
  <si>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</si>
  <si>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</si>
  <si>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</si>
  <si>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</si>
  <si>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</si>
  <si>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</si>
  <si>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</si>
  <si>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</si>
  <si>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</si>
  <si>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</si>
  <si>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</si>
  <si>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</si>
  <si>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</si>
  <si>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</si>
  <si>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</si>
  <si>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</si>
  <si>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</si>
  <si>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</si>
  <si>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</si>
  <si>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</si>
  <si>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</si>
  <si>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</si>
  <si>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</si>
  <si>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</si>
  <si>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</si>
  <si>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</si>
  <si>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</si>
  <si>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</si>
  <si>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</si>
  <si>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</si>
  <si>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</si>
  <si>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</si>
  <si>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</si>
  <si>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</si>
  <si>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</si>
  <si>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</si>
  <si>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</si>
  <si>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</si>
  <si>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</si>
  <si>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</si>
  <si>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</si>
  <si>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</si>
  <si>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</si>
  <si>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</si>
  <si>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</si>
  <si>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</si>
  <si>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</si>
  <si>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</si>
  <si>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</si>
  <si>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</si>
  <si>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</si>
  <si>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</si>
  <si>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</si>
  <si>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</si>
  <si>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</si>
  <si>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</si>
  <si>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</si>
  <si>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</si>
  <si>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</si>
  <si>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</si>
  <si>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</si>
  <si>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</si>
  <si>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</si>
  <si>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</si>
  <si>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</si>
  <si>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</si>
  <si>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</si>
  <si>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</si>
  <si>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</si>
  <si>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</si>
  <si>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</si>
  <si>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</si>
  <si>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</si>
  <si>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</si>
  <si>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</si>
  <si>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</si>
  <si>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</si>
  <si>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</si>
  <si>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</si>
  <si>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</si>
  <si>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</si>
  <si>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</si>
  <si>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</si>
  <si>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</si>
  <si>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</si>
  <si>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</si>
  <si>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</si>
  <si>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</si>
  <si>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</si>
  <si>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</si>
  <si>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</si>
  <si>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</si>
  <si>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</si>
  <si>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</si>
  <si>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</si>
  <si>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</si>
  <si>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</si>
  <si>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</si>
  <si>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</si>
  <si>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</si>
  <si>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</si>
  <si>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</si>
  <si>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</si>
  <si>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</si>
  <si>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</si>
  <si>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</si>
  <si>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</si>
  <si>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</si>
  <si>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</si>
  <si>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</si>
  <si>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</si>
  <si>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</si>
  <si>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</si>
  <si>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</si>
  <si>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</si>
  <si>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</si>
  <si>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</si>
  <si>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</si>
  <si>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</si>
  <si>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</si>
  <si>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</si>
  <si>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</si>
  <si>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</si>
  <si>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</si>
  <si>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</si>
  <si>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</si>
  <si>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</si>
  <si>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</si>
  <si>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</si>
  <si>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</si>
  <si>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</si>
  <si>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</si>
  <si>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</si>
  <si>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</si>
  <si>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</si>
  <si>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</si>
  <si>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</si>
  <si>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</si>
  <si>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</si>
  <si>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</si>
  <si>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</si>
  <si>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</si>
  <si>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</si>
  <si>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</si>
  <si>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</si>
  <si>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</si>
  <si>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</si>
  <si>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</si>
  <si>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</si>
  <si>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</si>
  <si>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</si>
  <si>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</si>
  <si>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</si>
  <si>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</si>
  <si>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</si>
  <si>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</si>
  <si>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</si>
  <si>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</si>
  <si>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</si>
  <si>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</si>
  <si>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</si>
  <si>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</si>
  <si>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</si>
  <si>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</si>
  <si>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</si>
  <si>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</si>
  <si>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</si>
  <si>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</si>
  <si>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</si>
  <si>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</si>
  <si>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</si>
  <si>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</si>
  <si>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</si>
  <si>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</si>
  <si>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</si>
  <si>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</si>
  <si>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</si>
  <si>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</si>
  <si>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</si>
  <si>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</si>
  <si>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</si>
  <si>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</si>
  <si>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</si>
  <si>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</si>
  <si>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</si>
  <si>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</si>
  <si>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</si>
  <si>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</si>
  <si>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</si>
  <si>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</si>
  <si>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</si>
  <si>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</si>
  <si>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</si>
  <si>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</si>
  <si>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</si>
  <si>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</si>
  <si>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</si>
  <si>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</si>
  <si>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</si>
  <si>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</si>
  <si>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</si>
  <si>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</si>
  <si>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</si>
  <si>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</si>
  <si>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</si>
  <si>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</si>
  <si>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</si>
  <si>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</si>
  <si>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</si>
  <si>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</si>
  <si>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</si>
  <si>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</si>
  <si>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</si>
  <si>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</si>
  <si>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</si>
  <si>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</si>
  <si>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</si>
  <si>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</si>
  <si>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</si>
  <si>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</si>
  <si>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</si>
  <si>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</si>
  <si>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</si>
  <si>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</si>
  <si>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</si>
  <si>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</si>
  <si>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</si>
  <si>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</si>
  <si>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</si>
  <si>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</si>
  <si>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</si>
  <si>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</si>
  <si>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</si>
  <si>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</si>
  <si>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</si>
  <si>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</si>
  <si>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</si>
  <si>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</si>
  <si>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</si>
  <si>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</si>
  <si>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</si>
  <si>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</si>
  <si>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</si>
  <si>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</si>
  <si>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</si>
  <si>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</si>
  <si>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</si>
  <si>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</si>
  <si>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</si>
  <si>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</si>
  <si>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</si>
  <si>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</si>
  <si>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</si>
  <si>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</si>
  <si>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</si>
  <si>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</si>
  <si>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</si>
  <si>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</si>
  <si>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</si>
  <si>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</si>
  <si>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</si>
  <si>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</si>
  <si>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</si>
  <si>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</si>
  <si>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</si>
  <si>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</si>
  <si>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</si>
  <si>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</si>
  <si>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</si>
  <si>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</si>
  <si>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</si>
  <si>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</si>
  <si>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</si>
  <si>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</si>
  <si>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</si>
  <si>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</si>
  <si>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</si>
  <si>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</si>
  <si>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</si>
  <si>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</si>
  <si>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</si>
  <si>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</si>
  <si>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</si>
  <si>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</si>
  <si>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</si>
  <si>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</si>
  <si>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</si>
  <si>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</si>
  <si>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</si>
  <si>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</si>
  <si>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</si>
  <si>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</si>
  <si>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</si>
  <si>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</si>
  <si>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</si>
  <si>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</si>
  <si>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</si>
  <si>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</si>
  <si>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</si>
  <si>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</si>
  <si>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</si>
  <si>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</si>
  <si>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</si>
  <si>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</si>
  <si>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</si>
  <si>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</si>
  <si>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</si>
  <si>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</si>
  <si>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</si>
  <si>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</si>
  <si>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</si>
  <si>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</si>
  <si>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</si>
  <si>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</si>
  <si>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</si>
  <si>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</si>
  <si>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</si>
  <si>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</si>
  <si>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</si>
  <si>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</si>
  <si>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</si>
  <si>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</si>
  <si>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</si>
  <si>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</si>
  <si>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</si>
  <si>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</si>
  <si>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</si>
  <si>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</si>
  <si>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</si>
  <si>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</si>
  <si>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</si>
  <si>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</si>
  <si>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</si>
  <si>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</si>
  <si>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</si>
  <si>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</si>
  <si>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</si>
  <si>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</si>
  <si>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</si>
  <si>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</si>
  <si>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</si>
  <si>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</si>
  <si>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</si>
  <si>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</si>
  <si>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</si>
  <si>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</si>
  <si>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</si>
  <si>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</si>
  <si>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</si>
  <si>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</si>
  <si>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</si>
  <si>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</si>
  <si>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</si>
  <si>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</si>
  <si>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</si>
  <si>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</si>
  <si>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</si>
  <si>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</si>
  <si>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</si>
  <si>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</si>
  <si>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</si>
  <si>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</si>
  <si>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</si>
  <si>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</si>
  <si>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</si>
  <si>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</si>
  <si>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</si>
  <si>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</si>
  <si>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</si>
  <si>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</si>
  <si>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</si>
  <si>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</si>
  <si>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</si>
  <si>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</si>
  <si>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</si>
  <si>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</si>
  <si>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</si>
  <si>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</si>
  <si>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</si>
  <si>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</si>
  <si>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</si>
  <si>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</si>
  <si>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</si>
  <si>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</si>
  <si>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</si>
  <si>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</si>
  <si>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</si>
  <si>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</si>
  <si>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</si>
  <si>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</si>
  <si>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</si>
  <si>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</si>
  <si>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</si>
  <si>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</si>
  <si>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</si>
  <si>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</si>
  <si>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</si>
  <si>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</si>
  <si>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</si>
  <si>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</si>
  <si>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</si>
  <si>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</si>
  <si>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</si>
  <si>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</si>
  <si>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</si>
  <si>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</si>
  <si>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</si>
  <si>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</si>
  <si>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</si>
  <si>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</si>
  <si>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</si>
  <si>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</si>
  <si>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</si>
  <si>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</si>
  <si>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</si>
  <si>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</si>
  <si>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</si>
  <si>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</si>
  <si>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</si>
  <si>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</si>
  <si>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</si>
  <si>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</si>
  <si>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</si>
  <si>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</si>
  <si>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</si>
  <si>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</si>
  <si>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</si>
  <si>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</si>
  <si>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</si>
  <si>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</si>
  <si>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</si>
  <si>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</si>
  <si>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</si>
  <si>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</si>
  <si>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</si>
  <si>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</si>
  <si>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</si>
  <si>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</si>
  <si>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</si>
  <si>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</si>
  <si>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</si>
  <si>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</si>
  <si>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</si>
  <si>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</si>
  <si>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</si>
  <si>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</si>
  <si>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</si>
  <si>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</si>
  <si>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</si>
  <si>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</si>
  <si>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</si>
  <si>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</si>
  <si>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</si>
  <si>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</si>
  <si>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</si>
  <si>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</si>
  <si>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</si>
  <si>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</si>
  <si>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</si>
  <si>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</si>
  <si>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</si>
  <si>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</si>
  <si>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</si>
  <si>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</si>
  <si>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</si>
  <si>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</si>
  <si>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</si>
  <si>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</si>
  <si>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</si>
  <si>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</si>
  <si>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</si>
  <si>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</si>
  <si>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</si>
  <si>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</si>
  <si>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</si>
  <si>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</si>
  <si>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</si>
  <si>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</si>
  <si>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</si>
  <si>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</si>
  <si>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</si>
  <si>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</si>
  <si>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</si>
  <si>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</si>
  <si>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</si>
  <si>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</si>
  <si>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</si>
  <si>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</si>
  <si>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</si>
  <si>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</si>
  <si>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</si>
  <si>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</si>
  <si>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</si>
  <si>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</si>
  <si>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</si>
  <si>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</si>
  <si>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</si>
  <si>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</si>
  <si>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</si>
  <si>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</si>
  <si>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</si>
  <si>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</si>
  <si>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</si>
  <si>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</si>
  <si>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</si>
  <si>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</si>
  <si>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</si>
  <si>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</si>
  <si>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</si>
  <si>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</si>
  <si>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</si>
  <si>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</si>
  <si>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</si>
  <si>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</si>
  <si>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</si>
  <si>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</si>
  <si>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</si>
  <si>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</si>
  <si>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</si>
  <si>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</si>
  <si>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</si>
  <si>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</si>
  <si>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</si>
  <si>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</si>
  <si>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</si>
  <si>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</si>
  <si>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</si>
  <si>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</si>
  <si>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</si>
  <si>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</si>
  <si>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</si>
  <si>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</si>
  <si>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</si>
  <si>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</si>
  <si>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</si>
  <si>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</si>
  <si>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</si>
  <si>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</si>
  <si>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</si>
  <si>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</si>
  <si>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</si>
  <si>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</si>
  <si>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</si>
  <si>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</si>
  <si>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</si>
  <si>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</si>
  <si>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</si>
  <si>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</si>
  <si>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</si>
  <si>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</si>
  <si>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</si>
  <si>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</si>
  <si>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</si>
  <si>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</si>
  <si>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</si>
  <si>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</si>
  <si>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</si>
  <si>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</si>
  <si>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</si>
  <si>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</si>
  <si>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</si>
  <si>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</si>
  <si>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</si>
  <si>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</si>
  <si>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</si>
  <si>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</si>
  <si>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</si>
  <si>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</si>
  <si>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</si>
  <si>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</si>
  <si>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</si>
  <si>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</si>
  <si>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</si>
  <si>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</si>
  <si>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</si>
  <si>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</si>
  <si>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</si>
  <si>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</si>
  <si>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</si>
  <si>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</si>
  <si>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</si>
  <si>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</si>
  <si>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</si>
  <si>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</si>
  <si>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</si>
  <si>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</si>
  <si>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</si>
  <si>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</si>
  <si>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</si>
  <si>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</si>
  <si>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</si>
  <si>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</si>
  <si>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</si>
  <si>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</si>
  <si>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</si>
  <si>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</si>
  <si>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</si>
  <si>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</si>
  <si>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</si>
  <si>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</si>
  <si>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</si>
  <si>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</si>
  <si>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</si>
  <si>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</si>
  <si>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</si>
  <si>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</si>
  <si>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</si>
  <si>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</si>
  <si>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</si>
  <si>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</si>
  <si>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</si>
  <si>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</si>
  <si>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</si>
  <si>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</si>
  <si>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</si>
  <si>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</si>
  <si>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</si>
  <si>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</si>
  <si>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</si>
  <si>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</si>
  <si>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</si>
  <si>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</si>
  <si>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</si>
  <si>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</si>
  <si>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</si>
  <si>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</si>
  <si>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</si>
  <si>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</si>
  <si>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</si>
  <si>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</si>
  <si>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</si>
  <si>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</si>
  <si>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</si>
  <si>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</si>
  <si>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</si>
  <si>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</si>
  <si>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</si>
  <si>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</si>
  <si>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</si>
  <si>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</si>
  <si>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</si>
  <si>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</si>
  <si>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</si>
  <si>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</si>
  <si>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</si>
  <si>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</si>
  <si>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</si>
  <si>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</si>
  <si>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</si>
  <si>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</si>
  <si>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</si>
  <si>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</si>
  <si>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</si>
  <si>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</si>
  <si>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</si>
  <si>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</si>
  <si>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</si>
  <si>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</si>
  <si>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</si>
  <si>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</si>
  <si>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</si>
  <si>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</si>
  <si>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</si>
  <si>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</si>
  <si>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</si>
  <si>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</si>
  <si>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</si>
  <si>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</si>
  <si>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</si>
  <si>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</si>
  <si>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</si>
  <si>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</si>
  <si>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</si>
  <si>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</si>
  <si>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</si>
  <si>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</si>
  <si>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</si>
  <si>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</si>
  <si>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</si>
  <si>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</si>
  <si>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</si>
  <si>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</si>
  <si>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</si>
  <si>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</si>
  <si>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</si>
  <si>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</si>
  <si>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</si>
  <si>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</si>
  <si>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</si>
  <si>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</si>
  <si>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</si>
  <si>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</si>
  <si>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</si>
  <si>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</si>
  <si>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</si>
  <si>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</si>
  <si>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</si>
  <si>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</si>
  <si>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</si>
  <si>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</si>
  <si>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</si>
  <si>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</si>
  <si>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</si>
  <si>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</si>
  <si>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</si>
  <si>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</si>
  <si>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</si>
  <si>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</si>
  <si>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</si>
  <si>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</si>
  <si>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</si>
  <si>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</si>
  <si>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</si>
  <si>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</si>
  <si>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</si>
  <si>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</si>
  <si>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</si>
  <si>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</si>
  <si>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</si>
  <si>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</si>
  <si>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</si>
  <si>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</si>
  <si>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</si>
  <si>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</si>
  <si>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</si>
  <si>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</si>
  <si>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</si>
  <si>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</si>
  <si>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</si>
  <si>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</si>
  <si>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</si>
  <si>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</si>
  <si>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</si>
  <si>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</si>
  <si>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</si>
  <si>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</si>
  <si>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</si>
  <si>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</si>
  <si>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</si>
  <si>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</si>
  <si>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</si>
  <si>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</si>
  <si>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</si>
  <si>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</si>
  <si>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</si>
  <si>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</si>
  <si>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</si>
  <si>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</si>
  <si>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</si>
  <si>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</si>
  <si>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</si>
  <si>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</si>
  <si>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</si>
  <si>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</si>
  <si>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</si>
  <si>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</si>
  <si>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</si>
  <si>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</si>
  <si>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</si>
  <si>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</si>
  <si>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</si>
  <si>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</si>
  <si>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</si>
  <si>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</si>
  <si>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</si>
  <si>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</si>
  <si>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</si>
  <si>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</si>
  <si>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</si>
  <si>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</si>
  <si>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</si>
  <si>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</si>
  <si>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</si>
  <si>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</si>
  <si>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</si>
  <si>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</si>
  <si>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</si>
  <si>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</si>
  <si>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</si>
  <si>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</si>
  <si>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</si>
  <si>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</si>
  <si>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</si>
  <si>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</si>
  <si>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</si>
  <si>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</si>
  <si>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</si>
  <si>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</si>
  <si>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</si>
  <si>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</si>
  <si>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</si>
  <si>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</si>
  <si>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</si>
  <si>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</si>
  <si>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</si>
  <si>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</si>
  <si>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</si>
  <si>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</si>
  <si>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</si>
  <si>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</si>
  <si>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</si>
  <si>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</si>
  <si>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</si>
  <si>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</si>
  <si>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</si>
  <si>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</si>
  <si>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</si>
  <si>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</si>
  <si>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</si>
  <si>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</si>
  <si>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</si>
  <si>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</si>
  <si>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</si>
  <si>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</si>
  <si>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</si>
  <si>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</si>
  <si>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</si>
  <si>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</si>
  <si>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</si>
  <si>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</si>
  <si>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</si>
  <si>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</si>
  <si>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</si>
  <si>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</si>
  <si>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</si>
  <si>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</si>
  <si>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</si>
  <si>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</si>
  <si>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</si>
  <si>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</si>
  <si>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</si>
  <si>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</si>
  <si>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</si>
  <si>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</si>
  <si>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</si>
  <si>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</si>
  <si>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</si>
  <si>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</si>
  <si>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</si>
  <si>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</si>
  <si>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</si>
  <si>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</si>
  <si>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</si>
  <si>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</si>
  <si>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</si>
  <si>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</si>
  <si>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</si>
  <si>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</si>
  <si>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</si>
  <si>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</si>
  <si>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</si>
  <si>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</si>
  <si>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</si>
  <si>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</si>
  <si>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</si>
  <si>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</si>
  <si>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</si>
  <si>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</si>
  <si>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</si>
  <si>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</si>
  <si>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</si>
  <si>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</si>
  <si>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</si>
  <si>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</si>
  <si>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</si>
  <si>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</si>
  <si>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</si>
  <si>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</si>
  <si>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</si>
  <si>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</si>
  <si>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</si>
  <si>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</si>
  <si>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</si>
  <si>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</si>
  <si>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</si>
  <si>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</si>
  <si>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</si>
  <si>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</si>
  <si>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</si>
  <si>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</si>
  <si>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</si>
  <si>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</si>
  <si>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</si>
  <si>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</si>
  <si>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</si>
  <si>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</si>
  <si>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</si>
  <si>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</si>
  <si>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</si>
  <si>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</si>
  <si>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</si>
  <si>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</si>
  <si>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</si>
  <si>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</si>
  <si>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</si>
  <si>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</si>
  <si>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</si>
  <si>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</si>
  <si>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</si>
  <si>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</si>
  <si>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</si>
  <si>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</si>
  <si>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</si>
  <si>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</si>
  <si>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</si>
  <si>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</si>
  <si>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</si>
  <si>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</si>
  <si>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</si>
  <si>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</si>
  <si>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</si>
  <si>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</si>
  <si>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</si>
  <si>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</si>
  <si>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</si>
  <si>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</si>
  <si>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</si>
  <si>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</si>
  <si>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</si>
  <si>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</si>
  <si>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</si>
  <si>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</si>
  <si>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</si>
  <si>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</si>
  <si>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</si>
  <si>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</si>
  <si>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</si>
  <si>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</si>
  <si>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</si>
  <si>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</si>
  <si>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</si>
  <si>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</si>
  <si>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</si>
  <si>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</si>
  <si>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</si>
  <si>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</si>
  <si>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</si>
  <si>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</si>
  <si>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</si>
  <si>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</si>
  <si>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</si>
  <si>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</si>
  <si>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</si>
  <si>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</si>
  <si>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</si>
  <si>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</si>
  <si>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</si>
  <si>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</si>
  <si>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</si>
  <si>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</si>
  <si>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</si>
  <si>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</si>
  <si>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</si>
  <si>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</si>
  <si>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</si>
  <si>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</si>
  <si>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</si>
  <si>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</si>
  <si>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</si>
  <si>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</si>
  <si>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</si>
  <si>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</si>
  <si>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</si>
  <si>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</si>
  <si>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</si>
  <si>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</si>
  <si>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</si>
  <si>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</si>
  <si>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</si>
  <si>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</si>
  <si>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</si>
  <si>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</si>
  <si>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</si>
  <si>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</si>
  <si>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</si>
  <si>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</si>
  <si>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</si>
  <si>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</si>
  <si>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</si>
  <si>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</si>
  <si>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</si>
  <si>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</si>
  <si>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</si>
  <si>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</si>
  <si>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</si>
  <si>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</si>
  <si>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</si>
  <si>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</si>
  <si>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</si>
  <si>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</si>
  <si>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</si>
  <si>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</si>
  <si>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</si>
  <si>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</si>
  <si>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</si>
  <si>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</si>
  <si>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</si>
  <si>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</si>
  <si>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</si>
  <si>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</si>
  <si>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</si>
  <si>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</si>
  <si>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</si>
  <si>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</si>
  <si>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</si>
  <si>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</si>
  <si>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</si>
  <si>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</si>
  <si>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</si>
  <si>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</si>
  <si>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</si>
  <si>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</si>
  <si>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</si>
  <si>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</si>
  <si>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</si>
  <si>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</si>
  <si>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</si>
  <si>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</si>
  <si>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</si>
  <si>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</si>
  <si>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</si>
  <si>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</si>
  <si>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</si>
  <si>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</si>
  <si>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</si>
  <si>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</si>
  <si>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</si>
  <si>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</si>
  <si>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</si>
  <si>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</si>
  <si>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</si>
  <si>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</si>
  <si>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</si>
  <si>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</si>
  <si>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</si>
  <si>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</si>
  <si>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</si>
  <si>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</si>
  <si>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</si>
  <si>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</si>
  <si>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</si>
  <si>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</si>
  <si>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</si>
  <si>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</si>
  <si>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</si>
  <si>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</si>
  <si>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</si>
  <si>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</si>
  <si>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</si>
  <si>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</si>
  <si>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</si>
  <si>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</si>
  <si>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</si>
  <si>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</si>
  <si>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</si>
  <si>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</si>
  <si>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</si>
  <si>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</si>
  <si>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</si>
  <si>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</si>
  <si>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</si>
  <si>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</si>
  <si>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</si>
  <si>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</si>
  <si>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</si>
  <si>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</si>
  <si>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</si>
  <si>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</si>
  <si>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</si>
  <si>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</si>
  <si>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</si>
  <si>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</si>
  <si>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</si>
  <si>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</si>
  <si>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</si>
  <si>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</si>
  <si>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</si>
  <si>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</si>
  <si>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</si>
  <si>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</si>
  <si>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</si>
  <si>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</si>
  <si>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</si>
  <si>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</si>
  <si>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</si>
  <si>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</si>
  <si>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</si>
  <si>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</si>
  <si>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</si>
  <si>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</si>
  <si>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</si>
  <si>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</si>
  <si>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</si>
  <si>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</si>
  <si>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</si>
  <si>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</si>
  <si>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</si>
  <si>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</si>
  <si>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</si>
  <si>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</si>
  <si>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</si>
  <si>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</si>
  <si>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</si>
  <si>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</si>
  <si>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</si>
  <si>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</si>
  <si>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</si>
  <si>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</si>
  <si>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</si>
  <si>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</si>
  <si>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</si>
  <si>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</si>
  <si>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</si>
  <si>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</si>
  <si>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</si>
  <si>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</si>
  <si>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</si>
  <si>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</si>
  <si>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</si>
  <si>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</si>
  <si>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</si>
  <si>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</si>
  <si>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</si>
  <si>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</si>
  <si>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</si>
  <si>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</si>
  <si>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</si>
  <si>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</si>
  <si>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</si>
  <si>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</si>
  <si>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</si>
  <si>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</si>
  <si>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</si>
  <si>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</si>
  <si>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</si>
  <si>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</si>
  <si>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</si>
  <si>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</si>
  <si>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</si>
  <si>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</si>
  <si>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</si>
  <si>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</si>
  <si>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</si>
  <si>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</si>
  <si>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</si>
  <si>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</si>
  <si>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</si>
  <si>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</si>
  <si>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</si>
  <si>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</si>
  <si>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</si>
  <si>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</si>
  <si>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</si>
  <si>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</si>
  <si>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</si>
  <si>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</si>
  <si>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</si>
  <si>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</si>
  <si>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</si>
  <si>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</si>
  <si>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</si>
  <si>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</si>
  <si>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</si>
  <si>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</si>
  <si>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</si>
  <si>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</si>
  <si>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</si>
  <si>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</si>
  <si>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</si>
  <si>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</si>
  <si>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</si>
  <si>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</si>
  <si>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</si>
  <si>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</si>
  <si>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</si>
  <si>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</si>
  <si>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</si>
  <si>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</si>
  <si>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</si>
  <si>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</si>
  <si>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</si>
  <si>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</si>
  <si>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</si>
  <si>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</si>
  <si>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</si>
  <si>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</si>
  <si>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</si>
  <si>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</si>
  <si>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</si>
  <si>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</si>
  <si>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</si>
  <si>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</si>
  <si>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</si>
  <si>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</si>
  <si>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</si>
  <si>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</si>
  <si>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</si>
  <si>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</si>
  <si>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</si>
  <si>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</si>
  <si>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</si>
  <si>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</si>
  <si>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</si>
  <si>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</si>
  <si>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</si>
  <si>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</si>
  <si>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</si>
  <si>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</si>
  <si>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</si>
  <si>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</si>
  <si>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</si>
  <si>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</si>
  <si>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</si>
  <si>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</si>
  <si>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</si>
  <si>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</si>
  <si>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</si>
  <si>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</si>
  <si>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</si>
  <si>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</si>
  <si>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</si>
  <si>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</si>
  <si>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</si>
  <si>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</si>
  <si>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</si>
  <si>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</si>
  <si>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</si>
  <si>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</si>
  <si>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</si>
  <si>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</si>
  <si>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</si>
  <si>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</si>
  <si>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</si>
  <si>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</si>
  <si>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</si>
  <si>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</si>
  <si>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</si>
  <si>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</si>
  <si>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</si>
  <si>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</si>
  <si>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</si>
  <si>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</si>
  <si>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</si>
  <si>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</si>
  <si>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</si>
  <si>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</si>
  <si>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</si>
  <si>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</si>
  <si>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</si>
  <si>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</si>
  <si>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</si>
  <si>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</si>
  <si>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</si>
  <si>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</si>
  <si>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</si>
  <si>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</si>
  <si>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</si>
  <si>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</si>
  <si>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</si>
  <si>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</si>
  <si>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</si>
  <si>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</si>
  <si>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</si>
  <si>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</si>
  <si>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</si>
  <si>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</si>
  <si>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</si>
  <si>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</si>
  <si>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</si>
  <si>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</si>
  <si>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</si>
  <si>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</si>
  <si>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</si>
  <si>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</si>
  <si>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</si>
  <si>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</si>
  <si>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</si>
  <si>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</si>
  <si>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</si>
  <si>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</si>
  <si>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</si>
  <si>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</si>
  <si>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</si>
  <si>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</si>
  <si>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</si>
  <si>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</si>
  <si>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</si>
  <si>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</si>
  <si>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</si>
  <si>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</si>
  <si>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</si>
  <si>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</si>
  <si>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</si>
  <si>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</si>
  <si>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</si>
  <si>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</si>
  <si>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</si>
  <si>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</si>
  <si>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</si>
  <si>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</si>
  <si>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</si>
  <si>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</si>
  <si>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</si>
  <si>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</si>
  <si>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</si>
  <si>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</si>
  <si>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</si>
  <si>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</si>
  <si>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</si>
  <si>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</si>
  <si>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</si>
  <si>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</si>
  <si>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</si>
  <si>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</si>
  <si>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</si>
  <si>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</si>
  <si>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</si>
  <si>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</si>
  <si>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</si>
  <si>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</si>
  <si>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</si>
  <si>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</si>
  <si>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</si>
  <si>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</si>
  <si>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</si>
  <si>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</si>
  <si>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</si>
  <si>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</si>
  <si>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</si>
  <si>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</si>
  <si>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</si>
  <si>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</si>
  <si>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</si>
  <si>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</si>
  <si>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</si>
  <si>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</si>
  <si>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</si>
  <si>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</si>
  <si>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</si>
  <si>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</si>
  <si>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</si>
  <si>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</si>
  <si>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</si>
  <si>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</si>
  <si>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</si>
  <si>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</si>
  <si>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</si>
  <si>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</si>
  <si>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</si>
  <si>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</si>
  <si>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</si>
  <si>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</si>
  <si>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</si>
  <si>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</si>
  <si>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</si>
  <si>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</si>
  <si>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</si>
  <si>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</si>
  <si>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</si>
  <si>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</si>
  <si>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</si>
  <si>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</si>
  <si>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</si>
  <si>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</si>
  <si>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</si>
  <si>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</si>
  <si>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</si>
  <si>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</si>
  <si>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</si>
  <si>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</si>
  <si>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</si>
  <si>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</si>
  <si>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</si>
  <si>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</si>
  <si>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</si>
  <si>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</si>
  <si>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</si>
  <si>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</si>
  <si>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</si>
  <si>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</si>
  <si>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</si>
  <si>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</si>
  <si>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</si>
  <si>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</si>
  <si>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</si>
  <si>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</si>
  <si>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</si>
  <si>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</si>
  <si>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</si>
  <si>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</si>
  <si>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</si>
  <si>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</si>
  <si>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</si>
  <si>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</si>
  <si>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</si>
  <si>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</si>
  <si>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</si>
  <si>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</si>
  <si>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</si>
  <si>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</si>
  <si>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</si>
  <si>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</si>
  <si>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</si>
  <si>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</si>
  <si>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</si>
  <si>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</si>
  <si>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</si>
  <si>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</si>
  <si>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</si>
  <si>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</si>
  <si>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</si>
  <si>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</si>
  <si>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</si>
  <si>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</si>
  <si>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</si>
  <si>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</si>
  <si>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</si>
  <si>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</si>
  <si>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</si>
  <si>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</si>
  <si>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</si>
  <si>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</si>
  <si>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</si>
  <si>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</si>
  <si>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</si>
  <si>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</si>
  <si>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</si>
  <si>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</si>
  <si>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</si>
  <si>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</si>
  <si>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</si>
  <si>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</si>
  <si>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</si>
  <si>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</si>
  <si>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</si>
  <si>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</si>
  <si>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</si>
  <si>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</si>
  <si>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</si>
  <si>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</si>
  <si>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</si>
  <si>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</si>
  <si>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</si>
  <si>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</si>
  <si>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</si>
  <si>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</si>
  <si>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</si>
  <si>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</si>
  <si>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</si>
  <si>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</si>
  <si>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</si>
  <si>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</si>
  <si>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</si>
  <si>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</si>
  <si>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</si>
  <si>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</si>
  <si>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</si>
  <si>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</si>
  <si>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</si>
  <si>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</si>
  <si>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</si>
  <si>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</si>
  <si>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</si>
  <si>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</si>
  <si>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</si>
  <si>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</si>
  <si>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</si>
  <si>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</si>
  <si>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</si>
  <si>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</si>
  <si>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</si>
  <si>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</si>
  <si>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</si>
  <si>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</si>
  <si>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</si>
  <si>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</si>
  <si>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</si>
  <si>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</si>
  <si>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</si>
  <si>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</si>
  <si>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</si>
  <si>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</si>
  <si>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</si>
  <si>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</si>
  <si>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</si>
  <si>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</si>
  <si>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</si>
  <si>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</si>
  <si>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</si>
  <si>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</si>
  <si>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</si>
  <si>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</si>
  <si>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</si>
  <si>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</si>
  <si>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</si>
  <si>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</si>
  <si>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</si>
  <si>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</si>
  <si>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</si>
  <si>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</si>
  <si>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</si>
  <si>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</si>
  <si>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</si>
  <si>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</si>
  <si>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</si>
  <si>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</si>
  <si>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</si>
  <si>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</si>
  <si>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</si>
  <si>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</si>
  <si>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</si>
  <si>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</si>
  <si>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</si>
  <si>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</si>
  <si>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</si>
  <si>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</si>
  <si>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</si>
  <si>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</si>
  <si>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</si>
  <si>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</si>
  <si>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</si>
  <si>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</si>
  <si>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</si>
  <si>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</si>
  <si>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</si>
  <si>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</si>
  <si>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</si>
  <si>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</si>
  <si>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</si>
  <si>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</si>
  <si>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</si>
  <si>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</si>
  <si>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</si>
  <si>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</si>
  <si>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</si>
  <si>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</si>
  <si>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</si>
  <si>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</si>
  <si>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</si>
  <si>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</si>
  <si>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</si>
  <si>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</si>
  <si>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</si>
  <si>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</si>
  <si>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</si>
  <si>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</si>
  <si>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</si>
  <si>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</si>
  <si>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</si>
  <si>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</si>
  <si>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</si>
  <si>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</si>
  <si>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</si>
  <si>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</si>
  <si>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</si>
  <si>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</si>
  <si>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</si>
  <si>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</si>
  <si>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</si>
  <si>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</si>
  <si>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</si>
  <si>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</si>
  <si>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</si>
  <si>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</si>
  <si>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</si>
  <si>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</si>
  <si>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</si>
  <si>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</si>
  <si>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</si>
  <si>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</si>
  <si>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</si>
  <si>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</si>
  <si>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</si>
  <si>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</si>
  <si>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</si>
  <si>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</si>
  <si>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</si>
  <si>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</si>
  <si>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</si>
  <si>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</si>
  <si>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</si>
  <si>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</si>
  <si>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</si>
  <si>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</si>
  <si>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</si>
  <si>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</si>
  <si>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</si>
  <si>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</si>
  <si>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</si>
  <si>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</si>
  <si>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</si>
  <si>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</si>
  <si>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</si>
  <si>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</si>
  <si>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</si>
  <si>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</si>
  <si>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</si>
  <si>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</si>
  <si>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</si>
  <si>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</si>
  <si>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</si>
  <si>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</si>
  <si>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</si>
  <si>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</si>
  <si>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</si>
  <si>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</si>
  <si>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</si>
  <si>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</si>
  <si>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</si>
  <si>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</si>
  <si>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</si>
  <si>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</si>
  <si>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</si>
  <si>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</si>
  <si>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</si>
  <si>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</si>
  <si>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</si>
  <si>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</si>
  <si>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</si>
  <si>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</si>
  <si>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</si>
  <si>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</si>
  <si>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</si>
  <si>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</si>
  <si>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</si>
  <si>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</si>
  <si>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</si>
  <si>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</si>
  <si>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</si>
  <si>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</si>
  <si>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</si>
  <si>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</si>
  <si>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</si>
  <si>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</si>
  <si>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</si>
  <si>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</si>
  <si>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</si>
  <si>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</si>
  <si>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</si>
  <si>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</si>
  <si>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</si>
  <si>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</si>
  <si>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</si>
  <si>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</si>
  <si>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</si>
  <si>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</si>
  <si>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</si>
  <si>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</si>
  <si>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</si>
  <si>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</si>
  <si>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</si>
  <si>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</si>
  <si>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</si>
  <si>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</si>
  <si>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</si>
  <si>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</si>
  <si>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</si>
  <si>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</si>
  <si>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</si>
  <si>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</si>
  <si>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</si>
  <si>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</si>
  <si>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</si>
  <si>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</si>
  <si>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</si>
  <si>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</si>
  <si>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</si>
  <si>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</si>
  <si>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</si>
  <si>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</si>
  <si>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</si>
  <si>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</si>
  <si>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</si>
  <si>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</si>
  <si>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</si>
  <si>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</si>
  <si>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</si>
  <si>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</si>
  <si>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</si>
  <si>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</si>
  <si>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</si>
  <si>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</si>
  <si>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</si>
  <si>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</si>
  <si>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</si>
  <si>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</si>
  <si>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</si>
  <si>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</si>
  <si>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</si>
  <si>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</si>
  <si>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</si>
  <si>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</si>
  <si>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</si>
  <si>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</si>
  <si>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</si>
  <si>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</si>
  <si>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</si>
  <si>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</si>
  <si>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</si>
  <si>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</si>
  <si>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</si>
  <si>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</si>
  <si>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</si>
  <si>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</si>
  <si>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</si>
  <si>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</si>
  <si>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</si>
  <si>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</si>
  <si>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</si>
  <si>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</si>
  <si>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</si>
  <si>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</si>
  <si>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</si>
  <si>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</si>
  <si>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</si>
  <si>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</si>
  <si>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</si>
  <si>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</si>
  <si>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</si>
  <si>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</si>
  <si>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</si>
  <si>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</si>
  <si>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</si>
  <si>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</si>
  <si>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</si>
  <si>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</si>
  <si>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</si>
  <si>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</si>
  <si>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</si>
  <si>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</si>
  <si>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</si>
  <si>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</si>
  <si>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</si>
  <si>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</si>
  <si>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</si>
  <si>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</si>
  <si>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</si>
  <si>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</si>
  <si>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</si>
  <si>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</si>
  <si>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</si>
  <si>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</si>
  <si>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</si>
  <si>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</si>
  <si>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</si>
  <si>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</si>
  <si>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</si>
  <si>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</si>
  <si>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</si>
  <si>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</si>
  <si>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</si>
  <si>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</si>
  <si>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</si>
  <si>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</si>
  <si>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</si>
  <si>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</si>
  <si>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</si>
  <si>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</si>
  <si>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</si>
  <si>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</si>
  <si>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</si>
  <si>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</si>
  <si>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</si>
  <si>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</si>
  <si>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</si>
  <si>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</si>
  <si>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</si>
  <si>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</si>
  <si>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</si>
  <si>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</si>
  <si>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</si>
  <si>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</si>
  <si>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</si>
  <si>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</si>
  <si>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</si>
  <si>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</si>
  <si>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</si>
  <si>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</si>
  <si>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</si>
  <si>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</si>
  <si>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</si>
  <si>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</si>
  <si>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</si>
  <si>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</si>
  <si>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</si>
  <si>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</si>
  <si>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</si>
  <si>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</si>
  <si>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</si>
  <si>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</si>
  <si>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</si>
  <si>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</si>
  <si>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</si>
  <si>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</si>
  <si>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</si>
  <si>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</si>
  <si>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</si>
  <si>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</si>
  <si>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</si>
  <si>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</si>
  <si>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</si>
  <si>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</si>
  <si>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</si>
  <si>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</si>
  <si>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</si>
  <si>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</si>
  <si>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</si>
  <si>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</si>
  <si>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</si>
  <si>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</si>
  <si>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</si>
  <si>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</si>
  <si>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</si>
  <si>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</si>
  <si>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</si>
  <si>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</si>
  <si>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</si>
  <si>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</si>
  <si>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</si>
  <si>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</si>
  <si>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</si>
  <si>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</si>
  <si>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</si>
  <si>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</si>
  <si>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</si>
  <si>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</si>
  <si>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</si>
  <si>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</si>
  <si>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</si>
  <si>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</si>
  <si>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</si>
  <si>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</si>
  <si>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</si>
  <si>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</si>
  <si>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</si>
  <si>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</si>
  <si>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</si>
  <si>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</si>
  <si>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</si>
  <si>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</si>
  <si>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</si>
  <si>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</si>
  <si>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</si>
  <si>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</si>
  <si>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</si>
  <si>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</si>
  <si>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</si>
  <si>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</si>
  <si>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</si>
  <si>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</si>
  <si>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</si>
  <si>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</si>
  <si>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</si>
  <si>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</si>
  <si>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</si>
  <si>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</si>
  <si>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</si>
  <si>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</si>
  <si>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</si>
  <si>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</si>
  <si>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</si>
  <si>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</si>
  <si>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</si>
  <si>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</si>
  <si>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</si>
  <si>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</si>
  <si>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</si>
  <si>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</si>
  <si>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</si>
  <si>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</si>
  <si>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</si>
  <si>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</si>
  <si>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</si>
  <si>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</si>
  <si>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</si>
  <si>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</si>
  <si>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</si>
  <si>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</si>
  <si>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</si>
  <si>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</si>
  <si>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</si>
  <si>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</si>
  <si>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</si>
  <si>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</si>
  <si>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</si>
  <si>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</si>
  <si>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</si>
  <si>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</si>
  <si>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</si>
  <si>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</si>
  <si>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</si>
  <si>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</si>
  <si>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</si>
  <si>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</si>
  <si>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</si>
  <si>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</si>
  <si>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</si>
  <si>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</si>
  <si>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</si>
  <si>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</si>
  <si>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</si>
  <si>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</si>
  <si>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</si>
  <si>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</si>
  <si>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</si>
  <si>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</si>
  <si>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</si>
  <si>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</si>
  <si>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</si>
  <si>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</si>
  <si>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</si>
  <si>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</si>
  <si>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</si>
  <si>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</si>
  <si>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</si>
  <si>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</si>
  <si>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</si>
  <si>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</si>
  <si>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</si>
  <si>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</si>
  <si>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</si>
  <si>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</si>
  <si>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</si>
  <si>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</si>
  <si>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</si>
  <si>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</si>
  <si>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</si>
  <si>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</si>
  <si>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</si>
  <si>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</si>
  <si>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</si>
  <si>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</si>
  <si>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</si>
  <si>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</si>
  <si>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</si>
  <si>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</si>
  <si>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</si>
  <si>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</si>
  <si>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</si>
  <si>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</si>
  <si>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</si>
  <si>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</si>
  <si>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</si>
  <si>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</si>
  <si>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</si>
  <si>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</si>
  <si>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</si>
  <si>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</si>
  <si>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</si>
  <si>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</si>
  <si>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</si>
  <si>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</si>
  <si>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</si>
  <si>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</si>
  <si>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</si>
  <si>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</si>
  <si>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</si>
  <si>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</si>
  <si>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</si>
  <si>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</si>
  <si>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</si>
  <si>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</si>
  <si>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</si>
  <si>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</si>
  <si>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</si>
  <si>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</si>
  <si>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</si>
  <si>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</si>
  <si>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</si>
  <si>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</si>
  <si>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</si>
  <si>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</si>
  <si>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</si>
  <si>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</si>
  <si>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</si>
  <si>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</si>
  <si>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</si>
  <si>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</si>
  <si>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</si>
  <si>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</si>
  <si>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</si>
  <si>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</si>
  <si>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</si>
  <si>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</si>
  <si>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</si>
  <si>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</si>
  <si>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</si>
  <si>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</si>
  <si>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</si>
  <si>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</si>
  <si>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</si>
  <si>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</si>
  <si>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</si>
  <si>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</si>
  <si>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</si>
  <si>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</si>
  <si>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</si>
  <si>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</si>
  <si>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</si>
  <si>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</si>
  <si>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</si>
  <si>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</si>
  <si>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</si>
  <si>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</si>
  <si>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</si>
  <si>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</si>
  <si>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</si>
  <si>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</si>
  <si>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</si>
  <si>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</si>
  <si>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</si>
  <si>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</si>
  <si>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</si>
  <si>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</si>
  <si>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</si>
  <si>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</si>
  <si>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</si>
  <si>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</si>
  <si>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</si>
  <si>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</si>
  <si>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</si>
  <si>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</si>
  <si>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</si>
  <si>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</si>
  <si>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</si>
  <si>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</si>
  <si>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</si>
  <si>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</si>
  <si>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</si>
  <si>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</si>
  <si>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</si>
  <si>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</si>
  <si>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</si>
  <si>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</si>
  <si>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</si>
  <si>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</si>
  <si>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</si>
  <si>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</si>
  <si>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</si>
  <si>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</si>
  <si>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</si>
  <si>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</si>
  <si>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</si>
  <si>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</si>
  <si>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</si>
  <si>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</si>
  <si>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</si>
  <si>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</si>
  <si>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</si>
  <si>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</si>
  <si>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</si>
  <si>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</si>
  <si>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</si>
  <si>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</si>
  <si>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</si>
  <si>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</si>
  <si>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</si>
  <si>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</si>
  <si>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</si>
  <si>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</si>
  <si>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</si>
  <si>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</si>
  <si>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</si>
  <si>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</si>
  <si>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</si>
  <si>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</si>
  <si>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</si>
  <si>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</si>
  <si>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</si>
  <si>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</si>
  <si>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</si>
  <si>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</si>
  <si>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</si>
  <si>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</si>
  <si>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</si>
  <si>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</si>
  <si>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</si>
  <si>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</si>
  <si>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</si>
  <si>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</si>
  <si>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</si>
  <si>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</si>
  <si>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</si>
  <si>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</si>
  <si>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</si>
  <si>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</si>
  <si>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</si>
  <si>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</si>
  <si>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</si>
  <si>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</si>
  <si>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</si>
  <si>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</si>
  <si>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</si>
  <si>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</si>
  <si>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</si>
  <si>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</si>
  <si>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</si>
  <si>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</si>
  <si>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</si>
  <si>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</si>
  <si>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</si>
  <si>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</si>
  <si>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</si>
  <si>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</si>
  <si>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</si>
  <si>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</si>
  <si>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</si>
  <si>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</si>
  <si>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</si>
  <si>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</si>
  <si>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</si>
  <si>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</si>
  <si>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</si>
  <si>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</si>
  <si>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</si>
  <si>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</si>
  <si>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</si>
  <si>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</si>
  <si>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</si>
  <si>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</si>
  <si>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</si>
  <si>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</si>
  <si>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</si>
  <si>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</si>
  <si>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</si>
  <si>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</si>
  <si>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</si>
  <si>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</si>
  <si>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</si>
  <si>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</si>
  <si>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</si>
  <si>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</si>
  <si>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</si>
  <si>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</si>
  <si>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</si>
  <si>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</si>
  <si>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</si>
  <si>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</si>
  <si>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</si>
  <si>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</si>
  <si>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</si>
  <si>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</si>
  <si>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</si>
  <si>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</si>
  <si>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</si>
  <si>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</si>
  <si>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</si>
  <si>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</si>
  <si>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</si>
  <si>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</si>
  <si>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</si>
  <si>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</si>
  <si>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</si>
  <si>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</si>
  <si>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</si>
  <si>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</si>
  <si>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</si>
  <si>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</si>
  <si>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</si>
  <si>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</si>
  <si>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</si>
  <si>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</si>
  <si>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</si>
  <si>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</si>
  <si>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</si>
  <si>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</si>
  <si>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</si>
  <si>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</si>
  <si>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</si>
  <si>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</si>
  <si>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</si>
  <si>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</si>
  <si>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</si>
  <si>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</si>
  <si>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</si>
  <si>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</si>
  <si>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</si>
  <si>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</si>
  <si>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</si>
  <si>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</si>
  <si>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</si>
  <si>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</si>
  <si>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</si>
  <si>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</si>
  <si>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</si>
  <si>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</si>
  <si>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</si>
  <si>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</si>
  <si>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</si>
  <si>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</si>
  <si>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</si>
  <si>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</si>
  <si>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</si>
  <si>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</si>
  <si>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</si>
  <si>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</si>
  <si>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</si>
  <si>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</si>
  <si>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</si>
  <si>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</si>
  <si>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</si>
  <si>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</si>
  <si>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</si>
  <si>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</si>
  <si>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</si>
  <si>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</si>
  <si>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</si>
  <si>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</si>
  <si>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</si>
  <si>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</si>
  <si>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</si>
  <si>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</si>
  <si>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</si>
  <si>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</si>
  <si>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</si>
  <si>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</si>
  <si>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</si>
  <si>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</si>
  <si>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</si>
  <si>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</si>
  <si>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</si>
  <si>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</si>
  <si>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</si>
  <si>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Not reportable</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</si>
  <si>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</si>
  <si>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</si>
  <si>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</si>
  <si>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</si>
  <si>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</si>
  <si>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</si>
  <si>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</si>
  <si>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</si>
  <si>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</si>
  <si>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</si>
  <si>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</si>
  <si>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</si>
  <si>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</si>
  <si>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</si>
  <si>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</si>
  <si>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</si>
  <si>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</si>
  <si>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</si>
  <si>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</si>
  <si>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</si>
  <si>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</si>
  <si>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</si>
  <si>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</si>
  <si>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</si>
  <si>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</si>
  <si>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</si>
  <si>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</si>
  <si>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</si>
  <si>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</si>
  <si>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</si>
  <si>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</si>
  <si>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</si>
  <si>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</si>
  <si>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</si>
  <si>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</si>
  <si>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</si>
  <si>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</si>
  <si>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</si>
  <si>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</si>
  <si>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</si>
  <si>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</si>
  <si>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</si>
  <si>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</si>
  <si>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</si>
  <si>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</si>
  <si>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</si>
  <si>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</si>
  <si>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</si>
  <si>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</si>
  <si>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</si>
  <si>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</si>
  <si>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</si>
  <si>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</si>
  <si>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</si>
  <si>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</si>
  <si>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</si>
  <si>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</si>
  <si>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</si>
  <si>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</si>
  <si>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</si>
  <si>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</si>
  <si>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</si>
  <si>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</si>
  <si>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</si>
  <si>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</si>
  <si>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</si>
  <si>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</si>
  <si>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</si>
  <si>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</si>
  <si>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</si>
  <si>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</si>
  <si>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</si>
  <si>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</si>
  <si>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</si>
  <si>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</si>
  <si>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</si>
  <si>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</si>
  <si>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</si>
  <si>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</si>
  <si>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</si>
  <si>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</si>
  <si>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</si>
  <si>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</si>
  <si>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</si>
  <si>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</si>
  <si>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</si>
  <si>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</si>
  <si>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</si>
  <si>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</si>
  <si>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</si>
  <si>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</si>
  <si>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</si>
  <si>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</si>
  <si>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</si>
  <si>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</si>
  <si>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</si>
  <si>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</si>
  <si>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</si>
  <si>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</si>
  <si>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</si>
  <si>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</si>
  <si>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</si>
  <si>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</si>
  <si>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</si>
  <si>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</si>
  <si>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</si>
  <si>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</si>
  <si>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</si>
  <si>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</si>
  <si>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</si>
  <si>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</si>
  <si>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</si>
  <si>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</si>
  <si>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</si>
  <si>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</si>
  <si>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</si>
  <si>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</si>
  <si>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</si>
  <si>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</si>
  <si>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</si>
  <si>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</si>
  <si>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</si>
  <si>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</si>
  <si>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</si>
  <si>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</si>
  <si>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</si>
  <si>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</si>
  <si>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</si>
  <si>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</si>
  <si>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</si>
  <si>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</si>
  <si>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</si>
  <si>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</si>
  <si>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</si>
  <si>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</si>
  <si>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</si>
  <si>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</si>
  <si>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</si>
  <si>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</si>
  <si>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</si>
  <si>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</si>
  <si>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</si>
  <si>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</si>
  <si>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</si>
  <si>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</si>
  <si>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</si>
  <si>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</si>
  <si>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</si>
  <si>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</si>
  <si>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</si>
  <si>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</si>
  <si>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</si>
  <si>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</si>
  <si>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</si>
  <si>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</si>
  <si>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</si>
  <si>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</si>
  <si>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</si>
  <si>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</si>
  <si>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</si>
  <si>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</si>
  <si>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</si>
  <si>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</si>
  <si>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</si>
  <si>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</si>
  <si>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</si>
  <si>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</si>
  <si>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</si>
  <si>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</si>
  <si>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</si>
  <si>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</si>
  <si>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</si>
  <si>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</si>
  <si>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</si>
  <si>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</si>
  <si>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</si>
  <si>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</si>
  <si>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</si>
  <si>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</si>
  <si>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</si>
  <si>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</si>
  <si>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</si>
  <si>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</si>
  <si>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</si>
  <si>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</si>
  <si>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</si>
  <si>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</si>
  <si>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</si>
  <si>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</si>
  <si>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</si>
  <si>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</si>
  <si>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</si>
  <si>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</si>
  <si>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</si>
  <si>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</si>
  <si>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</si>
  <si>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</si>
  <si>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</si>
  <si>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</si>
  <si>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</si>
  <si>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</si>
  <si>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</si>
  <si>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</si>
  <si>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</si>
  <si>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</si>
  <si>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</si>
  <si>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</si>
  <si>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</si>
  <si>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</si>
  <si>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</si>
  <si>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</si>
  <si>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</si>
  <si>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</si>
  <si>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</si>
  <si>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</si>
  <si>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</si>
  <si>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</si>
  <si>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</si>
  <si>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</si>
  <si>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</si>
  <si>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</si>
  <si>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</si>
  <si>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</si>
  <si>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</si>
  <si>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</si>
  <si>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</si>
  <si>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</si>
  <si>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</si>
  <si>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</si>
  <si>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</si>
  <si>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</si>
  <si>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</si>
  <si>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</si>
  <si>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</si>
  <si>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</si>
  <si>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</si>
  <si>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</si>
  <si>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</si>
  <si>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</si>
  <si>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</si>
  <si>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</si>
  <si>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</si>
  <si>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</si>
  <si>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</si>
  <si>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</si>
  <si>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</si>
  <si>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</si>
  <si>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</si>
  <si>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</si>
  <si>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</si>
  <si>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</si>
  <si>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</si>
  <si>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</si>
  <si>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</si>
  <si>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</si>
  <si>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</si>
  <si>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</si>
  <si>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</si>
  <si>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</si>
  <si>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</si>
  <si>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</si>
  <si>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</si>
  <si>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</si>
  <si>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</si>
  <si>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</si>
  <si>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</si>
  <si>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</si>
  <si>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</si>
  <si>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</si>
  <si>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</si>
  <si>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</si>
  <si>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</si>
  <si>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</si>
  <si>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</si>
  <si>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</si>
  <si>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</si>
  <si>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</si>
  <si>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</si>
  <si>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</si>
  <si>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</si>
  <si>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</si>
  <si>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</si>
  <si>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</si>
  <si>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</si>
  <si>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</si>
  <si>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</si>
  <si>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</si>
  <si>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</si>
  <si>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</si>
  <si>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</si>
  <si>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</si>
  <si>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</si>
  <si>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</si>
  <si>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</si>
  <si>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</si>
  <si>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</si>
  <si>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</si>
  <si>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</si>
  <si>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</si>
  <si>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</si>
  <si>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</si>
  <si>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</si>
  <si>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</si>
  <si>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</si>
  <si>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</si>
  <si>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</si>
  <si>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</si>
  <si>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</si>
  <si>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</si>
  <si>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</si>
  <si>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</si>
  <si>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</si>
  <si>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</si>
  <si>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</si>
  <si>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</si>
  <si>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</si>
  <si>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</si>
  <si>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</si>
  <si>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</si>
  <si>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</si>
  <si>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</si>
  <si>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</si>
  <si>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</si>
  <si>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</si>
  <si>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</si>
  <si>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</si>
  <si>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</si>
  <si>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</si>
  <si>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</si>
  <si>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</si>
  <si>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</si>
  <si>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</si>
  <si>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</si>
  <si>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</si>
  <si>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</si>
  <si>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</si>
  <si>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</si>
  <si>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</si>
  <si>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</si>
  <si>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</si>
  <si>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</si>
  <si>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</si>
  <si>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</si>
  <si>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</si>
  <si>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</si>
  <si>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</si>
  <si>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</si>
  <si>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</si>
  <si>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</si>
  <si>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</si>
  <si>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</si>
  <si>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</si>
  <si>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</si>
  <si>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</si>
  <si>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</si>
  <si>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</si>
  <si>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</si>
  <si>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</si>
  <si>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</si>
  <si>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</si>
  <si>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</si>
  <si>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</si>
  <si>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</si>
  <si>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</si>
  <si>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</si>
  <si>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</si>
  <si>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</si>
  <si>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</si>
  <si>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</si>
  <si>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</si>
  <si>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</si>
  <si>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</si>
  <si>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</si>
  <si>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</si>
  <si>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</si>
  <si>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</si>
  <si>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</si>
  <si>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</si>
  <si>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</si>
  <si>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</si>
  <si>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</si>
  <si>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</si>
  <si>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</si>
  <si>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</si>
  <si>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</si>
  <si>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</si>
  <si>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</si>
  <si>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</si>
  <si>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</si>
  <si>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</si>
  <si>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</si>
  <si>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</si>
  <si>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</si>
  <si>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</si>
  <si>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</si>
  <si>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</si>
  <si>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</si>
  <si>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</si>
  <si>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</si>
  <si>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</si>
  <si>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</si>
  <si>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</si>
  <si>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</si>
  <si>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</si>
  <si>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</si>
  <si>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</si>
  <si>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</si>
  <si>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</si>
  <si>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</si>
  <si>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</si>
  <si>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</si>
  <si>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</si>
  <si>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</si>
  <si>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</si>
  <si>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</si>
  <si>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</si>
  <si>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</si>
  <si>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</si>
  <si>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</si>
  <si>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</si>
  <si>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</si>
  <si>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</si>
  <si>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</si>
  <si>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</si>
  <si>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</si>
  <si>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</si>
  <si>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</si>
  <si>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</si>
  <si>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</si>
  <si>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</si>
  <si>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</si>
  <si>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</si>
  <si>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</si>
  <si>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</si>
  <si>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</si>
  <si>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</si>
  <si>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</si>
  <si>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</si>
  <si>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</si>
  <si>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</si>
  <si>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</si>
  <si>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</si>
  <si>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</si>
  <si>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</si>
  <si>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</si>
  <si>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</si>
  <si>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</si>
  <si>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</si>
  <si>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</si>
  <si>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</si>
  <si>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</si>
  <si>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</si>
  <si>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</si>
  <si>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</si>
  <si>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</si>
  <si>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</si>
  <si>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</si>
  <si>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</si>
  <si>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</si>
  <si>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</si>
  <si>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</si>
  <si>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</si>
  <si>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</si>
  <si>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</si>
  <si>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</si>
  <si>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</si>
  <si>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</si>
  <si>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</si>
  <si>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</si>
  <si>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</si>
  <si>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</si>
  <si>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</si>
  <si>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</si>
  <si>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</si>
  <si>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</si>
  <si>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</si>
  <si>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</si>
  <si>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</si>
  <si>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</si>
  <si>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</si>
  <si>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</si>
  <si>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</si>
  <si>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</si>
  <si>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</si>
  <si>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</si>
  <si>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</si>
  <si>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</si>
  <si>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</si>
  <si>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</si>
  <si>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</si>
  <si>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</si>
  <si>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</si>
  <si>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</si>
  <si>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</si>
  <si>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</si>
  <si>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</si>
  <si>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</si>
  <si>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</si>
  <si>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</si>
  <si>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</si>
  <si>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</si>
  <si>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</si>
  <si>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</si>
  <si>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</si>
  <si>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</si>
  <si>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</si>
  <si>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</si>
  <si>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</si>
  <si>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</si>
  <si>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</si>
  <si>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</si>
  <si>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</si>
  <si>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</si>
  <si>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</si>
  <si>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</si>
  <si>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</si>
  <si>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</si>
  <si>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</si>
  <si>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</si>
  <si>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</si>
  <si>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</si>
  <si>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</si>
  <si>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</si>
  <si>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</si>
  <si>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</si>
  <si>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</si>
  <si>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</si>
  <si>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</si>
  <si>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</si>
  <si>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</si>
  <si>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</si>
  <si>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</si>
  <si>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</si>
  <si>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</si>
  <si>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</si>
  <si>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</si>
  <si>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</si>
  <si>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</si>
  <si>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</si>
  <si>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</si>
  <si>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</si>
  <si>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</si>
  <si>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</si>
  <si>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</si>
  <si>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</si>
  <si>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</si>
  <si>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</si>
  <si>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</si>
  <si>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</si>
  <si>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</si>
  <si>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</si>
  <si>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</si>
  <si>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</si>
  <si>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</si>
  <si>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</si>
  <si>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</si>
  <si>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</si>
  <si>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</si>
  <si>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</si>
  <si>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</si>
  <si>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</si>
  <si>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</si>
  <si>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</si>
  <si>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</si>
  <si>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</si>
  <si>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</si>
  <si>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</si>
  <si>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</si>
  <si>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</si>
  <si>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</si>
  <si>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</si>
  <si>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</si>
  <si>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</si>
  <si>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</si>
  <si>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</si>
  <si>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</si>
  <si>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</si>
  <si>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</si>
  <si>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</si>
  <si>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</si>
  <si>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</si>
  <si>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</si>
  <si>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</si>
  <si>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</si>
  <si>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</si>
  <si>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</si>
  <si>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</si>
  <si>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</si>
  <si>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</si>
  <si>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</si>
  <si>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</si>
  <si>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</si>
  <si>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</si>
  <si>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</si>
  <si>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</si>
  <si>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</si>
  <si>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</si>
  <si>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</si>
  <si>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</si>
  <si>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</si>
  <si>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</si>
  <si>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</si>
  <si>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</si>
  <si>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</si>
  <si>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</si>
  <si>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</si>
  <si>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</si>
  <si>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</si>
  <si>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</si>
  <si>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</si>
  <si>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</si>
  <si>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</si>
  <si>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</si>
  <si>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</si>
  <si>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</si>
  <si>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</si>
  <si>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</si>
  <si>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</si>
  <si>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</si>
  <si>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</si>
  <si>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</si>
  <si>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</si>
  <si>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</si>
  <si>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</si>
  <si>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</si>
  <si>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</si>
  <si>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</si>
  <si>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</si>
  <si>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</si>
  <si>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</si>
  <si>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</si>
  <si>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</si>
  <si>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</si>
  <si>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</si>
  <si>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</si>
  <si>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</si>
  <si>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</si>
  <si>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</si>
  <si>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</si>
  <si>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</si>
  <si>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</si>
  <si>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</si>
  <si>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</si>
  <si>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</si>
  <si>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</si>
  <si>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</si>
  <si>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</si>
  <si>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</si>
  <si>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</si>
  <si>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</si>
  <si>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</si>
  <si>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</si>
  <si>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</si>
  <si>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</si>
  <si>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</si>
  <si>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</si>
  <si>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</si>
  <si>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</si>
  <si>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</si>
  <si>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</si>
  <si>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</si>
  <si>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</si>
  <si>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</si>
  <si>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</si>
  <si>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</si>
  <si>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</si>
  <si>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</si>
  <si>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</si>
  <si>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</si>
  <si>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</si>
  <si>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</si>
  <si>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</si>
  <si>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</si>
  <si>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</si>
  <si>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</si>
  <si>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</si>
  <si>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</si>
  <si>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</si>
  <si>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</si>
  <si>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</si>
  <si>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</si>
  <si>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</si>
  <si>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</si>
  <si>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</si>
  <si>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</si>
  <si>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</si>
  <si>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</si>
  <si>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</si>
  <si>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</si>
  <si>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</si>
  <si>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</si>
  <si>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</si>
  <si>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</si>
  <si>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</si>
  <si>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</si>
  <si>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</si>
  <si>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</si>
  <si>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</si>
  <si>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</si>
  <si>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</si>
  <si>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</si>
  <si>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</si>
  <si>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</si>
  <si>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</si>
  <si>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</si>
  <si>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</si>
  <si>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</si>
  <si>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</si>
  <si>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</si>
  <si>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</si>
  <si>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</si>
  <si>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</si>
  <si>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</si>
  <si>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</si>
  <si>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</si>
  <si>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</si>
  <si>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</si>
  <si>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</si>
  <si>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</si>
  <si>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</si>
  <si>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</si>
  <si>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</si>
  <si>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</si>
  <si>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</si>
  <si>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</si>
  <si>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</si>
  <si>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</si>
  <si>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</si>
  <si>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</si>
  <si>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</si>
  <si>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</si>
  <si>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</si>
  <si>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</si>
  <si>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</si>
  <si>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</si>
  <si>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</si>
  <si>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</si>
  <si>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</si>
  <si>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</si>
  <si>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</si>
  <si>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</si>
  <si>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</si>
  <si>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</si>
  <si>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</si>
  <si>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</si>
  <si>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</si>
  <si>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</si>
  <si>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</si>
  <si>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</si>
  <si>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</si>
  <si>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</si>
  <si>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</si>
  <si>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</si>
  <si>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</si>
  <si>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</si>
  <si>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</si>
  <si>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</si>
  <si>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</si>
  <si>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</si>
  <si>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</si>
  <si>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</si>
  <si>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</si>
  <si>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</si>
  <si>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</si>
  <si>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</si>
  <si>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</si>
  <si>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</si>
  <si>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</si>
  <si>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</si>
  <si>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</si>
  <si>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</si>
  <si>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</si>
  <si>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</si>
  <si>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</si>
  <si>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</si>
  <si>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</si>
  <si>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</si>
  <si>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</si>
  <si>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</si>
  <si>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</si>
  <si>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</si>
  <si>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</si>
  <si>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</si>
  <si>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</si>
  <si>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</si>
  <si>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</si>
  <si>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</si>
  <si>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</si>
  <si>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</si>
  <si>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</si>
  <si>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</si>
  <si>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</si>
  <si>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</si>
  <si>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</si>
  <si>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</si>
  <si>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</si>
  <si>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</si>
  <si>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</si>
  <si>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</si>
  <si>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</si>
  <si>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</si>
  <si>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</si>
  <si>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</si>
  <si>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</si>
  <si>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</si>
  <si>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</si>
  <si>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</si>
  <si>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</si>
  <si>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</si>
  <si>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</si>
  <si>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</si>
  <si>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</si>
  <si>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</si>
  <si>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</si>
  <si>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</si>
  <si>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</si>
  <si>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</si>
  <si>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</si>
  <si>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</si>
  <si>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</si>
  <si>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</si>
  <si>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</si>
  <si>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</si>
  <si>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</si>
  <si>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</si>
  <si>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</si>
  <si>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</si>
  <si>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</si>
  <si>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</si>
  <si>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</si>
  <si>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</si>
  <si>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</si>
  <si>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</si>
  <si>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</si>
  <si>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</si>
  <si>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</si>
  <si>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</si>
  <si>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</si>
  <si>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</si>
  <si>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</si>
  <si>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</si>
  <si>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</si>
  <si>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</si>
  <si>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</si>
  <si>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</si>
  <si>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</si>
  <si>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</si>
  <si>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</si>
  <si>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</si>
  <si>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</si>
  <si>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</si>
  <si>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</si>
  <si>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</si>
  <si>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</si>
  <si>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</si>
  <si>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</si>
  <si>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</si>
  <si>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</si>
  <si>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</si>
  <si>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</si>
  <si>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</si>
  <si>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</si>
  <si>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</si>
  <si>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</si>
  <si>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</si>
  <si>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</si>
  <si>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</si>
  <si>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</si>
  <si>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</si>
  <si>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</si>
  <si>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</si>
  <si>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</si>
  <si>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</si>
  <si>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</si>
  <si>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</si>
  <si>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</si>
  <si>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</si>
  <si>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</si>
  <si>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</si>
  <si>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</si>
  <si>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</si>
  <si>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</si>
  <si>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</si>
  <si>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</si>
  <si>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</si>
  <si>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</si>
  <si>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</si>
  <si>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</si>
  <si>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</si>
  <si>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</si>
  <si>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</si>
  <si>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</si>
  <si>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</si>
  <si>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</si>
  <si>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</si>
  <si>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</si>
  <si>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</si>
  <si>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</si>
  <si>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</si>
  <si>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</si>
  <si>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</si>
  <si>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</si>
  <si>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</si>
  <si>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</si>
  <si>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</si>
  <si>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</si>
  <si>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</si>
  <si>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</si>
  <si>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</si>
  <si>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</si>
  <si>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</si>
  <si>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</si>
  <si>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</si>
  <si>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</si>
  <si>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</si>
  <si>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</si>
  <si>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</si>
  <si>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</si>
  <si>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</si>
  <si>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</si>
  <si>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</si>
  <si>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</si>
  <si>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</si>
  <si>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</si>
  <si>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</si>
  <si>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</si>
  <si>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</si>
  <si>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</si>
  <si>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</si>
  <si>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</si>
  <si>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</si>
  <si>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</si>
  <si>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</si>
  <si>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</si>
  <si>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</si>
  <si>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</si>
  <si>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</si>
  <si>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</si>
  <si>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</si>
  <si>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</si>
  <si>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</si>
  <si>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</si>
  <si>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</si>
  <si>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</si>
  <si>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</si>
  <si>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</si>
  <si>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</si>
  <si>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</si>
  <si>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</si>
  <si>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</si>
  <si>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</si>
  <si>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</si>
  <si>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</si>
  <si>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</si>
  <si>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</si>
  <si>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</si>
  <si>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</si>
  <si>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</si>
  <si>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</si>
  <si>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</si>
  <si>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</si>
  <si>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</si>
  <si>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</si>
  <si>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</si>
  <si>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</si>
  <si>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</si>
  <si>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</si>
  <si>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</si>
  <si>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</si>
  <si>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</si>
  <si>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</si>
  <si>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</si>
  <si>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</si>
  <si>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</si>
  <si>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</si>
  <si>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</si>
  <si>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</si>
  <si>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</si>
  <si>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</si>
  <si>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</si>
  <si>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</si>
  <si>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</si>
  <si>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</si>
  <si>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</si>
  <si>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</si>
  <si>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</si>
  <si>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</si>
  <si>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</si>
  <si>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</si>
  <si>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</si>
  <si>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</si>
  <si>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</si>
  <si>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</si>
  <si>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</si>
  <si>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</si>
  <si>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</si>
  <si>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</si>
  <si>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</si>
  <si>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</si>
  <si>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</si>
  <si>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</si>
  <si>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</si>
  <si>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</si>
  <si>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</si>
  <si>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</si>
  <si>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</si>
  <si>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</si>
  <si>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</si>
  <si>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</si>
  <si>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</si>
  <si>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</si>
  <si>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</si>
  <si>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</si>
  <si>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</si>
  <si>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</si>
  <si>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</si>
  <si>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</si>
  <si>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</si>
  <si>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</si>
  <si>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</si>
  <si>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</si>
  <si>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</si>
  <si>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</si>
  <si>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</si>
  <si>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</si>
  <si>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</si>
  <si>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</si>
  <si>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</si>
  <si>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</si>
  <si>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</si>
  <si>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</si>
  <si>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</si>
  <si>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</si>
  <si>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</si>
  <si>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</si>
  <si>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</si>
  <si>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</si>
  <si>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</si>
  <si>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</si>
  <si>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</si>
  <si>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</si>
  <si>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</si>
  <si>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</si>
  <si>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</si>
  <si>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</si>
  <si>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</si>
  <si>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</si>
  <si>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</si>
  <si>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</si>
  <si>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</si>
  <si>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</si>
  <si>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</si>
  <si>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</si>
  <si>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</si>
  <si>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</si>
  <si>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</si>
  <si>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</si>
  <si>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</si>
  <si>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</si>
  <si>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</si>
  <si>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</si>
  <si>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</si>
  <si>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</si>
  <si>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</si>
  <si>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</si>
  <si>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</si>
  <si>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</si>
  <si>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</si>
  <si>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</si>
  <si>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</si>
  <si>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</si>
  <si>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</si>
  <si>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</si>
  <si>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</si>
  <si>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</si>
  <si>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</si>
  <si>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</si>
  <si>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</si>
  <si>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</si>
  <si>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</si>
  <si>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</si>
  <si>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</si>
  <si>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</si>
  <si>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</si>
  <si>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</si>
  <si>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</si>
  <si>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</si>
  <si>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</si>
  <si>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</si>
  <si>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</si>
  <si>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</si>
  <si>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</si>
  <si>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</si>
  <si>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</si>
  <si>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</si>
  <si>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</si>
  <si>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</si>
  <si>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</si>
  <si>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</si>
  <si>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</si>
  <si>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</si>
  <si>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</si>
  <si>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</si>
  <si>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</si>
  <si>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</si>
  <si>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</si>
  <si>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</si>
  <si>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</si>
  <si>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</si>
  <si>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</si>
  <si>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</si>
  <si>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</si>
  <si>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</si>
  <si>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</si>
  <si>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</si>
  <si>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</si>
  <si>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</si>
  <si>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</si>
  <si>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</si>
  <si>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</si>
  <si>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</si>
  <si>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</si>
  <si>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</si>
  <si>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</si>
  <si>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</si>
  <si>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</si>
  <si>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</si>
  <si>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</si>
  <si>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</si>
  <si>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</si>
  <si>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</si>
  <si>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</si>
  <si>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</si>
  <si>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</si>
  <si>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</si>
  <si>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</si>
  <si>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</si>
  <si>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</si>
  <si>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</si>
  <si>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</si>
  <si>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</si>
  <si>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</si>
  <si>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</si>
  <si>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</si>
  <si>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</si>
  <si>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</si>
  <si>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</si>
  <si>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</si>
  <si>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</si>
  <si>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</si>
  <si>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</si>
  <si>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</si>
  <si>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</si>
  <si>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</si>
  <si>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</si>
  <si>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</si>
  <si>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</si>
  <si>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</si>
  <si>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</si>
  <si>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</si>
  <si>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</si>
  <si>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</si>
  <si>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</si>
  <si>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</si>
  <si>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</si>
  <si>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</si>
  <si>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</si>
  <si>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</si>
  <si>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</si>
  <si>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</si>
  <si>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</si>
  <si>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</si>
  <si>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</si>
  <si>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</si>
  <si>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</si>
  <si>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</si>
  <si>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</si>
  <si>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</si>
  <si>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</si>
  <si>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</si>
  <si>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</si>
  <si>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</si>
  <si>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</si>
  <si>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</si>
  <si>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</si>
  <si>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</si>
  <si>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</si>
  <si>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</si>
  <si>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</si>
  <si>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</si>
  <si>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</si>
  <si>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</si>
  <si>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</si>
  <si>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</si>
  <si>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</si>
  <si>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</si>
  <si>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</si>
  <si>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</si>
  <si>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</si>
  <si>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</si>
  <si>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</si>
  <si>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</si>
  <si>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</si>
  <si>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</si>
  <si>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</si>
  <si>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</si>
  <si>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</si>
  <si>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</si>
  <si>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</si>
  <si>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</si>
  <si>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</si>
  <si>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</si>
  <si>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</si>
  <si>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</si>
  <si>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</si>
  <si>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</si>
  <si>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</si>
  <si>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</si>
  <si>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</si>
  <si>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</si>
  <si>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</si>
  <si>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</si>
  <si>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</si>
  <si>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</si>
  <si>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</si>
  <si>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</si>
  <si>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</si>
  <si>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</si>
  <si>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</si>
  <si>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</si>
  <si>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</si>
  <si>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</si>
  <si>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</si>
  <si>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</si>
  <si>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</si>
  <si>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</si>
  <si>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</si>
  <si>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</si>
  <si>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</si>
  <si>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</si>
  <si>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</si>
  <si>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</si>
  <si>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</si>
  <si>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</si>
  <si>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</si>
  <si>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</si>
  <si>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</si>
  <si>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</si>
  <si>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</si>
  <si>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</si>
  <si>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</si>
  <si>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</si>
  <si>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</si>
  <si>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</si>
  <si>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</si>
  <si>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</si>
  <si>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</si>
  <si>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</si>
  <si>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</si>
  <si>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</si>
  <si>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</si>
  <si>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</si>
  <si>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</si>
  <si>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</si>
  <si>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</si>
  <si>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</si>
  <si>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</si>
  <si>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</si>
  <si>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</si>
  <si>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</si>
  <si>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</si>
  <si>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</si>
  <si>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</si>
  <si>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</si>
  <si>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</si>
  <si>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</si>
  <si>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</si>
  <si>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</si>
  <si>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</si>
  <si>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</si>
  <si>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</si>
  <si>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</si>
  <si>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</si>
  <si>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</si>
  <si>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</si>
  <si>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</si>
  <si>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</si>
  <si>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</si>
  <si>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</si>
  <si>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</si>
  <si>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</si>
  <si>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</si>
  <si>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</si>
  <si>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</si>
  <si>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</si>
  <si>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</si>
  <si>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</si>
  <si>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</si>
  <si>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</si>
  <si>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</si>
  <si>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</si>
  <si>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</si>
  <si>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</si>
  <si>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</si>
  <si>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</si>
  <si>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</si>
  <si>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</si>
  <si>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</si>
  <si>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</si>
  <si>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</si>
  <si>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</si>
  <si>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</si>
  <si>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</si>
  <si>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</si>
  <si>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</si>
  <si>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</si>
  <si>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</si>
  <si>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</si>
  <si>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</si>
  <si>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</si>
  <si>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</si>
  <si>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</si>
  <si>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</si>
  <si>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</si>
  <si>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</si>
  <si>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</si>
  <si>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</si>
  <si>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</si>
  <si>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</si>
  <si>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</si>
  <si>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</si>
  <si>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</si>
  <si>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</si>
  <si>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</si>
  <si>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</si>
  <si>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</si>
  <si>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</si>
  <si>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</si>
  <si>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</si>
  <si>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</si>
  <si>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</si>
  <si>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</si>
  <si>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</si>
  <si>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</si>
  <si>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</si>
  <si>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</si>
  <si>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</si>
  <si>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</si>
  <si>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</si>
  <si>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</si>
  <si>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</si>
  <si>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</si>
  <si>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</si>
  <si>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</si>
  <si>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</si>
  <si>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</si>
  <si>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</si>
  <si>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</si>
  <si>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</si>
  <si>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</si>
  <si>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</si>
  <si>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</si>
  <si>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</si>
  <si>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</si>
  <si>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</si>
  <si>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</si>
  <si>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</si>
  <si>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</si>
  <si>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</si>
  <si>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</si>
  <si>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</si>
  <si>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</si>
  <si>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</si>
  <si>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</si>
  <si>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</si>
  <si>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</si>
  <si>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</si>
  <si>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</si>
  <si>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</si>
  <si>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</si>
  <si>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</si>
  <si>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</si>
  <si>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</si>
  <si>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</si>
  <si>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</si>
  <si>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</si>
  <si>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</si>
  <si>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</si>
  <si>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</si>
  <si>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</si>
  <si>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</si>
  <si>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</si>
  <si>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</si>
  <si>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</si>
  <si>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</si>
  <si>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</si>
  <si>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</si>
  <si>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</si>
  <si>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</si>
  <si>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</si>
  <si>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</si>
  <si>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</si>
  <si>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</si>
  <si>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</si>
  <si>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</si>
  <si>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</si>
  <si>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</si>
  <si>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</si>
  <si>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</si>
  <si>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</si>
  <si>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</si>
  <si>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</si>
  <si>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</si>
  <si>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</si>
  <si>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</si>
  <si>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</si>
  <si>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</si>
  <si>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</si>
  <si>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</si>
  <si>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</si>
  <si>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</si>
  <si>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</si>
  <si>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</si>
  <si>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</si>
  <si>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</si>
  <si>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</si>
  <si>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</si>
  <si>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</si>
  <si>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</si>
  <si>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</si>
  <si>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</si>
  <si>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</si>
  <si>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</si>
  <si>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</si>
  <si>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</si>
  <si>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</si>
  <si>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</si>
  <si>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</si>
  <si>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</si>
  <si>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</si>
  <si>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</si>
  <si>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</si>
  <si>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</si>
  <si>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</si>
  <si>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</si>
  <si>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</si>
  <si>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</si>
  <si>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</si>
  <si>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</si>
  <si>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</si>
  <si>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</si>
  <si>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</si>
  <si>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</si>
  <si>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</si>
  <si>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</si>
  <si>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</si>
  <si>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</si>
  <si>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</si>
  <si>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</si>
  <si>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</si>
  <si>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</si>
  <si>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</si>
  <si>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</si>
  <si>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</si>
  <si>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</si>
  <si>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</si>
  <si>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</si>
  <si>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</si>
  <si>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</si>
  <si>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</si>
  <si>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</si>
  <si>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</si>
  <si>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</si>
  <si>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</si>
  <si>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</si>
  <si>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</si>
  <si>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</si>
  <si>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</si>
  <si>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</si>
  <si>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</si>
  <si>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</si>
  <si>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</si>
  <si>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</si>
  <si>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</si>
  <si>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</si>
  <si>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</si>
  <si>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</si>
  <si>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</si>
  <si>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</si>
  <si>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</si>
  <si>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</si>
  <si>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</si>
  <si>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</si>
  <si>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</si>
  <si>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</si>
  <si>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</si>
  <si>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</si>
  <si>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</si>
  <si>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</si>
  <si>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</si>
  <si>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</si>
  <si>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</si>
  <si>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</si>
  <si>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</si>
  <si>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</si>
  <si>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</si>
  <si>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</si>
  <si>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</si>
  <si>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</si>
  <si>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</si>
  <si>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</si>
  <si>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</si>
  <si>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</si>
  <si>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</si>
  <si>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</si>
  <si>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</si>
  <si>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</si>
  <si>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</si>
  <si>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</si>
  <si>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</si>
  <si>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</si>
  <si>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</si>
  <si>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</si>
  <si>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</si>
  <si>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</si>
  <si>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</si>
  <si>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</si>
  <si>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</si>
  <si>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</si>
  <si>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</si>
  <si>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</si>
  <si>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</si>
  <si>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</si>
  <si>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</si>
  <si>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</si>
  <si>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</si>
  <si>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</si>
  <si>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</si>
  <si>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</si>
  <si>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</si>
  <si>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</si>
  <si>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</si>
  <si>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</si>
  <si>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</si>
  <si>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</si>
  <si>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</si>
  <si>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</si>
  <si>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</si>
  <si>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</si>
  <si>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</si>
  <si>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</si>
  <si>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</si>
  <si>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</si>
  <si>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</si>
  <si>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</si>
  <si>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</si>
  <si>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</si>
  <si>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</si>
  <si>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</si>
  <si>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</si>
  <si>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</si>
  <si>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</si>
  <si>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</si>
  <si>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</si>
  <si>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</si>
  <si>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</si>
  <si>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</si>
  <si>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</si>
  <si>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</si>
  <si>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</si>
  <si>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</si>
  <si>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</si>
  <si>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</si>
  <si>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</si>
  <si>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</si>
  <si>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</si>
  <si>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</si>
  <si>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</si>
  <si>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</si>
  <si>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</si>
  <si>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</si>
  <si>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</si>
  <si>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</si>
  <si>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</si>
  <si>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</si>
  <si>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</si>
  <si>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</si>
  <si>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</si>
  <si>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</si>
  <si>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</si>
  <si>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</si>
  <si>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</si>
  <si>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</si>
  <si>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</si>
  <si>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</si>
  <si>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</si>
  <si>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</si>
  <si>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</si>
  <si>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</si>
  <si>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</si>
  <si>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</si>
  <si>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</si>
  <si>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</si>
  <si>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</si>
  <si>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</si>
  <si>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</si>
  <si>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</si>
  <si>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</si>
  <si>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</si>
  <si>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</si>
  <si>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</si>
  <si>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</si>
  <si>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</si>
  <si>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</si>
  <si>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</si>
  <si>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</si>
  <si>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</si>
  <si>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</si>
  <si>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</si>
  <si>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</si>
  <si>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</si>
  <si>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</si>
  <si>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</si>
  <si>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</si>
  <si>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</si>
  <si>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</si>
  <si>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</si>
  <si>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</si>
  <si>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</si>
  <si>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</si>
  <si>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</si>
  <si>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</si>
  <si>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</si>
  <si>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</si>
  <si>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</si>
  <si>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</si>
  <si>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</si>
  <si>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</si>
  <si>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</si>
  <si>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</si>
  <si>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</si>
  <si>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</si>
  <si>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</si>
  <si>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</si>
  <si>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</si>
  <si>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</si>
  <si>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</si>
  <si>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</si>
  <si>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</si>
  <si>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</si>
  <si>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</si>
  <si>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</si>
  <si>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</si>
  <si>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</si>
  <si>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</si>
  <si>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</si>
  <si>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</si>
  <si>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</si>
  <si>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</si>
  <si>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</si>
  <si>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</si>
  <si>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</si>
  <si>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</si>
  <si>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</si>
  <si>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</si>
  <si>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</si>
  <si>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</si>
  <si>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</si>
  <si>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</si>
  <si>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</si>
  <si>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</si>
  <si>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</si>
  <si>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</si>
  <si>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</si>
  <si>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</si>
  <si>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</si>
  <si>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</si>
  <si>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</si>
  <si>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</si>
  <si>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</si>
  <si>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</si>
  <si>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</si>
  <si>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</si>
  <si>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</si>
  <si>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</si>
  <si>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</si>
  <si>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</si>
  <si>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</si>
  <si>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</si>
  <si>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</si>
  <si>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</si>
  <si>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</si>
  <si>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</si>
  <si>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</si>
  <si>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</si>
  <si>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</si>
  <si>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</si>
  <si>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</si>
  <si>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</si>
  <si>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</si>
  <si>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</si>
  <si>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</si>
  <si>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</si>
  <si>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</si>
  <si>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</si>
  <si>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</si>
  <si>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</si>
  <si>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</si>
  <si>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</si>
  <si>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</si>
  <si>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</si>
  <si>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</si>
  <si>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</si>
  <si>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</si>
  <si>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</si>
  <si>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</si>
  <si>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</si>
  <si>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</si>
  <si>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</si>
  <si>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</si>
  <si>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</si>
  <si>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</si>
  <si>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</si>
  <si>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</si>
  <si>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</si>
  <si>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</si>
  <si>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</si>
  <si>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</si>
  <si>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</si>
  <si>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</si>
  <si>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</si>
  <si>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</si>
  <si>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</si>
  <si>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</si>
  <si>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</si>
  <si>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</si>
  <si>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</si>
  <si>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</si>
  <si>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</si>
  <si>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</si>
  <si>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</si>
  <si>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</si>
  <si>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</si>
  <si>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</si>
  <si>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</si>
  <si>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</si>
  <si>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</si>
  <si>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</si>
  <si>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</si>
  <si>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</si>
  <si>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</si>
  <si>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</si>
  <si>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</si>
  <si>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</si>
  <si>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</si>
  <si>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</si>
  <si>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</si>
  <si>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</si>
  <si>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</si>
  <si>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</si>
  <si>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</si>
  <si>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</si>
  <si>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</si>
  <si>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</si>
  <si>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</si>
  <si>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</si>
  <si>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</si>
  <si>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</si>
  <si>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</si>
  <si>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</si>
  <si>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</si>
  <si>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</si>
  <si>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</si>
  <si>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</si>
  <si>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</si>
  <si>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</si>
  <si>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</si>
  <si>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</si>
  <si>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</si>
  <si>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</si>
  <si>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</si>
  <si>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</si>
  <si>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</si>
  <si>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</si>
  <si>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</si>
  <si>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</si>
  <si>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</si>
  <si>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</si>
  <si>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</si>
  <si>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</si>
  <si>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</si>
  <si>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</si>
  <si>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</si>
  <si>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</si>
  <si>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</si>
  <si>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</si>
  <si>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</si>
  <si>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</si>
  <si>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</si>
  <si>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</si>
  <si>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</si>
  <si>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</si>
  <si>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</si>
  <si>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</si>
  <si>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</si>
  <si>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</si>
  <si>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</si>
  <si>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</si>
  <si>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</si>
  <si>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Reported/Canceled Date</t>
  </si>
  <si>
    <t>Number of Repeats</t>
  </si>
  <si>
    <t>Canceled?</t>
  </si>
  <si>
    <t>First patient Date</t>
  </si>
  <si>
    <t>KCVA?</t>
  </si>
  <si>
    <t>%</t>
  </si>
  <si>
    <t>Raw Data Hotspot</t>
  </si>
  <si>
    <t>Insertion</t>
  </si>
  <si>
    <t>Deletion</t>
  </si>
  <si>
    <t>Coverage Reports</t>
  </si>
  <si>
    <t>coverage</t>
  </si>
  <si>
    <t>Ordering Physicians:</t>
  </si>
  <si>
    <t>Cytogenetics:</t>
  </si>
  <si>
    <t>Pathogenic/Likely Pathogenic: frequency &gt; 4%, AQ &gt; 30;
VUS: frequency &gt; 5%, AQ &gt; 30;
Likely Benign/Benign: Not reportable</t>
  </si>
  <si>
    <t>Hotspot</t>
  </si>
  <si>
    <t>4% Cutoff</t>
  </si>
  <si>
    <t>Nucleotide Change</t>
  </si>
  <si>
    <t>Raw Data Cut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</si>
</sst>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7">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2" borderId="0" xfId="0" applyFill="1"/>
    <xf numFmtId="14" fontId="0" fillId="0" borderId="0" xfId="0" applyNumberFormat="1"/>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0" borderId="11" xfId="0" applyFont="1" applyBorder="1" applyAlignment="1">
      <alignment horizontal="left" vertical="center" wrapText="1"/>
    </xf>
    <xf numFmtId="0" fontId="8" fillId="0" borderId="12" xfId="0" applyFont="1" applyBorder="1" applyAlignment="1">
      <alignment horizontal="left" vertical="center" wrapText="1"/>
    </xf>
    <xf numFmtId="0" fontId="8" fillId="0" borderId="10" xfId="0" applyFont="1" applyBorder="1" applyAlignment="1">
      <alignment horizontal="left" vertical="center" wrapText="1"/>
    </xf>
    <xf numFmtId="0" fontId="8" fillId="0" borderId="13" xfId="0" applyFont="1" applyBorder="1" applyAlignment="1">
      <alignment horizontal="left" vertical="center" wrapText="1"/>
    </xf>
    <xf numFmtId="0" fontId="8" fillId="0" borderId="0" xfId="0" applyFont="1" applyBorder="1" applyAlignment="1">
      <alignment horizontal="left" vertical="center" wrapText="1"/>
    </xf>
    <xf numFmtId="0" fontId="8" fillId="0" borderId="14" xfId="0" applyFont="1" applyBorder="1" applyAlignment="1">
      <alignment horizontal="left"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1" xfId="0" applyFont="1" applyFill="1" applyBorder="1" applyAlignment="1">
      <alignment horizontal="left" vertical="center" wrapText="1"/>
    </xf>
    <xf numFmtId="0" fontId="8" fillId="0" borderId="12"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5"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4" xfId="0" applyFont="1" applyFill="1" applyBorder="1" applyAlignment="1">
      <alignment horizontal="center" vertical="center" wrapText="1"/>
    </xf>
    <xf numFmtId="0" fontId="8" fillId="6" borderId="16"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9" borderId="1" xfId="0" applyFont="1" applyFill="1" applyBorder="1" applyAlignment="1">
      <alignment horizontal="center" vertical="center" wrapText="1"/>
    </xf>
    <xf numFmtId="0" fontId="8" fillId="2" borderId="1" xfId="0" applyFont="1" applyFill="1" applyBorder="1" applyAlignment="1">
      <alignment horizontal="center" vertical="center" wrapText="1"/>
    </xf>
  </cellXfs>
  <cellStyles count="1">
    <cellStyle name="Normal" xfId="0" builtinId="0"/>
  </cellStyles>
  <dxfs count="55">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ill>
        <patternFill>
          <bgColor theme="0"/>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1036320</xdr:colOff>
          <xdr:row>11</xdr:row>
          <xdr:rowOff>76200</xdr:rowOff>
        </xdr:from>
        <xdr:to>
          <xdr:col>3</xdr:col>
          <xdr:colOff>563880</xdr:colOff>
          <xdr:row>13</xdr:row>
          <xdr:rowOff>83820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643.365090509258" createdVersion="6" refreshedVersion="8"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6">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5"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4"/>
    <tableColumn id="11" xr3:uid="{00000000-0010-0000-0200-00000B000000}" name="Preferred?"/>
    <tableColumn id="12" xr3:uid="{00000000-0010-0000-0200-00000C000000}" name="List?" dataDxfId="3"/>
    <tableColumn id="13" xr3:uid="{00000000-0010-0000-0200-00000D000000}" name="Display Name" dataDxfId="2">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1"/>
    <tableColumn id="15" xr3:uid="{00000000-0010-0000-0200-00000F000000}" name="Transcript with Version" dataDxfId="0">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4.4" x14ac:dyDescent="0.3"/>
  <sheetData>
    <row r="2" spans="2:2" x14ac:dyDescent="0.3">
      <c r="B2" t="s">
        <v>9538</v>
      </c>
    </row>
    <row r="3" spans="2:2" x14ac:dyDescent="0.3">
      <c r="B3" t="s">
        <v>9539</v>
      </c>
    </row>
    <row r="4" spans="2:2" x14ac:dyDescent="0.3">
      <c r="B4" t="s">
        <v>9540</v>
      </c>
    </row>
    <row r="5" spans="2:2" x14ac:dyDescent="0.3">
      <c r="B5" t="s">
        <v>9541</v>
      </c>
    </row>
    <row r="6" spans="2:2" x14ac:dyDescent="0.3">
      <c r="B6" t="s">
        <v>9542</v>
      </c>
    </row>
    <row r="7" spans="2:2" x14ac:dyDescent="0.3">
      <c r="B7" t="s">
        <v>9543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tabSelected="1" zoomScale="55" zoomScaleNormal="55" workbookViewId="0">
      <selection activeCell="B1" sqref="B1"/>
    </sheetView>
  </sheetViews>
  <sheetFormatPr defaultColWidth="8.6640625" defaultRowHeight="15.6" x14ac:dyDescent="0.3"/>
  <cols>
    <col min="1" max="1" width="15" style="29" customWidth="1"/>
    <col min="2" max="2" width="16.88671875" style="29" customWidth="1"/>
    <col min="3" max="3" width="16" style="29" customWidth="1"/>
    <col min="4" max="4" width="29.6640625" style="29" customWidth="1"/>
    <col min="5" max="5" width="11.88671875" style="29" customWidth="1"/>
    <col min="6" max="6" width="17.33203125" style="29" customWidth="1"/>
    <col min="7" max="7" width="12.33203125" style="29" customWidth="1"/>
    <col min="8" max="8" width="17.5546875" style="29" customWidth="1"/>
    <col min="9" max="9" width="18.6640625" style="29" customWidth="1"/>
    <col min="10" max="10" width="14.88671875" style="29" customWidth="1"/>
    <col min="11" max="11" width="18.44140625" style="29" customWidth="1"/>
    <col min="12" max="12" width="33" style="29" customWidth="1"/>
    <col min="13" max="13" width="32.109375" style="29" customWidth="1"/>
    <col min="14" max="14" width="29.109375" style="29" customWidth="1"/>
    <col min="15" max="15" width="31.33203125" style="29" customWidth="1"/>
    <col min="16" max="16" width="20.5546875" style="29" customWidth="1"/>
    <col min="17" max="17" width="20.6640625" style="28" customWidth="1"/>
    <col min="18" max="18" width="15.5546875" style="28" customWidth="1"/>
    <col min="19" max="19" width="2.5546875" style="28" customWidth="1"/>
    <col min="20" max="20" width="20.6640625" style="29" bestFit="1" customWidth="1"/>
    <col min="21" max="21" width="8.6640625" style="28" bestFit="1" customWidth="1"/>
    <col min="22" max="22" width="23.6640625" style="28" customWidth="1"/>
    <col min="23" max="23" width="23.44140625" style="28" customWidth="1"/>
    <col min="24" max="24" width="12.44140625" style="28" customWidth="1"/>
    <col min="25" max="25" width="3" style="28" customWidth="1"/>
    <col min="26" max="26" width="32.88671875" style="52" customWidth="1"/>
    <col min="27" max="27" width="19.6640625" style="52" customWidth="1"/>
    <col min="28" max="28" width="18.109375" style="52" customWidth="1"/>
    <col min="29" max="29" width="21" style="52" customWidth="1"/>
    <col min="30" max="30" width="30.44140625" style="52" customWidth="1"/>
    <col min="31" max="31" width="29.33203125" style="52" customWidth="1"/>
    <col min="32" max="32" width="6.6640625" style="28" customWidth="1"/>
    <col min="33" max="33" width="29.5546875" style="28" hidden="1" customWidth="1"/>
    <col min="34" max="34" width="29" style="29" hidden="1" customWidth="1"/>
    <col min="35" max="35" width="24.88671875" style="28" hidden="1" customWidth="1"/>
    <col min="36" max="36" width="8.6640625" style="28" hidden="1" customWidth="1"/>
    <col min="37" max="37" width="20.5546875" style="48" hidden="1" customWidth="1"/>
    <col min="38" max="38" width="13" style="49" hidden="1" customWidth="1"/>
    <col min="39" max="39" width="12.44140625" style="49" hidden="1" customWidth="1"/>
    <col min="40" max="40" width="8.6640625" style="28"/>
    <col min="41" max="41" width="10.5546875" style="28" bestFit="1" customWidth="1"/>
    <col min="42" max="16384" width="8.6640625" style="28"/>
  </cols>
  <sheetData>
    <row r="1" spans="1:39" ht="36" customHeight="1" x14ac:dyDescent="0.3">
      <c r="A1" s="58" t="s">
        <v>0</v>
      </c>
      <c r="B1" s="51">
        <f>'Patient Information'!V2</f>
        <v>0</v>
      </c>
      <c r="C1" s="58" t="s">
        <v>30</v>
      </c>
      <c r="D1" s="51">
        <f>'Patient Information'!I2</f>
        <v>0</v>
      </c>
      <c r="E1" s="135" t="s">
        <v>17955</v>
      </c>
      <c r="F1" s="136"/>
      <c r="G1" s="136"/>
      <c r="H1" s="136"/>
      <c r="I1" s="136"/>
      <c r="J1" s="136"/>
      <c r="K1" s="137"/>
      <c r="L1" s="58" t="s">
        <v>80</v>
      </c>
      <c r="M1" s="145" t="str">
        <f>'Patient Information'!U2&amp;" "&amp;'Patient Information'!U3&amp;" "&amp;'Patient Information'!U4&amp;" "&amp;'Patient Information'!U5</f>
        <v xml:space="preserve">   </v>
      </c>
      <c r="N1" s="145"/>
      <c r="O1" s="145"/>
      <c r="P1" s="145"/>
      <c r="Q1" s="145"/>
      <c r="R1" s="27"/>
      <c r="Z1" s="52" t="s">
        <v>20622</v>
      </c>
      <c r="AA1" s="52">
        <f>'Patient Information'!N2</f>
        <v>0</v>
      </c>
    </row>
    <row r="2" spans="1:39" ht="33" customHeight="1" x14ac:dyDescent="0.3">
      <c r="A2" s="58" t="s">
        <v>18829</v>
      </c>
      <c r="B2" s="53"/>
      <c r="C2" s="58" t="s">
        <v>1</v>
      </c>
      <c r="D2" s="54"/>
      <c r="E2" s="111" t="s">
        <v>20653</v>
      </c>
      <c r="F2" s="112"/>
      <c r="G2" s="112"/>
      <c r="H2" s="112"/>
      <c r="I2" s="112"/>
      <c r="J2" s="112"/>
      <c r="K2" s="113"/>
      <c r="L2" s="58" t="s">
        <v>81</v>
      </c>
      <c r="M2" s="146"/>
      <c r="N2" s="146"/>
      <c r="O2" s="146"/>
      <c r="P2" s="146"/>
      <c r="Q2" s="146"/>
      <c r="R2" s="30"/>
      <c r="Z2" s="52" t="s">
        <v>20623</v>
      </c>
      <c r="AA2" s="52">
        <f>'Patient Information'!H2</f>
        <v>0</v>
      </c>
    </row>
    <row r="3" spans="1:39" ht="41.4" customHeight="1" x14ac:dyDescent="0.3">
      <c r="A3" s="58" t="s">
        <v>2</v>
      </c>
      <c r="B3" s="51" t="s">
        <v>32</v>
      </c>
      <c r="C3" s="58" t="s">
        <v>17956</v>
      </c>
      <c r="D3" s="55">
        <f>'Patient Information'!E2</f>
        <v>0</v>
      </c>
      <c r="E3" s="114"/>
      <c r="F3" s="115"/>
      <c r="G3" s="115"/>
      <c r="H3" s="115"/>
      <c r="I3" s="115"/>
      <c r="J3" s="115"/>
      <c r="K3" s="116"/>
      <c r="L3" s="132" t="s">
        <v>82</v>
      </c>
      <c r="M3" s="120" t="str">
        <f>"Notes from Log: "&amp;'Patient Information'!$Z$2</f>
        <v xml:space="preserve">Notes from Log: </v>
      </c>
      <c r="N3" s="121"/>
      <c r="O3" s="121"/>
      <c r="P3" s="121"/>
      <c r="Q3" s="122"/>
      <c r="R3" s="30"/>
    </row>
    <row r="4" spans="1:39" ht="37.5" customHeight="1" x14ac:dyDescent="0.3">
      <c r="A4" s="58" t="s">
        <v>3</v>
      </c>
      <c r="B4" s="51" t="str">
        <f>TEXT('Coverage Reports'!B7,"0")</f>
        <v>0</v>
      </c>
      <c r="C4" s="58" t="s">
        <v>26</v>
      </c>
      <c r="D4" s="51" t="s">
        <v>20624</v>
      </c>
      <c r="E4" s="114"/>
      <c r="F4" s="115"/>
      <c r="G4" s="115"/>
      <c r="H4" s="115"/>
      <c r="I4" s="115"/>
      <c r="J4" s="115"/>
      <c r="K4" s="116"/>
      <c r="L4" s="133"/>
      <c r="M4" s="123"/>
      <c r="N4" s="124"/>
      <c r="O4" s="124"/>
      <c r="P4" s="124"/>
      <c r="Q4" s="125"/>
      <c r="R4" s="30"/>
    </row>
    <row r="5" spans="1:39" ht="36" customHeight="1" x14ac:dyDescent="0.3">
      <c r="A5" s="58" t="s">
        <v>83</v>
      </c>
      <c r="B5" s="51" t="str">
        <f>'Patient Information'!A2&amp;", "&amp;'Patient Information'!B2</f>
        <v xml:space="preserve">, </v>
      </c>
      <c r="C5" s="59" t="s">
        <v>84</v>
      </c>
      <c r="D5" s="56">
        <f>'Patient Information'!C2</f>
        <v>0</v>
      </c>
      <c r="E5" s="114"/>
      <c r="F5" s="115"/>
      <c r="G5" s="115"/>
      <c r="H5" s="115"/>
      <c r="I5" s="115"/>
      <c r="J5" s="115"/>
      <c r="K5" s="116"/>
      <c r="L5" s="134"/>
      <c r="M5" s="126"/>
      <c r="N5" s="127"/>
      <c r="O5" s="127"/>
      <c r="P5" s="127"/>
      <c r="Q5" s="128"/>
      <c r="R5" s="30"/>
    </row>
    <row r="6" spans="1:39" ht="42.75" customHeight="1" x14ac:dyDescent="0.3">
      <c r="A6" s="58" t="s">
        <v>48</v>
      </c>
      <c r="B6" s="51">
        <f>'Patient Information'!N2</f>
        <v>0</v>
      </c>
      <c r="C6" s="58" t="s">
        <v>85</v>
      </c>
      <c r="D6" s="51" t="str">
        <f>'Patient Information'!A26&amp;"  "&amp;'Patient Information'!A27&amp;"  "&amp;'Patient Information'!A28</f>
        <v xml:space="preserve">       </v>
      </c>
      <c r="E6" s="117" t="s">
        <v>17957</v>
      </c>
      <c r="F6" s="117"/>
      <c r="G6" s="118">
        <f>'Patient Information'!AE2</f>
        <v>0</v>
      </c>
      <c r="H6" s="119"/>
      <c r="I6" s="119"/>
      <c r="J6" s="119"/>
      <c r="K6" s="119"/>
      <c r="L6" s="105" t="s">
        <v>20652</v>
      </c>
      <c r="M6" s="129"/>
      <c r="N6" s="130"/>
      <c r="O6" s="130"/>
      <c r="P6" s="130"/>
      <c r="Q6" s="131"/>
      <c r="R6" s="30"/>
    </row>
    <row r="7" spans="1:39" x14ac:dyDescent="0.3">
      <c r="A7" s="31"/>
      <c r="B7" s="32"/>
      <c r="C7" s="31"/>
      <c r="D7" s="33"/>
      <c r="T7" s="144" t="s">
        <v>89</v>
      </c>
      <c r="U7" s="144"/>
      <c r="V7" s="144"/>
      <c r="W7" s="144"/>
      <c r="X7" s="144"/>
      <c r="Z7" s="141" t="s">
        <v>9528</v>
      </c>
      <c r="AA7" s="141"/>
      <c r="AB7" s="141"/>
      <c r="AC7" s="141"/>
      <c r="AD7" s="141"/>
      <c r="AE7" s="141"/>
    </row>
    <row r="8" spans="1:39" s="66" customFormat="1" x14ac:dyDescent="0.3">
      <c r="A8" s="138" t="s">
        <v>20655</v>
      </c>
      <c r="B8" s="139"/>
      <c r="C8" s="139"/>
      <c r="D8" s="139"/>
      <c r="E8" s="139"/>
      <c r="F8" s="139"/>
      <c r="G8" s="139"/>
      <c r="H8" s="139"/>
      <c r="I8" s="139"/>
      <c r="J8" s="139"/>
      <c r="K8" s="139"/>
      <c r="L8" s="139"/>
      <c r="M8" s="139"/>
      <c r="N8" s="139"/>
      <c r="O8" s="139"/>
      <c r="P8" s="139"/>
      <c r="Q8" s="140"/>
      <c r="R8" s="68"/>
      <c r="T8" s="142"/>
      <c r="U8" s="143"/>
      <c r="V8" s="143"/>
      <c r="W8" s="143"/>
      <c r="X8" s="143"/>
      <c r="AH8" s="65"/>
      <c r="AK8" s="67"/>
      <c r="AL8" s="69"/>
      <c r="AM8" s="69"/>
    </row>
    <row r="9" spans="1:39" ht="31.2" x14ac:dyDescent="0.3">
      <c r="A9" s="34" t="s">
        <v>4</v>
      </c>
      <c r="B9" s="34" t="s">
        <v>5</v>
      </c>
      <c r="C9" s="34" t="s">
        <v>6</v>
      </c>
      <c r="D9" s="34" t="s">
        <v>7</v>
      </c>
      <c r="E9" s="34" t="s">
        <v>8</v>
      </c>
      <c r="F9" s="34" t="s">
        <v>22</v>
      </c>
      <c r="G9" s="34" t="s">
        <v>9</v>
      </c>
      <c r="H9" s="63" t="s">
        <v>10</v>
      </c>
      <c r="I9" s="63" t="s">
        <v>11</v>
      </c>
      <c r="J9" s="63" t="s">
        <v>12</v>
      </c>
      <c r="K9" s="34" t="s">
        <v>79</v>
      </c>
      <c r="L9" s="34" t="s">
        <v>23</v>
      </c>
      <c r="M9" s="34" t="s">
        <v>24</v>
      </c>
      <c r="N9" s="35" t="s">
        <v>13</v>
      </c>
      <c r="O9" s="57" t="s">
        <v>25</v>
      </c>
      <c r="P9" s="36" t="s">
        <v>34</v>
      </c>
      <c r="Q9" s="34" t="s">
        <v>91</v>
      </c>
      <c r="R9" s="34" t="s">
        <v>11</v>
      </c>
      <c r="T9" s="36" t="s">
        <v>86</v>
      </c>
      <c r="U9" s="36" t="s">
        <v>87</v>
      </c>
      <c r="V9" s="36" t="s">
        <v>20656</v>
      </c>
      <c r="W9" s="36" t="s">
        <v>88</v>
      </c>
      <c r="X9" s="51" t="s">
        <v>90</v>
      </c>
      <c r="Z9" s="38" t="s">
        <v>9529</v>
      </c>
      <c r="AA9" s="38" t="s">
        <v>9530</v>
      </c>
      <c r="AB9" s="38" t="s">
        <v>9531</v>
      </c>
      <c r="AC9" s="38" t="s">
        <v>17952</v>
      </c>
      <c r="AD9" s="38" t="s">
        <v>9532</v>
      </c>
      <c r="AE9" s="38" t="s">
        <v>9533</v>
      </c>
      <c r="AF9" s="29"/>
      <c r="AG9" s="29" t="s">
        <v>9534</v>
      </c>
      <c r="AH9" s="29" t="s">
        <v>9535</v>
      </c>
      <c r="AI9" s="28" t="s">
        <v>9546</v>
      </c>
      <c r="AJ9" s="28" t="s">
        <v>12170</v>
      </c>
      <c r="AK9" s="48" t="s">
        <v>17951</v>
      </c>
      <c r="AL9" s="49" t="s">
        <v>17949</v>
      </c>
      <c r="AM9" s="49" t="s">
        <v>17950</v>
      </c>
    </row>
    <row r="10" spans="1:39" s="76" customFormat="1" ht="20.25" customHeight="1" x14ac:dyDescent="0.3">
      <c r="A10" s="70">
        <f>'Raw Data Cut 4'!A2</f>
        <v>0</v>
      </c>
      <c r="B10" s="70">
        <f>'Raw Data Cut 4'!B2</f>
        <v>0</v>
      </c>
      <c r="C10" s="70">
        <f>'Raw Data Cut 4'!C2</f>
        <v>0</v>
      </c>
      <c r="D10" s="70">
        <f>'Raw Data Cut 4'!D2</f>
        <v>0</v>
      </c>
      <c r="E10" s="70">
        <f>'Raw Data Cut 4'!E2</f>
        <v>0</v>
      </c>
      <c r="F10" s="70">
        <f>'Raw Data Cut 4'!F2</f>
        <v>0</v>
      </c>
      <c r="G10" s="70">
        <f>'Raw Data Cut 4'!G2</f>
        <v>0</v>
      </c>
      <c r="H10" s="71">
        <f>'Raw Data Cut 4'!H2</f>
        <v>0</v>
      </c>
      <c r="I10" s="72">
        <f>'Raw Data Cut 4'!I2</f>
        <v>0</v>
      </c>
      <c r="J10" s="72">
        <f>'Raw Data Cut 4'!J2</f>
        <v>0</v>
      </c>
      <c r="K10" s="73">
        <f>IF(ISNUMBER(SEARCH("FAM154B", 'Raw Data Cut 4'!K2)), "SAXO2", IF(ISNUMBER(SEARCH("SND1", 'Raw Data Cut 4'!K2)), "LRRC4", IF(ISNUMBER(SEARCH("&lt;a href=", 'Raw Data Cut 4'!K2)), IFERROR(INDEX(Table1[#Data], MATCH('Raw Data Cut 4'!K2, Table1[Gene Link], 0), 2), 'Raw Data Cut 4'!K2), 'Raw Data Cut 4'!K2)))</f>
        <v>0</v>
      </c>
      <c r="L10" s="70">
        <f>'Raw Data Cut 4'!L2</f>
        <v>0</v>
      </c>
      <c r="M10" s="70">
        <f>'Raw Data Cut 4'!M2</f>
        <v>0</v>
      </c>
      <c r="N10" s="74">
        <f>'Raw Data Cut 4'!N2</f>
        <v>0</v>
      </c>
      <c r="O10" s="74">
        <f>'Raw Data Cut 4'!O2</f>
        <v>0</v>
      </c>
      <c r="P10" s="75" t="str">
        <f>IF(K10=0, "", T10&amp;", exon "&amp;U10&amp;", "&amp;IF(ISBLANK(V10), AA10, V10)&amp;", "&amp;IF(ISBLANK(W10), AB10, W10))</f>
        <v/>
      </c>
      <c r="Q10" s="75" t="str">
        <f>IF(K10=0, "", IF(OR(X10="1",AND(J10&gt;=40,I10&gt;=5,H10&gt;250)),"Reportable","Not Reportable"))</f>
        <v/>
      </c>
      <c r="R10" s="75" t="str">
        <f>IF(K10=0, "", TEXT(I10,"0.0")&amp;"% ("&amp;G10&amp;" of "&amp;H10&amp;" reads)")</f>
        <v/>
      </c>
      <c r="T10" s="75"/>
      <c r="U10" s="75"/>
      <c r="V10" s="75" t="str">
        <f>IF(OR(ISBLANK('Raw Data Cut 4'!O2),LEN('Raw Data Cut 4'!O2)=0),"",MID('Raw Data Cut 4'!O2,FIND(":",'Raw Data Cut 4'!O2)+1,LEN('Raw Data Cut 4'!O2)))</f>
        <v/>
      </c>
      <c r="W10" s="75" t="str">
        <f>IF(OR(ISBLANK('Raw Data Cut 4'!N2),LEN('Raw Data Cut 4'!N2)=0),"",MID('Raw Data Cut 4'!N2,FIND(":",'Raw Data Cut 4'!N2)+1,LEN('Raw Data Cut 4'!N2)))</f>
        <v/>
      </c>
      <c r="X10" s="77" t="str">
        <f>IF(SUM(COUNTIF(T10,{"*Pathogenic*","*Likely Pathogenic*"})),"1","0")</f>
        <v>0</v>
      </c>
      <c r="Z10" s="78" t="str">
        <f t="array" ref="Z10">IF(K10="", "", IF(ISBLANK(K10), "", IFERROR(INDEX(Transcripts[#Data], MATCH(1, (Transcripts[Preferred?]="Y")*(Transcripts[Gene name]=K10), 0), 13), "")))</f>
        <v/>
      </c>
      <c r="AA10" s="78" t="str">
        <f>IFERROR(MID(AG10, SEARCH(AD10, AG10)+16, SEARCH(";", AG10, SEARCH(AD10, AG10))-SEARCH(":", AG10, SEARCH(AD10, AG10))-1), "")</f>
        <v/>
      </c>
      <c r="AB10" s="78" t="str">
        <f t="shared" ref="AB10:AB11" si="0">IFERROR(MID(AH10, SEARCH(AE10, AH10)+16, SEARCH(";", AH10, SEARCH(AE10, AH10))-SEARCH(":", AH10, SEARCH(AE10, AH10))-1), "")</f>
        <v/>
      </c>
      <c r="AC10" s="78" t="str">
        <f t="array" ref="AC10">IF(K10=0, "", IFERROR(INDEX(Exons[#Data], MATCH(1, (TRIM(AD10)=TRIM(Exons[Transcript stable ID]))*(AL10&gt;=Exons[Exon region start (bp)])*(AM10&lt;=Exons[Exon region end (bp)]), 0), 14), "Not Found"))</f>
        <v/>
      </c>
      <c r="AD10" s="78" t="str">
        <f>IFERROR(INDEX(Transcripts[#Data], MATCH(AI10, Transcripts[RefSeq mRNA ID], 0), 2), "")</f>
        <v/>
      </c>
      <c r="AE10" s="78" t="str">
        <f>IFERROR(INDEX(Transcripts[#Data], MATCH(AI10, Transcripts[RefSeq mRNA ID], 0), 3), "")</f>
        <v/>
      </c>
      <c r="AF10" s="79"/>
      <c r="AG10" s="79" t="str">
        <f>SUBSTITUTE(SUBSTITUTE(L10, "]", ""), "[", "")&amp;";"</f>
        <v>0;</v>
      </c>
      <c r="AH10" s="79" t="str">
        <f t="shared" ref="AH10:AH11" si="1">SUBSTITUTE(SUBSTITUTE(M10, "]", ""), "[", "")&amp;";"</f>
        <v>0;</v>
      </c>
      <c r="AI10" s="76" t="str">
        <f>IF(ISBLANK(Z10), "", IFERROR(LEFT(Z10,SEARCH(" ",Z10)-1), Z10))</f>
        <v/>
      </c>
      <c r="AJ10" s="76" t="e">
        <f>INDEX(Exons[#Data], MATCH(K10, Exons[Gene name], 0), 2)</f>
        <v>#N/A</v>
      </c>
      <c r="AK10" s="80" t="str">
        <f>SUBSTITUTE(SUBSTITUTE(B10, "..", " "), "^", " ")</f>
        <v>0</v>
      </c>
      <c r="AL10" s="81">
        <f>IF(ISNUMBER(SEARCH(" ", AK10)), VALUE(LEFT(AK10, SEARCH(" ", AK10)-1)), VALUE(AK10))</f>
        <v>0</v>
      </c>
      <c r="AM10" s="81">
        <f>IF(ISNUMBER(SEARCH(" ", AK10)), VALUE(RIGHT(AK10, LEN(AK10)-SEARCH(" ", AK10))), VALUE(AK10))</f>
        <v>0</v>
      </c>
    </row>
    <row r="11" spans="1:39" s="76" customFormat="1" ht="20.25" customHeight="1" x14ac:dyDescent="0.3">
      <c r="A11" s="70">
        <f>'Raw Data Cut 4'!A3</f>
        <v>0</v>
      </c>
      <c r="B11" s="70">
        <f>'Raw Data Cut 4'!B3</f>
        <v>0</v>
      </c>
      <c r="C11" s="70">
        <f>'Raw Data Cut 4'!C3</f>
        <v>0</v>
      </c>
      <c r="D11" s="70">
        <f>'Raw Data Cut 4'!D3</f>
        <v>0</v>
      </c>
      <c r="E11" s="70">
        <f>'Raw Data Cut 4'!E3</f>
        <v>0</v>
      </c>
      <c r="F11" s="70">
        <f>'Raw Data Cut 4'!F3</f>
        <v>0</v>
      </c>
      <c r="G11" s="70">
        <f>'Raw Data Cut 4'!G3</f>
        <v>0</v>
      </c>
      <c r="H11" s="71">
        <f>'Raw Data Cut 4'!H3</f>
        <v>0</v>
      </c>
      <c r="I11" s="72">
        <f>'Raw Data Cut 4'!I3</f>
        <v>0</v>
      </c>
      <c r="J11" s="72">
        <f>'Raw Data Cut 4'!J3</f>
        <v>0</v>
      </c>
      <c r="K11" s="73">
        <f>IF(ISNUMBER(SEARCH("FAM154B", 'Raw Data Cut 4'!K3)), "SAXO2", IF(ISNUMBER(SEARCH("SND1", 'Raw Data Cut 4'!K3)), "LRRC4", IF(ISNUMBER(SEARCH("&lt;a href=", 'Raw Data Cut 4'!K3)), IFERROR(INDEX(Table1[#Data], MATCH('Raw Data Cut 4'!K3, Table1[Gene Link], 0), 2), 'Raw Data Cut 4'!K3), 'Raw Data Cut 4'!K3)))</f>
        <v>0</v>
      </c>
      <c r="L11" s="70">
        <f>'Raw Data Cut 4'!L3</f>
        <v>0</v>
      </c>
      <c r="M11" s="70">
        <f>'Raw Data Cut 4'!M3</f>
        <v>0</v>
      </c>
      <c r="N11" s="74">
        <f>'Raw Data Cut 4'!N3</f>
        <v>0</v>
      </c>
      <c r="O11" s="74">
        <f>'Raw Data Cut 4'!O3</f>
        <v>0</v>
      </c>
      <c r="P11" s="75" t="str">
        <f t="shared" ref="P11" si="2">IF(K11=0, "", T11&amp;", exon "&amp;U11&amp;", "&amp;IF(ISBLANK(V11), AA11, V11)&amp;", "&amp;IF(ISBLANK(W11), AB11, W11))</f>
        <v/>
      </c>
      <c r="Q11" s="75" t="str">
        <f t="shared" ref="Q11" si="3">IF(K11=0, "", IF(OR(X11="1",AND(J11&gt;=40,I11&gt;=5,H11&gt;250)),"Reportable","Not Reportable"))</f>
        <v/>
      </c>
      <c r="R11" s="75" t="str">
        <f t="shared" ref="R11" si="4">IF(K11=0, "", TEXT(I11,"0.0")&amp;"% ("&amp;G11&amp;" of "&amp;H11&amp;" reads)")</f>
        <v/>
      </c>
      <c r="T11" s="75"/>
      <c r="U11" s="77"/>
      <c r="V11" s="75" t="str">
        <f>IF(OR(ISBLANK('Raw Data Cut 4'!O3),LEN('Raw Data Cut 4'!O3)=0),"",MID('Raw Data Cut 4'!O3,FIND(":",'Raw Data Cut 4'!O3)+1,LEN('Raw Data Cut 4'!O3)))</f>
        <v/>
      </c>
      <c r="W11" s="75" t="str">
        <f>IF(OR(ISBLANK('Raw Data Cut 4'!N3),LEN('Raw Data Cut 4'!N3)=0),"",MID('Raw Data Cut 4'!N3,FIND(":",'Raw Data Cut 4'!N3)+1,LEN('Raw Data Cut 4'!N3)))</f>
        <v/>
      </c>
      <c r="X11" s="77" t="str">
        <f>IF(SUM(COUNTIF(T11,{"*Pathogenic*","*Likely Pathogenic*"})),"1","0")</f>
        <v>0</v>
      </c>
      <c r="Z11" s="78" t="str">
        <f t="array" ref="Z11">IF(K11="", "", IF(ISBLANK(K11), "", IFERROR(INDEX(Transcripts[#Data], MATCH(1, (Transcripts[Preferred?]="Y")*(Transcripts[Gene name]=K11), 0), 13), "")))</f>
        <v/>
      </c>
      <c r="AA11" s="78" t="str">
        <f t="shared" ref="AA11" si="5">IFERROR(MID(AG11, SEARCH(AD11, AG11)+16, SEARCH(";", AG11, SEARCH(AD11, AG11))-SEARCH(":", AG11, SEARCH(AD11, AG11))-1), "")</f>
        <v/>
      </c>
      <c r="AB11" s="78" t="str">
        <f t="shared" si="0"/>
        <v/>
      </c>
      <c r="AC11" s="78" t="str">
        <f t="array" ref="AC11">IF(K11=0, "", IFERROR(INDEX(Exons[#Data], MATCH(1, (TRIM(AD11)=TRIM(Exons[Transcript stable ID]))*(AL11&gt;=Exons[Exon region start (bp)])*(AM11&lt;=Exons[Exon region end (bp)]), 0), 14), "Not Found"))</f>
        <v/>
      </c>
      <c r="AD11" s="78" t="str">
        <f>IFERROR(INDEX(Transcripts[#Data], MATCH(AI11, Transcripts[RefSeq mRNA ID], 0), 2), "")</f>
        <v/>
      </c>
      <c r="AE11" s="78" t="str">
        <f>IFERROR(INDEX(Transcripts[#Data], MATCH(AI11, Transcripts[RefSeq mRNA ID], 0), 3), "")</f>
        <v/>
      </c>
      <c r="AF11" s="79"/>
      <c r="AG11" s="79" t="str">
        <f t="shared" ref="AG11" si="6">SUBSTITUTE(SUBSTITUTE(L11, "]", ""), "[", "")&amp;";"</f>
        <v>0;</v>
      </c>
      <c r="AH11" s="79" t="str">
        <f t="shared" si="1"/>
        <v>0;</v>
      </c>
      <c r="AI11" s="76" t="str">
        <f t="shared" ref="AI11" si="7">IF(ISBLANK(Z11), "", IFERROR(LEFT(Z11,SEARCH(" ",Z11)-1), Z11))</f>
        <v/>
      </c>
      <c r="AJ11" s="76" t="e">
        <f>INDEX(Exons[#Data], MATCH(K11, Exons[Gene name], 0), 2)</f>
        <v>#N/A</v>
      </c>
      <c r="AK11" s="80" t="str">
        <f t="shared" ref="AK11" si="8">SUBSTITUTE(SUBSTITUTE(B11, "..", " "), "^", " ")</f>
        <v>0</v>
      </c>
      <c r="AL11" s="81">
        <f t="shared" ref="AL11" si="9">IF(ISNUMBER(SEARCH(" ", AK11)), VALUE(LEFT(AK11, SEARCH(" ", AK11)-1)), VALUE(AK11))</f>
        <v>0</v>
      </c>
      <c r="AM11" s="81">
        <f t="shared" ref="AM11" si="10">IF(ISNUMBER(SEARCH(" ", AK11)), VALUE(RIGHT(AK11, LEN(AK11)-SEARCH(" ", AK11))), VALUE(AK11))</f>
        <v>0</v>
      </c>
    </row>
    <row r="12" spans="1:39" s="76" customFormat="1" ht="20.25" customHeight="1" x14ac:dyDescent="0.3">
      <c r="A12" s="70">
        <f>'Raw Data Cut 4'!A4</f>
        <v>0</v>
      </c>
      <c r="B12" s="70">
        <f>'Raw Data Cut 4'!B4</f>
        <v>0</v>
      </c>
      <c r="C12" s="70">
        <f>'Raw Data Cut 4'!C4</f>
        <v>0</v>
      </c>
      <c r="D12" s="70">
        <f>'Raw Data Cut 4'!D4</f>
        <v>0</v>
      </c>
      <c r="E12" s="70">
        <f>'Raw Data Cut 4'!E4</f>
        <v>0</v>
      </c>
      <c r="F12" s="70">
        <f>'Raw Data Cut 4'!F4</f>
        <v>0</v>
      </c>
      <c r="G12" s="70">
        <f>'Raw Data Cut 4'!G4</f>
        <v>0</v>
      </c>
      <c r="H12" s="71">
        <f>'Raw Data Cut 4'!H4</f>
        <v>0</v>
      </c>
      <c r="I12" s="72">
        <f>'Raw Data Cut 4'!I4</f>
        <v>0</v>
      </c>
      <c r="J12" s="72">
        <f>'Raw Data Cut 4'!J4</f>
        <v>0</v>
      </c>
      <c r="K12" s="73">
        <f>IF(ISNUMBER(SEARCH("FAM154B", 'Raw Data Cut 4'!K4)), "SAXO2", IF(ISNUMBER(SEARCH("SND1", 'Raw Data Cut 4'!K4)), "LRRC4", IF(ISNUMBER(SEARCH("&lt;a href=", 'Raw Data Cut 4'!K4)), IFERROR(INDEX(Table1[#Data], MATCH('Raw Data Cut 4'!K4, Table1[Gene Link], 0), 2), 'Raw Data Cut 4'!K4), 'Raw Data Cut 4'!K4)))</f>
        <v>0</v>
      </c>
      <c r="L12" s="70">
        <f>'Raw Data Cut 4'!L4</f>
        <v>0</v>
      </c>
      <c r="M12" s="70">
        <f>'Raw Data Cut 4'!M4</f>
        <v>0</v>
      </c>
      <c r="N12" s="74">
        <f>'Raw Data Cut 4'!N4</f>
        <v>0</v>
      </c>
      <c r="O12" s="74">
        <f>'Raw Data Cut 4'!O4</f>
        <v>0</v>
      </c>
      <c r="P12" s="75" t="str">
        <f t="shared" ref="P12:P35" si="11">IF(K12=0, "", T12&amp;", exon "&amp;U12&amp;", "&amp;IF(ISBLANK(V12), AA12, V12)&amp;", "&amp;IF(ISBLANK(W12), AB12, W12))</f>
        <v/>
      </c>
      <c r="Q12" s="75" t="str">
        <f t="shared" ref="Q12:Q35" si="12">IF(K12=0, "", IF(OR(X12="1",AND(J12&gt;=40,I12&gt;=5,H12&gt;250)),"Reportable","Not Reportable"))</f>
        <v/>
      </c>
      <c r="R12" s="75" t="str">
        <f t="shared" ref="R12:R35" si="13">IF(K12=0, "", TEXT(I12,"0.0")&amp;"% ("&amp;G12&amp;" of "&amp;H12&amp;" reads)")</f>
        <v/>
      </c>
      <c r="T12" s="75"/>
      <c r="U12" s="77"/>
      <c r="V12" s="75" t="str">
        <f>IF(OR(ISBLANK('Raw Data Cut 4'!O4),LEN('Raw Data Cut 4'!O4)=0),"",MID('Raw Data Cut 4'!O4,FIND(":",'Raw Data Cut 4'!O4)+1,LEN('Raw Data Cut 4'!O4)))</f>
        <v/>
      </c>
      <c r="W12" s="75" t="str">
        <f>IF(OR(ISBLANK('Raw Data Cut 4'!N4),LEN('Raw Data Cut 4'!N4)=0),"",MID('Raw Data Cut 4'!N4,FIND(":",'Raw Data Cut 4'!N4)+1,LEN('Raw Data Cut 4'!N4)))</f>
        <v/>
      </c>
      <c r="X12" s="77" t="str">
        <f>IF(SUM(COUNTIF(T12,{"*Pathogenic*","*Likely Pathogenic*"})),"1","0")</f>
        <v>0</v>
      </c>
      <c r="Z12" s="78" t="str">
        <f t="array" ref="Z12">IF(K12="", "", IF(ISBLANK(K12), "", IFERROR(INDEX(Transcripts[#Data], MATCH(1, (Transcripts[Preferred?]="Y")*(Transcripts[Gene name]=K12), 0), 13), "")))</f>
        <v/>
      </c>
      <c r="AA12" s="78" t="str">
        <f t="shared" ref="AA12:AA35" si="14">IFERROR(MID(AG12, SEARCH(AD12, AG12)+16, SEARCH(";", AG12, SEARCH(AD12, AG12))-SEARCH(":", AG12, SEARCH(AD12, AG12))-1), "")</f>
        <v/>
      </c>
      <c r="AB12" s="78" t="str">
        <f t="shared" ref="AB12:AB35" si="15">IFERROR(MID(AH12, SEARCH(AE12, AH12)+16, SEARCH(";", AH12, SEARCH(AE12, AH12))-SEARCH(":", AH12, SEARCH(AE12, AH12))-1), "")</f>
        <v/>
      </c>
      <c r="AC12" s="78" t="str">
        <f t="array" ref="AC12">IF(K12=0, "", IFERROR(INDEX(Exons[#Data], MATCH(1, (TRIM(AD12)=TRIM(Exons[Transcript stable ID]))*(AL12&gt;=Exons[Exon region start (bp)])*(AM12&lt;=Exons[Exon region end (bp)]), 0), 14), "Not Found"))</f>
        <v/>
      </c>
      <c r="AD12" s="78" t="str">
        <f>IFERROR(INDEX(Transcripts[#Data], MATCH(AI12, Transcripts[RefSeq mRNA ID], 0), 2), "")</f>
        <v/>
      </c>
      <c r="AE12" s="78" t="str">
        <f>IFERROR(INDEX(Transcripts[#Data], MATCH(AI12, Transcripts[RefSeq mRNA ID], 0), 3), "")</f>
        <v/>
      </c>
      <c r="AF12" s="79"/>
      <c r="AG12" s="79" t="str">
        <f t="shared" ref="AG12:AG35" si="16">SUBSTITUTE(SUBSTITUTE(L12, "]", ""), "[", "")&amp;";"</f>
        <v>0;</v>
      </c>
      <c r="AH12" s="79" t="str">
        <f t="shared" ref="AH12:AH35" si="17">SUBSTITUTE(SUBSTITUTE(M12, "]", ""), "[", "")&amp;";"</f>
        <v>0;</v>
      </c>
      <c r="AI12" s="76" t="str">
        <f t="shared" ref="AI12:AI35" si="18">IF(ISBLANK(Z12), "", IFERROR(LEFT(Z12,SEARCH(" ",Z12)-1), Z12))</f>
        <v/>
      </c>
      <c r="AJ12" s="76" t="e">
        <f>INDEX(Exons[#Data], MATCH(K12, Exons[Gene name], 0), 2)</f>
        <v>#N/A</v>
      </c>
      <c r="AK12" s="80" t="str">
        <f t="shared" ref="AK12:AK35" si="19">SUBSTITUTE(SUBSTITUTE(B12, "..", " "), "^", " ")</f>
        <v>0</v>
      </c>
      <c r="AL12" s="81">
        <f t="shared" ref="AL12:AL35" si="20">IF(ISNUMBER(SEARCH(" ", AK12)), VALUE(LEFT(AK12, SEARCH(" ", AK12)-1)), VALUE(AK12))</f>
        <v>0</v>
      </c>
      <c r="AM12" s="81">
        <f t="shared" ref="AM12:AM35" si="21">IF(ISNUMBER(SEARCH(" ", AK12)), VALUE(RIGHT(AK12, LEN(AK12)-SEARCH(" ", AK12))), VALUE(AK12))</f>
        <v>0</v>
      </c>
    </row>
    <row r="13" spans="1:39" s="76" customFormat="1" ht="20.25" customHeight="1" x14ac:dyDescent="0.3">
      <c r="A13" s="70">
        <f>'Raw Data Cut 4'!A5</f>
        <v>0</v>
      </c>
      <c r="B13" s="70">
        <f>'Raw Data Cut 4'!B5</f>
        <v>0</v>
      </c>
      <c r="C13" s="70">
        <f>'Raw Data Cut 4'!C5</f>
        <v>0</v>
      </c>
      <c r="D13" s="70">
        <f>'Raw Data Cut 4'!D5</f>
        <v>0</v>
      </c>
      <c r="E13" s="70">
        <f>'Raw Data Cut 4'!E5</f>
        <v>0</v>
      </c>
      <c r="F13" s="70">
        <f>'Raw Data Cut 4'!F5</f>
        <v>0</v>
      </c>
      <c r="G13" s="70">
        <f>'Raw Data Cut 4'!G5</f>
        <v>0</v>
      </c>
      <c r="H13" s="71">
        <f>'Raw Data Cut 4'!H5</f>
        <v>0</v>
      </c>
      <c r="I13" s="72">
        <f>'Raw Data Cut 4'!I5</f>
        <v>0</v>
      </c>
      <c r="J13" s="72">
        <f>'Raw Data Cut 4'!J5</f>
        <v>0</v>
      </c>
      <c r="K13" s="73">
        <f>IF(ISNUMBER(SEARCH("FAM154B", 'Raw Data Cut 4'!K5)), "SAXO2", IF(ISNUMBER(SEARCH("SND1", 'Raw Data Cut 4'!K5)), "LRRC4", IF(ISNUMBER(SEARCH("&lt;a href=", 'Raw Data Cut 4'!K5)), IFERROR(INDEX(Table1[#Data], MATCH('Raw Data Cut 4'!K5, Table1[Gene Link], 0), 2), 'Raw Data Cut 4'!K5), 'Raw Data Cut 4'!K5)))</f>
        <v>0</v>
      </c>
      <c r="L13" s="70">
        <f>'Raw Data Cut 4'!L5</f>
        <v>0</v>
      </c>
      <c r="M13" s="70">
        <f>'Raw Data Cut 4'!M5</f>
        <v>0</v>
      </c>
      <c r="N13" s="74">
        <f>'Raw Data Cut 4'!N5</f>
        <v>0</v>
      </c>
      <c r="O13" s="74">
        <f>'Raw Data Cut 4'!O5</f>
        <v>0</v>
      </c>
      <c r="P13" s="75" t="str">
        <f t="shared" si="11"/>
        <v/>
      </c>
      <c r="Q13" s="75" t="str">
        <f t="shared" si="12"/>
        <v/>
      </c>
      <c r="R13" s="75" t="str">
        <f t="shared" si="13"/>
        <v/>
      </c>
      <c r="T13" s="75"/>
      <c r="U13" s="77"/>
      <c r="V13" s="75" t="str">
        <f>IF(OR(ISBLANK('Raw Data Cut 4'!O5),LEN('Raw Data Cut 4'!O5)=0),"",MID('Raw Data Cut 4'!O5,FIND(":",'Raw Data Cut 4'!O5)+1,LEN('Raw Data Cut 4'!O5)))</f>
        <v/>
      </c>
      <c r="W13" s="75" t="str">
        <f>IF(OR(ISBLANK('Raw Data Cut 4'!N5),LEN('Raw Data Cut 4'!N5)=0),"",MID('Raw Data Cut 4'!N5,FIND(":",'Raw Data Cut 4'!N5)+1,LEN('Raw Data Cut 4'!N5)))</f>
        <v/>
      </c>
      <c r="X13" s="77" t="str">
        <f>IF(SUM(COUNTIF(T13,{"*Pathogenic*","*Likely Pathogenic*"})),"1","0")</f>
        <v>0</v>
      </c>
      <c r="Z13" s="78" t="str">
        <f t="array" ref="Z13">IF(K13="", "", IF(ISBLANK(K13), "", IFERROR(INDEX(Transcripts[#Data], MATCH(1, (Transcripts[Preferred?]="Y")*(Transcripts[Gene name]=K13), 0), 13), "")))</f>
        <v/>
      </c>
      <c r="AA13" s="78" t="str">
        <f t="shared" si="14"/>
        <v/>
      </c>
      <c r="AB13" s="78" t="str">
        <f t="shared" si="15"/>
        <v/>
      </c>
      <c r="AC13" s="78" t="str">
        <f t="array" ref="AC13">IF(K13=0, "", IFERROR(INDEX(Exons[#Data], MATCH(1, (TRIM(AD13)=TRIM(Exons[Transcript stable ID]))*(AL13&gt;=Exons[Exon region start (bp)])*(AM13&lt;=Exons[Exon region end (bp)]), 0), 14), "Not Found"))</f>
        <v/>
      </c>
      <c r="AD13" s="78" t="str">
        <f>IFERROR(INDEX(Transcripts[#Data], MATCH(AI13, Transcripts[RefSeq mRNA ID], 0), 2), "")</f>
        <v/>
      </c>
      <c r="AE13" s="78" t="str">
        <f>IFERROR(INDEX(Transcripts[#Data], MATCH(AI13, Transcripts[RefSeq mRNA ID], 0), 3), "")</f>
        <v/>
      </c>
      <c r="AF13" s="79"/>
      <c r="AG13" s="79" t="str">
        <f t="shared" si="16"/>
        <v>0;</v>
      </c>
      <c r="AH13" s="79" t="str">
        <f t="shared" si="17"/>
        <v>0;</v>
      </c>
      <c r="AI13" s="76" t="str">
        <f t="shared" si="18"/>
        <v/>
      </c>
      <c r="AJ13" s="76" t="e">
        <f>INDEX(Exons[#Data], MATCH(K13, Exons[Gene name], 0), 2)</f>
        <v>#N/A</v>
      </c>
      <c r="AK13" s="80" t="str">
        <f t="shared" si="19"/>
        <v>0</v>
      </c>
      <c r="AL13" s="81">
        <f t="shared" si="20"/>
        <v>0</v>
      </c>
      <c r="AM13" s="81">
        <f t="shared" si="21"/>
        <v>0</v>
      </c>
    </row>
    <row r="14" spans="1:39" s="76" customFormat="1" ht="20.25" customHeight="1" x14ac:dyDescent="0.3">
      <c r="A14" s="70">
        <f>'Raw Data Cut 4'!A6</f>
        <v>0</v>
      </c>
      <c r="B14" s="70">
        <f>'Raw Data Cut 4'!B6</f>
        <v>0</v>
      </c>
      <c r="C14" s="70">
        <f>'Raw Data Cut 4'!C6</f>
        <v>0</v>
      </c>
      <c r="D14" s="70">
        <f>'Raw Data Cut 4'!D6</f>
        <v>0</v>
      </c>
      <c r="E14" s="70">
        <f>'Raw Data Cut 4'!E6</f>
        <v>0</v>
      </c>
      <c r="F14" s="70">
        <f>'Raw Data Cut 4'!F6</f>
        <v>0</v>
      </c>
      <c r="G14" s="70">
        <f>'Raw Data Cut 4'!G6</f>
        <v>0</v>
      </c>
      <c r="H14" s="71">
        <f>'Raw Data Cut 4'!H6</f>
        <v>0</v>
      </c>
      <c r="I14" s="72">
        <f>'Raw Data Cut 4'!I6</f>
        <v>0</v>
      </c>
      <c r="J14" s="72">
        <f>'Raw Data Cut 4'!J6</f>
        <v>0</v>
      </c>
      <c r="K14" s="73">
        <f>IF(ISNUMBER(SEARCH("FAM154B", 'Raw Data Cut 4'!K6)), "SAXO2", IF(ISNUMBER(SEARCH("SND1", 'Raw Data Cut 4'!K6)), "LRRC4", IF(ISNUMBER(SEARCH("&lt;a href=", 'Raw Data Cut 4'!K6)), IFERROR(INDEX(Table1[#Data], MATCH('Raw Data Cut 4'!K6, Table1[Gene Link], 0), 2), 'Raw Data Cut 4'!K6), 'Raw Data Cut 4'!K6)))</f>
        <v>0</v>
      </c>
      <c r="L14" s="70">
        <f>'Raw Data Cut 4'!L6</f>
        <v>0</v>
      </c>
      <c r="M14" s="70">
        <f>'Raw Data Cut 4'!M6</f>
        <v>0</v>
      </c>
      <c r="N14" s="74">
        <f>'Raw Data Cut 4'!N6</f>
        <v>0</v>
      </c>
      <c r="O14" s="74">
        <f>'Raw Data Cut 4'!O6</f>
        <v>0</v>
      </c>
      <c r="P14" s="75" t="str">
        <f t="shared" si="11"/>
        <v/>
      </c>
      <c r="Q14" s="75" t="str">
        <f t="shared" si="12"/>
        <v/>
      </c>
      <c r="R14" s="75" t="str">
        <f t="shared" si="13"/>
        <v/>
      </c>
      <c r="T14" s="75"/>
      <c r="U14" s="77"/>
      <c r="V14" s="75" t="str">
        <f>IF(OR(ISBLANK('Raw Data Cut 4'!O6),LEN('Raw Data Cut 4'!O6)=0),"",MID('Raw Data Cut 4'!O6,FIND(":",'Raw Data Cut 4'!O6)+1,LEN('Raw Data Cut 4'!O6)))</f>
        <v/>
      </c>
      <c r="W14" s="75" t="str">
        <f>IF(OR(ISBLANK('Raw Data Cut 4'!N6),LEN('Raw Data Cut 4'!N6)=0),"",MID('Raw Data Cut 4'!N6,FIND(":",'Raw Data Cut 4'!N6)+1,LEN('Raw Data Cut 4'!N6)))</f>
        <v/>
      </c>
      <c r="X14" s="77" t="str">
        <f>IF(SUM(COUNTIF(T14,{"*Pathogenic*","*Likely Pathogenic*"})),"1","0")</f>
        <v>0</v>
      </c>
      <c r="Z14" s="78" t="str">
        <f t="array" ref="Z14">IF(K14="", "", IF(ISBLANK(K14), "", IFERROR(INDEX(Transcripts[#Data], MATCH(1, (Transcripts[Preferred?]="Y")*(Transcripts[Gene name]=K14), 0), 13), "")))</f>
        <v/>
      </c>
      <c r="AA14" s="78" t="str">
        <f t="shared" si="14"/>
        <v/>
      </c>
      <c r="AB14" s="78" t="str">
        <f t="shared" si="15"/>
        <v/>
      </c>
      <c r="AC14" s="78" t="str">
        <f t="array" ref="AC14">IF(K14=0, "", IFERROR(INDEX(Exons[#Data], MATCH(1, (TRIM(AD14)=TRIM(Exons[Transcript stable ID]))*(AL14&gt;=Exons[Exon region start (bp)])*(AM14&lt;=Exons[Exon region end (bp)]), 0), 14), "Not Found"))</f>
        <v/>
      </c>
      <c r="AD14" s="78" t="str">
        <f>IFERROR(INDEX(Transcripts[#Data], MATCH(AI14, Transcripts[RefSeq mRNA ID], 0), 2), "")</f>
        <v/>
      </c>
      <c r="AE14" s="78" t="str">
        <f>IFERROR(INDEX(Transcripts[#Data], MATCH(AI14, Transcripts[RefSeq mRNA ID], 0), 3), "")</f>
        <v/>
      </c>
      <c r="AF14" s="79"/>
      <c r="AG14" s="79" t="str">
        <f t="shared" si="16"/>
        <v>0;</v>
      </c>
      <c r="AH14" s="79" t="str">
        <f t="shared" si="17"/>
        <v>0;</v>
      </c>
      <c r="AI14" s="76" t="str">
        <f t="shared" si="18"/>
        <v/>
      </c>
      <c r="AJ14" s="76" t="e">
        <f>INDEX(Exons[#Data], MATCH(K14, Exons[Gene name], 0), 2)</f>
        <v>#N/A</v>
      </c>
      <c r="AK14" s="80" t="str">
        <f t="shared" si="19"/>
        <v>0</v>
      </c>
      <c r="AL14" s="81">
        <f t="shared" si="20"/>
        <v>0</v>
      </c>
      <c r="AM14" s="81">
        <f t="shared" si="21"/>
        <v>0</v>
      </c>
    </row>
    <row r="15" spans="1:39" s="76" customFormat="1" x14ac:dyDescent="0.3">
      <c r="A15" s="70">
        <f>'Raw Data Cut 4'!A7</f>
        <v>0</v>
      </c>
      <c r="B15" s="70">
        <f>'Raw Data Cut 4'!B7</f>
        <v>0</v>
      </c>
      <c r="C15" s="70">
        <f>'Raw Data Cut 4'!C7</f>
        <v>0</v>
      </c>
      <c r="D15" s="70">
        <f>'Raw Data Cut 4'!D7</f>
        <v>0</v>
      </c>
      <c r="E15" s="70">
        <f>'Raw Data Cut 4'!E7</f>
        <v>0</v>
      </c>
      <c r="F15" s="70">
        <f>'Raw Data Cut 4'!F7</f>
        <v>0</v>
      </c>
      <c r="G15" s="70">
        <f>'Raw Data Cut 4'!G7</f>
        <v>0</v>
      </c>
      <c r="H15" s="71">
        <f>'Raw Data Cut 4'!H7</f>
        <v>0</v>
      </c>
      <c r="I15" s="72">
        <f>'Raw Data Cut 4'!I7</f>
        <v>0</v>
      </c>
      <c r="J15" s="72">
        <f>'Raw Data Cut 4'!J7</f>
        <v>0</v>
      </c>
      <c r="K15" s="73">
        <f>IF(ISNUMBER(SEARCH("FAM154B", 'Raw Data Cut 4'!K7)), "SAXO2", IF(ISNUMBER(SEARCH("SND1", 'Raw Data Cut 4'!K7)), "LRRC4", IF(ISNUMBER(SEARCH("&lt;a href=", 'Raw Data Cut 4'!K7)), IFERROR(INDEX(Table1[#Data], MATCH('Raw Data Cut 4'!K7, Table1[Gene Link], 0), 2), 'Raw Data Cut 4'!K7), 'Raw Data Cut 4'!K7)))</f>
        <v>0</v>
      </c>
      <c r="L15" s="70">
        <f>'Raw Data Cut 4'!L7</f>
        <v>0</v>
      </c>
      <c r="M15" s="70">
        <f>'Raw Data Cut 4'!M7</f>
        <v>0</v>
      </c>
      <c r="N15" s="74">
        <f>'Raw Data Cut 4'!N7</f>
        <v>0</v>
      </c>
      <c r="O15" s="74">
        <f>'Raw Data Cut 4'!O7</f>
        <v>0</v>
      </c>
      <c r="P15" s="75" t="str">
        <f t="shared" si="11"/>
        <v/>
      </c>
      <c r="Q15" s="75" t="str">
        <f t="shared" si="12"/>
        <v/>
      </c>
      <c r="R15" s="75" t="str">
        <f t="shared" si="13"/>
        <v/>
      </c>
      <c r="T15" s="75"/>
      <c r="U15" s="77"/>
      <c r="V15" s="75" t="str">
        <f>IF(OR(ISBLANK('Raw Data Cut 4'!O7),LEN('Raw Data Cut 4'!O7)=0),"",MID('Raw Data Cut 4'!O7,FIND(":",'Raw Data Cut 4'!O7)+1,LEN('Raw Data Cut 4'!O7)))</f>
        <v/>
      </c>
      <c r="W15" s="75" t="str">
        <f>IF(OR(ISBLANK('Raw Data Cut 4'!N7),LEN('Raw Data Cut 4'!N7)=0),"",MID('Raw Data Cut 4'!N7,FIND(":",'Raw Data Cut 4'!N7)+1,LEN('Raw Data Cut 4'!N7)))</f>
        <v/>
      </c>
      <c r="X15" s="77" t="str">
        <f>IF(SUM(COUNTIF(T15,{"*Pathogenic*","*Likely Pathogenic*"})),"1","0")</f>
        <v>0</v>
      </c>
      <c r="Z15" s="78" t="str">
        <f t="array" ref="Z15">IF(K15="", "", IF(ISBLANK(K15), "", IFERROR(INDEX(Transcripts[#Data], MATCH(1, (Transcripts[Preferred?]="Y")*(Transcripts[Gene name]=K15), 0), 13), "")))</f>
        <v/>
      </c>
      <c r="AA15" s="78" t="str">
        <f t="shared" si="14"/>
        <v/>
      </c>
      <c r="AB15" s="78" t="str">
        <f t="shared" si="15"/>
        <v/>
      </c>
      <c r="AC15" s="78" t="str">
        <f t="array" ref="AC15">IF(K15=0, "", IFERROR(INDEX(Exons[#Data], MATCH(1, (TRIM(AD15)=TRIM(Exons[Transcript stable ID]))*(AL15&gt;=Exons[Exon region start (bp)])*(AM15&lt;=Exons[Exon region end (bp)]), 0), 14), "Not Found"))</f>
        <v/>
      </c>
      <c r="AD15" s="78" t="str">
        <f>IFERROR(INDEX(Transcripts[#Data], MATCH(AI15, Transcripts[RefSeq mRNA ID], 0), 2), "")</f>
        <v/>
      </c>
      <c r="AE15" s="78" t="str">
        <f>IFERROR(INDEX(Transcripts[#Data], MATCH(AI15, Transcripts[RefSeq mRNA ID], 0), 3), "")</f>
        <v/>
      </c>
      <c r="AF15" s="79"/>
      <c r="AG15" s="79" t="str">
        <f t="shared" si="16"/>
        <v>0;</v>
      </c>
      <c r="AH15" s="79" t="str">
        <f t="shared" si="17"/>
        <v>0;</v>
      </c>
      <c r="AI15" s="76" t="str">
        <f t="shared" si="18"/>
        <v/>
      </c>
      <c r="AJ15" s="76" t="e">
        <f>INDEX(Exons[#Data], MATCH(K15, Exons[Gene name], 0), 2)</f>
        <v>#N/A</v>
      </c>
      <c r="AK15" s="80" t="str">
        <f t="shared" si="19"/>
        <v>0</v>
      </c>
      <c r="AL15" s="81">
        <f t="shared" si="20"/>
        <v>0</v>
      </c>
      <c r="AM15" s="81">
        <f t="shared" si="21"/>
        <v>0</v>
      </c>
    </row>
    <row r="16" spans="1:39" s="76" customFormat="1" x14ac:dyDescent="0.3">
      <c r="A16" s="70">
        <f>'Raw Data Cut 4'!A8</f>
        <v>0</v>
      </c>
      <c r="B16" s="70">
        <f>'Raw Data Cut 4'!B8</f>
        <v>0</v>
      </c>
      <c r="C16" s="70">
        <f>'Raw Data Cut 4'!C8</f>
        <v>0</v>
      </c>
      <c r="D16" s="70">
        <f>'Raw Data Cut 4'!D8</f>
        <v>0</v>
      </c>
      <c r="E16" s="70">
        <f>'Raw Data Cut 4'!E8</f>
        <v>0</v>
      </c>
      <c r="F16" s="70">
        <f>'Raw Data Cut 4'!F8</f>
        <v>0</v>
      </c>
      <c r="G16" s="70">
        <f>'Raw Data Cut 4'!G8</f>
        <v>0</v>
      </c>
      <c r="H16" s="71">
        <f>'Raw Data Cut 4'!H8</f>
        <v>0</v>
      </c>
      <c r="I16" s="72">
        <f>'Raw Data Cut 4'!I8</f>
        <v>0</v>
      </c>
      <c r="J16" s="72">
        <f>'Raw Data Cut 4'!J8</f>
        <v>0</v>
      </c>
      <c r="K16" s="73">
        <f>IF(ISNUMBER(SEARCH("FAM154B", 'Raw Data Cut 4'!K8)), "SAXO2", IF(ISNUMBER(SEARCH("SND1", 'Raw Data Cut 4'!K8)), "LRRC4", IF(ISNUMBER(SEARCH("&lt;a href=", 'Raw Data Cut 4'!K8)), IFERROR(INDEX(Table1[#Data], MATCH('Raw Data Cut 4'!K8, Table1[Gene Link], 0), 2), 'Raw Data Cut 4'!K8), 'Raw Data Cut 4'!K8)))</f>
        <v>0</v>
      </c>
      <c r="L16" s="70">
        <f>'Raw Data Cut 4'!L8</f>
        <v>0</v>
      </c>
      <c r="M16" s="70">
        <f>'Raw Data Cut 4'!M8</f>
        <v>0</v>
      </c>
      <c r="N16" s="74">
        <f>'Raw Data Cut 4'!N8</f>
        <v>0</v>
      </c>
      <c r="O16" s="74">
        <f>'Raw Data Cut 4'!O8</f>
        <v>0</v>
      </c>
      <c r="P16" s="75" t="str">
        <f t="shared" si="11"/>
        <v/>
      </c>
      <c r="Q16" s="75" t="str">
        <f t="shared" si="12"/>
        <v/>
      </c>
      <c r="R16" s="75" t="str">
        <f t="shared" si="13"/>
        <v/>
      </c>
      <c r="T16" s="75"/>
      <c r="U16" s="77"/>
      <c r="V16" s="75" t="str">
        <f>IF(OR(ISBLANK('Raw Data Cut 4'!O8),LEN('Raw Data Cut 4'!O8)=0),"",MID('Raw Data Cut 4'!O8,FIND(":",'Raw Data Cut 4'!O8)+1,LEN('Raw Data Cut 4'!O8)))</f>
        <v/>
      </c>
      <c r="W16" s="75" t="str">
        <f>IF(OR(ISBLANK('Raw Data Cut 4'!N8),LEN('Raw Data Cut 4'!N8)=0),"",MID('Raw Data Cut 4'!N8,FIND(":",'Raw Data Cut 4'!N8)+1,LEN('Raw Data Cut 4'!N8)))</f>
        <v/>
      </c>
      <c r="X16" s="77" t="str">
        <f>IF(SUM(COUNTIF(T16,{"*Pathogenic*","*Likely Pathogenic*"})),"1","0")</f>
        <v>0</v>
      </c>
      <c r="Z16" s="78" t="str">
        <f t="array" ref="Z16">IF(K16="", "", IF(ISBLANK(K16), "", IFERROR(INDEX(Transcripts[#Data], MATCH(1, (Transcripts[Preferred?]="Y")*(Transcripts[Gene name]=K16), 0), 13), "")))</f>
        <v/>
      </c>
      <c r="AA16" s="78" t="str">
        <f t="shared" si="14"/>
        <v/>
      </c>
      <c r="AB16" s="78" t="str">
        <f t="shared" si="15"/>
        <v/>
      </c>
      <c r="AC16" s="78" t="str">
        <f t="array" ref="AC16">IF(K16=0, "", IFERROR(INDEX(Exons[#Data], MATCH(1, (TRIM(AD16)=TRIM(Exons[Transcript stable ID]))*(AL16&gt;=Exons[Exon region start (bp)])*(AM16&lt;=Exons[Exon region end (bp)]), 0), 14), "Not Found"))</f>
        <v/>
      </c>
      <c r="AD16" s="78" t="str">
        <f>IFERROR(INDEX(Transcripts[#Data], MATCH(AI16, Transcripts[RefSeq mRNA ID], 0), 2), "")</f>
        <v/>
      </c>
      <c r="AE16" s="78" t="str">
        <f>IFERROR(INDEX(Transcripts[#Data], MATCH(AI16, Transcripts[RefSeq mRNA ID], 0), 3), "")</f>
        <v/>
      </c>
      <c r="AF16" s="79"/>
      <c r="AG16" s="79" t="str">
        <f t="shared" si="16"/>
        <v>0;</v>
      </c>
      <c r="AH16" s="79" t="str">
        <f t="shared" si="17"/>
        <v>0;</v>
      </c>
      <c r="AI16" s="76" t="str">
        <f t="shared" si="18"/>
        <v/>
      </c>
      <c r="AJ16" s="76" t="e">
        <f>INDEX(Exons[#Data], MATCH(K16, Exons[Gene name], 0), 2)</f>
        <v>#N/A</v>
      </c>
      <c r="AK16" s="80" t="str">
        <f t="shared" si="19"/>
        <v>0</v>
      </c>
      <c r="AL16" s="81">
        <f t="shared" si="20"/>
        <v>0</v>
      </c>
      <c r="AM16" s="81">
        <f t="shared" si="21"/>
        <v>0</v>
      </c>
    </row>
    <row r="17" spans="1:39" s="76" customFormat="1" x14ac:dyDescent="0.3">
      <c r="A17" s="70">
        <f>'Raw Data Cut 4'!A9</f>
        <v>0</v>
      </c>
      <c r="B17" s="70">
        <f>'Raw Data Cut 4'!B9</f>
        <v>0</v>
      </c>
      <c r="C17" s="70">
        <f>'Raw Data Cut 4'!C9</f>
        <v>0</v>
      </c>
      <c r="D17" s="70">
        <f>'Raw Data Cut 4'!D9</f>
        <v>0</v>
      </c>
      <c r="E17" s="70">
        <f>'Raw Data Cut 4'!E9</f>
        <v>0</v>
      </c>
      <c r="F17" s="70">
        <f>'Raw Data Cut 4'!F9</f>
        <v>0</v>
      </c>
      <c r="G17" s="70">
        <f>'Raw Data Cut 4'!G9</f>
        <v>0</v>
      </c>
      <c r="H17" s="71">
        <f>'Raw Data Cut 4'!H9</f>
        <v>0</v>
      </c>
      <c r="I17" s="72">
        <f>'Raw Data Cut 4'!I9</f>
        <v>0</v>
      </c>
      <c r="J17" s="72">
        <f>'Raw Data Cut 4'!J9</f>
        <v>0</v>
      </c>
      <c r="K17" s="73">
        <f>IF(ISNUMBER(SEARCH("FAM154B", 'Raw Data Cut 4'!K9)), "SAXO2", IF(ISNUMBER(SEARCH("SND1", 'Raw Data Cut 4'!K9)), "LRRC4", IF(ISNUMBER(SEARCH("&lt;a href=", 'Raw Data Cut 4'!K9)), IFERROR(INDEX(Table1[#Data], MATCH('Raw Data Cut 4'!K9, Table1[Gene Link], 0), 2), 'Raw Data Cut 4'!K9), 'Raw Data Cut 4'!K9)))</f>
        <v>0</v>
      </c>
      <c r="L17" s="70">
        <f>'Raw Data Cut 4'!L9</f>
        <v>0</v>
      </c>
      <c r="M17" s="70">
        <f>'Raw Data Cut 4'!M9</f>
        <v>0</v>
      </c>
      <c r="N17" s="74">
        <f>'Raw Data Cut 4'!N9</f>
        <v>0</v>
      </c>
      <c r="O17" s="74">
        <f>'Raw Data Cut 4'!O9</f>
        <v>0</v>
      </c>
      <c r="P17" s="75" t="str">
        <f t="shared" si="11"/>
        <v/>
      </c>
      <c r="Q17" s="75" t="str">
        <f t="shared" si="12"/>
        <v/>
      </c>
      <c r="R17" s="75" t="str">
        <f t="shared" si="13"/>
        <v/>
      </c>
      <c r="T17" s="75"/>
      <c r="U17" s="77"/>
      <c r="V17" s="75" t="str">
        <f>IF(OR(ISBLANK('Raw Data Cut 4'!O9),LEN('Raw Data Cut 4'!O9)=0),"",MID('Raw Data Cut 4'!O9,FIND(":",'Raw Data Cut 4'!O9)+1,LEN('Raw Data Cut 4'!O9)))</f>
        <v/>
      </c>
      <c r="W17" s="75" t="str">
        <f>IF(OR(ISBLANK('Raw Data Cut 4'!N9),LEN('Raw Data Cut 4'!N9)=0),"",MID('Raw Data Cut 4'!N9,FIND(":",'Raw Data Cut 4'!N9)+1,LEN('Raw Data Cut 4'!N9)))</f>
        <v/>
      </c>
      <c r="X17" s="77" t="str">
        <f>IF(SUM(COUNTIF(T17,{"*Pathogenic*","*Likely Pathogenic*"})),"1","0")</f>
        <v>0</v>
      </c>
      <c r="Z17" s="78" t="str">
        <f t="array" ref="Z17">IF(K17="", "", IF(ISBLANK(K17), "", IFERROR(INDEX(Transcripts[#Data], MATCH(1, (Transcripts[Preferred?]="Y")*(Transcripts[Gene name]=K17), 0), 13), "")))</f>
        <v/>
      </c>
      <c r="AA17" s="78" t="str">
        <f t="shared" si="14"/>
        <v/>
      </c>
      <c r="AB17" s="78" t="str">
        <f t="shared" si="15"/>
        <v/>
      </c>
      <c r="AC17" s="78" t="str">
        <f t="array" ref="AC17">IF(K17=0, "", IFERROR(INDEX(Exons[#Data], MATCH(1, (TRIM(AD17)=TRIM(Exons[Transcript stable ID]))*(AL17&gt;=Exons[Exon region start (bp)])*(AM17&lt;=Exons[Exon region end (bp)]), 0), 14), "Not Found"))</f>
        <v/>
      </c>
      <c r="AD17" s="78" t="str">
        <f>IFERROR(INDEX(Transcripts[#Data], MATCH(AI17, Transcripts[RefSeq mRNA ID], 0), 2), "")</f>
        <v/>
      </c>
      <c r="AE17" s="78" t="str">
        <f>IFERROR(INDEX(Transcripts[#Data], MATCH(AI17, Transcripts[RefSeq mRNA ID], 0), 3), "")</f>
        <v/>
      </c>
      <c r="AF17" s="79"/>
      <c r="AG17" s="79" t="str">
        <f t="shared" si="16"/>
        <v>0;</v>
      </c>
      <c r="AH17" s="79" t="str">
        <f t="shared" si="17"/>
        <v>0;</v>
      </c>
      <c r="AI17" s="76" t="str">
        <f t="shared" si="18"/>
        <v/>
      </c>
      <c r="AJ17" s="76" t="e">
        <f>INDEX(Exons[#Data], MATCH(K17, Exons[Gene name], 0), 2)</f>
        <v>#N/A</v>
      </c>
      <c r="AK17" s="80" t="str">
        <f t="shared" si="19"/>
        <v>0</v>
      </c>
      <c r="AL17" s="81">
        <f t="shared" si="20"/>
        <v>0</v>
      </c>
      <c r="AM17" s="81">
        <f t="shared" si="21"/>
        <v>0</v>
      </c>
    </row>
    <row r="18" spans="1:39" s="76" customFormat="1" x14ac:dyDescent="0.3">
      <c r="A18" s="70">
        <f>'Raw Data Cut 4'!A10</f>
        <v>0</v>
      </c>
      <c r="B18" s="70">
        <f>'Raw Data Cut 4'!B10</f>
        <v>0</v>
      </c>
      <c r="C18" s="70">
        <f>'Raw Data Cut 4'!C10</f>
        <v>0</v>
      </c>
      <c r="D18" s="70">
        <f>'Raw Data Cut 4'!D10</f>
        <v>0</v>
      </c>
      <c r="E18" s="70">
        <f>'Raw Data Cut 4'!E10</f>
        <v>0</v>
      </c>
      <c r="F18" s="70">
        <f>'Raw Data Cut 4'!F10</f>
        <v>0</v>
      </c>
      <c r="G18" s="70">
        <f>'Raw Data Cut 4'!G10</f>
        <v>0</v>
      </c>
      <c r="H18" s="71">
        <f>'Raw Data Cut 4'!H10</f>
        <v>0</v>
      </c>
      <c r="I18" s="72">
        <f>'Raw Data Cut 4'!I10</f>
        <v>0</v>
      </c>
      <c r="J18" s="72">
        <f>'Raw Data Cut 4'!J10</f>
        <v>0</v>
      </c>
      <c r="K18" s="73">
        <f>IF(ISNUMBER(SEARCH("FAM154B", 'Raw Data Cut 4'!K10)), "SAXO2", IF(ISNUMBER(SEARCH("SND1", 'Raw Data Cut 4'!K10)), "LRRC4", IF(ISNUMBER(SEARCH("&lt;a href=", 'Raw Data Cut 4'!K10)), IFERROR(INDEX(Table1[#Data], MATCH('Raw Data Cut 4'!K10, Table1[Gene Link], 0), 2), 'Raw Data Cut 4'!K10), 'Raw Data Cut 4'!K10)))</f>
        <v>0</v>
      </c>
      <c r="L18" s="70">
        <f>'Raw Data Cut 4'!L10</f>
        <v>0</v>
      </c>
      <c r="M18" s="70">
        <f>'Raw Data Cut 4'!M10</f>
        <v>0</v>
      </c>
      <c r="N18" s="74">
        <f>'Raw Data Cut 4'!N10</f>
        <v>0</v>
      </c>
      <c r="O18" s="74">
        <f>'Raw Data Cut 4'!O10</f>
        <v>0</v>
      </c>
      <c r="P18" s="75" t="str">
        <f t="shared" si="11"/>
        <v/>
      </c>
      <c r="Q18" s="75" t="str">
        <f t="shared" si="12"/>
        <v/>
      </c>
      <c r="R18" s="75" t="str">
        <f t="shared" si="13"/>
        <v/>
      </c>
      <c r="T18" s="75"/>
      <c r="U18" s="77"/>
      <c r="V18" s="75" t="str">
        <f>IF(OR(ISBLANK('Raw Data Cut 4'!O10),LEN('Raw Data Cut 4'!O10)=0),"",MID('Raw Data Cut 4'!O10,FIND(":",'Raw Data Cut 4'!O10)+1,LEN('Raw Data Cut 4'!O10)))</f>
        <v/>
      </c>
      <c r="W18" s="75" t="str">
        <f>IF(OR(ISBLANK('Raw Data Cut 4'!N10),LEN('Raw Data Cut 4'!N10)=0),"",MID('Raw Data Cut 4'!N10,FIND(":",'Raw Data Cut 4'!N10)+1,LEN('Raw Data Cut 4'!N10)))</f>
        <v/>
      </c>
      <c r="X18" s="77" t="str">
        <f>IF(SUM(COUNTIF(T18,{"*Pathogenic*","*Likely Pathogenic*"})),"1","0")</f>
        <v>0</v>
      </c>
      <c r="Z18" s="78" t="str">
        <f t="array" ref="Z18">IF(K18="", "", IF(ISBLANK(K18), "", IFERROR(INDEX(Transcripts[#Data], MATCH(1, (Transcripts[Preferred?]="Y")*(Transcripts[Gene name]=K18), 0), 13), "")))</f>
        <v/>
      </c>
      <c r="AA18" s="78" t="str">
        <f t="shared" si="14"/>
        <v/>
      </c>
      <c r="AB18" s="78" t="str">
        <f t="shared" si="15"/>
        <v/>
      </c>
      <c r="AC18" s="78" t="str">
        <f t="array" ref="AC18">IF(K18=0, "", IFERROR(INDEX(Exons[#Data], MATCH(1, (TRIM(AD18)=TRIM(Exons[Transcript stable ID]))*(AL18&gt;=Exons[Exon region start (bp)])*(AM18&lt;=Exons[Exon region end (bp)]), 0), 14), "Not Found"))</f>
        <v/>
      </c>
      <c r="AD18" s="78" t="str">
        <f>IFERROR(INDEX(Transcripts[#Data], MATCH(AI18, Transcripts[RefSeq mRNA ID], 0), 2), "")</f>
        <v/>
      </c>
      <c r="AE18" s="78" t="str">
        <f>IFERROR(INDEX(Transcripts[#Data], MATCH(AI18, Transcripts[RefSeq mRNA ID], 0), 3), "")</f>
        <v/>
      </c>
      <c r="AF18" s="79"/>
      <c r="AG18" s="79" t="str">
        <f t="shared" si="16"/>
        <v>0;</v>
      </c>
      <c r="AH18" s="79" t="str">
        <f t="shared" si="17"/>
        <v>0;</v>
      </c>
      <c r="AI18" s="76" t="str">
        <f t="shared" si="18"/>
        <v/>
      </c>
      <c r="AJ18" s="76" t="e">
        <f>INDEX(Exons[#Data], MATCH(K18, Exons[Gene name], 0), 2)</f>
        <v>#N/A</v>
      </c>
      <c r="AK18" s="80" t="str">
        <f t="shared" si="19"/>
        <v>0</v>
      </c>
      <c r="AL18" s="81">
        <f t="shared" si="20"/>
        <v>0</v>
      </c>
      <c r="AM18" s="81">
        <f t="shared" si="21"/>
        <v>0</v>
      </c>
    </row>
    <row r="19" spans="1:39" s="76" customFormat="1" x14ac:dyDescent="0.3">
      <c r="A19" s="70">
        <f>'Raw Data Cut 4'!A11</f>
        <v>0</v>
      </c>
      <c r="B19" s="70">
        <f>'Raw Data Cut 4'!B11</f>
        <v>0</v>
      </c>
      <c r="C19" s="70">
        <f>'Raw Data Cut 4'!C11</f>
        <v>0</v>
      </c>
      <c r="D19" s="70">
        <f>'Raw Data Cut 4'!D11</f>
        <v>0</v>
      </c>
      <c r="E19" s="70">
        <f>'Raw Data Cut 4'!E11</f>
        <v>0</v>
      </c>
      <c r="F19" s="70">
        <f>'Raw Data Cut 4'!F11</f>
        <v>0</v>
      </c>
      <c r="G19" s="70">
        <f>'Raw Data Cut 4'!G11</f>
        <v>0</v>
      </c>
      <c r="H19" s="71">
        <f>'Raw Data Cut 4'!H11</f>
        <v>0</v>
      </c>
      <c r="I19" s="72">
        <f>'Raw Data Cut 4'!I11</f>
        <v>0</v>
      </c>
      <c r="J19" s="72">
        <f>'Raw Data Cut 4'!J11</f>
        <v>0</v>
      </c>
      <c r="K19" s="73">
        <f>IF(ISNUMBER(SEARCH("FAM154B", 'Raw Data Cut 4'!K11)), "SAXO2", IF(ISNUMBER(SEARCH("SND1", 'Raw Data Cut 4'!K11)), "LRRC4", IF(ISNUMBER(SEARCH("&lt;a href=", 'Raw Data Cut 4'!K11)), IFERROR(INDEX(Table1[#Data], MATCH('Raw Data Cut 4'!K11, Table1[Gene Link], 0), 2), 'Raw Data Cut 4'!K11), 'Raw Data Cut 4'!K11)))</f>
        <v>0</v>
      </c>
      <c r="L19" s="70">
        <f>'Raw Data Cut 4'!L11</f>
        <v>0</v>
      </c>
      <c r="M19" s="70">
        <f>'Raw Data Cut 4'!M11</f>
        <v>0</v>
      </c>
      <c r="N19" s="74">
        <f>'Raw Data Cut 4'!N11</f>
        <v>0</v>
      </c>
      <c r="O19" s="74">
        <f>'Raw Data Cut 4'!O11</f>
        <v>0</v>
      </c>
      <c r="P19" s="75" t="str">
        <f t="shared" si="11"/>
        <v/>
      </c>
      <c r="Q19" s="75" t="str">
        <f t="shared" si="12"/>
        <v/>
      </c>
      <c r="R19" s="75" t="str">
        <f t="shared" si="13"/>
        <v/>
      </c>
      <c r="T19" s="75"/>
      <c r="U19" s="77"/>
      <c r="V19" s="75" t="str">
        <f>IF(OR(ISBLANK('Raw Data Cut 4'!O11),LEN('Raw Data Cut 4'!O11)=0),"",MID('Raw Data Cut 4'!O11,FIND(":",'Raw Data Cut 4'!O11)+1,LEN('Raw Data Cut 4'!O11)))</f>
        <v/>
      </c>
      <c r="W19" s="75" t="str">
        <f>IF(OR(ISBLANK('Raw Data Cut 4'!N11),LEN('Raw Data Cut 4'!N11)=0),"",MID('Raw Data Cut 4'!N11,FIND(":",'Raw Data Cut 4'!N11)+1,LEN('Raw Data Cut 4'!N11)))</f>
        <v/>
      </c>
      <c r="X19" s="77" t="str">
        <f>IF(SUM(COUNTIF(T19,{"*Pathogenic*","*Likely Pathogenic*"})),"1","0")</f>
        <v>0</v>
      </c>
      <c r="Z19" s="78" t="str">
        <f t="array" ref="Z19">IF(K19="", "", IF(ISBLANK(K19), "", IFERROR(INDEX(Transcripts[#Data], MATCH(1, (Transcripts[Preferred?]="Y")*(Transcripts[Gene name]=K19), 0), 13), "")))</f>
        <v/>
      </c>
      <c r="AA19" s="78" t="str">
        <f t="shared" si="14"/>
        <v/>
      </c>
      <c r="AB19" s="78" t="str">
        <f t="shared" si="15"/>
        <v/>
      </c>
      <c r="AC19" s="78" t="str">
        <f t="array" ref="AC19">IF(K19=0, "", IFERROR(INDEX(Exons[#Data], MATCH(1, (TRIM(AD19)=TRIM(Exons[Transcript stable ID]))*(AL19&gt;=Exons[Exon region start (bp)])*(AM19&lt;=Exons[Exon region end (bp)]), 0), 14), "Not Found"))</f>
        <v/>
      </c>
      <c r="AD19" s="78" t="str">
        <f>IFERROR(INDEX(Transcripts[#Data], MATCH(AI19, Transcripts[RefSeq mRNA ID], 0), 2), "")</f>
        <v/>
      </c>
      <c r="AE19" s="78" t="str">
        <f>IFERROR(INDEX(Transcripts[#Data], MATCH(AI19, Transcripts[RefSeq mRNA ID], 0), 3), "")</f>
        <v/>
      </c>
      <c r="AF19" s="79"/>
      <c r="AG19" s="79" t="str">
        <f t="shared" si="16"/>
        <v>0;</v>
      </c>
      <c r="AH19" s="79" t="str">
        <f t="shared" si="17"/>
        <v>0;</v>
      </c>
      <c r="AI19" s="76" t="str">
        <f t="shared" si="18"/>
        <v/>
      </c>
      <c r="AJ19" s="76" t="e">
        <f>INDEX(Exons[#Data], MATCH(K19, Exons[Gene name], 0), 2)</f>
        <v>#N/A</v>
      </c>
      <c r="AK19" s="80" t="str">
        <f t="shared" si="19"/>
        <v>0</v>
      </c>
      <c r="AL19" s="81">
        <f t="shared" si="20"/>
        <v>0</v>
      </c>
      <c r="AM19" s="81">
        <f t="shared" si="21"/>
        <v>0</v>
      </c>
    </row>
    <row r="20" spans="1:39" s="76" customFormat="1" x14ac:dyDescent="0.3">
      <c r="A20" s="70">
        <f>'Raw Data Cut 4'!A12</f>
        <v>0</v>
      </c>
      <c r="B20" s="70">
        <f>'Raw Data Cut 4'!B12</f>
        <v>0</v>
      </c>
      <c r="C20" s="70">
        <f>'Raw Data Cut 4'!C12</f>
        <v>0</v>
      </c>
      <c r="D20" s="70">
        <f>'Raw Data Cut 4'!D12</f>
        <v>0</v>
      </c>
      <c r="E20" s="70">
        <f>'Raw Data Cut 4'!E12</f>
        <v>0</v>
      </c>
      <c r="F20" s="70">
        <f>'Raw Data Cut 4'!F12</f>
        <v>0</v>
      </c>
      <c r="G20" s="70">
        <f>'Raw Data Cut 4'!G12</f>
        <v>0</v>
      </c>
      <c r="H20" s="71">
        <f>'Raw Data Cut 4'!H12</f>
        <v>0</v>
      </c>
      <c r="I20" s="72">
        <f>'Raw Data Cut 4'!I12</f>
        <v>0</v>
      </c>
      <c r="J20" s="72">
        <f>'Raw Data Cut 4'!J12</f>
        <v>0</v>
      </c>
      <c r="K20" s="73">
        <f>IF(ISNUMBER(SEARCH("FAM154B", 'Raw Data Cut 4'!K12)), "SAXO2", IF(ISNUMBER(SEARCH("SND1", 'Raw Data Cut 4'!K12)), "LRRC4", IF(ISNUMBER(SEARCH("&lt;a href=", 'Raw Data Cut 4'!K12)), IFERROR(INDEX(Table1[#Data], MATCH('Raw Data Cut 4'!K12, Table1[Gene Link], 0), 2), 'Raw Data Cut 4'!K12), 'Raw Data Cut 4'!K12)))</f>
        <v>0</v>
      </c>
      <c r="L20" s="70">
        <f>'Raw Data Cut 4'!L12</f>
        <v>0</v>
      </c>
      <c r="M20" s="70">
        <f>'Raw Data Cut 4'!M12</f>
        <v>0</v>
      </c>
      <c r="N20" s="74">
        <f>'Raw Data Cut 4'!N12</f>
        <v>0</v>
      </c>
      <c r="O20" s="74">
        <f>'Raw Data Cut 4'!O12</f>
        <v>0</v>
      </c>
      <c r="P20" s="75" t="str">
        <f t="shared" si="11"/>
        <v/>
      </c>
      <c r="Q20" s="75" t="str">
        <f t="shared" si="12"/>
        <v/>
      </c>
      <c r="R20" s="75" t="str">
        <f t="shared" si="13"/>
        <v/>
      </c>
      <c r="T20" s="75"/>
      <c r="U20" s="77"/>
      <c r="V20" s="75" t="str">
        <f>IF(OR(ISBLANK('Raw Data Cut 4'!O12),LEN('Raw Data Cut 4'!O12)=0),"",MID('Raw Data Cut 4'!O12,FIND(":",'Raw Data Cut 4'!O12)+1,LEN('Raw Data Cut 4'!O12)))</f>
        <v/>
      </c>
      <c r="W20" s="75" t="str">
        <f>IF(OR(ISBLANK('Raw Data Cut 4'!N12),LEN('Raw Data Cut 4'!N12)=0),"",MID('Raw Data Cut 4'!N12,FIND(":",'Raw Data Cut 4'!N12)+1,LEN('Raw Data Cut 4'!N12)))</f>
        <v/>
      </c>
      <c r="X20" s="77" t="str">
        <f>IF(SUM(COUNTIF(T20,{"*Pathogenic*","*Likely Pathogenic*"})),"1","0")</f>
        <v>0</v>
      </c>
      <c r="Z20" s="78" t="str">
        <f t="array" ref="Z20">IF(K20="", "", IF(ISBLANK(K20), "", IFERROR(INDEX(Transcripts[#Data], MATCH(1, (Transcripts[Preferred?]="Y")*(Transcripts[Gene name]=K20), 0), 13), "")))</f>
        <v/>
      </c>
      <c r="AA20" s="78" t="str">
        <f t="shared" si="14"/>
        <v/>
      </c>
      <c r="AB20" s="78" t="str">
        <f t="shared" si="15"/>
        <v/>
      </c>
      <c r="AC20" s="78" t="str">
        <f t="array" ref="AC20">IF(K20=0, "", IFERROR(INDEX(Exons[#Data], MATCH(1, (TRIM(AD20)=TRIM(Exons[Transcript stable ID]))*(AL20&gt;=Exons[Exon region start (bp)])*(AM20&lt;=Exons[Exon region end (bp)]), 0), 14), "Not Found"))</f>
        <v/>
      </c>
      <c r="AD20" s="78" t="str">
        <f>IFERROR(INDEX(Transcripts[#Data], MATCH(AI20, Transcripts[RefSeq mRNA ID], 0), 2), "")</f>
        <v/>
      </c>
      <c r="AE20" s="78" t="str">
        <f>IFERROR(INDEX(Transcripts[#Data], MATCH(AI20, Transcripts[RefSeq mRNA ID], 0), 3), "")</f>
        <v/>
      </c>
      <c r="AF20" s="79"/>
      <c r="AG20" s="79" t="str">
        <f t="shared" si="16"/>
        <v>0;</v>
      </c>
      <c r="AH20" s="79" t="str">
        <f t="shared" si="17"/>
        <v>0;</v>
      </c>
      <c r="AI20" s="76" t="str">
        <f t="shared" si="18"/>
        <v/>
      </c>
      <c r="AJ20" s="76" t="e">
        <f>INDEX(Exons[#Data], MATCH(K20, Exons[Gene name], 0), 2)</f>
        <v>#N/A</v>
      </c>
      <c r="AK20" s="80" t="str">
        <f t="shared" si="19"/>
        <v>0</v>
      </c>
      <c r="AL20" s="81">
        <f t="shared" si="20"/>
        <v>0</v>
      </c>
      <c r="AM20" s="81">
        <f t="shared" si="21"/>
        <v>0</v>
      </c>
    </row>
    <row r="21" spans="1:39" s="76" customFormat="1" x14ac:dyDescent="0.3">
      <c r="A21" s="70">
        <f>'Raw Data Cut 4'!A13</f>
        <v>0</v>
      </c>
      <c r="B21" s="70">
        <f>'Raw Data Cut 4'!B13</f>
        <v>0</v>
      </c>
      <c r="C21" s="70">
        <f>'Raw Data Cut 4'!C13</f>
        <v>0</v>
      </c>
      <c r="D21" s="70">
        <f>'Raw Data Cut 4'!D13</f>
        <v>0</v>
      </c>
      <c r="E21" s="70">
        <f>'Raw Data Cut 4'!E13</f>
        <v>0</v>
      </c>
      <c r="F21" s="70">
        <f>'Raw Data Cut 4'!F13</f>
        <v>0</v>
      </c>
      <c r="G21" s="70">
        <f>'Raw Data Cut 4'!G13</f>
        <v>0</v>
      </c>
      <c r="H21" s="71">
        <f>'Raw Data Cut 4'!H13</f>
        <v>0</v>
      </c>
      <c r="I21" s="72">
        <f>'Raw Data Cut 4'!I13</f>
        <v>0</v>
      </c>
      <c r="J21" s="72">
        <f>'Raw Data Cut 4'!J13</f>
        <v>0</v>
      </c>
      <c r="K21" s="73">
        <f>IF(ISNUMBER(SEARCH("FAM154B", 'Raw Data Cut 4'!K13)), "SAXO2", IF(ISNUMBER(SEARCH("SND1", 'Raw Data Cut 4'!K13)), "LRRC4", IF(ISNUMBER(SEARCH("&lt;a href=", 'Raw Data Cut 4'!K13)), IFERROR(INDEX(Table1[#Data], MATCH('Raw Data Cut 4'!K13, Table1[Gene Link], 0), 2), 'Raw Data Cut 4'!K13), 'Raw Data Cut 4'!K13)))</f>
        <v>0</v>
      </c>
      <c r="L21" s="70">
        <f>'Raw Data Cut 4'!L13</f>
        <v>0</v>
      </c>
      <c r="M21" s="70">
        <f>'Raw Data Cut 4'!M13</f>
        <v>0</v>
      </c>
      <c r="N21" s="74">
        <f>'Raw Data Cut 4'!N13</f>
        <v>0</v>
      </c>
      <c r="O21" s="74">
        <f>'Raw Data Cut 4'!O13</f>
        <v>0</v>
      </c>
      <c r="P21" s="75" t="str">
        <f t="shared" si="11"/>
        <v/>
      </c>
      <c r="Q21" s="75" t="str">
        <f t="shared" si="12"/>
        <v/>
      </c>
      <c r="R21" s="75" t="str">
        <f t="shared" si="13"/>
        <v/>
      </c>
      <c r="T21" s="75"/>
      <c r="U21" s="77"/>
      <c r="V21" s="75" t="str">
        <f>IF(OR(ISBLANK('Raw Data Cut 4'!O13),LEN('Raw Data Cut 4'!O13)=0),"",MID('Raw Data Cut 4'!O13,FIND(":",'Raw Data Cut 4'!O13)+1,LEN('Raw Data Cut 4'!O13)))</f>
        <v/>
      </c>
      <c r="W21" s="75" t="str">
        <f>IF(OR(ISBLANK('Raw Data Cut 4'!N13),LEN('Raw Data Cut 4'!N13)=0),"",MID('Raw Data Cut 4'!N13,FIND(":",'Raw Data Cut 4'!N13)+1,LEN('Raw Data Cut 4'!N13)))</f>
        <v/>
      </c>
      <c r="X21" s="77" t="str">
        <f>IF(SUM(COUNTIF(T21,{"*Pathogenic*","*Likely Pathogenic*"})),"1","0")</f>
        <v>0</v>
      </c>
      <c r="Z21" s="78" t="str">
        <f t="array" ref="Z21">IF(K21="", "", IF(ISBLANK(K21), "", IFERROR(INDEX(Transcripts[#Data], MATCH(1, (Transcripts[Preferred?]="Y")*(Transcripts[Gene name]=K21), 0), 13), "")))</f>
        <v/>
      </c>
      <c r="AA21" s="78" t="str">
        <f t="shared" si="14"/>
        <v/>
      </c>
      <c r="AB21" s="78" t="str">
        <f t="shared" si="15"/>
        <v/>
      </c>
      <c r="AC21" s="78" t="str">
        <f t="array" ref="AC21">IF(K21=0, "", IFERROR(INDEX(Exons[#Data], MATCH(1, (TRIM(AD21)=TRIM(Exons[Transcript stable ID]))*(AL21&gt;=Exons[Exon region start (bp)])*(AM21&lt;=Exons[Exon region end (bp)]), 0), 14), "Not Found"))</f>
        <v/>
      </c>
      <c r="AD21" s="78" t="str">
        <f>IFERROR(INDEX(Transcripts[#Data], MATCH(AI21, Transcripts[RefSeq mRNA ID], 0), 2), "")</f>
        <v/>
      </c>
      <c r="AE21" s="78" t="str">
        <f>IFERROR(INDEX(Transcripts[#Data], MATCH(AI21, Transcripts[RefSeq mRNA ID], 0), 3), "")</f>
        <v/>
      </c>
      <c r="AF21" s="79"/>
      <c r="AG21" s="79" t="str">
        <f t="shared" si="16"/>
        <v>0;</v>
      </c>
      <c r="AH21" s="79" t="str">
        <f t="shared" si="17"/>
        <v>0;</v>
      </c>
      <c r="AI21" s="76" t="str">
        <f t="shared" si="18"/>
        <v/>
      </c>
      <c r="AJ21" s="76" t="e">
        <f>INDEX(Exons[#Data], MATCH(K21, Exons[Gene name], 0), 2)</f>
        <v>#N/A</v>
      </c>
      <c r="AK21" s="80" t="str">
        <f t="shared" si="19"/>
        <v>0</v>
      </c>
      <c r="AL21" s="81">
        <f t="shared" si="20"/>
        <v>0</v>
      </c>
      <c r="AM21" s="81">
        <f t="shared" si="21"/>
        <v>0</v>
      </c>
    </row>
    <row r="22" spans="1:39" s="76" customFormat="1" x14ac:dyDescent="0.3">
      <c r="A22" s="70">
        <f>'Raw Data Cut 4'!A14</f>
        <v>0</v>
      </c>
      <c r="B22" s="70">
        <f>'Raw Data Cut 4'!B14</f>
        <v>0</v>
      </c>
      <c r="C22" s="70">
        <f>'Raw Data Cut 4'!C14</f>
        <v>0</v>
      </c>
      <c r="D22" s="70">
        <f>'Raw Data Cut 4'!D14</f>
        <v>0</v>
      </c>
      <c r="E22" s="70">
        <f>'Raw Data Cut 4'!E14</f>
        <v>0</v>
      </c>
      <c r="F22" s="70">
        <f>'Raw Data Cut 4'!F14</f>
        <v>0</v>
      </c>
      <c r="G22" s="70">
        <f>'Raw Data Cut 4'!G14</f>
        <v>0</v>
      </c>
      <c r="H22" s="71">
        <f>'Raw Data Cut 4'!H14</f>
        <v>0</v>
      </c>
      <c r="I22" s="72">
        <f>'Raw Data Cut 4'!I14</f>
        <v>0</v>
      </c>
      <c r="J22" s="72">
        <f>'Raw Data Cut 4'!J14</f>
        <v>0</v>
      </c>
      <c r="K22" s="73">
        <f>IF(ISNUMBER(SEARCH("FAM154B", 'Raw Data Cut 4'!K14)), "SAXO2", IF(ISNUMBER(SEARCH("SND1", 'Raw Data Cut 4'!K14)), "LRRC4", IF(ISNUMBER(SEARCH("&lt;a href=", 'Raw Data Cut 4'!K14)), IFERROR(INDEX(Table1[#Data], MATCH('Raw Data Cut 4'!K14, Table1[Gene Link], 0), 2), 'Raw Data Cut 4'!K14), 'Raw Data Cut 4'!K14)))</f>
        <v>0</v>
      </c>
      <c r="L22" s="70">
        <f>'Raw Data Cut 4'!L14</f>
        <v>0</v>
      </c>
      <c r="M22" s="70">
        <f>'Raw Data Cut 4'!M14</f>
        <v>0</v>
      </c>
      <c r="N22" s="74">
        <f>'Raw Data Cut 4'!N14</f>
        <v>0</v>
      </c>
      <c r="O22" s="74">
        <f>'Raw Data Cut 4'!O14</f>
        <v>0</v>
      </c>
      <c r="P22" s="75" t="str">
        <f t="shared" si="11"/>
        <v/>
      </c>
      <c r="Q22" s="75" t="str">
        <f t="shared" si="12"/>
        <v/>
      </c>
      <c r="R22" s="75" t="str">
        <f t="shared" si="13"/>
        <v/>
      </c>
      <c r="T22" s="75"/>
      <c r="U22" s="77"/>
      <c r="V22" s="75" t="str">
        <f>IF(OR(ISBLANK('Raw Data Cut 4'!O14),LEN('Raw Data Cut 4'!O14)=0),"",MID('Raw Data Cut 4'!O14,FIND(":",'Raw Data Cut 4'!O14)+1,LEN('Raw Data Cut 4'!O14)))</f>
        <v/>
      </c>
      <c r="W22" s="75" t="str">
        <f>IF(OR(ISBLANK('Raw Data Cut 4'!N14),LEN('Raw Data Cut 4'!N14)=0),"",MID('Raw Data Cut 4'!N14,FIND(":",'Raw Data Cut 4'!N14)+1,LEN('Raw Data Cut 4'!N14)))</f>
        <v/>
      </c>
      <c r="X22" s="77" t="str">
        <f>IF(SUM(COUNTIF(T22,{"*Pathogenic*","*Likely Pathogenic*"})),"1","0")</f>
        <v>0</v>
      </c>
      <c r="Z22" s="78" t="str">
        <f t="array" ref="Z22">IF(K22="", "", IF(ISBLANK(K22), "", IFERROR(INDEX(Transcripts[#Data], MATCH(1, (Transcripts[Preferred?]="Y")*(Transcripts[Gene name]=K22), 0), 13), "")))</f>
        <v/>
      </c>
      <c r="AA22" s="78" t="str">
        <f t="shared" si="14"/>
        <v/>
      </c>
      <c r="AB22" s="78" t="str">
        <f t="shared" si="15"/>
        <v/>
      </c>
      <c r="AC22" s="78" t="str">
        <f t="array" ref="AC22">IF(K22=0, "", IFERROR(INDEX(Exons[#Data], MATCH(1, (TRIM(AD22)=TRIM(Exons[Transcript stable ID]))*(AL22&gt;=Exons[Exon region start (bp)])*(AM22&lt;=Exons[Exon region end (bp)]), 0), 14), "Not Found"))</f>
        <v/>
      </c>
      <c r="AD22" s="78" t="str">
        <f>IFERROR(INDEX(Transcripts[#Data], MATCH(AI22, Transcripts[RefSeq mRNA ID], 0), 2), "")</f>
        <v/>
      </c>
      <c r="AE22" s="78" t="str">
        <f>IFERROR(INDEX(Transcripts[#Data], MATCH(AI22, Transcripts[RefSeq mRNA ID], 0), 3), "")</f>
        <v/>
      </c>
      <c r="AF22" s="79"/>
      <c r="AG22" s="79" t="str">
        <f t="shared" si="16"/>
        <v>0;</v>
      </c>
      <c r="AH22" s="79" t="str">
        <f t="shared" si="17"/>
        <v>0;</v>
      </c>
      <c r="AI22" s="76" t="str">
        <f t="shared" si="18"/>
        <v/>
      </c>
      <c r="AJ22" s="76" t="e">
        <f>INDEX(Exons[#Data], MATCH(K22, Exons[Gene name], 0), 2)</f>
        <v>#N/A</v>
      </c>
      <c r="AK22" s="80" t="str">
        <f t="shared" si="19"/>
        <v>0</v>
      </c>
      <c r="AL22" s="81">
        <f t="shared" si="20"/>
        <v>0</v>
      </c>
      <c r="AM22" s="81">
        <f t="shared" si="21"/>
        <v>0</v>
      </c>
    </row>
    <row r="23" spans="1:39" s="76" customFormat="1" x14ac:dyDescent="0.3">
      <c r="A23" s="70">
        <f>'Raw Data Cut 4'!A15</f>
        <v>0</v>
      </c>
      <c r="B23" s="70">
        <f>'Raw Data Cut 4'!B15</f>
        <v>0</v>
      </c>
      <c r="C23" s="70">
        <f>'Raw Data Cut 4'!C15</f>
        <v>0</v>
      </c>
      <c r="D23" s="70">
        <f>'Raw Data Cut 4'!D15</f>
        <v>0</v>
      </c>
      <c r="E23" s="70">
        <f>'Raw Data Cut 4'!E15</f>
        <v>0</v>
      </c>
      <c r="F23" s="70">
        <f>'Raw Data Cut 4'!F15</f>
        <v>0</v>
      </c>
      <c r="G23" s="70">
        <f>'Raw Data Cut 4'!G15</f>
        <v>0</v>
      </c>
      <c r="H23" s="71">
        <f>'Raw Data Cut 4'!H15</f>
        <v>0</v>
      </c>
      <c r="I23" s="72">
        <f>'Raw Data Cut 4'!I15</f>
        <v>0</v>
      </c>
      <c r="J23" s="72">
        <f>'Raw Data Cut 4'!J15</f>
        <v>0</v>
      </c>
      <c r="K23" s="73">
        <f>IF(ISNUMBER(SEARCH("FAM154B", 'Raw Data Cut 4'!K15)), "SAXO2", IF(ISNUMBER(SEARCH("SND1", 'Raw Data Cut 4'!K15)), "LRRC4", IF(ISNUMBER(SEARCH("&lt;a href=", 'Raw Data Cut 4'!K15)), IFERROR(INDEX(Table1[#Data], MATCH('Raw Data Cut 4'!K15, Table1[Gene Link], 0), 2), 'Raw Data Cut 4'!K15), 'Raw Data Cut 4'!K15)))</f>
        <v>0</v>
      </c>
      <c r="L23" s="70">
        <f>'Raw Data Cut 4'!L15</f>
        <v>0</v>
      </c>
      <c r="M23" s="70">
        <f>'Raw Data Cut 4'!M15</f>
        <v>0</v>
      </c>
      <c r="N23" s="74">
        <f>'Raw Data Cut 4'!N15</f>
        <v>0</v>
      </c>
      <c r="O23" s="74">
        <f>'Raw Data Cut 4'!O15</f>
        <v>0</v>
      </c>
      <c r="P23" s="75" t="str">
        <f t="shared" si="11"/>
        <v/>
      </c>
      <c r="Q23" s="75" t="str">
        <f t="shared" si="12"/>
        <v/>
      </c>
      <c r="R23" s="75" t="str">
        <f t="shared" si="13"/>
        <v/>
      </c>
      <c r="T23" s="75"/>
      <c r="U23" s="77"/>
      <c r="V23" s="75" t="str">
        <f>IF(OR(ISBLANK('Raw Data Cut 4'!O15),LEN('Raw Data Cut 4'!O15)=0),"",MID('Raw Data Cut 4'!O15,FIND(":",'Raw Data Cut 4'!O15)+1,LEN('Raw Data Cut 4'!O15)))</f>
        <v/>
      </c>
      <c r="W23" s="75" t="str">
        <f>IF(OR(ISBLANK('Raw Data Cut 4'!N15),LEN('Raw Data Cut 4'!N15)=0),"",MID('Raw Data Cut 4'!N15,FIND(":",'Raw Data Cut 4'!N15)+1,LEN('Raw Data Cut 4'!N15)))</f>
        <v/>
      </c>
      <c r="X23" s="77" t="str">
        <f>IF(SUM(COUNTIF(T23,{"*Pathogenic*","*Likely Pathogenic*"})),"1","0")</f>
        <v>0</v>
      </c>
      <c r="Z23" s="78" t="str">
        <f t="array" ref="Z23">IF(K23="", "", IF(ISBLANK(K23), "", IFERROR(INDEX(Transcripts[#Data], MATCH(1, (Transcripts[Preferred?]="Y")*(Transcripts[Gene name]=K23), 0), 13), "")))</f>
        <v/>
      </c>
      <c r="AA23" s="78" t="str">
        <f t="shared" si="14"/>
        <v/>
      </c>
      <c r="AB23" s="78" t="str">
        <f t="shared" si="15"/>
        <v/>
      </c>
      <c r="AC23" s="78" t="str">
        <f t="array" ref="AC23">IF(K23=0, "", IFERROR(INDEX(Exons[#Data], MATCH(1, (TRIM(AD23)=TRIM(Exons[Transcript stable ID]))*(AL23&gt;=Exons[Exon region start (bp)])*(AM23&lt;=Exons[Exon region end (bp)]), 0), 14), "Not Found"))</f>
        <v/>
      </c>
      <c r="AD23" s="78" t="str">
        <f>IFERROR(INDEX(Transcripts[#Data], MATCH(AI23, Transcripts[RefSeq mRNA ID], 0), 2), "")</f>
        <v/>
      </c>
      <c r="AE23" s="78" t="str">
        <f>IFERROR(INDEX(Transcripts[#Data], MATCH(AI23, Transcripts[RefSeq mRNA ID], 0), 3), "")</f>
        <v/>
      </c>
      <c r="AF23" s="79"/>
      <c r="AG23" s="79" t="str">
        <f t="shared" si="16"/>
        <v>0;</v>
      </c>
      <c r="AH23" s="79" t="str">
        <f t="shared" si="17"/>
        <v>0;</v>
      </c>
      <c r="AI23" s="76" t="str">
        <f t="shared" si="18"/>
        <v/>
      </c>
      <c r="AJ23" s="76" t="e">
        <f>INDEX(Exons[#Data], MATCH(K23, Exons[Gene name], 0), 2)</f>
        <v>#N/A</v>
      </c>
      <c r="AK23" s="80" t="str">
        <f t="shared" si="19"/>
        <v>0</v>
      </c>
      <c r="AL23" s="81">
        <f t="shared" si="20"/>
        <v>0</v>
      </c>
      <c r="AM23" s="81">
        <f t="shared" si="21"/>
        <v>0</v>
      </c>
    </row>
    <row r="24" spans="1:39" s="76" customFormat="1" x14ac:dyDescent="0.3">
      <c r="A24" s="70">
        <f>'Raw Data Cut 4'!A16</f>
        <v>0</v>
      </c>
      <c r="B24" s="70">
        <f>'Raw Data Cut 4'!B16</f>
        <v>0</v>
      </c>
      <c r="C24" s="70">
        <f>'Raw Data Cut 4'!C16</f>
        <v>0</v>
      </c>
      <c r="D24" s="70">
        <f>'Raw Data Cut 4'!D16</f>
        <v>0</v>
      </c>
      <c r="E24" s="70">
        <f>'Raw Data Cut 4'!E16</f>
        <v>0</v>
      </c>
      <c r="F24" s="70">
        <f>'Raw Data Cut 4'!F16</f>
        <v>0</v>
      </c>
      <c r="G24" s="70">
        <f>'Raw Data Cut 4'!G16</f>
        <v>0</v>
      </c>
      <c r="H24" s="71">
        <f>'Raw Data Cut 4'!H16</f>
        <v>0</v>
      </c>
      <c r="I24" s="72">
        <f>'Raw Data Cut 4'!I16</f>
        <v>0</v>
      </c>
      <c r="J24" s="72">
        <f>'Raw Data Cut 4'!J16</f>
        <v>0</v>
      </c>
      <c r="K24" s="73">
        <f>IF(ISNUMBER(SEARCH("FAM154B", 'Raw Data Cut 4'!K16)), "SAXO2", IF(ISNUMBER(SEARCH("SND1", 'Raw Data Cut 4'!K16)), "LRRC4", IF(ISNUMBER(SEARCH("&lt;a href=", 'Raw Data Cut 4'!K16)), IFERROR(INDEX(Table1[#Data], MATCH('Raw Data Cut 4'!K16, Table1[Gene Link], 0), 2), 'Raw Data Cut 4'!K16), 'Raw Data Cut 4'!K16)))</f>
        <v>0</v>
      </c>
      <c r="L24" s="70">
        <f>'Raw Data Cut 4'!L16</f>
        <v>0</v>
      </c>
      <c r="M24" s="70">
        <f>'Raw Data Cut 4'!M16</f>
        <v>0</v>
      </c>
      <c r="N24" s="74">
        <f>'Raw Data Cut 4'!N16</f>
        <v>0</v>
      </c>
      <c r="O24" s="74">
        <f>'Raw Data Cut 4'!O16</f>
        <v>0</v>
      </c>
      <c r="P24" s="75" t="str">
        <f t="shared" si="11"/>
        <v/>
      </c>
      <c r="Q24" s="75" t="str">
        <f t="shared" si="12"/>
        <v/>
      </c>
      <c r="R24" s="75" t="str">
        <f t="shared" si="13"/>
        <v/>
      </c>
      <c r="T24" s="75"/>
      <c r="U24" s="77"/>
      <c r="V24" s="75" t="str">
        <f>IF(OR(ISBLANK('Raw Data Cut 4'!O16),LEN('Raw Data Cut 4'!O16)=0),"",MID('Raw Data Cut 4'!O16,FIND(":",'Raw Data Cut 4'!O16)+1,LEN('Raw Data Cut 4'!O16)))</f>
        <v/>
      </c>
      <c r="W24" s="75" t="str">
        <f>IF(OR(ISBLANK('Raw Data Cut 4'!N16),LEN('Raw Data Cut 4'!N16)=0),"",MID('Raw Data Cut 4'!N16,FIND(":",'Raw Data Cut 4'!N16)+1,LEN('Raw Data Cut 4'!N16)))</f>
        <v/>
      </c>
      <c r="X24" s="77" t="str">
        <f>IF(SUM(COUNTIF(T24,{"*Pathogenic*","*Likely Pathogenic*"})),"1","0")</f>
        <v>0</v>
      </c>
      <c r="Z24" s="78" t="str">
        <f t="array" ref="Z24">IF(K24="", "", IF(ISBLANK(K24), "", IFERROR(INDEX(Transcripts[#Data], MATCH(1, (Transcripts[Preferred?]="Y")*(Transcripts[Gene name]=K24), 0), 13), "")))</f>
        <v/>
      </c>
      <c r="AA24" s="78" t="str">
        <f t="shared" si="14"/>
        <v/>
      </c>
      <c r="AB24" s="78" t="str">
        <f t="shared" si="15"/>
        <v/>
      </c>
      <c r="AC24" s="78" t="str">
        <f t="array" ref="AC24">IF(K24=0, "", IFERROR(INDEX(Exons[#Data], MATCH(1, (TRIM(AD24)=TRIM(Exons[Transcript stable ID]))*(AL24&gt;=Exons[Exon region start (bp)])*(AM24&lt;=Exons[Exon region end (bp)]), 0), 14), "Not Found"))</f>
        <v/>
      </c>
      <c r="AD24" s="78" t="str">
        <f>IFERROR(INDEX(Transcripts[#Data], MATCH(AI24, Transcripts[RefSeq mRNA ID], 0), 2), "")</f>
        <v/>
      </c>
      <c r="AE24" s="78" t="str">
        <f>IFERROR(INDEX(Transcripts[#Data], MATCH(AI24, Transcripts[RefSeq mRNA ID], 0), 3), "")</f>
        <v/>
      </c>
      <c r="AF24" s="79"/>
      <c r="AG24" s="79" t="str">
        <f t="shared" si="16"/>
        <v>0;</v>
      </c>
      <c r="AH24" s="79" t="str">
        <f t="shared" si="17"/>
        <v>0;</v>
      </c>
      <c r="AI24" s="76" t="str">
        <f t="shared" si="18"/>
        <v/>
      </c>
      <c r="AJ24" s="76" t="e">
        <f>INDEX(Exons[#Data], MATCH(K24, Exons[Gene name], 0), 2)</f>
        <v>#N/A</v>
      </c>
      <c r="AK24" s="80" t="str">
        <f t="shared" si="19"/>
        <v>0</v>
      </c>
      <c r="AL24" s="81">
        <f t="shared" si="20"/>
        <v>0</v>
      </c>
      <c r="AM24" s="81">
        <f t="shared" si="21"/>
        <v>0</v>
      </c>
    </row>
    <row r="25" spans="1:39" s="76" customFormat="1" x14ac:dyDescent="0.3">
      <c r="A25" s="70">
        <f>'Raw Data Cut 4'!A17</f>
        <v>0</v>
      </c>
      <c r="B25" s="70">
        <f>'Raw Data Cut 4'!B17</f>
        <v>0</v>
      </c>
      <c r="C25" s="70">
        <f>'Raw Data Cut 4'!C17</f>
        <v>0</v>
      </c>
      <c r="D25" s="70">
        <f>'Raw Data Cut 4'!D17</f>
        <v>0</v>
      </c>
      <c r="E25" s="70">
        <f>'Raw Data Cut 4'!E17</f>
        <v>0</v>
      </c>
      <c r="F25" s="70">
        <f>'Raw Data Cut 4'!F17</f>
        <v>0</v>
      </c>
      <c r="G25" s="70">
        <f>'Raw Data Cut 4'!G17</f>
        <v>0</v>
      </c>
      <c r="H25" s="71">
        <f>'Raw Data Cut 4'!H17</f>
        <v>0</v>
      </c>
      <c r="I25" s="72">
        <f>'Raw Data Cut 4'!I17</f>
        <v>0</v>
      </c>
      <c r="J25" s="72">
        <f>'Raw Data Cut 4'!J17</f>
        <v>0</v>
      </c>
      <c r="K25" s="73">
        <f>IF(ISNUMBER(SEARCH("FAM154B", 'Raw Data Cut 4'!K17)), "SAXO2", IF(ISNUMBER(SEARCH("SND1", 'Raw Data Cut 4'!K17)), "LRRC4", IF(ISNUMBER(SEARCH("&lt;a href=", 'Raw Data Cut 4'!K17)), IFERROR(INDEX(Table1[#Data], MATCH('Raw Data Cut 4'!K17, Table1[Gene Link], 0), 2), 'Raw Data Cut 4'!K17), 'Raw Data Cut 4'!K17)))</f>
        <v>0</v>
      </c>
      <c r="L25" s="70">
        <f>'Raw Data Cut 4'!L17</f>
        <v>0</v>
      </c>
      <c r="M25" s="70">
        <f>'Raw Data Cut 4'!M17</f>
        <v>0</v>
      </c>
      <c r="N25" s="74">
        <f>'Raw Data Cut 4'!N17</f>
        <v>0</v>
      </c>
      <c r="O25" s="74">
        <f>'Raw Data Cut 4'!O17</f>
        <v>0</v>
      </c>
      <c r="P25" s="75" t="str">
        <f t="shared" si="11"/>
        <v/>
      </c>
      <c r="Q25" s="75" t="str">
        <f t="shared" si="12"/>
        <v/>
      </c>
      <c r="R25" s="75" t="str">
        <f t="shared" si="13"/>
        <v/>
      </c>
      <c r="T25" s="75"/>
      <c r="U25" s="77"/>
      <c r="V25" s="75" t="str">
        <f>IF(OR(ISBLANK('Raw Data Cut 4'!O17),LEN('Raw Data Cut 4'!O17)=0),"",MID('Raw Data Cut 4'!O17,FIND(":",'Raw Data Cut 4'!O17)+1,LEN('Raw Data Cut 4'!O17)))</f>
        <v/>
      </c>
      <c r="W25" s="75" t="str">
        <f>IF(OR(ISBLANK('Raw Data Cut 4'!N17),LEN('Raw Data Cut 4'!N17)=0),"",MID('Raw Data Cut 4'!N17,FIND(":",'Raw Data Cut 4'!N17)+1,LEN('Raw Data Cut 4'!N17)))</f>
        <v/>
      </c>
      <c r="X25" s="77" t="str">
        <f>IF(SUM(COUNTIF(T25,{"*Pathogenic*","*Likely Pathogenic*"})),"1","0")</f>
        <v>0</v>
      </c>
      <c r="Z25" s="78" t="str">
        <f t="array" ref="Z25">IF(K25="", "", IF(ISBLANK(K25), "", IFERROR(INDEX(Transcripts[#Data], MATCH(1, (Transcripts[Preferred?]="Y")*(Transcripts[Gene name]=K25), 0), 13), "")))</f>
        <v/>
      </c>
      <c r="AA25" s="78" t="str">
        <f t="shared" si="14"/>
        <v/>
      </c>
      <c r="AB25" s="78" t="str">
        <f t="shared" si="15"/>
        <v/>
      </c>
      <c r="AC25" s="78" t="str">
        <f t="array" ref="AC25">IF(K25=0, "", IFERROR(INDEX(Exons[#Data], MATCH(1, (TRIM(AD25)=TRIM(Exons[Transcript stable ID]))*(AL25&gt;=Exons[Exon region start (bp)])*(AM25&lt;=Exons[Exon region end (bp)]), 0), 14), "Not Found"))</f>
        <v/>
      </c>
      <c r="AD25" s="78" t="str">
        <f>IFERROR(INDEX(Transcripts[#Data], MATCH(AI25, Transcripts[RefSeq mRNA ID], 0), 2), "")</f>
        <v/>
      </c>
      <c r="AE25" s="78" t="str">
        <f>IFERROR(INDEX(Transcripts[#Data], MATCH(AI25, Transcripts[RefSeq mRNA ID], 0), 3), "")</f>
        <v/>
      </c>
      <c r="AF25" s="79"/>
      <c r="AG25" s="79" t="str">
        <f t="shared" si="16"/>
        <v>0;</v>
      </c>
      <c r="AH25" s="79" t="str">
        <f t="shared" si="17"/>
        <v>0;</v>
      </c>
      <c r="AI25" s="76" t="str">
        <f t="shared" si="18"/>
        <v/>
      </c>
      <c r="AJ25" s="76" t="e">
        <f>INDEX(Exons[#Data], MATCH(K25, Exons[Gene name], 0), 2)</f>
        <v>#N/A</v>
      </c>
      <c r="AK25" s="80" t="str">
        <f t="shared" si="19"/>
        <v>0</v>
      </c>
      <c r="AL25" s="81">
        <f t="shared" si="20"/>
        <v>0</v>
      </c>
      <c r="AM25" s="81">
        <f t="shared" si="21"/>
        <v>0</v>
      </c>
    </row>
    <row r="26" spans="1:39" s="76" customFormat="1" x14ac:dyDescent="0.3">
      <c r="A26" s="70">
        <f>'Raw Data Cut 4'!A18</f>
        <v>0</v>
      </c>
      <c r="B26" s="70">
        <f>'Raw Data Cut 4'!B18</f>
        <v>0</v>
      </c>
      <c r="C26" s="70">
        <f>'Raw Data Cut 4'!C18</f>
        <v>0</v>
      </c>
      <c r="D26" s="70">
        <f>'Raw Data Cut 4'!D18</f>
        <v>0</v>
      </c>
      <c r="E26" s="70">
        <f>'Raw Data Cut 4'!E18</f>
        <v>0</v>
      </c>
      <c r="F26" s="70">
        <f>'Raw Data Cut 4'!F18</f>
        <v>0</v>
      </c>
      <c r="G26" s="70">
        <f>'Raw Data Cut 4'!G18</f>
        <v>0</v>
      </c>
      <c r="H26" s="71">
        <f>'Raw Data Cut 4'!H18</f>
        <v>0</v>
      </c>
      <c r="I26" s="72">
        <f>'Raw Data Cut 4'!I18</f>
        <v>0</v>
      </c>
      <c r="J26" s="72">
        <f>'Raw Data Cut 4'!J18</f>
        <v>0</v>
      </c>
      <c r="K26" s="73">
        <f>IF(ISNUMBER(SEARCH("FAM154B", 'Raw Data Cut 4'!K18)), "SAXO2", IF(ISNUMBER(SEARCH("SND1", 'Raw Data Cut 4'!K18)), "LRRC4", IF(ISNUMBER(SEARCH("&lt;a href=", 'Raw Data Cut 4'!K18)), IFERROR(INDEX(Table1[#Data], MATCH('Raw Data Cut 4'!K18, Table1[Gene Link], 0), 2), 'Raw Data Cut 4'!K18), 'Raw Data Cut 4'!K18)))</f>
        <v>0</v>
      </c>
      <c r="L26" s="70">
        <f>'Raw Data Cut 4'!L18</f>
        <v>0</v>
      </c>
      <c r="M26" s="70">
        <f>'Raw Data Cut 4'!M18</f>
        <v>0</v>
      </c>
      <c r="N26" s="74">
        <f>'Raw Data Cut 4'!N18</f>
        <v>0</v>
      </c>
      <c r="O26" s="74">
        <f>'Raw Data Cut 4'!O18</f>
        <v>0</v>
      </c>
      <c r="P26" s="75" t="str">
        <f t="shared" si="11"/>
        <v/>
      </c>
      <c r="Q26" s="75" t="str">
        <f t="shared" si="12"/>
        <v/>
      </c>
      <c r="R26" s="75" t="str">
        <f t="shared" si="13"/>
        <v/>
      </c>
      <c r="T26" s="75"/>
      <c r="U26" s="77"/>
      <c r="V26" s="75" t="str">
        <f>IF(OR(ISBLANK('Raw Data Cut 4'!O18),LEN('Raw Data Cut 4'!O18)=0),"",MID('Raw Data Cut 4'!O18,FIND(":",'Raw Data Cut 4'!O18)+1,LEN('Raw Data Cut 4'!O18)))</f>
        <v/>
      </c>
      <c r="W26" s="75" t="str">
        <f>IF(OR(ISBLANK('Raw Data Cut 4'!N18),LEN('Raw Data Cut 4'!N18)=0),"",MID('Raw Data Cut 4'!N18,FIND(":",'Raw Data Cut 4'!N18)+1,LEN('Raw Data Cut 4'!N18)))</f>
        <v/>
      </c>
      <c r="X26" s="77" t="str">
        <f>IF(SUM(COUNTIF(T26,{"*Pathogenic*","*Likely Pathogenic*"})),"1","0")</f>
        <v>0</v>
      </c>
      <c r="Z26" s="78" t="str">
        <f t="array" ref="Z26">IF(K26="", "", IF(ISBLANK(K26), "", IFERROR(INDEX(Transcripts[#Data], MATCH(1, (Transcripts[Preferred?]="Y")*(Transcripts[Gene name]=K26), 0), 13), "")))</f>
        <v/>
      </c>
      <c r="AA26" s="78" t="str">
        <f t="shared" si="14"/>
        <v/>
      </c>
      <c r="AB26" s="78" t="str">
        <f t="shared" si="15"/>
        <v/>
      </c>
      <c r="AC26" s="78" t="str">
        <f t="array" ref="AC26">IF(K26=0, "", IFERROR(INDEX(Exons[#Data], MATCH(1, (TRIM(AD26)=TRIM(Exons[Transcript stable ID]))*(AL26&gt;=Exons[Exon region start (bp)])*(AM26&lt;=Exons[Exon region end (bp)]), 0), 14), "Not Found"))</f>
        <v/>
      </c>
      <c r="AD26" s="78" t="str">
        <f>IFERROR(INDEX(Transcripts[#Data], MATCH(AI26, Transcripts[RefSeq mRNA ID], 0), 2), "")</f>
        <v/>
      </c>
      <c r="AE26" s="78" t="str">
        <f>IFERROR(INDEX(Transcripts[#Data], MATCH(AI26, Transcripts[RefSeq mRNA ID], 0), 3), "")</f>
        <v/>
      </c>
      <c r="AF26" s="79"/>
      <c r="AG26" s="79" t="str">
        <f t="shared" si="16"/>
        <v>0;</v>
      </c>
      <c r="AH26" s="79" t="str">
        <f t="shared" si="17"/>
        <v>0;</v>
      </c>
      <c r="AI26" s="76" t="str">
        <f t="shared" si="18"/>
        <v/>
      </c>
      <c r="AJ26" s="76" t="e">
        <f>INDEX(Exons[#Data], MATCH(K26, Exons[Gene name], 0), 2)</f>
        <v>#N/A</v>
      </c>
      <c r="AK26" s="80" t="str">
        <f t="shared" si="19"/>
        <v>0</v>
      </c>
      <c r="AL26" s="81">
        <f t="shared" si="20"/>
        <v>0</v>
      </c>
      <c r="AM26" s="81">
        <f t="shared" si="21"/>
        <v>0</v>
      </c>
    </row>
    <row r="27" spans="1:39" s="76" customFormat="1" x14ac:dyDescent="0.3">
      <c r="A27" s="70">
        <f>'Raw Data Cut 4'!A19</f>
        <v>0</v>
      </c>
      <c r="B27" s="70">
        <f>'Raw Data Cut 4'!B19</f>
        <v>0</v>
      </c>
      <c r="C27" s="70">
        <f>'Raw Data Cut 4'!C19</f>
        <v>0</v>
      </c>
      <c r="D27" s="70">
        <f>'Raw Data Cut 4'!D19</f>
        <v>0</v>
      </c>
      <c r="E27" s="70">
        <f>'Raw Data Cut 4'!E19</f>
        <v>0</v>
      </c>
      <c r="F27" s="70">
        <f>'Raw Data Cut 4'!F19</f>
        <v>0</v>
      </c>
      <c r="G27" s="70">
        <f>'Raw Data Cut 4'!G19</f>
        <v>0</v>
      </c>
      <c r="H27" s="71">
        <f>'Raw Data Cut 4'!H19</f>
        <v>0</v>
      </c>
      <c r="I27" s="72">
        <f>'Raw Data Cut 4'!I19</f>
        <v>0</v>
      </c>
      <c r="J27" s="72">
        <f>'Raw Data Cut 4'!J19</f>
        <v>0</v>
      </c>
      <c r="K27" s="73">
        <f>IF(ISNUMBER(SEARCH("FAM154B", 'Raw Data Cut 4'!K19)), "SAXO2", IF(ISNUMBER(SEARCH("SND1", 'Raw Data Cut 4'!K19)), "LRRC4", IF(ISNUMBER(SEARCH("&lt;a href=", 'Raw Data Cut 4'!K19)), IFERROR(INDEX(Table1[#Data], MATCH('Raw Data Cut 4'!K19, Table1[Gene Link], 0), 2), 'Raw Data Cut 4'!K19), 'Raw Data Cut 4'!K19)))</f>
        <v>0</v>
      </c>
      <c r="L27" s="70">
        <f>'Raw Data Cut 4'!L19</f>
        <v>0</v>
      </c>
      <c r="M27" s="70">
        <f>'Raw Data Cut 4'!M19</f>
        <v>0</v>
      </c>
      <c r="N27" s="74">
        <f>'Raw Data Cut 4'!N19</f>
        <v>0</v>
      </c>
      <c r="O27" s="74">
        <f>'Raw Data Cut 4'!O19</f>
        <v>0</v>
      </c>
      <c r="P27" s="75" t="str">
        <f t="shared" si="11"/>
        <v/>
      </c>
      <c r="Q27" s="75" t="str">
        <f t="shared" si="12"/>
        <v/>
      </c>
      <c r="R27" s="75" t="str">
        <f t="shared" si="13"/>
        <v/>
      </c>
      <c r="T27" s="75"/>
      <c r="U27" s="77"/>
      <c r="V27" s="75" t="str">
        <f>IF(OR(ISBLANK('Raw Data Cut 4'!O19),LEN('Raw Data Cut 4'!O19)=0),"",MID('Raw Data Cut 4'!O19,FIND(":",'Raw Data Cut 4'!O19)+1,LEN('Raw Data Cut 4'!O19)))</f>
        <v/>
      </c>
      <c r="W27" s="75" t="str">
        <f>IF(OR(ISBLANK('Raw Data Cut 4'!N19),LEN('Raw Data Cut 4'!N19)=0),"",MID('Raw Data Cut 4'!N19,FIND(":",'Raw Data Cut 4'!N19)+1,LEN('Raw Data Cut 4'!N19)))</f>
        <v/>
      </c>
      <c r="X27" s="77" t="str">
        <f>IF(SUM(COUNTIF(T27,{"*Pathogenic*","*Likely Pathogenic*"})),"1","0")</f>
        <v>0</v>
      </c>
      <c r="Z27" s="78" t="str">
        <f t="array" ref="Z27">IF(K27="", "", IF(ISBLANK(K27), "", IFERROR(INDEX(Transcripts[#Data], MATCH(1, (Transcripts[Preferred?]="Y")*(Transcripts[Gene name]=K27), 0), 13), "")))</f>
        <v/>
      </c>
      <c r="AA27" s="78" t="str">
        <f t="shared" si="14"/>
        <v/>
      </c>
      <c r="AB27" s="78" t="str">
        <f t="shared" si="15"/>
        <v/>
      </c>
      <c r="AC27" s="78" t="str">
        <f t="array" ref="AC27">IF(K27=0, "", IFERROR(INDEX(Exons[#Data], MATCH(1, (TRIM(AD27)=TRIM(Exons[Transcript stable ID]))*(AL27&gt;=Exons[Exon region start (bp)])*(AM27&lt;=Exons[Exon region end (bp)]), 0), 14), "Not Found"))</f>
        <v/>
      </c>
      <c r="AD27" s="78" t="str">
        <f>IFERROR(INDEX(Transcripts[#Data], MATCH(AI27, Transcripts[RefSeq mRNA ID], 0), 2), "")</f>
        <v/>
      </c>
      <c r="AE27" s="78" t="str">
        <f>IFERROR(INDEX(Transcripts[#Data], MATCH(AI27, Transcripts[RefSeq mRNA ID], 0), 3), "")</f>
        <v/>
      </c>
      <c r="AF27" s="79"/>
      <c r="AG27" s="79" t="str">
        <f t="shared" si="16"/>
        <v>0;</v>
      </c>
      <c r="AH27" s="79" t="str">
        <f t="shared" si="17"/>
        <v>0;</v>
      </c>
      <c r="AI27" s="76" t="str">
        <f t="shared" si="18"/>
        <v/>
      </c>
      <c r="AJ27" s="76" t="e">
        <f>INDEX(Exons[#Data], MATCH(K27, Exons[Gene name], 0), 2)</f>
        <v>#N/A</v>
      </c>
      <c r="AK27" s="80" t="str">
        <f t="shared" si="19"/>
        <v>0</v>
      </c>
      <c r="AL27" s="81">
        <f t="shared" si="20"/>
        <v>0</v>
      </c>
      <c r="AM27" s="81">
        <f t="shared" si="21"/>
        <v>0</v>
      </c>
    </row>
    <row r="28" spans="1:39" s="76" customFormat="1" x14ac:dyDescent="0.3">
      <c r="A28" s="70">
        <f>'Raw Data Cut 4'!A20</f>
        <v>0</v>
      </c>
      <c r="B28" s="70">
        <f>'Raw Data Cut 4'!B20</f>
        <v>0</v>
      </c>
      <c r="C28" s="70">
        <f>'Raw Data Cut 4'!C20</f>
        <v>0</v>
      </c>
      <c r="D28" s="70">
        <f>'Raw Data Cut 4'!D20</f>
        <v>0</v>
      </c>
      <c r="E28" s="70">
        <f>'Raw Data Cut 4'!E20</f>
        <v>0</v>
      </c>
      <c r="F28" s="70">
        <f>'Raw Data Cut 4'!F20</f>
        <v>0</v>
      </c>
      <c r="G28" s="70">
        <f>'Raw Data Cut 4'!G20</f>
        <v>0</v>
      </c>
      <c r="H28" s="71">
        <f>'Raw Data Cut 4'!H20</f>
        <v>0</v>
      </c>
      <c r="I28" s="72">
        <f>'Raw Data Cut 4'!I20</f>
        <v>0</v>
      </c>
      <c r="J28" s="72">
        <f>'Raw Data Cut 4'!J20</f>
        <v>0</v>
      </c>
      <c r="K28" s="73">
        <f>IF(ISNUMBER(SEARCH("FAM154B", 'Raw Data Cut 4'!K20)), "SAXO2", IF(ISNUMBER(SEARCH("SND1", 'Raw Data Cut 4'!K20)), "LRRC4", IF(ISNUMBER(SEARCH("&lt;a href=", 'Raw Data Cut 4'!K20)), IFERROR(INDEX(Table1[#Data], MATCH('Raw Data Cut 4'!K20, Table1[Gene Link], 0), 2), 'Raw Data Cut 4'!K20), 'Raw Data Cut 4'!K20)))</f>
        <v>0</v>
      </c>
      <c r="L28" s="70">
        <f>'Raw Data Cut 4'!L20</f>
        <v>0</v>
      </c>
      <c r="M28" s="70">
        <f>'Raw Data Cut 4'!M20</f>
        <v>0</v>
      </c>
      <c r="N28" s="74">
        <f>'Raw Data Cut 4'!N20</f>
        <v>0</v>
      </c>
      <c r="O28" s="74">
        <f>'Raw Data Cut 4'!O20</f>
        <v>0</v>
      </c>
      <c r="P28" s="75" t="str">
        <f t="shared" si="11"/>
        <v/>
      </c>
      <c r="Q28" s="75" t="str">
        <f t="shared" si="12"/>
        <v/>
      </c>
      <c r="R28" s="75" t="str">
        <f t="shared" si="13"/>
        <v/>
      </c>
      <c r="T28" s="75"/>
      <c r="U28" s="77"/>
      <c r="V28" s="75" t="str">
        <f>IF(OR(ISBLANK('Raw Data Cut 4'!O20),LEN('Raw Data Cut 4'!O20)=0),"",MID('Raw Data Cut 4'!O20,FIND(":",'Raw Data Cut 4'!O20)+1,LEN('Raw Data Cut 4'!O20)))</f>
        <v/>
      </c>
      <c r="W28" s="75" t="str">
        <f>IF(OR(ISBLANK('Raw Data Cut 4'!N20),LEN('Raw Data Cut 4'!N20)=0),"",MID('Raw Data Cut 4'!N20,FIND(":",'Raw Data Cut 4'!N20)+1,LEN('Raw Data Cut 4'!N20)))</f>
        <v/>
      </c>
      <c r="X28" s="77" t="str">
        <f>IF(SUM(COUNTIF(T28,{"*Pathogenic*","*Likely Pathogenic*"})),"1","0")</f>
        <v>0</v>
      </c>
      <c r="Z28" s="78" t="str">
        <f t="array" ref="Z28">IF(K28="", "", IF(ISBLANK(K28), "", IFERROR(INDEX(Transcripts[#Data], MATCH(1, (Transcripts[Preferred?]="Y")*(Transcripts[Gene name]=K28), 0), 13), "")))</f>
        <v/>
      </c>
      <c r="AA28" s="78" t="str">
        <f t="shared" si="14"/>
        <v/>
      </c>
      <c r="AB28" s="78" t="str">
        <f t="shared" si="15"/>
        <v/>
      </c>
      <c r="AC28" s="78" t="str">
        <f t="array" ref="AC28">IF(K28=0, "", IFERROR(INDEX(Exons[#Data], MATCH(1, (TRIM(AD28)=TRIM(Exons[Transcript stable ID]))*(AL28&gt;=Exons[Exon region start (bp)])*(AM28&lt;=Exons[Exon region end (bp)]), 0), 14), "Not Found"))</f>
        <v/>
      </c>
      <c r="AD28" s="78" t="str">
        <f>IFERROR(INDEX(Transcripts[#Data], MATCH(AI28, Transcripts[RefSeq mRNA ID], 0), 2), "")</f>
        <v/>
      </c>
      <c r="AE28" s="78" t="str">
        <f>IFERROR(INDEX(Transcripts[#Data], MATCH(AI28, Transcripts[RefSeq mRNA ID], 0), 3), "")</f>
        <v/>
      </c>
      <c r="AF28" s="79"/>
      <c r="AG28" s="79" t="str">
        <f t="shared" si="16"/>
        <v>0;</v>
      </c>
      <c r="AH28" s="79" t="str">
        <f t="shared" si="17"/>
        <v>0;</v>
      </c>
      <c r="AI28" s="76" t="str">
        <f t="shared" si="18"/>
        <v/>
      </c>
      <c r="AJ28" s="76" t="e">
        <f>INDEX(Exons[#Data], MATCH(K28, Exons[Gene name], 0), 2)</f>
        <v>#N/A</v>
      </c>
      <c r="AK28" s="80" t="str">
        <f t="shared" si="19"/>
        <v>0</v>
      </c>
      <c r="AL28" s="81">
        <f t="shared" si="20"/>
        <v>0</v>
      </c>
      <c r="AM28" s="81">
        <f t="shared" si="21"/>
        <v>0</v>
      </c>
    </row>
    <row r="29" spans="1:39" s="76" customFormat="1" x14ac:dyDescent="0.3">
      <c r="A29" s="70">
        <f>'Raw Data Cut 4'!A21</f>
        <v>0</v>
      </c>
      <c r="B29" s="70">
        <f>'Raw Data Cut 4'!B21</f>
        <v>0</v>
      </c>
      <c r="C29" s="70">
        <f>'Raw Data Cut 4'!C21</f>
        <v>0</v>
      </c>
      <c r="D29" s="70">
        <f>'Raw Data Cut 4'!D21</f>
        <v>0</v>
      </c>
      <c r="E29" s="70">
        <f>'Raw Data Cut 4'!E21</f>
        <v>0</v>
      </c>
      <c r="F29" s="70">
        <f>'Raw Data Cut 4'!F21</f>
        <v>0</v>
      </c>
      <c r="G29" s="70">
        <f>'Raw Data Cut 4'!G21</f>
        <v>0</v>
      </c>
      <c r="H29" s="71">
        <f>'Raw Data Cut 4'!H21</f>
        <v>0</v>
      </c>
      <c r="I29" s="72">
        <f>'Raw Data Cut 4'!I21</f>
        <v>0</v>
      </c>
      <c r="J29" s="72">
        <f>'Raw Data Cut 4'!J21</f>
        <v>0</v>
      </c>
      <c r="K29" s="73">
        <f>IF(ISNUMBER(SEARCH("FAM154B", 'Raw Data Cut 4'!K21)), "SAXO2", IF(ISNUMBER(SEARCH("SND1", 'Raw Data Cut 4'!K21)), "LRRC4", IF(ISNUMBER(SEARCH("&lt;a href=", 'Raw Data Cut 4'!K21)), IFERROR(INDEX(Table1[#Data], MATCH('Raw Data Cut 4'!K21, Table1[Gene Link], 0), 2), 'Raw Data Cut 4'!K21), 'Raw Data Cut 4'!K21)))</f>
        <v>0</v>
      </c>
      <c r="L29" s="70">
        <f>'Raw Data Cut 4'!L21</f>
        <v>0</v>
      </c>
      <c r="M29" s="70">
        <f>'Raw Data Cut 4'!M21</f>
        <v>0</v>
      </c>
      <c r="N29" s="74">
        <f>'Raw Data Cut 4'!N21</f>
        <v>0</v>
      </c>
      <c r="O29" s="74">
        <f>'Raw Data Cut 4'!O21</f>
        <v>0</v>
      </c>
      <c r="P29" s="75" t="str">
        <f t="shared" si="11"/>
        <v/>
      </c>
      <c r="Q29" s="75" t="str">
        <f t="shared" si="12"/>
        <v/>
      </c>
      <c r="R29" s="75" t="str">
        <f t="shared" si="13"/>
        <v/>
      </c>
      <c r="T29" s="75"/>
      <c r="U29" s="77"/>
      <c r="V29" s="75" t="str">
        <f>IF(OR(ISBLANK('Raw Data Cut 4'!O21),LEN('Raw Data Cut 4'!O21)=0),"",MID('Raw Data Cut 4'!O21,FIND(":",'Raw Data Cut 4'!O21)+1,LEN('Raw Data Cut 4'!O21)))</f>
        <v/>
      </c>
      <c r="W29" s="75" t="str">
        <f>IF(OR(ISBLANK('Raw Data Cut 4'!N21),LEN('Raw Data Cut 4'!N21)=0),"",MID('Raw Data Cut 4'!N21,FIND(":",'Raw Data Cut 4'!N21)+1,LEN('Raw Data Cut 4'!N21)))</f>
        <v/>
      </c>
      <c r="X29" s="77" t="str">
        <f>IF(SUM(COUNTIF(T29,{"*Pathogenic*","*Likely Pathogenic*"})),"1","0")</f>
        <v>0</v>
      </c>
      <c r="Z29" s="78" t="str">
        <f t="array" ref="Z29">IF(K29="", "", IF(ISBLANK(K29), "", IFERROR(INDEX(Transcripts[#Data], MATCH(1, (Transcripts[Preferred?]="Y")*(Transcripts[Gene name]=K29), 0), 13), "")))</f>
        <v/>
      </c>
      <c r="AA29" s="78" t="str">
        <f t="shared" si="14"/>
        <v/>
      </c>
      <c r="AB29" s="78" t="str">
        <f t="shared" si="15"/>
        <v/>
      </c>
      <c r="AC29" s="78" t="str">
        <f t="array" ref="AC29">IF(K29=0, "", IFERROR(INDEX(Exons[#Data], MATCH(1, (TRIM(AD29)=TRIM(Exons[Transcript stable ID]))*(AL29&gt;=Exons[Exon region start (bp)])*(AM29&lt;=Exons[Exon region end (bp)]), 0), 14), "Not Found"))</f>
        <v/>
      </c>
      <c r="AD29" s="78" t="str">
        <f>IFERROR(INDEX(Transcripts[#Data], MATCH(AI29, Transcripts[RefSeq mRNA ID], 0), 2), "")</f>
        <v/>
      </c>
      <c r="AE29" s="78" t="str">
        <f>IFERROR(INDEX(Transcripts[#Data], MATCH(AI29, Transcripts[RefSeq mRNA ID], 0), 3), "")</f>
        <v/>
      </c>
      <c r="AF29" s="79"/>
      <c r="AG29" s="79" t="str">
        <f t="shared" si="16"/>
        <v>0;</v>
      </c>
      <c r="AH29" s="79" t="str">
        <f t="shared" si="17"/>
        <v>0;</v>
      </c>
      <c r="AI29" s="76" t="str">
        <f t="shared" si="18"/>
        <v/>
      </c>
      <c r="AJ29" s="76" t="e">
        <f>INDEX(Exons[#Data], MATCH(K29, Exons[Gene name], 0), 2)</f>
        <v>#N/A</v>
      </c>
      <c r="AK29" s="80" t="str">
        <f t="shared" si="19"/>
        <v>0</v>
      </c>
      <c r="AL29" s="81">
        <f t="shared" si="20"/>
        <v>0</v>
      </c>
      <c r="AM29" s="81">
        <f t="shared" si="21"/>
        <v>0</v>
      </c>
    </row>
    <row r="30" spans="1:39" s="76" customFormat="1" x14ac:dyDescent="0.3">
      <c r="A30" s="70">
        <f>'Raw Data Cut 4'!A22</f>
        <v>0</v>
      </c>
      <c r="B30" s="70">
        <f>'Raw Data Cut 4'!B22</f>
        <v>0</v>
      </c>
      <c r="C30" s="70">
        <f>'Raw Data Cut 4'!C22</f>
        <v>0</v>
      </c>
      <c r="D30" s="70">
        <f>'Raw Data Cut 4'!D22</f>
        <v>0</v>
      </c>
      <c r="E30" s="70">
        <f>'Raw Data Cut 4'!E22</f>
        <v>0</v>
      </c>
      <c r="F30" s="70">
        <f>'Raw Data Cut 4'!F22</f>
        <v>0</v>
      </c>
      <c r="G30" s="70">
        <f>'Raw Data Cut 4'!G22</f>
        <v>0</v>
      </c>
      <c r="H30" s="71">
        <f>'Raw Data Cut 4'!H22</f>
        <v>0</v>
      </c>
      <c r="I30" s="72">
        <f>'Raw Data Cut 4'!I22</f>
        <v>0</v>
      </c>
      <c r="J30" s="72">
        <f>'Raw Data Cut 4'!J22</f>
        <v>0</v>
      </c>
      <c r="K30" s="73">
        <f>IF(ISNUMBER(SEARCH("FAM154B", 'Raw Data Cut 4'!K22)), "SAXO2", IF(ISNUMBER(SEARCH("SND1", 'Raw Data Cut 4'!K22)), "LRRC4", IF(ISNUMBER(SEARCH("&lt;a href=", 'Raw Data Cut 4'!K22)), IFERROR(INDEX(Table1[#Data], MATCH('Raw Data Cut 4'!K22, Table1[Gene Link], 0), 2), 'Raw Data Cut 4'!K22), 'Raw Data Cut 4'!K22)))</f>
        <v>0</v>
      </c>
      <c r="L30" s="70">
        <f>'Raw Data Cut 4'!L22</f>
        <v>0</v>
      </c>
      <c r="M30" s="70">
        <f>'Raw Data Cut 4'!M22</f>
        <v>0</v>
      </c>
      <c r="N30" s="74">
        <f>'Raw Data Cut 4'!N22</f>
        <v>0</v>
      </c>
      <c r="O30" s="74">
        <f>'Raw Data Cut 4'!O22</f>
        <v>0</v>
      </c>
      <c r="P30" s="75" t="str">
        <f t="shared" si="11"/>
        <v/>
      </c>
      <c r="Q30" s="75" t="str">
        <f t="shared" si="12"/>
        <v/>
      </c>
      <c r="R30" s="75" t="str">
        <f t="shared" si="13"/>
        <v/>
      </c>
      <c r="T30" s="75"/>
      <c r="U30" s="77"/>
      <c r="V30" s="75" t="str">
        <f>IF(OR(ISBLANK('Raw Data Cut 4'!O22),LEN('Raw Data Cut 4'!O22)=0),"",MID('Raw Data Cut 4'!O22,FIND(":",'Raw Data Cut 4'!O22)+1,LEN('Raw Data Cut 4'!O22)))</f>
        <v/>
      </c>
      <c r="W30" s="75" t="str">
        <f>IF(OR(ISBLANK('Raw Data Cut 4'!N22),LEN('Raw Data Cut 4'!N22)=0),"",MID('Raw Data Cut 4'!N22,FIND(":",'Raw Data Cut 4'!N22)+1,LEN('Raw Data Cut 4'!N22)))</f>
        <v/>
      </c>
      <c r="X30" s="77" t="str">
        <f>IF(SUM(COUNTIF(T30,{"*Pathogenic*","*Likely Pathogenic*"})),"1","0")</f>
        <v>0</v>
      </c>
      <c r="Z30" s="78" t="str">
        <f t="array" ref="Z30">IF(K30="", "", IF(ISBLANK(K30), "", IFERROR(INDEX(Transcripts[#Data], MATCH(1, (Transcripts[Preferred?]="Y")*(Transcripts[Gene name]=K30), 0), 13), "")))</f>
        <v/>
      </c>
      <c r="AA30" s="78" t="str">
        <f t="shared" si="14"/>
        <v/>
      </c>
      <c r="AB30" s="78" t="str">
        <f t="shared" si="15"/>
        <v/>
      </c>
      <c r="AC30" s="78" t="str">
        <f t="array" ref="AC30">IF(K30=0, "", IFERROR(INDEX(Exons[#Data], MATCH(1, (TRIM(AD30)=TRIM(Exons[Transcript stable ID]))*(AL30&gt;=Exons[Exon region start (bp)])*(AM30&lt;=Exons[Exon region end (bp)]), 0), 14), "Not Found"))</f>
        <v/>
      </c>
      <c r="AD30" s="78" t="str">
        <f>IFERROR(INDEX(Transcripts[#Data], MATCH(AI30, Transcripts[RefSeq mRNA ID], 0), 2), "")</f>
        <v/>
      </c>
      <c r="AE30" s="78" t="str">
        <f>IFERROR(INDEX(Transcripts[#Data], MATCH(AI30, Transcripts[RefSeq mRNA ID], 0), 3), "")</f>
        <v/>
      </c>
      <c r="AF30" s="79"/>
      <c r="AG30" s="79" t="str">
        <f t="shared" si="16"/>
        <v>0;</v>
      </c>
      <c r="AH30" s="79" t="str">
        <f t="shared" si="17"/>
        <v>0;</v>
      </c>
      <c r="AI30" s="76" t="str">
        <f t="shared" si="18"/>
        <v/>
      </c>
      <c r="AJ30" s="76" t="e">
        <f>INDEX(Exons[#Data], MATCH(K30, Exons[Gene name], 0), 2)</f>
        <v>#N/A</v>
      </c>
      <c r="AK30" s="80" t="str">
        <f t="shared" si="19"/>
        <v>0</v>
      </c>
      <c r="AL30" s="81">
        <f t="shared" si="20"/>
        <v>0</v>
      </c>
      <c r="AM30" s="81">
        <f t="shared" si="21"/>
        <v>0</v>
      </c>
    </row>
    <row r="31" spans="1:39" s="76" customFormat="1" x14ac:dyDescent="0.3">
      <c r="A31" s="70">
        <f>'Raw Data Cut 4'!A23</f>
        <v>0</v>
      </c>
      <c r="B31" s="70">
        <f>'Raw Data Cut 4'!B23</f>
        <v>0</v>
      </c>
      <c r="C31" s="70">
        <f>'Raw Data Cut 4'!C23</f>
        <v>0</v>
      </c>
      <c r="D31" s="70">
        <f>'Raw Data Cut 4'!D23</f>
        <v>0</v>
      </c>
      <c r="E31" s="70">
        <f>'Raw Data Cut 4'!E23</f>
        <v>0</v>
      </c>
      <c r="F31" s="70">
        <f>'Raw Data Cut 4'!F23</f>
        <v>0</v>
      </c>
      <c r="G31" s="70">
        <f>'Raw Data Cut 4'!G23</f>
        <v>0</v>
      </c>
      <c r="H31" s="71">
        <f>'Raw Data Cut 4'!H23</f>
        <v>0</v>
      </c>
      <c r="I31" s="72">
        <f>'Raw Data Cut 4'!I23</f>
        <v>0</v>
      </c>
      <c r="J31" s="72">
        <f>'Raw Data Cut 4'!J23</f>
        <v>0</v>
      </c>
      <c r="K31" s="73">
        <f>IF(ISNUMBER(SEARCH("FAM154B", 'Raw Data Cut 4'!K23)), "SAXO2", IF(ISNUMBER(SEARCH("SND1", 'Raw Data Cut 4'!K23)), "LRRC4", IF(ISNUMBER(SEARCH("&lt;a href=", 'Raw Data Cut 4'!K23)), IFERROR(INDEX(Table1[#Data], MATCH('Raw Data Cut 4'!K23, Table1[Gene Link], 0), 2), 'Raw Data Cut 4'!K23), 'Raw Data Cut 4'!K23)))</f>
        <v>0</v>
      </c>
      <c r="L31" s="70">
        <f>'Raw Data Cut 4'!L23</f>
        <v>0</v>
      </c>
      <c r="M31" s="70">
        <f>'Raw Data Cut 4'!M23</f>
        <v>0</v>
      </c>
      <c r="N31" s="74">
        <f>'Raw Data Cut 4'!N23</f>
        <v>0</v>
      </c>
      <c r="O31" s="74">
        <f>'Raw Data Cut 4'!O23</f>
        <v>0</v>
      </c>
      <c r="P31" s="75" t="str">
        <f t="shared" si="11"/>
        <v/>
      </c>
      <c r="Q31" s="75" t="str">
        <f t="shared" si="12"/>
        <v/>
      </c>
      <c r="R31" s="75" t="str">
        <f t="shared" si="13"/>
        <v/>
      </c>
      <c r="T31" s="75"/>
      <c r="U31" s="77"/>
      <c r="V31" s="75" t="str">
        <f>IF(OR(ISBLANK('Raw Data Cut 4'!O23),LEN('Raw Data Cut 4'!O23)=0),"",MID('Raw Data Cut 4'!O23,FIND(":",'Raw Data Cut 4'!O23)+1,LEN('Raw Data Cut 4'!O23)))</f>
        <v/>
      </c>
      <c r="W31" s="75" t="str">
        <f>IF(OR(ISBLANK('Raw Data Cut 4'!N23),LEN('Raw Data Cut 4'!N23)=0),"",MID('Raw Data Cut 4'!N23,FIND(":",'Raw Data Cut 4'!N23)+1,LEN('Raw Data Cut 4'!N23)))</f>
        <v/>
      </c>
      <c r="X31" s="77" t="str">
        <f>IF(SUM(COUNTIF(T31,{"*Pathogenic*","*Likely Pathogenic*"})),"1","0")</f>
        <v>0</v>
      </c>
      <c r="Z31" s="78" t="str">
        <f t="array" ref="Z31">IF(K31="", "", IF(ISBLANK(K31), "", IFERROR(INDEX(Transcripts[#Data], MATCH(1, (Transcripts[Preferred?]="Y")*(Transcripts[Gene name]=K31), 0), 13), "")))</f>
        <v/>
      </c>
      <c r="AA31" s="78" t="str">
        <f t="shared" si="14"/>
        <v/>
      </c>
      <c r="AB31" s="78" t="str">
        <f t="shared" si="15"/>
        <v/>
      </c>
      <c r="AC31" s="78" t="str">
        <f t="array" ref="AC31">IF(K31=0, "", IFERROR(INDEX(Exons[#Data], MATCH(1, (TRIM(AD31)=TRIM(Exons[Transcript stable ID]))*(AL31&gt;=Exons[Exon region start (bp)])*(AM31&lt;=Exons[Exon region end (bp)]), 0), 14), "Not Found"))</f>
        <v/>
      </c>
      <c r="AD31" s="78" t="str">
        <f>IFERROR(INDEX(Transcripts[#Data], MATCH(AI31, Transcripts[RefSeq mRNA ID], 0), 2), "")</f>
        <v/>
      </c>
      <c r="AE31" s="78" t="str">
        <f>IFERROR(INDEX(Transcripts[#Data], MATCH(AI31, Transcripts[RefSeq mRNA ID], 0), 3), "")</f>
        <v/>
      </c>
      <c r="AF31" s="79"/>
      <c r="AG31" s="79" t="str">
        <f t="shared" si="16"/>
        <v>0;</v>
      </c>
      <c r="AH31" s="79" t="str">
        <f t="shared" si="17"/>
        <v>0;</v>
      </c>
      <c r="AI31" s="76" t="str">
        <f t="shared" si="18"/>
        <v/>
      </c>
      <c r="AJ31" s="76" t="e">
        <f>INDEX(Exons[#Data], MATCH(K31, Exons[Gene name], 0), 2)</f>
        <v>#N/A</v>
      </c>
      <c r="AK31" s="80" t="str">
        <f t="shared" si="19"/>
        <v>0</v>
      </c>
      <c r="AL31" s="81">
        <f t="shared" si="20"/>
        <v>0</v>
      </c>
      <c r="AM31" s="81">
        <f t="shared" si="21"/>
        <v>0</v>
      </c>
    </row>
    <row r="32" spans="1:39" s="76" customFormat="1" x14ac:dyDescent="0.3">
      <c r="A32" s="70">
        <f>'Raw Data Cut 4'!A24</f>
        <v>0</v>
      </c>
      <c r="B32" s="70">
        <f>'Raw Data Cut 4'!B24</f>
        <v>0</v>
      </c>
      <c r="C32" s="70">
        <f>'Raw Data Cut 4'!C24</f>
        <v>0</v>
      </c>
      <c r="D32" s="70">
        <f>'Raw Data Cut 4'!D24</f>
        <v>0</v>
      </c>
      <c r="E32" s="70">
        <f>'Raw Data Cut 4'!E24</f>
        <v>0</v>
      </c>
      <c r="F32" s="70">
        <f>'Raw Data Cut 4'!F24</f>
        <v>0</v>
      </c>
      <c r="G32" s="70">
        <f>'Raw Data Cut 4'!G24</f>
        <v>0</v>
      </c>
      <c r="H32" s="71">
        <f>'Raw Data Cut 4'!H24</f>
        <v>0</v>
      </c>
      <c r="I32" s="72">
        <f>'Raw Data Cut 4'!I24</f>
        <v>0</v>
      </c>
      <c r="J32" s="72">
        <f>'Raw Data Cut 4'!J24</f>
        <v>0</v>
      </c>
      <c r="K32" s="73">
        <f>IF(ISNUMBER(SEARCH("FAM154B", 'Raw Data Cut 4'!K24)), "SAXO2", IF(ISNUMBER(SEARCH("SND1", 'Raw Data Cut 4'!K24)), "LRRC4", IF(ISNUMBER(SEARCH("&lt;a href=", 'Raw Data Cut 4'!K24)), IFERROR(INDEX(Table1[#Data], MATCH('Raw Data Cut 4'!K24, Table1[Gene Link], 0), 2), 'Raw Data Cut 4'!K24), 'Raw Data Cut 4'!K24)))</f>
        <v>0</v>
      </c>
      <c r="L32" s="70">
        <f>'Raw Data Cut 4'!L24</f>
        <v>0</v>
      </c>
      <c r="M32" s="70">
        <f>'Raw Data Cut 4'!M24</f>
        <v>0</v>
      </c>
      <c r="N32" s="74">
        <f>'Raw Data Cut 4'!N24</f>
        <v>0</v>
      </c>
      <c r="O32" s="74">
        <f>'Raw Data Cut 4'!O24</f>
        <v>0</v>
      </c>
      <c r="P32" s="75" t="str">
        <f t="shared" si="11"/>
        <v/>
      </c>
      <c r="Q32" s="75" t="str">
        <f t="shared" si="12"/>
        <v/>
      </c>
      <c r="R32" s="75" t="str">
        <f t="shared" si="13"/>
        <v/>
      </c>
      <c r="T32" s="75"/>
      <c r="U32" s="77"/>
      <c r="V32" s="75" t="str">
        <f>IF(OR(ISBLANK('Raw Data Cut 4'!O24),LEN('Raw Data Cut 4'!O24)=0),"",MID('Raw Data Cut 4'!O24,FIND(":",'Raw Data Cut 4'!O24)+1,LEN('Raw Data Cut 4'!O24)))</f>
        <v/>
      </c>
      <c r="W32" s="75" t="str">
        <f>IF(OR(ISBLANK('Raw Data Cut 4'!N24),LEN('Raw Data Cut 4'!N24)=0),"",MID('Raw Data Cut 4'!N24,FIND(":",'Raw Data Cut 4'!N24)+1,LEN('Raw Data Cut 4'!N24)))</f>
        <v/>
      </c>
      <c r="X32" s="77" t="str">
        <f>IF(SUM(COUNTIF(T32,{"*Pathogenic*","*Likely Pathogenic*"})),"1","0")</f>
        <v>0</v>
      </c>
      <c r="Z32" s="78" t="str">
        <f t="array" ref="Z32">IF(K32="", "", IF(ISBLANK(K32), "", IFERROR(INDEX(Transcripts[#Data], MATCH(1, (Transcripts[Preferred?]="Y")*(Transcripts[Gene name]=K32), 0), 13), "")))</f>
        <v/>
      </c>
      <c r="AA32" s="78" t="str">
        <f t="shared" si="14"/>
        <v/>
      </c>
      <c r="AB32" s="78" t="str">
        <f t="shared" si="15"/>
        <v/>
      </c>
      <c r="AC32" s="78" t="str">
        <f t="array" ref="AC32">IF(K32=0, "", IFERROR(INDEX(Exons[#Data], MATCH(1, (TRIM(AD32)=TRIM(Exons[Transcript stable ID]))*(AL32&gt;=Exons[Exon region start (bp)])*(AM32&lt;=Exons[Exon region end (bp)]), 0), 14), "Not Found"))</f>
        <v/>
      </c>
      <c r="AD32" s="78" t="str">
        <f>IFERROR(INDEX(Transcripts[#Data], MATCH(AI32, Transcripts[RefSeq mRNA ID], 0), 2), "")</f>
        <v/>
      </c>
      <c r="AE32" s="78" t="str">
        <f>IFERROR(INDEX(Transcripts[#Data], MATCH(AI32, Transcripts[RefSeq mRNA ID], 0), 3), "")</f>
        <v/>
      </c>
      <c r="AF32" s="79"/>
      <c r="AG32" s="79" t="str">
        <f t="shared" si="16"/>
        <v>0;</v>
      </c>
      <c r="AH32" s="79" t="str">
        <f t="shared" si="17"/>
        <v>0;</v>
      </c>
      <c r="AI32" s="76" t="str">
        <f t="shared" si="18"/>
        <v/>
      </c>
      <c r="AJ32" s="76" t="e">
        <f>INDEX(Exons[#Data], MATCH(K32, Exons[Gene name], 0), 2)</f>
        <v>#N/A</v>
      </c>
      <c r="AK32" s="80" t="str">
        <f t="shared" si="19"/>
        <v>0</v>
      </c>
      <c r="AL32" s="81">
        <f t="shared" si="20"/>
        <v>0</v>
      </c>
      <c r="AM32" s="81">
        <f t="shared" si="21"/>
        <v>0</v>
      </c>
    </row>
    <row r="33" spans="1:39" s="76" customFormat="1" x14ac:dyDescent="0.3">
      <c r="A33" s="70">
        <f>'Raw Data Cut 4'!A25</f>
        <v>0</v>
      </c>
      <c r="B33" s="70">
        <f>'Raw Data Cut 4'!B25</f>
        <v>0</v>
      </c>
      <c r="C33" s="70">
        <f>'Raw Data Cut 4'!C25</f>
        <v>0</v>
      </c>
      <c r="D33" s="70">
        <f>'Raw Data Cut 4'!D25</f>
        <v>0</v>
      </c>
      <c r="E33" s="70">
        <f>'Raw Data Cut 4'!E25</f>
        <v>0</v>
      </c>
      <c r="F33" s="70">
        <f>'Raw Data Cut 4'!F25</f>
        <v>0</v>
      </c>
      <c r="G33" s="70">
        <f>'Raw Data Cut 4'!G25</f>
        <v>0</v>
      </c>
      <c r="H33" s="71">
        <f>'Raw Data Cut 4'!H25</f>
        <v>0</v>
      </c>
      <c r="I33" s="72">
        <f>'Raw Data Cut 4'!I25</f>
        <v>0</v>
      </c>
      <c r="J33" s="72">
        <f>'Raw Data Cut 4'!J25</f>
        <v>0</v>
      </c>
      <c r="K33" s="73">
        <f>IF(ISNUMBER(SEARCH("FAM154B", 'Raw Data Cut 4'!K25)), "SAXO2", IF(ISNUMBER(SEARCH("SND1", 'Raw Data Cut 4'!K25)), "LRRC4", IF(ISNUMBER(SEARCH("&lt;a href=", 'Raw Data Cut 4'!K25)), IFERROR(INDEX(Table1[#Data], MATCH('Raw Data Cut 4'!K25, Table1[Gene Link], 0), 2), 'Raw Data Cut 4'!K25), 'Raw Data Cut 4'!K25)))</f>
        <v>0</v>
      </c>
      <c r="L33" s="70">
        <f>'Raw Data Cut 4'!L25</f>
        <v>0</v>
      </c>
      <c r="M33" s="70">
        <f>'Raw Data Cut 4'!M25</f>
        <v>0</v>
      </c>
      <c r="N33" s="74">
        <f>'Raw Data Cut 4'!N25</f>
        <v>0</v>
      </c>
      <c r="O33" s="74">
        <f>'Raw Data Cut 4'!O25</f>
        <v>0</v>
      </c>
      <c r="P33" s="75" t="str">
        <f t="shared" si="11"/>
        <v/>
      </c>
      <c r="Q33" s="75" t="str">
        <f t="shared" si="12"/>
        <v/>
      </c>
      <c r="R33" s="75" t="str">
        <f t="shared" si="13"/>
        <v/>
      </c>
      <c r="T33" s="75"/>
      <c r="U33" s="77"/>
      <c r="V33" s="75" t="str">
        <f>IF(OR(ISBLANK('Raw Data Cut 4'!O25),LEN('Raw Data Cut 4'!O25)=0),"",MID('Raw Data Cut 4'!O25,FIND(":",'Raw Data Cut 4'!O25)+1,LEN('Raw Data Cut 4'!O25)))</f>
        <v/>
      </c>
      <c r="W33" s="75" t="str">
        <f>IF(OR(ISBLANK('Raw Data Cut 4'!N25),LEN('Raw Data Cut 4'!N25)=0),"",MID('Raw Data Cut 4'!N25,FIND(":",'Raw Data Cut 4'!N25)+1,LEN('Raw Data Cut 4'!N25)))</f>
        <v/>
      </c>
      <c r="X33" s="77" t="str">
        <f>IF(SUM(COUNTIF(T33,{"*Pathogenic*","*Likely Pathogenic*"})),"1","0")</f>
        <v>0</v>
      </c>
      <c r="Z33" s="78" t="str">
        <f t="array" ref="Z33">IF(K33="", "", IF(ISBLANK(K33), "", IFERROR(INDEX(Transcripts[#Data], MATCH(1, (Transcripts[Preferred?]="Y")*(Transcripts[Gene name]=K33), 0), 13), "")))</f>
        <v/>
      </c>
      <c r="AA33" s="78" t="str">
        <f t="shared" si="14"/>
        <v/>
      </c>
      <c r="AB33" s="78" t="str">
        <f t="shared" si="15"/>
        <v/>
      </c>
      <c r="AC33" s="78" t="str">
        <f t="array" ref="AC33">IF(K33=0, "", IFERROR(INDEX(Exons[#Data], MATCH(1, (TRIM(AD33)=TRIM(Exons[Transcript stable ID]))*(AL33&gt;=Exons[Exon region start (bp)])*(AM33&lt;=Exons[Exon region end (bp)]), 0), 14), "Not Found"))</f>
        <v/>
      </c>
      <c r="AD33" s="78" t="str">
        <f>IFERROR(INDEX(Transcripts[#Data], MATCH(AI33, Transcripts[RefSeq mRNA ID], 0), 2), "")</f>
        <v/>
      </c>
      <c r="AE33" s="78" t="str">
        <f>IFERROR(INDEX(Transcripts[#Data], MATCH(AI33, Transcripts[RefSeq mRNA ID], 0), 3), "")</f>
        <v/>
      </c>
      <c r="AF33" s="79"/>
      <c r="AG33" s="79" t="str">
        <f t="shared" si="16"/>
        <v>0;</v>
      </c>
      <c r="AH33" s="79" t="str">
        <f t="shared" si="17"/>
        <v>0;</v>
      </c>
      <c r="AI33" s="76" t="str">
        <f t="shared" si="18"/>
        <v/>
      </c>
      <c r="AJ33" s="76" t="e">
        <f>INDEX(Exons[#Data], MATCH(K33, Exons[Gene name], 0), 2)</f>
        <v>#N/A</v>
      </c>
      <c r="AK33" s="80" t="str">
        <f t="shared" si="19"/>
        <v>0</v>
      </c>
      <c r="AL33" s="81">
        <f t="shared" si="20"/>
        <v>0</v>
      </c>
      <c r="AM33" s="81">
        <f t="shared" si="21"/>
        <v>0</v>
      </c>
    </row>
    <row r="34" spans="1:39" s="76" customFormat="1" x14ac:dyDescent="0.3">
      <c r="A34" s="70">
        <f>'Raw Data Cut 4'!A26</f>
        <v>0</v>
      </c>
      <c r="B34" s="70">
        <f>'Raw Data Cut 4'!B26</f>
        <v>0</v>
      </c>
      <c r="C34" s="70">
        <f>'Raw Data Cut 4'!C26</f>
        <v>0</v>
      </c>
      <c r="D34" s="70">
        <f>'Raw Data Cut 4'!D26</f>
        <v>0</v>
      </c>
      <c r="E34" s="70">
        <f>'Raw Data Cut 4'!E26</f>
        <v>0</v>
      </c>
      <c r="F34" s="70">
        <f>'Raw Data Cut 4'!F26</f>
        <v>0</v>
      </c>
      <c r="G34" s="70">
        <f>'Raw Data Cut 4'!G26</f>
        <v>0</v>
      </c>
      <c r="H34" s="71">
        <f>'Raw Data Cut 4'!H26</f>
        <v>0</v>
      </c>
      <c r="I34" s="72">
        <f>'Raw Data Cut 4'!I26</f>
        <v>0</v>
      </c>
      <c r="J34" s="72">
        <f>'Raw Data Cut 4'!J26</f>
        <v>0</v>
      </c>
      <c r="K34" s="73">
        <f>IF(ISNUMBER(SEARCH("FAM154B", 'Raw Data Cut 4'!K26)), "SAXO2", IF(ISNUMBER(SEARCH("SND1", 'Raw Data Cut 4'!K26)), "LRRC4", IF(ISNUMBER(SEARCH("&lt;a href=", 'Raw Data Cut 4'!K26)), IFERROR(INDEX(Table1[#Data], MATCH('Raw Data Cut 4'!K26, Table1[Gene Link], 0), 2), 'Raw Data Cut 4'!K26), 'Raw Data Cut 4'!K26)))</f>
        <v>0</v>
      </c>
      <c r="L34" s="70">
        <f>'Raw Data Cut 4'!L26</f>
        <v>0</v>
      </c>
      <c r="M34" s="70">
        <f>'Raw Data Cut 4'!M26</f>
        <v>0</v>
      </c>
      <c r="N34" s="74">
        <f>'Raw Data Cut 4'!N26</f>
        <v>0</v>
      </c>
      <c r="O34" s="74">
        <f>'Raw Data Cut 4'!O26</f>
        <v>0</v>
      </c>
      <c r="P34" s="75" t="str">
        <f t="shared" si="11"/>
        <v/>
      </c>
      <c r="Q34" s="75" t="str">
        <f t="shared" si="12"/>
        <v/>
      </c>
      <c r="R34" s="75" t="str">
        <f t="shared" si="13"/>
        <v/>
      </c>
      <c r="T34" s="75"/>
      <c r="U34" s="77"/>
      <c r="V34" s="75" t="str">
        <f>IF(OR(ISBLANK('Raw Data Cut 4'!O26),LEN('Raw Data Cut 4'!O26)=0),"",MID('Raw Data Cut 4'!O26,FIND(":",'Raw Data Cut 4'!O26)+1,LEN('Raw Data Cut 4'!O26)))</f>
        <v/>
      </c>
      <c r="W34" s="75" t="str">
        <f>IF(OR(ISBLANK('Raw Data Cut 4'!N26),LEN('Raw Data Cut 4'!N26)=0),"",MID('Raw Data Cut 4'!N26,FIND(":",'Raw Data Cut 4'!N26)+1,LEN('Raw Data Cut 4'!N26)))</f>
        <v/>
      </c>
      <c r="X34" s="77" t="str">
        <f>IF(SUM(COUNTIF(T34,{"*Pathogenic*","*Likely Pathogenic*"})),"1","0")</f>
        <v>0</v>
      </c>
      <c r="Z34" s="78" t="str">
        <f t="array" ref="Z34">IF(K34="", "", IF(ISBLANK(K34), "", IFERROR(INDEX(Transcripts[#Data], MATCH(1, (Transcripts[Preferred?]="Y")*(Transcripts[Gene name]=K34), 0), 13), "")))</f>
        <v/>
      </c>
      <c r="AA34" s="78" t="str">
        <f t="shared" si="14"/>
        <v/>
      </c>
      <c r="AB34" s="78" t="str">
        <f t="shared" si="15"/>
        <v/>
      </c>
      <c r="AC34" s="78" t="str">
        <f t="array" ref="AC34">IF(K34=0, "", IFERROR(INDEX(Exons[#Data], MATCH(1, (TRIM(AD34)=TRIM(Exons[Transcript stable ID]))*(AL34&gt;=Exons[Exon region start (bp)])*(AM34&lt;=Exons[Exon region end (bp)]), 0), 14), "Not Found"))</f>
        <v/>
      </c>
      <c r="AD34" s="78" t="str">
        <f>IFERROR(INDEX(Transcripts[#Data], MATCH(AI34, Transcripts[RefSeq mRNA ID], 0), 2), "")</f>
        <v/>
      </c>
      <c r="AE34" s="78" t="str">
        <f>IFERROR(INDEX(Transcripts[#Data], MATCH(AI34, Transcripts[RefSeq mRNA ID], 0), 3), "")</f>
        <v/>
      </c>
      <c r="AF34" s="79"/>
      <c r="AG34" s="79" t="str">
        <f t="shared" si="16"/>
        <v>0;</v>
      </c>
      <c r="AH34" s="79" t="str">
        <f t="shared" si="17"/>
        <v>0;</v>
      </c>
      <c r="AI34" s="76" t="str">
        <f t="shared" si="18"/>
        <v/>
      </c>
      <c r="AJ34" s="76" t="e">
        <f>INDEX(Exons[#Data], MATCH(K34, Exons[Gene name], 0), 2)</f>
        <v>#N/A</v>
      </c>
      <c r="AK34" s="80" t="str">
        <f t="shared" si="19"/>
        <v>0</v>
      </c>
      <c r="AL34" s="81">
        <f t="shared" si="20"/>
        <v>0</v>
      </c>
      <c r="AM34" s="81">
        <f t="shared" si="21"/>
        <v>0</v>
      </c>
    </row>
    <row r="35" spans="1:39" s="76" customFormat="1" x14ac:dyDescent="0.3">
      <c r="A35" s="70">
        <f>'Raw Data Cut 4'!A27</f>
        <v>0</v>
      </c>
      <c r="B35" s="70">
        <f>'Raw Data Cut 4'!B27</f>
        <v>0</v>
      </c>
      <c r="C35" s="70">
        <f>'Raw Data Cut 4'!C27</f>
        <v>0</v>
      </c>
      <c r="D35" s="70">
        <f>'Raw Data Cut 4'!D27</f>
        <v>0</v>
      </c>
      <c r="E35" s="70">
        <f>'Raw Data Cut 4'!E27</f>
        <v>0</v>
      </c>
      <c r="F35" s="70">
        <f>'Raw Data Cut 4'!F27</f>
        <v>0</v>
      </c>
      <c r="G35" s="70">
        <f>'Raw Data Cut 4'!G27</f>
        <v>0</v>
      </c>
      <c r="H35" s="71">
        <f>'Raw Data Cut 4'!H27</f>
        <v>0</v>
      </c>
      <c r="I35" s="72">
        <f>'Raw Data Cut 4'!I27</f>
        <v>0</v>
      </c>
      <c r="J35" s="72">
        <f>'Raw Data Cut 4'!J27</f>
        <v>0</v>
      </c>
      <c r="K35" s="73">
        <f>IF(ISNUMBER(SEARCH("FAM154B", 'Raw Data Cut 4'!K27)), "SAXO2", IF(ISNUMBER(SEARCH("SND1", 'Raw Data Cut 4'!K27)), "LRRC4", IF(ISNUMBER(SEARCH("&lt;a href=", 'Raw Data Cut 4'!K27)), IFERROR(INDEX(Table1[#Data], MATCH('Raw Data Cut 4'!K27, Table1[Gene Link], 0), 2), 'Raw Data Cut 4'!K27), 'Raw Data Cut 4'!K27)))</f>
        <v>0</v>
      </c>
      <c r="L35" s="70">
        <f>'Raw Data Cut 4'!L27</f>
        <v>0</v>
      </c>
      <c r="M35" s="70">
        <f>'Raw Data Cut 4'!M27</f>
        <v>0</v>
      </c>
      <c r="N35" s="74">
        <f>'Raw Data Cut 4'!N27</f>
        <v>0</v>
      </c>
      <c r="O35" s="74">
        <f>'Raw Data Cut 4'!O27</f>
        <v>0</v>
      </c>
      <c r="P35" s="75" t="str">
        <f t="shared" si="11"/>
        <v/>
      </c>
      <c r="Q35" s="75" t="str">
        <f t="shared" si="12"/>
        <v/>
      </c>
      <c r="R35" s="75" t="str">
        <f t="shared" si="13"/>
        <v/>
      </c>
      <c r="T35" s="75"/>
      <c r="U35" s="77"/>
      <c r="V35" s="75" t="str">
        <f>IF(OR(ISBLANK('Raw Data Cut 4'!O27),LEN('Raw Data Cut 4'!O27)=0),"",MID('Raw Data Cut 4'!O27,FIND(":",'Raw Data Cut 4'!O27)+1,LEN('Raw Data Cut 4'!O27)))</f>
        <v/>
      </c>
      <c r="W35" s="75" t="str">
        <f>IF(OR(ISBLANK('Raw Data Cut 4'!N27),LEN('Raw Data Cut 4'!N27)=0),"",MID('Raw Data Cut 4'!N27,FIND(":",'Raw Data Cut 4'!N27)+1,LEN('Raw Data Cut 4'!N27)))</f>
        <v/>
      </c>
      <c r="X35" s="77" t="str">
        <f>IF(SUM(COUNTIF(T35,{"*Pathogenic*","*Likely Pathogenic*"})),"1","0")</f>
        <v>0</v>
      </c>
      <c r="Z35" s="78" t="str">
        <f t="array" ref="Z35">IF(K35="", "", IF(ISBLANK(K35), "", IFERROR(INDEX(Transcripts[#Data], MATCH(1, (Transcripts[Preferred?]="Y")*(Transcripts[Gene name]=K35), 0), 13), "")))</f>
        <v/>
      </c>
      <c r="AA35" s="78" t="str">
        <f t="shared" si="14"/>
        <v/>
      </c>
      <c r="AB35" s="78" t="str">
        <f t="shared" si="15"/>
        <v/>
      </c>
      <c r="AC35" s="78" t="str">
        <f t="array" ref="AC35">IF(K35=0, "", IFERROR(INDEX(Exons[#Data], MATCH(1, (TRIM(AD35)=TRIM(Exons[Transcript stable ID]))*(AL35&gt;=Exons[Exon region start (bp)])*(AM35&lt;=Exons[Exon region end (bp)]), 0), 14), "Not Found"))</f>
        <v/>
      </c>
      <c r="AD35" s="78" t="str">
        <f>IFERROR(INDEX(Transcripts[#Data], MATCH(AI35, Transcripts[RefSeq mRNA ID], 0), 2), "")</f>
        <v/>
      </c>
      <c r="AE35" s="78" t="str">
        <f>IFERROR(INDEX(Transcripts[#Data], MATCH(AI35, Transcripts[RefSeq mRNA ID], 0), 3), "")</f>
        <v/>
      </c>
      <c r="AF35" s="79"/>
      <c r="AG35" s="79" t="str">
        <f t="shared" si="16"/>
        <v>0;</v>
      </c>
      <c r="AH35" s="79" t="str">
        <f t="shared" si="17"/>
        <v>0;</v>
      </c>
      <c r="AI35" s="76" t="str">
        <f t="shared" si="18"/>
        <v/>
      </c>
      <c r="AJ35" s="76" t="e">
        <f>INDEX(Exons[#Data], MATCH(K35, Exons[Gene name], 0), 2)</f>
        <v>#N/A</v>
      </c>
      <c r="AK35" s="80" t="str">
        <f t="shared" si="19"/>
        <v>0</v>
      </c>
      <c r="AL35" s="81">
        <f t="shared" si="20"/>
        <v>0</v>
      </c>
      <c r="AM35" s="81">
        <f t="shared" si="21"/>
        <v>0</v>
      </c>
    </row>
    <row r="36" spans="1:39" s="83" customFormat="1" x14ac:dyDescent="0.3">
      <c r="A36" s="108" t="s">
        <v>33</v>
      </c>
      <c r="B36" s="109"/>
      <c r="C36" s="109"/>
      <c r="D36" s="109"/>
      <c r="E36" s="109"/>
      <c r="F36" s="109"/>
      <c r="G36" s="109"/>
      <c r="H36" s="109"/>
      <c r="I36" s="109"/>
      <c r="J36" s="109"/>
      <c r="K36" s="109"/>
      <c r="L36" s="109"/>
      <c r="M36" s="109"/>
      <c r="N36" s="109"/>
      <c r="O36" s="109"/>
      <c r="P36" s="110"/>
      <c r="Q36" s="82"/>
      <c r="R36" s="82"/>
      <c r="T36" s="84"/>
      <c r="U36" s="85"/>
      <c r="V36" s="85"/>
      <c r="W36" s="85"/>
      <c r="X36" s="85" t="str">
        <f>IF(SUM(COUNTIF(T36,{"*Pathogenic*","*Likely Pathogenic*"})),"1","0")</f>
        <v>0</v>
      </c>
      <c r="Z36" s="84" t="str">
        <f t="array" ref="Z36">IF(K36="", "", IF(ISBLANK(K36), "", IFERROR(INDEX(Transcripts[#Data], MATCH(1, (Transcripts[Preferred?]="Y")*(Transcripts[Gene name]=K36), 0), 13), "")))</f>
        <v/>
      </c>
      <c r="AA36" s="84" t="str">
        <f t="shared" ref="AA36:AA50" si="22">IFERROR(MID(AG36, SEARCH(AD36, AG36)+16, SEARCH(";", AG36, SEARCH(AD36, AG36))-SEARCH(":", AG36, SEARCH(AD36, AG36))-1), "")</f>
        <v/>
      </c>
      <c r="AB36" s="84" t="str">
        <f t="shared" ref="AB36:AB50" si="23">IFERROR(MID(AH36, SEARCH(AE36, AH36)+16, SEARCH(";", AH36, SEARCH(AE36, AH36))-SEARCH(":", AH36, SEARCH(AE36, AH36))-1), "")</f>
        <v/>
      </c>
      <c r="AC36" s="84" t="str">
        <f t="array" ref="AC36">IF(K36=0, "", IFERROR(INDEX(Exons[#Data], MATCH(1, (TRIM(AD36)=TRIM(Exons[Transcript stable ID]))*(AL36&gt;=Exons[Exon region start (bp)])*(AM36&lt;=Exons[Exon region end (bp)]), 0), 14), "Not Found"))</f>
        <v/>
      </c>
      <c r="AD36" s="84" t="str">
        <f>IFERROR(INDEX(Transcripts[#Data], MATCH(AI36, Transcripts[RefSeq mRNA ID], 0), 2), "")</f>
        <v/>
      </c>
      <c r="AE36" s="84" t="str">
        <f>IFERROR(INDEX(Transcripts[#Data], MATCH(AI36, Transcripts[RefSeq mRNA ID], 0), 3), "")</f>
        <v/>
      </c>
      <c r="AF36" s="82"/>
      <c r="AG36" s="82" t="str">
        <f t="shared" ref="AG36:AG50" si="24">SUBSTITUTE(SUBSTITUTE(L36, "]", ""), "[", "")&amp;";"</f>
        <v>;</v>
      </c>
      <c r="AH36" s="82" t="str">
        <f t="shared" ref="AH36:AH50" si="25">SUBSTITUTE(SUBSTITUTE(M36, "]", ""), "[", "")&amp;";"</f>
        <v>;</v>
      </c>
      <c r="AI36" s="83" t="str">
        <f t="shared" ref="AI36:AI50" si="26">IF(ISBLANK(Z36), "", IFERROR(LEFT(Z36,SEARCH(" ",Z36)-1), Z36))</f>
        <v/>
      </c>
      <c r="AJ36" s="83" t="e">
        <f>INDEX(Exons[#Data], MATCH(K36, Exons[Gene name], 0), 2)</f>
        <v>#N/A</v>
      </c>
      <c r="AK36" s="86" t="str">
        <f t="shared" ref="AK36:AK50" si="27">SUBSTITUTE(SUBSTITUTE(B36, "..", " "), "^", " ")</f>
        <v/>
      </c>
      <c r="AL36" s="87" t="e">
        <f t="shared" ref="AL36:AL50" si="28">IF(ISNUMBER(SEARCH(" ", AK36)), VALUE(LEFT(AK36, SEARCH(" ", AK36)-1)), VALUE(AK36))</f>
        <v>#VALUE!</v>
      </c>
      <c r="AM36" s="87" t="e">
        <f t="shared" ref="AM36:AM50" si="29">IF(ISNUMBER(SEARCH(" ", AK36)), VALUE(RIGHT(AK36, LEN(AK36)-SEARCH(" ", AK36))), VALUE(AK36))</f>
        <v>#VALUE!</v>
      </c>
    </row>
    <row r="37" spans="1:39" s="76" customFormat="1" ht="31.2" x14ac:dyDescent="0.3">
      <c r="A37" s="88" t="s">
        <v>4</v>
      </c>
      <c r="B37" s="89" t="s">
        <v>5</v>
      </c>
      <c r="C37" s="89" t="s">
        <v>6</v>
      </c>
      <c r="D37" s="89" t="s">
        <v>7</v>
      </c>
      <c r="E37" s="89" t="s">
        <v>8</v>
      </c>
      <c r="F37" s="89" t="s">
        <v>22</v>
      </c>
      <c r="G37" s="89" t="s">
        <v>9</v>
      </c>
      <c r="H37" s="90" t="s">
        <v>10</v>
      </c>
      <c r="I37" s="90" t="s">
        <v>11</v>
      </c>
      <c r="J37" s="90" t="s">
        <v>12</v>
      </c>
      <c r="K37" s="89" t="s">
        <v>79</v>
      </c>
      <c r="L37" s="89" t="s">
        <v>23</v>
      </c>
      <c r="M37" s="89" t="s">
        <v>24</v>
      </c>
      <c r="N37" s="91" t="s">
        <v>13</v>
      </c>
      <c r="O37" s="92" t="s">
        <v>25</v>
      </c>
      <c r="P37" s="93" t="s">
        <v>34</v>
      </c>
      <c r="Q37" s="79"/>
      <c r="R37" s="79"/>
      <c r="T37" s="75"/>
      <c r="U37" s="77"/>
      <c r="V37" s="77"/>
      <c r="W37" s="77"/>
      <c r="X37" s="77"/>
      <c r="Z37" s="78"/>
      <c r="AA37" s="78"/>
      <c r="AB37" s="78"/>
      <c r="AC37" s="78"/>
      <c r="AD37" s="78"/>
      <c r="AE37" s="78"/>
      <c r="AF37" s="79"/>
      <c r="AG37" s="79"/>
      <c r="AH37" s="79"/>
      <c r="AK37" s="80"/>
      <c r="AL37" s="81"/>
      <c r="AM37" s="81"/>
    </row>
    <row r="38" spans="1:39" s="76" customFormat="1" x14ac:dyDescent="0.3">
      <c r="A38" s="94">
        <f>CEBPA!A2</f>
        <v>0</v>
      </c>
      <c r="B38" s="94">
        <f>CEBPA!B2</f>
        <v>0</v>
      </c>
      <c r="C38" s="94">
        <f>CEBPA!C2</f>
        <v>0</v>
      </c>
      <c r="D38" s="94">
        <f>CEBPA!D2</f>
        <v>0</v>
      </c>
      <c r="E38" s="94">
        <f>CEBPA!E2</f>
        <v>0</v>
      </c>
      <c r="F38" s="94">
        <f>CEBPA!F2</f>
        <v>0</v>
      </c>
      <c r="G38" s="94">
        <f>CEBPA!G2</f>
        <v>0</v>
      </c>
      <c r="H38" s="95">
        <f>CEBPA!H2</f>
        <v>0</v>
      </c>
      <c r="I38" s="96">
        <f>CEBPA!I2</f>
        <v>0</v>
      </c>
      <c r="J38" s="96">
        <f>CEBPA!J2</f>
        <v>0</v>
      </c>
      <c r="K38" s="97" t="str">
        <f>IF(A38=0, "", "CEBPA")</f>
        <v/>
      </c>
      <c r="L38" s="70">
        <f>CEBPA!K2</f>
        <v>0</v>
      </c>
      <c r="M38" s="70">
        <f>CEBPA!L2</f>
        <v>0</v>
      </c>
      <c r="N38" s="70">
        <f>CEBPA!M2</f>
        <v>0</v>
      </c>
      <c r="O38" s="70">
        <f>CEBPA!N2</f>
        <v>0</v>
      </c>
      <c r="P38" s="75"/>
      <c r="Q38" s="79"/>
      <c r="R38" s="79"/>
      <c r="T38" s="75"/>
      <c r="U38" s="77"/>
      <c r="V38" s="77"/>
      <c r="W38" s="77"/>
      <c r="X38" s="77" t="str">
        <f>IF(SUM(COUNTIF(T38,{"*Pathogenic*","*Likely Pathogenic*"})),"1","0")</f>
        <v>0</v>
      </c>
      <c r="Z38" s="78" t="str">
        <f t="array" ref="Z38">IF(K38="", "", IF(ISBLANK(K38), "", IFERROR(INDEX(Transcripts[#Data], MATCH(1, (Transcripts[Preferred?]="Y")*(Transcripts[Gene name]=K38), 0), 13), "")))</f>
        <v/>
      </c>
      <c r="AA38" s="78" t="str">
        <f t="shared" si="22"/>
        <v/>
      </c>
      <c r="AB38" s="78" t="str">
        <f t="shared" si="23"/>
        <v/>
      </c>
      <c r="AC38" s="78" t="str">
        <f t="array" ref="AC38">IF(K38=0, "", IFERROR(INDEX(Exons[#Data], MATCH(1, (TRIM(AD38)=TRIM(Exons[Transcript stable ID]))*(AL38&gt;=Exons[Exon region start (bp)])*(AM38&lt;=Exons[Exon region end (bp)]), 0), 14), "Not Found"))</f>
        <v>Not Found</v>
      </c>
      <c r="AD38" s="78" t="str">
        <f>IFERROR(INDEX(Transcripts[#Data], MATCH(AI38, Transcripts[RefSeq mRNA ID], 0), 2), "")</f>
        <v/>
      </c>
      <c r="AE38" s="78" t="str">
        <f>IFERROR(INDEX(Transcripts[#Data], MATCH(AI38, Transcripts[RefSeq mRNA ID], 0), 3), "")</f>
        <v/>
      </c>
      <c r="AF38" s="79"/>
      <c r="AG38" s="79" t="str">
        <f t="shared" si="24"/>
        <v>0;</v>
      </c>
      <c r="AH38" s="79" t="str">
        <f t="shared" si="25"/>
        <v>0;</v>
      </c>
      <c r="AI38" s="76" t="str">
        <f t="shared" si="26"/>
        <v/>
      </c>
      <c r="AJ38" s="76" t="e">
        <f>INDEX(Exons[#Data], MATCH(K38, Exons[Gene name], 0), 2)</f>
        <v>#N/A</v>
      </c>
      <c r="AK38" s="80" t="str">
        <f t="shared" si="27"/>
        <v>0</v>
      </c>
      <c r="AL38" s="81">
        <f t="shared" si="28"/>
        <v>0</v>
      </c>
      <c r="AM38" s="81">
        <f t="shared" si="29"/>
        <v>0</v>
      </c>
    </row>
    <row r="39" spans="1:39" s="76" customFormat="1" x14ac:dyDescent="0.3">
      <c r="A39" s="94">
        <f>CEBPA!A3</f>
        <v>0</v>
      </c>
      <c r="B39" s="94">
        <f>CEBPA!B3</f>
        <v>0</v>
      </c>
      <c r="C39" s="94">
        <f>CEBPA!C3</f>
        <v>0</v>
      </c>
      <c r="D39" s="94">
        <f>CEBPA!D3</f>
        <v>0</v>
      </c>
      <c r="E39" s="94">
        <f>CEBPA!E3</f>
        <v>0</v>
      </c>
      <c r="F39" s="94">
        <f>CEBPA!F3</f>
        <v>0</v>
      </c>
      <c r="G39" s="94">
        <f>CEBPA!G3</f>
        <v>0</v>
      </c>
      <c r="H39" s="95">
        <f>CEBPA!H3</f>
        <v>0</v>
      </c>
      <c r="I39" s="96">
        <f>CEBPA!I3</f>
        <v>0</v>
      </c>
      <c r="J39" s="96">
        <f>CEBPA!J3</f>
        <v>0</v>
      </c>
      <c r="K39" s="97" t="str">
        <f t="shared" ref="K39:K47" si="30">IF(A39=0, "", "CEBPA")</f>
        <v/>
      </c>
      <c r="L39" s="70">
        <f>CEBPA!K3</f>
        <v>0</v>
      </c>
      <c r="M39" s="70">
        <f>CEBPA!L3</f>
        <v>0</v>
      </c>
      <c r="N39" s="70">
        <f>CEBPA!M3</f>
        <v>0</v>
      </c>
      <c r="O39" s="70">
        <f>CEBPA!N3</f>
        <v>0</v>
      </c>
      <c r="P39" s="75"/>
      <c r="Q39" s="79"/>
      <c r="R39" s="79"/>
      <c r="T39" s="75"/>
      <c r="U39" s="77"/>
      <c r="V39" s="77"/>
      <c r="W39" s="77"/>
      <c r="X39" s="77" t="str">
        <f>IF(SUM(COUNTIF(T39,{"*Pathogenic*","*Likely Pathogenic*"})),"1","0")</f>
        <v>0</v>
      </c>
      <c r="Z39" s="78" t="str">
        <f t="array" ref="Z39">IF(K39="", "", IF(ISBLANK(K39), "", IFERROR(INDEX(Transcripts[#Data], MATCH(1, (Transcripts[Preferred?]="Y")*(Transcripts[Gene name]=K39), 0), 13), "")))</f>
        <v/>
      </c>
      <c r="AA39" s="78" t="str">
        <f t="shared" si="22"/>
        <v/>
      </c>
      <c r="AB39" s="78" t="str">
        <f t="shared" si="23"/>
        <v/>
      </c>
      <c r="AC39" s="78" t="str">
        <f t="array" ref="AC39">IF(K39=0, "", IFERROR(INDEX(Exons[#Data], MATCH(1, (TRIM(AD39)=TRIM(Exons[Transcript stable ID]))*(AL39&gt;=Exons[Exon region start (bp)])*(AM39&lt;=Exons[Exon region end (bp)]), 0), 14), "Not Found"))</f>
        <v>Not Found</v>
      </c>
      <c r="AD39" s="78" t="str">
        <f>IFERROR(INDEX(Transcripts[#Data], MATCH(AI39, Transcripts[RefSeq mRNA ID], 0), 2), "")</f>
        <v/>
      </c>
      <c r="AE39" s="78" t="str">
        <f>IFERROR(INDEX(Transcripts[#Data], MATCH(AI39, Transcripts[RefSeq mRNA ID], 0), 3), "")</f>
        <v/>
      </c>
      <c r="AF39" s="79"/>
      <c r="AG39" s="79" t="str">
        <f t="shared" si="24"/>
        <v>0;</v>
      </c>
      <c r="AH39" s="79" t="str">
        <f t="shared" si="25"/>
        <v>0;</v>
      </c>
      <c r="AI39" s="76" t="str">
        <f t="shared" si="26"/>
        <v/>
      </c>
      <c r="AJ39" s="76" t="e">
        <f>INDEX(Exons[#Data], MATCH(K39, Exons[Gene name], 0), 2)</f>
        <v>#N/A</v>
      </c>
      <c r="AK39" s="80" t="str">
        <f t="shared" si="27"/>
        <v>0</v>
      </c>
      <c r="AL39" s="81">
        <f t="shared" si="28"/>
        <v>0</v>
      </c>
      <c r="AM39" s="81">
        <f t="shared" si="29"/>
        <v>0</v>
      </c>
    </row>
    <row r="40" spans="1:39" s="76" customFormat="1" x14ac:dyDescent="0.3">
      <c r="A40" s="94">
        <f>CEBPA!A4</f>
        <v>0</v>
      </c>
      <c r="B40" s="94">
        <f>CEBPA!B4</f>
        <v>0</v>
      </c>
      <c r="C40" s="94">
        <f>CEBPA!C4</f>
        <v>0</v>
      </c>
      <c r="D40" s="94">
        <f>CEBPA!D4</f>
        <v>0</v>
      </c>
      <c r="E40" s="94">
        <f>CEBPA!E4</f>
        <v>0</v>
      </c>
      <c r="F40" s="94">
        <f>CEBPA!F4</f>
        <v>0</v>
      </c>
      <c r="G40" s="94">
        <f>CEBPA!G4</f>
        <v>0</v>
      </c>
      <c r="H40" s="95">
        <f>CEBPA!H4</f>
        <v>0</v>
      </c>
      <c r="I40" s="96">
        <f>CEBPA!I4</f>
        <v>0</v>
      </c>
      <c r="J40" s="96">
        <f>CEBPA!J4</f>
        <v>0</v>
      </c>
      <c r="K40" s="97" t="str">
        <f t="shared" si="30"/>
        <v/>
      </c>
      <c r="L40" s="70">
        <f>CEBPA!K4</f>
        <v>0</v>
      </c>
      <c r="M40" s="70">
        <f>CEBPA!L4</f>
        <v>0</v>
      </c>
      <c r="N40" s="70">
        <f>CEBPA!M4</f>
        <v>0</v>
      </c>
      <c r="O40" s="70">
        <f>CEBPA!N4</f>
        <v>0</v>
      </c>
      <c r="P40" s="75"/>
      <c r="Q40" s="79"/>
      <c r="R40" s="79"/>
      <c r="T40" s="75"/>
      <c r="U40" s="77"/>
      <c r="V40" s="77"/>
      <c r="W40" s="77"/>
      <c r="X40" s="77" t="str">
        <f>IF(SUM(COUNTIF(T40,{"*Pathogenic*","*Likely Pathogenic*"})),"1","0")</f>
        <v>0</v>
      </c>
      <c r="Z40" s="78" t="str">
        <f t="array" ref="Z40">IF(K40="", "", IF(ISBLANK(K40), "", IFERROR(INDEX(Transcripts[#Data], MATCH(1, (Transcripts[Preferred?]="Y")*(Transcripts[Gene name]=K40), 0), 13), "")))</f>
        <v/>
      </c>
      <c r="AA40" s="78" t="str">
        <f t="shared" si="22"/>
        <v/>
      </c>
      <c r="AB40" s="78" t="str">
        <f t="shared" si="23"/>
        <v/>
      </c>
      <c r="AC40" s="78" t="str">
        <f t="array" ref="AC40">IF(K40=0, "", IFERROR(INDEX(Exons[#Data], MATCH(1, (TRIM(AD40)=TRIM(Exons[Transcript stable ID]))*(AL40&gt;=Exons[Exon region start (bp)])*(AM40&lt;=Exons[Exon region end (bp)]), 0), 14), "Not Found"))</f>
        <v>Not Found</v>
      </c>
      <c r="AD40" s="78" t="str">
        <f>IFERROR(INDEX(Transcripts[#Data], MATCH(AI40, Transcripts[RefSeq mRNA ID], 0), 2), "")</f>
        <v/>
      </c>
      <c r="AE40" s="78" t="str">
        <f>IFERROR(INDEX(Transcripts[#Data], MATCH(AI40, Transcripts[RefSeq mRNA ID], 0), 3), "")</f>
        <v/>
      </c>
      <c r="AF40" s="79"/>
      <c r="AG40" s="79" t="str">
        <f t="shared" si="24"/>
        <v>0;</v>
      </c>
      <c r="AH40" s="79" t="str">
        <f t="shared" si="25"/>
        <v>0;</v>
      </c>
      <c r="AI40" s="76" t="str">
        <f t="shared" si="26"/>
        <v/>
      </c>
      <c r="AJ40" s="76" t="e">
        <f>INDEX(Exons[#Data], MATCH(K40, Exons[Gene name], 0), 2)</f>
        <v>#N/A</v>
      </c>
      <c r="AK40" s="80" t="str">
        <f t="shared" si="27"/>
        <v>0</v>
      </c>
      <c r="AL40" s="81">
        <f t="shared" si="28"/>
        <v>0</v>
      </c>
      <c r="AM40" s="81">
        <f t="shared" si="29"/>
        <v>0</v>
      </c>
    </row>
    <row r="41" spans="1:39" s="76" customFormat="1" x14ac:dyDescent="0.3">
      <c r="A41" s="94">
        <f>CEBPA!A5</f>
        <v>0</v>
      </c>
      <c r="B41" s="94">
        <f>CEBPA!B5</f>
        <v>0</v>
      </c>
      <c r="C41" s="94">
        <f>CEBPA!C5</f>
        <v>0</v>
      </c>
      <c r="D41" s="94">
        <f>CEBPA!D5</f>
        <v>0</v>
      </c>
      <c r="E41" s="94">
        <f>CEBPA!E5</f>
        <v>0</v>
      </c>
      <c r="F41" s="94">
        <f>CEBPA!F5</f>
        <v>0</v>
      </c>
      <c r="G41" s="94">
        <f>CEBPA!G5</f>
        <v>0</v>
      </c>
      <c r="H41" s="95">
        <f>CEBPA!H5</f>
        <v>0</v>
      </c>
      <c r="I41" s="96">
        <f>CEBPA!I5</f>
        <v>0</v>
      </c>
      <c r="J41" s="96">
        <f>CEBPA!J5</f>
        <v>0</v>
      </c>
      <c r="K41" s="97" t="str">
        <f t="shared" si="30"/>
        <v/>
      </c>
      <c r="L41" s="70">
        <f>CEBPA!K5</f>
        <v>0</v>
      </c>
      <c r="M41" s="70">
        <f>CEBPA!L5</f>
        <v>0</v>
      </c>
      <c r="N41" s="70">
        <f>CEBPA!M5</f>
        <v>0</v>
      </c>
      <c r="O41" s="70">
        <f>CEBPA!N5</f>
        <v>0</v>
      </c>
      <c r="P41" s="75"/>
      <c r="Q41" s="79"/>
      <c r="R41" s="79"/>
      <c r="T41" s="75"/>
      <c r="U41" s="77"/>
      <c r="V41" s="77"/>
      <c r="W41" s="77"/>
      <c r="X41" s="77" t="str">
        <f>IF(SUM(COUNTIF(T41,{"*Pathogenic*","*Likely Pathogenic*"})),"1","0")</f>
        <v>0</v>
      </c>
      <c r="Z41" s="78" t="str">
        <f t="array" ref="Z41">IF(K41="", "", IF(ISBLANK(K41), "", IFERROR(INDEX(Transcripts[#Data], MATCH(1, (Transcripts[Preferred?]="Y")*(Transcripts[Gene name]=K41), 0), 13), "")))</f>
        <v/>
      </c>
      <c r="AA41" s="78" t="str">
        <f t="shared" si="22"/>
        <v/>
      </c>
      <c r="AB41" s="78" t="str">
        <f t="shared" si="23"/>
        <v/>
      </c>
      <c r="AC41" s="78" t="str">
        <f t="array" ref="AC41">IF(K41=0, "", IFERROR(INDEX(Exons[#Data], MATCH(1, (TRIM(AD41)=TRIM(Exons[Transcript stable ID]))*(AL41&gt;=Exons[Exon region start (bp)])*(AM41&lt;=Exons[Exon region end (bp)]), 0), 14), "Not Found"))</f>
        <v>Not Found</v>
      </c>
      <c r="AD41" s="78" t="str">
        <f>IFERROR(INDEX(Transcripts[#Data], MATCH(AI41, Transcripts[RefSeq mRNA ID], 0), 2), "")</f>
        <v/>
      </c>
      <c r="AE41" s="78" t="str">
        <f>IFERROR(INDEX(Transcripts[#Data], MATCH(AI41, Transcripts[RefSeq mRNA ID], 0), 3), "")</f>
        <v/>
      </c>
      <c r="AF41" s="79"/>
      <c r="AG41" s="79" t="str">
        <f t="shared" si="24"/>
        <v>0;</v>
      </c>
      <c r="AH41" s="79" t="str">
        <f t="shared" si="25"/>
        <v>0;</v>
      </c>
      <c r="AI41" s="76" t="str">
        <f t="shared" si="26"/>
        <v/>
      </c>
      <c r="AJ41" s="76" t="e">
        <f>INDEX(Exons[#Data], MATCH(K41, Exons[Gene name], 0), 2)</f>
        <v>#N/A</v>
      </c>
      <c r="AK41" s="80" t="str">
        <f t="shared" si="27"/>
        <v>0</v>
      </c>
      <c r="AL41" s="81">
        <f t="shared" si="28"/>
        <v>0</v>
      </c>
      <c r="AM41" s="81">
        <f t="shared" si="29"/>
        <v>0</v>
      </c>
    </row>
    <row r="42" spans="1:39" s="76" customFormat="1" x14ac:dyDescent="0.3">
      <c r="A42" s="94">
        <f>CEBPA!A6</f>
        <v>0</v>
      </c>
      <c r="B42" s="94">
        <f>CEBPA!B6</f>
        <v>0</v>
      </c>
      <c r="C42" s="94">
        <f>CEBPA!C6</f>
        <v>0</v>
      </c>
      <c r="D42" s="94">
        <f>CEBPA!D6</f>
        <v>0</v>
      </c>
      <c r="E42" s="94">
        <f>CEBPA!E6</f>
        <v>0</v>
      </c>
      <c r="F42" s="94">
        <f>CEBPA!F6</f>
        <v>0</v>
      </c>
      <c r="G42" s="94">
        <f>CEBPA!G6</f>
        <v>0</v>
      </c>
      <c r="H42" s="95">
        <f>CEBPA!H6</f>
        <v>0</v>
      </c>
      <c r="I42" s="96">
        <f>CEBPA!I6</f>
        <v>0</v>
      </c>
      <c r="J42" s="96">
        <f>CEBPA!J6</f>
        <v>0</v>
      </c>
      <c r="K42" s="97" t="str">
        <f t="shared" si="30"/>
        <v/>
      </c>
      <c r="L42" s="70">
        <f>CEBPA!K6</f>
        <v>0</v>
      </c>
      <c r="M42" s="70">
        <f>CEBPA!L6</f>
        <v>0</v>
      </c>
      <c r="N42" s="70">
        <f>CEBPA!M6</f>
        <v>0</v>
      </c>
      <c r="O42" s="70">
        <f>CEBPA!N6</f>
        <v>0</v>
      </c>
      <c r="P42" s="75"/>
      <c r="Q42" s="79"/>
      <c r="R42" s="79"/>
      <c r="T42" s="75"/>
      <c r="U42" s="77"/>
      <c r="V42" s="77"/>
      <c r="W42" s="77"/>
      <c r="X42" s="77" t="str">
        <f>IF(SUM(COUNTIF(T42,{"*Pathogenic*","*Likely Pathogenic*"})),"1","0")</f>
        <v>0</v>
      </c>
      <c r="Z42" s="78" t="str">
        <f t="array" ref="Z42">IF(K42="", "", IF(ISBLANK(K42), "", IFERROR(INDEX(Transcripts[#Data], MATCH(1, (Transcripts[Preferred?]="Y")*(Transcripts[Gene name]=K42), 0), 13), "")))</f>
        <v/>
      </c>
      <c r="AA42" s="78" t="str">
        <f t="shared" si="22"/>
        <v/>
      </c>
      <c r="AB42" s="78" t="str">
        <f t="shared" si="23"/>
        <v/>
      </c>
      <c r="AC42" s="78" t="str">
        <f t="array" ref="AC42">IF(K42=0, "", IFERROR(INDEX(Exons[#Data], MATCH(1, (TRIM(AD42)=TRIM(Exons[Transcript stable ID]))*(AL42&gt;=Exons[Exon region start (bp)])*(AM42&lt;=Exons[Exon region end (bp)]), 0), 14), "Not Found"))</f>
        <v>Not Found</v>
      </c>
      <c r="AD42" s="78" t="str">
        <f>IFERROR(INDEX(Transcripts[#Data], MATCH(AI42, Transcripts[RefSeq mRNA ID], 0), 2), "")</f>
        <v/>
      </c>
      <c r="AE42" s="78" t="str">
        <f>IFERROR(INDEX(Transcripts[#Data], MATCH(AI42, Transcripts[RefSeq mRNA ID], 0), 3), "")</f>
        <v/>
      </c>
      <c r="AF42" s="79"/>
      <c r="AG42" s="79" t="str">
        <f t="shared" si="24"/>
        <v>0;</v>
      </c>
      <c r="AH42" s="79" t="str">
        <f t="shared" si="25"/>
        <v>0;</v>
      </c>
      <c r="AI42" s="76" t="str">
        <f t="shared" si="26"/>
        <v/>
      </c>
      <c r="AJ42" s="76" t="e">
        <f>INDEX(Exons[#Data], MATCH(K42, Exons[Gene name], 0), 2)</f>
        <v>#N/A</v>
      </c>
      <c r="AK42" s="80" t="str">
        <f t="shared" si="27"/>
        <v>0</v>
      </c>
      <c r="AL42" s="81">
        <f t="shared" si="28"/>
        <v>0</v>
      </c>
      <c r="AM42" s="81">
        <f t="shared" si="29"/>
        <v>0</v>
      </c>
    </row>
    <row r="43" spans="1:39" s="76" customFormat="1" x14ac:dyDescent="0.3">
      <c r="A43" s="94">
        <f>CEBPA!A7</f>
        <v>0</v>
      </c>
      <c r="B43" s="94">
        <f>CEBPA!B7</f>
        <v>0</v>
      </c>
      <c r="C43" s="94">
        <f>CEBPA!C7</f>
        <v>0</v>
      </c>
      <c r="D43" s="94">
        <f>CEBPA!D7</f>
        <v>0</v>
      </c>
      <c r="E43" s="94">
        <f>CEBPA!E7</f>
        <v>0</v>
      </c>
      <c r="F43" s="94">
        <f>CEBPA!F7</f>
        <v>0</v>
      </c>
      <c r="G43" s="94">
        <f>CEBPA!G7</f>
        <v>0</v>
      </c>
      <c r="H43" s="95">
        <f>CEBPA!H7</f>
        <v>0</v>
      </c>
      <c r="I43" s="96">
        <f>CEBPA!I7</f>
        <v>0</v>
      </c>
      <c r="J43" s="96">
        <f>CEBPA!J7</f>
        <v>0</v>
      </c>
      <c r="K43" s="97" t="str">
        <f t="shared" si="30"/>
        <v/>
      </c>
      <c r="L43" s="70">
        <f>CEBPA!K7</f>
        <v>0</v>
      </c>
      <c r="M43" s="70">
        <f>CEBPA!L7</f>
        <v>0</v>
      </c>
      <c r="N43" s="70">
        <f>CEBPA!M7</f>
        <v>0</v>
      </c>
      <c r="O43" s="70">
        <f>CEBPA!N7</f>
        <v>0</v>
      </c>
      <c r="P43" s="75"/>
      <c r="Q43" s="79"/>
      <c r="R43" s="79"/>
      <c r="T43" s="75"/>
      <c r="U43" s="77"/>
      <c r="V43" s="77"/>
      <c r="W43" s="77"/>
      <c r="X43" s="77" t="str">
        <f>IF(SUM(COUNTIF(T43,{"*Pathogenic*","*Likely Pathogenic*"})),"1","0")</f>
        <v>0</v>
      </c>
      <c r="Z43" s="78" t="str">
        <f t="array" ref="Z43">IF(K43="", "", IF(ISBLANK(K43), "", IFERROR(INDEX(Transcripts[#Data], MATCH(1, (Transcripts[Preferred?]="Y")*(Transcripts[Gene name]=K43), 0), 13), "")))</f>
        <v/>
      </c>
      <c r="AA43" s="78" t="str">
        <f t="shared" si="22"/>
        <v/>
      </c>
      <c r="AB43" s="78" t="str">
        <f t="shared" si="23"/>
        <v/>
      </c>
      <c r="AC43" s="78" t="str">
        <f t="array" ref="AC43">IF(K43=0, "", IFERROR(INDEX(Exons[#Data], MATCH(1, (TRIM(AD43)=TRIM(Exons[Transcript stable ID]))*(AL43&gt;=Exons[Exon region start (bp)])*(AM43&lt;=Exons[Exon region end (bp)]), 0), 14), "Not Found"))</f>
        <v>Not Found</v>
      </c>
      <c r="AD43" s="78" t="str">
        <f>IFERROR(INDEX(Transcripts[#Data], MATCH(AI43, Transcripts[RefSeq mRNA ID], 0), 2), "")</f>
        <v/>
      </c>
      <c r="AE43" s="78" t="str">
        <f>IFERROR(INDEX(Transcripts[#Data], MATCH(AI43, Transcripts[RefSeq mRNA ID], 0), 3), "")</f>
        <v/>
      </c>
      <c r="AF43" s="79"/>
      <c r="AG43" s="79" t="str">
        <f t="shared" si="24"/>
        <v>0;</v>
      </c>
      <c r="AH43" s="79" t="str">
        <f t="shared" si="25"/>
        <v>0;</v>
      </c>
      <c r="AI43" s="76" t="str">
        <f t="shared" si="26"/>
        <v/>
      </c>
      <c r="AJ43" s="76" t="e">
        <f>INDEX(Exons[#Data], MATCH(K43, Exons[Gene name], 0), 2)</f>
        <v>#N/A</v>
      </c>
      <c r="AK43" s="80" t="str">
        <f t="shared" si="27"/>
        <v>0</v>
      </c>
      <c r="AL43" s="81">
        <f t="shared" si="28"/>
        <v>0</v>
      </c>
      <c r="AM43" s="81">
        <f t="shared" si="29"/>
        <v>0</v>
      </c>
    </row>
    <row r="44" spans="1:39" s="76" customFormat="1" x14ac:dyDescent="0.3">
      <c r="A44" s="94">
        <f>CEBPA!A8</f>
        <v>0</v>
      </c>
      <c r="B44" s="94">
        <f>CEBPA!B8</f>
        <v>0</v>
      </c>
      <c r="C44" s="94">
        <f>CEBPA!C8</f>
        <v>0</v>
      </c>
      <c r="D44" s="94">
        <f>CEBPA!D8</f>
        <v>0</v>
      </c>
      <c r="E44" s="94">
        <f>CEBPA!E8</f>
        <v>0</v>
      </c>
      <c r="F44" s="94">
        <f>CEBPA!F8</f>
        <v>0</v>
      </c>
      <c r="G44" s="94">
        <f>CEBPA!G8</f>
        <v>0</v>
      </c>
      <c r="H44" s="95">
        <f>CEBPA!H8</f>
        <v>0</v>
      </c>
      <c r="I44" s="96">
        <f>CEBPA!I8</f>
        <v>0</v>
      </c>
      <c r="J44" s="96">
        <f>CEBPA!J8</f>
        <v>0</v>
      </c>
      <c r="K44" s="97" t="str">
        <f t="shared" si="30"/>
        <v/>
      </c>
      <c r="L44" s="70">
        <f>CEBPA!K8</f>
        <v>0</v>
      </c>
      <c r="M44" s="70">
        <f>CEBPA!L8</f>
        <v>0</v>
      </c>
      <c r="N44" s="70">
        <f>CEBPA!M8</f>
        <v>0</v>
      </c>
      <c r="O44" s="70">
        <f>CEBPA!N8</f>
        <v>0</v>
      </c>
      <c r="P44" s="75"/>
      <c r="Q44" s="79"/>
      <c r="R44" s="79"/>
      <c r="T44" s="75"/>
      <c r="U44" s="77"/>
      <c r="V44" s="77"/>
      <c r="W44" s="77"/>
      <c r="X44" s="77" t="str">
        <f>IF(SUM(COUNTIF(T44,{"*Pathogenic*","*Likely Pathogenic*"})),"1","0")</f>
        <v>0</v>
      </c>
      <c r="Z44" s="78" t="str">
        <f t="array" ref="Z44">IF(K44="", "", IF(ISBLANK(K44), "", IFERROR(INDEX(Transcripts[#Data], MATCH(1, (Transcripts[Preferred?]="Y")*(Transcripts[Gene name]=K44), 0), 13), "")))</f>
        <v/>
      </c>
      <c r="AA44" s="78" t="str">
        <f t="shared" si="22"/>
        <v/>
      </c>
      <c r="AB44" s="78" t="str">
        <f t="shared" si="23"/>
        <v/>
      </c>
      <c r="AC44" s="78" t="str">
        <f t="array" ref="AC44">IF(K44=0, "", IFERROR(INDEX(Exons[#Data], MATCH(1, (TRIM(AD44)=TRIM(Exons[Transcript stable ID]))*(AL44&gt;=Exons[Exon region start (bp)])*(AM44&lt;=Exons[Exon region end (bp)]), 0), 14), "Not Found"))</f>
        <v>Not Found</v>
      </c>
      <c r="AD44" s="78" t="str">
        <f>IFERROR(INDEX(Transcripts[#Data], MATCH(AI44, Transcripts[RefSeq mRNA ID], 0), 2), "")</f>
        <v/>
      </c>
      <c r="AE44" s="78" t="str">
        <f>IFERROR(INDEX(Transcripts[#Data], MATCH(AI44, Transcripts[RefSeq mRNA ID], 0), 3), "")</f>
        <v/>
      </c>
      <c r="AF44" s="79"/>
      <c r="AG44" s="79" t="str">
        <f t="shared" si="24"/>
        <v>0;</v>
      </c>
      <c r="AH44" s="79" t="str">
        <f t="shared" si="25"/>
        <v>0;</v>
      </c>
      <c r="AI44" s="76" t="str">
        <f t="shared" si="26"/>
        <v/>
      </c>
      <c r="AJ44" s="76" t="e">
        <f>INDEX(Exons[#Data], MATCH(K44, Exons[Gene name], 0), 2)</f>
        <v>#N/A</v>
      </c>
      <c r="AK44" s="80" t="str">
        <f t="shared" si="27"/>
        <v>0</v>
      </c>
      <c r="AL44" s="81">
        <f t="shared" si="28"/>
        <v>0</v>
      </c>
      <c r="AM44" s="81">
        <f t="shared" si="29"/>
        <v>0</v>
      </c>
    </row>
    <row r="45" spans="1:39" s="76" customFormat="1" x14ac:dyDescent="0.3">
      <c r="A45" s="94">
        <f>CEBPA!A9</f>
        <v>0</v>
      </c>
      <c r="B45" s="94">
        <f>CEBPA!B9</f>
        <v>0</v>
      </c>
      <c r="C45" s="94">
        <f>CEBPA!C9</f>
        <v>0</v>
      </c>
      <c r="D45" s="94">
        <f>CEBPA!D9</f>
        <v>0</v>
      </c>
      <c r="E45" s="94">
        <f>CEBPA!E9</f>
        <v>0</v>
      </c>
      <c r="F45" s="94">
        <f>CEBPA!F9</f>
        <v>0</v>
      </c>
      <c r="G45" s="94">
        <f>CEBPA!G9</f>
        <v>0</v>
      </c>
      <c r="H45" s="95">
        <f>CEBPA!H9</f>
        <v>0</v>
      </c>
      <c r="I45" s="96">
        <f>CEBPA!I9</f>
        <v>0</v>
      </c>
      <c r="J45" s="96">
        <f>CEBPA!J9</f>
        <v>0</v>
      </c>
      <c r="K45" s="97" t="str">
        <f t="shared" si="30"/>
        <v/>
      </c>
      <c r="L45" s="70">
        <f>CEBPA!K9</f>
        <v>0</v>
      </c>
      <c r="M45" s="70">
        <f>CEBPA!L9</f>
        <v>0</v>
      </c>
      <c r="N45" s="70">
        <f>CEBPA!M9</f>
        <v>0</v>
      </c>
      <c r="O45" s="70">
        <f>CEBPA!N9</f>
        <v>0</v>
      </c>
      <c r="P45" s="75"/>
      <c r="Q45" s="79"/>
      <c r="R45" s="79"/>
      <c r="T45" s="75"/>
      <c r="U45" s="77"/>
      <c r="V45" s="77"/>
      <c r="W45" s="77"/>
      <c r="X45" s="77" t="str">
        <f>IF(SUM(COUNTIF(T45,{"*Pathogenic*","*Likely Pathogenic*"})),"1","0")</f>
        <v>0</v>
      </c>
      <c r="Z45" s="78" t="str">
        <f t="array" ref="Z45">IF(K45="", "", IF(ISBLANK(K45), "", IFERROR(INDEX(Transcripts[#Data], MATCH(1, (Transcripts[Preferred?]="Y")*(Transcripts[Gene name]=K45), 0), 13), "")))</f>
        <v/>
      </c>
      <c r="AA45" s="78" t="str">
        <f t="shared" si="22"/>
        <v/>
      </c>
      <c r="AB45" s="78" t="str">
        <f t="shared" si="23"/>
        <v/>
      </c>
      <c r="AC45" s="78" t="str">
        <f t="array" ref="AC45">IF(K45=0, "", IFERROR(INDEX(Exons[#Data], MATCH(1, (TRIM(AD45)=TRIM(Exons[Transcript stable ID]))*(AL45&gt;=Exons[Exon region start (bp)])*(AM45&lt;=Exons[Exon region end (bp)]), 0), 14), "Not Found"))</f>
        <v>Not Found</v>
      </c>
      <c r="AD45" s="78" t="str">
        <f>IFERROR(INDEX(Transcripts[#Data], MATCH(AI45, Transcripts[RefSeq mRNA ID], 0), 2), "")</f>
        <v/>
      </c>
      <c r="AE45" s="78" t="str">
        <f>IFERROR(INDEX(Transcripts[#Data], MATCH(AI45, Transcripts[RefSeq mRNA ID], 0), 3), "")</f>
        <v/>
      </c>
      <c r="AF45" s="79"/>
      <c r="AG45" s="79" t="str">
        <f t="shared" si="24"/>
        <v>0;</v>
      </c>
      <c r="AH45" s="79" t="str">
        <f t="shared" si="25"/>
        <v>0;</v>
      </c>
      <c r="AI45" s="76" t="str">
        <f t="shared" si="26"/>
        <v/>
      </c>
      <c r="AJ45" s="76" t="e">
        <f>INDEX(Exons[#Data], MATCH(K45, Exons[Gene name], 0), 2)</f>
        <v>#N/A</v>
      </c>
      <c r="AK45" s="80" t="str">
        <f t="shared" si="27"/>
        <v>0</v>
      </c>
      <c r="AL45" s="81">
        <f t="shared" si="28"/>
        <v>0</v>
      </c>
      <c r="AM45" s="81">
        <f t="shared" si="29"/>
        <v>0</v>
      </c>
    </row>
    <row r="46" spans="1:39" s="76" customFormat="1" x14ac:dyDescent="0.3">
      <c r="A46" s="94">
        <f>CEBPA!A10</f>
        <v>0</v>
      </c>
      <c r="B46" s="94">
        <f>CEBPA!B10</f>
        <v>0</v>
      </c>
      <c r="C46" s="94">
        <f>CEBPA!C10</f>
        <v>0</v>
      </c>
      <c r="D46" s="94">
        <f>CEBPA!D10</f>
        <v>0</v>
      </c>
      <c r="E46" s="94">
        <f>CEBPA!E10</f>
        <v>0</v>
      </c>
      <c r="F46" s="94">
        <f>CEBPA!F10</f>
        <v>0</v>
      </c>
      <c r="G46" s="94">
        <f>CEBPA!G10</f>
        <v>0</v>
      </c>
      <c r="H46" s="95">
        <f>CEBPA!H10</f>
        <v>0</v>
      </c>
      <c r="I46" s="96">
        <f>CEBPA!I10</f>
        <v>0</v>
      </c>
      <c r="J46" s="96">
        <f>CEBPA!J10</f>
        <v>0</v>
      </c>
      <c r="K46" s="97" t="str">
        <f t="shared" si="30"/>
        <v/>
      </c>
      <c r="L46" s="70">
        <f>CEBPA!K10</f>
        <v>0</v>
      </c>
      <c r="M46" s="70">
        <f>CEBPA!L10</f>
        <v>0</v>
      </c>
      <c r="N46" s="70">
        <f>CEBPA!M10</f>
        <v>0</v>
      </c>
      <c r="O46" s="70">
        <f>CEBPA!N10</f>
        <v>0</v>
      </c>
      <c r="P46" s="75"/>
      <c r="Q46" s="79"/>
      <c r="R46" s="79"/>
      <c r="T46" s="75"/>
      <c r="U46" s="77"/>
      <c r="V46" s="77"/>
      <c r="W46" s="77"/>
      <c r="X46" s="77" t="str">
        <f>IF(SUM(COUNTIF(T46,{"*Pathogenic*","*Likely Pathogenic*"})),"1","0")</f>
        <v>0</v>
      </c>
      <c r="Z46" s="78" t="str">
        <f t="array" ref="Z46">IF(K46="", "", IF(ISBLANK(K46), "", IFERROR(INDEX(Transcripts[#Data], MATCH(1, (Transcripts[Preferred?]="Y")*(Transcripts[Gene name]=K46), 0), 13), "")))</f>
        <v/>
      </c>
      <c r="AA46" s="78" t="str">
        <f t="shared" si="22"/>
        <v/>
      </c>
      <c r="AB46" s="78" t="str">
        <f t="shared" si="23"/>
        <v/>
      </c>
      <c r="AC46" s="78" t="str">
        <f t="array" ref="AC46">IF(K46=0, "", IFERROR(INDEX(Exons[#Data], MATCH(1, (TRIM(AD46)=TRIM(Exons[Transcript stable ID]))*(AL46&gt;=Exons[Exon region start (bp)])*(AM46&lt;=Exons[Exon region end (bp)]), 0), 14), "Not Found"))</f>
        <v>Not Found</v>
      </c>
      <c r="AD46" s="78" t="str">
        <f>IFERROR(INDEX(Transcripts[#Data], MATCH(AI46, Transcripts[RefSeq mRNA ID], 0), 2), "")</f>
        <v/>
      </c>
      <c r="AE46" s="78" t="str">
        <f>IFERROR(INDEX(Transcripts[#Data], MATCH(AI46, Transcripts[RefSeq mRNA ID], 0), 3), "")</f>
        <v/>
      </c>
      <c r="AF46" s="79"/>
      <c r="AG46" s="79" t="str">
        <f t="shared" si="24"/>
        <v>0;</v>
      </c>
      <c r="AH46" s="79" t="str">
        <f t="shared" si="25"/>
        <v>0;</v>
      </c>
      <c r="AI46" s="76" t="str">
        <f t="shared" si="26"/>
        <v/>
      </c>
      <c r="AJ46" s="76" t="e">
        <f>INDEX(Exons[#Data], MATCH(K46, Exons[Gene name], 0), 2)</f>
        <v>#N/A</v>
      </c>
      <c r="AK46" s="80" t="str">
        <f t="shared" si="27"/>
        <v>0</v>
      </c>
      <c r="AL46" s="81">
        <f t="shared" si="28"/>
        <v>0</v>
      </c>
      <c r="AM46" s="81">
        <f t="shared" si="29"/>
        <v>0</v>
      </c>
    </row>
    <row r="47" spans="1:39" s="76" customFormat="1" x14ac:dyDescent="0.3">
      <c r="A47" s="94">
        <f>CEBPA!A11</f>
        <v>0</v>
      </c>
      <c r="B47" s="94">
        <f>CEBPA!B11</f>
        <v>0</v>
      </c>
      <c r="C47" s="94">
        <f>CEBPA!C11</f>
        <v>0</v>
      </c>
      <c r="D47" s="94">
        <f>CEBPA!D11</f>
        <v>0</v>
      </c>
      <c r="E47" s="94">
        <f>CEBPA!E11</f>
        <v>0</v>
      </c>
      <c r="F47" s="94">
        <f>CEBPA!F11</f>
        <v>0</v>
      </c>
      <c r="G47" s="94">
        <f>CEBPA!G11</f>
        <v>0</v>
      </c>
      <c r="H47" s="95">
        <f>CEBPA!H11</f>
        <v>0</v>
      </c>
      <c r="I47" s="96">
        <f>CEBPA!I11</f>
        <v>0</v>
      </c>
      <c r="J47" s="96">
        <f>CEBPA!J11</f>
        <v>0</v>
      </c>
      <c r="K47" s="97" t="str">
        <f t="shared" si="30"/>
        <v/>
      </c>
      <c r="L47" s="70">
        <f>CEBPA!K11</f>
        <v>0</v>
      </c>
      <c r="M47" s="70">
        <f>CEBPA!L11</f>
        <v>0</v>
      </c>
      <c r="N47" s="70">
        <f>CEBPA!M11</f>
        <v>0</v>
      </c>
      <c r="O47" s="70">
        <f>CEBPA!N11</f>
        <v>0</v>
      </c>
      <c r="P47" s="75"/>
      <c r="Q47" s="79"/>
      <c r="R47" s="79"/>
      <c r="T47" s="75"/>
      <c r="U47" s="77"/>
      <c r="V47" s="77"/>
      <c r="W47" s="77"/>
      <c r="X47" s="77" t="str">
        <f>IF(SUM(COUNTIF(T47,{"*Pathogenic*","*Likely Pathogenic*"})),"1","0")</f>
        <v>0</v>
      </c>
      <c r="Z47" s="78" t="str">
        <f t="array" ref="Z47">IF(K47="", "", IF(ISBLANK(K47), "", IFERROR(INDEX(Transcripts[#Data], MATCH(1, (Transcripts[Preferred?]="Y")*(Transcripts[Gene name]=K47), 0), 13), "")))</f>
        <v/>
      </c>
      <c r="AA47" s="78" t="str">
        <f t="shared" si="22"/>
        <v/>
      </c>
      <c r="AB47" s="78" t="str">
        <f t="shared" si="23"/>
        <v/>
      </c>
      <c r="AC47" s="78" t="str">
        <f t="array" ref="AC47">IF(K47=0, "", IFERROR(INDEX(Exons[#Data], MATCH(1, (TRIM(AD47)=TRIM(Exons[Transcript stable ID]))*(AL47&gt;=Exons[Exon region start (bp)])*(AM47&lt;=Exons[Exon region end (bp)]), 0), 14), "Not Found"))</f>
        <v>Not Found</v>
      </c>
      <c r="AD47" s="78" t="str">
        <f>IFERROR(INDEX(Transcripts[#Data], MATCH(AI47, Transcripts[RefSeq mRNA ID], 0), 2), "")</f>
        <v/>
      </c>
      <c r="AE47" s="78" t="str">
        <f>IFERROR(INDEX(Transcripts[#Data], MATCH(AI47, Transcripts[RefSeq mRNA ID], 0), 3), "")</f>
        <v/>
      </c>
      <c r="AF47" s="79"/>
      <c r="AG47" s="79" t="str">
        <f t="shared" si="24"/>
        <v>0;</v>
      </c>
      <c r="AH47" s="79" t="str">
        <f t="shared" si="25"/>
        <v>0;</v>
      </c>
      <c r="AI47" s="76" t="str">
        <f t="shared" si="26"/>
        <v/>
      </c>
      <c r="AJ47" s="76" t="e">
        <f>INDEX(Exons[#Data], MATCH(K47, Exons[Gene name], 0), 2)</f>
        <v>#N/A</v>
      </c>
      <c r="AK47" s="80" t="str">
        <f t="shared" si="27"/>
        <v>0</v>
      </c>
      <c r="AL47" s="81">
        <f t="shared" si="28"/>
        <v>0</v>
      </c>
      <c r="AM47" s="81">
        <f t="shared" si="29"/>
        <v>0</v>
      </c>
    </row>
    <row r="48" spans="1:39" s="83" customFormat="1" x14ac:dyDescent="0.3">
      <c r="A48" s="108" t="s">
        <v>31</v>
      </c>
      <c r="B48" s="109"/>
      <c r="C48" s="109"/>
      <c r="D48" s="109"/>
      <c r="E48" s="109"/>
      <c r="F48" s="109"/>
      <c r="G48" s="109"/>
      <c r="H48" s="109"/>
      <c r="I48" s="109"/>
      <c r="J48" s="109"/>
      <c r="K48" s="109"/>
      <c r="L48" s="109"/>
      <c r="M48" s="109"/>
      <c r="N48" s="109"/>
      <c r="O48" s="109"/>
      <c r="P48" s="110"/>
      <c r="Q48" s="82"/>
      <c r="R48" s="82"/>
      <c r="T48" s="84"/>
      <c r="U48" s="85"/>
      <c r="V48" s="85"/>
      <c r="W48" s="85"/>
      <c r="X48" s="85"/>
      <c r="Z48" s="84"/>
      <c r="AA48" s="84"/>
      <c r="AB48" s="84"/>
      <c r="AC48" s="84"/>
      <c r="AD48" s="84"/>
      <c r="AE48" s="84"/>
      <c r="AF48" s="82"/>
      <c r="AG48" s="82" t="str">
        <f t="shared" si="24"/>
        <v>;</v>
      </c>
      <c r="AH48" s="82" t="str">
        <f t="shared" si="25"/>
        <v>;</v>
      </c>
      <c r="AI48" s="83" t="str">
        <f t="shared" si="26"/>
        <v/>
      </c>
      <c r="AJ48" s="83" t="e">
        <f>INDEX(Exons[#Data], MATCH(K48, Exons[Gene name], 0), 2)</f>
        <v>#N/A</v>
      </c>
      <c r="AK48" s="86" t="str">
        <f t="shared" si="27"/>
        <v/>
      </c>
      <c r="AL48" s="87" t="e">
        <f t="shared" si="28"/>
        <v>#VALUE!</v>
      </c>
      <c r="AM48" s="87" t="e">
        <f t="shared" si="29"/>
        <v>#VALUE!</v>
      </c>
    </row>
    <row r="49" spans="1:39" s="76" customFormat="1" ht="31.2" x14ac:dyDescent="0.3">
      <c r="A49" s="88" t="s">
        <v>4</v>
      </c>
      <c r="B49" s="89" t="s">
        <v>5</v>
      </c>
      <c r="C49" s="89" t="s">
        <v>6</v>
      </c>
      <c r="D49" s="89" t="s">
        <v>7</v>
      </c>
      <c r="E49" s="89" t="s">
        <v>8</v>
      </c>
      <c r="F49" s="89" t="s">
        <v>22</v>
      </c>
      <c r="G49" s="89" t="s">
        <v>9</v>
      </c>
      <c r="H49" s="90" t="s">
        <v>10</v>
      </c>
      <c r="I49" s="90" t="s">
        <v>11</v>
      </c>
      <c r="J49" s="90" t="s">
        <v>12</v>
      </c>
      <c r="K49" s="89" t="s">
        <v>79</v>
      </c>
      <c r="L49" s="89" t="s">
        <v>23</v>
      </c>
      <c r="M49" s="89" t="s">
        <v>24</v>
      </c>
      <c r="N49" s="91" t="s">
        <v>13</v>
      </c>
      <c r="O49" s="92" t="s">
        <v>25</v>
      </c>
      <c r="P49" s="93" t="s">
        <v>34</v>
      </c>
      <c r="Q49" s="79"/>
      <c r="R49" s="79"/>
      <c r="T49" s="75"/>
      <c r="U49" s="77"/>
      <c r="V49" s="77"/>
      <c r="W49" s="77"/>
      <c r="X49" s="77"/>
      <c r="Z49" s="78"/>
      <c r="AA49" s="78"/>
      <c r="AB49" s="78"/>
      <c r="AC49" s="78"/>
      <c r="AD49" s="78"/>
      <c r="AE49" s="78"/>
      <c r="AF49" s="79"/>
      <c r="AG49" s="79"/>
      <c r="AH49" s="79"/>
      <c r="AK49" s="80"/>
      <c r="AL49" s="81"/>
      <c r="AM49" s="81"/>
    </row>
    <row r="50" spans="1:39" s="76" customFormat="1" ht="36" customHeight="1" x14ac:dyDescent="0.3">
      <c r="A50" s="89">
        <f>'Raw Data Hotspot'!A2</f>
        <v>0</v>
      </c>
      <c r="B50" s="89">
        <f>'Raw Data Hotspot'!B2</f>
        <v>0</v>
      </c>
      <c r="C50" s="89">
        <f>'Raw Data Hotspot'!C2</f>
        <v>0</v>
      </c>
      <c r="D50" s="89">
        <f>'Raw Data Hotspot'!D2</f>
        <v>0</v>
      </c>
      <c r="E50" s="89">
        <f>'Raw Data Hotspot'!E2</f>
        <v>0</v>
      </c>
      <c r="F50" s="89">
        <f>'Raw Data Hotspot'!F2</f>
        <v>0</v>
      </c>
      <c r="G50" s="89">
        <f>'Raw Data Hotspot'!G2</f>
        <v>0</v>
      </c>
      <c r="H50" s="90">
        <f>'Raw Data Hotspot'!H2</f>
        <v>0</v>
      </c>
      <c r="I50" s="98">
        <f>'Raw Data Hotspot'!I2</f>
        <v>0</v>
      </c>
      <c r="J50" s="98">
        <f>'Raw Data Hotspot'!J2</f>
        <v>0</v>
      </c>
      <c r="K50" s="99">
        <f>IF(ISNUMBER(SEARCH("&lt;a href=", 'Raw Data Hotspot'!K2)), IFERROR(INDEX(Table1[#Data], MATCH( 'Raw Data Hotspot'!K2, Table1[Gene Link], 0), 2), 'Raw Data Hotspot'!K2),  'Raw Data Hotspot'!K2)</f>
        <v>0</v>
      </c>
      <c r="L50" s="89">
        <f>'Raw Data Hotspot'!L2</f>
        <v>0</v>
      </c>
      <c r="M50" s="89">
        <f>'Raw Data Hotspot'!M2</f>
        <v>0</v>
      </c>
      <c r="N50" s="89">
        <f>'Raw Data Hotspot'!N2</f>
        <v>0</v>
      </c>
      <c r="O50" s="91">
        <f>'Raw Data Hotspot'!O2</f>
        <v>0</v>
      </c>
      <c r="P50" s="75" t="s">
        <v>18830</v>
      </c>
      <c r="Q50" s="79"/>
      <c r="R50" s="79"/>
      <c r="T50" s="75"/>
      <c r="U50" s="77"/>
      <c r="V50" s="77"/>
      <c r="W50" s="77"/>
      <c r="X50" s="77" t="str">
        <f>IF(SUM(COUNTIF(T50,{"*Pathogenic*","*Likely Pathogenic*"})),"1","0")</f>
        <v>0</v>
      </c>
      <c r="Z50" s="78" t="str">
        <f t="array" ref="Z50">IF(K50="", "", IF(ISBLANK(K50), "", IFERROR(INDEX(Transcripts[#Data], MATCH(1, (Transcripts[Preferred?]="Y")*(Transcripts[Gene name]=K50), 0), 13), "")))</f>
        <v/>
      </c>
      <c r="AA50" s="78" t="str">
        <f t="shared" si="22"/>
        <v/>
      </c>
      <c r="AB50" s="78" t="str">
        <f t="shared" si="23"/>
        <v/>
      </c>
      <c r="AC50" s="78" t="str">
        <f t="array" ref="AC50">IF(K50=0, "", IFERROR(INDEX(Exons[#Data], MATCH(1, (TRIM(AD50)=TRIM(Exons[Transcript stable ID]))*(AL50&gt;=Exons[Exon region start (bp)])*(AM50&lt;=Exons[Exon region end (bp)]), 0), 14), "Not Found"))</f>
        <v/>
      </c>
      <c r="AD50" s="78" t="str">
        <f>IFERROR(INDEX(Transcripts[#Data], MATCH(AI50, Transcripts[RefSeq mRNA ID], 0), 2), "")</f>
        <v/>
      </c>
      <c r="AE50" s="78" t="str">
        <f>IFERROR(INDEX(Transcripts[#Data], MATCH(AI50, Transcripts[RefSeq mRNA ID], 0), 3), "")</f>
        <v/>
      </c>
      <c r="AF50" s="79"/>
      <c r="AG50" s="79" t="str">
        <f t="shared" si="24"/>
        <v>0;</v>
      </c>
      <c r="AH50" s="79" t="str">
        <f t="shared" si="25"/>
        <v>0;</v>
      </c>
      <c r="AI50" s="76" t="str">
        <f t="shared" si="26"/>
        <v/>
      </c>
      <c r="AJ50" s="76" t="e">
        <f>INDEX(Exons[#Data], MATCH(K50, Exons[Gene name], 0), 2)</f>
        <v>#N/A</v>
      </c>
      <c r="AK50" s="80" t="str">
        <f t="shared" si="27"/>
        <v>0</v>
      </c>
      <c r="AL50" s="81">
        <f t="shared" si="28"/>
        <v>0</v>
      </c>
      <c r="AM50" s="81">
        <f t="shared" si="29"/>
        <v>0</v>
      </c>
    </row>
    <row r="51" spans="1:39" s="76" customFormat="1" ht="36" customHeight="1" x14ac:dyDescent="0.3">
      <c r="A51" s="89">
        <f>'Raw Data Hotspot'!A3</f>
        <v>0</v>
      </c>
      <c r="B51" s="89">
        <f>'Raw Data Hotspot'!B3</f>
        <v>0</v>
      </c>
      <c r="C51" s="89">
        <f>'Raw Data Hotspot'!C3</f>
        <v>0</v>
      </c>
      <c r="D51" s="89">
        <f>'Raw Data Hotspot'!D3</f>
        <v>0</v>
      </c>
      <c r="E51" s="89">
        <f>'Raw Data Hotspot'!E3</f>
        <v>0</v>
      </c>
      <c r="F51" s="89">
        <f>'Raw Data Hotspot'!F3</f>
        <v>0</v>
      </c>
      <c r="G51" s="89">
        <f>'Raw Data Hotspot'!G3</f>
        <v>0</v>
      </c>
      <c r="H51" s="90">
        <f>'Raw Data Hotspot'!H3</f>
        <v>0</v>
      </c>
      <c r="I51" s="98">
        <f>'Raw Data Hotspot'!I3</f>
        <v>0</v>
      </c>
      <c r="J51" s="98">
        <f>'Raw Data Hotspot'!J3</f>
        <v>0</v>
      </c>
      <c r="K51" s="99">
        <f>IF(ISNUMBER(SEARCH("&lt;a href=", 'Raw Data Hotspot'!K3)), IFERROR(INDEX(Table1[#Data], MATCH( 'Raw Data Hotspot'!K3, Table1[Gene Link], 0), 2), 'Raw Data Hotspot'!K3),  'Raw Data Hotspot'!K3)</f>
        <v>0</v>
      </c>
      <c r="L51" s="89">
        <f>'Raw Data Hotspot'!L3</f>
        <v>0</v>
      </c>
      <c r="M51" s="89">
        <f>'Raw Data Hotspot'!M3</f>
        <v>0</v>
      </c>
      <c r="N51" s="89">
        <f>'Raw Data Hotspot'!N3</f>
        <v>0</v>
      </c>
      <c r="O51" s="91">
        <f>'Raw Data Hotspot'!O3</f>
        <v>0</v>
      </c>
      <c r="P51" s="75" t="str">
        <f t="shared" ref="P51:P116" si="31">IF(I51=0,"",IF(AND(I51&gt;1.3,J51&gt;30),"Inspect","Not reportable"))</f>
        <v/>
      </c>
      <c r="Q51" s="79"/>
      <c r="R51" s="79"/>
      <c r="T51" s="75"/>
      <c r="U51" s="77"/>
      <c r="V51" s="77"/>
      <c r="W51" s="77"/>
      <c r="X51" s="77" t="str">
        <f>IF(SUM(COUNTIF(T51,{"*Pathogenic*","*Likely Pathogenic*"})),"1","0")</f>
        <v>0</v>
      </c>
      <c r="Z51" s="78" t="str">
        <f t="array" ref="Z51">IF(K51="", "", IF(ISBLANK(K51), "", IFERROR(INDEX(Transcripts[#Data], MATCH(1, (Transcripts[Preferred?]="Y")*(Transcripts[Gene name]=K51), 0), 13), "")))</f>
        <v/>
      </c>
      <c r="AA51" s="78" t="str">
        <f t="shared" ref="AA51:AA114" si="32">IFERROR(MID(AG51, SEARCH(AD51, AG51)+16, SEARCH(";", AG51, SEARCH(AD51, AG51))-SEARCH(":", AG51, SEARCH(AD51, AG51))-1), "")</f>
        <v/>
      </c>
      <c r="AB51" s="78" t="str">
        <f t="shared" ref="AB51:AB114" si="33">IFERROR(MID(AH51, SEARCH(AE51, AH51)+16, SEARCH(";", AH51, SEARCH(AE51, AH51))-SEARCH(":", AH51, SEARCH(AE51, AH51))-1), "")</f>
        <v/>
      </c>
      <c r="AC51" s="78" t="str">
        <f t="array" ref="AC51">IF(K51=0, "", IFERROR(INDEX(Exons[#Data], MATCH(1, (TRIM(AD51)=TRIM(Exons[Transcript stable ID]))*(AL51&gt;=Exons[Exon region start (bp)])*(AM51&lt;=Exons[Exon region end (bp)]), 0), 14), "Not Found"))</f>
        <v/>
      </c>
      <c r="AD51" s="78" t="str">
        <f>IFERROR(INDEX(Transcripts[#Data], MATCH(AI51, Transcripts[RefSeq mRNA ID], 0), 2), "")</f>
        <v/>
      </c>
      <c r="AE51" s="78" t="str">
        <f>IFERROR(INDEX(Transcripts[#Data], MATCH(AI51, Transcripts[RefSeq mRNA ID], 0), 3), "")</f>
        <v/>
      </c>
      <c r="AF51" s="79"/>
      <c r="AG51" s="79" t="str">
        <f t="shared" ref="AG51:AG114" si="34">SUBSTITUTE(SUBSTITUTE(L51, "]", ""), "[", "")&amp;";"</f>
        <v>0;</v>
      </c>
      <c r="AH51" s="79" t="str">
        <f t="shared" ref="AH51:AH114" si="35">SUBSTITUTE(SUBSTITUTE(M51, "]", ""), "[", "")&amp;";"</f>
        <v>0;</v>
      </c>
      <c r="AI51" s="76" t="str">
        <f t="shared" ref="AI51:AI114" si="36">IF(ISBLANK(Z51), "", IFERROR(LEFT(Z51,SEARCH(" ",Z51)-1), Z51))</f>
        <v/>
      </c>
      <c r="AJ51" s="76" t="e">
        <f>INDEX(Exons[#Data], MATCH(K51, Exons[Gene name], 0), 2)</f>
        <v>#N/A</v>
      </c>
      <c r="AK51" s="80" t="str">
        <f t="shared" ref="AK51:AK114" si="37">SUBSTITUTE(SUBSTITUTE(B51, "..", " "), "^", " ")</f>
        <v>0</v>
      </c>
      <c r="AL51" s="81">
        <f t="shared" ref="AL51:AL114" si="38">IF(ISNUMBER(SEARCH(" ", AK51)), VALUE(LEFT(AK51, SEARCH(" ", AK51)-1)), VALUE(AK51))</f>
        <v>0</v>
      </c>
      <c r="AM51" s="81">
        <f t="shared" ref="AM51:AM114" si="39">IF(ISNUMBER(SEARCH(" ", AK51)), VALUE(RIGHT(AK51, LEN(AK51)-SEARCH(" ", AK51))), VALUE(AK51))</f>
        <v>0</v>
      </c>
    </row>
    <row r="52" spans="1:39" s="76" customFormat="1" ht="36" customHeight="1" x14ac:dyDescent="0.3">
      <c r="A52" s="89">
        <f>'Raw Data Hotspot'!A4</f>
        <v>0</v>
      </c>
      <c r="B52" s="89">
        <f>'Raw Data Hotspot'!B4</f>
        <v>0</v>
      </c>
      <c r="C52" s="89">
        <f>'Raw Data Hotspot'!C4</f>
        <v>0</v>
      </c>
      <c r="D52" s="89">
        <f>'Raw Data Hotspot'!D4</f>
        <v>0</v>
      </c>
      <c r="E52" s="89">
        <f>'Raw Data Hotspot'!E4</f>
        <v>0</v>
      </c>
      <c r="F52" s="89">
        <f>'Raw Data Hotspot'!F4</f>
        <v>0</v>
      </c>
      <c r="G52" s="89">
        <f>'Raw Data Hotspot'!G4</f>
        <v>0</v>
      </c>
      <c r="H52" s="90">
        <f>'Raw Data Hotspot'!H4</f>
        <v>0</v>
      </c>
      <c r="I52" s="98">
        <f>'Raw Data Hotspot'!I4</f>
        <v>0</v>
      </c>
      <c r="J52" s="98">
        <f>'Raw Data Hotspot'!J4</f>
        <v>0</v>
      </c>
      <c r="K52" s="99">
        <f>IF(ISNUMBER(SEARCH("&lt;a href=", 'Raw Data Hotspot'!K4)), IFERROR(INDEX(Table1[#Data], MATCH( 'Raw Data Hotspot'!K4, Table1[Gene Link], 0), 2), 'Raw Data Hotspot'!K4),  'Raw Data Hotspot'!K4)</f>
        <v>0</v>
      </c>
      <c r="L52" s="89">
        <f>'Raw Data Hotspot'!L4</f>
        <v>0</v>
      </c>
      <c r="M52" s="89">
        <f>'Raw Data Hotspot'!M4</f>
        <v>0</v>
      </c>
      <c r="N52" s="89">
        <f>'Raw Data Hotspot'!N4</f>
        <v>0</v>
      </c>
      <c r="O52" s="91">
        <f>'Raw Data Hotspot'!O4</f>
        <v>0</v>
      </c>
      <c r="P52" s="75" t="str">
        <f t="shared" si="31"/>
        <v/>
      </c>
      <c r="Q52" s="79"/>
      <c r="R52" s="79"/>
      <c r="T52" s="75"/>
      <c r="U52" s="77"/>
      <c r="V52" s="77"/>
      <c r="W52" s="77"/>
      <c r="X52" s="77" t="str">
        <f>IF(SUM(COUNTIF(T52,{"*Pathogenic*","*Likely Pathogenic*"})),"1","0")</f>
        <v>0</v>
      </c>
      <c r="Z52" s="78" t="str">
        <f t="array" ref="Z52">IF(K52="", "", IF(ISBLANK(K52), "", IFERROR(INDEX(Transcripts[#Data], MATCH(1, (Transcripts[Preferred?]="Y")*(Transcripts[Gene name]=K52), 0), 13), "")))</f>
        <v/>
      </c>
      <c r="AA52" s="78" t="str">
        <f t="shared" si="32"/>
        <v/>
      </c>
      <c r="AB52" s="78" t="str">
        <f t="shared" si="33"/>
        <v/>
      </c>
      <c r="AC52" s="78" t="str">
        <f t="array" ref="AC52">IF(K52=0, "", IFERROR(INDEX(Exons[#Data], MATCH(1, (TRIM(AD52)=TRIM(Exons[Transcript stable ID]))*(AL52&gt;=Exons[Exon region start (bp)])*(AM52&lt;=Exons[Exon region end (bp)]), 0), 14), "Not Found"))</f>
        <v/>
      </c>
      <c r="AD52" s="78" t="str">
        <f>IFERROR(INDEX(Transcripts[#Data], MATCH(AI52, Transcripts[RefSeq mRNA ID], 0), 2), "")</f>
        <v/>
      </c>
      <c r="AE52" s="78" t="str">
        <f>IFERROR(INDEX(Transcripts[#Data], MATCH(AI52, Transcripts[RefSeq mRNA ID], 0), 3), "")</f>
        <v/>
      </c>
      <c r="AF52" s="79"/>
      <c r="AG52" s="79" t="str">
        <f t="shared" si="34"/>
        <v>0;</v>
      </c>
      <c r="AH52" s="79" t="str">
        <f t="shared" si="35"/>
        <v>0;</v>
      </c>
      <c r="AI52" s="76" t="str">
        <f t="shared" si="36"/>
        <v/>
      </c>
      <c r="AJ52" s="76" t="e">
        <f>INDEX(Exons[#Data], MATCH(K52, Exons[Gene name], 0), 2)</f>
        <v>#N/A</v>
      </c>
      <c r="AK52" s="80" t="str">
        <f t="shared" si="37"/>
        <v>0</v>
      </c>
      <c r="AL52" s="81">
        <f t="shared" si="38"/>
        <v>0</v>
      </c>
      <c r="AM52" s="81">
        <f t="shared" si="39"/>
        <v>0</v>
      </c>
    </row>
    <row r="53" spans="1:39" s="76" customFormat="1" ht="36" customHeight="1" x14ac:dyDescent="0.3">
      <c r="A53" s="89">
        <f>'Raw Data Hotspot'!A5</f>
        <v>0</v>
      </c>
      <c r="B53" s="89">
        <f>'Raw Data Hotspot'!B5</f>
        <v>0</v>
      </c>
      <c r="C53" s="89">
        <f>'Raw Data Hotspot'!C5</f>
        <v>0</v>
      </c>
      <c r="D53" s="89">
        <f>'Raw Data Hotspot'!D5</f>
        <v>0</v>
      </c>
      <c r="E53" s="89">
        <f>'Raw Data Hotspot'!E5</f>
        <v>0</v>
      </c>
      <c r="F53" s="89">
        <f>'Raw Data Hotspot'!F5</f>
        <v>0</v>
      </c>
      <c r="G53" s="89">
        <f>'Raw Data Hotspot'!G5</f>
        <v>0</v>
      </c>
      <c r="H53" s="90">
        <f>'Raw Data Hotspot'!H5</f>
        <v>0</v>
      </c>
      <c r="I53" s="98">
        <f>'Raw Data Hotspot'!I5</f>
        <v>0</v>
      </c>
      <c r="J53" s="98">
        <f>'Raw Data Hotspot'!J5</f>
        <v>0</v>
      </c>
      <c r="K53" s="99">
        <f>IF(ISNUMBER(SEARCH("&lt;a href=", 'Raw Data Hotspot'!K5)), IFERROR(INDEX(Table1[#Data], MATCH( 'Raw Data Hotspot'!K5, Table1[Gene Link], 0), 2), 'Raw Data Hotspot'!K5),  'Raw Data Hotspot'!K5)</f>
        <v>0</v>
      </c>
      <c r="L53" s="89">
        <f>'Raw Data Hotspot'!L5</f>
        <v>0</v>
      </c>
      <c r="M53" s="89">
        <f>'Raw Data Hotspot'!M5</f>
        <v>0</v>
      </c>
      <c r="N53" s="89">
        <f>'Raw Data Hotspot'!N5</f>
        <v>0</v>
      </c>
      <c r="O53" s="91">
        <f>'Raw Data Hotspot'!O5</f>
        <v>0</v>
      </c>
      <c r="P53" s="75" t="str">
        <f t="shared" si="31"/>
        <v/>
      </c>
      <c r="Q53" s="79"/>
      <c r="R53" s="79"/>
      <c r="T53" s="75"/>
      <c r="U53" s="77"/>
      <c r="V53" s="77"/>
      <c r="W53" s="77"/>
      <c r="X53" s="77" t="str">
        <f>IF(SUM(COUNTIF(T53,{"*Pathogenic*","*Likely Pathogenic*"})),"1","0")</f>
        <v>0</v>
      </c>
      <c r="Z53" s="78" t="str">
        <f t="array" ref="Z53">IF(K53="", "", IF(ISBLANK(K53), "", IFERROR(INDEX(Transcripts[#Data], MATCH(1, (Transcripts[Preferred?]="Y")*(Transcripts[Gene name]=K53), 0), 13), "")))</f>
        <v/>
      </c>
      <c r="AA53" s="78" t="str">
        <f t="shared" si="32"/>
        <v/>
      </c>
      <c r="AB53" s="78" t="str">
        <f t="shared" si="33"/>
        <v/>
      </c>
      <c r="AC53" s="78" t="str">
        <f t="array" ref="AC53">IF(K53=0, "", IFERROR(INDEX(Exons[#Data], MATCH(1, (TRIM(AD53)=TRIM(Exons[Transcript stable ID]))*(AL53&gt;=Exons[Exon region start (bp)])*(AM53&lt;=Exons[Exon region end (bp)]), 0), 14), "Not Found"))</f>
        <v/>
      </c>
      <c r="AD53" s="78" t="str">
        <f>IFERROR(INDEX(Transcripts[#Data], MATCH(AI53, Transcripts[RefSeq mRNA ID], 0), 2), "")</f>
        <v/>
      </c>
      <c r="AE53" s="78" t="str">
        <f>IFERROR(INDEX(Transcripts[#Data], MATCH(AI53, Transcripts[RefSeq mRNA ID], 0), 3), "")</f>
        <v/>
      </c>
      <c r="AF53" s="79"/>
      <c r="AG53" s="79" t="str">
        <f t="shared" si="34"/>
        <v>0;</v>
      </c>
      <c r="AH53" s="79" t="str">
        <f t="shared" si="35"/>
        <v>0;</v>
      </c>
      <c r="AI53" s="76" t="str">
        <f t="shared" si="36"/>
        <v/>
      </c>
      <c r="AJ53" s="76" t="e">
        <f>INDEX(Exons[#Data], MATCH(K53, Exons[Gene name], 0), 2)</f>
        <v>#N/A</v>
      </c>
      <c r="AK53" s="80" t="str">
        <f t="shared" si="37"/>
        <v>0</v>
      </c>
      <c r="AL53" s="81">
        <f t="shared" si="38"/>
        <v>0</v>
      </c>
      <c r="AM53" s="81">
        <f t="shared" si="39"/>
        <v>0</v>
      </c>
    </row>
    <row r="54" spans="1:39" s="76" customFormat="1" ht="36" customHeight="1" x14ac:dyDescent="0.3">
      <c r="A54" s="89">
        <f>'Raw Data Hotspot'!A6</f>
        <v>0</v>
      </c>
      <c r="B54" s="89">
        <f>'Raw Data Hotspot'!B6</f>
        <v>0</v>
      </c>
      <c r="C54" s="89">
        <f>'Raw Data Hotspot'!C6</f>
        <v>0</v>
      </c>
      <c r="D54" s="89">
        <f>'Raw Data Hotspot'!D6</f>
        <v>0</v>
      </c>
      <c r="E54" s="89">
        <f>'Raw Data Hotspot'!E6</f>
        <v>0</v>
      </c>
      <c r="F54" s="89">
        <f>'Raw Data Hotspot'!F6</f>
        <v>0</v>
      </c>
      <c r="G54" s="89">
        <f>'Raw Data Hotspot'!G6</f>
        <v>0</v>
      </c>
      <c r="H54" s="90">
        <f>'Raw Data Hotspot'!H6</f>
        <v>0</v>
      </c>
      <c r="I54" s="98">
        <f>'Raw Data Hotspot'!I6</f>
        <v>0</v>
      </c>
      <c r="J54" s="98">
        <f>'Raw Data Hotspot'!J6</f>
        <v>0</v>
      </c>
      <c r="K54" s="99">
        <f>IF(ISNUMBER(SEARCH("&lt;a href=", 'Raw Data Hotspot'!K6)), IFERROR(INDEX(Table1[#Data], MATCH( 'Raw Data Hotspot'!K6, Table1[Gene Link], 0), 2), 'Raw Data Hotspot'!K6),  'Raw Data Hotspot'!K6)</f>
        <v>0</v>
      </c>
      <c r="L54" s="89">
        <f>'Raw Data Hotspot'!L6</f>
        <v>0</v>
      </c>
      <c r="M54" s="89">
        <f>'Raw Data Hotspot'!M6</f>
        <v>0</v>
      </c>
      <c r="N54" s="89">
        <f>'Raw Data Hotspot'!N6</f>
        <v>0</v>
      </c>
      <c r="O54" s="91">
        <f>'Raw Data Hotspot'!O6</f>
        <v>0</v>
      </c>
      <c r="P54" s="75" t="str">
        <f t="shared" si="31"/>
        <v/>
      </c>
      <c r="Q54" s="79"/>
      <c r="R54" s="79"/>
      <c r="T54" s="75"/>
      <c r="U54" s="77"/>
      <c r="V54" s="77"/>
      <c r="W54" s="77"/>
      <c r="X54" s="77" t="str">
        <f>IF(SUM(COUNTIF(T54,{"*Pathogenic*","*Likely Pathogenic*"})),"1","0")</f>
        <v>0</v>
      </c>
      <c r="Z54" s="78" t="str">
        <f t="array" ref="Z54">IF(K54="", "", IF(ISBLANK(K54), "", IFERROR(INDEX(Transcripts[#Data], MATCH(1, (Transcripts[Preferred?]="Y")*(Transcripts[Gene name]=K54), 0), 13), "")))</f>
        <v/>
      </c>
      <c r="AA54" s="78" t="str">
        <f t="shared" si="32"/>
        <v/>
      </c>
      <c r="AB54" s="78" t="str">
        <f t="shared" si="33"/>
        <v/>
      </c>
      <c r="AC54" s="78" t="str">
        <f t="array" ref="AC54">IF(K54=0, "", IFERROR(INDEX(Exons[#Data], MATCH(1, (TRIM(AD54)=TRIM(Exons[Transcript stable ID]))*(AL54&gt;=Exons[Exon region start (bp)])*(AM54&lt;=Exons[Exon region end (bp)]), 0), 14), "Not Found"))</f>
        <v/>
      </c>
      <c r="AD54" s="78" t="str">
        <f>IFERROR(INDEX(Transcripts[#Data], MATCH(AI54, Transcripts[RefSeq mRNA ID], 0), 2), "")</f>
        <v/>
      </c>
      <c r="AE54" s="78" t="str">
        <f>IFERROR(INDEX(Transcripts[#Data], MATCH(AI54, Transcripts[RefSeq mRNA ID], 0), 3), "")</f>
        <v/>
      </c>
      <c r="AF54" s="79"/>
      <c r="AG54" s="79" t="str">
        <f t="shared" si="34"/>
        <v>0;</v>
      </c>
      <c r="AH54" s="79" t="str">
        <f t="shared" si="35"/>
        <v>0;</v>
      </c>
      <c r="AI54" s="76" t="str">
        <f t="shared" si="36"/>
        <v/>
      </c>
      <c r="AJ54" s="76" t="e">
        <f>INDEX(Exons[#Data], MATCH(K54, Exons[Gene name], 0), 2)</f>
        <v>#N/A</v>
      </c>
      <c r="AK54" s="80" t="str">
        <f t="shared" si="37"/>
        <v>0</v>
      </c>
      <c r="AL54" s="81">
        <f t="shared" si="38"/>
        <v>0</v>
      </c>
      <c r="AM54" s="81">
        <f t="shared" si="39"/>
        <v>0</v>
      </c>
    </row>
    <row r="55" spans="1:39" s="76" customFormat="1" ht="36" customHeight="1" x14ac:dyDescent="0.3">
      <c r="A55" s="89">
        <f>'Raw Data Hotspot'!A7</f>
        <v>0</v>
      </c>
      <c r="B55" s="89">
        <f>'Raw Data Hotspot'!B7</f>
        <v>0</v>
      </c>
      <c r="C55" s="89">
        <f>'Raw Data Hotspot'!C7</f>
        <v>0</v>
      </c>
      <c r="D55" s="89">
        <f>'Raw Data Hotspot'!D7</f>
        <v>0</v>
      </c>
      <c r="E55" s="89">
        <f>'Raw Data Hotspot'!E7</f>
        <v>0</v>
      </c>
      <c r="F55" s="89">
        <f>'Raw Data Hotspot'!F7</f>
        <v>0</v>
      </c>
      <c r="G55" s="89">
        <f>'Raw Data Hotspot'!G7</f>
        <v>0</v>
      </c>
      <c r="H55" s="90">
        <f>'Raw Data Hotspot'!H7</f>
        <v>0</v>
      </c>
      <c r="I55" s="98">
        <f>'Raw Data Hotspot'!I7</f>
        <v>0</v>
      </c>
      <c r="J55" s="98">
        <f>'Raw Data Hotspot'!J7</f>
        <v>0</v>
      </c>
      <c r="K55" s="99">
        <f>IF(ISNUMBER(SEARCH("&lt;a href=", 'Raw Data Hotspot'!K7)), IFERROR(INDEX(Table1[#Data], MATCH( 'Raw Data Hotspot'!K7, Table1[Gene Link], 0), 2), 'Raw Data Hotspot'!K7),  'Raw Data Hotspot'!K7)</f>
        <v>0</v>
      </c>
      <c r="L55" s="89">
        <f>'Raw Data Hotspot'!L7</f>
        <v>0</v>
      </c>
      <c r="M55" s="89">
        <f>'Raw Data Hotspot'!M7</f>
        <v>0</v>
      </c>
      <c r="N55" s="89">
        <f>'Raw Data Hotspot'!N7</f>
        <v>0</v>
      </c>
      <c r="O55" s="91">
        <f>'Raw Data Hotspot'!O7</f>
        <v>0</v>
      </c>
      <c r="P55" s="75" t="str">
        <f t="shared" si="31"/>
        <v/>
      </c>
      <c r="Q55" s="79"/>
      <c r="R55" s="79"/>
      <c r="T55" s="75"/>
      <c r="U55" s="77"/>
      <c r="V55" s="77"/>
      <c r="W55" s="77"/>
      <c r="X55" s="77" t="str">
        <f>IF(SUM(COUNTIF(T55,{"*Pathogenic*","*Likely Pathogenic*"})),"1","0")</f>
        <v>0</v>
      </c>
      <c r="Z55" s="78" t="str">
        <f t="array" ref="Z55">IF(K55="", "", IF(ISBLANK(K55), "", IFERROR(INDEX(Transcripts[#Data], MATCH(1, (Transcripts[Preferred?]="Y")*(Transcripts[Gene name]=K55), 0), 13), "")))</f>
        <v/>
      </c>
      <c r="AA55" s="78" t="str">
        <f t="shared" si="32"/>
        <v/>
      </c>
      <c r="AB55" s="78" t="str">
        <f t="shared" si="33"/>
        <v/>
      </c>
      <c r="AC55" s="78" t="str">
        <f t="array" ref="AC55">IF(K55=0, "", IFERROR(INDEX(Exons[#Data], MATCH(1, (TRIM(AD55)=TRIM(Exons[Transcript stable ID]))*(AL55&gt;=Exons[Exon region start (bp)])*(AM55&lt;=Exons[Exon region end (bp)]), 0), 14), "Not Found"))</f>
        <v/>
      </c>
      <c r="AD55" s="78" t="str">
        <f>IFERROR(INDEX(Transcripts[#Data], MATCH(AI55, Transcripts[RefSeq mRNA ID], 0), 2), "")</f>
        <v/>
      </c>
      <c r="AE55" s="78" t="str">
        <f>IFERROR(INDEX(Transcripts[#Data], MATCH(AI55, Transcripts[RefSeq mRNA ID], 0), 3), "")</f>
        <v/>
      </c>
      <c r="AF55" s="79"/>
      <c r="AG55" s="79" t="str">
        <f t="shared" si="34"/>
        <v>0;</v>
      </c>
      <c r="AH55" s="79" t="str">
        <f t="shared" si="35"/>
        <v>0;</v>
      </c>
      <c r="AI55" s="76" t="str">
        <f t="shared" si="36"/>
        <v/>
      </c>
      <c r="AJ55" s="76" t="e">
        <f>INDEX(Exons[#Data], MATCH(K55, Exons[Gene name], 0), 2)</f>
        <v>#N/A</v>
      </c>
      <c r="AK55" s="80" t="str">
        <f t="shared" si="37"/>
        <v>0</v>
      </c>
      <c r="AL55" s="81">
        <f t="shared" si="38"/>
        <v>0</v>
      </c>
      <c r="AM55" s="81">
        <f t="shared" si="39"/>
        <v>0</v>
      </c>
    </row>
    <row r="56" spans="1:39" s="76" customFormat="1" ht="36" customHeight="1" x14ac:dyDescent="0.3">
      <c r="A56" s="89">
        <f>'Raw Data Hotspot'!A8</f>
        <v>0</v>
      </c>
      <c r="B56" s="89">
        <f>'Raw Data Hotspot'!B8</f>
        <v>0</v>
      </c>
      <c r="C56" s="89">
        <f>'Raw Data Hotspot'!C8</f>
        <v>0</v>
      </c>
      <c r="D56" s="89">
        <f>'Raw Data Hotspot'!D8</f>
        <v>0</v>
      </c>
      <c r="E56" s="89">
        <f>'Raw Data Hotspot'!E8</f>
        <v>0</v>
      </c>
      <c r="F56" s="89">
        <f>'Raw Data Hotspot'!F8</f>
        <v>0</v>
      </c>
      <c r="G56" s="89">
        <f>'Raw Data Hotspot'!G8</f>
        <v>0</v>
      </c>
      <c r="H56" s="90">
        <f>'Raw Data Hotspot'!H8</f>
        <v>0</v>
      </c>
      <c r="I56" s="98">
        <f>'Raw Data Hotspot'!I8</f>
        <v>0</v>
      </c>
      <c r="J56" s="98">
        <f>'Raw Data Hotspot'!J8</f>
        <v>0</v>
      </c>
      <c r="K56" s="99">
        <f>IF(ISNUMBER(SEARCH("&lt;a href=", 'Raw Data Hotspot'!K8)), IFERROR(INDEX(Table1[#Data], MATCH( 'Raw Data Hotspot'!K8, Table1[Gene Link], 0), 2), 'Raw Data Hotspot'!K8),  'Raw Data Hotspot'!K8)</f>
        <v>0</v>
      </c>
      <c r="L56" s="89">
        <f>'Raw Data Hotspot'!L8</f>
        <v>0</v>
      </c>
      <c r="M56" s="89">
        <f>'Raw Data Hotspot'!M8</f>
        <v>0</v>
      </c>
      <c r="N56" s="89">
        <f>'Raw Data Hotspot'!N8</f>
        <v>0</v>
      </c>
      <c r="O56" s="91">
        <f>'Raw Data Hotspot'!O8</f>
        <v>0</v>
      </c>
      <c r="P56" s="75" t="str">
        <f t="shared" si="31"/>
        <v/>
      </c>
      <c r="Q56" s="79"/>
      <c r="R56" s="79"/>
      <c r="T56" s="75"/>
      <c r="U56" s="77"/>
      <c r="V56" s="77"/>
      <c r="W56" s="77"/>
      <c r="X56" s="77" t="str">
        <f>IF(SUM(COUNTIF(T56,{"*Pathogenic*","*Likely Pathogenic*"})),"1","0")</f>
        <v>0</v>
      </c>
      <c r="Z56" s="78" t="str">
        <f t="array" ref="Z56">IF(K56="", "", IF(ISBLANK(K56), "", IFERROR(INDEX(Transcripts[#Data], MATCH(1, (Transcripts[Preferred?]="Y")*(Transcripts[Gene name]=K56), 0), 13), "")))</f>
        <v/>
      </c>
      <c r="AA56" s="78" t="str">
        <f t="shared" si="32"/>
        <v/>
      </c>
      <c r="AB56" s="78" t="str">
        <f t="shared" si="33"/>
        <v/>
      </c>
      <c r="AC56" s="78" t="str">
        <f t="array" ref="AC56">IF(K56=0, "", IFERROR(INDEX(Exons[#Data], MATCH(1, (TRIM(AD56)=TRIM(Exons[Transcript stable ID]))*(AL56&gt;=Exons[Exon region start (bp)])*(AM56&lt;=Exons[Exon region end (bp)]), 0), 14), "Not Found"))</f>
        <v/>
      </c>
      <c r="AD56" s="78" t="str">
        <f>IFERROR(INDEX(Transcripts[#Data], MATCH(AI56, Transcripts[RefSeq mRNA ID], 0), 2), "")</f>
        <v/>
      </c>
      <c r="AE56" s="78" t="str">
        <f>IFERROR(INDEX(Transcripts[#Data], MATCH(AI56, Transcripts[RefSeq mRNA ID], 0), 3), "")</f>
        <v/>
      </c>
      <c r="AF56" s="79"/>
      <c r="AG56" s="79" t="str">
        <f t="shared" si="34"/>
        <v>0;</v>
      </c>
      <c r="AH56" s="79" t="str">
        <f t="shared" si="35"/>
        <v>0;</v>
      </c>
      <c r="AI56" s="76" t="str">
        <f t="shared" si="36"/>
        <v/>
      </c>
      <c r="AJ56" s="76" t="e">
        <f>INDEX(Exons[#Data], MATCH(K56, Exons[Gene name], 0), 2)</f>
        <v>#N/A</v>
      </c>
      <c r="AK56" s="80" t="str">
        <f t="shared" si="37"/>
        <v>0</v>
      </c>
      <c r="AL56" s="81">
        <f t="shared" si="38"/>
        <v>0</v>
      </c>
      <c r="AM56" s="81">
        <f t="shared" si="39"/>
        <v>0</v>
      </c>
    </row>
    <row r="57" spans="1:39" s="76" customFormat="1" ht="36" customHeight="1" x14ac:dyDescent="0.3">
      <c r="A57" s="89">
        <f>'Raw Data Hotspot'!A9</f>
        <v>0</v>
      </c>
      <c r="B57" s="89">
        <f>'Raw Data Hotspot'!B9</f>
        <v>0</v>
      </c>
      <c r="C57" s="89">
        <f>'Raw Data Hotspot'!C9</f>
        <v>0</v>
      </c>
      <c r="D57" s="89">
        <f>'Raw Data Hotspot'!D9</f>
        <v>0</v>
      </c>
      <c r="E57" s="89">
        <f>'Raw Data Hotspot'!E9</f>
        <v>0</v>
      </c>
      <c r="F57" s="89">
        <f>'Raw Data Hotspot'!F9</f>
        <v>0</v>
      </c>
      <c r="G57" s="89">
        <f>'Raw Data Hotspot'!G9</f>
        <v>0</v>
      </c>
      <c r="H57" s="90">
        <f>'Raw Data Hotspot'!H9</f>
        <v>0</v>
      </c>
      <c r="I57" s="98">
        <f>'Raw Data Hotspot'!I9</f>
        <v>0</v>
      </c>
      <c r="J57" s="98">
        <f>'Raw Data Hotspot'!J9</f>
        <v>0</v>
      </c>
      <c r="K57" s="99">
        <f>IF(ISNUMBER(SEARCH("&lt;a href=", 'Raw Data Hotspot'!K9)), IFERROR(INDEX(Table1[#Data], MATCH( 'Raw Data Hotspot'!K9, Table1[Gene Link], 0), 2), 'Raw Data Hotspot'!K9),  'Raw Data Hotspot'!K9)</f>
        <v>0</v>
      </c>
      <c r="L57" s="89">
        <f>'Raw Data Hotspot'!L9</f>
        <v>0</v>
      </c>
      <c r="M57" s="89">
        <f>'Raw Data Hotspot'!M9</f>
        <v>0</v>
      </c>
      <c r="N57" s="89">
        <f>'Raw Data Hotspot'!N9</f>
        <v>0</v>
      </c>
      <c r="O57" s="91">
        <f>'Raw Data Hotspot'!O9</f>
        <v>0</v>
      </c>
      <c r="P57" s="75" t="str">
        <f t="shared" si="31"/>
        <v/>
      </c>
      <c r="Q57" s="79"/>
      <c r="R57" s="79"/>
      <c r="T57" s="75"/>
      <c r="U57" s="77"/>
      <c r="V57" s="77"/>
      <c r="W57" s="77"/>
      <c r="X57" s="77" t="str">
        <f>IF(SUM(COUNTIF(T57,{"*Pathogenic*","*Likely Pathogenic*"})),"1","0")</f>
        <v>0</v>
      </c>
      <c r="Z57" s="78" t="str">
        <f t="array" ref="Z57">IF(K57="", "", IF(ISBLANK(K57), "", IFERROR(INDEX(Transcripts[#Data], MATCH(1, (Transcripts[Preferred?]="Y")*(Transcripts[Gene name]=K57), 0), 13), "")))</f>
        <v/>
      </c>
      <c r="AA57" s="78" t="str">
        <f t="shared" si="32"/>
        <v/>
      </c>
      <c r="AB57" s="78" t="str">
        <f t="shared" si="33"/>
        <v/>
      </c>
      <c r="AC57" s="78" t="str">
        <f t="array" ref="AC57">IF(K57=0, "", IFERROR(INDEX(Exons[#Data], MATCH(1, (TRIM(AD57)=TRIM(Exons[Transcript stable ID]))*(AL57&gt;=Exons[Exon region start (bp)])*(AM57&lt;=Exons[Exon region end (bp)]), 0), 14), "Not Found"))</f>
        <v/>
      </c>
      <c r="AD57" s="78" t="str">
        <f>IFERROR(INDEX(Transcripts[#Data], MATCH(AI57, Transcripts[RefSeq mRNA ID], 0), 2), "")</f>
        <v/>
      </c>
      <c r="AE57" s="78" t="str">
        <f>IFERROR(INDEX(Transcripts[#Data], MATCH(AI57, Transcripts[RefSeq mRNA ID], 0), 3), "")</f>
        <v/>
      </c>
      <c r="AF57" s="79"/>
      <c r="AG57" s="79" t="str">
        <f t="shared" si="34"/>
        <v>0;</v>
      </c>
      <c r="AH57" s="79" t="str">
        <f t="shared" si="35"/>
        <v>0;</v>
      </c>
      <c r="AI57" s="76" t="str">
        <f t="shared" si="36"/>
        <v/>
      </c>
      <c r="AJ57" s="76" t="e">
        <f>INDEX(Exons[#Data], MATCH(K57, Exons[Gene name], 0), 2)</f>
        <v>#N/A</v>
      </c>
      <c r="AK57" s="80" t="str">
        <f t="shared" si="37"/>
        <v>0</v>
      </c>
      <c r="AL57" s="81">
        <f t="shared" si="38"/>
        <v>0</v>
      </c>
      <c r="AM57" s="81">
        <f t="shared" si="39"/>
        <v>0</v>
      </c>
    </row>
    <row r="58" spans="1:39" s="76" customFormat="1" ht="36" customHeight="1" x14ac:dyDescent="0.3">
      <c r="A58" s="89">
        <f>'Raw Data Hotspot'!A10</f>
        <v>0</v>
      </c>
      <c r="B58" s="89">
        <f>'Raw Data Hotspot'!B10</f>
        <v>0</v>
      </c>
      <c r="C58" s="89">
        <f>'Raw Data Hotspot'!C10</f>
        <v>0</v>
      </c>
      <c r="D58" s="89">
        <f>'Raw Data Hotspot'!D10</f>
        <v>0</v>
      </c>
      <c r="E58" s="89">
        <f>'Raw Data Hotspot'!E10</f>
        <v>0</v>
      </c>
      <c r="F58" s="89">
        <f>'Raw Data Hotspot'!F10</f>
        <v>0</v>
      </c>
      <c r="G58" s="89">
        <f>'Raw Data Hotspot'!G10</f>
        <v>0</v>
      </c>
      <c r="H58" s="90">
        <f>'Raw Data Hotspot'!H10</f>
        <v>0</v>
      </c>
      <c r="I58" s="98">
        <f>'Raw Data Hotspot'!I10</f>
        <v>0</v>
      </c>
      <c r="J58" s="98">
        <f>'Raw Data Hotspot'!J10</f>
        <v>0</v>
      </c>
      <c r="K58" s="99">
        <f>IF(ISNUMBER(SEARCH("&lt;a href=", 'Raw Data Hotspot'!K10)), IFERROR(INDEX(Table1[#Data], MATCH( 'Raw Data Hotspot'!K10, Table1[Gene Link], 0), 2), 'Raw Data Hotspot'!K10),  'Raw Data Hotspot'!K10)</f>
        <v>0</v>
      </c>
      <c r="L58" s="89">
        <f>'Raw Data Hotspot'!L10</f>
        <v>0</v>
      </c>
      <c r="M58" s="89">
        <f>'Raw Data Hotspot'!M10</f>
        <v>0</v>
      </c>
      <c r="N58" s="89">
        <f>'Raw Data Hotspot'!N10</f>
        <v>0</v>
      </c>
      <c r="O58" s="91">
        <f>'Raw Data Hotspot'!O10</f>
        <v>0</v>
      </c>
      <c r="P58" s="75" t="str">
        <f t="shared" si="31"/>
        <v/>
      </c>
      <c r="Q58" s="79"/>
      <c r="R58" s="79"/>
      <c r="T58" s="75"/>
      <c r="U58" s="77"/>
      <c r="V58" s="77"/>
      <c r="W58" s="77"/>
      <c r="X58" s="77" t="str">
        <f>IF(SUM(COUNTIF(T58,{"*Pathogenic*","*Likely Pathogenic*"})),"1","0")</f>
        <v>0</v>
      </c>
      <c r="Z58" s="78" t="str">
        <f t="array" ref="Z58">IF(K58="", "", IF(ISBLANK(K58), "", IFERROR(INDEX(Transcripts[#Data], MATCH(1, (Transcripts[Preferred?]="Y")*(Transcripts[Gene name]=K58), 0), 13), "")))</f>
        <v/>
      </c>
      <c r="AA58" s="78" t="str">
        <f t="shared" si="32"/>
        <v/>
      </c>
      <c r="AB58" s="78" t="str">
        <f t="shared" si="33"/>
        <v/>
      </c>
      <c r="AC58" s="78" t="str">
        <f t="array" ref="AC58">IF(K58=0, "", IFERROR(INDEX(Exons[#Data], MATCH(1, (TRIM(AD58)=TRIM(Exons[Transcript stable ID]))*(AL58&gt;=Exons[Exon region start (bp)])*(AM58&lt;=Exons[Exon region end (bp)]), 0), 14), "Not Found"))</f>
        <v/>
      </c>
      <c r="AD58" s="78" t="str">
        <f>IFERROR(INDEX(Transcripts[#Data], MATCH(AI58, Transcripts[RefSeq mRNA ID], 0), 2), "")</f>
        <v/>
      </c>
      <c r="AE58" s="78" t="str">
        <f>IFERROR(INDEX(Transcripts[#Data], MATCH(AI58, Transcripts[RefSeq mRNA ID], 0), 3), "")</f>
        <v/>
      </c>
      <c r="AF58" s="79"/>
      <c r="AG58" s="79" t="str">
        <f t="shared" si="34"/>
        <v>0;</v>
      </c>
      <c r="AH58" s="79" t="str">
        <f t="shared" si="35"/>
        <v>0;</v>
      </c>
      <c r="AI58" s="76" t="str">
        <f t="shared" si="36"/>
        <v/>
      </c>
      <c r="AJ58" s="76" t="e">
        <f>INDEX(Exons[#Data], MATCH(K58, Exons[Gene name], 0), 2)</f>
        <v>#N/A</v>
      </c>
      <c r="AK58" s="80" t="str">
        <f t="shared" si="37"/>
        <v>0</v>
      </c>
      <c r="AL58" s="81">
        <f t="shared" si="38"/>
        <v>0</v>
      </c>
      <c r="AM58" s="81">
        <f t="shared" si="39"/>
        <v>0</v>
      </c>
    </row>
    <row r="59" spans="1:39" x14ac:dyDescent="0.3">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3">
        <f>'Raw Data Hotspot'!H11</f>
        <v>0</v>
      </c>
      <c r="I59" s="64">
        <f>'Raw Data Hotspot'!I11</f>
        <v>0</v>
      </c>
      <c r="J59" s="64">
        <f>'Raw Data Hotspot'!J11</f>
        <v>0</v>
      </c>
      <c r="K59" s="40">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35">
        <f>'Raw Data Hotspot'!O11</f>
        <v>0</v>
      </c>
      <c r="P59" s="51" t="str">
        <f t="shared" si="31"/>
        <v/>
      </c>
      <c r="Q59" s="29"/>
      <c r="R59" s="29"/>
      <c r="T59" s="61"/>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8" t="str">
        <f t="shared" si="37"/>
        <v>0</v>
      </c>
      <c r="AL59" s="50">
        <f t="shared" si="38"/>
        <v>0</v>
      </c>
      <c r="AM59" s="50">
        <f t="shared" si="39"/>
        <v>0</v>
      </c>
    </row>
    <row r="60" spans="1:39" x14ac:dyDescent="0.3">
      <c r="A60" s="34">
        <f>'Raw Data Hotspot'!A12</f>
        <v>0</v>
      </c>
      <c r="B60" s="34">
        <f>'Raw Data Hotspot'!B12</f>
        <v>0</v>
      </c>
      <c r="C60" s="34">
        <f>'Raw Data Hotspot'!C12</f>
        <v>0</v>
      </c>
      <c r="D60" s="34">
        <f>'Raw Data Hotspot'!D12</f>
        <v>0</v>
      </c>
      <c r="E60" s="34">
        <f>'Raw Data Hotspot'!E12</f>
        <v>0</v>
      </c>
      <c r="F60" s="34">
        <f>'Raw Data Hotspot'!F12</f>
        <v>0</v>
      </c>
      <c r="G60" s="34">
        <f>'Raw Data Hotspot'!G12</f>
        <v>0</v>
      </c>
      <c r="H60" s="34">
        <f>'Raw Data Hotspot'!H12</f>
        <v>0</v>
      </c>
      <c r="I60" s="39">
        <f>'Raw Data Hotspot'!I12</f>
        <v>0</v>
      </c>
      <c r="J60" s="39">
        <f>'Raw Data Hotspot'!J12</f>
        <v>0</v>
      </c>
      <c r="K60" s="40">
        <f>IF(ISNUMBER(SEARCH("&lt;a href=", 'Raw Data Hotspot'!K12)), IFERROR(INDEX(Table1[#Data], MATCH( 'Raw Data Hotspot'!K12, Table1[Gene Link], 0), 2), 'Raw Data Hotspot'!K12),  'Raw Data Hotspot'!K12)</f>
        <v>0</v>
      </c>
      <c r="L60" s="34">
        <f>'Raw Data Hotspot'!L12</f>
        <v>0</v>
      </c>
      <c r="M60" s="34">
        <f>'Raw Data Hotspot'!M12</f>
        <v>0</v>
      </c>
      <c r="N60" s="34">
        <f>'Raw Data Hotspot'!N12</f>
        <v>0</v>
      </c>
      <c r="O60" s="35">
        <f>'Raw Data Hotspot'!O12</f>
        <v>0</v>
      </c>
      <c r="P60" s="51" t="str">
        <f t="shared" si="31"/>
        <v/>
      </c>
      <c r="Q60" s="29"/>
      <c r="R60" s="29"/>
      <c r="T60" s="61"/>
      <c r="U60" s="37"/>
      <c r="V60" s="37"/>
      <c r="W60" s="37"/>
      <c r="X60" s="37" t="str">
        <f>IF(SUM(COUNTIF(T60,{"*Pathogenic*","*Likely Pathogenic*"})),"1","0")</f>
        <v>0</v>
      </c>
      <c r="Z60" s="38" t="str">
        <f t="array" ref="Z60">IF(K60="", "", IF(ISBLANK(K60), "", IFERROR(INDEX(Transcripts[#Data], MATCH(1, (Transcripts[Preferred?]="Y")*(Transcripts[Gene name]=K60), 0), 13), "")))</f>
        <v/>
      </c>
      <c r="AA60" s="38" t="str">
        <f t="shared" si="32"/>
        <v/>
      </c>
      <c r="AB60" s="38" t="str">
        <f t="shared" si="33"/>
        <v/>
      </c>
      <c r="AC60" s="38" t="str">
        <f t="array" ref="AC60">IF(K60=0, "", IFERROR(INDEX(Exons[#Data], MATCH(1, (TRIM(AD60)=TRIM(Exons[Transcript stable ID]))*(AL60&gt;=Exons[Exon region start (bp)])*(AM60&lt;=Exons[Exon region end (bp)]), 0), 14), "Not Found"))</f>
        <v/>
      </c>
      <c r="AD60" s="38" t="str">
        <f>IFERROR(INDEX(Transcripts[#Data], MATCH(AI60, Transcripts[RefSeq mRNA ID], 0), 2), "")</f>
        <v/>
      </c>
      <c r="AE60" s="38" t="str">
        <f>IFERROR(INDEX(Transcripts[#Data], MATCH(AI60, Transcripts[RefSeq mRNA ID], 0), 3), "")</f>
        <v/>
      </c>
      <c r="AF60" s="29"/>
      <c r="AG60" s="29" t="str">
        <f t="shared" si="34"/>
        <v>0;</v>
      </c>
      <c r="AH60" s="29" t="str">
        <f t="shared" si="35"/>
        <v>0;</v>
      </c>
      <c r="AI60" s="28" t="str">
        <f t="shared" si="36"/>
        <v/>
      </c>
      <c r="AJ60" s="28" t="e">
        <f>INDEX(Exons[#Data], MATCH(K60, Exons[Gene name], 0), 2)</f>
        <v>#N/A</v>
      </c>
      <c r="AK60" s="48" t="str">
        <f t="shared" si="37"/>
        <v>0</v>
      </c>
      <c r="AL60" s="50">
        <f t="shared" si="38"/>
        <v>0</v>
      </c>
      <c r="AM60" s="50">
        <f t="shared" si="39"/>
        <v>0</v>
      </c>
    </row>
    <row r="61" spans="1:39" x14ac:dyDescent="0.3">
      <c r="A61" s="34">
        <f>'Raw Data Hotspot'!A13</f>
        <v>0</v>
      </c>
      <c r="B61" s="34">
        <f>'Raw Data Hotspot'!B13</f>
        <v>0</v>
      </c>
      <c r="C61" s="34">
        <f>'Raw Data Hotspot'!C13</f>
        <v>0</v>
      </c>
      <c r="D61" s="34">
        <f>'Raw Data Hotspot'!D13</f>
        <v>0</v>
      </c>
      <c r="E61" s="34">
        <f>'Raw Data Hotspot'!E13</f>
        <v>0</v>
      </c>
      <c r="F61" s="34">
        <f>'Raw Data Hotspot'!F13</f>
        <v>0</v>
      </c>
      <c r="G61" s="34">
        <f>'Raw Data Hotspot'!G13</f>
        <v>0</v>
      </c>
      <c r="H61" s="34">
        <f>'Raw Data Hotspot'!H13</f>
        <v>0</v>
      </c>
      <c r="I61" s="39">
        <f>'Raw Data Hotspot'!I13</f>
        <v>0</v>
      </c>
      <c r="J61" s="39">
        <f>'Raw Data Hotspot'!J13</f>
        <v>0</v>
      </c>
      <c r="K61" s="40">
        <f>IF(ISNUMBER(SEARCH("&lt;a href=", 'Raw Data Hotspot'!K13)), IFERROR(INDEX(Table1[#Data], MATCH( 'Raw Data Hotspot'!K13, Table1[Gene Link], 0), 2), 'Raw Data Hotspot'!K13),  'Raw Data Hotspot'!K13)</f>
        <v>0</v>
      </c>
      <c r="L61" s="34">
        <f>'Raw Data Hotspot'!L13</f>
        <v>0</v>
      </c>
      <c r="M61" s="34">
        <f>'Raw Data Hotspot'!M13</f>
        <v>0</v>
      </c>
      <c r="N61" s="34">
        <f>'Raw Data Hotspot'!N13</f>
        <v>0</v>
      </c>
      <c r="O61" s="35">
        <f>'Raw Data Hotspot'!O13</f>
        <v>0</v>
      </c>
      <c r="P61" s="51" t="str">
        <f t="shared" si="31"/>
        <v/>
      </c>
      <c r="Q61" s="29"/>
      <c r="R61" s="29"/>
      <c r="T61" s="61"/>
      <c r="U61" s="37"/>
      <c r="V61" s="37"/>
      <c r="W61" s="37"/>
      <c r="X61" s="37" t="str">
        <f>IF(SUM(COUNTIF(T61,{"*Pathogenic*","*Likely Pathogenic*"})),"1","0")</f>
        <v>0</v>
      </c>
      <c r="Z61" s="38" t="str">
        <f t="array" ref="Z61">IF(K61="", "", IF(ISBLANK(K61), "", IFERROR(INDEX(Transcripts[#Data], MATCH(1, (Transcripts[Preferred?]="Y")*(Transcripts[Gene name]=K61), 0), 13), "")))</f>
        <v/>
      </c>
      <c r="AA61" s="38" t="str">
        <f t="shared" si="32"/>
        <v/>
      </c>
      <c r="AB61" s="38" t="str">
        <f t="shared" si="33"/>
        <v/>
      </c>
      <c r="AC61" s="38" t="str">
        <f t="array" ref="AC61">IF(K61=0, "", IFERROR(INDEX(Exons[#Data], MATCH(1, (TRIM(AD61)=TRIM(Exons[Transcript stable ID]))*(AL61&gt;=Exons[Exon region start (bp)])*(AM61&lt;=Exons[Exon region end (bp)]), 0), 14), "Not Found"))</f>
        <v/>
      </c>
      <c r="AD61" s="38" t="str">
        <f>IFERROR(INDEX(Transcripts[#Data], MATCH(AI61, Transcripts[RefSeq mRNA ID], 0), 2), "")</f>
        <v/>
      </c>
      <c r="AE61" s="38" t="str">
        <f>IFERROR(INDEX(Transcripts[#Data], MATCH(AI61, Transcripts[RefSeq mRNA ID], 0), 3), "")</f>
        <v/>
      </c>
      <c r="AF61" s="29"/>
      <c r="AG61" s="29" t="str">
        <f t="shared" si="34"/>
        <v>0;</v>
      </c>
      <c r="AH61" s="29" t="str">
        <f t="shared" si="35"/>
        <v>0;</v>
      </c>
      <c r="AI61" s="28" t="str">
        <f t="shared" si="36"/>
        <v/>
      </c>
      <c r="AJ61" s="28" t="e">
        <f>INDEX(Exons[#Data], MATCH(K61, Exons[Gene name], 0), 2)</f>
        <v>#N/A</v>
      </c>
      <c r="AK61" s="48" t="str">
        <f t="shared" si="37"/>
        <v>0</v>
      </c>
      <c r="AL61" s="50">
        <f t="shared" si="38"/>
        <v>0</v>
      </c>
      <c r="AM61" s="50">
        <f t="shared" si="39"/>
        <v>0</v>
      </c>
    </row>
    <row r="62" spans="1:39" x14ac:dyDescent="0.3">
      <c r="A62" s="34">
        <f>'Raw Data Hotspot'!A14</f>
        <v>0</v>
      </c>
      <c r="B62" s="34">
        <f>'Raw Data Hotspot'!B14</f>
        <v>0</v>
      </c>
      <c r="C62" s="34">
        <f>'Raw Data Hotspot'!C14</f>
        <v>0</v>
      </c>
      <c r="D62" s="34">
        <f>'Raw Data Hotspot'!D14</f>
        <v>0</v>
      </c>
      <c r="E62" s="34">
        <f>'Raw Data Hotspot'!E14</f>
        <v>0</v>
      </c>
      <c r="F62" s="34">
        <f>'Raw Data Hotspot'!F14</f>
        <v>0</v>
      </c>
      <c r="G62" s="34">
        <f>'Raw Data Hotspot'!G14</f>
        <v>0</v>
      </c>
      <c r="H62" s="34">
        <f>'Raw Data Hotspot'!H14</f>
        <v>0</v>
      </c>
      <c r="I62" s="39">
        <f>'Raw Data Hotspot'!I14</f>
        <v>0</v>
      </c>
      <c r="J62" s="39">
        <f>'Raw Data Hotspot'!J14</f>
        <v>0</v>
      </c>
      <c r="K62" s="40">
        <f>IF(ISNUMBER(SEARCH("&lt;a href=", 'Raw Data Hotspot'!K14)), IFERROR(INDEX(Table1[#Data], MATCH( 'Raw Data Hotspot'!K14, Table1[Gene Link], 0), 2), 'Raw Data Hotspot'!K14),  'Raw Data Hotspot'!K14)</f>
        <v>0</v>
      </c>
      <c r="L62" s="34">
        <f>'Raw Data Hotspot'!L14</f>
        <v>0</v>
      </c>
      <c r="M62" s="34">
        <f>'Raw Data Hotspot'!M14</f>
        <v>0</v>
      </c>
      <c r="N62" s="34">
        <f>'Raw Data Hotspot'!N14</f>
        <v>0</v>
      </c>
      <c r="O62" s="35">
        <f>'Raw Data Hotspot'!O14</f>
        <v>0</v>
      </c>
      <c r="P62" s="51" t="str">
        <f t="shared" si="31"/>
        <v/>
      </c>
      <c r="Q62" s="29"/>
      <c r="R62" s="29"/>
      <c r="T62" s="61"/>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8" t="str">
        <f t="shared" si="37"/>
        <v>0</v>
      </c>
      <c r="AL62" s="50">
        <f t="shared" si="38"/>
        <v>0</v>
      </c>
      <c r="AM62" s="50">
        <f t="shared" si="39"/>
        <v>0</v>
      </c>
    </row>
    <row r="63" spans="1:39" x14ac:dyDescent="0.3">
      <c r="A63" s="34">
        <f>'Raw Data Hotspot'!A15</f>
        <v>0</v>
      </c>
      <c r="B63" s="34">
        <f>'Raw Data Hotspot'!B15</f>
        <v>0</v>
      </c>
      <c r="C63" s="34">
        <f>'Raw Data Hotspot'!C15</f>
        <v>0</v>
      </c>
      <c r="D63" s="34">
        <f>'Raw Data Hotspot'!D15</f>
        <v>0</v>
      </c>
      <c r="E63" s="34">
        <f>'Raw Data Hotspot'!E15</f>
        <v>0</v>
      </c>
      <c r="F63" s="34">
        <f>'Raw Data Hotspot'!F15</f>
        <v>0</v>
      </c>
      <c r="G63" s="34">
        <f>'Raw Data Hotspot'!G15</f>
        <v>0</v>
      </c>
      <c r="H63" s="34">
        <f>'Raw Data Hotspot'!H15</f>
        <v>0</v>
      </c>
      <c r="I63" s="39">
        <f>'Raw Data Hotspot'!I15</f>
        <v>0</v>
      </c>
      <c r="J63" s="39">
        <f>'Raw Data Hotspot'!J15</f>
        <v>0</v>
      </c>
      <c r="K63" s="40">
        <f>IF(ISNUMBER(SEARCH("&lt;a href=", 'Raw Data Hotspot'!K15)), IFERROR(INDEX(Table1[#Data], MATCH( 'Raw Data Hotspot'!K15, Table1[Gene Link], 0), 2), 'Raw Data Hotspot'!K15),  'Raw Data Hotspot'!K15)</f>
        <v>0</v>
      </c>
      <c r="L63" s="34">
        <f>'Raw Data Hotspot'!L15</f>
        <v>0</v>
      </c>
      <c r="M63" s="34">
        <f>'Raw Data Hotspot'!M15</f>
        <v>0</v>
      </c>
      <c r="N63" s="34">
        <f>'Raw Data Hotspot'!N15</f>
        <v>0</v>
      </c>
      <c r="O63" s="35">
        <f>'Raw Data Hotspot'!O15</f>
        <v>0</v>
      </c>
      <c r="P63" s="51" t="str">
        <f t="shared" si="31"/>
        <v/>
      </c>
      <c r="Q63" s="29"/>
      <c r="R63" s="29"/>
      <c r="T63" s="61"/>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8" t="str">
        <f t="shared" si="37"/>
        <v>0</v>
      </c>
      <c r="AL63" s="50">
        <f t="shared" si="38"/>
        <v>0</v>
      </c>
      <c r="AM63" s="50">
        <f t="shared" si="39"/>
        <v>0</v>
      </c>
    </row>
    <row r="64" spans="1:39" x14ac:dyDescent="0.3">
      <c r="A64" s="34">
        <f>'Raw Data Hotspot'!A16</f>
        <v>0</v>
      </c>
      <c r="B64" s="34">
        <f>'Raw Data Hotspot'!B16</f>
        <v>0</v>
      </c>
      <c r="C64" s="34">
        <f>'Raw Data Hotspot'!C16</f>
        <v>0</v>
      </c>
      <c r="D64" s="34">
        <f>'Raw Data Hotspot'!D16</f>
        <v>0</v>
      </c>
      <c r="E64" s="34">
        <f>'Raw Data Hotspot'!E16</f>
        <v>0</v>
      </c>
      <c r="F64" s="34">
        <f>'Raw Data Hotspot'!F16</f>
        <v>0</v>
      </c>
      <c r="G64" s="34">
        <f>'Raw Data Hotspot'!G16</f>
        <v>0</v>
      </c>
      <c r="H64" s="34">
        <f>'Raw Data Hotspot'!H16</f>
        <v>0</v>
      </c>
      <c r="I64" s="39">
        <f>'Raw Data Hotspot'!I16</f>
        <v>0</v>
      </c>
      <c r="J64" s="39">
        <f>'Raw Data Hotspot'!J16</f>
        <v>0</v>
      </c>
      <c r="K64" s="40">
        <f>IF(ISNUMBER(SEARCH("&lt;a href=", 'Raw Data Hotspot'!K16)), IFERROR(INDEX(Table1[#Data], MATCH( 'Raw Data Hotspot'!K16, Table1[Gene Link], 0), 2), 'Raw Data Hotspot'!K16),  'Raw Data Hotspot'!K16)</f>
        <v>0</v>
      </c>
      <c r="L64" s="34">
        <f>'Raw Data Hotspot'!L16</f>
        <v>0</v>
      </c>
      <c r="M64" s="34">
        <f>'Raw Data Hotspot'!M16</f>
        <v>0</v>
      </c>
      <c r="N64" s="34">
        <f>'Raw Data Hotspot'!N16</f>
        <v>0</v>
      </c>
      <c r="O64" s="35">
        <f>'Raw Data Hotspot'!O16</f>
        <v>0</v>
      </c>
      <c r="P64" s="51" t="str">
        <f t="shared" si="31"/>
        <v/>
      </c>
      <c r="Q64" s="29"/>
      <c r="R64" s="29"/>
      <c r="T64" s="61"/>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8" t="str">
        <f t="shared" si="37"/>
        <v>0</v>
      </c>
      <c r="AL64" s="50">
        <f t="shared" si="38"/>
        <v>0</v>
      </c>
      <c r="AM64" s="50">
        <f t="shared" si="39"/>
        <v>0</v>
      </c>
    </row>
    <row r="65" spans="1:39" x14ac:dyDescent="0.3">
      <c r="A65" s="34">
        <f>'Raw Data Hotspot'!A17</f>
        <v>0</v>
      </c>
      <c r="B65" s="34">
        <f>'Raw Data Hotspot'!B17</f>
        <v>0</v>
      </c>
      <c r="C65" s="34">
        <f>'Raw Data Hotspot'!C17</f>
        <v>0</v>
      </c>
      <c r="D65" s="34">
        <f>'Raw Data Hotspot'!D17</f>
        <v>0</v>
      </c>
      <c r="E65" s="34">
        <f>'Raw Data Hotspot'!E17</f>
        <v>0</v>
      </c>
      <c r="F65" s="34">
        <f>'Raw Data Hotspot'!F17</f>
        <v>0</v>
      </c>
      <c r="G65" s="34">
        <f>'Raw Data Hotspot'!G17</f>
        <v>0</v>
      </c>
      <c r="H65" s="34">
        <f>'Raw Data Hotspot'!H17</f>
        <v>0</v>
      </c>
      <c r="I65" s="39">
        <f>'Raw Data Hotspot'!I17</f>
        <v>0</v>
      </c>
      <c r="J65" s="39">
        <f>'Raw Data Hotspot'!J17</f>
        <v>0</v>
      </c>
      <c r="K65" s="40">
        <f>IF(ISNUMBER(SEARCH("&lt;a href=", 'Raw Data Hotspot'!K17)), IFERROR(INDEX(Table1[#Data], MATCH( 'Raw Data Hotspot'!K17, Table1[Gene Link], 0), 2), 'Raw Data Hotspot'!K17),  'Raw Data Hotspot'!K17)</f>
        <v>0</v>
      </c>
      <c r="L65" s="34">
        <f>'Raw Data Hotspot'!L17</f>
        <v>0</v>
      </c>
      <c r="M65" s="34">
        <f>'Raw Data Hotspot'!M17</f>
        <v>0</v>
      </c>
      <c r="N65" s="34">
        <f>'Raw Data Hotspot'!N17</f>
        <v>0</v>
      </c>
      <c r="O65" s="35">
        <f>'Raw Data Hotspot'!O17</f>
        <v>0</v>
      </c>
      <c r="P65" s="51" t="str">
        <f t="shared" si="31"/>
        <v/>
      </c>
      <c r="Q65" s="29"/>
      <c r="R65" s="29"/>
      <c r="T65" s="61"/>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8" t="str">
        <f t="shared" si="37"/>
        <v>0</v>
      </c>
      <c r="AL65" s="50">
        <f t="shared" si="38"/>
        <v>0</v>
      </c>
      <c r="AM65" s="50">
        <f t="shared" si="39"/>
        <v>0</v>
      </c>
    </row>
    <row r="66" spans="1:39" x14ac:dyDescent="0.3">
      <c r="A66" s="34">
        <f>'Raw Data Hotspot'!A18</f>
        <v>0</v>
      </c>
      <c r="B66" s="34">
        <f>'Raw Data Hotspot'!B18</f>
        <v>0</v>
      </c>
      <c r="C66" s="34">
        <f>'Raw Data Hotspot'!C18</f>
        <v>0</v>
      </c>
      <c r="D66" s="34">
        <f>'Raw Data Hotspot'!D18</f>
        <v>0</v>
      </c>
      <c r="E66" s="34">
        <f>'Raw Data Hotspot'!E18</f>
        <v>0</v>
      </c>
      <c r="F66" s="34">
        <f>'Raw Data Hotspot'!F18</f>
        <v>0</v>
      </c>
      <c r="G66" s="34">
        <f>'Raw Data Hotspot'!G18</f>
        <v>0</v>
      </c>
      <c r="H66" s="34">
        <f>'Raw Data Hotspot'!H18</f>
        <v>0</v>
      </c>
      <c r="I66" s="39">
        <f>'Raw Data Hotspot'!I18</f>
        <v>0</v>
      </c>
      <c r="J66" s="39">
        <f>'Raw Data Hotspot'!J18</f>
        <v>0</v>
      </c>
      <c r="K66" s="40">
        <f>IF(ISNUMBER(SEARCH("&lt;a href=", 'Raw Data Hotspot'!K18)), IFERROR(INDEX(Table1[#Data], MATCH( 'Raw Data Hotspot'!K18, Table1[Gene Link], 0), 2), 'Raw Data Hotspot'!K18),  'Raw Data Hotspot'!K18)</f>
        <v>0</v>
      </c>
      <c r="L66" s="34">
        <f>'Raw Data Hotspot'!L18</f>
        <v>0</v>
      </c>
      <c r="M66" s="34">
        <f>'Raw Data Hotspot'!M18</f>
        <v>0</v>
      </c>
      <c r="N66" s="34">
        <f>'Raw Data Hotspot'!N18</f>
        <v>0</v>
      </c>
      <c r="O66" s="35">
        <f>'Raw Data Hotspot'!O18</f>
        <v>0</v>
      </c>
      <c r="P66" s="51" t="str">
        <f t="shared" si="31"/>
        <v/>
      </c>
      <c r="Q66" s="29"/>
      <c r="R66" s="29"/>
      <c r="T66" s="61"/>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8" t="str">
        <f t="shared" si="37"/>
        <v>0</v>
      </c>
      <c r="AL66" s="50">
        <f t="shared" si="38"/>
        <v>0</v>
      </c>
      <c r="AM66" s="50">
        <f t="shared" si="39"/>
        <v>0</v>
      </c>
    </row>
    <row r="67" spans="1:39" x14ac:dyDescent="0.3">
      <c r="A67" s="34">
        <f>'Raw Data Hotspot'!A19</f>
        <v>0</v>
      </c>
      <c r="B67" s="34">
        <f>'Raw Data Hotspot'!B19</f>
        <v>0</v>
      </c>
      <c r="C67" s="34">
        <f>'Raw Data Hotspot'!C19</f>
        <v>0</v>
      </c>
      <c r="D67" s="34">
        <f>'Raw Data Hotspot'!D19</f>
        <v>0</v>
      </c>
      <c r="E67" s="34">
        <f>'Raw Data Hotspot'!E19</f>
        <v>0</v>
      </c>
      <c r="F67" s="34">
        <f>'Raw Data Hotspot'!F19</f>
        <v>0</v>
      </c>
      <c r="G67" s="34">
        <f>'Raw Data Hotspot'!G19</f>
        <v>0</v>
      </c>
      <c r="H67" s="34">
        <f>'Raw Data Hotspot'!H19</f>
        <v>0</v>
      </c>
      <c r="I67" s="39">
        <f>'Raw Data Hotspot'!I19</f>
        <v>0</v>
      </c>
      <c r="J67" s="39">
        <f>'Raw Data Hotspot'!J19</f>
        <v>0</v>
      </c>
      <c r="K67" s="40">
        <f>IF(ISNUMBER(SEARCH("&lt;a href=", 'Raw Data Hotspot'!K19)), IFERROR(INDEX(Table1[#Data], MATCH( 'Raw Data Hotspot'!K19, Table1[Gene Link], 0), 2), 'Raw Data Hotspot'!K19),  'Raw Data Hotspot'!K19)</f>
        <v>0</v>
      </c>
      <c r="L67" s="34">
        <f>'Raw Data Hotspot'!L19</f>
        <v>0</v>
      </c>
      <c r="M67" s="34">
        <f>'Raw Data Hotspot'!M19</f>
        <v>0</v>
      </c>
      <c r="N67" s="34">
        <f>'Raw Data Hotspot'!N19</f>
        <v>0</v>
      </c>
      <c r="O67" s="35">
        <f>'Raw Data Hotspot'!O19</f>
        <v>0</v>
      </c>
      <c r="P67" s="51" t="str">
        <f t="shared" si="31"/>
        <v/>
      </c>
      <c r="Q67" s="29"/>
      <c r="R67" s="29"/>
      <c r="T67" s="61"/>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8" t="str">
        <f t="shared" si="37"/>
        <v>0</v>
      </c>
      <c r="AL67" s="50">
        <f t="shared" si="38"/>
        <v>0</v>
      </c>
      <c r="AM67" s="50">
        <f t="shared" si="39"/>
        <v>0</v>
      </c>
    </row>
    <row r="68" spans="1:39" x14ac:dyDescent="0.3">
      <c r="A68" s="34">
        <f>'Raw Data Hotspot'!A20</f>
        <v>0</v>
      </c>
      <c r="B68" s="34">
        <f>'Raw Data Hotspot'!B20</f>
        <v>0</v>
      </c>
      <c r="C68" s="34">
        <f>'Raw Data Hotspot'!C20</f>
        <v>0</v>
      </c>
      <c r="D68" s="34">
        <f>'Raw Data Hotspot'!D20</f>
        <v>0</v>
      </c>
      <c r="E68" s="34">
        <f>'Raw Data Hotspot'!E20</f>
        <v>0</v>
      </c>
      <c r="F68" s="34">
        <f>'Raw Data Hotspot'!F20</f>
        <v>0</v>
      </c>
      <c r="G68" s="34">
        <f>'Raw Data Hotspot'!G20</f>
        <v>0</v>
      </c>
      <c r="H68" s="34">
        <f>'Raw Data Hotspot'!H20</f>
        <v>0</v>
      </c>
      <c r="I68" s="39">
        <f>'Raw Data Hotspot'!I20</f>
        <v>0</v>
      </c>
      <c r="J68" s="39">
        <f>'Raw Data Hotspot'!J20</f>
        <v>0</v>
      </c>
      <c r="K68" s="40">
        <f>IF(ISNUMBER(SEARCH("&lt;a href=", 'Raw Data Hotspot'!K20)), IFERROR(INDEX(Table1[#Data], MATCH( 'Raw Data Hotspot'!K20, Table1[Gene Link], 0), 2), 'Raw Data Hotspot'!K20),  'Raw Data Hotspot'!K20)</f>
        <v>0</v>
      </c>
      <c r="L68" s="34">
        <f>'Raw Data Hotspot'!L20</f>
        <v>0</v>
      </c>
      <c r="M68" s="34">
        <f>'Raw Data Hotspot'!M20</f>
        <v>0</v>
      </c>
      <c r="N68" s="34">
        <f>'Raw Data Hotspot'!N20</f>
        <v>0</v>
      </c>
      <c r="O68" s="35">
        <f>'Raw Data Hotspot'!O20</f>
        <v>0</v>
      </c>
      <c r="P68" s="51" t="str">
        <f t="shared" si="31"/>
        <v/>
      </c>
      <c r="Q68" s="29"/>
      <c r="R68" s="29"/>
      <c r="T68" s="61"/>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8" t="str">
        <f t="shared" si="37"/>
        <v>0</v>
      </c>
      <c r="AL68" s="50">
        <f t="shared" si="38"/>
        <v>0</v>
      </c>
      <c r="AM68" s="50">
        <f t="shared" si="39"/>
        <v>0</v>
      </c>
    </row>
    <row r="69" spans="1:39" x14ac:dyDescent="0.3">
      <c r="A69" s="34">
        <f>'Raw Data Hotspot'!A21</f>
        <v>0</v>
      </c>
      <c r="B69" s="34">
        <f>'Raw Data Hotspot'!B21</f>
        <v>0</v>
      </c>
      <c r="C69" s="34">
        <f>'Raw Data Hotspot'!C21</f>
        <v>0</v>
      </c>
      <c r="D69" s="34">
        <f>'Raw Data Hotspot'!D21</f>
        <v>0</v>
      </c>
      <c r="E69" s="34">
        <f>'Raw Data Hotspot'!E21</f>
        <v>0</v>
      </c>
      <c r="F69" s="34">
        <f>'Raw Data Hotspot'!F21</f>
        <v>0</v>
      </c>
      <c r="G69" s="34">
        <f>'Raw Data Hotspot'!G21</f>
        <v>0</v>
      </c>
      <c r="H69" s="34">
        <f>'Raw Data Hotspot'!H21</f>
        <v>0</v>
      </c>
      <c r="I69" s="39">
        <f>'Raw Data Hotspot'!I21</f>
        <v>0</v>
      </c>
      <c r="J69" s="39">
        <f>'Raw Data Hotspot'!J21</f>
        <v>0</v>
      </c>
      <c r="K69" s="40">
        <f>IF(ISNUMBER(SEARCH("&lt;a href=", 'Raw Data Hotspot'!K21)), IFERROR(INDEX(Table1[#Data], MATCH( 'Raw Data Hotspot'!K21, Table1[Gene Link], 0), 2), 'Raw Data Hotspot'!K21),  'Raw Data Hotspot'!K21)</f>
        <v>0</v>
      </c>
      <c r="L69" s="34">
        <f>'Raw Data Hotspot'!L21</f>
        <v>0</v>
      </c>
      <c r="M69" s="34">
        <f>'Raw Data Hotspot'!M21</f>
        <v>0</v>
      </c>
      <c r="N69" s="34">
        <f>'Raw Data Hotspot'!N21</f>
        <v>0</v>
      </c>
      <c r="O69" s="35">
        <f>'Raw Data Hotspot'!O21</f>
        <v>0</v>
      </c>
      <c r="P69" s="51" t="str">
        <f t="shared" si="31"/>
        <v/>
      </c>
      <c r="Q69" s="29"/>
      <c r="R69" s="29"/>
      <c r="T69" s="61"/>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8" t="str">
        <f t="shared" si="37"/>
        <v>0</v>
      </c>
      <c r="AL69" s="50">
        <f t="shared" si="38"/>
        <v>0</v>
      </c>
      <c r="AM69" s="50">
        <f t="shared" si="39"/>
        <v>0</v>
      </c>
    </row>
    <row r="70" spans="1:39" x14ac:dyDescent="0.3">
      <c r="A70" s="34">
        <f>'Raw Data Hotspot'!A22</f>
        <v>0</v>
      </c>
      <c r="B70" s="34">
        <f>'Raw Data Hotspot'!B22</f>
        <v>0</v>
      </c>
      <c r="C70" s="34">
        <f>'Raw Data Hotspot'!C22</f>
        <v>0</v>
      </c>
      <c r="D70" s="34">
        <f>'Raw Data Hotspot'!D22</f>
        <v>0</v>
      </c>
      <c r="E70" s="34">
        <f>'Raw Data Hotspot'!E22</f>
        <v>0</v>
      </c>
      <c r="F70" s="34">
        <f>'Raw Data Hotspot'!F22</f>
        <v>0</v>
      </c>
      <c r="G70" s="34">
        <f>'Raw Data Hotspot'!G22</f>
        <v>0</v>
      </c>
      <c r="H70" s="34">
        <f>'Raw Data Hotspot'!H22</f>
        <v>0</v>
      </c>
      <c r="I70" s="39">
        <f>'Raw Data Hotspot'!I22</f>
        <v>0</v>
      </c>
      <c r="J70" s="39">
        <f>'Raw Data Hotspot'!J22</f>
        <v>0</v>
      </c>
      <c r="K70" s="40">
        <f>IF(ISNUMBER(SEARCH("&lt;a href=", 'Raw Data Hotspot'!K22)), IFERROR(INDEX(Table1[#Data], MATCH( 'Raw Data Hotspot'!K22, Table1[Gene Link], 0), 2), 'Raw Data Hotspot'!K22),  'Raw Data Hotspot'!K22)</f>
        <v>0</v>
      </c>
      <c r="L70" s="34">
        <f>'Raw Data Hotspot'!L22</f>
        <v>0</v>
      </c>
      <c r="M70" s="34">
        <f>'Raw Data Hotspot'!M22</f>
        <v>0</v>
      </c>
      <c r="N70" s="34">
        <f>'Raw Data Hotspot'!N22</f>
        <v>0</v>
      </c>
      <c r="O70" s="35">
        <f>'Raw Data Hotspot'!O22</f>
        <v>0</v>
      </c>
      <c r="P70" s="51" t="str">
        <f t="shared" si="31"/>
        <v/>
      </c>
      <c r="Q70" s="29"/>
      <c r="R70" s="29"/>
      <c r="T70" s="61"/>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8" t="str">
        <f t="shared" si="37"/>
        <v>0</v>
      </c>
      <c r="AL70" s="50">
        <f t="shared" si="38"/>
        <v>0</v>
      </c>
      <c r="AM70" s="50">
        <f t="shared" si="39"/>
        <v>0</v>
      </c>
    </row>
    <row r="71" spans="1:39" x14ac:dyDescent="0.3">
      <c r="A71" s="34">
        <f>'Raw Data Hotspot'!A23</f>
        <v>0</v>
      </c>
      <c r="B71" s="34">
        <f>'Raw Data Hotspot'!B23</f>
        <v>0</v>
      </c>
      <c r="C71" s="34">
        <f>'Raw Data Hotspot'!C23</f>
        <v>0</v>
      </c>
      <c r="D71" s="34">
        <f>'Raw Data Hotspot'!D23</f>
        <v>0</v>
      </c>
      <c r="E71" s="34">
        <f>'Raw Data Hotspot'!E23</f>
        <v>0</v>
      </c>
      <c r="F71" s="34">
        <f>'Raw Data Hotspot'!F23</f>
        <v>0</v>
      </c>
      <c r="G71" s="34">
        <f>'Raw Data Hotspot'!G23</f>
        <v>0</v>
      </c>
      <c r="H71" s="34">
        <f>'Raw Data Hotspot'!H23</f>
        <v>0</v>
      </c>
      <c r="I71" s="39">
        <f>'Raw Data Hotspot'!I23</f>
        <v>0</v>
      </c>
      <c r="J71" s="39">
        <f>'Raw Data Hotspot'!J23</f>
        <v>0</v>
      </c>
      <c r="K71" s="40">
        <f>IF(ISNUMBER(SEARCH("&lt;a href=", 'Raw Data Hotspot'!K23)), IFERROR(INDEX(Table1[#Data], MATCH( 'Raw Data Hotspot'!K23, Table1[Gene Link], 0), 2), 'Raw Data Hotspot'!K23),  'Raw Data Hotspot'!K23)</f>
        <v>0</v>
      </c>
      <c r="L71" s="34">
        <f>'Raw Data Hotspot'!L23</f>
        <v>0</v>
      </c>
      <c r="M71" s="34">
        <f>'Raw Data Hotspot'!M23</f>
        <v>0</v>
      </c>
      <c r="N71" s="34">
        <f>'Raw Data Hotspot'!N23</f>
        <v>0</v>
      </c>
      <c r="O71" s="35">
        <f>'Raw Data Hotspot'!O23</f>
        <v>0</v>
      </c>
      <c r="P71" s="51" t="str">
        <f>IF(I71=0,"",IF(AND(I71&gt;1.3,J71&gt;30),"Inspect","Not reportable"))</f>
        <v/>
      </c>
      <c r="Q71" s="29"/>
      <c r="R71" s="29"/>
      <c r="T71" s="61"/>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8" t="str">
        <f t="shared" si="37"/>
        <v>0</v>
      </c>
      <c r="AL71" s="50">
        <f t="shared" si="38"/>
        <v>0</v>
      </c>
      <c r="AM71" s="50">
        <f t="shared" si="39"/>
        <v>0</v>
      </c>
    </row>
    <row r="72" spans="1:39" x14ac:dyDescent="0.3">
      <c r="A72" s="34">
        <f>'Raw Data Hotspot'!A24</f>
        <v>0</v>
      </c>
      <c r="B72" s="34">
        <f>'Raw Data Hotspot'!B24</f>
        <v>0</v>
      </c>
      <c r="C72" s="34">
        <f>'Raw Data Hotspot'!C24</f>
        <v>0</v>
      </c>
      <c r="D72" s="34">
        <f>'Raw Data Hotspot'!D24</f>
        <v>0</v>
      </c>
      <c r="E72" s="34">
        <f>'Raw Data Hotspot'!E24</f>
        <v>0</v>
      </c>
      <c r="F72" s="34">
        <f>'Raw Data Hotspot'!F24</f>
        <v>0</v>
      </c>
      <c r="G72" s="34">
        <f>'Raw Data Hotspot'!G24</f>
        <v>0</v>
      </c>
      <c r="H72" s="34">
        <f>'Raw Data Hotspot'!H24</f>
        <v>0</v>
      </c>
      <c r="I72" s="39">
        <f>'Raw Data Hotspot'!I24</f>
        <v>0</v>
      </c>
      <c r="J72" s="39">
        <f>'Raw Data Hotspot'!J24</f>
        <v>0</v>
      </c>
      <c r="K72" s="40">
        <f>IF(ISNUMBER(SEARCH("&lt;a href=", 'Raw Data Hotspot'!K24)), IFERROR(INDEX(Table1[#Data], MATCH( 'Raw Data Hotspot'!K24, Table1[Gene Link], 0), 2), 'Raw Data Hotspot'!K24),  'Raw Data Hotspot'!K24)</f>
        <v>0</v>
      </c>
      <c r="L72" s="34">
        <f>'Raw Data Hotspot'!L24</f>
        <v>0</v>
      </c>
      <c r="M72" s="34">
        <f>'Raw Data Hotspot'!M24</f>
        <v>0</v>
      </c>
      <c r="N72" s="34">
        <f>'Raw Data Hotspot'!N24</f>
        <v>0</v>
      </c>
      <c r="O72" s="35">
        <f>'Raw Data Hotspot'!O24</f>
        <v>0</v>
      </c>
      <c r="P72" s="51" t="str">
        <f t="shared" si="31"/>
        <v/>
      </c>
      <c r="Q72" s="29"/>
      <c r="R72" s="29"/>
      <c r="T72" s="61"/>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8" t="str">
        <f t="shared" si="37"/>
        <v>0</v>
      </c>
      <c r="AL72" s="50">
        <f t="shared" si="38"/>
        <v>0</v>
      </c>
      <c r="AM72" s="50">
        <f t="shared" si="39"/>
        <v>0</v>
      </c>
    </row>
    <row r="73" spans="1:39" x14ac:dyDescent="0.3">
      <c r="A73" s="34">
        <f>'Raw Data Hotspot'!A25</f>
        <v>0</v>
      </c>
      <c r="B73" s="34">
        <f>'Raw Data Hotspot'!B25</f>
        <v>0</v>
      </c>
      <c r="C73" s="34">
        <f>'Raw Data Hotspot'!C25</f>
        <v>0</v>
      </c>
      <c r="D73" s="34">
        <f>'Raw Data Hotspot'!D25</f>
        <v>0</v>
      </c>
      <c r="E73" s="34">
        <f>'Raw Data Hotspot'!E25</f>
        <v>0</v>
      </c>
      <c r="F73" s="34">
        <f>'Raw Data Hotspot'!F25</f>
        <v>0</v>
      </c>
      <c r="G73" s="34">
        <f>'Raw Data Hotspot'!G25</f>
        <v>0</v>
      </c>
      <c r="H73" s="34">
        <f>'Raw Data Hotspot'!H25</f>
        <v>0</v>
      </c>
      <c r="I73" s="39">
        <f>'Raw Data Hotspot'!I25</f>
        <v>0</v>
      </c>
      <c r="J73" s="39">
        <f>'Raw Data Hotspot'!J25</f>
        <v>0</v>
      </c>
      <c r="K73" s="40">
        <f>IF(ISNUMBER(SEARCH("&lt;a href=", 'Raw Data Hotspot'!K25)), IFERROR(INDEX(Table1[#Data], MATCH( 'Raw Data Hotspot'!K25, Table1[Gene Link], 0), 2), 'Raw Data Hotspot'!K25),  'Raw Data Hotspot'!K25)</f>
        <v>0</v>
      </c>
      <c r="L73" s="34">
        <f>'Raw Data Hotspot'!L25</f>
        <v>0</v>
      </c>
      <c r="M73" s="34">
        <f>'Raw Data Hotspot'!M25</f>
        <v>0</v>
      </c>
      <c r="N73" s="34">
        <f>'Raw Data Hotspot'!N25</f>
        <v>0</v>
      </c>
      <c r="O73" s="35">
        <f>'Raw Data Hotspot'!O25</f>
        <v>0</v>
      </c>
      <c r="P73" s="51" t="str">
        <f t="shared" si="31"/>
        <v/>
      </c>
      <c r="Q73" s="29"/>
      <c r="R73" s="29"/>
      <c r="T73" s="61"/>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8" t="str">
        <f t="shared" si="37"/>
        <v>0</v>
      </c>
      <c r="AL73" s="50">
        <f t="shared" si="38"/>
        <v>0</v>
      </c>
      <c r="AM73" s="50">
        <f t="shared" si="39"/>
        <v>0</v>
      </c>
    </row>
    <row r="74" spans="1:39" x14ac:dyDescent="0.3">
      <c r="A74" s="34">
        <f>'Raw Data Hotspot'!A26</f>
        <v>0</v>
      </c>
      <c r="B74" s="34">
        <f>'Raw Data Hotspot'!B26</f>
        <v>0</v>
      </c>
      <c r="C74" s="34">
        <f>'Raw Data Hotspot'!C26</f>
        <v>0</v>
      </c>
      <c r="D74" s="34">
        <f>'Raw Data Hotspot'!D26</f>
        <v>0</v>
      </c>
      <c r="E74" s="34">
        <f>'Raw Data Hotspot'!E26</f>
        <v>0</v>
      </c>
      <c r="F74" s="34">
        <f>'Raw Data Hotspot'!F26</f>
        <v>0</v>
      </c>
      <c r="G74" s="34">
        <f>'Raw Data Hotspot'!G26</f>
        <v>0</v>
      </c>
      <c r="H74" s="34">
        <f>'Raw Data Hotspot'!H26</f>
        <v>0</v>
      </c>
      <c r="I74" s="39">
        <f>'Raw Data Hotspot'!I26</f>
        <v>0</v>
      </c>
      <c r="J74" s="39">
        <f>'Raw Data Hotspot'!J26</f>
        <v>0</v>
      </c>
      <c r="K74" s="40">
        <f>IF(ISNUMBER(SEARCH("&lt;a href=", 'Raw Data Hotspot'!K26)), IFERROR(INDEX(Table1[#Data], MATCH( 'Raw Data Hotspot'!K26, Table1[Gene Link], 0), 2), 'Raw Data Hotspot'!K26),  'Raw Data Hotspot'!K26)</f>
        <v>0</v>
      </c>
      <c r="L74" s="34">
        <f>'Raw Data Hotspot'!L26</f>
        <v>0</v>
      </c>
      <c r="M74" s="34">
        <f>'Raw Data Hotspot'!M26</f>
        <v>0</v>
      </c>
      <c r="N74" s="34">
        <f>'Raw Data Hotspot'!N26</f>
        <v>0</v>
      </c>
      <c r="O74" s="35">
        <f>'Raw Data Hotspot'!O26</f>
        <v>0</v>
      </c>
      <c r="P74" s="51" t="str">
        <f t="shared" si="31"/>
        <v/>
      </c>
      <c r="Q74" s="29"/>
      <c r="R74" s="29"/>
      <c r="T74" s="61"/>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8" t="str">
        <f t="shared" si="37"/>
        <v>0</v>
      </c>
      <c r="AL74" s="50">
        <f t="shared" si="38"/>
        <v>0</v>
      </c>
      <c r="AM74" s="50">
        <f t="shared" si="39"/>
        <v>0</v>
      </c>
    </row>
    <row r="75" spans="1:39" x14ac:dyDescent="0.3">
      <c r="A75" s="34">
        <f>'Raw Data Hotspot'!A27</f>
        <v>0</v>
      </c>
      <c r="B75" s="34">
        <f>'Raw Data Hotspot'!B27</f>
        <v>0</v>
      </c>
      <c r="C75" s="34">
        <f>'Raw Data Hotspot'!C27</f>
        <v>0</v>
      </c>
      <c r="D75" s="34">
        <f>'Raw Data Hotspot'!D27</f>
        <v>0</v>
      </c>
      <c r="E75" s="34">
        <f>'Raw Data Hotspot'!E27</f>
        <v>0</v>
      </c>
      <c r="F75" s="34">
        <f>'Raw Data Hotspot'!F27</f>
        <v>0</v>
      </c>
      <c r="G75" s="34">
        <f>'Raw Data Hotspot'!G27</f>
        <v>0</v>
      </c>
      <c r="H75" s="34">
        <f>'Raw Data Hotspot'!H27</f>
        <v>0</v>
      </c>
      <c r="I75" s="39">
        <f>'Raw Data Hotspot'!I27</f>
        <v>0</v>
      </c>
      <c r="J75" s="39">
        <f>'Raw Data Hotspot'!J27</f>
        <v>0</v>
      </c>
      <c r="K75" s="40">
        <f>IF(ISNUMBER(SEARCH("&lt;a href=", 'Raw Data Hotspot'!K27)), IFERROR(INDEX(Table1[#Data], MATCH( 'Raw Data Hotspot'!K27, Table1[Gene Link], 0), 2), 'Raw Data Hotspot'!K27),  'Raw Data Hotspot'!K27)</f>
        <v>0</v>
      </c>
      <c r="L75" s="34">
        <f>'Raw Data Hotspot'!L27</f>
        <v>0</v>
      </c>
      <c r="M75" s="34">
        <f>'Raw Data Hotspot'!M27</f>
        <v>0</v>
      </c>
      <c r="N75" s="34">
        <f>'Raw Data Hotspot'!N27</f>
        <v>0</v>
      </c>
      <c r="O75" s="35">
        <f>'Raw Data Hotspot'!O27</f>
        <v>0</v>
      </c>
      <c r="P75" s="51" t="str">
        <f t="shared" si="31"/>
        <v/>
      </c>
      <c r="Q75" s="29"/>
      <c r="R75" s="29"/>
      <c r="T75" s="61"/>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8" t="str">
        <f t="shared" si="37"/>
        <v>0</v>
      </c>
      <c r="AL75" s="50">
        <f t="shared" si="38"/>
        <v>0</v>
      </c>
      <c r="AM75" s="50">
        <f t="shared" si="39"/>
        <v>0</v>
      </c>
    </row>
    <row r="76" spans="1:39" x14ac:dyDescent="0.3">
      <c r="A76" s="34">
        <f>'Raw Data Hotspot'!A28</f>
        <v>0</v>
      </c>
      <c r="B76" s="34">
        <f>'Raw Data Hotspot'!B28</f>
        <v>0</v>
      </c>
      <c r="C76" s="34">
        <f>'Raw Data Hotspot'!C28</f>
        <v>0</v>
      </c>
      <c r="D76" s="34">
        <f>'Raw Data Hotspot'!D28</f>
        <v>0</v>
      </c>
      <c r="E76" s="34">
        <f>'Raw Data Hotspot'!E28</f>
        <v>0</v>
      </c>
      <c r="F76" s="34">
        <f>'Raw Data Hotspot'!F28</f>
        <v>0</v>
      </c>
      <c r="G76" s="34">
        <f>'Raw Data Hotspot'!G28</f>
        <v>0</v>
      </c>
      <c r="H76" s="34">
        <f>'Raw Data Hotspot'!H28</f>
        <v>0</v>
      </c>
      <c r="I76" s="39">
        <f>'Raw Data Hotspot'!I28</f>
        <v>0</v>
      </c>
      <c r="J76" s="39">
        <f>'Raw Data Hotspot'!J28</f>
        <v>0</v>
      </c>
      <c r="K76" s="40">
        <f>IF(ISNUMBER(SEARCH("&lt;a href=", 'Raw Data Hotspot'!K28)), IFERROR(INDEX(Table1[#Data], MATCH( 'Raw Data Hotspot'!K28, Table1[Gene Link], 0), 2), 'Raw Data Hotspot'!K28),  'Raw Data Hotspot'!K28)</f>
        <v>0</v>
      </c>
      <c r="L76" s="34">
        <f>'Raw Data Hotspot'!L28</f>
        <v>0</v>
      </c>
      <c r="M76" s="34">
        <f>'Raw Data Hotspot'!M28</f>
        <v>0</v>
      </c>
      <c r="N76" s="34">
        <f>'Raw Data Hotspot'!N28</f>
        <v>0</v>
      </c>
      <c r="O76" s="35">
        <f>'Raw Data Hotspot'!O28</f>
        <v>0</v>
      </c>
      <c r="P76" s="51" t="str">
        <f t="shared" si="31"/>
        <v/>
      </c>
      <c r="Q76" s="29"/>
      <c r="R76" s="29"/>
      <c r="T76" s="61"/>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8" t="str">
        <f t="shared" si="37"/>
        <v>0</v>
      </c>
      <c r="AL76" s="50">
        <f t="shared" si="38"/>
        <v>0</v>
      </c>
      <c r="AM76" s="50">
        <f t="shared" si="39"/>
        <v>0</v>
      </c>
    </row>
    <row r="77" spans="1:39" x14ac:dyDescent="0.3">
      <c r="A77" s="34">
        <f>'Raw Data Hotspot'!A29</f>
        <v>0</v>
      </c>
      <c r="B77" s="34">
        <f>'Raw Data Hotspot'!B29</f>
        <v>0</v>
      </c>
      <c r="C77" s="34">
        <f>'Raw Data Hotspot'!C29</f>
        <v>0</v>
      </c>
      <c r="D77" s="34">
        <f>'Raw Data Hotspot'!D29</f>
        <v>0</v>
      </c>
      <c r="E77" s="34">
        <f>'Raw Data Hotspot'!E29</f>
        <v>0</v>
      </c>
      <c r="F77" s="34">
        <f>'Raw Data Hotspot'!F29</f>
        <v>0</v>
      </c>
      <c r="G77" s="34">
        <f>'Raw Data Hotspot'!G29</f>
        <v>0</v>
      </c>
      <c r="H77" s="34">
        <f>'Raw Data Hotspot'!H29</f>
        <v>0</v>
      </c>
      <c r="I77" s="39">
        <f>'Raw Data Hotspot'!I29</f>
        <v>0</v>
      </c>
      <c r="J77" s="39">
        <f>'Raw Data Hotspot'!J29</f>
        <v>0</v>
      </c>
      <c r="K77" s="40">
        <f>IF(ISNUMBER(SEARCH("&lt;a href=", 'Raw Data Hotspot'!K29)), IFERROR(INDEX(Table1[#Data], MATCH( 'Raw Data Hotspot'!K29, Table1[Gene Link], 0), 2), 'Raw Data Hotspot'!K29),  'Raw Data Hotspot'!K29)</f>
        <v>0</v>
      </c>
      <c r="L77" s="34">
        <f>'Raw Data Hotspot'!L29</f>
        <v>0</v>
      </c>
      <c r="M77" s="34">
        <f>'Raw Data Hotspot'!M29</f>
        <v>0</v>
      </c>
      <c r="N77" s="34">
        <f>'Raw Data Hotspot'!N29</f>
        <v>0</v>
      </c>
      <c r="O77" s="35">
        <f>'Raw Data Hotspot'!O29</f>
        <v>0</v>
      </c>
      <c r="P77" s="51" t="str">
        <f t="shared" si="31"/>
        <v/>
      </c>
      <c r="Q77" s="29"/>
      <c r="R77" s="29"/>
      <c r="T77" s="61"/>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8" t="str">
        <f t="shared" si="37"/>
        <v>0</v>
      </c>
      <c r="AL77" s="50">
        <f t="shared" si="38"/>
        <v>0</v>
      </c>
      <c r="AM77" s="50">
        <f t="shared" si="39"/>
        <v>0</v>
      </c>
    </row>
    <row r="78" spans="1:39" x14ac:dyDescent="0.3">
      <c r="A78" s="34">
        <f>'Raw Data Hotspot'!A30</f>
        <v>0</v>
      </c>
      <c r="B78" s="34">
        <f>'Raw Data Hotspot'!B30</f>
        <v>0</v>
      </c>
      <c r="C78" s="34">
        <f>'Raw Data Hotspot'!C30</f>
        <v>0</v>
      </c>
      <c r="D78" s="34">
        <f>'Raw Data Hotspot'!D30</f>
        <v>0</v>
      </c>
      <c r="E78" s="34">
        <f>'Raw Data Hotspot'!E30</f>
        <v>0</v>
      </c>
      <c r="F78" s="34">
        <f>'Raw Data Hotspot'!F30</f>
        <v>0</v>
      </c>
      <c r="G78" s="34">
        <f>'Raw Data Hotspot'!G30</f>
        <v>0</v>
      </c>
      <c r="H78" s="34">
        <f>'Raw Data Hotspot'!H30</f>
        <v>0</v>
      </c>
      <c r="I78" s="39">
        <f>'Raw Data Hotspot'!I30</f>
        <v>0</v>
      </c>
      <c r="J78" s="39">
        <f>'Raw Data Hotspot'!J30</f>
        <v>0</v>
      </c>
      <c r="K78" s="40">
        <f>IF(ISNUMBER(SEARCH("&lt;a href=", 'Raw Data Hotspot'!K30)), IFERROR(INDEX(Table1[#Data], MATCH( 'Raw Data Hotspot'!K30, Table1[Gene Link], 0), 2), 'Raw Data Hotspot'!K30),  'Raw Data Hotspot'!K30)</f>
        <v>0</v>
      </c>
      <c r="L78" s="34">
        <f>'Raw Data Hotspot'!L30</f>
        <v>0</v>
      </c>
      <c r="M78" s="34">
        <f>'Raw Data Hotspot'!M30</f>
        <v>0</v>
      </c>
      <c r="N78" s="34">
        <f>'Raw Data Hotspot'!N30</f>
        <v>0</v>
      </c>
      <c r="O78" s="35">
        <f>'Raw Data Hotspot'!O30</f>
        <v>0</v>
      </c>
      <c r="P78" s="51" t="str">
        <f t="shared" si="31"/>
        <v/>
      </c>
      <c r="Q78" s="29"/>
      <c r="R78" s="29"/>
      <c r="T78" s="61"/>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8" t="str">
        <f t="shared" si="37"/>
        <v>0</v>
      </c>
      <c r="AL78" s="50">
        <f t="shared" si="38"/>
        <v>0</v>
      </c>
      <c r="AM78" s="50">
        <f t="shared" si="39"/>
        <v>0</v>
      </c>
    </row>
    <row r="79" spans="1:39" x14ac:dyDescent="0.3">
      <c r="A79" s="34">
        <f>'Raw Data Hotspot'!A31</f>
        <v>0</v>
      </c>
      <c r="B79" s="34">
        <f>'Raw Data Hotspot'!B31</f>
        <v>0</v>
      </c>
      <c r="C79" s="34">
        <f>'Raw Data Hotspot'!C31</f>
        <v>0</v>
      </c>
      <c r="D79" s="34">
        <f>'Raw Data Hotspot'!D31</f>
        <v>0</v>
      </c>
      <c r="E79" s="34">
        <f>'Raw Data Hotspot'!E31</f>
        <v>0</v>
      </c>
      <c r="F79" s="34">
        <f>'Raw Data Hotspot'!F31</f>
        <v>0</v>
      </c>
      <c r="G79" s="34">
        <f>'Raw Data Hotspot'!G31</f>
        <v>0</v>
      </c>
      <c r="H79" s="34">
        <f>'Raw Data Hotspot'!H31</f>
        <v>0</v>
      </c>
      <c r="I79" s="39">
        <f>'Raw Data Hotspot'!I31</f>
        <v>0</v>
      </c>
      <c r="J79" s="39">
        <f>'Raw Data Hotspot'!J31</f>
        <v>0</v>
      </c>
      <c r="K79" s="40">
        <f>IF(ISNUMBER(SEARCH("&lt;a href=", 'Raw Data Hotspot'!K31)), IFERROR(INDEX(Table1[#Data], MATCH( 'Raw Data Hotspot'!K31, Table1[Gene Link], 0), 2), 'Raw Data Hotspot'!K31),  'Raw Data Hotspot'!K31)</f>
        <v>0</v>
      </c>
      <c r="L79" s="34">
        <f>'Raw Data Hotspot'!L31</f>
        <v>0</v>
      </c>
      <c r="M79" s="34">
        <f>'Raw Data Hotspot'!M31</f>
        <v>0</v>
      </c>
      <c r="N79" s="34">
        <f>'Raw Data Hotspot'!N31</f>
        <v>0</v>
      </c>
      <c r="O79" s="35">
        <f>'Raw Data Hotspot'!O31</f>
        <v>0</v>
      </c>
      <c r="P79" s="51" t="str">
        <f t="shared" si="31"/>
        <v/>
      </c>
      <c r="Q79" s="29"/>
      <c r="R79" s="29"/>
      <c r="T79" s="61"/>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8" t="str">
        <f t="shared" si="37"/>
        <v>0</v>
      </c>
      <c r="AL79" s="50">
        <f t="shared" si="38"/>
        <v>0</v>
      </c>
      <c r="AM79" s="50">
        <f t="shared" si="39"/>
        <v>0</v>
      </c>
    </row>
    <row r="80" spans="1:39" x14ac:dyDescent="0.3">
      <c r="A80" s="34">
        <f>'Raw Data Hotspot'!A32</f>
        <v>0</v>
      </c>
      <c r="B80" s="34">
        <f>'Raw Data Hotspot'!B32</f>
        <v>0</v>
      </c>
      <c r="C80" s="34">
        <f>'Raw Data Hotspot'!C32</f>
        <v>0</v>
      </c>
      <c r="D80" s="34">
        <f>'Raw Data Hotspot'!D32</f>
        <v>0</v>
      </c>
      <c r="E80" s="34">
        <f>'Raw Data Hotspot'!E32</f>
        <v>0</v>
      </c>
      <c r="F80" s="34">
        <f>'Raw Data Hotspot'!F32</f>
        <v>0</v>
      </c>
      <c r="G80" s="34">
        <f>'Raw Data Hotspot'!G32</f>
        <v>0</v>
      </c>
      <c r="H80" s="34">
        <f>'Raw Data Hotspot'!H32</f>
        <v>0</v>
      </c>
      <c r="I80" s="39">
        <f>'Raw Data Hotspot'!I32</f>
        <v>0</v>
      </c>
      <c r="J80" s="39">
        <f>'Raw Data Hotspot'!J32</f>
        <v>0</v>
      </c>
      <c r="K80" s="40">
        <f>IF(ISNUMBER(SEARCH("&lt;a href=", 'Raw Data Hotspot'!K32)), IFERROR(INDEX(Table1[#Data], MATCH( 'Raw Data Hotspot'!K32, Table1[Gene Link], 0), 2), 'Raw Data Hotspot'!K32),  'Raw Data Hotspot'!K32)</f>
        <v>0</v>
      </c>
      <c r="L80" s="34">
        <f>'Raw Data Hotspot'!L32</f>
        <v>0</v>
      </c>
      <c r="M80" s="34">
        <f>'Raw Data Hotspot'!M32</f>
        <v>0</v>
      </c>
      <c r="N80" s="34">
        <f>'Raw Data Hotspot'!N32</f>
        <v>0</v>
      </c>
      <c r="O80" s="35">
        <f>'Raw Data Hotspot'!O32</f>
        <v>0</v>
      </c>
      <c r="P80" s="51" t="str">
        <f t="shared" si="31"/>
        <v/>
      </c>
      <c r="Q80" s="29"/>
      <c r="R80" s="29"/>
      <c r="T80" s="61"/>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8" t="str">
        <f t="shared" si="37"/>
        <v>0</v>
      </c>
      <c r="AL80" s="50">
        <f t="shared" si="38"/>
        <v>0</v>
      </c>
      <c r="AM80" s="50">
        <f t="shared" si="39"/>
        <v>0</v>
      </c>
    </row>
    <row r="81" spans="1:39" x14ac:dyDescent="0.3">
      <c r="A81" s="34">
        <f>'Raw Data Hotspot'!A33</f>
        <v>0</v>
      </c>
      <c r="B81" s="34">
        <f>'Raw Data Hotspot'!B33</f>
        <v>0</v>
      </c>
      <c r="C81" s="34">
        <f>'Raw Data Hotspot'!C33</f>
        <v>0</v>
      </c>
      <c r="D81" s="34">
        <f>'Raw Data Hotspot'!D33</f>
        <v>0</v>
      </c>
      <c r="E81" s="34">
        <f>'Raw Data Hotspot'!E33</f>
        <v>0</v>
      </c>
      <c r="F81" s="34">
        <f>'Raw Data Hotspot'!F33</f>
        <v>0</v>
      </c>
      <c r="G81" s="34">
        <f>'Raw Data Hotspot'!G33</f>
        <v>0</v>
      </c>
      <c r="H81" s="34">
        <f>'Raw Data Hotspot'!H33</f>
        <v>0</v>
      </c>
      <c r="I81" s="39">
        <f>'Raw Data Hotspot'!I33</f>
        <v>0</v>
      </c>
      <c r="J81" s="39">
        <f>'Raw Data Hotspot'!J33</f>
        <v>0</v>
      </c>
      <c r="K81" s="40">
        <f>IF(ISNUMBER(SEARCH("&lt;a href=", 'Raw Data Hotspot'!K33)), IFERROR(INDEX(Table1[#Data], MATCH( 'Raw Data Hotspot'!K33, Table1[Gene Link], 0), 2), 'Raw Data Hotspot'!K33),  'Raw Data Hotspot'!K33)</f>
        <v>0</v>
      </c>
      <c r="L81" s="34">
        <f>'Raw Data Hotspot'!L33</f>
        <v>0</v>
      </c>
      <c r="M81" s="34">
        <f>'Raw Data Hotspot'!M33</f>
        <v>0</v>
      </c>
      <c r="N81" s="34">
        <f>'Raw Data Hotspot'!N33</f>
        <v>0</v>
      </c>
      <c r="O81" s="35">
        <f>'Raw Data Hotspot'!O33</f>
        <v>0</v>
      </c>
      <c r="P81" s="51" t="str">
        <f t="shared" si="31"/>
        <v/>
      </c>
      <c r="Q81" s="29"/>
      <c r="R81" s="29"/>
      <c r="T81" s="61"/>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8" t="str">
        <f t="shared" si="37"/>
        <v>0</v>
      </c>
      <c r="AL81" s="50">
        <f t="shared" si="38"/>
        <v>0</v>
      </c>
      <c r="AM81" s="50">
        <f t="shared" si="39"/>
        <v>0</v>
      </c>
    </row>
    <row r="82" spans="1:39" x14ac:dyDescent="0.3">
      <c r="A82" s="34">
        <f>'Raw Data Hotspot'!A34</f>
        <v>0</v>
      </c>
      <c r="B82" s="34">
        <f>'Raw Data Hotspot'!B34</f>
        <v>0</v>
      </c>
      <c r="C82" s="34">
        <f>'Raw Data Hotspot'!C34</f>
        <v>0</v>
      </c>
      <c r="D82" s="34">
        <f>'Raw Data Hotspot'!D34</f>
        <v>0</v>
      </c>
      <c r="E82" s="34">
        <f>'Raw Data Hotspot'!E34</f>
        <v>0</v>
      </c>
      <c r="F82" s="34">
        <f>'Raw Data Hotspot'!F34</f>
        <v>0</v>
      </c>
      <c r="G82" s="34">
        <f>'Raw Data Hotspot'!G34</f>
        <v>0</v>
      </c>
      <c r="H82" s="34">
        <f>'Raw Data Hotspot'!H34</f>
        <v>0</v>
      </c>
      <c r="I82" s="39">
        <f>'Raw Data Hotspot'!I34</f>
        <v>0</v>
      </c>
      <c r="J82" s="39">
        <f>'Raw Data Hotspot'!J34</f>
        <v>0</v>
      </c>
      <c r="K82" s="40">
        <f>IF(ISNUMBER(SEARCH("&lt;a href=", 'Raw Data Hotspot'!K34)), IFERROR(INDEX(Table1[#Data], MATCH( 'Raw Data Hotspot'!K34, Table1[Gene Link], 0), 2), 'Raw Data Hotspot'!K34),  'Raw Data Hotspot'!K34)</f>
        <v>0</v>
      </c>
      <c r="L82" s="34">
        <f>'Raw Data Hotspot'!L34</f>
        <v>0</v>
      </c>
      <c r="M82" s="34">
        <f>'Raw Data Hotspot'!M34</f>
        <v>0</v>
      </c>
      <c r="N82" s="34">
        <f>'Raw Data Hotspot'!N34</f>
        <v>0</v>
      </c>
      <c r="O82" s="35">
        <f>'Raw Data Hotspot'!O34</f>
        <v>0</v>
      </c>
      <c r="P82" s="51" t="str">
        <f t="shared" si="31"/>
        <v/>
      </c>
      <c r="Q82" s="29"/>
      <c r="R82" s="29"/>
      <c r="T82" s="61"/>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8" t="str">
        <f t="shared" si="37"/>
        <v>0</v>
      </c>
      <c r="AL82" s="50">
        <f t="shared" si="38"/>
        <v>0</v>
      </c>
      <c r="AM82" s="50">
        <f t="shared" si="39"/>
        <v>0</v>
      </c>
    </row>
    <row r="83" spans="1:39" x14ac:dyDescent="0.3">
      <c r="A83" s="34">
        <f>'Raw Data Hotspot'!A35</f>
        <v>0</v>
      </c>
      <c r="B83" s="34">
        <f>'Raw Data Hotspot'!B35</f>
        <v>0</v>
      </c>
      <c r="C83" s="34">
        <f>'Raw Data Hotspot'!C35</f>
        <v>0</v>
      </c>
      <c r="D83" s="34">
        <f>'Raw Data Hotspot'!D35</f>
        <v>0</v>
      </c>
      <c r="E83" s="34">
        <f>'Raw Data Hotspot'!E35</f>
        <v>0</v>
      </c>
      <c r="F83" s="34">
        <f>'Raw Data Hotspot'!F35</f>
        <v>0</v>
      </c>
      <c r="G83" s="34">
        <f>'Raw Data Hotspot'!G35</f>
        <v>0</v>
      </c>
      <c r="H83" s="34">
        <f>'Raw Data Hotspot'!H35</f>
        <v>0</v>
      </c>
      <c r="I83" s="39">
        <f>'Raw Data Hotspot'!I35</f>
        <v>0</v>
      </c>
      <c r="J83" s="39">
        <f>'Raw Data Hotspot'!J35</f>
        <v>0</v>
      </c>
      <c r="K83" s="40">
        <f>IF(ISNUMBER(SEARCH("&lt;a href=", 'Raw Data Hotspot'!K35)), IFERROR(INDEX(Table1[#Data], MATCH( 'Raw Data Hotspot'!K35, Table1[Gene Link], 0), 2), 'Raw Data Hotspot'!K35),  'Raw Data Hotspot'!K35)</f>
        <v>0</v>
      </c>
      <c r="L83" s="34">
        <f>'Raw Data Hotspot'!L35</f>
        <v>0</v>
      </c>
      <c r="M83" s="34">
        <f>'Raw Data Hotspot'!M35</f>
        <v>0</v>
      </c>
      <c r="N83" s="34">
        <f>'Raw Data Hotspot'!N35</f>
        <v>0</v>
      </c>
      <c r="O83" s="35">
        <f>'Raw Data Hotspot'!O35</f>
        <v>0</v>
      </c>
      <c r="P83" s="51" t="str">
        <f t="shared" si="31"/>
        <v/>
      </c>
      <c r="Q83" s="29"/>
      <c r="R83" s="29"/>
      <c r="T83" s="61"/>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8" t="str">
        <f t="shared" si="37"/>
        <v>0</v>
      </c>
      <c r="AL83" s="50">
        <f t="shared" si="38"/>
        <v>0</v>
      </c>
      <c r="AM83" s="50">
        <f t="shared" si="39"/>
        <v>0</v>
      </c>
    </row>
    <row r="84" spans="1:39" x14ac:dyDescent="0.3">
      <c r="A84" s="34">
        <f>'Raw Data Hotspot'!A36</f>
        <v>0</v>
      </c>
      <c r="B84" s="34">
        <f>'Raw Data Hotspot'!B36</f>
        <v>0</v>
      </c>
      <c r="C84" s="34">
        <f>'Raw Data Hotspot'!C36</f>
        <v>0</v>
      </c>
      <c r="D84" s="34">
        <f>'Raw Data Hotspot'!D36</f>
        <v>0</v>
      </c>
      <c r="E84" s="34">
        <f>'Raw Data Hotspot'!E36</f>
        <v>0</v>
      </c>
      <c r="F84" s="34">
        <f>'Raw Data Hotspot'!F36</f>
        <v>0</v>
      </c>
      <c r="G84" s="34">
        <f>'Raw Data Hotspot'!G36</f>
        <v>0</v>
      </c>
      <c r="H84" s="34">
        <f>'Raw Data Hotspot'!H36</f>
        <v>0</v>
      </c>
      <c r="I84" s="39">
        <f>'Raw Data Hotspot'!I36</f>
        <v>0</v>
      </c>
      <c r="J84" s="39">
        <f>'Raw Data Hotspot'!J36</f>
        <v>0</v>
      </c>
      <c r="K84" s="40">
        <f>IF(ISNUMBER(SEARCH("&lt;a href=", 'Raw Data Hotspot'!K36)), IFERROR(INDEX(Table1[#Data], MATCH( 'Raw Data Hotspot'!K36, Table1[Gene Link], 0), 2), 'Raw Data Hotspot'!K36),  'Raw Data Hotspot'!K36)</f>
        <v>0</v>
      </c>
      <c r="L84" s="34">
        <f>'Raw Data Hotspot'!L36</f>
        <v>0</v>
      </c>
      <c r="M84" s="34">
        <f>'Raw Data Hotspot'!M36</f>
        <v>0</v>
      </c>
      <c r="N84" s="34">
        <f>'Raw Data Hotspot'!N36</f>
        <v>0</v>
      </c>
      <c r="O84" s="35">
        <f>'Raw Data Hotspot'!O36</f>
        <v>0</v>
      </c>
      <c r="P84" s="51" t="str">
        <f t="shared" si="31"/>
        <v/>
      </c>
      <c r="Q84" s="29"/>
      <c r="R84" s="29"/>
      <c r="T84" s="61"/>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8" t="str">
        <f t="shared" si="37"/>
        <v>0</v>
      </c>
      <c r="AL84" s="50">
        <f t="shared" si="38"/>
        <v>0</v>
      </c>
      <c r="AM84" s="50">
        <f t="shared" si="39"/>
        <v>0</v>
      </c>
    </row>
    <row r="85" spans="1:39" x14ac:dyDescent="0.3">
      <c r="A85" s="34">
        <f>'Raw Data Hotspot'!A37</f>
        <v>0</v>
      </c>
      <c r="B85" s="34">
        <f>'Raw Data Hotspot'!B37</f>
        <v>0</v>
      </c>
      <c r="C85" s="34">
        <f>'Raw Data Hotspot'!C37</f>
        <v>0</v>
      </c>
      <c r="D85" s="34">
        <f>'Raw Data Hotspot'!D37</f>
        <v>0</v>
      </c>
      <c r="E85" s="34">
        <f>'Raw Data Hotspot'!E37</f>
        <v>0</v>
      </c>
      <c r="F85" s="34">
        <f>'Raw Data Hotspot'!F37</f>
        <v>0</v>
      </c>
      <c r="G85" s="34">
        <f>'Raw Data Hotspot'!G37</f>
        <v>0</v>
      </c>
      <c r="H85" s="34">
        <f>'Raw Data Hotspot'!H37</f>
        <v>0</v>
      </c>
      <c r="I85" s="39">
        <f>'Raw Data Hotspot'!I37</f>
        <v>0</v>
      </c>
      <c r="J85" s="39">
        <f>'Raw Data Hotspot'!J37</f>
        <v>0</v>
      </c>
      <c r="K85" s="40">
        <f>IF(ISNUMBER(SEARCH("&lt;a href=", 'Raw Data Hotspot'!K37)), IFERROR(INDEX(Table1[#Data], MATCH( 'Raw Data Hotspot'!K37, Table1[Gene Link], 0), 2), 'Raw Data Hotspot'!K37),  'Raw Data Hotspot'!K37)</f>
        <v>0</v>
      </c>
      <c r="L85" s="34">
        <f>'Raw Data Hotspot'!L37</f>
        <v>0</v>
      </c>
      <c r="M85" s="34">
        <f>'Raw Data Hotspot'!M37</f>
        <v>0</v>
      </c>
      <c r="N85" s="34">
        <f>'Raw Data Hotspot'!N37</f>
        <v>0</v>
      </c>
      <c r="O85" s="35">
        <f>'Raw Data Hotspot'!O37</f>
        <v>0</v>
      </c>
      <c r="P85" s="51" t="str">
        <f t="shared" si="31"/>
        <v/>
      </c>
      <c r="Q85" s="29"/>
      <c r="R85" s="29"/>
      <c r="T85" s="61"/>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8" t="str">
        <f t="shared" si="37"/>
        <v>0</v>
      </c>
      <c r="AL85" s="50">
        <f t="shared" si="38"/>
        <v>0</v>
      </c>
      <c r="AM85" s="50">
        <f t="shared" si="39"/>
        <v>0</v>
      </c>
    </row>
    <row r="86" spans="1:39" x14ac:dyDescent="0.3">
      <c r="A86" s="34">
        <f>'Raw Data Hotspot'!A38</f>
        <v>0</v>
      </c>
      <c r="B86" s="34">
        <f>'Raw Data Hotspot'!B38</f>
        <v>0</v>
      </c>
      <c r="C86" s="34">
        <f>'Raw Data Hotspot'!C38</f>
        <v>0</v>
      </c>
      <c r="D86" s="34">
        <f>'Raw Data Hotspot'!D38</f>
        <v>0</v>
      </c>
      <c r="E86" s="34">
        <f>'Raw Data Hotspot'!E38</f>
        <v>0</v>
      </c>
      <c r="F86" s="34">
        <f>'Raw Data Hotspot'!F38</f>
        <v>0</v>
      </c>
      <c r="G86" s="34">
        <f>'Raw Data Hotspot'!G38</f>
        <v>0</v>
      </c>
      <c r="H86" s="34">
        <f>'Raw Data Hotspot'!H38</f>
        <v>0</v>
      </c>
      <c r="I86" s="39">
        <f>'Raw Data Hotspot'!I38</f>
        <v>0</v>
      </c>
      <c r="J86" s="39">
        <f>'Raw Data Hotspot'!J38</f>
        <v>0</v>
      </c>
      <c r="K86" s="40">
        <f>IF(ISNUMBER(SEARCH("&lt;a href=", 'Raw Data Hotspot'!K38)), IFERROR(INDEX(Table1[#Data], MATCH( 'Raw Data Hotspot'!K38, Table1[Gene Link], 0), 2), 'Raw Data Hotspot'!K38),  'Raw Data Hotspot'!K38)</f>
        <v>0</v>
      </c>
      <c r="L86" s="34">
        <f>'Raw Data Hotspot'!L38</f>
        <v>0</v>
      </c>
      <c r="M86" s="34">
        <f>'Raw Data Hotspot'!M38</f>
        <v>0</v>
      </c>
      <c r="N86" s="34">
        <f>'Raw Data Hotspot'!N38</f>
        <v>0</v>
      </c>
      <c r="O86" s="35">
        <f>'Raw Data Hotspot'!O38</f>
        <v>0</v>
      </c>
      <c r="P86" s="51" t="str">
        <f t="shared" si="31"/>
        <v/>
      </c>
      <c r="Q86" s="29"/>
      <c r="R86" s="29"/>
      <c r="T86" s="61"/>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8" t="str">
        <f t="shared" si="37"/>
        <v>0</v>
      </c>
      <c r="AL86" s="50">
        <f t="shared" si="38"/>
        <v>0</v>
      </c>
      <c r="AM86" s="50">
        <f t="shared" si="39"/>
        <v>0</v>
      </c>
    </row>
    <row r="87" spans="1:39" x14ac:dyDescent="0.3">
      <c r="A87" s="34">
        <f>'Raw Data Hotspot'!A39</f>
        <v>0</v>
      </c>
      <c r="B87" s="34">
        <f>'Raw Data Hotspot'!B39</f>
        <v>0</v>
      </c>
      <c r="C87" s="34">
        <f>'Raw Data Hotspot'!C39</f>
        <v>0</v>
      </c>
      <c r="D87" s="34">
        <f>'Raw Data Hotspot'!D39</f>
        <v>0</v>
      </c>
      <c r="E87" s="34">
        <f>'Raw Data Hotspot'!E39</f>
        <v>0</v>
      </c>
      <c r="F87" s="34">
        <f>'Raw Data Hotspot'!F39</f>
        <v>0</v>
      </c>
      <c r="G87" s="34">
        <f>'Raw Data Hotspot'!G39</f>
        <v>0</v>
      </c>
      <c r="H87" s="34">
        <f>'Raw Data Hotspot'!H39</f>
        <v>0</v>
      </c>
      <c r="I87" s="39">
        <f>'Raw Data Hotspot'!I39</f>
        <v>0</v>
      </c>
      <c r="J87" s="39">
        <f>'Raw Data Hotspot'!J39</f>
        <v>0</v>
      </c>
      <c r="K87" s="40">
        <f>IF(ISNUMBER(SEARCH("&lt;a href=", 'Raw Data Hotspot'!K39)), IFERROR(INDEX(Table1[#Data], MATCH( 'Raw Data Hotspot'!K39, Table1[Gene Link], 0), 2), 'Raw Data Hotspot'!K39),  'Raw Data Hotspot'!K39)</f>
        <v>0</v>
      </c>
      <c r="L87" s="34">
        <f>'Raw Data Hotspot'!L39</f>
        <v>0</v>
      </c>
      <c r="M87" s="34">
        <f>'Raw Data Hotspot'!M39</f>
        <v>0</v>
      </c>
      <c r="N87" s="34">
        <f>'Raw Data Hotspot'!N39</f>
        <v>0</v>
      </c>
      <c r="O87" s="35">
        <f>'Raw Data Hotspot'!O39</f>
        <v>0</v>
      </c>
      <c r="P87" s="51" t="str">
        <f t="shared" si="31"/>
        <v/>
      </c>
      <c r="Q87" s="29"/>
      <c r="R87" s="29"/>
      <c r="T87" s="61"/>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8" t="str">
        <f t="shared" si="37"/>
        <v>0</v>
      </c>
      <c r="AL87" s="50">
        <f t="shared" si="38"/>
        <v>0</v>
      </c>
      <c r="AM87" s="50">
        <f t="shared" si="39"/>
        <v>0</v>
      </c>
    </row>
    <row r="88" spans="1:39" x14ac:dyDescent="0.3">
      <c r="A88" s="34">
        <f>'Raw Data Hotspot'!A40</f>
        <v>0</v>
      </c>
      <c r="B88" s="34">
        <f>'Raw Data Hotspot'!B40</f>
        <v>0</v>
      </c>
      <c r="C88" s="34">
        <f>'Raw Data Hotspot'!C40</f>
        <v>0</v>
      </c>
      <c r="D88" s="34">
        <f>'Raw Data Hotspot'!D40</f>
        <v>0</v>
      </c>
      <c r="E88" s="34">
        <f>'Raw Data Hotspot'!E40</f>
        <v>0</v>
      </c>
      <c r="F88" s="34">
        <f>'Raw Data Hotspot'!F40</f>
        <v>0</v>
      </c>
      <c r="G88" s="34">
        <f>'Raw Data Hotspot'!G40</f>
        <v>0</v>
      </c>
      <c r="H88" s="34">
        <f>'Raw Data Hotspot'!H40</f>
        <v>0</v>
      </c>
      <c r="I88" s="39">
        <f>'Raw Data Hotspot'!I40</f>
        <v>0</v>
      </c>
      <c r="J88" s="39">
        <f>'Raw Data Hotspot'!J40</f>
        <v>0</v>
      </c>
      <c r="K88" s="40">
        <f>IF(ISNUMBER(SEARCH("&lt;a href=", 'Raw Data Hotspot'!K40)), IFERROR(INDEX(Table1[#Data], MATCH( 'Raw Data Hotspot'!K40, Table1[Gene Link], 0), 2), 'Raw Data Hotspot'!K40),  'Raw Data Hotspot'!K40)</f>
        <v>0</v>
      </c>
      <c r="L88" s="34">
        <f>'Raw Data Hotspot'!L40</f>
        <v>0</v>
      </c>
      <c r="M88" s="34">
        <f>'Raw Data Hotspot'!M40</f>
        <v>0</v>
      </c>
      <c r="N88" s="34">
        <f>'Raw Data Hotspot'!N40</f>
        <v>0</v>
      </c>
      <c r="O88" s="35">
        <f>'Raw Data Hotspot'!O40</f>
        <v>0</v>
      </c>
      <c r="P88" s="51" t="str">
        <f>IF(I88=0,"",IF(AND(I88&gt;1.3,J88&gt;30),"Inspect","Not reportable"))</f>
        <v/>
      </c>
      <c r="Q88" s="29"/>
      <c r="R88" s="29"/>
      <c r="T88" s="61"/>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8" t="str">
        <f t="shared" si="37"/>
        <v>0</v>
      </c>
      <c r="AL88" s="50">
        <f t="shared" si="38"/>
        <v>0</v>
      </c>
      <c r="AM88" s="50">
        <f t="shared" si="39"/>
        <v>0</v>
      </c>
    </row>
    <row r="89" spans="1:39" x14ac:dyDescent="0.3">
      <c r="A89" s="34">
        <f>'Raw Data Hotspot'!A41</f>
        <v>0</v>
      </c>
      <c r="B89" s="34">
        <f>'Raw Data Hotspot'!B41</f>
        <v>0</v>
      </c>
      <c r="C89" s="34">
        <f>'Raw Data Hotspot'!C41</f>
        <v>0</v>
      </c>
      <c r="D89" s="34">
        <f>'Raw Data Hotspot'!D41</f>
        <v>0</v>
      </c>
      <c r="E89" s="34">
        <f>'Raw Data Hotspot'!E41</f>
        <v>0</v>
      </c>
      <c r="F89" s="34">
        <f>'Raw Data Hotspot'!F41</f>
        <v>0</v>
      </c>
      <c r="G89" s="34">
        <f>'Raw Data Hotspot'!G41</f>
        <v>0</v>
      </c>
      <c r="H89" s="34">
        <f>'Raw Data Hotspot'!H41</f>
        <v>0</v>
      </c>
      <c r="I89" s="39">
        <f>'Raw Data Hotspot'!I41</f>
        <v>0</v>
      </c>
      <c r="J89" s="39">
        <f>'Raw Data Hotspot'!J41</f>
        <v>0</v>
      </c>
      <c r="K89" s="40">
        <f>IF(ISNUMBER(SEARCH("&lt;a href=", 'Raw Data Hotspot'!K41)), IFERROR(INDEX(Table1[#Data], MATCH( 'Raw Data Hotspot'!K41, Table1[Gene Link], 0), 2), 'Raw Data Hotspot'!K41),  'Raw Data Hotspot'!K41)</f>
        <v>0</v>
      </c>
      <c r="L89" s="34">
        <f>'Raw Data Hotspot'!L41</f>
        <v>0</v>
      </c>
      <c r="M89" s="34">
        <f>'Raw Data Hotspot'!M41</f>
        <v>0</v>
      </c>
      <c r="N89" s="34">
        <f>'Raw Data Hotspot'!N41</f>
        <v>0</v>
      </c>
      <c r="O89" s="35">
        <f>'Raw Data Hotspot'!O41</f>
        <v>0</v>
      </c>
      <c r="P89" s="51" t="str">
        <f t="shared" si="31"/>
        <v/>
      </c>
      <c r="Q89" s="29"/>
      <c r="R89" s="29"/>
      <c r="T89" s="61"/>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8" t="str">
        <f t="shared" si="37"/>
        <v>0</v>
      </c>
      <c r="AL89" s="50">
        <f t="shared" si="38"/>
        <v>0</v>
      </c>
      <c r="AM89" s="50">
        <f t="shared" si="39"/>
        <v>0</v>
      </c>
    </row>
    <row r="90" spans="1:39" x14ac:dyDescent="0.3">
      <c r="A90" s="34">
        <f>'Raw Data Hotspot'!A42</f>
        <v>0</v>
      </c>
      <c r="B90" s="34">
        <f>'Raw Data Hotspot'!B42</f>
        <v>0</v>
      </c>
      <c r="C90" s="34">
        <f>'Raw Data Hotspot'!C42</f>
        <v>0</v>
      </c>
      <c r="D90" s="34">
        <f>'Raw Data Hotspot'!D42</f>
        <v>0</v>
      </c>
      <c r="E90" s="34">
        <f>'Raw Data Hotspot'!E42</f>
        <v>0</v>
      </c>
      <c r="F90" s="34">
        <f>'Raw Data Hotspot'!F42</f>
        <v>0</v>
      </c>
      <c r="G90" s="34">
        <f>'Raw Data Hotspot'!G42</f>
        <v>0</v>
      </c>
      <c r="H90" s="34">
        <f>'Raw Data Hotspot'!H42</f>
        <v>0</v>
      </c>
      <c r="I90" s="39">
        <f>'Raw Data Hotspot'!I42</f>
        <v>0</v>
      </c>
      <c r="J90" s="39">
        <f>'Raw Data Hotspot'!J42</f>
        <v>0</v>
      </c>
      <c r="K90" s="40">
        <f>IF(ISNUMBER(SEARCH("&lt;a href=", 'Raw Data Hotspot'!K42)), IFERROR(INDEX(Table1[#Data], MATCH( 'Raw Data Hotspot'!K42, Table1[Gene Link], 0), 2), 'Raw Data Hotspot'!K42),  'Raw Data Hotspot'!K42)</f>
        <v>0</v>
      </c>
      <c r="L90" s="34">
        <f>'Raw Data Hotspot'!L42</f>
        <v>0</v>
      </c>
      <c r="M90" s="34">
        <f>'Raw Data Hotspot'!M42</f>
        <v>0</v>
      </c>
      <c r="N90" s="34">
        <f>'Raw Data Hotspot'!N42</f>
        <v>0</v>
      </c>
      <c r="O90" s="35">
        <f>'Raw Data Hotspot'!O42</f>
        <v>0</v>
      </c>
      <c r="P90" s="51" t="str">
        <f t="shared" si="31"/>
        <v/>
      </c>
      <c r="Q90" s="29"/>
      <c r="R90" s="29"/>
      <c r="T90" s="61"/>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8" t="str">
        <f t="shared" si="37"/>
        <v>0</v>
      </c>
      <c r="AL90" s="50">
        <f t="shared" si="38"/>
        <v>0</v>
      </c>
      <c r="AM90" s="50">
        <f t="shared" si="39"/>
        <v>0</v>
      </c>
    </row>
    <row r="91" spans="1:39" x14ac:dyDescent="0.3">
      <c r="A91" s="34">
        <f>'Raw Data Hotspot'!A43</f>
        <v>0</v>
      </c>
      <c r="B91" s="34">
        <f>'Raw Data Hotspot'!B43</f>
        <v>0</v>
      </c>
      <c r="C91" s="34">
        <f>'Raw Data Hotspot'!C43</f>
        <v>0</v>
      </c>
      <c r="D91" s="34">
        <f>'Raw Data Hotspot'!D43</f>
        <v>0</v>
      </c>
      <c r="E91" s="34">
        <f>'Raw Data Hotspot'!E43</f>
        <v>0</v>
      </c>
      <c r="F91" s="34">
        <f>'Raw Data Hotspot'!F43</f>
        <v>0</v>
      </c>
      <c r="G91" s="34">
        <f>'Raw Data Hotspot'!G43</f>
        <v>0</v>
      </c>
      <c r="H91" s="34">
        <f>'Raw Data Hotspot'!H43</f>
        <v>0</v>
      </c>
      <c r="I91" s="39">
        <f>'Raw Data Hotspot'!I43</f>
        <v>0</v>
      </c>
      <c r="J91" s="39">
        <f>'Raw Data Hotspot'!J43</f>
        <v>0</v>
      </c>
      <c r="K91" s="40">
        <f>IF(ISNUMBER(SEARCH("&lt;a href=", 'Raw Data Hotspot'!K43)), IFERROR(INDEX(Table1[#Data], MATCH( 'Raw Data Hotspot'!K43, Table1[Gene Link], 0), 2), 'Raw Data Hotspot'!K43),  'Raw Data Hotspot'!K43)</f>
        <v>0</v>
      </c>
      <c r="L91" s="34">
        <f>'Raw Data Hotspot'!L43</f>
        <v>0</v>
      </c>
      <c r="M91" s="34">
        <f>'Raw Data Hotspot'!M43</f>
        <v>0</v>
      </c>
      <c r="N91" s="34">
        <f>'Raw Data Hotspot'!N43</f>
        <v>0</v>
      </c>
      <c r="O91" s="35">
        <f>'Raw Data Hotspot'!O43</f>
        <v>0</v>
      </c>
      <c r="P91" s="51" t="str">
        <f t="shared" si="31"/>
        <v/>
      </c>
      <c r="Q91" s="29"/>
      <c r="R91" s="29"/>
      <c r="T91" s="61"/>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8" t="str">
        <f t="shared" si="37"/>
        <v>0</v>
      </c>
      <c r="AL91" s="50">
        <f t="shared" si="38"/>
        <v>0</v>
      </c>
      <c r="AM91" s="50">
        <f t="shared" si="39"/>
        <v>0</v>
      </c>
    </row>
    <row r="92" spans="1:39" x14ac:dyDescent="0.3">
      <c r="A92" s="34">
        <f>'Raw Data Hotspot'!A44</f>
        <v>0</v>
      </c>
      <c r="B92" s="34">
        <f>'Raw Data Hotspot'!B44</f>
        <v>0</v>
      </c>
      <c r="C92" s="34">
        <f>'Raw Data Hotspot'!C44</f>
        <v>0</v>
      </c>
      <c r="D92" s="34">
        <f>'Raw Data Hotspot'!D44</f>
        <v>0</v>
      </c>
      <c r="E92" s="34">
        <f>'Raw Data Hotspot'!E44</f>
        <v>0</v>
      </c>
      <c r="F92" s="34">
        <f>'Raw Data Hotspot'!F44</f>
        <v>0</v>
      </c>
      <c r="G92" s="34">
        <f>'Raw Data Hotspot'!G44</f>
        <v>0</v>
      </c>
      <c r="H92" s="34">
        <f>'Raw Data Hotspot'!H44</f>
        <v>0</v>
      </c>
      <c r="I92" s="39">
        <f>'Raw Data Hotspot'!I44</f>
        <v>0</v>
      </c>
      <c r="J92" s="39">
        <f>'Raw Data Hotspot'!J44</f>
        <v>0</v>
      </c>
      <c r="K92" s="40">
        <f>IF(ISNUMBER(SEARCH("&lt;a href=", 'Raw Data Hotspot'!K44)), IFERROR(INDEX(Table1[#Data], MATCH( 'Raw Data Hotspot'!K44, Table1[Gene Link], 0), 2), 'Raw Data Hotspot'!K44),  'Raw Data Hotspot'!K44)</f>
        <v>0</v>
      </c>
      <c r="L92" s="34">
        <f>'Raw Data Hotspot'!L44</f>
        <v>0</v>
      </c>
      <c r="M92" s="34">
        <f>'Raw Data Hotspot'!M44</f>
        <v>0</v>
      </c>
      <c r="N92" s="34">
        <f>'Raw Data Hotspot'!N44</f>
        <v>0</v>
      </c>
      <c r="O92" s="35">
        <f>'Raw Data Hotspot'!O44</f>
        <v>0</v>
      </c>
      <c r="P92" s="51" t="str">
        <f t="shared" si="31"/>
        <v/>
      </c>
      <c r="Q92" s="29"/>
      <c r="R92" s="29"/>
      <c r="T92" s="61"/>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8" t="str">
        <f t="shared" si="37"/>
        <v>0</v>
      </c>
      <c r="AL92" s="50">
        <f t="shared" si="38"/>
        <v>0</v>
      </c>
      <c r="AM92" s="50">
        <f t="shared" si="39"/>
        <v>0</v>
      </c>
    </row>
    <row r="93" spans="1:39" x14ac:dyDescent="0.3">
      <c r="A93" s="34">
        <f>'Raw Data Hotspot'!A45</f>
        <v>0</v>
      </c>
      <c r="B93" s="34">
        <f>'Raw Data Hotspot'!B45</f>
        <v>0</v>
      </c>
      <c r="C93" s="34">
        <f>'Raw Data Hotspot'!C45</f>
        <v>0</v>
      </c>
      <c r="D93" s="34">
        <f>'Raw Data Hotspot'!D45</f>
        <v>0</v>
      </c>
      <c r="E93" s="34">
        <f>'Raw Data Hotspot'!E45</f>
        <v>0</v>
      </c>
      <c r="F93" s="34">
        <f>'Raw Data Hotspot'!F45</f>
        <v>0</v>
      </c>
      <c r="G93" s="34">
        <f>'Raw Data Hotspot'!G45</f>
        <v>0</v>
      </c>
      <c r="H93" s="34">
        <f>'Raw Data Hotspot'!H45</f>
        <v>0</v>
      </c>
      <c r="I93" s="39">
        <f>'Raw Data Hotspot'!I45</f>
        <v>0</v>
      </c>
      <c r="J93" s="39">
        <f>'Raw Data Hotspot'!J45</f>
        <v>0</v>
      </c>
      <c r="K93" s="40">
        <f>IF(ISNUMBER(SEARCH("&lt;a href=", 'Raw Data Hotspot'!K45)), IFERROR(INDEX(Table1[#Data], MATCH( 'Raw Data Hotspot'!K45, Table1[Gene Link], 0), 2), 'Raw Data Hotspot'!K45),  'Raw Data Hotspot'!K45)</f>
        <v>0</v>
      </c>
      <c r="L93" s="34">
        <f>'Raw Data Hotspot'!L45</f>
        <v>0</v>
      </c>
      <c r="M93" s="34">
        <f>'Raw Data Hotspot'!M45</f>
        <v>0</v>
      </c>
      <c r="N93" s="34">
        <f>'Raw Data Hotspot'!N45</f>
        <v>0</v>
      </c>
      <c r="O93" s="35">
        <f>'Raw Data Hotspot'!O45</f>
        <v>0</v>
      </c>
      <c r="P93" s="51" t="str">
        <f t="shared" si="31"/>
        <v/>
      </c>
      <c r="Q93" s="29"/>
      <c r="R93" s="29"/>
      <c r="T93" s="61"/>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8" t="str">
        <f t="shared" si="37"/>
        <v>0</v>
      </c>
      <c r="AL93" s="50">
        <f t="shared" si="38"/>
        <v>0</v>
      </c>
      <c r="AM93" s="50">
        <f t="shared" si="39"/>
        <v>0</v>
      </c>
    </row>
    <row r="94" spans="1:39" x14ac:dyDescent="0.3">
      <c r="A94" s="34">
        <f>'Raw Data Hotspot'!A46</f>
        <v>0</v>
      </c>
      <c r="B94" s="34">
        <f>'Raw Data Hotspot'!B46</f>
        <v>0</v>
      </c>
      <c r="C94" s="34">
        <f>'Raw Data Hotspot'!C46</f>
        <v>0</v>
      </c>
      <c r="D94" s="34">
        <f>'Raw Data Hotspot'!D46</f>
        <v>0</v>
      </c>
      <c r="E94" s="34">
        <f>'Raw Data Hotspot'!E46</f>
        <v>0</v>
      </c>
      <c r="F94" s="34">
        <f>'Raw Data Hotspot'!F46</f>
        <v>0</v>
      </c>
      <c r="G94" s="34">
        <f>'Raw Data Hotspot'!G46</f>
        <v>0</v>
      </c>
      <c r="H94" s="34">
        <f>'Raw Data Hotspot'!H46</f>
        <v>0</v>
      </c>
      <c r="I94" s="39">
        <f>'Raw Data Hotspot'!I46</f>
        <v>0</v>
      </c>
      <c r="J94" s="39">
        <f>'Raw Data Hotspot'!J46</f>
        <v>0</v>
      </c>
      <c r="K94" s="40">
        <f>IF(ISNUMBER(SEARCH("&lt;a href=", 'Raw Data Hotspot'!K46)), IFERROR(INDEX(Table1[#Data], MATCH( 'Raw Data Hotspot'!K46, Table1[Gene Link], 0), 2), 'Raw Data Hotspot'!K46),  'Raw Data Hotspot'!K46)</f>
        <v>0</v>
      </c>
      <c r="L94" s="34">
        <f>'Raw Data Hotspot'!L46</f>
        <v>0</v>
      </c>
      <c r="M94" s="34">
        <f>'Raw Data Hotspot'!M46</f>
        <v>0</v>
      </c>
      <c r="N94" s="34">
        <f>'Raw Data Hotspot'!N46</f>
        <v>0</v>
      </c>
      <c r="O94" s="35">
        <f>'Raw Data Hotspot'!O46</f>
        <v>0</v>
      </c>
      <c r="P94" s="51" t="str">
        <f t="shared" si="31"/>
        <v/>
      </c>
      <c r="Q94" s="29"/>
      <c r="R94" s="29"/>
      <c r="T94" s="61"/>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8" t="str">
        <f t="shared" si="37"/>
        <v>0</v>
      </c>
      <c r="AL94" s="50">
        <f t="shared" si="38"/>
        <v>0</v>
      </c>
      <c r="AM94" s="50">
        <f t="shared" si="39"/>
        <v>0</v>
      </c>
    </row>
    <row r="95" spans="1:39" x14ac:dyDescent="0.3">
      <c r="A95" s="34">
        <f>'Raw Data Hotspot'!A47</f>
        <v>0</v>
      </c>
      <c r="B95" s="34">
        <f>'Raw Data Hotspot'!B47</f>
        <v>0</v>
      </c>
      <c r="C95" s="34">
        <f>'Raw Data Hotspot'!C47</f>
        <v>0</v>
      </c>
      <c r="D95" s="34">
        <f>'Raw Data Hotspot'!D47</f>
        <v>0</v>
      </c>
      <c r="E95" s="34">
        <f>'Raw Data Hotspot'!E47</f>
        <v>0</v>
      </c>
      <c r="F95" s="34">
        <f>'Raw Data Hotspot'!F47</f>
        <v>0</v>
      </c>
      <c r="G95" s="34">
        <f>'Raw Data Hotspot'!G47</f>
        <v>0</v>
      </c>
      <c r="H95" s="34">
        <f>'Raw Data Hotspot'!H47</f>
        <v>0</v>
      </c>
      <c r="I95" s="39">
        <f>'Raw Data Hotspot'!I47</f>
        <v>0</v>
      </c>
      <c r="J95" s="39">
        <f>'Raw Data Hotspot'!J47</f>
        <v>0</v>
      </c>
      <c r="K95" s="40">
        <f>IF(ISNUMBER(SEARCH("&lt;a href=", 'Raw Data Hotspot'!K47)), IFERROR(INDEX(Table1[#Data], MATCH( 'Raw Data Hotspot'!K47, Table1[Gene Link], 0), 2), 'Raw Data Hotspot'!K47),  'Raw Data Hotspot'!K47)</f>
        <v>0</v>
      </c>
      <c r="L95" s="34">
        <f>'Raw Data Hotspot'!L47</f>
        <v>0</v>
      </c>
      <c r="M95" s="34">
        <f>'Raw Data Hotspot'!M47</f>
        <v>0</v>
      </c>
      <c r="N95" s="34">
        <f>'Raw Data Hotspot'!N47</f>
        <v>0</v>
      </c>
      <c r="O95" s="35">
        <f>'Raw Data Hotspot'!O47</f>
        <v>0</v>
      </c>
      <c r="P95" s="51" t="str">
        <f t="shared" si="31"/>
        <v/>
      </c>
      <c r="Q95" s="29"/>
      <c r="R95" s="29"/>
      <c r="T95" s="61"/>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8" t="str">
        <f t="shared" si="37"/>
        <v>0</v>
      </c>
      <c r="AL95" s="50">
        <f t="shared" si="38"/>
        <v>0</v>
      </c>
      <c r="AM95" s="50">
        <f t="shared" si="39"/>
        <v>0</v>
      </c>
    </row>
    <row r="96" spans="1:39" x14ac:dyDescent="0.3">
      <c r="A96" s="34">
        <f>'Raw Data Hotspot'!A48</f>
        <v>0</v>
      </c>
      <c r="B96" s="34">
        <f>'Raw Data Hotspot'!B48</f>
        <v>0</v>
      </c>
      <c r="C96" s="34">
        <f>'Raw Data Hotspot'!C48</f>
        <v>0</v>
      </c>
      <c r="D96" s="34">
        <f>'Raw Data Hotspot'!D48</f>
        <v>0</v>
      </c>
      <c r="E96" s="34">
        <f>'Raw Data Hotspot'!E48</f>
        <v>0</v>
      </c>
      <c r="F96" s="34">
        <f>'Raw Data Hotspot'!F48</f>
        <v>0</v>
      </c>
      <c r="G96" s="34">
        <f>'Raw Data Hotspot'!G48</f>
        <v>0</v>
      </c>
      <c r="H96" s="34">
        <f>'Raw Data Hotspot'!H48</f>
        <v>0</v>
      </c>
      <c r="I96" s="39">
        <f>'Raw Data Hotspot'!I48</f>
        <v>0</v>
      </c>
      <c r="J96" s="39">
        <f>'Raw Data Hotspot'!J48</f>
        <v>0</v>
      </c>
      <c r="K96" s="40">
        <f>IF(ISNUMBER(SEARCH("&lt;a href=", 'Raw Data Hotspot'!K48)), IFERROR(INDEX(Table1[#Data], MATCH( 'Raw Data Hotspot'!K48, Table1[Gene Link], 0), 2), 'Raw Data Hotspot'!K48),  'Raw Data Hotspot'!K48)</f>
        <v>0</v>
      </c>
      <c r="L96" s="34">
        <f>'Raw Data Hotspot'!L48</f>
        <v>0</v>
      </c>
      <c r="M96" s="34">
        <f>'Raw Data Hotspot'!M48</f>
        <v>0</v>
      </c>
      <c r="N96" s="34">
        <f>'Raw Data Hotspot'!N48</f>
        <v>0</v>
      </c>
      <c r="O96" s="35">
        <f>'Raw Data Hotspot'!O48</f>
        <v>0</v>
      </c>
      <c r="P96" s="51" t="str">
        <f t="shared" si="31"/>
        <v/>
      </c>
      <c r="Q96" s="29"/>
      <c r="R96" s="29"/>
      <c r="T96" s="61"/>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8" t="str">
        <f t="shared" si="37"/>
        <v>0</v>
      </c>
      <c r="AL96" s="50">
        <f t="shared" si="38"/>
        <v>0</v>
      </c>
      <c r="AM96" s="50">
        <f t="shared" si="39"/>
        <v>0</v>
      </c>
    </row>
    <row r="97" spans="1:39" x14ac:dyDescent="0.3">
      <c r="A97" s="34">
        <f>'Raw Data Hotspot'!A49</f>
        <v>0</v>
      </c>
      <c r="B97" s="34">
        <f>'Raw Data Hotspot'!B49</f>
        <v>0</v>
      </c>
      <c r="C97" s="34">
        <f>'Raw Data Hotspot'!C49</f>
        <v>0</v>
      </c>
      <c r="D97" s="34">
        <f>'Raw Data Hotspot'!D49</f>
        <v>0</v>
      </c>
      <c r="E97" s="34">
        <f>'Raw Data Hotspot'!E49</f>
        <v>0</v>
      </c>
      <c r="F97" s="34">
        <f>'Raw Data Hotspot'!F49</f>
        <v>0</v>
      </c>
      <c r="G97" s="34">
        <f>'Raw Data Hotspot'!G49</f>
        <v>0</v>
      </c>
      <c r="H97" s="34">
        <f>'Raw Data Hotspot'!H49</f>
        <v>0</v>
      </c>
      <c r="I97" s="39">
        <f>'Raw Data Hotspot'!I49</f>
        <v>0</v>
      </c>
      <c r="J97" s="39">
        <f>'Raw Data Hotspot'!J49</f>
        <v>0</v>
      </c>
      <c r="K97" s="40">
        <f>IF(ISNUMBER(SEARCH("&lt;a href=", 'Raw Data Hotspot'!K49)), IFERROR(INDEX(Table1[#Data], MATCH( 'Raw Data Hotspot'!K49, Table1[Gene Link], 0), 2), 'Raw Data Hotspot'!K49),  'Raw Data Hotspot'!K49)</f>
        <v>0</v>
      </c>
      <c r="L97" s="34">
        <f>'Raw Data Hotspot'!L49</f>
        <v>0</v>
      </c>
      <c r="M97" s="34">
        <f>'Raw Data Hotspot'!M49</f>
        <v>0</v>
      </c>
      <c r="N97" s="34">
        <f>'Raw Data Hotspot'!N49</f>
        <v>0</v>
      </c>
      <c r="O97" s="35">
        <f>'Raw Data Hotspot'!O49</f>
        <v>0</v>
      </c>
      <c r="P97" s="51" t="str">
        <f t="shared" si="31"/>
        <v/>
      </c>
      <c r="Q97" s="29"/>
      <c r="R97" s="29"/>
      <c r="T97" s="61"/>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8" t="str">
        <f t="shared" si="37"/>
        <v>0</v>
      </c>
      <c r="AL97" s="50">
        <f t="shared" si="38"/>
        <v>0</v>
      </c>
      <c r="AM97" s="50">
        <f t="shared" si="39"/>
        <v>0</v>
      </c>
    </row>
    <row r="98" spans="1:39" x14ac:dyDescent="0.3">
      <c r="A98" s="34">
        <f>'Raw Data Hotspot'!A50</f>
        <v>0</v>
      </c>
      <c r="B98" s="34">
        <f>'Raw Data Hotspot'!B50</f>
        <v>0</v>
      </c>
      <c r="C98" s="34">
        <f>'Raw Data Hotspot'!C50</f>
        <v>0</v>
      </c>
      <c r="D98" s="34">
        <f>'Raw Data Hotspot'!D50</f>
        <v>0</v>
      </c>
      <c r="E98" s="34">
        <f>'Raw Data Hotspot'!E50</f>
        <v>0</v>
      </c>
      <c r="F98" s="34">
        <f>'Raw Data Hotspot'!F50</f>
        <v>0</v>
      </c>
      <c r="G98" s="34">
        <f>'Raw Data Hotspot'!G50</f>
        <v>0</v>
      </c>
      <c r="H98" s="34">
        <f>'Raw Data Hotspot'!H50</f>
        <v>0</v>
      </c>
      <c r="I98" s="39">
        <f>'Raw Data Hotspot'!I50</f>
        <v>0</v>
      </c>
      <c r="J98" s="39">
        <f>'Raw Data Hotspot'!J50</f>
        <v>0</v>
      </c>
      <c r="K98" s="40">
        <f>IF(ISNUMBER(SEARCH("&lt;a href=", 'Raw Data Hotspot'!K50)), IFERROR(INDEX(Table1[#Data], MATCH( 'Raw Data Hotspot'!K50, Table1[Gene Link], 0), 2), 'Raw Data Hotspot'!K50),  'Raw Data Hotspot'!K50)</f>
        <v>0</v>
      </c>
      <c r="L98" s="34">
        <f>'Raw Data Hotspot'!L50</f>
        <v>0</v>
      </c>
      <c r="M98" s="34">
        <f>'Raw Data Hotspot'!M50</f>
        <v>0</v>
      </c>
      <c r="N98" s="34">
        <f>'Raw Data Hotspot'!N50</f>
        <v>0</v>
      </c>
      <c r="O98" s="35">
        <f>'Raw Data Hotspot'!O50</f>
        <v>0</v>
      </c>
      <c r="P98" s="51" t="str">
        <f t="shared" si="31"/>
        <v/>
      </c>
      <c r="Q98" s="29"/>
      <c r="R98" s="29"/>
      <c r="T98" s="61"/>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8" t="str">
        <f t="shared" si="37"/>
        <v>0</v>
      </c>
      <c r="AL98" s="50">
        <f t="shared" si="38"/>
        <v>0</v>
      </c>
      <c r="AM98" s="50">
        <f t="shared" si="39"/>
        <v>0</v>
      </c>
    </row>
    <row r="99" spans="1:39" x14ac:dyDescent="0.3">
      <c r="A99" s="34">
        <f>'Raw Data Hotspot'!A51</f>
        <v>0</v>
      </c>
      <c r="B99" s="34">
        <f>'Raw Data Hotspot'!B51</f>
        <v>0</v>
      </c>
      <c r="C99" s="34">
        <f>'Raw Data Hotspot'!C51</f>
        <v>0</v>
      </c>
      <c r="D99" s="34">
        <f>'Raw Data Hotspot'!D51</f>
        <v>0</v>
      </c>
      <c r="E99" s="34">
        <f>'Raw Data Hotspot'!E51</f>
        <v>0</v>
      </c>
      <c r="F99" s="34">
        <f>'Raw Data Hotspot'!F51</f>
        <v>0</v>
      </c>
      <c r="G99" s="34">
        <f>'Raw Data Hotspot'!G51</f>
        <v>0</v>
      </c>
      <c r="H99" s="34">
        <f>'Raw Data Hotspot'!H51</f>
        <v>0</v>
      </c>
      <c r="I99" s="39">
        <f>'Raw Data Hotspot'!I51</f>
        <v>0</v>
      </c>
      <c r="J99" s="39">
        <f>'Raw Data Hotspot'!J51</f>
        <v>0</v>
      </c>
      <c r="K99" s="40">
        <f>IF(ISNUMBER(SEARCH("&lt;a href=", 'Raw Data Hotspot'!K51)), IFERROR(INDEX(Table1[#Data], MATCH( 'Raw Data Hotspot'!K51, Table1[Gene Link], 0), 2), 'Raw Data Hotspot'!K51),  'Raw Data Hotspot'!K51)</f>
        <v>0</v>
      </c>
      <c r="L99" s="34">
        <f>'Raw Data Hotspot'!L51</f>
        <v>0</v>
      </c>
      <c r="M99" s="34">
        <f>'Raw Data Hotspot'!M51</f>
        <v>0</v>
      </c>
      <c r="N99" s="34">
        <f>'Raw Data Hotspot'!N51</f>
        <v>0</v>
      </c>
      <c r="O99" s="35">
        <f>'Raw Data Hotspot'!O51</f>
        <v>0</v>
      </c>
      <c r="P99" s="51" t="str">
        <f t="shared" si="31"/>
        <v/>
      </c>
      <c r="Q99" s="29"/>
      <c r="R99" s="29"/>
      <c r="T99" s="61"/>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8" t="str">
        <f t="shared" si="37"/>
        <v>0</v>
      </c>
      <c r="AL99" s="50">
        <f t="shared" si="38"/>
        <v>0</v>
      </c>
      <c r="AM99" s="50">
        <f t="shared" si="39"/>
        <v>0</v>
      </c>
    </row>
    <row r="100" spans="1:39" x14ac:dyDescent="0.3">
      <c r="A100" s="34">
        <f>'Raw Data Hotspot'!A52</f>
        <v>0</v>
      </c>
      <c r="B100" s="34">
        <f>'Raw Data Hotspot'!B52</f>
        <v>0</v>
      </c>
      <c r="C100" s="34">
        <f>'Raw Data Hotspot'!C52</f>
        <v>0</v>
      </c>
      <c r="D100" s="34">
        <f>'Raw Data Hotspot'!D52</f>
        <v>0</v>
      </c>
      <c r="E100" s="34">
        <f>'Raw Data Hotspot'!E52</f>
        <v>0</v>
      </c>
      <c r="F100" s="34">
        <f>'Raw Data Hotspot'!F52</f>
        <v>0</v>
      </c>
      <c r="G100" s="34">
        <f>'Raw Data Hotspot'!G52</f>
        <v>0</v>
      </c>
      <c r="H100" s="34">
        <f>'Raw Data Hotspot'!H52</f>
        <v>0</v>
      </c>
      <c r="I100" s="39">
        <f>'Raw Data Hotspot'!I52</f>
        <v>0</v>
      </c>
      <c r="J100" s="39">
        <f>'Raw Data Hotspot'!J52</f>
        <v>0</v>
      </c>
      <c r="K100" s="40">
        <f>IF(ISNUMBER(SEARCH("&lt;a href=", 'Raw Data Hotspot'!K52)), IFERROR(INDEX(Table1[#Data], MATCH( 'Raw Data Hotspot'!K52, Table1[Gene Link], 0), 2), 'Raw Data Hotspot'!K52),  'Raw Data Hotspot'!K52)</f>
        <v>0</v>
      </c>
      <c r="L100" s="34">
        <f>'Raw Data Hotspot'!L52</f>
        <v>0</v>
      </c>
      <c r="M100" s="34">
        <f>'Raw Data Hotspot'!M52</f>
        <v>0</v>
      </c>
      <c r="N100" s="34">
        <f>'Raw Data Hotspot'!N52</f>
        <v>0</v>
      </c>
      <c r="O100" s="35">
        <f>'Raw Data Hotspot'!O52</f>
        <v>0</v>
      </c>
      <c r="P100" s="51" t="str">
        <f>IF(I100=0,"",IF(AND(I100&gt;1.3,J100&gt;30),"Inspect","Not reportable"))</f>
        <v/>
      </c>
      <c r="Q100" s="29"/>
      <c r="R100" s="29"/>
      <c r="T100" s="61"/>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8" t="str">
        <f t="shared" si="37"/>
        <v>0</v>
      </c>
      <c r="AL100" s="50">
        <f t="shared" si="38"/>
        <v>0</v>
      </c>
      <c r="AM100" s="50">
        <f t="shared" si="39"/>
        <v>0</v>
      </c>
    </row>
    <row r="101" spans="1:39" x14ac:dyDescent="0.3">
      <c r="A101" s="34">
        <f>'Raw Data Hotspot'!A53</f>
        <v>0</v>
      </c>
      <c r="B101" s="34">
        <f>'Raw Data Hotspot'!B53</f>
        <v>0</v>
      </c>
      <c r="C101" s="34">
        <f>'Raw Data Hotspot'!C53</f>
        <v>0</v>
      </c>
      <c r="D101" s="34">
        <f>'Raw Data Hotspot'!D53</f>
        <v>0</v>
      </c>
      <c r="E101" s="34">
        <f>'Raw Data Hotspot'!E53</f>
        <v>0</v>
      </c>
      <c r="F101" s="34">
        <f>'Raw Data Hotspot'!F53</f>
        <v>0</v>
      </c>
      <c r="G101" s="34">
        <f>'Raw Data Hotspot'!G53</f>
        <v>0</v>
      </c>
      <c r="H101" s="34">
        <f>'Raw Data Hotspot'!H53</f>
        <v>0</v>
      </c>
      <c r="I101" s="39">
        <f>'Raw Data Hotspot'!I53</f>
        <v>0</v>
      </c>
      <c r="J101" s="39">
        <f>'Raw Data Hotspot'!J53</f>
        <v>0</v>
      </c>
      <c r="K101" s="40">
        <f>IF(ISNUMBER(SEARCH("&lt;a href=", 'Raw Data Hotspot'!K53)), IFERROR(INDEX(Table1[#Data], MATCH( 'Raw Data Hotspot'!K53, Table1[Gene Link], 0), 2), 'Raw Data Hotspot'!K53),  'Raw Data Hotspot'!K53)</f>
        <v>0</v>
      </c>
      <c r="L101" s="34">
        <f>'Raw Data Hotspot'!L53</f>
        <v>0</v>
      </c>
      <c r="M101" s="34">
        <f>'Raw Data Hotspot'!M53</f>
        <v>0</v>
      </c>
      <c r="N101" s="34">
        <f>'Raw Data Hotspot'!N53</f>
        <v>0</v>
      </c>
      <c r="O101" s="35">
        <f>'Raw Data Hotspot'!O53</f>
        <v>0</v>
      </c>
      <c r="P101" s="51" t="str">
        <f t="shared" si="31"/>
        <v/>
      </c>
      <c r="Q101" s="29"/>
      <c r="R101" s="29"/>
      <c r="T101" s="61"/>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8" t="str">
        <f t="shared" si="37"/>
        <v>0</v>
      </c>
      <c r="AL101" s="50">
        <f t="shared" si="38"/>
        <v>0</v>
      </c>
      <c r="AM101" s="50">
        <f t="shared" si="39"/>
        <v>0</v>
      </c>
    </row>
    <row r="102" spans="1:39" x14ac:dyDescent="0.3">
      <c r="A102" s="34">
        <f>'Raw Data Hotspot'!A54</f>
        <v>0</v>
      </c>
      <c r="B102" s="34">
        <f>'Raw Data Hotspot'!B54</f>
        <v>0</v>
      </c>
      <c r="C102" s="34">
        <f>'Raw Data Hotspot'!C54</f>
        <v>0</v>
      </c>
      <c r="D102" s="34">
        <f>'Raw Data Hotspot'!D54</f>
        <v>0</v>
      </c>
      <c r="E102" s="34">
        <f>'Raw Data Hotspot'!E54</f>
        <v>0</v>
      </c>
      <c r="F102" s="34">
        <f>'Raw Data Hotspot'!F54</f>
        <v>0</v>
      </c>
      <c r="G102" s="34">
        <f>'Raw Data Hotspot'!G54</f>
        <v>0</v>
      </c>
      <c r="H102" s="34">
        <f>'Raw Data Hotspot'!H54</f>
        <v>0</v>
      </c>
      <c r="I102" s="39">
        <f>'Raw Data Hotspot'!I54</f>
        <v>0</v>
      </c>
      <c r="J102" s="39">
        <f>'Raw Data Hotspot'!J54</f>
        <v>0</v>
      </c>
      <c r="K102" s="40">
        <f>IF(ISNUMBER(SEARCH("&lt;a href=", 'Raw Data Hotspot'!K54)), IFERROR(INDEX(Table1[#Data], MATCH( 'Raw Data Hotspot'!K54, Table1[Gene Link], 0), 2), 'Raw Data Hotspot'!K54),  'Raw Data Hotspot'!K54)</f>
        <v>0</v>
      </c>
      <c r="L102" s="34">
        <f>'Raw Data Hotspot'!L54</f>
        <v>0</v>
      </c>
      <c r="M102" s="34">
        <f>'Raw Data Hotspot'!M54</f>
        <v>0</v>
      </c>
      <c r="N102" s="34">
        <f>'Raw Data Hotspot'!N54</f>
        <v>0</v>
      </c>
      <c r="O102" s="35">
        <f>'Raw Data Hotspot'!O54</f>
        <v>0</v>
      </c>
      <c r="P102" s="51" t="str">
        <f t="shared" si="31"/>
        <v/>
      </c>
      <c r="Q102" s="29"/>
      <c r="R102" s="29"/>
      <c r="T102" s="61"/>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8" t="str">
        <f t="shared" si="37"/>
        <v>0</v>
      </c>
      <c r="AL102" s="50">
        <f t="shared" si="38"/>
        <v>0</v>
      </c>
      <c r="AM102" s="50">
        <f t="shared" si="39"/>
        <v>0</v>
      </c>
    </row>
    <row r="103" spans="1:39" x14ac:dyDescent="0.3">
      <c r="A103" s="34">
        <f>'Raw Data Hotspot'!A55</f>
        <v>0</v>
      </c>
      <c r="B103" s="34">
        <f>'Raw Data Hotspot'!B55</f>
        <v>0</v>
      </c>
      <c r="C103" s="34">
        <f>'Raw Data Hotspot'!C55</f>
        <v>0</v>
      </c>
      <c r="D103" s="34">
        <f>'Raw Data Hotspot'!D55</f>
        <v>0</v>
      </c>
      <c r="E103" s="34">
        <f>'Raw Data Hotspot'!E55</f>
        <v>0</v>
      </c>
      <c r="F103" s="34">
        <f>'Raw Data Hotspot'!F55</f>
        <v>0</v>
      </c>
      <c r="G103" s="34">
        <f>'Raw Data Hotspot'!G55</f>
        <v>0</v>
      </c>
      <c r="H103" s="34">
        <f>'Raw Data Hotspot'!H55</f>
        <v>0</v>
      </c>
      <c r="I103" s="39">
        <f>'Raw Data Hotspot'!I55</f>
        <v>0</v>
      </c>
      <c r="J103" s="39">
        <f>'Raw Data Hotspot'!J55</f>
        <v>0</v>
      </c>
      <c r="K103" s="40">
        <f>IF(ISNUMBER(SEARCH("&lt;a href=", 'Raw Data Hotspot'!K55)), IFERROR(INDEX(Table1[#Data], MATCH( 'Raw Data Hotspot'!K55, Table1[Gene Link], 0), 2), 'Raw Data Hotspot'!K55),  'Raw Data Hotspot'!K55)</f>
        <v>0</v>
      </c>
      <c r="L103" s="34">
        <f>'Raw Data Hotspot'!L55</f>
        <v>0</v>
      </c>
      <c r="M103" s="34">
        <f>'Raw Data Hotspot'!M55</f>
        <v>0</v>
      </c>
      <c r="N103" s="34">
        <f>'Raw Data Hotspot'!N55</f>
        <v>0</v>
      </c>
      <c r="O103" s="35">
        <f>'Raw Data Hotspot'!O55</f>
        <v>0</v>
      </c>
      <c r="P103" s="51" t="str">
        <f t="shared" si="31"/>
        <v/>
      </c>
      <c r="Q103" s="29"/>
      <c r="R103" s="29"/>
      <c r="T103" s="61"/>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8" t="str">
        <f t="shared" si="37"/>
        <v>0</v>
      </c>
      <c r="AL103" s="50">
        <f t="shared" si="38"/>
        <v>0</v>
      </c>
      <c r="AM103" s="50">
        <f t="shared" si="39"/>
        <v>0</v>
      </c>
    </row>
    <row r="104" spans="1:39" x14ac:dyDescent="0.3">
      <c r="A104" s="34">
        <f>'Raw Data Hotspot'!A56</f>
        <v>0</v>
      </c>
      <c r="B104" s="34">
        <f>'Raw Data Hotspot'!B56</f>
        <v>0</v>
      </c>
      <c r="C104" s="34">
        <f>'Raw Data Hotspot'!C56</f>
        <v>0</v>
      </c>
      <c r="D104" s="34">
        <f>'Raw Data Hotspot'!D56</f>
        <v>0</v>
      </c>
      <c r="E104" s="34">
        <f>'Raw Data Hotspot'!E56</f>
        <v>0</v>
      </c>
      <c r="F104" s="34">
        <f>'Raw Data Hotspot'!F56</f>
        <v>0</v>
      </c>
      <c r="G104" s="34">
        <f>'Raw Data Hotspot'!G56</f>
        <v>0</v>
      </c>
      <c r="H104" s="34">
        <f>'Raw Data Hotspot'!H56</f>
        <v>0</v>
      </c>
      <c r="I104" s="39">
        <f>'Raw Data Hotspot'!I56</f>
        <v>0</v>
      </c>
      <c r="J104" s="39">
        <f>'Raw Data Hotspot'!J56</f>
        <v>0</v>
      </c>
      <c r="K104" s="40">
        <f>IF(ISNUMBER(SEARCH("&lt;a href=", 'Raw Data Hotspot'!K56)), IFERROR(INDEX(Table1[#Data], MATCH( 'Raw Data Hotspot'!K56, Table1[Gene Link], 0), 2), 'Raw Data Hotspot'!K56),  'Raw Data Hotspot'!K56)</f>
        <v>0</v>
      </c>
      <c r="L104" s="34">
        <f>'Raw Data Hotspot'!L56</f>
        <v>0</v>
      </c>
      <c r="M104" s="34">
        <f>'Raw Data Hotspot'!M56</f>
        <v>0</v>
      </c>
      <c r="N104" s="34">
        <f>'Raw Data Hotspot'!N56</f>
        <v>0</v>
      </c>
      <c r="O104" s="35">
        <f>'Raw Data Hotspot'!O56</f>
        <v>0</v>
      </c>
      <c r="P104" s="51" t="str">
        <f t="shared" si="31"/>
        <v/>
      </c>
      <c r="Q104" s="29"/>
      <c r="R104" s="29"/>
      <c r="T104" s="61"/>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8" t="str">
        <f t="shared" si="37"/>
        <v>0</v>
      </c>
      <c r="AL104" s="50">
        <f t="shared" si="38"/>
        <v>0</v>
      </c>
      <c r="AM104" s="50">
        <f t="shared" si="39"/>
        <v>0</v>
      </c>
    </row>
    <row r="105" spans="1:39" x14ac:dyDescent="0.3">
      <c r="A105" s="34">
        <f>'Raw Data Hotspot'!A57</f>
        <v>0</v>
      </c>
      <c r="B105" s="34">
        <f>'Raw Data Hotspot'!B57</f>
        <v>0</v>
      </c>
      <c r="C105" s="34">
        <f>'Raw Data Hotspot'!C57</f>
        <v>0</v>
      </c>
      <c r="D105" s="34">
        <f>'Raw Data Hotspot'!D57</f>
        <v>0</v>
      </c>
      <c r="E105" s="34">
        <f>'Raw Data Hotspot'!E57</f>
        <v>0</v>
      </c>
      <c r="F105" s="34">
        <f>'Raw Data Hotspot'!F57</f>
        <v>0</v>
      </c>
      <c r="G105" s="34">
        <f>'Raw Data Hotspot'!G57</f>
        <v>0</v>
      </c>
      <c r="H105" s="34">
        <f>'Raw Data Hotspot'!H57</f>
        <v>0</v>
      </c>
      <c r="I105" s="39">
        <f>'Raw Data Hotspot'!I57</f>
        <v>0</v>
      </c>
      <c r="J105" s="39">
        <f>'Raw Data Hotspot'!J57</f>
        <v>0</v>
      </c>
      <c r="K105" s="40">
        <f>IF(ISNUMBER(SEARCH("&lt;a href=", 'Raw Data Hotspot'!K57)), IFERROR(INDEX(Table1[#Data], MATCH( 'Raw Data Hotspot'!K57, Table1[Gene Link], 0), 2), 'Raw Data Hotspot'!K57),  'Raw Data Hotspot'!K57)</f>
        <v>0</v>
      </c>
      <c r="L105" s="34">
        <f>'Raw Data Hotspot'!L57</f>
        <v>0</v>
      </c>
      <c r="M105" s="34">
        <f>'Raw Data Hotspot'!M57</f>
        <v>0</v>
      </c>
      <c r="N105" s="34">
        <f>'Raw Data Hotspot'!N57</f>
        <v>0</v>
      </c>
      <c r="O105" s="35">
        <f>'Raw Data Hotspot'!O57</f>
        <v>0</v>
      </c>
      <c r="P105" s="51" t="str">
        <f t="shared" si="31"/>
        <v/>
      </c>
      <c r="Q105" s="29"/>
      <c r="R105" s="29"/>
      <c r="T105" s="61"/>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8" t="str">
        <f t="shared" si="37"/>
        <v>0</v>
      </c>
      <c r="AL105" s="50">
        <f t="shared" si="38"/>
        <v>0</v>
      </c>
      <c r="AM105" s="50">
        <f t="shared" si="39"/>
        <v>0</v>
      </c>
    </row>
    <row r="106" spans="1:39" x14ac:dyDescent="0.3">
      <c r="A106" s="34">
        <f>'Raw Data Hotspot'!A58</f>
        <v>0</v>
      </c>
      <c r="B106" s="34">
        <f>'Raw Data Hotspot'!B58</f>
        <v>0</v>
      </c>
      <c r="C106" s="34">
        <f>'Raw Data Hotspot'!C58</f>
        <v>0</v>
      </c>
      <c r="D106" s="34">
        <f>'Raw Data Hotspot'!D58</f>
        <v>0</v>
      </c>
      <c r="E106" s="34">
        <f>'Raw Data Hotspot'!E58</f>
        <v>0</v>
      </c>
      <c r="F106" s="34">
        <f>'Raw Data Hotspot'!F58</f>
        <v>0</v>
      </c>
      <c r="G106" s="34">
        <f>'Raw Data Hotspot'!G58</f>
        <v>0</v>
      </c>
      <c r="H106" s="34">
        <f>'Raw Data Hotspot'!H58</f>
        <v>0</v>
      </c>
      <c r="I106" s="39">
        <f>'Raw Data Hotspot'!I58</f>
        <v>0</v>
      </c>
      <c r="J106" s="39">
        <f>'Raw Data Hotspot'!J58</f>
        <v>0</v>
      </c>
      <c r="K106" s="40">
        <f>IF(ISNUMBER(SEARCH("&lt;a href=", 'Raw Data Hotspot'!K58)), IFERROR(INDEX(Table1[#Data], MATCH( 'Raw Data Hotspot'!K58, Table1[Gene Link], 0), 2), 'Raw Data Hotspot'!K58),  'Raw Data Hotspot'!K58)</f>
        <v>0</v>
      </c>
      <c r="L106" s="34">
        <f>'Raw Data Hotspot'!L58</f>
        <v>0</v>
      </c>
      <c r="M106" s="34">
        <f>'Raw Data Hotspot'!M58</f>
        <v>0</v>
      </c>
      <c r="N106" s="34">
        <f>'Raw Data Hotspot'!N58</f>
        <v>0</v>
      </c>
      <c r="O106" s="35">
        <f>'Raw Data Hotspot'!O58</f>
        <v>0</v>
      </c>
      <c r="P106" s="51" t="str">
        <f t="shared" si="31"/>
        <v/>
      </c>
      <c r="Q106" s="29"/>
      <c r="R106" s="29"/>
      <c r="T106" s="61"/>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8" t="str">
        <f t="shared" si="37"/>
        <v>0</v>
      </c>
      <c r="AL106" s="50">
        <f t="shared" si="38"/>
        <v>0</v>
      </c>
      <c r="AM106" s="50">
        <f t="shared" si="39"/>
        <v>0</v>
      </c>
    </row>
    <row r="107" spans="1:39" x14ac:dyDescent="0.3">
      <c r="A107" s="34">
        <f>'Raw Data Hotspot'!A59</f>
        <v>0</v>
      </c>
      <c r="B107" s="34">
        <f>'Raw Data Hotspot'!B59</f>
        <v>0</v>
      </c>
      <c r="C107" s="34">
        <f>'Raw Data Hotspot'!C59</f>
        <v>0</v>
      </c>
      <c r="D107" s="34">
        <f>'Raw Data Hotspot'!D59</f>
        <v>0</v>
      </c>
      <c r="E107" s="34">
        <f>'Raw Data Hotspot'!E59</f>
        <v>0</v>
      </c>
      <c r="F107" s="34">
        <f>'Raw Data Hotspot'!F59</f>
        <v>0</v>
      </c>
      <c r="G107" s="34">
        <f>'Raw Data Hotspot'!G59</f>
        <v>0</v>
      </c>
      <c r="H107" s="34">
        <f>'Raw Data Hotspot'!H59</f>
        <v>0</v>
      </c>
      <c r="I107" s="39">
        <f>'Raw Data Hotspot'!I59</f>
        <v>0</v>
      </c>
      <c r="J107" s="39">
        <f>'Raw Data Hotspot'!J59</f>
        <v>0</v>
      </c>
      <c r="K107" s="40">
        <f>IF(ISNUMBER(SEARCH("&lt;a href=", 'Raw Data Hotspot'!K59)), IFERROR(INDEX(Table1[#Data], MATCH( 'Raw Data Hotspot'!K59, Table1[Gene Link], 0), 2), 'Raw Data Hotspot'!K59),  'Raw Data Hotspot'!K59)</f>
        <v>0</v>
      </c>
      <c r="L107" s="34">
        <f>'Raw Data Hotspot'!L59</f>
        <v>0</v>
      </c>
      <c r="M107" s="34">
        <f>'Raw Data Hotspot'!M59</f>
        <v>0</v>
      </c>
      <c r="N107" s="34">
        <f>'Raw Data Hotspot'!N59</f>
        <v>0</v>
      </c>
      <c r="O107" s="35">
        <f>'Raw Data Hotspot'!O59</f>
        <v>0</v>
      </c>
      <c r="P107" s="51" t="str">
        <f t="shared" si="31"/>
        <v/>
      </c>
      <c r="Q107" s="29"/>
      <c r="R107" s="29"/>
      <c r="T107" s="61"/>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8" t="str">
        <f t="shared" si="37"/>
        <v>0</v>
      </c>
      <c r="AL107" s="50">
        <f t="shared" si="38"/>
        <v>0</v>
      </c>
      <c r="AM107" s="50">
        <f t="shared" si="39"/>
        <v>0</v>
      </c>
    </row>
    <row r="108" spans="1:39" x14ac:dyDescent="0.3">
      <c r="A108" s="34">
        <f>'Raw Data Hotspot'!A60</f>
        <v>0</v>
      </c>
      <c r="B108" s="34">
        <f>'Raw Data Hotspot'!B60</f>
        <v>0</v>
      </c>
      <c r="C108" s="34">
        <f>'Raw Data Hotspot'!C60</f>
        <v>0</v>
      </c>
      <c r="D108" s="34">
        <f>'Raw Data Hotspot'!D60</f>
        <v>0</v>
      </c>
      <c r="E108" s="34">
        <f>'Raw Data Hotspot'!E60</f>
        <v>0</v>
      </c>
      <c r="F108" s="34">
        <f>'Raw Data Hotspot'!F60</f>
        <v>0</v>
      </c>
      <c r="G108" s="34">
        <f>'Raw Data Hotspot'!G60</f>
        <v>0</v>
      </c>
      <c r="H108" s="34">
        <f>'Raw Data Hotspot'!H60</f>
        <v>0</v>
      </c>
      <c r="I108" s="39">
        <f>'Raw Data Hotspot'!I60</f>
        <v>0</v>
      </c>
      <c r="J108" s="39">
        <f>'Raw Data Hotspot'!J60</f>
        <v>0</v>
      </c>
      <c r="K108" s="40">
        <f>IF(ISNUMBER(SEARCH("&lt;a href=", 'Raw Data Hotspot'!K60)), IFERROR(INDEX(Table1[#Data], MATCH( 'Raw Data Hotspot'!K60, Table1[Gene Link], 0), 2), 'Raw Data Hotspot'!K60),  'Raw Data Hotspot'!K60)</f>
        <v>0</v>
      </c>
      <c r="L108" s="34">
        <f>'Raw Data Hotspot'!L60</f>
        <v>0</v>
      </c>
      <c r="M108" s="34">
        <f>'Raw Data Hotspot'!M60</f>
        <v>0</v>
      </c>
      <c r="N108" s="34">
        <f>'Raw Data Hotspot'!N60</f>
        <v>0</v>
      </c>
      <c r="O108" s="35">
        <f>'Raw Data Hotspot'!O60</f>
        <v>0</v>
      </c>
      <c r="P108" s="51" t="str">
        <f t="shared" si="31"/>
        <v/>
      </c>
      <c r="Q108" s="29"/>
      <c r="R108" s="29"/>
      <c r="T108" s="61"/>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8" t="str">
        <f t="shared" si="37"/>
        <v>0</v>
      </c>
      <c r="AL108" s="50">
        <f t="shared" si="38"/>
        <v>0</v>
      </c>
      <c r="AM108" s="50">
        <f t="shared" si="39"/>
        <v>0</v>
      </c>
    </row>
    <row r="109" spans="1:39" x14ac:dyDescent="0.3">
      <c r="A109" s="34">
        <f>'Raw Data Hotspot'!A61</f>
        <v>0</v>
      </c>
      <c r="B109" s="34">
        <f>'Raw Data Hotspot'!B61</f>
        <v>0</v>
      </c>
      <c r="C109" s="34">
        <f>'Raw Data Hotspot'!C61</f>
        <v>0</v>
      </c>
      <c r="D109" s="34">
        <f>'Raw Data Hotspot'!D61</f>
        <v>0</v>
      </c>
      <c r="E109" s="34">
        <f>'Raw Data Hotspot'!E61</f>
        <v>0</v>
      </c>
      <c r="F109" s="34">
        <f>'Raw Data Hotspot'!F61</f>
        <v>0</v>
      </c>
      <c r="G109" s="34">
        <f>'Raw Data Hotspot'!G61</f>
        <v>0</v>
      </c>
      <c r="H109" s="34">
        <f>'Raw Data Hotspot'!H61</f>
        <v>0</v>
      </c>
      <c r="I109" s="39">
        <f>'Raw Data Hotspot'!I61</f>
        <v>0</v>
      </c>
      <c r="J109" s="39">
        <f>'Raw Data Hotspot'!J61</f>
        <v>0</v>
      </c>
      <c r="K109" s="40">
        <f>IF(ISNUMBER(SEARCH("&lt;a href=", 'Raw Data Hotspot'!K61)), IFERROR(INDEX(Table1[#Data], MATCH( 'Raw Data Hotspot'!K61, Table1[Gene Link], 0), 2), 'Raw Data Hotspot'!K61),  'Raw Data Hotspot'!K61)</f>
        <v>0</v>
      </c>
      <c r="L109" s="34">
        <f>'Raw Data Hotspot'!L61</f>
        <v>0</v>
      </c>
      <c r="M109" s="34">
        <f>'Raw Data Hotspot'!M61</f>
        <v>0</v>
      </c>
      <c r="N109" s="34">
        <f>'Raw Data Hotspot'!N61</f>
        <v>0</v>
      </c>
      <c r="O109" s="35">
        <f>'Raw Data Hotspot'!O61</f>
        <v>0</v>
      </c>
      <c r="P109" s="51" t="str">
        <f t="shared" si="31"/>
        <v/>
      </c>
      <c r="Q109" s="29"/>
      <c r="R109" s="29"/>
      <c r="T109" s="61"/>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8" t="str">
        <f t="shared" si="37"/>
        <v>0</v>
      </c>
      <c r="AL109" s="50">
        <f t="shared" si="38"/>
        <v>0</v>
      </c>
      <c r="AM109" s="50">
        <f t="shared" si="39"/>
        <v>0</v>
      </c>
    </row>
    <row r="110" spans="1:39" x14ac:dyDescent="0.3">
      <c r="A110" s="34">
        <f>'Raw Data Hotspot'!A62</f>
        <v>0</v>
      </c>
      <c r="B110" s="34">
        <f>'Raw Data Hotspot'!B62</f>
        <v>0</v>
      </c>
      <c r="C110" s="34">
        <f>'Raw Data Hotspot'!C62</f>
        <v>0</v>
      </c>
      <c r="D110" s="34">
        <f>'Raw Data Hotspot'!D62</f>
        <v>0</v>
      </c>
      <c r="E110" s="34">
        <f>'Raw Data Hotspot'!E62</f>
        <v>0</v>
      </c>
      <c r="F110" s="34">
        <f>'Raw Data Hotspot'!F62</f>
        <v>0</v>
      </c>
      <c r="G110" s="34">
        <f>'Raw Data Hotspot'!G62</f>
        <v>0</v>
      </c>
      <c r="H110" s="34">
        <f>'Raw Data Hotspot'!H62</f>
        <v>0</v>
      </c>
      <c r="I110" s="39">
        <f>'Raw Data Hotspot'!I62</f>
        <v>0</v>
      </c>
      <c r="J110" s="39">
        <f>'Raw Data Hotspot'!J62</f>
        <v>0</v>
      </c>
      <c r="K110" s="40">
        <f>IF(ISNUMBER(SEARCH("&lt;a href=", 'Raw Data Hotspot'!K62)), IFERROR(INDEX(Table1[#Data], MATCH( 'Raw Data Hotspot'!K62, Table1[Gene Link], 0), 2), 'Raw Data Hotspot'!K62),  'Raw Data Hotspot'!K62)</f>
        <v>0</v>
      </c>
      <c r="L110" s="34">
        <f>'Raw Data Hotspot'!L62</f>
        <v>0</v>
      </c>
      <c r="M110" s="34">
        <f>'Raw Data Hotspot'!M62</f>
        <v>0</v>
      </c>
      <c r="N110" s="34">
        <f>'Raw Data Hotspot'!N62</f>
        <v>0</v>
      </c>
      <c r="O110" s="35">
        <f>'Raw Data Hotspot'!O62</f>
        <v>0</v>
      </c>
      <c r="P110" s="51" t="str">
        <f t="shared" si="31"/>
        <v/>
      </c>
      <c r="Q110" s="29"/>
      <c r="R110" s="29"/>
      <c r="T110" s="61"/>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8" t="str">
        <f t="shared" si="37"/>
        <v>0</v>
      </c>
      <c r="AL110" s="50">
        <f t="shared" si="38"/>
        <v>0</v>
      </c>
      <c r="AM110" s="50">
        <f t="shared" si="39"/>
        <v>0</v>
      </c>
    </row>
    <row r="111" spans="1:39" x14ac:dyDescent="0.3">
      <c r="A111" s="34">
        <f>'Raw Data Hotspot'!A63</f>
        <v>0</v>
      </c>
      <c r="B111" s="34">
        <f>'Raw Data Hotspot'!B63</f>
        <v>0</v>
      </c>
      <c r="C111" s="34">
        <f>'Raw Data Hotspot'!C63</f>
        <v>0</v>
      </c>
      <c r="D111" s="34">
        <f>'Raw Data Hotspot'!D63</f>
        <v>0</v>
      </c>
      <c r="E111" s="34">
        <f>'Raw Data Hotspot'!E63</f>
        <v>0</v>
      </c>
      <c r="F111" s="34">
        <f>'Raw Data Hotspot'!F63</f>
        <v>0</v>
      </c>
      <c r="G111" s="34">
        <f>'Raw Data Hotspot'!G63</f>
        <v>0</v>
      </c>
      <c r="H111" s="34">
        <f>'Raw Data Hotspot'!H63</f>
        <v>0</v>
      </c>
      <c r="I111" s="39">
        <f>'Raw Data Hotspot'!I63</f>
        <v>0</v>
      </c>
      <c r="J111" s="39">
        <f>'Raw Data Hotspot'!J63</f>
        <v>0</v>
      </c>
      <c r="K111" s="40">
        <f>IF(ISNUMBER(SEARCH("&lt;a href=", 'Raw Data Hotspot'!K63)), IFERROR(INDEX(Table1[#Data], MATCH( 'Raw Data Hotspot'!K63, Table1[Gene Link], 0), 2), 'Raw Data Hotspot'!K63),  'Raw Data Hotspot'!K63)</f>
        <v>0</v>
      </c>
      <c r="L111" s="34">
        <f>'Raw Data Hotspot'!L63</f>
        <v>0</v>
      </c>
      <c r="M111" s="34">
        <f>'Raw Data Hotspot'!M63</f>
        <v>0</v>
      </c>
      <c r="N111" s="34">
        <f>'Raw Data Hotspot'!N63</f>
        <v>0</v>
      </c>
      <c r="O111" s="35">
        <f>'Raw Data Hotspot'!O63</f>
        <v>0</v>
      </c>
      <c r="P111" s="51" t="str">
        <f t="shared" si="31"/>
        <v/>
      </c>
      <c r="Q111" s="29"/>
      <c r="R111" s="29"/>
      <c r="T111" s="61"/>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8" t="str">
        <f t="shared" si="37"/>
        <v>0</v>
      </c>
      <c r="AL111" s="50">
        <f t="shared" si="38"/>
        <v>0</v>
      </c>
      <c r="AM111" s="50">
        <f t="shared" si="39"/>
        <v>0</v>
      </c>
    </row>
    <row r="112" spans="1:39" x14ac:dyDescent="0.3">
      <c r="A112" s="34">
        <f>'Raw Data Hotspot'!A64</f>
        <v>0</v>
      </c>
      <c r="B112" s="34">
        <f>'Raw Data Hotspot'!B64</f>
        <v>0</v>
      </c>
      <c r="C112" s="34">
        <f>'Raw Data Hotspot'!C64</f>
        <v>0</v>
      </c>
      <c r="D112" s="34">
        <f>'Raw Data Hotspot'!D64</f>
        <v>0</v>
      </c>
      <c r="E112" s="34">
        <f>'Raw Data Hotspot'!E64</f>
        <v>0</v>
      </c>
      <c r="F112" s="34">
        <f>'Raw Data Hotspot'!F64</f>
        <v>0</v>
      </c>
      <c r="G112" s="34">
        <f>'Raw Data Hotspot'!G64</f>
        <v>0</v>
      </c>
      <c r="H112" s="34">
        <f>'Raw Data Hotspot'!H64</f>
        <v>0</v>
      </c>
      <c r="I112" s="39">
        <f>'Raw Data Hotspot'!I64</f>
        <v>0</v>
      </c>
      <c r="J112" s="39">
        <f>'Raw Data Hotspot'!J64</f>
        <v>0</v>
      </c>
      <c r="K112" s="40">
        <f>IF(ISNUMBER(SEARCH("&lt;a href=", 'Raw Data Hotspot'!K64)), IFERROR(INDEX(Table1[#Data], MATCH( 'Raw Data Hotspot'!K64, Table1[Gene Link], 0), 2), 'Raw Data Hotspot'!K64),  'Raw Data Hotspot'!K64)</f>
        <v>0</v>
      </c>
      <c r="L112" s="34">
        <f>'Raw Data Hotspot'!L64</f>
        <v>0</v>
      </c>
      <c r="M112" s="34">
        <f>'Raw Data Hotspot'!M64</f>
        <v>0</v>
      </c>
      <c r="N112" s="34">
        <f>'Raw Data Hotspot'!N64</f>
        <v>0</v>
      </c>
      <c r="O112" s="35">
        <f>'Raw Data Hotspot'!O64</f>
        <v>0</v>
      </c>
      <c r="P112" s="51" t="str">
        <f t="shared" si="31"/>
        <v/>
      </c>
      <c r="Q112" s="29"/>
      <c r="R112" s="29"/>
      <c r="T112" s="61"/>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8" t="str">
        <f t="shared" si="37"/>
        <v>0</v>
      </c>
      <c r="AL112" s="50">
        <f t="shared" si="38"/>
        <v>0</v>
      </c>
      <c r="AM112" s="50">
        <f t="shared" si="39"/>
        <v>0</v>
      </c>
    </row>
    <row r="113" spans="1:39" x14ac:dyDescent="0.3">
      <c r="A113" s="34">
        <f>'Raw Data Hotspot'!A65</f>
        <v>0</v>
      </c>
      <c r="B113" s="34">
        <f>'Raw Data Hotspot'!B65</f>
        <v>0</v>
      </c>
      <c r="C113" s="34">
        <f>'Raw Data Hotspot'!C65</f>
        <v>0</v>
      </c>
      <c r="D113" s="34">
        <f>'Raw Data Hotspot'!D65</f>
        <v>0</v>
      </c>
      <c r="E113" s="34">
        <f>'Raw Data Hotspot'!E65</f>
        <v>0</v>
      </c>
      <c r="F113" s="34">
        <f>'Raw Data Hotspot'!F65</f>
        <v>0</v>
      </c>
      <c r="G113" s="34">
        <f>'Raw Data Hotspot'!G65</f>
        <v>0</v>
      </c>
      <c r="H113" s="34">
        <f>'Raw Data Hotspot'!H65</f>
        <v>0</v>
      </c>
      <c r="I113" s="39">
        <f>'Raw Data Hotspot'!I65</f>
        <v>0</v>
      </c>
      <c r="J113" s="39">
        <f>'Raw Data Hotspot'!J65</f>
        <v>0</v>
      </c>
      <c r="K113" s="40">
        <f>IF(ISNUMBER(SEARCH("&lt;a href=", 'Raw Data Hotspot'!K65)), IFERROR(INDEX(Table1[#Data], MATCH( 'Raw Data Hotspot'!K65, Table1[Gene Link], 0), 2), 'Raw Data Hotspot'!K65),  'Raw Data Hotspot'!K65)</f>
        <v>0</v>
      </c>
      <c r="L113" s="34">
        <f>'Raw Data Hotspot'!L65</f>
        <v>0</v>
      </c>
      <c r="M113" s="34">
        <f>'Raw Data Hotspot'!M65</f>
        <v>0</v>
      </c>
      <c r="N113" s="34">
        <f>'Raw Data Hotspot'!N65</f>
        <v>0</v>
      </c>
      <c r="O113" s="35">
        <f>'Raw Data Hotspot'!O65</f>
        <v>0</v>
      </c>
      <c r="P113" s="51" t="str">
        <f t="shared" si="31"/>
        <v/>
      </c>
      <c r="Q113" s="29"/>
      <c r="R113" s="29"/>
      <c r="T113" s="61"/>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8" t="str">
        <f t="shared" si="37"/>
        <v>0</v>
      </c>
      <c r="AL113" s="50">
        <f t="shared" si="38"/>
        <v>0</v>
      </c>
      <c r="AM113" s="50">
        <f t="shared" si="39"/>
        <v>0</v>
      </c>
    </row>
    <row r="114" spans="1:39" x14ac:dyDescent="0.3">
      <c r="A114" s="34">
        <f>'Raw Data Hotspot'!A66</f>
        <v>0</v>
      </c>
      <c r="B114" s="34">
        <f>'Raw Data Hotspot'!B66</f>
        <v>0</v>
      </c>
      <c r="C114" s="34">
        <f>'Raw Data Hotspot'!C66</f>
        <v>0</v>
      </c>
      <c r="D114" s="34">
        <f>'Raw Data Hotspot'!D66</f>
        <v>0</v>
      </c>
      <c r="E114" s="34">
        <f>'Raw Data Hotspot'!E66</f>
        <v>0</v>
      </c>
      <c r="F114" s="34">
        <f>'Raw Data Hotspot'!F66</f>
        <v>0</v>
      </c>
      <c r="G114" s="34">
        <f>'Raw Data Hotspot'!G66</f>
        <v>0</v>
      </c>
      <c r="H114" s="34">
        <f>'Raw Data Hotspot'!H66</f>
        <v>0</v>
      </c>
      <c r="I114" s="39">
        <f>'Raw Data Hotspot'!I66</f>
        <v>0</v>
      </c>
      <c r="J114" s="39">
        <f>'Raw Data Hotspot'!J66</f>
        <v>0</v>
      </c>
      <c r="K114" s="40">
        <f>IF(ISNUMBER(SEARCH("&lt;a href=", 'Raw Data Hotspot'!K66)), IFERROR(INDEX(Table1[#Data], MATCH( 'Raw Data Hotspot'!K66, Table1[Gene Link], 0), 2), 'Raw Data Hotspot'!K66),  'Raw Data Hotspot'!K66)</f>
        <v>0</v>
      </c>
      <c r="L114" s="34">
        <f>'Raw Data Hotspot'!L66</f>
        <v>0</v>
      </c>
      <c r="M114" s="34">
        <f>'Raw Data Hotspot'!M66</f>
        <v>0</v>
      </c>
      <c r="N114" s="34">
        <f>'Raw Data Hotspot'!N66</f>
        <v>0</v>
      </c>
      <c r="O114" s="35">
        <f>'Raw Data Hotspot'!O66</f>
        <v>0</v>
      </c>
      <c r="P114" s="51" t="str">
        <f t="shared" si="31"/>
        <v/>
      </c>
      <c r="Q114" s="29"/>
      <c r="R114" s="29"/>
      <c r="T114" s="61"/>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8" t="str">
        <f t="shared" si="37"/>
        <v>0</v>
      </c>
      <c r="AL114" s="50">
        <f t="shared" si="38"/>
        <v>0</v>
      </c>
      <c r="AM114" s="50">
        <f t="shared" si="39"/>
        <v>0</v>
      </c>
    </row>
    <row r="115" spans="1:39" x14ac:dyDescent="0.3">
      <c r="A115" s="34">
        <f>'Raw Data Hotspot'!A67</f>
        <v>0</v>
      </c>
      <c r="B115" s="34">
        <f>'Raw Data Hotspot'!B67</f>
        <v>0</v>
      </c>
      <c r="C115" s="34">
        <f>'Raw Data Hotspot'!C67</f>
        <v>0</v>
      </c>
      <c r="D115" s="34">
        <f>'Raw Data Hotspot'!D67</f>
        <v>0</v>
      </c>
      <c r="E115" s="34">
        <f>'Raw Data Hotspot'!E67</f>
        <v>0</v>
      </c>
      <c r="F115" s="34">
        <f>'Raw Data Hotspot'!F67</f>
        <v>0</v>
      </c>
      <c r="G115" s="34">
        <f>'Raw Data Hotspot'!G67</f>
        <v>0</v>
      </c>
      <c r="H115" s="34">
        <f>'Raw Data Hotspot'!H67</f>
        <v>0</v>
      </c>
      <c r="I115" s="39">
        <f>'Raw Data Hotspot'!I67</f>
        <v>0</v>
      </c>
      <c r="J115" s="39">
        <f>'Raw Data Hotspot'!J67</f>
        <v>0</v>
      </c>
      <c r="K115" s="40">
        <f>IF(ISNUMBER(SEARCH("&lt;a href=", 'Raw Data Hotspot'!K67)), IFERROR(INDEX(Table1[#Data], MATCH( 'Raw Data Hotspot'!K67, Table1[Gene Link], 0), 2), 'Raw Data Hotspot'!K67),  'Raw Data Hotspot'!K67)</f>
        <v>0</v>
      </c>
      <c r="L115" s="34">
        <f>'Raw Data Hotspot'!L67</f>
        <v>0</v>
      </c>
      <c r="M115" s="34">
        <f>'Raw Data Hotspot'!M67</f>
        <v>0</v>
      </c>
      <c r="N115" s="34">
        <f>'Raw Data Hotspot'!N67</f>
        <v>0</v>
      </c>
      <c r="O115" s="35">
        <f>'Raw Data Hotspot'!O67</f>
        <v>0</v>
      </c>
      <c r="P115" s="51" t="str">
        <f>IF(I115=0,"",IF(AND(I115&gt;1.3,J115&gt;30),"Inspect","Not reportable"))</f>
        <v/>
      </c>
      <c r="Q115" s="29"/>
      <c r="R115" s="29"/>
      <c r="T115" s="61"/>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8" t="str">
        <f t="shared" ref="AK115:AK138" si="45">SUBSTITUTE(SUBSTITUTE(B115, "..", " "), "^", " ")</f>
        <v>0</v>
      </c>
      <c r="AL115" s="50">
        <f t="shared" ref="AL115:AL138" si="46">IF(ISNUMBER(SEARCH(" ", AK115)), VALUE(LEFT(AK115, SEARCH(" ", AK115)-1)), VALUE(AK115))</f>
        <v>0</v>
      </c>
      <c r="AM115" s="50">
        <f t="shared" ref="AM115:AM138" si="47">IF(ISNUMBER(SEARCH(" ", AK115)), VALUE(RIGHT(AK115, LEN(AK115)-SEARCH(" ", AK115))), VALUE(AK115))</f>
        <v>0</v>
      </c>
    </row>
    <row r="116" spans="1:39" x14ac:dyDescent="0.3">
      <c r="A116" s="34">
        <f>'Raw Data Hotspot'!A68</f>
        <v>0</v>
      </c>
      <c r="B116" s="34">
        <f>'Raw Data Hotspot'!B68</f>
        <v>0</v>
      </c>
      <c r="C116" s="34">
        <f>'Raw Data Hotspot'!C68</f>
        <v>0</v>
      </c>
      <c r="D116" s="34">
        <f>'Raw Data Hotspot'!D68</f>
        <v>0</v>
      </c>
      <c r="E116" s="34">
        <f>'Raw Data Hotspot'!E68</f>
        <v>0</v>
      </c>
      <c r="F116" s="34">
        <f>'Raw Data Hotspot'!F68</f>
        <v>0</v>
      </c>
      <c r="G116" s="34">
        <f>'Raw Data Hotspot'!G68</f>
        <v>0</v>
      </c>
      <c r="H116" s="34">
        <f>'Raw Data Hotspot'!H68</f>
        <v>0</v>
      </c>
      <c r="I116" s="39">
        <f>'Raw Data Hotspot'!I68</f>
        <v>0</v>
      </c>
      <c r="J116" s="39">
        <f>'Raw Data Hotspot'!J68</f>
        <v>0</v>
      </c>
      <c r="K116" s="40">
        <f>IF(ISNUMBER(SEARCH("&lt;a href=", 'Raw Data Hotspot'!K68)), IFERROR(INDEX(Table1[#Data], MATCH( 'Raw Data Hotspot'!K68, Table1[Gene Link], 0), 2), 'Raw Data Hotspot'!K68),  'Raw Data Hotspot'!K68)</f>
        <v>0</v>
      </c>
      <c r="L116" s="34">
        <f>'Raw Data Hotspot'!L68</f>
        <v>0</v>
      </c>
      <c r="M116" s="34">
        <f>'Raw Data Hotspot'!M68</f>
        <v>0</v>
      </c>
      <c r="N116" s="34">
        <f>'Raw Data Hotspot'!N68</f>
        <v>0</v>
      </c>
      <c r="O116" s="35">
        <f>'Raw Data Hotspot'!O68</f>
        <v>0</v>
      </c>
      <c r="P116" s="51" t="str">
        <f t="shared" si="31"/>
        <v/>
      </c>
      <c r="Q116" s="29"/>
      <c r="R116" s="29"/>
      <c r="T116" s="61"/>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8" t="str">
        <f t="shared" si="45"/>
        <v>0</v>
      </c>
      <c r="AL116" s="50">
        <f t="shared" si="46"/>
        <v>0</v>
      </c>
      <c r="AM116" s="50">
        <f t="shared" si="47"/>
        <v>0</v>
      </c>
    </row>
    <row r="117" spans="1:39" x14ac:dyDescent="0.3">
      <c r="A117" s="34">
        <f>'Raw Data Hotspot'!A69</f>
        <v>0</v>
      </c>
      <c r="B117" s="34">
        <f>'Raw Data Hotspot'!B69</f>
        <v>0</v>
      </c>
      <c r="C117" s="34">
        <f>'Raw Data Hotspot'!C69</f>
        <v>0</v>
      </c>
      <c r="D117" s="34">
        <f>'Raw Data Hotspot'!D69</f>
        <v>0</v>
      </c>
      <c r="E117" s="34">
        <f>'Raw Data Hotspot'!E69</f>
        <v>0</v>
      </c>
      <c r="F117" s="34">
        <f>'Raw Data Hotspot'!F69</f>
        <v>0</v>
      </c>
      <c r="G117" s="34">
        <f>'Raw Data Hotspot'!G69</f>
        <v>0</v>
      </c>
      <c r="H117" s="34">
        <f>'Raw Data Hotspot'!H69</f>
        <v>0</v>
      </c>
      <c r="I117" s="39">
        <f>'Raw Data Hotspot'!I69</f>
        <v>0</v>
      </c>
      <c r="J117" s="39">
        <f>'Raw Data Hotspot'!J69</f>
        <v>0</v>
      </c>
      <c r="K117" s="40">
        <f>IF(ISNUMBER(SEARCH("&lt;a href=", 'Raw Data Hotspot'!K69)), IFERROR(INDEX(Table1[#Data], MATCH( 'Raw Data Hotspot'!K69, Table1[Gene Link], 0), 2), 'Raw Data Hotspot'!K69),  'Raw Data Hotspot'!K69)</f>
        <v>0</v>
      </c>
      <c r="L117" s="34">
        <f>'Raw Data Hotspot'!L69</f>
        <v>0</v>
      </c>
      <c r="M117" s="34">
        <f>'Raw Data Hotspot'!M69</f>
        <v>0</v>
      </c>
      <c r="N117" s="34">
        <f>'Raw Data Hotspot'!N69</f>
        <v>0</v>
      </c>
      <c r="O117" s="35">
        <f>'Raw Data Hotspot'!O69</f>
        <v>0</v>
      </c>
      <c r="P117" s="51" t="str">
        <f t="shared" ref="P117:P134" si="48">IF(I117=0,"",IF(AND(I117&gt;1.3,J117&gt;30),"Inspect","Not reportable"))</f>
        <v/>
      </c>
      <c r="Q117" s="29"/>
      <c r="R117" s="29"/>
      <c r="T117" s="61"/>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8" t="str">
        <f t="shared" si="45"/>
        <v>0</v>
      </c>
      <c r="AL117" s="50">
        <f t="shared" si="46"/>
        <v>0</v>
      </c>
      <c r="AM117" s="50">
        <f t="shared" si="47"/>
        <v>0</v>
      </c>
    </row>
    <row r="118" spans="1:39" x14ac:dyDescent="0.3">
      <c r="A118" s="34">
        <f>'Raw Data Hotspot'!A70</f>
        <v>0</v>
      </c>
      <c r="B118" s="34">
        <f>'Raw Data Hotspot'!B70</f>
        <v>0</v>
      </c>
      <c r="C118" s="34">
        <f>'Raw Data Hotspot'!C70</f>
        <v>0</v>
      </c>
      <c r="D118" s="34">
        <f>'Raw Data Hotspot'!D70</f>
        <v>0</v>
      </c>
      <c r="E118" s="34">
        <f>'Raw Data Hotspot'!E70</f>
        <v>0</v>
      </c>
      <c r="F118" s="34">
        <f>'Raw Data Hotspot'!F70</f>
        <v>0</v>
      </c>
      <c r="G118" s="34">
        <f>'Raw Data Hotspot'!G70</f>
        <v>0</v>
      </c>
      <c r="H118" s="34">
        <f>'Raw Data Hotspot'!H70</f>
        <v>0</v>
      </c>
      <c r="I118" s="39">
        <f>'Raw Data Hotspot'!I70</f>
        <v>0</v>
      </c>
      <c r="J118" s="39">
        <f>'Raw Data Hotspot'!J70</f>
        <v>0</v>
      </c>
      <c r="K118" s="40">
        <f>IF(ISNUMBER(SEARCH("&lt;a href=", 'Raw Data Hotspot'!K70)), IFERROR(INDEX(Table1[#Data], MATCH( 'Raw Data Hotspot'!K70, Table1[Gene Link], 0), 2), 'Raw Data Hotspot'!K70),  'Raw Data Hotspot'!K70)</f>
        <v>0</v>
      </c>
      <c r="L118" s="34">
        <f>'Raw Data Hotspot'!L70</f>
        <v>0</v>
      </c>
      <c r="M118" s="34">
        <f>'Raw Data Hotspot'!M70</f>
        <v>0</v>
      </c>
      <c r="N118" s="34">
        <f>'Raw Data Hotspot'!N70</f>
        <v>0</v>
      </c>
      <c r="O118" s="35">
        <f>'Raw Data Hotspot'!O70</f>
        <v>0</v>
      </c>
      <c r="P118" s="51" t="str">
        <f t="shared" si="48"/>
        <v/>
      </c>
      <c r="Q118" s="29"/>
      <c r="R118" s="29"/>
      <c r="T118" s="61"/>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8" t="str">
        <f t="shared" si="45"/>
        <v>0</v>
      </c>
      <c r="AL118" s="50">
        <f t="shared" si="46"/>
        <v>0</v>
      </c>
      <c r="AM118" s="50">
        <f t="shared" si="47"/>
        <v>0</v>
      </c>
    </row>
    <row r="119" spans="1:39" x14ac:dyDescent="0.3">
      <c r="A119" s="34">
        <f>'Raw Data Hotspot'!A71</f>
        <v>0</v>
      </c>
      <c r="B119" s="34">
        <f>'Raw Data Hotspot'!B71</f>
        <v>0</v>
      </c>
      <c r="C119" s="34">
        <f>'Raw Data Hotspot'!C71</f>
        <v>0</v>
      </c>
      <c r="D119" s="34">
        <f>'Raw Data Hotspot'!D71</f>
        <v>0</v>
      </c>
      <c r="E119" s="34">
        <f>'Raw Data Hotspot'!E71</f>
        <v>0</v>
      </c>
      <c r="F119" s="34">
        <f>'Raw Data Hotspot'!F71</f>
        <v>0</v>
      </c>
      <c r="G119" s="34">
        <f>'Raw Data Hotspot'!G71</f>
        <v>0</v>
      </c>
      <c r="H119" s="34">
        <f>'Raw Data Hotspot'!H71</f>
        <v>0</v>
      </c>
      <c r="I119" s="39">
        <f>'Raw Data Hotspot'!I71</f>
        <v>0</v>
      </c>
      <c r="J119" s="39">
        <f>'Raw Data Hotspot'!J71</f>
        <v>0</v>
      </c>
      <c r="K119" s="40">
        <f>IF(ISNUMBER(SEARCH("&lt;a href=", 'Raw Data Hotspot'!K71)), IFERROR(INDEX(Table1[#Data], MATCH( 'Raw Data Hotspot'!K71, Table1[Gene Link], 0), 2), 'Raw Data Hotspot'!K71),  'Raw Data Hotspot'!K71)</f>
        <v>0</v>
      </c>
      <c r="L119" s="34">
        <f>'Raw Data Hotspot'!L71</f>
        <v>0</v>
      </c>
      <c r="M119" s="34">
        <f>'Raw Data Hotspot'!M71</f>
        <v>0</v>
      </c>
      <c r="N119" s="34">
        <f>'Raw Data Hotspot'!N71</f>
        <v>0</v>
      </c>
      <c r="O119" s="35">
        <f>'Raw Data Hotspot'!O71</f>
        <v>0</v>
      </c>
      <c r="P119" s="51" t="str">
        <f t="shared" si="48"/>
        <v/>
      </c>
      <c r="Q119" s="29"/>
      <c r="R119" s="29"/>
      <c r="T119" s="61"/>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8" t="str">
        <f t="shared" si="45"/>
        <v>0</v>
      </c>
      <c r="AL119" s="50">
        <f t="shared" si="46"/>
        <v>0</v>
      </c>
      <c r="AM119" s="50">
        <f t="shared" si="47"/>
        <v>0</v>
      </c>
    </row>
    <row r="120" spans="1:39" x14ac:dyDescent="0.3">
      <c r="A120" s="34">
        <f>'Raw Data Hotspot'!A72</f>
        <v>0</v>
      </c>
      <c r="B120" s="34">
        <f>'Raw Data Hotspot'!B72</f>
        <v>0</v>
      </c>
      <c r="C120" s="34">
        <f>'Raw Data Hotspot'!C72</f>
        <v>0</v>
      </c>
      <c r="D120" s="34">
        <f>'Raw Data Hotspot'!D72</f>
        <v>0</v>
      </c>
      <c r="E120" s="34">
        <f>'Raw Data Hotspot'!E72</f>
        <v>0</v>
      </c>
      <c r="F120" s="34">
        <f>'Raw Data Hotspot'!F72</f>
        <v>0</v>
      </c>
      <c r="G120" s="34">
        <f>'Raw Data Hotspot'!G72</f>
        <v>0</v>
      </c>
      <c r="H120" s="34">
        <f>'Raw Data Hotspot'!H72</f>
        <v>0</v>
      </c>
      <c r="I120" s="39">
        <f>'Raw Data Hotspot'!I72</f>
        <v>0</v>
      </c>
      <c r="J120" s="39">
        <f>'Raw Data Hotspot'!J72</f>
        <v>0</v>
      </c>
      <c r="K120" s="40">
        <f>IF(ISNUMBER(SEARCH("&lt;a href=", 'Raw Data Hotspot'!K72)), IFERROR(INDEX(Table1[#Data], MATCH( 'Raw Data Hotspot'!K72, Table1[Gene Link], 0), 2), 'Raw Data Hotspot'!K72),  'Raw Data Hotspot'!K72)</f>
        <v>0</v>
      </c>
      <c r="L120" s="34">
        <f>'Raw Data Hotspot'!L72</f>
        <v>0</v>
      </c>
      <c r="M120" s="34">
        <f>'Raw Data Hotspot'!M72</f>
        <v>0</v>
      </c>
      <c r="N120" s="34">
        <f>'Raw Data Hotspot'!N72</f>
        <v>0</v>
      </c>
      <c r="O120" s="35">
        <f>'Raw Data Hotspot'!O72</f>
        <v>0</v>
      </c>
      <c r="P120" s="51" t="str">
        <f t="shared" si="48"/>
        <v/>
      </c>
      <c r="Q120" s="29"/>
      <c r="R120" s="29"/>
      <c r="T120" s="61"/>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8" t="str">
        <f t="shared" si="45"/>
        <v>0</v>
      </c>
      <c r="AL120" s="50">
        <f t="shared" si="46"/>
        <v>0</v>
      </c>
      <c r="AM120" s="50">
        <f t="shared" si="47"/>
        <v>0</v>
      </c>
    </row>
    <row r="121" spans="1:39" x14ac:dyDescent="0.3">
      <c r="A121" s="34">
        <f>'Raw Data Hotspot'!A73</f>
        <v>0</v>
      </c>
      <c r="B121" s="34">
        <f>'Raw Data Hotspot'!B73</f>
        <v>0</v>
      </c>
      <c r="C121" s="34">
        <f>'Raw Data Hotspot'!C73</f>
        <v>0</v>
      </c>
      <c r="D121" s="34">
        <f>'Raw Data Hotspot'!D73</f>
        <v>0</v>
      </c>
      <c r="E121" s="34">
        <f>'Raw Data Hotspot'!E73</f>
        <v>0</v>
      </c>
      <c r="F121" s="34">
        <f>'Raw Data Hotspot'!F73</f>
        <v>0</v>
      </c>
      <c r="G121" s="34">
        <f>'Raw Data Hotspot'!G73</f>
        <v>0</v>
      </c>
      <c r="H121" s="34">
        <f>'Raw Data Hotspot'!H73</f>
        <v>0</v>
      </c>
      <c r="I121" s="39">
        <f>'Raw Data Hotspot'!I73</f>
        <v>0</v>
      </c>
      <c r="J121" s="39">
        <f>'Raw Data Hotspot'!J73</f>
        <v>0</v>
      </c>
      <c r="K121" s="40">
        <f>IF(ISNUMBER(SEARCH("&lt;a href=", 'Raw Data Hotspot'!K73)), IFERROR(INDEX(Table1[#Data], MATCH( 'Raw Data Hotspot'!K73, Table1[Gene Link], 0), 2), 'Raw Data Hotspot'!K73),  'Raw Data Hotspot'!K73)</f>
        <v>0</v>
      </c>
      <c r="L121" s="34">
        <f>'Raw Data Hotspot'!L73</f>
        <v>0</v>
      </c>
      <c r="M121" s="34">
        <f>'Raw Data Hotspot'!M73</f>
        <v>0</v>
      </c>
      <c r="N121" s="34">
        <f>'Raw Data Hotspot'!N73</f>
        <v>0</v>
      </c>
      <c r="O121" s="35">
        <f>'Raw Data Hotspot'!O73</f>
        <v>0</v>
      </c>
      <c r="P121" s="51" t="str">
        <f t="shared" si="48"/>
        <v/>
      </c>
      <c r="Q121" s="29"/>
      <c r="R121" s="29"/>
      <c r="T121" s="61"/>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8" t="str">
        <f t="shared" si="45"/>
        <v>0</v>
      </c>
      <c r="AL121" s="50">
        <f t="shared" si="46"/>
        <v>0</v>
      </c>
      <c r="AM121" s="50">
        <f t="shared" si="47"/>
        <v>0</v>
      </c>
    </row>
    <row r="122" spans="1:39" x14ac:dyDescent="0.3">
      <c r="A122" s="34">
        <f>'Raw Data Hotspot'!A74</f>
        <v>0</v>
      </c>
      <c r="B122" s="34">
        <f>'Raw Data Hotspot'!B74</f>
        <v>0</v>
      </c>
      <c r="C122" s="34">
        <f>'Raw Data Hotspot'!C74</f>
        <v>0</v>
      </c>
      <c r="D122" s="34">
        <f>'Raw Data Hotspot'!D74</f>
        <v>0</v>
      </c>
      <c r="E122" s="34">
        <f>'Raw Data Hotspot'!E74</f>
        <v>0</v>
      </c>
      <c r="F122" s="34">
        <f>'Raw Data Hotspot'!F74</f>
        <v>0</v>
      </c>
      <c r="G122" s="34">
        <f>'Raw Data Hotspot'!G74</f>
        <v>0</v>
      </c>
      <c r="H122" s="34">
        <f>'Raw Data Hotspot'!H74</f>
        <v>0</v>
      </c>
      <c r="I122" s="39">
        <f>'Raw Data Hotspot'!I74</f>
        <v>0</v>
      </c>
      <c r="J122" s="39">
        <f>'Raw Data Hotspot'!J74</f>
        <v>0</v>
      </c>
      <c r="K122" s="40">
        <f>IF(ISNUMBER(SEARCH("&lt;a href=", 'Raw Data Hotspot'!K74)), IFERROR(INDEX(Table1[#Data], MATCH( 'Raw Data Hotspot'!K74, Table1[Gene Link], 0), 2), 'Raw Data Hotspot'!K74),  'Raw Data Hotspot'!K74)</f>
        <v>0</v>
      </c>
      <c r="L122" s="34">
        <f>'Raw Data Hotspot'!L74</f>
        <v>0</v>
      </c>
      <c r="M122" s="34">
        <f>'Raw Data Hotspot'!M74</f>
        <v>0</v>
      </c>
      <c r="N122" s="34">
        <f>'Raw Data Hotspot'!N74</f>
        <v>0</v>
      </c>
      <c r="O122" s="35">
        <f>'Raw Data Hotspot'!O74</f>
        <v>0</v>
      </c>
      <c r="P122" s="51" t="str">
        <f t="shared" si="48"/>
        <v/>
      </c>
      <c r="Q122" s="29"/>
      <c r="R122" s="29"/>
      <c r="T122" s="61"/>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8" t="str">
        <f t="shared" si="45"/>
        <v>0</v>
      </c>
      <c r="AL122" s="50">
        <f t="shared" si="46"/>
        <v>0</v>
      </c>
      <c r="AM122" s="50">
        <f t="shared" si="47"/>
        <v>0</v>
      </c>
    </row>
    <row r="123" spans="1:39" x14ac:dyDescent="0.3">
      <c r="A123" s="34">
        <f>'Raw Data Hotspot'!A75</f>
        <v>0</v>
      </c>
      <c r="B123" s="34">
        <f>'Raw Data Hotspot'!B75</f>
        <v>0</v>
      </c>
      <c r="C123" s="34">
        <f>'Raw Data Hotspot'!C75</f>
        <v>0</v>
      </c>
      <c r="D123" s="34">
        <f>'Raw Data Hotspot'!D75</f>
        <v>0</v>
      </c>
      <c r="E123" s="34">
        <f>'Raw Data Hotspot'!E75</f>
        <v>0</v>
      </c>
      <c r="F123" s="34">
        <f>'Raw Data Hotspot'!F75</f>
        <v>0</v>
      </c>
      <c r="G123" s="34">
        <f>'Raw Data Hotspot'!G75</f>
        <v>0</v>
      </c>
      <c r="H123" s="34">
        <f>'Raw Data Hotspot'!H75</f>
        <v>0</v>
      </c>
      <c r="I123" s="39">
        <f>'Raw Data Hotspot'!I75</f>
        <v>0</v>
      </c>
      <c r="J123" s="39">
        <f>'Raw Data Hotspot'!J75</f>
        <v>0</v>
      </c>
      <c r="K123" s="40">
        <f>IF(ISNUMBER(SEARCH("&lt;a href=", 'Raw Data Hotspot'!K75)), IFERROR(INDEX(Table1[#Data], MATCH( 'Raw Data Hotspot'!K75, Table1[Gene Link], 0), 2), 'Raw Data Hotspot'!K75),  'Raw Data Hotspot'!K75)</f>
        <v>0</v>
      </c>
      <c r="L123" s="34">
        <f>'Raw Data Hotspot'!L75</f>
        <v>0</v>
      </c>
      <c r="M123" s="34">
        <f>'Raw Data Hotspot'!M75</f>
        <v>0</v>
      </c>
      <c r="N123" s="34">
        <f>'Raw Data Hotspot'!N75</f>
        <v>0</v>
      </c>
      <c r="O123" s="35">
        <f>'Raw Data Hotspot'!O75</f>
        <v>0</v>
      </c>
      <c r="P123" s="51" t="str">
        <f t="shared" si="48"/>
        <v/>
      </c>
      <c r="Q123" s="29"/>
      <c r="R123" s="29"/>
      <c r="T123" s="61"/>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8" t="str">
        <f t="shared" si="45"/>
        <v>0</v>
      </c>
      <c r="AL123" s="50">
        <f t="shared" si="46"/>
        <v>0</v>
      </c>
      <c r="AM123" s="50">
        <f t="shared" si="47"/>
        <v>0</v>
      </c>
    </row>
    <row r="124" spans="1:39" x14ac:dyDescent="0.3">
      <c r="A124" s="34">
        <f>'Raw Data Hotspot'!A76</f>
        <v>0</v>
      </c>
      <c r="B124" s="34">
        <f>'Raw Data Hotspot'!B76</f>
        <v>0</v>
      </c>
      <c r="C124" s="34">
        <f>'Raw Data Hotspot'!C76</f>
        <v>0</v>
      </c>
      <c r="D124" s="34">
        <f>'Raw Data Hotspot'!D76</f>
        <v>0</v>
      </c>
      <c r="E124" s="34">
        <f>'Raw Data Hotspot'!E76</f>
        <v>0</v>
      </c>
      <c r="F124" s="34">
        <f>'Raw Data Hotspot'!F76</f>
        <v>0</v>
      </c>
      <c r="G124" s="34">
        <f>'Raw Data Hotspot'!G76</f>
        <v>0</v>
      </c>
      <c r="H124" s="34">
        <f>'Raw Data Hotspot'!H76</f>
        <v>0</v>
      </c>
      <c r="I124" s="39">
        <f>'Raw Data Hotspot'!I76</f>
        <v>0</v>
      </c>
      <c r="J124" s="39">
        <f>'Raw Data Hotspot'!J76</f>
        <v>0</v>
      </c>
      <c r="K124" s="40">
        <f>IF(ISNUMBER(SEARCH("&lt;a href=", 'Raw Data Hotspot'!K76)), IFERROR(INDEX(Table1[#Data], MATCH( 'Raw Data Hotspot'!K76, Table1[Gene Link], 0), 2), 'Raw Data Hotspot'!K76),  'Raw Data Hotspot'!K76)</f>
        <v>0</v>
      </c>
      <c r="L124" s="34">
        <f>'Raw Data Hotspot'!L76</f>
        <v>0</v>
      </c>
      <c r="M124" s="34">
        <f>'Raw Data Hotspot'!M76</f>
        <v>0</v>
      </c>
      <c r="N124" s="34">
        <f>'Raw Data Hotspot'!N76</f>
        <v>0</v>
      </c>
      <c r="O124" s="35">
        <f>'Raw Data Hotspot'!O76</f>
        <v>0</v>
      </c>
      <c r="P124" s="51" t="str">
        <f t="shared" si="48"/>
        <v/>
      </c>
      <c r="Q124" s="29"/>
      <c r="R124" s="29"/>
      <c r="T124" s="61"/>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8" t="str">
        <f t="shared" si="45"/>
        <v>0</v>
      </c>
      <c r="AL124" s="50">
        <f t="shared" si="46"/>
        <v>0</v>
      </c>
      <c r="AM124" s="50">
        <f t="shared" si="47"/>
        <v>0</v>
      </c>
    </row>
    <row r="125" spans="1:39" x14ac:dyDescent="0.3">
      <c r="A125" s="34">
        <f>'Raw Data Hotspot'!A77</f>
        <v>0</v>
      </c>
      <c r="B125" s="34">
        <f>'Raw Data Hotspot'!B77</f>
        <v>0</v>
      </c>
      <c r="C125" s="34">
        <f>'Raw Data Hotspot'!C77</f>
        <v>0</v>
      </c>
      <c r="D125" s="34">
        <f>'Raw Data Hotspot'!D77</f>
        <v>0</v>
      </c>
      <c r="E125" s="34">
        <f>'Raw Data Hotspot'!E77</f>
        <v>0</v>
      </c>
      <c r="F125" s="34">
        <f>'Raw Data Hotspot'!F77</f>
        <v>0</v>
      </c>
      <c r="G125" s="34">
        <f>'Raw Data Hotspot'!G77</f>
        <v>0</v>
      </c>
      <c r="H125" s="34">
        <f>'Raw Data Hotspot'!H77</f>
        <v>0</v>
      </c>
      <c r="I125" s="39">
        <f>'Raw Data Hotspot'!I77</f>
        <v>0</v>
      </c>
      <c r="J125" s="39">
        <f>'Raw Data Hotspot'!J77</f>
        <v>0</v>
      </c>
      <c r="K125" s="40">
        <f>IF(ISNUMBER(SEARCH("&lt;a href=", 'Raw Data Hotspot'!K77)), IFERROR(INDEX(Table1[#Data], MATCH( 'Raw Data Hotspot'!K77, Table1[Gene Link], 0), 2), 'Raw Data Hotspot'!K77),  'Raw Data Hotspot'!K77)</f>
        <v>0</v>
      </c>
      <c r="L125" s="34">
        <f>'Raw Data Hotspot'!L77</f>
        <v>0</v>
      </c>
      <c r="M125" s="34">
        <f>'Raw Data Hotspot'!M77</f>
        <v>0</v>
      </c>
      <c r="N125" s="34">
        <f>'Raw Data Hotspot'!N77</f>
        <v>0</v>
      </c>
      <c r="O125" s="35">
        <f>'Raw Data Hotspot'!O77</f>
        <v>0</v>
      </c>
      <c r="P125" s="51" t="str">
        <f t="shared" si="48"/>
        <v/>
      </c>
      <c r="Q125" s="29"/>
      <c r="R125" s="29"/>
      <c r="T125" s="61"/>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8" t="str">
        <f t="shared" si="45"/>
        <v>0</v>
      </c>
      <c r="AL125" s="50">
        <f t="shared" si="46"/>
        <v>0</v>
      </c>
      <c r="AM125" s="50">
        <f t="shared" si="47"/>
        <v>0</v>
      </c>
    </row>
    <row r="126" spans="1:39" x14ac:dyDescent="0.3">
      <c r="A126" s="34">
        <f>'Raw Data Hotspot'!A78</f>
        <v>0</v>
      </c>
      <c r="B126" s="34">
        <f>'Raw Data Hotspot'!B78</f>
        <v>0</v>
      </c>
      <c r="C126" s="34">
        <f>'Raw Data Hotspot'!C78</f>
        <v>0</v>
      </c>
      <c r="D126" s="34">
        <f>'Raw Data Hotspot'!D78</f>
        <v>0</v>
      </c>
      <c r="E126" s="34">
        <f>'Raw Data Hotspot'!E78</f>
        <v>0</v>
      </c>
      <c r="F126" s="34">
        <f>'Raw Data Hotspot'!F78</f>
        <v>0</v>
      </c>
      <c r="G126" s="34">
        <f>'Raw Data Hotspot'!G78</f>
        <v>0</v>
      </c>
      <c r="H126" s="34">
        <f>'Raw Data Hotspot'!H78</f>
        <v>0</v>
      </c>
      <c r="I126" s="39">
        <f>'Raw Data Hotspot'!I78</f>
        <v>0</v>
      </c>
      <c r="J126" s="39">
        <f>'Raw Data Hotspot'!J78</f>
        <v>0</v>
      </c>
      <c r="K126" s="40">
        <f>IF(ISNUMBER(SEARCH("&lt;a href=", 'Raw Data Hotspot'!K78)), IFERROR(INDEX(Table1[#Data], MATCH( 'Raw Data Hotspot'!K78, Table1[Gene Link], 0), 2), 'Raw Data Hotspot'!K78),  'Raw Data Hotspot'!K78)</f>
        <v>0</v>
      </c>
      <c r="L126" s="34">
        <f>'Raw Data Hotspot'!L78</f>
        <v>0</v>
      </c>
      <c r="M126" s="34">
        <f>'Raw Data Hotspot'!M78</f>
        <v>0</v>
      </c>
      <c r="N126" s="34">
        <f>'Raw Data Hotspot'!N78</f>
        <v>0</v>
      </c>
      <c r="O126" s="35">
        <f>'Raw Data Hotspot'!O78</f>
        <v>0</v>
      </c>
      <c r="P126" s="51" t="str">
        <f t="shared" si="48"/>
        <v/>
      </c>
      <c r="Q126" s="29"/>
      <c r="R126" s="29"/>
      <c r="T126" s="61"/>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8" t="str">
        <f t="shared" si="45"/>
        <v>0</v>
      </c>
      <c r="AL126" s="50">
        <f t="shared" si="46"/>
        <v>0</v>
      </c>
      <c r="AM126" s="50">
        <f t="shared" si="47"/>
        <v>0</v>
      </c>
    </row>
    <row r="127" spans="1:39" x14ac:dyDescent="0.3">
      <c r="A127" s="34">
        <f>'Raw Data Hotspot'!A79</f>
        <v>0</v>
      </c>
      <c r="B127" s="34">
        <f>'Raw Data Hotspot'!B79</f>
        <v>0</v>
      </c>
      <c r="C127" s="34">
        <f>'Raw Data Hotspot'!C79</f>
        <v>0</v>
      </c>
      <c r="D127" s="34">
        <f>'Raw Data Hotspot'!D79</f>
        <v>0</v>
      </c>
      <c r="E127" s="34">
        <f>'Raw Data Hotspot'!E79</f>
        <v>0</v>
      </c>
      <c r="F127" s="34">
        <f>'Raw Data Hotspot'!F79</f>
        <v>0</v>
      </c>
      <c r="G127" s="34">
        <f>'Raw Data Hotspot'!G79</f>
        <v>0</v>
      </c>
      <c r="H127" s="34">
        <f>'Raw Data Hotspot'!H79</f>
        <v>0</v>
      </c>
      <c r="I127" s="39">
        <f>'Raw Data Hotspot'!I79</f>
        <v>0</v>
      </c>
      <c r="J127" s="39">
        <f>'Raw Data Hotspot'!J79</f>
        <v>0</v>
      </c>
      <c r="K127" s="40">
        <f>IF(ISNUMBER(SEARCH("&lt;a href=", 'Raw Data Hotspot'!K79)), IFERROR(INDEX(Table1[#Data], MATCH( 'Raw Data Hotspot'!K79, Table1[Gene Link], 0), 2), 'Raw Data Hotspot'!K79),  'Raw Data Hotspot'!K79)</f>
        <v>0</v>
      </c>
      <c r="L127" s="34">
        <f>'Raw Data Hotspot'!L79</f>
        <v>0</v>
      </c>
      <c r="M127" s="34">
        <f>'Raw Data Hotspot'!M79</f>
        <v>0</v>
      </c>
      <c r="N127" s="34">
        <f>'Raw Data Hotspot'!N79</f>
        <v>0</v>
      </c>
      <c r="O127" s="35">
        <f>'Raw Data Hotspot'!O79</f>
        <v>0</v>
      </c>
      <c r="P127" s="51" t="str">
        <f t="shared" si="48"/>
        <v/>
      </c>
      <c r="Q127" s="29"/>
      <c r="R127" s="29"/>
      <c r="T127" s="61"/>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8" t="str">
        <f t="shared" si="45"/>
        <v>0</v>
      </c>
      <c r="AL127" s="50">
        <f t="shared" si="46"/>
        <v>0</v>
      </c>
      <c r="AM127" s="50">
        <f t="shared" si="47"/>
        <v>0</v>
      </c>
    </row>
    <row r="128" spans="1:39" x14ac:dyDescent="0.3">
      <c r="A128" s="34">
        <f>'Raw Data Hotspot'!A80</f>
        <v>0</v>
      </c>
      <c r="B128" s="34">
        <f>'Raw Data Hotspot'!B80</f>
        <v>0</v>
      </c>
      <c r="C128" s="34">
        <f>'Raw Data Hotspot'!C80</f>
        <v>0</v>
      </c>
      <c r="D128" s="34">
        <f>'Raw Data Hotspot'!D80</f>
        <v>0</v>
      </c>
      <c r="E128" s="34">
        <f>'Raw Data Hotspot'!E80</f>
        <v>0</v>
      </c>
      <c r="F128" s="34">
        <f>'Raw Data Hotspot'!F80</f>
        <v>0</v>
      </c>
      <c r="G128" s="34">
        <f>'Raw Data Hotspot'!G80</f>
        <v>0</v>
      </c>
      <c r="H128" s="34">
        <f>'Raw Data Hotspot'!H80</f>
        <v>0</v>
      </c>
      <c r="I128" s="39">
        <f>'Raw Data Hotspot'!I80</f>
        <v>0</v>
      </c>
      <c r="J128" s="39">
        <f>'Raw Data Hotspot'!J80</f>
        <v>0</v>
      </c>
      <c r="K128" s="40">
        <f>IF(ISNUMBER(SEARCH("&lt;a href=", 'Raw Data Hotspot'!K80)), IFERROR(INDEX(Table1[#Data], MATCH( 'Raw Data Hotspot'!K80, Table1[Gene Link], 0), 2), 'Raw Data Hotspot'!K80),  'Raw Data Hotspot'!K80)</f>
        <v>0</v>
      </c>
      <c r="L128" s="34">
        <f>'Raw Data Hotspot'!L80</f>
        <v>0</v>
      </c>
      <c r="M128" s="34">
        <f>'Raw Data Hotspot'!M80</f>
        <v>0</v>
      </c>
      <c r="N128" s="34">
        <f>'Raw Data Hotspot'!N80</f>
        <v>0</v>
      </c>
      <c r="O128" s="35">
        <f>'Raw Data Hotspot'!O80</f>
        <v>0</v>
      </c>
      <c r="P128" s="51" t="str">
        <f t="shared" si="48"/>
        <v/>
      </c>
      <c r="Q128" s="29"/>
      <c r="R128" s="29"/>
      <c r="T128" s="61"/>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8" t="str">
        <f t="shared" si="45"/>
        <v>0</v>
      </c>
      <c r="AL128" s="50">
        <f t="shared" si="46"/>
        <v>0</v>
      </c>
      <c r="AM128" s="50">
        <f t="shared" si="47"/>
        <v>0</v>
      </c>
    </row>
    <row r="129" spans="1:39" x14ac:dyDescent="0.3">
      <c r="A129" s="34">
        <f>'Raw Data Hotspot'!A81</f>
        <v>0</v>
      </c>
      <c r="B129" s="34">
        <f>'Raw Data Hotspot'!B81</f>
        <v>0</v>
      </c>
      <c r="C129" s="34">
        <f>'Raw Data Hotspot'!C81</f>
        <v>0</v>
      </c>
      <c r="D129" s="34">
        <f>'Raw Data Hotspot'!D81</f>
        <v>0</v>
      </c>
      <c r="E129" s="34">
        <f>'Raw Data Hotspot'!E81</f>
        <v>0</v>
      </c>
      <c r="F129" s="34">
        <f>'Raw Data Hotspot'!F81</f>
        <v>0</v>
      </c>
      <c r="G129" s="34">
        <f>'Raw Data Hotspot'!G81</f>
        <v>0</v>
      </c>
      <c r="H129" s="34">
        <f>'Raw Data Hotspot'!H81</f>
        <v>0</v>
      </c>
      <c r="I129" s="39">
        <f>'Raw Data Hotspot'!I81</f>
        <v>0</v>
      </c>
      <c r="J129" s="39">
        <f>'Raw Data Hotspot'!J81</f>
        <v>0</v>
      </c>
      <c r="K129" s="40">
        <f>IF(ISNUMBER(SEARCH("&lt;a href=", 'Raw Data Hotspot'!K81)), IFERROR(INDEX(Table1[#Data], MATCH( 'Raw Data Hotspot'!K81, Table1[Gene Link], 0), 2), 'Raw Data Hotspot'!K81),  'Raw Data Hotspot'!K81)</f>
        <v>0</v>
      </c>
      <c r="L129" s="34">
        <f>'Raw Data Hotspot'!L81</f>
        <v>0</v>
      </c>
      <c r="M129" s="34">
        <f>'Raw Data Hotspot'!M81</f>
        <v>0</v>
      </c>
      <c r="N129" s="34">
        <f>'Raw Data Hotspot'!N81</f>
        <v>0</v>
      </c>
      <c r="O129" s="35">
        <f>'Raw Data Hotspot'!O81</f>
        <v>0</v>
      </c>
      <c r="P129" s="51" t="str">
        <f t="shared" si="48"/>
        <v/>
      </c>
      <c r="Q129" s="29"/>
      <c r="R129" s="29"/>
      <c r="T129" s="61"/>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8" t="str">
        <f t="shared" si="45"/>
        <v>0</v>
      </c>
      <c r="AL129" s="50">
        <f t="shared" si="46"/>
        <v>0</v>
      </c>
      <c r="AM129" s="50">
        <f t="shared" si="47"/>
        <v>0</v>
      </c>
    </row>
    <row r="130" spans="1:39" x14ac:dyDescent="0.3">
      <c r="A130" s="34">
        <f>'Raw Data Hotspot'!A82</f>
        <v>0</v>
      </c>
      <c r="B130" s="34">
        <f>'Raw Data Hotspot'!B82</f>
        <v>0</v>
      </c>
      <c r="C130" s="34">
        <f>'Raw Data Hotspot'!C82</f>
        <v>0</v>
      </c>
      <c r="D130" s="34">
        <f>'Raw Data Hotspot'!D82</f>
        <v>0</v>
      </c>
      <c r="E130" s="34">
        <f>'Raw Data Hotspot'!E82</f>
        <v>0</v>
      </c>
      <c r="F130" s="34">
        <f>'Raw Data Hotspot'!F82</f>
        <v>0</v>
      </c>
      <c r="G130" s="34">
        <f>'Raw Data Hotspot'!G82</f>
        <v>0</v>
      </c>
      <c r="H130" s="34">
        <f>'Raw Data Hotspot'!H82</f>
        <v>0</v>
      </c>
      <c r="I130" s="39">
        <f>'Raw Data Hotspot'!I82</f>
        <v>0</v>
      </c>
      <c r="J130" s="39">
        <f>'Raw Data Hotspot'!J82</f>
        <v>0</v>
      </c>
      <c r="K130" s="40">
        <f>IF(ISNUMBER(SEARCH("&lt;a href=", 'Raw Data Hotspot'!K82)), IFERROR(INDEX(Table1[#Data], MATCH( 'Raw Data Hotspot'!K82, Table1[Gene Link], 0), 2), 'Raw Data Hotspot'!K82),  'Raw Data Hotspot'!K82)</f>
        <v>0</v>
      </c>
      <c r="L130" s="34">
        <f>'Raw Data Hotspot'!L82</f>
        <v>0</v>
      </c>
      <c r="M130" s="34">
        <f>'Raw Data Hotspot'!M82</f>
        <v>0</v>
      </c>
      <c r="N130" s="34">
        <f>'Raw Data Hotspot'!N82</f>
        <v>0</v>
      </c>
      <c r="O130" s="35">
        <f>'Raw Data Hotspot'!O82</f>
        <v>0</v>
      </c>
      <c r="P130" s="51" t="str">
        <f t="shared" si="48"/>
        <v/>
      </c>
      <c r="Q130" s="29"/>
      <c r="R130" s="29"/>
      <c r="T130" s="61"/>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8" t="str">
        <f t="shared" si="45"/>
        <v>0</v>
      </c>
      <c r="AL130" s="50">
        <f t="shared" si="46"/>
        <v>0</v>
      </c>
      <c r="AM130" s="50">
        <f t="shared" si="47"/>
        <v>0</v>
      </c>
    </row>
    <row r="131" spans="1:39" x14ac:dyDescent="0.3">
      <c r="A131" s="34">
        <f>'Raw Data Hotspot'!A83</f>
        <v>0</v>
      </c>
      <c r="B131" s="34">
        <f>'Raw Data Hotspot'!B83</f>
        <v>0</v>
      </c>
      <c r="C131" s="34">
        <f>'Raw Data Hotspot'!C83</f>
        <v>0</v>
      </c>
      <c r="D131" s="34">
        <f>'Raw Data Hotspot'!D83</f>
        <v>0</v>
      </c>
      <c r="E131" s="34">
        <f>'Raw Data Hotspot'!E83</f>
        <v>0</v>
      </c>
      <c r="F131" s="34">
        <f>'Raw Data Hotspot'!F83</f>
        <v>0</v>
      </c>
      <c r="G131" s="34">
        <f>'Raw Data Hotspot'!G83</f>
        <v>0</v>
      </c>
      <c r="H131" s="34">
        <f>'Raw Data Hotspot'!H83</f>
        <v>0</v>
      </c>
      <c r="I131" s="39">
        <f>'Raw Data Hotspot'!I83</f>
        <v>0</v>
      </c>
      <c r="J131" s="39">
        <f>'Raw Data Hotspot'!J83</f>
        <v>0</v>
      </c>
      <c r="K131" s="40">
        <f>IF(ISNUMBER(SEARCH("&lt;a href=", 'Raw Data Hotspot'!K83)), IFERROR(INDEX(Table1[#Data], MATCH( 'Raw Data Hotspot'!K83, Table1[Gene Link], 0), 2), 'Raw Data Hotspot'!K83),  'Raw Data Hotspot'!K83)</f>
        <v>0</v>
      </c>
      <c r="L131" s="34">
        <f>'Raw Data Hotspot'!L83</f>
        <v>0</v>
      </c>
      <c r="M131" s="34">
        <f>'Raw Data Hotspot'!M83</f>
        <v>0</v>
      </c>
      <c r="N131" s="34">
        <f>'Raw Data Hotspot'!N83</f>
        <v>0</v>
      </c>
      <c r="O131" s="35">
        <f>'Raw Data Hotspot'!O83</f>
        <v>0</v>
      </c>
      <c r="P131" s="51" t="str">
        <f t="shared" si="48"/>
        <v/>
      </c>
      <c r="Q131" s="29"/>
      <c r="R131" s="29"/>
      <c r="T131" s="61"/>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8" t="str">
        <f t="shared" si="45"/>
        <v>0</v>
      </c>
      <c r="AL131" s="50">
        <f t="shared" si="46"/>
        <v>0</v>
      </c>
      <c r="AM131" s="50">
        <f t="shared" si="47"/>
        <v>0</v>
      </c>
    </row>
    <row r="132" spans="1:39" x14ac:dyDescent="0.3">
      <c r="A132" s="34">
        <f>'Raw Data Hotspot'!A84</f>
        <v>0</v>
      </c>
      <c r="B132" s="34">
        <f>'Raw Data Hotspot'!B84</f>
        <v>0</v>
      </c>
      <c r="C132" s="34">
        <f>'Raw Data Hotspot'!C84</f>
        <v>0</v>
      </c>
      <c r="D132" s="34">
        <f>'Raw Data Hotspot'!D84</f>
        <v>0</v>
      </c>
      <c r="E132" s="34">
        <f>'Raw Data Hotspot'!E84</f>
        <v>0</v>
      </c>
      <c r="F132" s="34">
        <f>'Raw Data Hotspot'!F84</f>
        <v>0</v>
      </c>
      <c r="G132" s="34">
        <f>'Raw Data Hotspot'!G84</f>
        <v>0</v>
      </c>
      <c r="H132" s="34">
        <f>'Raw Data Hotspot'!H84</f>
        <v>0</v>
      </c>
      <c r="I132" s="39">
        <f>'Raw Data Hotspot'!I84</f>
        <v>0</v>
      </c>
      <c r="J132" s="39">
        <f>'Raw Data Hotspot'!J84</f>
        <v>0</v>
      </c>
      <c r="K132" s="40">
        <f>IF(ISNUMBER(SEARCH("&lt;a href=", 'Raw Data Hotspot'!K84)), IFERROR(INDEX(Table1[#Data], MATCH( 'Raw Data Hotspot'!K84, Table1[Gene Link], 0), 2), 'Raw Data Hotspot'!K84),  'Raw Data Hotspot'!K84)</f>
        <v>0</v>
      </c>
      <c r="L132" s="34">
        <f>'Raw Data Hotspot'!L84</f>
        <v>0</v>
      </c>
      <c r="M132" s="34">
        <f>'Raw Data Hotspot'!M84</f>
        <v>0</v>
      </c>
      <c r="N132" s="34">
        <f>'Raw Data Hotspot'!N84</f>
        <v>0</v>
      </c>
      <c r="O132" s="35">
        <f>'Raw Data Hotspot'!O84</f>
        <v>0</v>
      </c>
      <c r="P132" s="51" t="str">
        <f t="shared" si="48"/>
        <v/>
      </c>
      <c r="Q132" s="29"/>
      <c r="R132" s="29"/>
      <c r="T132" s="61"/>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8" t="str">
        <f t="shared" si="45"/>
        <v>0</v>
      </c>
      <c r="AL132" s="50">
        <f t="shared" si="46"/>
        <v>0</v>
      </c>
      <c r="AM132" s="50">
        <f t="shared" si="47"/>
        <v>0</v>
      </c>
    </row>
    <row r="133" spans="1:39" x14ac:dyDescent="0.3">
      <c r="A133" s="34">
        <f>'Raw Data Hotspot'!A85</f>
        <v>0</v>
      </c>
      <c r="B133" s="34">
        <f>'Raw Data Hotspot'!B85</f>
        <v>0</v>
      </c>
      <c r="C133" s="34">
        <f>'Raw Data Hotspot'!C85</f>
        <v>0</v>
      </c>
      <c r="D133" s="34">
        <f>'Raw Data Hotspot'!D85</f>
        <v>0</v>
      </c>
      <c r="E133" s="34">
        <f>'Raw Data Hotspot'!E85</f>
        <v>0</v>
      </c>
      <c r="F133" s="34">
        <f>'Raw Data Hotspot'!F85</f>
        <v>0</v>
      </c>
      <c r="G133" s="34">
        <f>'Raw Data Hotspot'!G85</f>
        <v>0</v>
      </c>
      <c r="H133" s="34">
        <f>'Raw Data Hotspot'!H85</f>
        <v>0</v>
      </c>
      <c r="I133" s="39">
        <f>'Raw Data Hotspot'!I85</f>
        <v>0</v>
      </c>
      <c r="J133" s="39">
        <f>'Raw Data Hotspot'!J85</f>
        <v>0</v>
      </c>
      <c r="K133" s="40">
        <f>IF(ISNUMBER(SEARCH("&lt;a href=", 'Raw Data Hotspot'!K85)), IFERROR(INDEX(Table1[#Data], MATCH( 'Raw Data Hotspot'!K85, Table1[Gene Link], 0), 2), 'Raw Data Hotspot'!K85),  'Raw Data Hotspot'!K85)</f>
        <v>0</v>
      </c>
      <c r="L133" s="34">
        <f>'Raw Data Hotspot'!L85</f>
        <v>0</v>
      </c>
      <c r="M133" s="34">
        <f>'Raw Data Hotspot'!M85</f>
        <v>0</v>
      </c>
      <c r="N133" s="34">
        <f>'Raw Data Hotspot'!N85</f>
        <v>0</v>
      </c>
      <c r="O133" s="35">
        <f>'Raw Data Hotspot'!O85</f>
        <v>0</v>
      </c>
      <c r="P133" s="51" t="str">
        <f t="shared" si="48"/>
        <v/>
      </c>
      <c r="Q133" s="29"/>
      <c r="R133" s="29"/>
      <c r="T133" s="61"/>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8" t="str">
        <f t="shared" si="45"/>
        <v>0</v>
      </c>
      <c r="AL133" s="50">
        <f t="shared" si="46"/>
        <v>0</v>
      </c>
      <c r="AM133" s="50">
        <f t="shared" si="47"/>
        <v>0</v>
      </c>
    </row>
    <row r="134" spans="1:39" x14ac:dyDescent="0.3">
      <c r="A134" s="34">
        <f>'Raw Data Hotspot'!A86</f>
        <v>0</v>
      </c>
      <c r="B134" s="34">
        <f>'Raw Data Hotspot'!B86</f>
        <v>0</v>
      </c>
      <c r="C134" s="34">
        <f>'Raw Data Hotspot'!C86</f>
        <v>0</v>
      </c>
      <c r="D134" s="34">
        <f>'Raw Data Hotspot'!D86</f>
        <v>0</v>
      </c>
      <c r="E134" s="34">
        <f>'Raw Data Hotspot'!E86</f>
        <v>0</v>
      </c>
      <c r="F134" s="34">
        <f>'Raw Data Hotspot'!F86</f>
        <v>0</v>
      </c>
      <c r="G134" s="34">
        <f>'Raw Data Hotspot'!G86</f>
        <v>0</v>
      </c>
      <c r="H134" s="34">
        <f>'Raw Data Hotspot'!H86</f>
        <v>0</v>
      </c>
      <c r="I134" s="39">
        <f>'Raw Data Hotspot'!I86</f>
        <v>0</v>
      </c>
      <c r="J134" s="39">
        <f>'Raw Data Hotspot'!J86</f>
        <v>0</v>
      </c>
      <c r="K134" s="40">
        <f>IF(ISNUMBER(SEARCH("&lt;a href=", 'Raw Data Hotspot'!K86)), IFERROR(INDEX(Table1[#Data], MATCH( 'Raw Data Hotspot'!K86, Table1[Gene Link], 0), 2), 'Raw Data Hotspot'!K86),  'Raw Data Hotspot'!K86)</f>
        <v>0</v>
      </c>
      <c r="L134" s="34">
        <f>'Raw Data Hotspot'!L86</f>
        <v>0</v>
      </c>
      <c r="M134" s="34">
        <f>'Raw Data Hotspot'!M86</f>
        <v>0</v>
      </c>
      <c r="N134" s="34">
        <f>'Raw Data Hotspot'!N86</f>
        <v>0</v>
      </c>
      <c r="O134" s="35">
        <f>'Raw Data Hotspot'!O86</f>
        <v>0</v>
      </c>
      <c r="P134" s="51" t="str">
        <f t="shared" si="48"/>
        <v/>
      </c>
      <c r="Q134" s="29"/>
      <c r="R134" s="29"/>
      <c r="T134" s="61"/>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8" t="str">
        <f t="shared" si="45"/>
        <v>0</v>
      </c>
      <c r="AL134" s="50">
        <f t="shared" si="46"/>
        <v>0</v>
      </c>
      <c r="AM134" s="50">
        <f t="shared" si="47"/>
        <v>0</v>
      </c>
    </row>
    <row r="135" spans="1:39" x14ac:dyDescent="0.3">
      <c r="A135" s="34">
        <f>'Raw Data Hotspot'!A87</f>
        <v>0</v>
      </c>
      <c r="B135" s="34">
        <f>'Raw Data Hotspot'!B87</f>
        <v>0</v>
      </c>
      <c r="C135" s="34">
        <f>'Raw Data Hotspot'!C87</f>
        <v>0</v>
      </c>
      <c r="D135" s="34">
        <f>'Raw Data Hotspot'!D87</f>
        <v>0</v>
      </c>
      <c r="E135" s="34">
        <f>'Raw Data Hotspot'!E87</f>
        <v>0</v>
      </c>
      <c r="F135" s="34">
        <f>'Raw Data Hotspot'!F87</f>
        <v>0</v>
      </c>
      <c r="G135" s="34">
        <f>'Raw Data Hotspot'!G87</f>
        <v>0</v>
      </c>
      <c r="H135" s="34">
        <f>'Raw Data Hotspot'!H87</f>
        <v>0</v>
      </c>
      <c r="I135" s="39">
        <f>'Raw Data Hotspot'!I87</f>
        <v>0</v>
      </c>
      <c r="J135" s="39">
        <f>'Raw Data Hotspot'!J87</f>
        <v>0</v>
      </c>
      <c r="K135" s="40">
        <f>IF(ISNUMBER(SEARCH("&lt;a href=", 'Raw Data Hotspot'!K87)), IFERROR(INDEX(Table1[#Data], MATCH( 'Raw Data Hotspot'!K87, Table1[Gene Link], 0), 2), 'Raw Data Hotspot'!K87),  'Raw Data Hotspot'!K87)</f>
        <v>0</v>
      </c>
      <c r="L135" s="34">
        <f>'Raw Data Hotspot'!L87</f>
        <v>0</v>
      </c>
      <c r="M135" s="34">
        <f>'Raw Data Hotspot'!M87</f>
        <v>0</v>
      </c>
      <c r="N135" s="34">
        <f>'Raw Data Hotspot'!N87</f>
        <v>0</v>
      </c>
      <c r="O135" s="35">
        <f>'Raw Data Hotspot'!O87</f>
        <v>0</v>
      </c>
      <c r="P135" s="51" t="str">
        <f>IF(I135=0,"",IF(AND(I135&gt;1.3,J135&gt;30),"Inspect","Not reportable"))</f>
        <v/>
      </c>
      <c r="Q135" s="29"/>
      <c r="R135" s="29"/>
      <c r="T135" s="61"/>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8" t="str">
        <f t="shared" si="45"/>
        <v>0</v>
      </c>
      <c r="AL135" s="50">
        <f t="shared" si="46"/>
        <v>0</v>
      </c>
      <c r="AM135" s="50">
        <f t="shared" si="47"/>
        <v>0</v>
      </c>
    </row>
    <row r="136" spans="1:39" x14ac:dyDescent="0.3">
      <c r="A136" s="34">
        <f>'Raw Data Hotspot'!A88</f>
        <v>0</v>
      </c>
      <c r="B136" s="34">
        <f>'Raw Data Hotspot'!B88</f>
        <v>0</v>
      </c>
      <c r="C136" s="34">
        <f>'Raw Data Hotspot'!C88</f>
        <v>0</v>
      </c>
      <c r="D136" s="34">
        <f>'Raw Data Hotspot'!D88</f>
        <v>0</v>
      </c>
      <c r="E136" s="34">
        <f>'Raw Data Hotspot'!E88</f>
        <v>0</v>
      </c>
      <c r="F136" s="34">
        <f>'Raw Data Hotspot'!F88</f>
        <v>0</v>
      </c>
      <c r="G136" s="34">
        <f>'Raw Data Hotspot'!G88</f>
        <v>0</v>
      </c>
      <c r="H136" s="34">
        <f>'Raw Data Hotspot'!H88</f>
        <v>0</v>
      </c>
      <c r="I136" s="39">
        <f>'Raw Data Hotspot'!I88</f>
        <v>0</v>
      </c>
      <c r="J136" s="39">
        <f>'Raw Data Hotspot'!J88</f>
        <v>0</v>
      </c>
      <c r="K136" s="40">
        <f>IF(ISNUMBER(SEARCH("&lt;a href=", 'Raw Data Hotspot'!K88)), IFERROR(INDEX(Table1[#Data], MATCH( 'Raw Data Hotspot'!K88, Table1[Gene Link], 0), 2), 'Raw Data Hotspot'!K88),  'Raw Data Hotspot'!K88)</f>
        <v>0</v>
      </c>
      <c r="L136" s="34">
        <f>'Raw Data Hotspot'!L88</f>
        <v>0</v>
      </c>
      <c r="M136" s="34">
        <f>'Raw Data Hotspot'!M88</f>
        <v>0</v>
      </c>
      <c r="N136" s="34">
        <f>'Raw Data Hotspot'!N88</f>
        <v>0</v>
      </c>
      <c r="O136" s="35">
        <f>'Raw Data Hotspot'!O88</f>
        <v>0</v>
      </c>
      <c r="P136" s="51" t="str">
        <f t="shared" ref="P136:P138" si="49">IF(I136=0,"",IF(AND(I136&gt;1.3,J136&gt;30),"Inspect","Not reportable"))</f>
        <v/>
      </c>
      <c r="Q136" s="29"/>
      <c r="R136" s="29"/>
      <c r="T136" s="61"/>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8" t="str">
        <f t="shared" si="45"/>
        <v>0</v>
      </c>
      <c r="AL136" s="50">
        <f t="shared" si="46"/>
        <v>0</v>
      </c>
      <c r="AM136" s="50">
        <f t="shared" si="47"/>
        <v>0</v>
      </c>
    </row>
    <row r="137" spans="1:39" x14ac:dyDescent="0.3">
      <c r="A137" s="34">
        <f>'Raw Data Hotspot'!A89</f>
        <v>0</v>
      </c>
      <c r="B137" s="34">
        <f>'Raw Data Hotspot'!B89</f>
        <v>0</v>
      </c>
      <c r="C137" s="34">
        <f>'Raw Data Hotspot'!C89</f>
        <v>0</v>
      </c>
      <c r="D137" s="34">
        <f>'Raw Data Hotspot'!D89</f>
        <v>0</v>
      </c>
      <c r="E137" s="34">
        <f>'Raw Data Hotspot'!E89</f>
        <v>0</v>
      </c>
      <c r="F137" s="34">
        <f>'Raw Data Hotspot'!F89</f>
        <v>0</v>
      </c>
      <c r="G137" s="34">
        <f>'Raw Data Hotspot'!G89</f>
        <v>0</v>
      </c>
      <c r="H137" s="34">
        <f>'Raw Data Hotspot'!H89</f>
        <v>0</v>
      </c>
      <c r="I137" s="39">
        <f>'Raw Data Hotspot'!I89</f>
        <v>0</v>
      </c>
      <c r="J137" s="39">
        <f>'Raw Data Hotspot'!J89</f>
        <v>0</v>
      </c>
      <c r="K137" s="40">
        <f>IF(ISNUMBER(SEARCH("&lt;a href=", 'Raw Data Hotspot'!K89)), IFERROR(INDEX(Table1[#Data], MATCH( 'Raw Data Hotspot'!K89, Table1[Gene Link], 0), 2), 'Raw Data Hotspot'!K89),  'Raw Data Hotspot'!K89)</f>
        <v>0</v>
      </c>
      <c r="L137" s="34">
        <f>'Raw Data Hotspot'!L89</f>
        <v>0</v>
      </c>
      <c r="M137" s="34">
        <f>'Raw Data Hotspot'!M89</f>
        <v>0</v>
      </c>
      <c r="N137" s="34">
        <f>'Raw Data Hotspot'!N89</f>
        <v>0</v>
      </c>
      <c r="O137" s="35">
        <f>'Raw Data Hotspot'!O89</f>
        <v>0</v>
      </c>
      <c r="P137" s="51" t="str">
        <f t="shared" si="49"/>
        <v/>
      </c>
      <c r="Q137" s="29"/>
      <c r="R137" s="29"/>
      <c r="T137" s="61"/>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8" t="str">
        <f t="shared" si="45"/>
        <v>0</v>
      </c>
      <c r="AL137" s="50">
        <f t="shared" si="46"/>
        <v>0</v>
      </c>
      <c r="AM137" s="50">
        <f t="shared" si="47"/>
        <v>0</v>
      </c>
    </row>
    <row r="138" spans="1:39" x14ac:dyDescent="0.3">
      <c r="A138" s="34">
        <f>'Raw Data Hotspot'!A90</f>
        <v>0</v>
      </c>
      <c r="B138" s="34">
        <f>'Raw Data Hotspot'!B90</f>
        <v>0</v>
      </c>
      <c r="C138" s="34">
        <f>'Raw Data Hotspot'!C90</f>
        <v>0</v>
      </c>
      <c r="D138" s="34">
        <f>'Raw Data Hotspot'!D90</f>
        <v>0</v>
      </c>
      <c r="E138" s="34">
        <f>'Raw Data Hotspot'!E90</f>
        <v>0</v>
      </c>
      <c r="F138" s="34">
        <f>'Raw Data Hotspot'!F90</f>
        <v>0</v>
      </c>
      <c r="G138" s="34">
        <f>'Raw Data Hotspot'!G90</f>
        <v>0</v>
      </c>
      <c r="H138" s="34">
        <f>'Raw Data Hotspot'!H90</f>
        <v>0</v>
      </c>
      <c r="I138" s="39">
        <f>'Raw Data Hotspot'!I90</f>
        <v>0</v>
      </c>
      <c r="J138" s="39">
        <f>'Raw Data Hotspot'!J90</f>
        <v>0</v>
      </c>
      <c r="K138" s="40">
        <f>IF(ISNUMBER(SEARCH("&lt;a href=", 'Raw Data Hotspot'!K90)), IFERROR(INDEX(Table1[#Data], MATCH( 'Raw Data Hotspot'!K90, Table1[Gene Link], 0), 2), 'Raw Data Hotspot'!K90),  'Raw Data Hotspot'!K90)</f>
        <v>0</v>
      </c>
      <c r="L138" s="34">
        <f>'Raw Data Hotspot'!L90</f>
        <v>0</v>
      </c>
      <c r="M138" s="34">
        <f>'Raw Data Hotspot'!M90</f>
        <v>0</v>
      </c>
      <c r="N138" s="34">
        <f>'Raw Data Hotspot'!N90</f>
        <v>0</v>
      </c>
      <c r="O138" s="35">
        <f>'Raw Data Hotspot'!O90</f>
        <v>0</v>
      </c>
      <c r="P138" s="51" t="str">
        <f t="shared" si="49"/>
        <v/>
      </c>
      <c r="Q138" s="29"/>
      <c r="R138" s="29"/>
      <c r="T138" s="61"/>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8" t="str">
        <f t="shared" si="45"/>
        <v>0</v>
      </c>
      <c r="AL138" s="50">
        <f t="shared" si="46"/>
        <v>0</v>
      </c>
      <c r="AM138" s="50">
        <f t="shared" si="47"/>
        <v>0</v>
      </c>
    </row>
    <row r="139" spans="1:39" x14ac:dyDescent="0.3">
      <c r="A139" s="34">
        <f>'Raw Data Hotspot'!A91</f>
        <v>0</v>
      </c>
      <c r="B139" s="34">
        <f>'Raw Data Hotspot'!B91</f>
        <v>0</v>
      </c>
      <c r="C139" s="34">
        <f>'Raw Data Hotspot'!C91</f>
        <v>0</v>
      </c>
      <c r="D139" s="34">
        <f>'Raw Data Hotspot'!D91</f>
        <v>0</v>
      </c>
      <c r="E139" s="34">
        <f>'Raw Data Hotspot'!E91</f>
        <v>0</v>
      </c>
      <c r="F139" s="34">
        <f>'Raw Data Hotspot'!F91</f>
        <v>0</v>
      </c>
      <c r="G139" s="34">
        <f>'Raw Data Hotspot'!G91</f>
        <v>0</v>
      </c>
      <c r="H139" s="34">
        <f>'Raw Data Hotspot'!H91</f>
        <v>0</v>
      </c>
      <c r="I139" s="39">
        <f>'Raw Data Hotspot'!I91</f>
        <v>0</v>
      </c>
      <c r="J139" s="39">
        <f>'Raw Data Hotspot'!J91</f>
        <v>0</v>
      </c>
      <c r="K139" s="40">
        <f>IF(ISNUMBER(SEARCH("&lt;a href=", 'Raw Data Hotspot'!K91)), IFERROR(INDEX(Table1[#Data], MATCH( 'Raw Data Hotspot'!K91, Table1[Gene Link], 0), 2), 'Raw Data Hotspot'!K91),  'Raw Data Hotspot'!K91)</f>
        <v>0</v>
      </c>
      <c r="L139" s="34">
        <f>'Raw Data Hotspot'!L91</f>
        <v>0</v>
      </c>
      <c r="M139" s="34">
        <f>'Raw Data Hotspot'!M91</f>
        <v>0</v>
      </c>
      <c r="N139" s="34">
        <f>'Raw Data Hotspot'!N91</f>
        <v>0</v>
      </c>
      <c r="O139" s="35">
        <f>'Raw Data Hotspot'!O91</f>
        <v>0</v>
      </c>
      <c r="P139" s="51" t="str">
        <f t="shared" ref="P139:P140" si="50">IF(I139=0,"",IF(I139&gt;1.3,"Call","No call"))</f>
        <v/>
      </c>
      <c r="Q139" s="29"/>
      <c r="R139" s="29"/>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8" t="str">
        <f t="shared" ref="AK139:AK144" si="56">SUBSTITUTE(SUBSTITUTE(B139, "..", " "), "^", " ")</f>
        <v>0</v>
      </c>
      <c r="AL139" s="50">
        <f t="shared" ref="AL139:AL144" si="57">IF(ISNUMBER(SEARCH(" ", AK139)), VALUE(LEFT(AK139, SEARCH(" ", AK139)-1)), VALUE(AK139))</f>
        <v>0</v>
      </c>
      <c r="AM139" s="50">
        <f t="shared" ref="AM139:AM144" si="58">IF(ISNUMBER(SEARCH(" ", AK139)), VALUE(RIGHT(AK139, LEN(AK139)-SEARCH(" ", AK139))), VALUE(AK139))</f>
        <v>0</v>
      </c>
    </row>
    <row r="140" spans="1:39" x14ac:dyDescent="0.3">
      <c r="A140" s="34">
        <f>'Raw Data Hotspot'!A92</f>
        <v>0</v>
      </c>
      <c r="B140" s="34">
        <f>'Raw Data Hotspot'!B92</f>
        <v>0</v>
      </c>
      <c r="C140" s="34">
        <f>'Raw Data Hotspot'!C92</f>
        <v>0</v>
      </c>
      <c r="D140" s="34">
        <f>'Raw Data Hotspot'!D92</f>
        <v>0</v>
      </c>
      <c r="E140" s="34">
        <f>'Raw Data Hotspot'!E92</f>
        <v>0</v>
      </c>
      <c r="F140" s="34">
        <f>'Raw Data Hotspot'!F92</f>
        <v>0</v>
      </c>
      <c r="G140" s="34">
        <f>'Raw Data Hotspot'!G92</f>
        <v>0</v>
      </c>
      <c r="H140" s="34">
        <f>'Raw Data Hotspot'!H92</f>
        <v>0</v>
      </c>
      <c r="I140" s="39">
        <f>'Raw Data Hotspot'!I92</f>
        <v>0</v>
      </c>
      <c r="J140" s="39">
        <f>'Raw Data Hotspot'!J92</f>
        <v>0</v>
      </c>
      <c r="K140" s="40">
        <f>IF(ISNUMBER(SEARCH("&lt;a href=", 'Raw Data Hotspot'!K92)), IFERROR(INDEX(Table1[#Data], MATCH( 'Raw Data Hotspot'!K92, Table1[Gene Link], 0), 2), 'Raw Data Hotspot'!K92),  'Raw Data Hotspot'!K92)</f>
        <v>0</v>
      </c>
      <c r="L140" s="34">
        <f>'Raw Data Hotspot'!L92</f>
        <v>0</v>
      </c>
      <c r="M140" s="34">
        <f>'Raw Data Hotspot'!M92</f>
        <v>0</v>
      </c>
      <c r="N140" s="34">
        <f>'Raw Data Hotspot'!N92</f>
        <v>0</v>
      </c>
      <c r="O140" s="35">
        <f>'Raw Data Hotspot'!O92</f>
        <v>0</v>
      </c>
      <c r="P140" s="51" t="str">
        <f t="shared" si="50"/>
        <v/>
      </c>
      <c r="Q140" s="29"/>
      <c r="R140" s="29"/>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8" t="str">
        <f t="shared" si="56"/>
        <v>0</v>
      </c>
      <c r="AL140" s="50">
        <f t="shared" si="57"/>
        <v>0</v>
      </c>
      <c r="AM140" s="50">
        <f t="shared" si="58"/>
        <v>0</v>
      </c>
    </row>
    <row r="141" spans="1:39" x14ac:dyDescent="0.3">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8" t="str">
        <f t="shared" si="56"/>
        <v/>
      </c>
      <c r="AL141" s="50" t="e">
        <f t="shared" si="57"/>
        <v>#VALUE!</v>
      </c>
      <c r="AM141" s="50" t="e">
        <f t="shared" si="58"/>
        <v>#VALUE!</v>
      </c>
    </row>
    <row r="142" spans="1:39" x14ac:dyDescent="0.3">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8" t="str">
        <f t="shared" si="56"/>
        <v/>
      </c>
      <c r="AL142" s="50" t="e">
        <f t="shared" si="57"/>
        <v>#VALUE!</v>
      </c>
      <c r="AM142" s="50" t="e">
        <f t="shared" si="58"/>
        <v>#VALUE!</v>
      </c>
    </row>
    <row r="143" spans="1:39" x14ac:dyDescent="0.3">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8" t="str">
        <f t="shared" si="56"/>
        <v/>
      </c>
      <c r="AL143" s="50" t="e">
        <f t="shared" si="57"/>
        <v>#VALUE!</v>
      </c>
      <c r="AM143" s="50" t="e">
        <f t="shared" si="58"/>
        <v>#VALUE!</v>
      </c>
    </row>
    <row r="144" spans="1:39" x14ac:dyDescent="0.3">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8" t="str">
        <f t="shared" si="56"/>
        <v/>
      </c>
      <c r="AL144" s="50" t="e">
        <f t="shared" si="57"/>
        <v>#VALUE!</v>
      </c>
      <c r="AM144" s="50" t="e">
        <f t="shared" si="58"/>
        <v>#VALUE!</v>
      </c>
    </row>
  </sheetData>
  <mergeCells count="15">
    <mergeCell ref="E1:K1"/>
    <mergeCell ref="A8:Q8"/>
    <mergeCell ref="A36:P36"/>
    <mergeCell ref="Z7:AE7"/>
    <mergeCell ref="T8:X8"/>
    <mergeCell ref="T7:X7"/>
    <mergeCell ref="M1:Q1"/>
    <mergeCell ref="M2:Q2"/>
    <mergeCell ref="A48:P48"/>
    <mergeCell ref="E2:K5"/>
    <mergeCell ref="E6:F6"/>
    <mergeCell ref="G6:K6"/>
    <mergeCell ref="M3:Q5"/>
    <mergeCell ref="M6:Q6"/>
    <mergeCell ref="L3:L5"/>
  </mergeCells>
  <conditionalFormatting sqref="D1:D2">
    <cfRule type="cellIs" dxfId="54" priority="301" operator="equal">
      <formula>#N/A</formula>
    </cfRule>
  </conditionalFormatting>
  <conditionalFormatting sqref="H9 H37 H49">
    <cfRule type="cellIs" dxfId="53" priority="27" operator="lessThan">
      <formula>100</formula>
    </cfRule>
  </conditionalFormatting>
  <conditionalFormatting sqref="H38:H47">
    <cfRule type="cellIs" dxfId="52" priority="16" operator="greaterThan">
      <formula>249</formula>
    </cfRule>
  </conditionalFormatting>
  <conditionalFormatting sqref="I38:I47">
    <cfRule type="cellIs" dxfId="51" priority="15" operator="greaterThan">
      <formula>0.7</formula>
    </cfRule>
  </conditionalFormatting>
  <conditionalFormatting sqref="J38:J47">
    <cfRule type="cellIs" dxfId="50" priority="14" operator="greaterThan">
      <formula>38</formula>
    </cfRule>
  </conditionalFormatting>
  <conditionalFormatting sqref="H50:H140">
    <cfRule type="cellIs" dxfId="49" priority="13" operator="greaterThan">
      <formula>100</formula>
    </cfRule>
  </conditionalFormatting>
  <conditionalFormatting sqref="I50:I140">
    <cfRule type="cellIs" dxfId="48" priority="12" operator="greaterThan">
      <formula>0.7</formula>
    </cfRule>
  </conditionalFormatting>
  <conditionalFormatting sqref="J50:J140">
    <cfRule type="cellIs" dxfId="47" priority="11" operator="greaterThan">
      <formula>35</formula>
    </cfRule>
  </conditionalFormatting>
  <conditionalFormatting sqref="D6">
    <cfRule type="expression" dxfId="46" priority="10">
      <formula>$D$6=0</formula>
    </cfRule>
  </conditionalFormatting>
  <conditionalFormatting sqref="B4">
    <cfRule type="cellIs" dxfId="45" priority="6" operator="lessThan">
      <formula>1000</formula>
    </cfRule>
  </conditionalFormatting>
  <conditionalFormatting sqref="P50:P138">
    <cfRule type="containsText" dxfId="44" priority="5" operator="containsText" text="Inspect">
      <formula>NOT(ISERROR(SEARCH("Inspect",P50)))</formula>
    </cfRule>
  </conditionalFormatting>
  <conditionalFormatting sqref="D3">
    <cfRule type="expression" dxfId="43" priority="4">
      <formula>$D$3=0</formula>
    </cfRule>
  </conditionalFormatting>
  <conditionalFormatting sqref="O1:O2 O36 O38:O48 O50:O1048576 O7:O8">
    <cfRule type="duplicateValues" dxfId="42" priority="3"/>
  </conditionalFormatting>
  <conditionalFormatting sqref="U10:W35">
    <cfRule type="expression" dxfId="41" priority="2">
      <formula>TRIM($V10)&lt;&gt;$AA10</formula>
    </cfRule>
  </conditionalFormatting>
  <conditionalFormatting sqref="M1:Q1">
    <cfRule type="containsText" dxfId="40" priority="1" operator="containsText" text="NGS Heme">
      <formula>NOT(ISERROR(SEARCH("NGS Heme",M1)))</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6"/>
  <sheetViews>
    <sheetView workbookViewId="0">
      <selection activeCell="N2" sqref="N2"/>
    </sheetView>
  </sheetViews>
  <sheetFormatPr defaultRowHeight="14.4" x14ac:dyDescent="0.3"/>
  <cols>
    <col min="1" max="1" width="17.5546875" customWidth="1"/>
    <col min="2" max="2" width="19.109375" customWidth="1"/>
  </cols>
  <sheetData>
    <row r="1" spans="1:50" ht="48" x14ac:dyDescent="0.3">
      <c r="A1" s="101" t="s">
        <v>35</v>
      </c>
      <c r="B1" s="101" t="s">
        <v>36</v>
      </c>
      <c r="C1" s="102" t="s">
        <v>37</v>
      </c>
      <c r="D1" s="101" t="s">
        <v>38</v>
      </c>
      <c r="E1" s="103" t="s">
        <v>39</v>
      </c>
      <c r="F1" s="103" t="s">
        <v>40</v>
      </c>
      <c r="G1" s="101" t="s">
        <v>41</v>
      </c>
      <c r="H1" s="101" t="s">
        <v>42</v>
      </c>
      <c r="I1" s="101" t="s">
        <v>43</v>
      </c>
      <c r="J1" s="101" t="s">
        <v>44</v>
      </c>
      <c r="K1" s="101" t="s">
        <v>45</v>
      </c>
      <c r="L1" s="101" t="s">
        <v>46</v>
      </c>
      <c r="M1" s="101" t="s">
        <v>47</v>
      </c>
      <c r="N1" s="101" t="s">
        <v>48</v>
      </c>
      <c r="O1" s="101" t="s">
        <v>49</v>
      </c>
      <c r="P1" s="101" t="s">
        <v>50</v>
      </c>
      <c r="Q1" s="101" t="s">
        <v>51</v>
      </c>
      <c r="R1" s="101" t="s">
        <v>52</v>
      </c>
      <c r="S1" s="101" t="s">
        <v>53</v>
      </c>
      <c r="T1" s="103" t="s">
        <v>54</v>
      </c>
      <c r="U1" s="101" t="s">
        <v>55</v>
      </c>
      <c r="V1" s="101" t="s">
        <v>56</v>
      </c>
      <c r="W1" s="101" t="s">
        <v>57</v>
      </c>
      <c r="X1" s="103" t="s">
        <v>20640</v>
      </c>
      <c r="Y1" s="101" t="s">
        <v>58</v>
      </c>
      <c r="Z1" s="101" t="s">
        <v>59</v>
      </c>
      <c r="AA1" s="101" t="s">
        <v>60</v>
      </c>
      <c r="AB1" s="102" t="s">
        <v>61</v>
      </c>
      <c r="AC1" s="102" t="s">
        <v>62</v>
      </c>
      <c r="AD1" s="102" t="s">
        <v>63</v>
      </c>
      <c r="AE1" s="102" t="s">
        <v>64</v>
      </c>
      <c r="AF1" s="102" t="s">
        <v>18828</v>
      </c>
      <c r="AG1" s="102" t="s">
        <v>65</v>
      </c>
      <c r="AH1" s="102" t="s">
        <v>66</v>
      </c>
      <c r="AI1" s="102" t="s">
        <v>67</v>
      </c>
      <c r="AJ1" s="102" t="s">
        <v>68</v>
      </c>
      <c r="AK1" s="102" t="s">
        <v>69</v>
      </c>
      <c r="AL1" s="102" t="s">
        <v>70</v>
      </c>
      <c r="AM1" s="102" t="s">
        <v>71</v>
      </c>
      <c r="AN1" s="102" t="s">
        <v>72</v>
      </c>
      <c r="AO1" s="103" t="s">
        <v>73</v>
      </c>
      <c r="AP1" s="102" t="s">
        <v>74</v>
      </c>
      <c r="AQ1" s="102" t="s">
        <v>75</v>
      </c>
      <c r="AR1" s="102" t="s">
        <v>76</v>
      </c>
      <c r="AS1" s="102" t="s">
        <v>77</v>
      </c>
      <c r="AT1" s="102" t="s">
        <v>78</v>
      </c>
      <c r="AU1" s="101" t="s">
        <v>20641</v>
      </c>
      <c r="AV1" s="101" t="s">
        <v>20642</v>
      </c>
      <c r="AW1" s="104" t="s">
        <v>20643</v>
      </c>
      <c r="AX1" s="104" t="s">
        <v>20644</v>
      </c>
    </row>
    <row r="2" spans="1:50" s="10" customFormat="1" ht="12"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row>
    <row r="3" spans="1:50" s="10" customFormat="1" ht="12" x14ac:dyDescent="0.25">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5">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5">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5">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5">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5">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5">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5">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5">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5">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5">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3"/>
    <row r="15" spans="1:50" s="13" customFormat="1" x14ac:dyDescent="0.3"/>
    <row r="16" spans="1:50" x14ac:dyDescent="0.3">
      <c r="A16" s="19"/>
      <c r="B16" s="14"/>
      <c r="C16" s="14"/>
      <c r="D16" s="14"/>
    </row>
    <row r="17" spans="1:5" x14ac:dyDescent="0.3">
      <c r="A17" s="14"/>
      <c r="B17" s="14"/>
      <c r="C17" s="14"/>
      <c r="D17" s="14"/>
    </row>
    <row r="18" spans="1:5" x14ac:dyDescent="0.3">
      <c r="A18" s="14"/>
      <c r="B18" s="14"/>
      <c r="C18" s="14"/>
      <c r="D18" s="14"/>
    </row>
    <row r="19" spans="1:5" x14ac:dyDescent="0.3">
      <c r="A19" s="14"/>
      <c r="B19" s="14"/>
      <c r="C19" s="14"/>
      <c r="D19" s="14"/>
    </row>
    <row r="20" spans="1:5" x14ac:dyDescent="0.3">
      <c r="B20" s="14"/>
    </row>
    <row r="21" spans="1:5" x14ac:dyDescent="0.3">
      <c r="B21" s="14"/>
    </row>
    <row r="25" spans="1:5" x14ac:dyDescent="0.3">
      <c r="A25" s="16" t="s">
        <v>20651</v>
      </c>
    </row>
    <row r="26" spans="1:5" x14ac:dyDescent="0.3">
      <c r="A26" t="str">
        <f>S2&amp;" "&amp;R2</f>
        <v xml:space="preserve"> </v>
      </c>
    </row>
    <row r="27" spans="1:5" x14ac:dyDescent="0.3">
      <c r="A27" t="str">
        <f>AH2&amp;" "&amp;AG2</f>
        <v xml:space="preserve"> </v>
      </c>
    </row>
    <row r="28" spans="1:5" x14ac:dyDescent="0.3">
      <c r="A28" t="str">
        <f>AJ2&amp;" "&amp;AI2</f>
        <v xml:space="preserve"> </v>
      </c>
      <c r="E28" s="14"/>
    </row>
    <row r="29" spans="1:5" x14ac:dyDescent="0.3">
      <c r="E29" s="14"/>
    </row>
    <row r="30" spans="1:5" x14ac:dyDescent="0.3">
      <c r="A30" s="106"/>
    </row>
    <row r="35" spans="1:17" x14ac:dyDescent="0.3">
      <c r="A35">
        <f>V2</f>
        <v>0</v>
      </c>
      <c r="B35" s="107">
        <f>E2</f>
        <v>0</v>
      </c>
      <c r="C35">
        <f>I2</f>
        <v>0</v>
      </c>
      <c r="D35">
        <f>C2</f>
        <v>0</v>
      </c>
      <c r="E35">
        <f>D2</f>
        <v>0</v>
      </c>
      <c r="F35">
        <f>A30</f>
        <v>0</v>
      </c>
      <c r="G35">
        <f t="shared" ref="G35:O35" si="0">B30</f>
        <v>0</v>
      </c>
      <c r="H35">
        <f t="shared" si="0"/>
        <v>0</v>
      </c>
      <c r="I35">
        <f t="shared" si="0"/>
        <v>0</v>
      </c>
      <c r="J35">
        <f t="shared" si="0"/>
        <v>0</v>
      </c>
      <c r="K35">
        <f t="shared" si="0"/>
        <v>0</v>
      </c>
      <c r="L35">
        <f t="shared" si="0"/>
        <v>0</v>
      </c>
      <c r="M35">
        <f t="shared" si="0"/>
        <v>0</v>
      </c>
      <c r="N35">
        <f t="shared" si="0"/>
        <v>0</v>
      </c>
      <c r="O35">
        <f t="shared" si="0"/>
        <v>0</v>
      </c>
      <c r="P35">
        <f>K30</f>
        <v>0</v>
      </c>
      <c r="Q35">
        <f>P30</f>
        <v>0</v>
      </c>
    </row>
    <row r="36" spans="1:17" x14ac:dyDescent="0.3">
      <c r="A36">
        <f>U30</f>
        <v>0</v>
      </c>
      <c r="B36">
        <f t="shared" ref="B36:C36" si="1">V30</f>
        <v>0</v>
      </c>
      <c r="C36">
        <f t="shared" si="1"/>
        <v>0</v>
      </c>
    </row>
  </sheetData>
  <sheetProtection selectLockedCells="1"/>
  <conditionalFormatting sqref="T4">
    <cfRule type="expression" dxfId="39" priority="25">
      <formula>AND(ISBLANK(W4), T4&lt;=TODAY(), Y4&lt;&gt;"Canceled")</formula>
    </cfRule>
    <cfRule type="expression" dxfId="38" priority="26">
      <formula>AND(ISBLANK(W4), T4&lt;=TODAY()+3, Y4&lt;&gt;"Canceled")</formula>
    </cfRule>
    <cfRule type="expression" dxfId="37" priority="27">
      <formula>AND(ISBLANK(W4), T4&lt;=TODAY()+5, Y4&lt;&gt;"Canceled")</formula>
    </cfRule>
  </conditionalFormatting>
  <conditionalFormatting sqref="U3:AU12 A4:T12">
    <cfRule type="expression" dxfId="36" priority="23">
      <formula>$Y3="No Charge"</formula>
    </cfRule>
    <cfRule type="expression" dxfId="35" priority="24" stopIfTrue="1">
      <formula>$Y3="Canceled"</formula>
    </cfRule>
  </conditionalFormatting>
  <conditionalFormatting sqref="A13:AV13">
    <cfRule type="expression" dxfId="34" priority="21">
      <formula>$Z13="No Charge"</formula>
    </cfRule>
    <cfRule type="expression" dxfId="33" priority="22" stopIfTrue="1">
      <formula>$Z13="Canceled"</formula>
    </cfRule>
  </conditionalFormatting>
  <conditionalFormatting sqref="T3">
    <cfRule type="expression" dxfId="32" priority="30">
      <formula>AND(ISBLANK(W3), T3&lt;=TODAY(), Y3&lt;&gt;"Canceled")</formula>
    </cfRule>
    <cfRule type="expression" dxfId="31" priority="31">
      <formula>AND(ISBLANK(W3), T3&lt;=TODAY()+3, Y3&lt;&gt;"Canceled")</formula>
    </cfRule>
    <cfRule type="expression" dxfId="30" priority="32">
      <formula>AND(ISBLANK(W3), T3&lt;=TODAY()+5, Y3&lt;&gt;"Canceled")</formula>
    </cfRule>
  </conditionalFormatting>
  <conditionalFormatting sqref="A3:T3">
    <cfRule type="expression" dxfId="29" priority="28">
      <formula>$Y3="No Charge"</formula>
    </cfRule>
    <cfRule type="expression" dxfId="28" priority="29" stopIfTrue="1">
      <formula>$Y3="Canceled"</formula>
    </cfRule>
  </conditionalFormatting>
  <conditionalFormatting sqref="T2">
    <cfRule type="expression" dxfId="27" priority="351" stopIfTrue="1">
      <formula>AND(ISBLANK($W2), $T2&lt;=TODAY(), ISBLANK($Y2))</formula>
    </cfRule>
    <cfRule type="expression" dxfId="26" priority="352" stopIfTrue="1">
      <formula>AND(ISBLANK($W2), $T2&lt;=TODAY()+5, ISBLANK($Y2))</formula>
    </cfRule>
    <cfRule type="expression" dxfId="25" priority="353" stopIfTrue="1">
      <formula>AND(ISBLANK($W2), $T2&lt;=TODAY()+3, ISBLANK($Y2))</formula>
    </cfRule>
  </conditionalFormatting>
  <conditionalFormatting sqref="AV3">
    <cfRule type="expression" dxfId="24" priority="11">
      <formula>$Y3="No Charge"</formula>
    </cfRule>
    <cfRule type="expression" dxfId="23" priority="12" stopIfTrue="1">
      <formula>$Y3="Canceled"</formula>
    </cfRule>
  </conditionalFormatting>
  <conditionalFormatting sqref="AV4">
    <cfRule type="expression" dxfId="22" priority="9">
      <formula>$Y4="No Charge"</formula>
    </cfRule>
    <cfRule type="expression" dxfId="21" priority="10" stopIfTrue="1">
      <formula>$Y4="Canceled"</formula>
    </cfRule>
  </conditionalFormatting>
  <conditionalFormatting sqref="AW3">
    <cfRule type="expression" dxfId="20" priority="7">
      <formula>$Y3="No Charge"</formula>
    </cfRule>
    <cfRule type="expression" dxfId="19" priority="8" stopIfTrue="1">
      <formula>$Y3="Canceled"</formula>
    </cfRule>
  </conditionalFormatting>
  <conditionalFormatting sqref="AX4">
    <cfRule type="expression" dxfId="18" priority="1">
      <formula>$Y4="No Charge"</formula>
    </cfRule>
    <cfRule type="expression" dxfId="17" priority="2" stopIfTrue="1">
      <formula>$Y4="Canceled"</formula>
    </cfRule>
  </conditionalFormatting>
  <conditionalFormatting sqref="AX3">
    <cfRule type="expression" dxfId="16" priority="5">
      <formula>$Y3="No Charge"</formula>
    </cfRule>
    <cfRule type="expression" dxfId="15" priority="6" stopIfTrue="1">
      <formula>$Y3="Canceled"</formula>
    </cfRule>
  </conditionalFormatting>
  <conditionalFormatting sqref="AW4">
    <cfRule type="expression" dxfId="14" priority="3">
      <formula>$Y4="No Charge"</formula>
    </cfRule>
    <cfRule type="expression" dxfId="13"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99060</xdr:rowOff>
                  </to>
                </anchor>
              </controlPr>
            </control>
          </mc:Choice>
        </mc:AlternateContent>
        <mc:AlternateContent xmlns:mc="http://schemas.openxmlformats.org/markup-compatibility/2006">
          <mc:Choice Requires="x14">
            <control shapeId="1026" r:id="rId5" name="Button 2">
              <controlPr defaultSize="0" print="0" autoFill="0" autoPict="0" macro="[0]!Clear">
                <anchor>
                  <from>
                    <xdr:col>1</xdr:col>
                    <xdr:colOff>1036320</xdr:colOff>
                    <xdr:row>11</xdr:row>
                    <xdr:rowOff>76200</xdr:rowOff>
                  </from>
                  <to>
                    <xdr:col>3</xdr:col>
                    <xdr:colOff>563880</xdr:colOff>
                    <xdr:row>13</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V1" sqref="V1"/>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sheetData>
  <conditionalFormatting sqref="I10001:I1048576">
    <cfRule type="cellIs" dxfId="12"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election activeCell="K5" sqref="K5"/>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sheetData>
  <conditionalFormatting sqref="I4:I1048576">
    <cfRule type="cellIs" dxfId="11" priority="2" operator="lessThan">
      <formula>0.7</formula>
    </cfRule>
  </conditionalFormatting>
  <conditionalFormatting sqref="I1:I3">
    <cfRule type="cellIs" dxfId="10"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election activeCell="L27" sqref="L27"/>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election activeCell="J58" sqref="J58"/>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row r="15" spans="1:15" x14ac:dyDescent="0.3">
      <c r="A15" s="12"/>
      <c r="B15" s="12"/>
      <c r="C15" s="12"/>
      <c r="D15" s="12"/>
      <c r="E15" s="12"/>
      <c r="F15" s="12"/>
      <c r="G15" s="12"/>
      <c r="H15" s="12"/>
      <c r="I15" s="12"/>
      <c r="J15" s="12"/>
      <c r="K15" s="12"/>
      <c r="L15" s="12"/>
      <c r="M15" s="12"/>
      <c r="N15" s="12"/>
      <c r="O15" s="12"/>
    </row>
    <row r="16" spans="1:15"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c r="A27" s="12"/>
      <c r="B27" s="12"/>
      <c r="C27" s="12"/>
      <c r="D27" s="12"/>
      <c r="E27" s="12"/>
      <c r="F27" s="12"/>
      <c r="G27" s="12"/>
      <c r="H27" s="12"/>
      <c r="I27" s="12"/>
      <c r="J27" s="12"/>
      <c r="K27" s="12"/>
      <c r="L27" s="12"/>
      <c r="M27" s="12"/>
      <c r="N27" s="12"/>
      <c r="O27" s="12"/>
    </row>
    <row r="28" spans="1:15" x14ac:dyDescent="0.3">
      <c r="A28" s="12"/>
      <c r="B28" s="12"/>
      <c r="C28" s="12"/>
      <c r="D28" s="12"/>
      <c r="E28" s="12"/>
      <c r="F28" s="12"/>
      <c r="G28" s="12"/>
      <c r="H28" s="12"/>
      <c r="I28" s="12"/>
      <c r="J28" s="12"/>
      <c r="K28" s="12"/>
      <c r="L28" s="12"/>
      <c r="M28" s="12"/>
      <c r="N28" s="12"/>
      <c r="O28" s="12"/>
    </row>
    <row r="29" spans="1:15" x14ac:dyDescent="0.3">
      <c r="A29" s="12"/>
      <c r="B29" s="12"/>
      <c r="C29" s="12"/>
      <c r="D29" s="12"/>
      <c r="E29" s="12"/>
      <c r="F29" s="12"/>
      <c r="G29" s="12"/>
      <c r="H29" s="12"/>
      <c r="I29" s="12"/>
      <c r="J29" s="12"/>
      <c r="K29" s="12"/>
      <c r="L29" s="12"/>
      <c r="M29" s="12"/>
      <c r="N29" s="12"/>
      <c r="O29" s="12"/>
    </row>
    <row r="30" spans="1:15" x14ac:dyDescent="0.3">
      <c r="A30" s="12"/>
      <c r="B30" s="12"/>
      <c r="C30" s="12"/>
      <c r="D30" s="12"/>
      <c r="E30" s="12"/>
      <c r="F30" s="12"/>
      <c r="G30" s="12"/>
      <c r="H30" s="12"/>
      <c r="I30" s="12"/>
      <c r="J30" s="12"/>
      <c r="K30" s="12"/>
      <c r="L30" s="12"/>
      <c r="M30" s="12"/>
      <c r="N30" s="12"/>
      <c r="O30" s="12"/>
    </row>
    <row r="31" spans="1:15" x14ac:dyDescent="0.3">
      <c r="A31" s="12"/>
      <c r="B31" s="12"/>
      <c r="C31" s="12"/>
      <c r="D31" s="12"/>
      <c r="E31" s="12"/>
      <c r="F31" s="12"/>
      <c r="G31" s="12"/>
      <c r="H31" s="12"/>
      <c r="I31" s="12"/>
      <c r="J31" s="12"/>
      <c r="K31" s="12"/>
      <c r="L31" s="12"/>
      <c r="M31" s="12"/>
      <c r="N31" s="12"/>
      <c r="O31" s="12"/>
    </row>
    <row r="32" spans="1:15" x14ac:dyDescent="0.3">
      <c r="A32" s="12"/>
      <c r="B32" s="12"/>
      <c r="C32" s="12"/>
      <c r="D32" s="12"/>
      <c r="E32" s="12"/>
      <c r="F32" s="12"/>
      <c r="G32" s="12"/>
      <c r="H32" s="12"/>
      <c r="I32" s="12"/>
      <c r="J32" s="12"/>
      <c r="K32" s="12"/>
      <c r="L32" s="12"/>
      <c r="M32" s="12"/>
      <c r="N32" s="12"/>
      <c r="O32" s="12"/>
    </row>
    <row r="33" spans="1:15" x14ac:dyDescent="0.3">
      <c r="A33" s="12"/>
      <c r="B33" s="12"/>
      <c r="C33" s="12"/>
      <c r="D33" s="12"/>
      <c r="E33" s="12"/>
      <c r="F33" s="12"/>
      <c r="G33" s="12"/>
      <c r="H33" s="12"/>
      <c r="I33" s="12"/>
      <c r="J33" s="12"/>
      <c r="K33" s="12"/>
      <c r="L33" s="12"/>
      <c r="M33" s="12"/>
      <c r="N33" s="12"/>
      <c r="O33" s="12"/>
    </row>
    <row r="34" spans="1:15" x14ac:dyDescent="0.3">
      <c r="A34" s="12"/>
      <c r="B34" s="12"/>
      <c r="C34" s="12"/>
      <c r="D34" s="12"/>
      <c r="E34" s="12"/>
      <c r="F34" s="12"/>
      <c r="G34" s="12"/>
      <c r="H34" s="12"/>
      <c r="I34" s="12"/>
      <c r="J34" s="12"/>
      <c r="K34" s="12"/>
      <c r="L34" s="12"/>
      <c r="M34" s="12"/>
      <c r="N34" s="12"/>
      <c r="O34" s="12"/>
    </row>
    <row r="35" spans="1:15" x14ac:dyDescent="0.3">
      <c r="A35" s="12"/>
      <c r="B35" s="12"/>
      <c r="C35" s="12"/>
      <c r="D35" s="12"/>
      <c r="E35" s="12"/>
      <c r="F35" s="12"/>
      <c r="G35" s="12"/>
      <c r="H35" s="12"/>
      <c r="I35" s="12"/>
      <c r="J35" s="12"/>
      <c r="K35" s="12"/>
      <c r="L35" s="12"/>
      <c r="M35" s="12"/>
      <c r="N35" s="12"/>
      <c r="O35" s="12"/>
    </row>
    <row r="36" spans="1:15" x14ac:dyDescent="0.3">
      <c r="A36" s="12"/>
      <c r="B36" s="12"/>
      <c r="C36" s="12"/>
      <c r="D36" s="12"/>
      <c r="E36" s="12"/>
      <c r="F36" s="12"/>
      <c r="G36" s="12"/>
      <c r="H36" s="12"/>
      <c r="I36" s="12"/>
      <c r="J36" s="12"/>
      <c r="K36" s="12"/>
      <c r="L36" s="12"/>
      <c r="M36" s="12"/>
      <c r="N36" s="12"/>
      <c r="O36" s="12"/>
    </row>
    <row r="37" spans="1:15" x14ac:dyDescent="0.3">
      <c r="A37" s="12"/>
      <c r="B37" s="12"/>
      <c r="C37" s="12"/>
      <c r="D37" s="12"/>
      <c r="E37" s="12"/>
      <c r="F37" s="12"/>
      <c r="G37" s="12"/>
      <c r="H37" s="12"/>
      <c r="I37" s="12"/>
      <c r="J37" s="12"/>
      <c r="K37" s="12"/>
      <c r="L37" s="12"/>
      <c r="M37" s="12"/>
      <c r="N37" s="12"/>
      <c r="O37" s="12"/>
    </row>
    <row r="38" spans="1:15" x14ac:dyDescent="0.3">
      <c r="A38" s="12"/>
      <c r="B38" s="12"/>
      <c r="C38" s="12"/>
      <c r="D38" s="12"/>
      <c r="E38" s="12"/>
      <c r="F38" s="12"/>
      <c r="G38" s="12"/>
      <c r="H38" s="12"/>
      <c r="I38" s="12"/>
      <c r="J38" s="12"/>
      <c r="K38" s="12"/>
      <c r="L38" s="12"/>
      <c r="M38" s="12"/>
      <c r="N38" s="12"/>
      <c r="O38" s="12"/>
    </row>
    <row r="39" spans="1:15" x14ac:dyDescent="0.3">
      <c r="A39" s="12"/>
      <c r="B39" s="12"/>
      <c r="C39" s="12"/>
      <c r="D39" s="12"/>
      <c r="E39" s="12"/>
      <c r="F39" s="12"/>
      <c r="G39" s="12"/>
      <c r="H39" s="12"/>
      <c r="I39" s="12"/>
      <c r="J39" s="12"/>
      <c r="K39" s="12"/>
      <c r="L39" s="12"/>
      <c r="M39" s="12"/>
      <c r="N39" s="12"/>
      <c r="O39" s="12"/>
    </row>
    <row r="40" spans="1:15" x14ac:dyDescent="0.3">
      <c r="A40" s="12"/>
      <c r="B40" s="12"/>
      <c r="C40" s="12"/>
      <c r="D40" s="12"/>
      <c r="E40" s="12"/>
      <c r="F40" s="12"/>
      <c r="G40" s="12"/>
      <c r="H40" s="12"/>
      <c r="I40" s="12"/>
      <c r="J40" s="12"/>
      <c r="K40" s="12"/>
      <c r="L40" s="12"/>
      <c r="M40" s="12"/>
      <c r="N40" s="12"/>
      <c r="O40" s="12"/>
    </row>
    <row r="41" spans="1:15" x14ac:dyDescent="0.3">
      <c r="A41" s="12"/>
      <c r="B41" s="12"/>
      <c r="C41" s="12"/>
      <c r="D41" s="12"/>
      <c r="E41" s="12"/>
      <c r="F41" s="12"/>
      <c r="G41" s="12"/>
      <c r="H41" s="12"/>
      <c r="I41" s="12"/>
      <c r="J41" s="12"/>
      <c r="K41" s="12"/>
      <c r="L41" s="12"/>
      <c r="M41" s="12"/>
      <c r="N41" s="12"/>
      <c r="O41" s="12"/>
    </row>
    <row r="42" spans="1:15" x14ac:dyDescent="0.3">
      <c r="A42" s="12"/>
      <c r="B42" s="12"/>
      <c r="C42" s="12"/>
      <c r="D42" s="12"/>
      <c r="E42" s="12"/>
      <c r="F42" s="12"/>
      <c r="G42" s="12"/>
      <c r="H42" s="12"/>
      <c r="I42" s="12"/>
      <c r="J42" s="12"/>
      <c r="K42" s="12"/>
      <c r="L42" s="12"/>
      <c r="M42" s="12"/>
      <c r="N42" s="12"/>
      <c r="O42" s="12"/>
    </row>
    <row r="43" spans="1:15" x14ac:dyDescent="0.3">
      <c r="A43" s="12"/>
      <c r="B43" s="12"/>
      <c r="C43" s="12"/>
      <c r="D43" s="12"/>
      <c r="E43" s="12"/>
      <c r="F43" s="12"/>
      <c r="G43" s="12"/>
      <c r="H43" s="12"/>
      <c r="I43" s="12"/>
      <c r="J43" s="12"/>
      <c r="K43" s="12"/>
      <c r="L43" s="12"/>
      <c r="M43" s="12"/>
      <c r="N43" s="12"/>
      <c r="O43" s="12"/>
    </row>
    <row r="44" spans="1:15" x14ac:dyDescent="0.3">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B1" workbookViewId="0">
      <selection activeCell="I14" sqref="I14"/>
    </sheetView>
  </sheetViews>
  <sheetFormatPr defaultRowHeight="14.4" x14ac:dyDescent="0.3"/>
  <sheetData>
    <row r="1" spans="1:10" x14ac:dyDescent="0.3">
      <c r="A1" s="11"/>
      <c r="B1" s="11"/>
      <c r="C1" s="11"/>
      <c r="D1" s="11"/>
      <c r="E1" s="11"/>
      <c r="F1" s="11"/>
      <c r="G1" s="11"/>
      <c r="H1" s="11"/>
      <c r="I1" s="11"/>
      <c r="J1" s="11"/>
    </row>
  </sheetData>
  <conditionalFormatting sqref="I4:I1048576">
    <cfRule type="cellIs" dxfId="9" priority="2" operator="greaterThan">
      <formula>1</formula>
    </cfRule>
    <cfRule type="cellIs" dxfId="8" priority="3" operator="greaterThan">
      <formula>2.5</formula>
    </cfRule>
  </conditionalFormatting>
  <conditionalFormatting sqref="I1:I3">
    <cfRule type="cellIs" dxfId="7"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4.4" x14ac:dyDescent="0.3"/>
  <sheetData>
    <row r="1" spans="1:3" ht="22.8" x14ac:dyDescent="0.4">
      <c r="A1" s="17"/>
    </row>
    <row r="2" spans="1:3" ht="21" x14ac:dyDescent="0.4">
      <c r="A2" s="18"/>
    </row>
    <row r="3" spans="1:3" x14ac:dyDescent="0.3">
      <c r="A3" s="12"/>
      <c r="B3" s="12"/>
    </row>
    <row r="4" spans="1:3" x14ac:dyDescent="0.3">
      <c r="A4" s="12"/>
      <c r="B4" s="12"/>
    </row>
    <row r="5" spans="1:3" x14ac:dyDescent="0.3">
      <c r="A5" s="12"/>
      <c r="B5" s="12"/>
    </row>
    <row r="6" spans="1:3" x14ac:dyDescent="0.3">
      <c r="A6" s="12"/>
      <c r="B6" s="12"/>
    </row>
    <row r="7" spans="1:3" x14ac:dyDescent="0.3">
      <c r="A7" s="12"/>
      <c r="B7" s="12"/>
    </row>
    <row r="9" spans="1:3" ht="21" x14ac:dyDescent="0.4">
      <c r="A9" s="18"/>
    </row>
    <row r="10" spans="1:3" x14ac:dyDescent="0.3">
      <c r="A10" s="11"/>
      <c r="B10" s="11"/>
      <c r="C10" s="11"/>
    </row>
    <row r="11" spans="1:3" x14ac:dyDescent="0.3">
      <c r="A11" s="12"/>
      <c r="B11" s="12"/>
      <c r="C11" s="12"/>
    </row>
    <row r="12" spans="1:3" x14ac:dyDescent="0.3">
      <c r="A12" s="12"/>
      <c r="B12" s="12"/>
      <c r="C12" s="12"/>
    </row>
    <row r="13" spans="1:3" x14ac:dyDescent="0.3">
      <c r="A13" s="12"/>
      <c r="B13" s="12"/>
      <c r="C13" s="12"/>
    </row>
    <row r="14" spans="1:3" x14ac:dyDescent="0.3">
      <c r="A14" s="12"/>
      <c r="B14" s="12"/>
      <c r="C14" s="12"/>
    </row>
    <row r="15" spans="1:3" x14ac:dyDescent="0.3">
      <c r="A15" s="12"/>
      <c r="B15" s="12"/>
      <c r="C15" s="12"/>
    </row>
    <row r="16" spans="1:3" x14ac:dyDescent="0.3">
      <c r="A16" s="12"/>
      <c r="B16" s="12"/>
      <c r="C16" s="12"/>
    </row>
    <row r="17" spans="1:3" x14ac:dyDescent="0.3">
      <c r="A17" s="12"/>
      <c r="B17" s="12"/>
      <c r="C17" s="12"/>
    </row>
    <row r="18" spans="1:3" x14ac:dyDescent="0.3">
      <c r="A18" s="12"/>
      <c r="B18" s="12"/>
      <c r="C18" s="12"/>
    </row>
    <row r="19" spans="1:3" x14ac:dyDescent="0.3">
      <c r="A19" s="12"/>
      <c r="B19" s="12"/>
      <c r="C19" s="12"/>
    </row>
    <row r="20" spans="1:3" x14ac:dyDescent="0.3">
      <c r="A20" s="12"/>
      <c r="B20" s="12"/>
      <c r="C20" s="12"/>
    </row>
    <row r="21" spans="1:3" x14ac:dyDescent="0.3">
      <c r="A21" s="12"/>
      <c r="B21" s="12"/>
      <c r="C21" s="12"/>
    </row>
    <row r="23" spans="1:3" ht="21" x14ac:dyDescent="0.4">
      <c r="A23" s="18"/>
    </row>
    <row r="24" spans="1:3" x14ac:dyDescent="0.3">
      <c r="A24" s="11"/>
      <c r="B24" s="11"/>
    </row>
    <row r="25" spans="1:3" x14ac:dyDescent="0.3">
      <c r="A25" s="12"/>
      <c r="B25" s="12"/>
    </row>
    <row r="26" spans="1:3" x14ac:dyDescent="0.3">
      <c r="A26" s="12"/>
      <c r="B26" s="12"/>
    </row>
    <row r="27" spans="1:3" x14ac:dyDescent="0.3">
      <c r="A27" s="12"/>
      <c r="B27" s="12"/>
    </row>
    <row r="28" spans="1:3" x14ac:dyDescent="0.3">
      <c r="A28" s="12"/>
      <c r="B28" s="12"/>
    </row>
    <row r="29" spans="1:3" x14ac:dyDescent="0.3">
      <c r="A29" s="12"/>
      <c r="B29" s="12"/>
    </row>
    <row r="30" spans="1:3" x14ac:dyDescent="0.3">
      <c r="A30" s="12"/>
      <c r="B30" s="12"/>
    </row>
    <row r="31" spans="1:3" x14ac:dyDescent="0.3">
      <c r="A31" s="12"/>
      <c r="B31" s="12"/>
    </row>
    <row r="32" spans="1:3" x14ac:dyDescent="0.3">
      <c r="A32" s="12"/>
      <c r="B32" s="12"/>
    </row>
    <row r="33" spans="1:2" x14ac:dyDescent="0.3">
      <c r="A33" s="12"/>
      <c r="B33" s="12"/>
    </row>
    <row r="34" spans="1:2" x14ac:dyDescent="0.3">
      <c r="A34" s="12"/>
      <c r="B34" s="12"/>
    </row>
    <row r="35" spans="1:2" x14ac:dyDescent="0.3">
      <c r="A35" s="12"/>
      <c r="B35" s="12"/>
    </row>
    <row r="36" spans="1:2" x14ac:dyDescent="0.3">
      <c r="A36" s="12"/>
      <c r="B36" s="12"/>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2" spans="1:2" x14ac:dyDescent="0.3">
      <c r="A52" s="12"/>
      <c r="B52" s="12"/>
    </row>
    <row r="53" spans="1:2" x14ac:dyDescent="0.3">
      <c r="A53" s="12"/>
      <c r="B53" s="12"/>
    </row>
    <row r="54" spans="1:2" x14ac:dyDescent="0.3">
      <c r="A54" s="12"/>
      <c r="B54" s="12"/>
    </row>
    <row r="55" spans="1:2" x14ac:dyDescent="0.3">
      <c r="A55" s="12"/>
      <c r="B55" s="12"/>
    </row>
    <row r="56" spans="1:2" x14ac:dyDescent="0.3">
      <c r="A56" s="12"/>
      <c r="B56" s="12"/>
    </row>
    <row r="57" spans="1:2" x14ac:dyDescent="0.3">
      <c r="A57" s="12"/>
      <c r="B57" s="12"/>
    </row>
    <row r="58" spans="1:2" x14ac:dyDescent="0.3">
      <c r="A58" s="12"/>
      <c r="B58" s="12"/>
    </row>
    <row r="59" spans="1:2" x14ac:dyDescent="0.3">
      <c r="A59" s="12"/>
      <c r="B59" s="12"/>
    </row>
    <row r="60" spans="1:2" x14ac:dyDescent="0.3">
      <c r="A60" s="12"/>
      <c r="B60" s="12"/>
    </row>
    <row r="61" spans="1:2" x14ac:dyDescent="0.3">
      <c r="A61" s="12"/>
      <c r="B61" s="12"/>
    </row>
    <row r="62" spans="1:2" x14ac:dyDescent="0.3">
      <c r="A62" s="12"/>
      <c r="B62" s="12"/>
    </row>
    <row r="63" spans="1:2" x14ac:dyDescent="0.3">
      <c r="A63" s="12"/>
      <c r="B63" s="12"/>
    </row>
    <row r="64" spans="1:2" x14ac:dyDescent="0.3">
      <c r="A64" s="12"/>
      <c r="B64" s="12"/>
    </row>
    <row r="65" spans="1:2" x14ac:dyDescent="0.3">
      <c r="A65" s="12"/>
      <c r="B65" s="12"/>
    </row>
    <row r="66" spans="1:2" x14ac:dyDescent="0.3">
      <c r="A66" s="12"/>
      <c r="B66" s="12"/>
    </row>
    <row r="67" spans="1:2" x14ac:dyDescent="0.3">
      <c r="A67" s="12"/>
      <c r="B67" s="12"/>
    </row>
    <row r="68" spans="1:2" x14ac:dyDescent="0.3">
      <c r="A68" s="12"/>
      <c r="B68" s="12"/>
    </row>
    <row r="69" spans="1:2" x14ac:dyDescent="0.3">
      <c r="A69" s="12"/>
      <c r="B69" s="12"/>
    </row>
    <row r="70" spans="1:2" x14ac:dyDescent="0.3">
      <c r="A70" s="12"/>
      <c r="B70" s="12"/>
    </row>
    <row r="71" spans="1:2" x14ac:dyDescent="0.3">
      <c r="A71" s="12"/>
      <c r="B71" s="12"/>
    </row>
    <row r="72" spans="1:2" x14ac:dyDescent="0.3">
      <c r="A72" s="12"/>
      <c r="B72" s="12"/>
    </row>
    <row r="73" spans="1:2" x14ac:dyDescent="0.3">
      <c r="A73" s="12"/>
      <c r="B73" s="12"/>
    </row>
    <row r="74" spans="1:2" x14ac:dyDescent="0.3">
      <c r="A74" s="12"/>
      <c r="B74" s="12"/>
    </row>
    <row r="75" spans="1:2" x14ac:dyDescent="0.3">
      <c r="A75" s="12"/>
      <c r="B75" s="12"/>
    </row>
    <row r="78" spans="1:2" ht="21" x14ac:dyDescent="0.4">
      <c r="A78" s="18"/>
    </row>
    <row r="79" spans="1:2" x14ac:dyDescent="0.3">
      <c r="A79" s="11"/>
      <c r="B79" s="11"/>
    </row>
    <row r="80" spans="1:2" x14ac:dyDescent="0.3">
      <c r="A80" s="12"/>
      <c r="B80" s="12"/>
    </row>
    <row r="81" spans="1:2" x14ac:dyDescent="0.3">
      <c r="A81" s="12"/>
      <c r="B81" s="12"/>
    </row>
    <row r="82" spans="1:2" x14ac:dyDescent="0.3">
      <c r="A82" s="12"/>
      <c r="B82" s="12"/>
    </row>
    <row r="83" spans="1:2" x14ac:dyDescent="0.3">
      <c r="A83" s="12"/>
      <c r="B83" s="12"/>
    </row>
    <row r="84" spans="1:2" x14ac:dyDescent="0.3">
      <c r="A84" s="12"/>
      <c r="B84" s="12"/>
    </row>
    <row r="85" spans="1:2" x14ac:dyDescent="0.3">
      <c r="A85" s="12"/>
      <c r="B85" s="12"/>
    </row>
    <row r="86" spans="1:2" x14ac:dyDescent="0.3">
      <c r="A86" s="12"/>
      <c r="B86" s="12"/>
    </row>
    <row r="87" spans="1:2" x14ac:dyDescent="0.3">
      <c r="A87" s="12"/>
      <c r="B87" s="12"/>
    </row>
    <row r="88" spans="1:2" x14ac:dyDescent="0.3">
      <c r="A88" s="12"/>
      <c r="B88" s="12"/>
    </row>
    <row r="89" spans="1:2" x14ac:dyDescent="0.3">
      <c r="A89" s="12"/>
      <c r="B89" s="12"/>
    </row>
    <row r="90" spans="1:2" x14ac:dyDescent="0.3">
      <c r="A90" s="12"/>
      <c r="B90" s="12"/>
    </row>
    <row r="91" spans="1:2" x14ac:dyDescent="0.3">
      <c r="A91" s="12"/>
      <c r="B91" s="12"/>
    </row>
    <row r="92" spans="1:2" x14ac:dyDescent="0.3">
      <c r="A92" s="12"/>
      <c r="B92" s="12"/>
    </row>
    <row r="93" spans="1:2" x14ac:dyDescent="0.3">
      <c r="A93" s="12"/>
      <c r="B93" s="12"/>
    </row>
    <row r="94" spans="1:2" x14ac:dyDescent="0.3">
      <c r="A94" s="12"/>
      <c r="B94" s="12"/>
    </row>
    <row r="95" spans="1:2" x14ac:dyDescent="0.3">
      <c r="A95" s="12"/>
      <c r="B95" s="12"/>
    </row>
    <row r="96" spans="1:2" x14ac:dyDescent="0.3">
      <c r="A96" s="12"/>
      <c r="B96" s="12"/>
    </row>
    <row r="97" spans="1:2" x14ac:dyDescent="0.3">
      <c r="A97" s="12"/>
      <c r="B97" s="12"/>
    </row>
    <row r="98" spans="1:2" x14ac:dyDescent="0.3">
      <c r="A98" s="12"/>
      <c r="B98" s="12"/>
    </row>
    <row r="99" spans="1:2" x14ac:dyDescent="0.3">
      <c r="A99" s="12"/>
      <c r="B99" s="12"/>
    </row>
    <row r="100" spans="1:2" x14ac:dyDescent="0.3">
      <c r="A100" s="12"/>
      <c r="B100" s="12"/>
    </row>
    <row r="101" spans="1:2" x14ac:dyDescent="0.3">
      <c r="A101" s="12"/>
      <c r="B101" s="12"/>
    </row>
    <row r="102" spans="1:2" x14ac:dyDescent="0.3">
      <c r="A102" s="12"/>
      <c r="B102" s="12"/>
    </row>
    <row r="103" spans="1:2" x14ac:dyDescent="0.3">
      <c r="A103" s="12"/>
      <c r="B103" s="12"/>
    </row>
    <row r="104" spans="1:2" x14ac:dyDescent="0.3">
      <c r="A104" s="12"/>
      <c r="B104" s="12"/>
    </row>
    <row r="105" spans="1:2" x14ac:dyDescent="0.3">
      <c r="A105" s="12"/>
      <c r="B105" s="12"/>
    </row>
    <row r="106" spans="1:2" x14ac:dyDescent="0.3">
      <c r="A106" s="12"/>
      <c r="B106" s="12"/>
    </row>
    <row r="107" spans="1:2" x14ac:dyDescent="0.3">
      <c r="A107" s="12"/>
      <c r="B107" s="12"/>
    </row>
    <row r="108" spans="1:2" x14ac:dyDescent="0.3">
      <c r="A108" s="12"/>
      <c r="B108" s="12"/>
    </row>
    <row r="109" spans="1:2" x14ac:dyDescent="0.3">
      <c r="A109" s="12"/>
      <c r="B109" s="12"/>
    </row>
    <row r="110" spans="1:2" x14ac:dyDescent="0.3">
      <c r="A110" s="12"/>
      <c r="B110" s="12"/>
    </row>
    <row r="111" spans="1:2" x14ac:dyDescent="0.3">
      <c r="A111" s="12"/>
      <c r="B111" s="12"/>
    </row>
    <row r="112" spans="1:2" x14ac:dyDescent="0.3">
      <c r="A112" s="12"/>
      <c r="B112" s="12"/>
    </row>
    <row r="113" spans="1:2" x14ac:dyDescent="0.3">
      <c r="A113" s="12"/>
      <c r="B113" s="12"/>
    </row>
    <row r="114" spans="1:2" x14ac:dyDescent="0.3">
      <c r="A114" s="12"/>
      <c r="B114" s="12"/>
    </row>
    <row r="115" spans="1:2" x14ac:dyDescent="0.3">
      <c r="A115" s="12"/>
      <c r="B115" s="12"/>
    </row>
    <row r="116" spans="1:2" x14ac:dyDescent="0.3">
      <c r="A116" s="12"/>
      <c r="B116" s="12"/>
    </row>
    <row r="117" spans="1:2" x14ac:dyDescent="0.3">
      <c r="A117" s="12"/>
      <c r="B117" s="12"/>
    </row>
    <row r="118" spans="1:2" x14ac:dyDescent="0.3">
      <c r="A118" s="12"/>
      <c r="B118" s="12"/>
    </row>
    <row r="119" spans="1:2" x14ac:dyDescent="0.3">
      <c r="A119" s="12"/>
      <c r="B119" s="12"/>
    </row>
    <row r="120" spans="1:2" x14ac:dyDescent="0.3">
      <c r="A120" s="12"/>
      <c r="B120" s="12"/>
    </row>
    <row r="121" spans="1:2" x14ac:dyDescent="0.3">
      <c r="A121" s="12"/>
      <c r="B121" s="12"/>
    </row>
    <row r="122" spans="1:2" x14ac:dyDescent="0.3">
      <c r="A122" s="12"/>
      <c r="B122" s="12"/>
    </row>
    <row r="123" spans="1:2" x14ac:dyDescent="0.3">
      <c r="A123" s="12"/>
      <c r="B123" s="12"/>
    </row>
    <row r="124" spans="1:2" x14ac:dyDescent="0.3">
      <c r="A124" s="12"/>
      <c r="B124" s="12"/>
    </row>
    <row r="125" spans="1:2" x14ac:dyDescent="0.3">
      <c r="A125" s="12"/>
      <c r="B125" s="12"/>
    </row>
    <row r="126" spans="1:2" x14ac:dyDescent="0.3">
      <c r="A126" s="12"/>
      <c r="B126" s="12"/>
    </row>
    <row r="127" spans="1:2" x14ac:dyDescent="0.3">
      <c r="A127" s="12"/>
      <c r="B127" s="12"/>
    </row>
    <row r="128" spans="1:2" x14ac:dyDescent="0.3">
      <c r="A128" s="12"/>
      <c r="B128" s="12"/>
    </row>
    <row r="129" spans="1:2" x14ac:dyDescent="0.3">
      <c r="A129" s="12"/>
      <c r="B129" s="12"/>
    </row>
    <row r="130" spans="1:2" x14ac:dyDescent="0.3">
      <c r="A130" s="12"/>
      <c r="B130" s="12"/>
    </row>
    <row r="131" spans="1:2" x14ac:dyDescent="0.3">
      <c r="A131" s="12"/>
      <c r="B131" s="12"/>
    </row>
    <row r="132" spans="1:2" x14ac:dyDescent="0.3">
      <c r="A132" s="12"/>
      <c r="B132" s="12"/>
    </row>
    <row r="133" spans="1:2" x14ac:dyDescent="0.3">
      <c r="A133" s="12"/>
      <c r="B133" s="12"/>
    </row>
    <row r="134" spans="1:2" x14ac:dyDescent="0.3">
      <c r="A134" s="12"/>
      <c r="B134" s="12"/>
    </row>
    <row r="135" spans="1:2" x14ac:dyDescent="0.3">
      <c r="A135" s="12"/>
      <c r="B135" s="12"/>
    </row>
    <row r="136" spans="1:2" x14ac:dyDescent="0.3">
      <c r="A136" s="12"/>
      <c r="B136" s="12"/>
    </row>
    <row r="137" spans="1:2" x14ac:dyDescent="0.3">
      <c r="A137" s="12"/>
      <c r="B137" s="12"/>
    </row>
    <row r="138" spans="1:2" x14ac:dyDescent="0.3">
      <c r="A138" s="12"/>
      <c r="B138" s="12"/>
    </row>
    <row r="139" spans="1:2" x14ac:dyDescent="0.3">
      <c r="A139" s="12"/>
      <c r="B139" s="12"/>
    </row>
    <row r="140" spans="1:2" x14ac:dyDescent="0.3">
      <c r="A140" s="12"/>
      <c r="B140" s="12"/>
    </row>
    <row r="141" spans="1:2" x14ac:dyDescent="0.3">
      <c r="A141" s="12"/>
      <c r="B141" s="12"/>
    </row>
    <row r="142" spans="1:2" x14ac:dyDescent="0.3">
      <c r="A142" s="12"/>
      <c r="B142" s="12"/>
    </row>
    <row r="143" spans="1:2" x14ac:dyDescent="0.3">
      <c r="A143" s="12"/>
      <c r="B143" s="12"/>
    </row>
    <row r="144" spans="1:2" x14ac:dyDescent="0.3">
      <c r="A144" s="12"/>
      <c r="B144" s="12"/>
    </row>
    <row r="145" spans="1:2" x14ac:dyDescent="0.3">
      <c r="A145" s="12"/>
      <c r="B145" s="12"/>
    </row>
    <row r="146" spans="1:2" x14ac:dyDescent="0.3">
      <c r="A146" s="12"/>
      <c r="B146" s="12"/>
    </row>
    <row r="147" spans="1:2" x14ac:dyDescent="0.3">
      <c r="A147" s="12"/>
      <c r="B147" s="12"/>
    </row>
    <row r="148" spans="1:2" x14ac:dyDescent="0.3">
      <c r="A148" s="12"/>
      <c r="B148" s="12"/>
    </row>
    <row r="149" spans="1:2" x14ac:dyDescent="0.3">
      <c r="A149" s="12"/>
      <c r="B149" s="12"/>
    </row>
    <row r="150" spans="1:2" x14ac:dyDescent="0.3">
      <c r="A150" s="12"/>
      <c r="B150" s="12"/>
    </row>
    <row r="151" spans="1:2" x14ac:dyDescent="0.3">
      <c r="A151" s="12"/>
      <c r="B151" s="12"/>
    </row>
    <row r="152" spans="1:2" x14ac:dyDescent="0.3">
      <c r="A152" s="12"/>
      <c r="B152" s="12"/>
    </row>
    <row r="153" spans="1:2" x14ac:dyDescent="0.3">
      <c r="A153" s="12"/>
      <c r="B153" s="12"/>
    </row>
    <row r="154" spans="1:2" x14ac:dyDescent="0.3">
      <c r="A154" s="12"/>
      <c r="B154" s="12"/>
    </row>
    <row r="157" spans="1:2" x14ac:dyDescent="0.3">
      <c r="A157" s="11"/>
      <c r="B157" s="11"/>
    </row>
    <row r="158" spans="1:2" x14ac:dyDescent="0.3">
      <c r="A158" s="12"/>
      <c r="B158" s="12"/>
    </row>
    <row r="159" spans="1:2" x14ac:dyDescent="0.3">
      <c r="A159" s="12"/>
      <c r="B159" s="12"/>
    </row>
    <row r="160" spans="1:2" x14ac:dyDescent="0.3">
      <c r="A160" s="12"/>
      <c r="B160" s="12"/>
    </row>
    <row r="161" spans="1:2" x14ac:dyDescent="0.3">
      <c r="A161" s="12"/>
      <c r="B161" s="12"/>
    </row>
    <row r="162" spans="1:2" x14ac:dyDescent="0.3">
      <c r="A162" s="12"/>
      <c r="B162" s="12"/>
    </row>
    <row r="163" spans="1:2" x14ac:dyDescent="0.3">
      <c r="A163" s="12"/>
      <c r="B163" s="12"/>
    </row>
    <row r="164" spans="1:2" x14ac:dyDescent="0.3">
      <c r="A164" s="12"/>
      <c r="B164" s="12"/>
    </row>
    <row r="165" spans="1:2" x14ac:dyDescent="0.3">
      <c r="A165" s="12"/>
      <c r="B165" s="12"/>
    </row>
    <row r="166" spans="1:2" x14ac:dyDescent="0.3">
      <c r="A166" s="12"/>
      <c r="B166" s="12"/>
    </row>
    <row r="167" spans="1:2" x14ac:dyDescent="0.3">
      <c r="A167" s="12"/>
      <c r="B167" s="12"/>
    </row>
    <row r="168" spans="1:2" x14ac:dyDescent="0.3">
      <c r="A168" s="12"/>
      <c r="B168" s="12"/>
    </row>
    <row r="169" spans="1:2" x14ac:dyDescent="0.3">
      <c r="A169" s="12"/>
      <c r="B169" s="12"/>
    </row>
    <row r="170" spans="1:2" x14ac:dyDescent="0.3">
      <c r="A170" s="12"/>
      <c r="B170" s="12"/>
    </row>
    <row r="171" spans="1:2" x14ac:dyDescent="0.3">
      <c r="A171" s="12"/>
      <c r="B171" s="12"/>
    </row>
    <row r="172" spans="1:2" x14ac:dyDescent="0.3">
      <c r="A172" s="12"/>
      <c r="B172" s="12"/>
    </row>
    <row r="173" spans="1:2" x14ac:dyDescent="0.3">
      <c r="A173" s="12"/>
      <c r="B173" s="12"/>
    </row>
    <row r="174" spans="1:2" x14ac:dyDescent="0.3">
      <c r="A174" s="12"/>
      <c r="B174" s="12"/>
    </row>
    <row r="175" spans="1:2" x14ac:dyDescent="0.3">
      <c r="A175" s="12"/>
      <c r="B175" s="12"/>
    </row>
    <row r="176" spans="1:2" x14ac:dyDescent="0.3">
      <c r="A176" s="12"/>
      <c r="B176" s="12"/>
    </row>
    <row r="177" spans="1:2" x14ac:dyDescent="0.3">
      <c r="A177" s="12"/>
      <c r="B177" s="12"/>
    </row>
    <row r="178" spans="1:2" x14ac:dyDescent="0.3">
      <c r="A178" s="12"/>
      <c r="B178" s="12"/>
    </row>
    <row r="179" spans="1:2" x14ac:dyDescent="0.3">
      <c r="A179" s="12"/>
      <c r="B179" s="12"/>
    </row>
    <row r="180" spans="1:2" x14ac:dyDescent="0.3">
      <c r="A180" s="12"/>
      <c r="B180" s="12"/>
    </row>
    <row r="181" spans="1:2" x14ac:dyDescent="0.3">
      <c r="A181" s="12"/>
      <c r="B181" s="12"/>
    </row>
    <row r="182" spans="1:2" x14ac:dyDescent="0.3">
      <c r="A182" s="12"/>
      <c r="B182" s="12"/>
    </row>
    <row r="183" spans="1:2" x14ac:dyDescent="0.3">
      <c r="A183" s="12"/>
      <c r="B183" s="12"/>
    </row>
    <row r="184" spans="1:2" x14ac:dyDescent="0.3">
      <c r="A184" s="12"/>
      <c r="B184" s="12"/>
    </row>
    <row r="185" spans="1:2" x14ac:dyDescent="0.3">
      <c r="A185" s="12"/>
      <c r="B185" s="12"/>
    </row>
    <row r="186" spans="1:2" x14ac:dyDescent="0.3">
      <c r="A186" s="12"/>
      <c r="B186" s="12"/>
    </row>
    <row r="187" spans="1:2" x14ac:dyDescent="0.3">
      <c r="A187" s="12"/>
      <c r="B187" s="12"/>
    </row>
    <row r="188" spans="1:2" x14ac:dyDescent="0.3">
      <c r="A188" s="12"/>
      <c r="B188" s="12"/>
    </row>
    <row r="189" spans="1:2" x14ac:dyDescent="0.3">
      <c r="A189" s="12"/>
      <c r="B189" s="12"/>
    </row>
    <row r="190" spans="1:2" x14ac:dyDescent="0.3">
      <c r="A190" s="12"/>
      <c r="B190" s="12"/>
    </row>
    <row r="191" spans="1:2" x14ac:dyDescent="0.3">
      <c r="A191" s="12"/>
      <c r="B191" s="12"/>
    </row>
    <row r="192" spans="1:2" x14ac:dyDescent="0.3">
      <c r="A192" s="12"/>
      <c r="B192" s="12"/>
    </row>
    <row r="193" spans="1:2" x14ac:dyDescent="0.3">
      <c r="A193" s="12"/>
      <c r="B193" s="12"/>
    </row>
    <row r="194" spans="1:2" x14ac:dyDescent="0.3">
      <c r="A194" s="12"/>
      <c r="B194" s="12"/>
    </row>
    <row r="195" spans="1:2" x14ac:dyDescent="0.3">
      <c r="A195" s="12"/>
      <c r="B195" s="12"/>
    </row>
    <row r="196" spans="1:2" x14ac:dyDescent="0.3">
      <c r="A196" s="12"/>
      <c r="B196" s="12"/>
    </row>
    <row r="197" spans="1:2" x14ac:dyDescent="0.3">
      <c r="A197" s="12"/>
      <c r="B197" s="12"/>
    </row>
    <row r="198" spans="1:2" x14ac:dyDescent="0.3">
      <c r="A198" s="12"/>
      <c r="B198" s="12"/>
    </row>
    <row r="199" spans="1:2" x14ac:dyDescent="0.3">
      <c r="A199" s="12"/>
      <c r="B199" s="12"/>
    </row>
    <row r="200" spans="1:2" x14ac:dyDescent="0.3">
      <c r="A200" s="12"/>
      <c r="B200" s="12"/>
    </row>
    <row r="201" spans="1:2" x14ac:dyDescent="0.3">
      <c r="A201" s="12"/>
      <c r="B201" s="12"/>
    </row>
    <row r="202" spans="1:2" x14ac:dyDescent="0.3">
      <c r="A202" s="12"/>
      <c r="B202" s="12"/>
    </row>
    <row r="203" spans="1:2" x14ac:dyDescent="0.3">
      <c r="A203" s="12"/>
      <c r="B203" s="12"/>
    </row>
    <row r="204" spans="1:2" x14ac:dyDescent="0.3">
      <c r="A204" s="12"/>
      <c r="B204" s="12"/>
    </row>
    <row r="205" spans="1:2" x14ac:dyDescent="0.3">
      <c r="A205" s="12"/>
      <c r="B205" s="12"/>
    </row>
    <row r="206" spans="1:2" x14ac:dyDescent="0.3">
      <c r="A206" s="12"/>
      <c r="B206" s="12"/>
    </row>
    <row r="207" spans="1:2" x14ac:dyDescent="0.3">
      <c r="A207" s="12"/>
      <c r="B207" s="12"/>
    </row>
    <row r="208" spans="1:2" x14ac:dyDescent="0.3">
      <c r="A208" s="12"/>
      <c r="B208" s="12"/>
    </row>
    <row r="209" spans="1:2" x14ac:dyDescent="0.3">
      <c r="A209" s="12"/>
      <c r="B209" s="12"/>
    </row>
    <row r="210" spans="1:2" x14ac:dyDescent="0.3">
      <c r="A210" s="12"/>
      <c r="B210" s="12"/>
    </row>
    <row r="211" spans="1:2" x14ac:dyDescent="0.3">
      <c r="A211" s="12"/>
      <c r="B211" s="12"/>
    </row>
    <row r="212" spans="1:2" x14ac:dyDescent="0.3">
      <c r="A212" s="12"/>
      <c r="B212" s="12"/>
    </row>
    <row r="213" spans="1:2" x14ac:dyDescent="0.3">
      <c r="A213" s="12"/>
      <c r="B213" s="12"/>
    </row>
    <row r="214" spans="1:2" x14ac:dyDescent="0.3">
      <c r="A214" s="12"/>
      <c r="B214" s="12"/>
    </row>
    <row r="215" spans="1:2" x14ac:dyDescent="0.3">
      <c r="A215" s="12"/>
      <c r="B215" s="12"/>
    </row>
    <row r="216" spans="1:2" x14ac:dyDescent="0.3">
      <c r="A216" s="12"/>
      <c r="B216" s="12"/>
    </row>
    <row r="217" spans="1:2" x14ac:dyDescent="0.3">
      <c r="A217" s="12"/>
      <c r="B217" s="12"/>
    </row>
    <row r="218" spans="1:2" x14ac:dyDescent="0.3">
      <c r="A218" s="12"/>
      <c r="B218" s="12"/>
    </row>
    <row r="219" spans="1:2" x14ac:dyDescent="0.3">
      <c r="A219" s="12"/>
      <c r="B219" s="12"/>
    </row>
    <row r="220" spans="1:2" x14ac:dyDescent="0.3">
      <c r="A220" s="12"/>
      <c r="B220" s="12"/>
    </row>
    <row r="221" spans="1:2" x14ac:dyDescent="0.3">
      <c r="A221" s="12"/>
      <c r="B221" s="12"/>
    </row>
    <row r="222" spans="1:2" x14ac:dyDescent="0.3">
      <c r="A222" s="12"/>
      <c r="B222" s="12"/>
    </row>
    <row r="223" spans="1:2" x14ac:dyDescent="0.3">
      <c r="A223" s="12"/>
      <c r="B223" s="12"/>
    </row>
    <row r="224" spans="1:2" x14ac:dyDescent="0.3">
      <c r="A224" s="12"/>
      <c r="B224" s="12"/>
    </row>
    <row r="225" spans="1:2" x14ac:dyDescent="0.3">
      <c r="A225" s="12"/>
      <c r="B225" s="12"/>
    </row>
    <row r="226" spans="1:2" x14ac:dyDescent="0.3">
      <c r="A226" s="12"/>
      <c r="B226" s="12"/>
    </row>
    <row r="227" spans="1:2" x14ac:dyDescent="0.3">
      <c r="A227" s="12"/>
      <c r="B227" s="12"/>
    </row>
    <row r="228" spans="1:2" x14ac:dyDescent="0.3">
      <c r="A228" s="12"/>
      <c r="B228" s="12"/>
    </row>
    <row r="229" spans="1:2" x14ac:dyDescent="0.3">
      <c r="A229" s="12"/>
      <c r="B229" s="12"/>
    </row>
    <row r="230" spans="1:2" x14ac:dyDescent="0.3">
      <c r="A230" s="12"/>
      <c r="B230" s="12"/>
    </row>
    <row r="231" spans="1:2" x14ac:dyDescent="0.3">
      <c r="A231" s="12"/>
      <c r="B231" s="12"/>
    </row>
    <row r="232" spans="1:2" x14ac:dyDescent="0.3">
      <c r="A232" s="12"/>
      <c r="B232" s="12"/>
    </row>
    <row r="233" spans="1:2" x14ac:dyDescent="0.3">
      <c r="A233" s="12"/>
      <c r="B233" s="12"/>
    </row>
    <row r="234" spans="1:2" x14ac:dyDescent="0.3">
      <c r="A234" s="12"/>
      <c r="B234" s="12"/>
    </row>
    <row r="235" spans="1:2" x14ac:dyDescent="0.3">
      <c r="A235" s="12"/>
      <c r="B235" s="12"/>
    </row>
    <row r="236" spans="1:2" x14ac:dyDescent="0.3">
      <c r="A236" s="12"/>
      <c r="B236" s="12"/>
    </row>
    <row r="237" spans="1:2" x14ac:dyDescent="0.3">
      <c r="A237" s="12"/>
      <c r="B237" s="12"/>
    </row>
    <row r="238" spans="1:2" x14ac:dyDescent="0.3">
      <c r="A238" s="12"/>
      <c r="B238" s="12"/>
    </row>
    <row r="239" spans="1:2" x14ac:dyDescent="0.3">
      <c r="A239" s="12"/>
      <c r="B239" s="12"/>
    </row>
    <row r="240" spans="1:2" x14ac:dyDescent="0.3">
      <c r="A240" s="12"/>
      <c r="B240" s="12"/>
    </row>
    <row r="241" spans="1:7" x14ac:dyDescent="0.3">
      <c r="A241" s="12"/>
      <c r="B241" s="12"/>
    </row>
    <row r="244" spans="1:7" ht="21" x14ac:dyDescent="0.4">
      <c r="A244" s="18"/>
    </row>
    <row r="245" spans="1:7" x14ac:dyDescent="0.3">
      <c r="A245" s="11"/>
      <c r="B245" s="11"/>
    </row>
    <row r="246" spans="1:7" x14ac:dyDescent="0.3">
      <c r="A246" s="12"/>
      <c r="B246" s="12"/>
    </row>
    <row r="247" spans="1:7" x14ac:dyDescent="0.3">
      <c r="A247" s="12"/>
      <c r="B247" s="12"/>
    </row>
    <row r="248" spans="1:7" x14ac:dyDescent="0.3">
      <c r="A248" s="12"/>
      <c r="B248" s="12"/>
    </row>
    <row r="249" spans="1:7" x14ac:dyDescent="0.3">
      <c r="A249" s="12"/>
      <c r="B249" s="12"/>
    </row>
    <row r="250" spans="1:7" x14ac:dyDescent="0.3">
      <c r="A250" s="12"/>
      <c r="B250" s="12"/>
    </row>
    <row r="251" spans="1:7" x14ac:dyDescent="0.3">
      <c r="A251" s="12"/>
      <c r="B251" s="12"/>
    </row>
    <row r="253" spans="1:7" ht="22.8" x14ac:dyDescent="0.4">
      <c r="A253" s="17"/>
    </row>
    <row r="254" spans="1:7" x14ac:dyDescent="0.3">
      <c r="A254" s="11"/>
      <c r="B254" s="11"/>
      <c r="C254" s="11"/>
      <c r="D254" s="11"/>
      <c r="E254" s="11"/>
      <c r="F254" s="11"/>
      <c r="G254" s="11"/>
    </row>
    <row r="255" spans="1:7" x14ac:dyDescent="0.3">
      <c r="A255" s="12"/>
      <c r="B255" s="12"/>
      <c r="C255" s="12"/>
      <c r="D255" s="12"/>
      <c r="E255" s="12"/>
      <c r="F255" s="12"/>
      <c r="G255" s="12"/>
    </row>
    <row r="256" spans="1:7" x14ac:dyDescent="0.3">
      <c r="A256" s="12"/>
      <c r="B256" s="12"/>
      <c r="C256" s="12"/>
      <c r="D256" s="12"/>
      <c r="E256" s="12"/>
      <c r="F256" s="12"/>
      <c r="G256" s="12"/>
    </row>
    <row r="257" spans="1:7" x14ac:dyDescent="0.3">
      <c r="A257" s="12"/>
      <c r="B257" s="12"/>
      <c r="C257" s="12"/>
      <c r="D257" s="12"/>
      <c r="E257" s="12"/>
      <c r="F257" s="12"/>
      <c r="G257" s="12"/>
    </row>
    <row r="258" spans="1:7" x14ac:dyDescent="0.3">
      <c r="A258" s="12"/>
      <c r="B258" s="12"/>
      <c r="C258" s="12"/>
      <c r="D258" s="12"/>
      <c r="E258" s="12"/>
      <c r="F258" s="12"/>
      <c r="G258" s="12"/>
    </row>
    <row r="259" spans="1:7" x14ac:dyDescent="0.3">
      <c r="A259" s="12"/>
      <c r="B259" s="12"/>
      <c r="C259" s="12"/>
      <c r="D259" s="12"/>
      <c r="E259" s="12"/>
      <c r="F259" s="12"/>
      <c r="G259" s="12"/>
    </row>
    <row r="260" spans="1:7" x14ac:dyDescent="0.3">
      <c r="A260" s="12"/>
      <c r="B260" s="12"/>
      <c r="C260" s="12"/>
      <c r="D260" s="12"/>
      <c r="E260" s="12"/>
      <c r="F260" s="12"/>
      <c r="G260" s="12"/>
    </row>
    <row r="261" spans="1:7" x14ac:dyDescent="0.3">
      <c r="A261" s="12"/>
      <c r="B261" s="12"/>
      <c r="C261" s="12"/>
      <c r="D261" s="12"/>
      <c r="E261" s="12"/>
      <c r="F261" s="12"/>
      <c r="G261" s="12"/>
    </row>
    <row r="262" spans="1:7" x14ac:dyDescent="0.3">
      <c r="A262" s="12"/>
      <c r="B262" s="12"/>
      <c r="C262" s="12"/>
      <c r="D262" s="12"/>
      <c r="E262" s="12"/>
      <c r="F262" s="12"/>
      <c r="G262" s="12"/>
    </row>
    <row r="263" spans="1:7" x14ac:dyDescent="0.3">
      <c r="A263" s="12"/>
      <c r="B263" s="12"/>
      <c r="C263" s="12"/>
      <c r="D263" s="12"/>
      <c r="E263" s="12"/>
      <c r="F263" s="12"/>
      <c r="G263" s="12"/>
    </row>
    <row r="264" spans="1:7" x14ac:dyDescent="0.3">
      <c r="A264" s="12"/>
      <c r="B264" s="12"/>
      <c r="C264" s="12"/>
      <c r="D264" s="12"/>
      <c r="E264" s="12"/>
      <c r="F264" s="12"/>
      <c r="G264" s="12"/>
    </row>
    <row r="265" spans="1:7" x14ac:dyDescent="0.3">
      <c r="A265" s="12"/>
      <c r="B265" s="12"/>
      <c r="C265" s="12"/>
      <c r="D265" s="12"/>
      <c r="E265" s="12"/>
      <c r="F265" s="12"/>
      <c r="G265" s="12"/>
    </row>
    <row r="266" spans="1:7" x14ac:dyDescent="0.3">
      <c r="A266" s="12"/>
      <c r="B266" s="12"/>
      <c r="C266" s="12"/>
      <c r="D266" s="12"/>
      <c r="E266" s="12"/>
      <c r="F266" s="12"/>
      <c r="G266" s="12"/>
    </row>
    <row r="267" spans="1:7" x14ac:dyDescent="0.3">
      <c r="A267" s="12"/>
      <c r="B267" s="12"/>
      <c r="C267" s="12"/>
      <c r="D267" s="12"/>
      <c r="E267" s="12"/>
      <c r="F267" s="12"/>
      <c r="G267" s="12"/>
    </row>
    <row r="268" spans="1:7" x14ac:dyDescent="0.3">
      <c r="A268" s="12"/>
      <c r="B268" s="12"/>
      <c r="C268" s="12"/>
      <c r="D268" s="12"/>
      <c r="E268" s="12"/>
      <c r="F268" s="12"/>
      <c r="G268" s="12"/>
    </row>
    <row r="269" spans="1:7" x14ac:dyDescent="0.3">
      <c r="A269" s="12"/>
      <c r="B269" s="12"/>
      <c r="C269" s="12"/>
      <c r="D269" s="12"/>
      <c r="E269" s="12"/>
      <c r="F269" s="12"/>
      <c r="G269" s="12"/>
    </row>
    <row r="270" spans="1:7" x14ac:dyDescent="0.3">
      <c r="A270" s="12"/>
      <c r="B270" s="12"/>
      <c r="C270" s="12"/>
      <c r="D270" s="12"/>
      <c r="E270" s="12"/>
      <c r="F270" s="12"/>
      <c r="G270" s="12"/>
    </row>
    <row r="271" spans="1:7" x14ac:dyDescent="0.3">
      <c r="A271" s="12"/>
      <c r="B271" s="12"/>
      <c r="C271" s="12"/>
      <c r="D271" s="12"/>
      <c r="E271" s="12"/>
      <c r="F271" s="12"/>
      <c r="G271" s="12"/>
    </row>
    <row r="272" spans="1:7" x14ac:dyDescent="0.3">
      <c r="A272" s="12"/>
      <c r="B272" s="12"/>
      <c r="C272" s="12"/>
      <c r="D272" s="12"/>
      <c r="E272" s="12"/>
      <c r="F272" s="12"/>
      <c r="G272" s="12"/>
    </row>
    <row r="273" spans="1:7" x14ac:dyDescent="0.3">
      <c r="A273" s="12"/>
      <c r="B273" s="12"/>
      <c r="C273" s="12"/>
      <c r="D273" s="12"/>
      <c r="E273" s="12"/>
      <c r="F273" s="12"/>
      <c r="G273" s="12"/>
    </row>
    <row r="274" spans="1:7" x14ac:dyDescent="0.3">
      <c r="A274" s="12"/>
      <c r="B274" s="12"/>
      <c r="C274" s="12"/>
      <c r="D274" s="12"/>
      <c r="E274" s="12"/>
      <c r="F274" s="12"/>
      <c r="G274" s="12"/>
    </row>
    <row r="275" spans="1:7" x14ac:dyDescent="0.3">
      <c r="A275" s="12"/>
      <c r="B275" s="12"/>
      <c r="C275" s="12"/>
      <c r="D275" s="12"/>
      <c r="E275" s="12"/>
      <c r="F275" s="12"/>
      <c r="G275" s="12"/>
    </row>
    <row r="276" spans="1:7" x14ac:dyDescent="0.3">
      <c r="A276" s="12"/>
      <c r="B276" s="12"/>
      <c r="C276" s="12"/>
      <c r="D276" s="12"/>
      <c r="E276" s="12"/>
      <c r="F276" s="12"/>
      <c r="G276" s="12"/>
    </row>
    <row r="277" spans="1:7" x14ac:dyDescent="0.3">
      <c r="A277" s="12"/>
      <c r="B277" s="12"/>
      <c r="C277" s="12"/>
      <c r="D277" s="12"/>
      <c r="E277" s="12"/>
      <c r="F277" s="12"/>
      <c r="G277" s="12"/>
    </row>
    <row r="278" spans="1:7" x14ac:dyDescent="0.3">
      <c r="A278" s="12"/>
      <c r="B278" s="12"/>
      <c r="C278" s="12"/>
      <c r="D278" s="12"/>
      <c r="E278" s="12"/>
      <c r="F278" s="12"/>
      <c r="G278" s="12"/>
    </row>
    <row r="279" spans="1:7" x14ac:dyDescent="0.3">
      <c r="A279" s="12"/>
      <c r="B279" s="12"/>
      <c r="C279" s="12"/>
      <c r="D279" s="12"/>
      <c r="E279" s="12"/>
      <c r="F279" s="12"/>
      <c r="G279" s="12"/>
    </row>
    <row r="280" spans="1:7" x14ac:dyDescent="0.3">
      <c r="A280" s="12"/>
      <c r="B280" s="12"/>
      <c r="C280" s="12"/>
      <c r="D280" s="12"/>
      <c r="E280" s="12"/>
      <c r="F280" s="12"/>
      <c r="G280" s="12"/>
    </row>
    <row r="282" spans="1:7" x14ac:dyDescent="0.3">
      <c r="A282" s="11"/>
      <c r="B282" s="11"/>
      <c r="C282" s="11"/>
      <c r="D282" s="11"/>
      <c r="E282" s="11"/>
      <c r="F282" s="11"/>
      <c r="G282" s="11"/>
    </row>
    <row r="283" spans="1:7" x14ac:dyDescent="0.3">
      <c r="A283" s="12"/>
      <c r="B283" s="12"/>
      <c r="C283" s="12"/>
      <c r="D283" s="12"/>
      <c r="E283" s="12"/>
      <c r="F283" s="12"/>
      <c r="G283" s="12"/>
    </row>
    <row r="284" spans="1:7" x14ac:dyDescent="0.3">
      <c r="A284" s="12"/>
      <c r="B284" s="12"/>
      <c r="C284" s="12"/>
      <c r="D284" s="12"/>
      <c r="E284" s="12"/>
      <c r="F284" s="12"/>
      <c r="G284" s="12"/>
    </row>
    <row r="285" spans="1:7" x14ac:dyDescent="0.3">
      <c r="A285" s="12"/>
      <c r="B285" s="12"/>
      <c r="C285" s="12"/>
      <c r="D285" s="12"/>
      <c r="E285" s="12"/>
      <c r="F285" s="12"/>
      <c r="G285" s="12"/>
    </row>
    <row r="286" spans="1:7" x14ac:dyDescent="0.3">
      <c r="A286" s="12"/>
      <c r="B286" s="12"/>
      <c r="C286" s="12"/>
      <c r="D286" s="12"/>
      <c r="E286" s="12"/>
      <c r="F286" s="12"/>
      <c r="G286" s="12"/>
    </row>
    <row r="287" spans="1:7" x14ac:dyDescent="0.3">
      <c r="A287" s="12"/>
      <c r="B287" s="12"/>
      <c r="C287" s="12"/>
      <c r="D287" s="12"/>
      <c r="E287" s="12"/>
      <c r="F287" s="12"/>
      <c r="G287" s="12"/>
    </row>
    <row r="288" spans="1:7" x14ac:dyDescent="0.3">
      <c r="A288" s="12"/>
      <c r="B288" s="12"/>
      <c r="C288" s="12"/>
      <c r="D288" s="12"/>
      <c r="E288" s="12"/>
      <c r="F288" s="12"/>
      <c r="G288" s="12"/>
    </row>
    <row r="289" spans="1:7" x14ac:dyDescent="0.3">
      <c r="A289" s="12"/>
      <c r="B289" s="12"/>
      <c r="C289" s="12"/>
      <c r="D289" s="12"/>
      <c r="E289" s="12"/>
      <c r="F289" s="12"/>
      <c r="G289" s="12"/>
    </row>
    <row r="290" spans="1:7" x14ac:dyDescent="0.3">
      <c r="A290" s="12"/>
      <c r="B290" s="12"/>
      <c r="C290" s="12"/>
      <c r="D290" s="12"/>
      <c r="E290" s="12"/>
      <c r="F290" s="12"/>
      <c r="G290" s="12"/>
    </row>
    <row r="291" spans="1:7" x14ac:dyDescent="0.3">
      <c r="A291" s="12"/>
      <c r="B291" s="12"/>
      <c r="C291" s="12"/>
      <c r="D291" s="12"/>
      <c r="E291" s="12"/>
      <c r="F291" s="12"/>
      <c r="G291" s="12"/>
    </row>
    <row r="292" spans="1:7" x14ac:dyDescent="0.3">
      <c r="A292" s="12"/>
      <c r="B292" s="12"/>
      <c r="C292" s="12"/>
      <c r="D292" s="12"/>
      <c r="E292" s="12"/>
      <c r="F292" s="12"/>
      <c r="G292" s="12"/>
    </row>
    <row r="293" spans="1:7" x14ac:dyDescent="0.3">
      <c r="A293" s="12"/>
      <c r="B293" s="12"/>
      <c r="C293" s="12"/>
      <c r="D293" s="12"/>
      <c r="E293" s="12"/>
      <c r="F293" s="12"/>
      <c r="G293" s="12"/>
    </row>
    <row r="294" spans="1:7" x14ac:dyDescent="0.3">
      <c r="A294" s="12"/>
      <c r="B294" s="12"/>
      <c r="C294" s="12"/>
      <c r="D294" s="12"/>
      <c r="E294" s="12"/>
      <c r="F294" s="12"/>
      <c r="G294" s="12"/>
    </row>
    <row r="295" spans="1:7" x14ac:dyDescent="0.3">
      <c r="A295" s="12"/>
      <c r="B295" s="12"/>
      <c r="C295" s="12"/>
      <c r="D295" s="12"/>
      <c r="E295" s="12"/>
      <c r="F295" s="12"/>
      <c r="G295" s="12"/>
    </row>
    <row r="296" spans="1:7" x14ac:dyDescent="0.3">
      <c r="A296" s="12"/>
      <c r="B296" s="12"/>
      <c r="C296" s="12"/>
      <c r="D296" s="12"/>
      <c r="E296" s="12"/>
      <c r="F296" s="12"/>
      <c r="G296" s="12"/>
    </row>
    <row r="297" spans="1:7" x14ac:dyDescent="0.3">
      <c r="A297" s="12"/>
      <c r="B297" s="12"/>
      <c r="C297" s="12"/>
      <c r="D297" s="12"/>
      <c r="E297" s="12"/>
      <c r="F297" s="12"/>
      <c r="G297" s="12"/>
    </row>
    <row r="298" spans="1:7" x14ac:dyDescent="0.3">
      <c r="A298" s="12"/>
      <c r="B298" s="12"/>
      <c r="C298" s="12"/>
      <c r="D298" s="12"/>
      <c r="E298" s="12"/>
      <c r="F298" s="12"/>
      <c r="G298" s="12"/>
    </row>
    <row r="299" spans="1:7" x14ac:dyDescent="0.3">
      <c r="A299" s="12"/>
      <c r="B299" s="12"/>
      <c r="C299" s="12"/>
      <c r="D299" s="12"/>
      <c r="E299" s="12"/>
      <c r="F299" s="12"/>
      <c r="G299" s="12"/>
    </row>
    <row r="300" spans="1:7" x14ac:dyDescent="0.3">
      <c r="A300" s="12"/>
      <c r="B300" s="12"/>
      <c r="C300" s="12"/>
      <c r="D300" s="12"/>
      <c r="E300" s="12"/>
      <c r="F300" s="12"/>
      <c r="G300" s="12"/>
    </row>
    <row r="301" spans="1:7" x14ac:dyDescent="0.3">
      <c r="A301" s="12"/>
      <c r="B301" s="12"/>
      <c r="C301" s="12"/>
      <c r="D301" s="12"/>
      <c r="E301" s="12"/>
      <c r="F301" s="12"/>
      <c r="G301" s="12"/>
    </row>
    <row r="302" spans="1:7" x14ac:dyDescent="0.3">
      <c r="A302" s="12"/>
      <c r="B302" s="12"/>
      <c r="C302" s="12"/>
      <c r="D302" s="12"/>
      <c r="E302" s="12"/>
      <c r="F302" s="12"/>
      <c r="G302" s="12"/>
    </row>
    <row r="303" spans="1:7" x14ac:dyDescent="0.3">
      <c r="A303" s="12"/>
      <c r="B303" s="12"/>
      <c r="C303" s="12"/>
      <c r="D303" s="12"/>
      <c r="E303" s="12"/>
      <c r="F303" s="12"/>
      <c r="G303" s="12"/>
    </row>
    <row r="304" spans="1:7" x14ac:dyDescent="0.3">
      <c r="A304" s="12"/>
      <c r="B304" s="12"/>
      <c r="C304" s="12"/>
      <c r="D304" s="12"/>
      <c r="E304" s="12"/>
      <c r="F304" s="12"/>
      <c r="G304" s="12"/>
    </row>
    <row r="305" spans="1:7" x14ac:dyDescent="0.3">
      <c r="A305" s="12"/>
      <c r="B305" s="12"/>
      <c r="C305" s="12"/>
      <c r="D305" s="12"/>
      <c r="E305" s="12"/>
      <c r="F305" s="12"/>
      <c r="G305" s="12"/>
    </row>
    <row r="306" spans="1:7" x14ac:dyDescent="0.3">
      <c r="A306" s="12"/>
      <c r="B306" s="12"/>
      <c r="C306" s="12"/>
      <c r="D306" s="12"/>
      <c r="E306" s="12"/>
      <c r="F306" s="12"/>
      <c r="G306" s="12"/>
    </row>
    <row r="307" spans="1:7" x14ac:dyDescent="0.3">
      <c r="A307" s="12"/>
      <c r="B307" s="12"/>
      <c r="C307" s="12"/>
      <c r="D307" s="12"/>
      <c r="E307" s="12"/>
      <c r="F307" s="12"/>
      <c r="G307" s="12"/>
    </row>
    <row r="308" spans="1:7" x14ac:dyDescent="0.3">
      <c r="A308" s="12"/>
      <c r="B308" s="12"/>
      <c r="C308" s="12"/>
      <c r="D308" s="12"/>
      <c r="E308" s="12"/>
      <c r="F308" s="12"/>
      <c r="G308" s="12"/>
    </row>
    <row r="310" spans="1:7" ht="21" x14ac:dyDescent="0.4">
      <c r="A310" s="18"/>
    </row>
    <row r="311" spans="1:7" x14ac:dyDescent="0.3">
      <c r="A311" s="11"/>
      <c r="B311" s="11"/>
    </row>
    <row r="312" spans="1:7" x14ac:dyDescent="0.3">
      <c r="A312" s="12"/>
      <c r="B312" s="12"/>
    </row>
    <row r="313" spans="1:7" x14ac:dyDescent="0.3">
      <c r="A313" s="12"/>
      <c r="B313" s="12"/>
    </row>
    <row r="314" spans="1:7" x14ac:dyDescent="0.3">
      <c r="A314" s="12"/>
      <c r="B314" s="12"/>
    </row>
    <row r="315" spans="1:7" x14ac:dyDescent="0.3">
      <c r="A315" s="12"/>
      <c r="B315" s="12"/>
    </row>
    <row r="316" spans="1:7" x14ac:dyDescent="0.3">
      <c r="A316" s="12"/>
      <c r="B316" s="12"/>
    </row>
    <row r="317" spans="1:7" x14ac:dyDescent="0.3">
      <c r="A317" s="12"/>
      <c r="B317" s="12"/>
    </row>
    <row r="318" spans="1:7" x14ac:dyDescent="0.3">
      <c r="A318" s="12"/>
      <c r="B318" s="12"/>
    </row>
    <row r="319" spans="1:7" x14ac:dyDescent="0.3">
      <c r="A319" s="12"/>
      <c r="B319" s="12"/>
    </row>
    <row r="320" spans="1:7" x14ac:dyDescent="0.3">
      <c r="A320" s="12"/>
      <c r="B320" s="12"/>
    </row>
    <row r="321" spans="1:2" x14ac:dyDescent="0.3">
      <c r="A321" s="12"/>
      <c r="B321" s="12"/>
    </row>
    <row r="322" spans="1:2" x14ac:dyDescent="0.3">
      <c r="A322" s="12"/>
      <c r="B322" s="12"/>
    </row>
    <row r="323" spans="1:2" x14ac:dyDescent="0.3">
      <c r="A323" s="12"/>
      <c r="B323" s="12"/>
    </row>
    <row r="324" spans="1:2" x14ac:dyDescent="0.3">
      <c r="A324" s="12"/>
      <c r="B324" s="12"/>
    </row>
    <row r="325" spans="1:2" x14ac:dyDescent="0.3">
      <c r="A325" s="12"/>
      <c r="B325" s="12"/>
    </row>
    <row r="326" spans="1:2" x14ac:dyDescent="0.3">
      <c r="A326" s="12"/>
      <c r="B326" s="12"/>
    </row>
    <row r="327" spans="1:2" x14ac:dyDescent="0.3">
      <c r="A327" s="12"/>
      <c r="B327" s="12"/>
    </row>
    <row r="328" spans="1:2" x14ac:dyDescent="0.3">
      <c r="A328" s="12"/>
      <c r="B328" s="12"/>
    </row>
    <row r="329" spans="1:2" x14ac:dyDescent="0.3">
      <c r="A329" s="12"/>
      <c r="B329" s="12"/>
    </row>
    <row r="330" spans="1:2" x14ac:dyDescent="0.3">
      <c r="A330" s="12"/>
      <c r="B330" s="12"/>
    </row>
    <row r="331" spans="1:2" x14ac:dyDescent="0.3">
      <c r="A331" s="12"/>
      <c r="B331" s="12"/>
    </row>
    <row r="332" spans="1:2" x14ac:dyDescent="0.3">
      <c r="A332" s="12"/>
      <c r="B332" s="12"/>
    </row>
    <row r="333" spans="1:2" x14ac:dyDescent="0.3">
      <c r="A333" s="12"/>
      <c r="B333" s="12"/>
    </row>
    <row r="334" spans="1:2" x14ac:dyDescent="0.3">
      <c r="A334" s="12"/>
      <c r="B334" s="12"/>
    </row>
    <row r="335" spans="1:2" x14ac:dyDescent="0.3">
      <c r="A335" s="12"/>
      <c r="B335" s="12"/>
    </row>
    <row r="336" spans="1:2" x14ac:dyDescent="0.3">
      <c r="A336" s="12"/>
      <c r="B336" s="12"/>
    </row>
    <row r="337" spans="1:2" x14ac:dyDescent="0.3">
      <c r="A337" s="12"/>
      <c r="B337" s="12"/>
    </row>
    <row r="338" spans="1:2" x14ac:dyDescent="0.3">
      <c r="A338" s="12"/>
      <c r="B338" s="12"/>
    </row>
    <row r="339" spans="1:2" x14ac:dyDescent="0.3">
      <c r="A339" s="12"/>
      <c r="B339" s="12"/>
    </row>
    <row r="340" spans="1:2" x14ac:dyDescent="0.3">
      <c r="A340" s="12"/>
      <c r="B340" s="12"/>
    </row>
    <row r="341" spans="1:2" x14ac:dyDescent="0.3">
      <c r="A341" s="12"/>
      <c r="B341" s="12"/>
    </row>
    <row r="342" spans="1:2" x14ac:dyDescent="0.3">
      <c r="A342" s="12"/>
      <c r="B342" s="12"/>
    </row>
    <row r="343" spans="1:2" x14ac:dyDescent="0.3">
      <c r="A343" s="12"/>
      <c r="B343" s="12"/>
    </row>
    <row r="344" spans="1:2" x14ac:dyDescent="0.3">
      <c r="A344" s="12"/>
      <c r="B344" s="12"/>
    </row>
    <row r="345" spans="1:2" x14ac:dyDescent="0.3">
      <c r="A345" s="12"/>
      <c r="B345" s="12"/>
    </row>
    <row r="346" spans="1:2" x14ac:dyDescent="0.3">
      <c r="A346" s="12"/>
      <c r="B346" s="12"/>
    </row>
    <row r="347" spans="1:2" x14ac:dyDescent="0.3">
      <c r="A347" s="12"/>
      <c r="B347" s="12"/>
    </row>
    <row r="348" spans="1:2" x14ac:dyDescent="0.3">
      <c r="A348" s="12"/>
      <c r="B348" s="12"/>
    </row>
    <row r="349" spans="1:2" x14ac:dyDescent="0.3">
      <c r="A349" s="12"/>
      <c r="B349" s="12"/>
    </row>
    <row r="350" spans="1:2" x14ac:dyDescent="0.3">
      <c r="A350" s="12"/>
      <c r="B350" s="12"/>
    </row>
    <row r="351" spans="1:2" x14ac:dyDescent="0.3">
      <c r="A351" s="12"/>
      <c r="B351" s="12"/>
    </row>
    <row r="352" spans="1:2" x14ac:dyDescent="0.3">
      <c r="A352" s="12"/>
      <c r="B352" s="12"/>
    </row>
    <row r="353" spans="1:2" x14ac:dyDescent="0.3">
      <c r="A353" s="12"/>
      <c r="B353" s="12"/>
    </row>
    <row r="354" spans="1:2" x14ac:dyDescent="0.3">
      <c r="A354" s="12"/>
      <c r="B354" s="12"/>
    </row>
    <row r="355" spans="1:2" x14ac:dyDescent="0.3">
      <c r="A355" s="12"/>
      <c r="B355" s="12"/>
    </row>
    <row r="356" spans="1:2" x14ac:dyDescent="0.3">
      <c r="A356" s="12"/>
      <c r="B356" s="12"/>
    </row>
    <row r="357" spans="1:2" x14ac:dyDescent="0.3">
      <c r="A357" s="12"/>
      <c r="B357" s="12"/>
    </row>
    <row r="358" spans="1:2" x14ac:dyDescent="0.3">
      <c r="A358" s="12"/>
      <c r="B358" s="12"/>
    </row>
    <row r="359" spans="1:2" x14ac:dyDescent="0.3">
      <c r="A359" s="12"/>
      <c r="B359" s="12"/>
    </row>
    <row r="360" spans="1:2" x14ac:dyDescent="0.3">
      <c r="A360" s="12"/>
      <c r="B360" s="12"/>
    </row>
    <row r="361" spans="1:2" x14ac:dyDescent="0.3">
      <c r="A361" s="12"/>
      <c r="B361" s="12"/>
    </row>
    <row r="362" spans="1:2" x14ac:dyDescent="0.3">
      <c r="A362" s="12"/>
      <c r="B362" s="12"/>
    </row>
    <row r="363" spans="1:2" x14ac:dyDescent="0.3">
      <c r="A363" s="12"/>
      <c r="B363" s="12"/>
    </row>
    <row r="364" spans="1:2" x14ac:dyDescent="0.3">
      <c r="A364" s="12"/>
      <c r="B364" s="12"/>
    </row>
    <row r="365" spans="1:2" x14ac:dyDescent="0.3">
      <c r="A365" s="12"/>
      <c r="B365" s="12"/>
    </row>
    <row r="366" spans="1:2" x14ac:dyDescent="0.3">
      <c r="A366" s="12"/>
      <c r="B366" s="12"/>
    </row>
    <row r="367" spans="1:2" x14ac:dyDescent="0.3">
      <c r="A367" s="12"/>
      <c r="B367" s="12"/>
    </row>
    <row r="368" spans="1:2" x14ac:dyDescent="0.3">
      <c r="A368" s="12"/>
      <c r="B368" s="12"/>
    </row>
    <row r="369" spans="1:2" x14ac:dyDescent="0.3">
      <c r="A369" s="12"/>
      <c r="B369" s="12"/>
    </row>
    <row r="370" spans="1:2" x14ac:dyDescent="0.3">
      <c r="A370" s="12"/>
      <c r="B370" s="12"/>
    </row>
    <row r="371" spans="1:2" x14ac:dyDescent="0.3">
      <c r="A371" s="12"/>
      <c r="B371" s="12"/>
    </row>
    <row r="372" spans="1:2" x14ac:dyDescent="0.3">
      <c r="A372" s="12"/>
      <c r="B372" s="12"/>
    </row>
    <row r="373" spans="1:2" x14ac:dyDescent="0.3">
      <c r="A373" s="12"/>
      <c r="B373" s="12"/>
    </row>
    <row r="374" spans="1:2" x14ac:dyDescent="0.3">
      <c r="A374" s="12"/>
      <c r="B374" s="12"/>
    </row>
    <row r="375" spans="1:2" x14ac:dyDescent="0.3">
      <c r="A375" s="12"/>
      <c r="B375" s="12"/>
    </row>
    <row r="376" spans="1:2" x14ac:dyDescent="0.3">
      <c r="A376" s="12"/>
      <c r="B376" s="12"/>
    </row>
    <row r="377" spans="1:2" x14ac:dyDescent="0.3">
      <c r="A377" s="12"/>
      <c r="B377" s="12"/>
    </row>
    <row r="378" spans="1:2" x14ac:dyDescent="0.3">
      <c r="A378" s="12"/>
      <c r="B378" s="12"/>
    </row>
    <row r="379" spans="1:2" x14ac:dyDescent="0.3">
      <c r="A379" s="12"/>
      <c r="B379" s="12"/>
    </row>
    <row r="380" spans="1:2" x14ac:dyDescent="0.3">
      <c r="A380" s="12"/>
      <c r="B380" s="12"/>
    </row>
    <row r="381" spans="1:2" x14ac:dyDescent="0.3">
      <c r="A381" s="12"/>
      <c r="B381" s="12"/>
    </row>
    <row r="382" spans="1:2" x14ac:dyDescent="0.3">
      <c r="A382" s="12"/>
      <c r="B382" s="12"/>
    </row>
    <row r="383" spans="1:2" x14ac:dyDescent="0.3">
      <c r="A383" s="12"/>
      <c r="B383" s="12"/>
    </row>
    <row r="384" spans="1:2" x14ac:dyDescent="0.3">
      <c r="A384" s="12"/>
      <c r="B384" s="12"/>
    </row>
    <row r="385" spans="1:2" x14ac:dyDescent="0.3">
      <c r="A385" s="12"/>
      <c r="B385" s="12"/>
    </row>
    <row r="386" spans="1:2" x14ac:dyDescent="0.3">
      <c r="A386" s="12"/>
      <c r="B386" s="12"/>
    </row>
    <row r="387" spans="1:2" x14ac:dyDescent="0.3">
      <c r="A387" s="12"/>
      <c r="B387" s="12"/>
    </row>
    <row r="388" spans="1:2" x14ac:dyDescent="0.3">
      <c r="A388" s="12"/>
      <c r="B388" s="12"/>
    </row>
    <row r="389" spans="1:2" x14ac:dyDescent="0.3">
      <c r="A389" s="12"/>
      <c r="B389" s="12"/>
    </row>
    <row r="390" spans="1:2" x14ac:dyDescent="0.3">
      <c r="A390" s="12"/>
      <c r="B390" s="12"/>
    </row>
    <row r="391" spans="1:2" x14ac:dyDescent="0.3">
      <c r="A391" s="12"/>
      <c r="B391" s="12"/>
    </row>
    <row r="392" spans="1:2" x14ac:dyDescent="0.3">
      <c r="A392" s="12"/>
      <c r="B392" s="12"/>
    </row>
    <row r="393" spans="1:2" x14ac:dyDescent="0.3">
      <c r="A393" s="12"/>
      <c r="B393" s="12"/>
    </row>
    <row r="394" spans="1:2" x14ac:dyDescent="0.3">
      <c r="A394" s="12"/>
      <c r="B394" s="12"/>
    </row>
    <row r="395" spans="1:2" x14ac:dyDescent="0.3">
      <c r="A395" s="12"/>
      <c r="B395" s="12"/>
    </row>
    <row r="396" spans="1:2" x14ac:dyDescent="0.3">
      <c r="A396" s="12"/>
      <c r="B396" s="12"/>
    </row>
    <row r="397" spans="1:2" x14ac:dyDescent="0.3">
      <c r="A397" s="12"/>
      <c r="B397" s="12"/>
    </row>
    <row r="398" spans="1:2" x14ac:dyDescent="0.3">
      <c r="A398" s="12"/>
      <c r="B398" s="12"/>
    </row>
    <row r="399" spans="1:2" x14ac:dyDescent="0.3">
      <c r="A399" s="12"/>
      <c r="B399" s="12"/>
    </row>
    <row r="400" spans="1:2" x14ac:dyDescent="0.3">
      <c r="A400" s="12"/>
      <c r="B400" s="12"/>
    </row>
    <row r="401" spans="1:2" x14ac:dyDescent="0.3">
      <c r="A401" s="12"/>
      <c r="B401" s="12"/>
    </row>
    <row r="402" spans="1:2" x14ac:dyDescent="0.3">
      <c r="A402" s="12"/>
      <c r="B402" s="12"/>
    </row>
    <row r="403" spans="1:2" x14ac:dyDescent="0.3">
      <c r="A403" s="12"/>
      <c r="B403" s="12"/>
    </row>
    <row r="404" spans="1:2" x14ac:dyDescent="0.3">
      <c r="A404" s="12"/>
      <c r="B404" s="12"/>
    </row>
    <row r="405" spans="1:2" x14ac:dyDescent="0.3">
      <c r="A405" s="12"/>
      <c r="B405" s="12"/>
    </row>
    <row r="406" spans="1:2" x14ac:dyDescent="0.3">
      <c r="A406" s="12"/>
      <c r="B406" s="12"/>
    </row>
    <row r="407" spans="1:2" x14ac:dyDescent="0.3">
      <c r="A407" s="12"/>
      <c r="B407" s="12"/>
    </row>
    <row r="408" spans="1:2" x14ac:dyDescent="0.3">
      <c r="A408" s="12"/>
      <c r="B408" s="12"/>
    </row>
    <row r="409" spans="1:2" x14ac:dyDescent="0.3">
      <c r="A409" s="12"/>
      <c r="B409" s="12"/>
    </row>
    <row r="410" spans="1:2" x14ac:dyDescent="0.3">
      <c r="A410" s="12"/>
      <c r="B410" s="12"/>
    </row>
    <row r="413" spans="1:2" x14ac:dyDescent="0.3">
      <c r="A413" s="11"/>
      <c r="B413" s="11"/>
    </row>
    <row r="414" spans="1:2" x14ac:dyDescent="0.3">
      <c r="A414" s="12"/>
      <c r="B414" s="12"/>
    </row>
    <row r="415" spans="1:2" x14ac:dyDescent="0.3">
      <c r="A415" s="12"/>
      <c r="B415" s="12"/>
    </row>
    <row r="416" spans="1:2" x14ac:dyDescent="0.3">
      <c r="A416" s="12"/>
      <c r="B416" s="12"/>
    </row>
    <row r="417" spans="1:2" x14ac:dyDescent="0.3">
      <c r="A417" s="12"/>
      <c r="B417" s="12"/>
    </row>
    <row r="418" spans="1:2" x14ac:dyDescent="0.3">
      <c r="A418" s="12"/>
      <c r="B418" s="12"/>
    </row>
    <row r="419" spans="1:2" x14ac:dyDescent="0.3">
      <c r="A419" s="12"/>
      <c r="B419" s="12"/>
    </row>
    <row r="420" spans="1:2" x14ac:dyDescent="0.3">
      <c r="A420" s="12"/>
      <c r="B420" s="12"/>
    </row>
    <row r="421" spans="1:2" x14ac:dyDescent="0.3">
      <c r="A421" s="12"/>
      <c r="B421" s="12"/>
    </row>
    <row r="422" spans="1:2" x14ac:dyDescent="0.3">
      <c r="A422" s="12"/>
      <c r="B422" s="12"/>
    </row>
    <row r="423" spans="1:2" x14ac:dyDescent="0.3">
      <c r="A423" s="12"/>
      <c r="B423" s="12"/>
    </row>
    <row r="424" spans="1:2" x14ac:dyDescent="0.3">
      <c r="A424" s="12"/>
      <c r="B424" s="12"/>
    </row>
    <row r="425" spans="1:2" x14ac:dyDescent="0.3">
      <c r="A425" s="12"/>
      <c r="B425" s="12"/>
    </row>
    <row r="426" spans="1:2" x14ac:dyDescent="0.3">
      <c r="A426" s="12"/>
      <c r="B426" s="12"/>
    </row>
    <row r="427" spans="1:2" x14ac:dyDescent="0.3">
      <c r="A427" s="12"/>
      <c r="B427" s="12"/>
    </row>
    <row r="428" spans="1:2" x14ac:dyDescent="0.3">
      <c r="A428" s="12"/>
      <c r="B428" s="12"/>
    </row>
    <row r="429" spans="1:2" x14ac:dyDescent="0.3">
      <c r="A429" s="12"/>
      <c r="B429" s="12"/>
    </row>
    <row r="430" spans="1:2" x14ac:dyDescent="0.3">
      <c r="A430" s="12"/>
      <c r="B430" s="12"/>
    </row>
    <row r="431" spans="1:2" x14ac:dyDescent="0.3">
      <c r="A431" s="12"/>
      <c r="B431" s="12"/>
    </row>
    <row r="432" spans="1:2" x14ac:dyDescent="0.3">
      <c r="A432" s="12"/>
      <c r="B432" s="12"/>
    </row>
    <row r="433" spans="1:2" x14ac:dyDescent="0.3">
      <c r="A433" s="12"/>
      <c r="B433" s="12"/>
    </row>
    <row r="434" spans="1:2" x14ac:dyDescent="0.3">
      <c r="A434" s="12"/>
      <c r="B434" s="12"/>
    </row>
    <row r="435" spans="1:2" x14ac:dyDescent="0.3">
      <c r="A435" s="12"/>
      <c r="B435" s="12"/>
    </row>
    <row r="436" spans="1:2" x14ac:dyDescent="0.3">
      <c r="A436" s="12"/>
      <c r="B436" s="12"/>
    </row>
    <row r="437" spans="1:2" x14ac:dyDescent="0.3">
      <c r="A437" s="12"/>
      <c r="B437" s="12"/>
    </row>
    <row r="438" spans="1:2" x14ac:dyDescent="0.3">
      <c r="A438" s="12"/>
      <c r="B438" s="12"/>
    </row>
    <row r="439" spans="1:2" x14ac:dyDescent="0.3">
      <c r="A439" s="12"/>
      <c r="B439" s="12"/>
    </row>
    <row r="440" spans="1:2" x14ac:dyDescent="0.3">
      <c r="A440" s="12"/>
      <c r="B440" s="12"/>
    </row>
    <row r="441" spans="1:2" x14ac:dyDescent="0.3">
      <c r="A441" s="12"/>
      <c r="B441" s="12"/>
    </row>
    <row r="442" spans="1:2" x14ac:dyDescent="0.3">
      <c r="A442" s="12"/>
      <c r="B442" s="12"/>
    </row>
    <row r="443" spans="1:2" x14ac:dyDescent="0.3">
      <c r="A443" s="12"/>
      <c r="B443" s="12"/>
    </row>
    <row r="444" spans="1:2" x14ac:dyDescent="0.3">
      <c r="A444" s="12"/>
      <c r="B444" s="12"/>
    </row>
    <row r="445" spans="1:2" x14ac:dyDescent="0.3">
      <c r="A445" s="12"/>
      <c r="B445" s="12"/>
    </row>
    <row r="446" spans="1:2" x14ac:dyDescent="0.3">
      <c r="A446" s="12"/>
      <c r="B446" s="12"/>
    </row>
    <row r="447" spans="1:2" x14ac:dyDescent="0.3">
      <c r="A447" s="12"/>
      <c r="B447" s="12"/>
    </row>
    <row r="448" spans="1:2" x14ac:dyDescent="0.3">
      <c r="A448" s="12"/>
      <c r="B448" s="12"/>
    </row>
    <row r="449" spans="1:2" x14ac:dyDescent="0.3">
      <c r="A449" s="12"/>
      <c r="B449" s="12"/>
    </row>
    <row r="450" spans="1:2" x14ac:dyDescent="0.3">
      <c r="A450" s="12"/>
      <c r="B450" s="12"/>
    </row>
    <row r="451" spans="1:2" x14ac:dyDescent="0.3">
      <c r="A451" s="12"/>
      <c r="B451" s="12"/>
    </row>
    <row r="452" spans="1:2" x14ac:dyDescent="0.3">
      <c r="A452" s="12"/>
      <c r="B452" s="12"/>
    </row>
    <row r="453" spans="1:2" x14ac:dyDescent="0.3">
      <c r="A453" s="12"/>
      <c r="B453" s="12"/>
    </row>
    <row r="454" spans="1:2" x14ac:dyDescent="0.3">
      <c r="A454" s="12"/>
      <c r="B454" s="12"/>
    </row>
    <row r="455" spans="1:2" x14ac:dyDescent="0.3">
      <c r="A455" s="12"/>
      <c r="B455" s="12"/>
    </row>
    <row r="456" spans="1:2" x14ac:dyDescent="0.3">
      <c r="A456" s="12"/>
      <c r="B456" s="12"/>
    </row>
    <row r="457" spans="1:2" x14ac:dyDescent="0.3">
      <c r="A457" s="12"/>
      <c r="B457" s="12"/>
    </row>
    <row r="458" spans="1:2" x14ac:dyDescent="0.3">
      <c r="A458" s="12"/>
      <c r="B458" s="12"/>
    </row>
    <row r="459" spans="1:2" x14ac:dyDescent="0.3">
      <c r="A459" s="12"/>
      <c r="B459" s="12"/>
    </row>
    <row r="460" spans="1:2" x14ac:dyDescent="0.3">
      <c r="A460" s="12"/>
      <c r="B460" s="12"/>
    </row>
    <row r="461" spans="1:2" x14ac:dyDescent="0.3">
      <c r="A461" s="12"/>
      <c r="B461" s="12"/>
    </row>
    <row r="462" spans="1:2" x14ac:dyDescent="0.3">
      <c r="A462" s="12"/>
      <c r="B462" s="12"/>
    </row>
    <row r="463" spans="1:2" x14ac:dyDescent="0.3">
      <c r="A463" s="12"/>
      <c r="B463" s="12"/>
    </row>
    <row r="464" spans="1:2" x14ac:dyDescent="0.3">
      <c r="A464" s="12"/>
      <c r="B464" s="12"/>
    </row>
    <row r="465" spans="1:2" x14ac:dyDescent="0.3">
      <c r="A465" s="12"/>
      <c r="B465" s="12"/>
    </row>
    <row r="466" spans="1:2" x14ac:dyDescent="0.3">
      <c r="A466" s="12"/>
      <c r="B466" s="12"/>
    </row>
    <row r="467" spans="1:2" x14ac:dyDescent="0.3">
      <c r="A467" s="12"/>
      <c r="B467" s="12"/>
    </row>
    <row r="468" spans="1:2" x14ac:dyDescent="0.3">
      <c r="A468" s="12"/>
      <c r="B468" s="12"/>
    </row>
    <row r="469" spans="1:2" x14ac:dyDescent="0.3">
      <c r="A469" s="12"/>
      <c r="B469" s="12"/>
    </row>
    <row r="470" spans="1:2" x14ac:dyDescent="0.3">
      <c r="A470" s="12"/>
      <c r="B470" s="12"/>
    </row>
    <row r="471" spans="1:2" x14ac:dyDescent="0.3">
      <c r="A471" s="12"/>
      <c r="B471" s="12"/>
    </row>
    <row r="472" spans="1:2" x14ac:dyDescent="0.3">
      <c r="A472" s="12"/>
      <c r="B472" s="12"/>
    </row>
    <row r="473" spans="1:2" x14ac:dyDescent="0.3">
      <c r="A473" s="12"/>
      <c r="B473" s="12"/>
    </row>
    <row r="474" spans="1:2" x14ac:dyDescent="0.3">
      <c r="A474" s="12"/>
      <c r="B474" s="12"/>
    </row>
    <row r="475" spans="1:2" x14ac:dyDescent="0.3">
      <c r="A475" s="12"/>
      <c r="B475" s="12"/>
    </row>
    <row r="476" spans="1:2" x14ac:dyDescent="0.3">
      <c r="A476" s="12"/>
      <c r="B476" s="12"/>
    </row>
    <row r="477" spans="1:2" x14ac:dyDescent="0.3">
      <c r="A477" s="12"/>
      <c r="B477" s="12"/>
    </row>
    <row r="478" spans="1:2" x14ac:dyDescent="0.3">
      <c r="A478" s="12"/>
      <c r="B478" s="12"/>
    </row>
    <row r="479" spans="1:2" x14ac:dyDescent="0.3">
      <c r="A479" s="12"/>
      <c r="B479" s="12"/>
    </row>
    <row r="480" spans="1:2" x14ac:dyDescent="0.3">
      <c r="A480" s="12"/>
      <c r="B480" s="12"/>
    </row>
    <row r="481" spans="1:2" x14ac:dyDescent="0.3">
      <c r="A481" s="12"/>
      <c r="B481" s="12"/>
    </row>
    <row r="482" spans="1:2" x14ac:dyDescent="0.3">
      <c r="A482" s="12"/>
      <c r="B482" s="12"/>
    </row>
    <row r="483" spans="1:2" x14ac:dyDescent="0.3">
      <c r="A483" s="12"/>
      <c r="B483" s="12"/>
    </row>
    <row r="484" spans="1:2" x14ac:dyDescent="0.3">
      <c r="A484" s="12"/>
      <c r="B484" s="12"/>
    </row>
    <row r="485" spans="1:2" x14ac:dyDescent="0.3">
      <c r="A485" s="12"/>
      <c r="B485" s="12"/>
    </row>
    <row r="486" spans="1:2" x14ac:dyDescent="0.3">
      <c r="A486" s="12"/>
      <c r="B486" s="12"/>
    </row>
    <row r="487" spans="1:2" x14ac:dyDescent="0.3">
      <c r="A487" s="12"/>
      <c r="B487" s="12"/>
    </row>
    <row r="488" spans="1:2" x14ac:dyDescent="0.3">
      <c r="A488" s="12"/>
      <c r="B488" s="12"/>
    </row>
    <row r="489" spans="1:2" x14ac:dyDescent="0.3">
      <c r="A489" s="12"/>
      <c r="B489" s="12"/>
    </row>
    <row r="490" spans="1:2" x14ac:dyDescent="0.3">
      <c r="A490" s="12"/>
      <c r="B490" s="12"/>
    </row>
    <row r="491" spans="1:2" x14ac:dyDescent="0.3">
      <c r="A491" s="12"/>
      <c r="B491" s="12"/>
    </row>
    <row r="492" spans="1:2" x14ac:dyDescent="0.3">
      <c r="A492" s="12"/>
      <c r="B492" s="12"/>
    </row>
    <row r="493" spans="1:2" x14ac:dyDescent="0.3">
      <c r="A493" s="12"/>
      <c r="B493" s="12"/>
    </row>
    <row r="494" spans="1:2" x14ac:dyDescent="0.3">
      <c r="A494" s="12"/>
      <c r="B494" s="12"/>
    </row>
    <row r="495" spans="1:2" x14ac:dyDescent="0.3">
      <c r="A495" s="12"/>
      <c r="B495" s="12"/>
    </row>
    <row r="496" spans="1:2" x14ac:dyDescent="0.3">
      <c r="A496" s="12"/>
      <c r="B496" s="12"/>
    </row>
    <row r="497" spans="1:2" x14ac:dyDescent="0.3">
      <c r="A497" s="12"/>
      <c r="B497" s="12"/>
    </row>
    <row r="498" spans="1:2" x14ac:dyDescent="0.3">
      <c r="A498" s="12"/>
      <c r="B498" s="12"/>
    </row>
    <row r="499" spans="1:2" x14ac:dyDescent="0.3">
      <c r="A499" s="12"/>
      <c r="B499" s="12"/>
    </row>
    <row r="500" spans="1:2" x14ac:dyDescent="0.3">
      <c r="A500" s="12"/>
      <c r="B500" s="12"/>
    </row>
    <row r="501" spans="1:2" x14ac:dyDescent="0.3">
      <c r="A501" s="12"/>
      <c r="B501" s="12"/>
    </row>
    <row r="502" spans="1:2" x14ac:dyDescent="0.3">
      <c r="A502" s="12"/>
      <c r="B502" s="12"/>
    </row>
    <row r="503" spans="1:2" x14ac:dyDescent="0.3">
      <c r="A503" s="12"/>
      <c r="B503" s="12"/>
    </row>
    <row r="504" spans="1:2" x14ac:dyDescent="0.3">
      <c r="A504" s="12"/>
      <c r="B504" s="12"/>
    </row>
    <row r="505" spans="1:2" x14ac:dyDescent="0.3">
      <c r="A505" s="12"/>
      <c r="B505" s="12"/>
    </row>
    <row r="506" spans="1:2" x14ac:dyDescent="0.3">
      <c r="A506" s="12"/>
      <c r="B506" s="12"/>
    </row>
    <row r="507" spans="1:2" x14ac:dyDescent="0.3">
      <c r="A507" s="12"/>
      <c r="B507" s="12"/>
    </row>
    <row r="508" spans="1:2" x14ac:dyDescent="0.3">
      <c r="A508" s="12"/>
      <c r="B508" s="12"/>
    </row>
    <row r="509" spans="1:2" x14ac:dyDescent="0.3">
      <c r="A509" s="12"/>
      <c r="B509" s="12"/>
    </row>
    <row r="510" spans="1:2" x14ac:dyDescent="0.3">
      <c r="A510" s="12"/>
      <c r="B510" s="12"/>
    </row>
    <row r="511" spans="1:2" x14ac:dyDescent="0.3">
      <c r="A511" s="12"/>
      <c r="B511" s="12"/>
    </row>
    <row r="512" spans="1:2" x14ac:dyDescent="0.3">
      <c r="A512" s="12"/>
      <c r="B512" s="12"/>
    </row>
    <row r="513" spans="1:2" x14ac:dyDescent="0.3">
      <c r="A513" s="12"/>
      <c r="B513" s="12"/>
    </row>
    <row r="516" spans="1:2" ht="22.8" x14ac:dyDescent="0.4">
      <c r="A516" s="17"/>
    </row>
    <row r="517" spans="1:2" ht="21" x14ac:dyDescent="0.4">
      <c r="A517" s="18"/>
    </row>
    <row r="518" spans="1:2" x14ac:dyDescent="0.3">
      <c r="A518" s="11"/>
      <c r="B518" s="11"/>
    </row>
    <row r="519" spans="1:2" x14ac:dyDescent="0.3">
      <c r="A519" s="12"/>
      <c r="B519" s="12"/>
    </row>
    <row r="520" spans="1:2" x14ac:dyDescent="0.3">
      <c r="A520" s="12"/>
      <c r="B520" s="12"/>
    </row>
    <row r="521" spans="1:2" x14ac:dyDescent="0.3">
      <c r="A521" s="12"/>
      <c r="B521" s="12"/>
    </row>
    <row r="522" spans="1:2" x14ac:dyDescent="0.3">
      <c r="A522" s="12"/>
      <c r="B522" s="12"/>
    </row>
    <row r="523" spans="1:2" x14ac:dyDescent="0.3">
      <c r="A523" s="12"/>
      <c r="B523" s="12"/>
    </row>
    <row r="524" spans="1:2" x14ac:dyDescent="0.3">
      <c r="A524" s="12"/>
      <c r="B524" s="12"/>
    </row>
    <row r="526" spans="1:2" ht="21" x14ac:dyDescent="0.4">
      <c r="A526" s="18"/>
    </row>
    <row r="527" spans="1:2" x14ac:dyDescent="0.3">
      <c r="A527" s="11"/>
      <c r="B527" s="11"/>
    </row>
    <row r="528" spans="1:2" x14ac:dyDescent="0.3">
      <c r="A528" s="12"/>
      <c r="B528" s="12"/>
    </row>
    <row r="529" spans="1:2" x14ac:dyDescent="0.3">
      <c r="A529" s="12"/>
      <c r="B529" s="12"/>
    </row>
    <row r="530" spans="1:2" x14ac:dyDescent="0.3">
      <c r="A530" s="12"/>
      <c r="B530" s="12"/>
    </row>
    <row r="531" spans="1:2" x14ac:dyDescent="0.3">
      <c r="A531" s="12"/>
      <c r="B531" s="12"/>
    </row>
    <row r="532" spans="1:2" x14ac:dyDescent="0.3">
      <c r="A532" s="12"/>
      <c r="B532" s="12"/>
    </row>
    <row r="533" spans="1:2" x14ac:dyDescent="0.3">
      <c r="A533" s="12"/>
      <c r="B533" s="12"/>
    </row>
    <row r="534" spans="1:2" x14ac:dyDescent="0.3">
      <c r="A534" s="12"/>
      <c r="B534" s="12"/>
    </row>
    <row r="535" spans="1:2" x14ac:dyDescent="0.3">
      <c r="A535" s="12"/>
      <c r="B535" s="12"/>
    </row>
    <row r="536" spans="1:2" x14ac:dyDescent="0.3">
      <c r="A536" s="12"/>
      <c r="B536" s="12"/>
    </row>
    <row r="537" spans="1:2" x14ac:dyDescent="0.3">
      <c r="A537" s="12"/>
      <c r="B537" s="12"/>
    </row>
    <row r="538" spans="1:2" x14ac:dyDescent="0.3">
      <c r="A538" s="12"/>
      <c r="B538" s="12"/>
    </row>
    <row r="539" spans="1:2" x14ac:dyDescent="0.3">
      <c r="A539" s="12"/>
      <c r="B539" s="12"/>
    </row>
    <row r="540" spans="1:2" x14ac:dyDescent="0.3">
      <c r="A540" s="12"/>
      <c r="B540" s="12"/>
    </row>
    <row r="541" spans="1:2" x14ac:dyDescent="0.3">
      <c r="A541" s="12"/>
      <c r="B541" s="12"/>
    </row>
    <row r="542" spans="1:2" x14ac:dyDescent="0.3">
      <c r="A542" s="12"/>
      <c r="B542" s="12"/>
    </row>
    <row r="543" spans="1:2" x14ac:dyDescent="0.3">
      <c r="A543" s="12"/>
      <c r="B543" s="12"/>
    </row>
    <row r="544" spans="1:2" x14ac:dyDescent="0.3">
      <c r="A544" s="12"/>
      <c r="B544" s="12"/>
    </row>
    <row r="545" spans="1:4" x14ac:dyDescent="0.3">
      <c r="A545" s="12"/>
      <c r="B545" s="12"/>
    </row>
    <row r="546" spans="1:4" x14ac:dyDescent="0.3">
      <c r="A546" s="12"/>
      <c r="B546" s="12"/>
    </row>
    <row r="547" spans="1:4" x14ac:dyDescent="0.3">
      <c r="A547" s="12"/>
      <c r="B547" s="12"/>
    </row>
    <row r="550" spans="1:4" ht="22.8" x14ac:dyDescent="0.4">
      <c r="A550" s="17"/>
    </row>
    <row r="551" spans="1:4" ht="21" x14ac:dyDescent="0.4">
      <c r="A551" s="18"/>
    </row>
    <row r="552" spans="1:4" x14ac:dyDescent="0.3">
      <c r="A552" s="11"/>
      <c r="B552" s="11"/>
      <c r="C552" s="11"/>
      <c r="D552" s="11"/>
    </row>
    <row r="553" spans="1:4" x14ac:dyDescent="0.3">
      <c r="A553" s="12"/>
      <c r="B553" s="12"/>
      <c r="C553" s="12"/>
      <c r="D553" s="12"/>
    </row>
    <row r="554" spans="1:4" x14ac:dyDescent="0.3">
      <c r="A554" s="12"/>
      <c r="B554" s="12"/>
      <c r="C554" s="12"/>
      <c r="D554" s="12"/>
    </row>
    <row r="555" spans="1:4" x14ac:dyDescent="0.3">
      <c r="A555" s="12"/>
      <c r="B555" s="12"/>
      <c r="C555" s="12"/>
      <c r="D555" s="12"/>
    </row>
    <row r="556" spans="1:4" x14ac:dyDescent="0.3">
      <c r="A556" s="12"/>
      <c r="B556" s="12"/>
      <c r="C556" s="12"/>
      <c r="D556" s="12"/>
    </row>
    <row r="557" spans="1:4" x14ac:dyDescent="0.3">
      <c r="A557" s="12"/>
      <c r="B557" s="12"/>
      <c r="C557" s="12"/>
      <c r="D557" s="12"/>
    </row>
    <row r="558" spans="1:4" x14ac:dyDescent="0.3">
      <c r="A558" s="12"/>
      <c r="B558" s="12"/>
      <c r="C558" s="12"/>
      <c r="D558" s="12"/>
    </row>
    <row r="559" spans="1:4" x14ac:dyDescent="0.3">
      <c r="A559" s="12"/>
      <c r="B559" s="12"/>
      <c r="C559" s="12"/>
      <c r="D559" s="12"/>
    </row>
    <row r="560" spans="1:4" x14ac:dyDescent="0.3">
      <c r="A560" s="12"/>
      <c r="B560" s="12"/>
      <c r="C560" s="12"/>
      <c r="D560" s="12"/>
    </row>
    <row r="561" spans="1:4" x14ac:dyDescent="0.3">
      <c r="A561" s="12"/>
      <c r="B561" s="12"/>
      <c r="C561" s="12"/>
      <c r="D561" s="12"/>
    </row>
    <row r="562" spans="1:4" x14ac:dyDescent="0.3">
      <c r="A562" s="12"/>
      <c r="B562" s="12"/>
      <c r="C562" s="12"/>
      <c r="D562" s="12"/>
    </row>
    <row r="563" spans="1:4" x14ac:dyDescent="0.3">
      <c r="A563" s="12"/>
      <c r="B563" s="12"/>
      <c r="C563" s="12"/>
      <c r="D563" s="12"/>
    </row>
    <row r="564" spans="1:4" x14ac:dyDescent="0.3">
      <c r="A564" s="12"/>
      <c r="B564" s="12"/>
      <c r="C564" s="12"/>
      <c r="D564" s="12"/>
    </row>
    <row r="565" spans="1:4" x14ac:dyDescent="0.3">
      <c r="A565" s="12"/>
      <c r="B565" s="12"/>
      <c r="C565" s="12"/>
      <c r="D565" s="12"/>
    </row>
    <row r="566" spans="1:4" x14ac:dyDescent="0.3">
      <c r="A566" s="12"/>
      <c r="B566" s="12"/>
      <c r="C566" s="12"/>
      <c r="D566" s="12"/>
    </row>
    <row r="567" spans="1:4" x14ac:dyDescent="0.3">
      <c r="A567" s="12"/>
      <c r="B567" s="12"/>
      <c r="C567" s="12"/>
      <c r="D567" s="12"/>
    </row>
    <row r="568" spans="1:4" x14ac:dyDescent="0.3">
      <c r="A568" s="12"/>
      <c r="B568" s="12"/>
      <c r="C568" s="12"/>
      <c r="D568" s="12"/>
    </row>
    <row r="569" spans="1:4" x14ac:dyDescent="0.3">
      <c r="A569" s="12"/>
      <c r="B569" s="12"/>
      <c r="C569" s="12"/>
      <c r="D569" s="12"/>
    </row>
    <row r="570" spans="1:4" x14ac:dyDescent="0.3">
      <c r="A570" s="12"/>
      <c r="B570" s="12"/>
      <c r="C570" s="12"/>
      <c r="D570" s="12"/>
    </row>
    <row r="571" spans="1:4" x14ac:dyDescent="0.3">
      <c r="A571" s="12"/>
      <c r="B571" s="12"/>
      <c r="C571" s="12"/>
      <c r="D571" s="12"/>
    </row>
    <row r="572" spans="1:4" x14ac:dyDescent="0.3">
      <c r="A572" s="12"/>
      <c r="B572" s="12"/>
      <c r="C572" s="12"/>
      <c r="D572" s="12"/>
    </row>
    <row r="573" spans="1:4" x14ac:dyDescent="0.3">
      <c r="A573" s="12"/>
      <c r="B573" s="12"/>
      <c r="C573" s="12"/>
      <c r="D573" s="12"/>
    </row>
    <row r="574" spans="1:4" x14ac:dyDescent="0.3">
      <c r="A574" s="12"/>
      <c r="B574" s="12"/>
      <c r="C574" s="12"/>
      <c r="D574" s="12"/>
    </row>
    <row r="575" spans="1:4" x14ac:dyDescent="0.3">
      <c r="A575" s="12"/>
      <c r="B575" s="12"/>
      <c r="C575" s="12"/>
      <c r="D575" s="12"/>
    </row>
    <row r="576" spans="1:4" x14ac:dyDescent="0.3">
      <c r="A576" s="12"/>
      <c r="B576" s="12"/>
      <c r="C576" s="12"/>
      <c r="D576" s="12"/>
    </row>
    <row r="577" spans="1:4" x14ac:dyDescent="0.3">
      <c r="A577" s="12"/>
      <c r="B577" s="12"/>
      <c r="C577" s="12"/>
      <c r="D577" s="12"/>
    </row>
    <row r="578" spans="1:4" x14ac:dyDescent="0.3">
      <c r="A578" s="12"/>
      <c r="B578" s="12"/>
      <c r="C578" s="12"/>
      <c r="D578" s="12"/>
    </row>
    <row r="579" spans="1:4" x14ac:dyDescent="0.3">
      <c r="A579" s="12"/>
      <c r="B579" s="12"/>
      <c r="C579" s="12"/>
      <c r="D579" s="12"/>
    </row>
    <row r="580" spans="1:4" x14ac:dyDescent="0.3">
      <c r="A580" s="12"/>
      <c r="B580" s="12"/>
      <c r="C580" s="12"/>
      <c r="D580" s="12"/>
    </row>
    <row r="581" spans="1:4" x14ac:dyDescent="0.3">
      <c r="A581" s="12"/>
      <c r="B581" s="12"/>
      <c r="C581" s="12"/>
      <c r="D581" s="12"/>
    </row>
    <row r="582" spans="1:4" x14ac:dyDescent="0.3">
      <c r="A582" s="12"/>
      <c r="B582" s="12"/>
      <c r="C582" s="12"/>
      <c r="D582" s="12"/>
    </row>
    <row r="583" spans="1:4" x14ac:dyDescent="0.3">
      <c r="A583" s="12"/>
      <c r="B583" s="12"/>
      <c r="C583" s="12"/>
      <c r="D583" s="12"/>
    </row>
    <row r="584" spans="1:4" x14ac:dyDescent="0.3">
      <c r="A584" s="12"/>
      <c r="B584" s="12"/>
      <c r="C584" s="12"/>
      <c r="D584" s="12"/>
    </row>
    <row r="585" spans="1:4" x14ac:dyDescent="0.3">
      <c r="A585" s="12"/>
      <c r="B585" s="12"/>
      <c r="C585" s="12"/>
      <c r="D585" s="12"/>
    </row>
    <row r="586" spans="1:4" x14ac:dyDescent="0.3">
      <c r="A586" s="12"/>
      <c r="B586" s="12"/>
      <c r="C586" s="12"/>
      <c r="D586" s="12"/>
    </row>
    <row r="587" spans="1:4" x14ac:dyDescent="0.3">
      <c r="A587" s="12"/>
      <c r="B587" s="12"/>
      <c r="C587" s="12"/>
      <c r="D587" s="12"/>
    </row>
    <row r="588" spans="1:4" x14ac:dyDescent="0.3">
      <c r="A588" s="12"/>
      <c r="B588" s="12"/>
      <c r="C588" s="12"/>
      <c r="D588" s="12"/>
    </row>
    <row r="589" spans="1:4" x14ac:dyDescent="0.3">
      <c r="A589" s="12"/>
      <c r="B589" s="12"/>
      <c r="C589" s="12"/>
      <c r="D589" s="12"/>
    </row>
    <row r="590" spans="1:4" x14ac:dyDescent="0.3">
      <c r="A590" s="12"/>
      <c r="B590" s="12"/>
      <c r="C590" s="12"/>
      <c r="D590" s="12"/>
    </row>
    <row r="591" spans="1:4" x14ac:dyDescent="0.3">
      <c r="A591" s="12"/>
      <c r="B591" s="12"/>
      <c r="C591" s="12"/>
      <c r="D591" s="12"/>
    </row>
    <row r="592" spans="1:4" x14ac:dyDescent="0.3">
      <c r="A592" s="12"/>
      <c r="B592" s="12"/>
      <c r="C592" s="12"/>
      <c r="D592" s="12"/>
    </row>
    <row r="593" spans="1:4" x14ac:dyDescent="0.3">
      <c r="A593" s="12"/>
      <c r="B593" s="12"/>
      <c r="C593" s="12"/>
      <c r="D593" s="12"/>
    </row>
    <row r="594" spans="1:4" x14ac:dyDescent="0.3">
      <c r="A594" s="12"/>
      <c r="B594" s="12"/>
      <c r="C594" s="12"/>
      <c r="D594" s="12"/>
    </row>
    <row r="595" spans="1:4" x14ac:dyDescent="0.3">
      <c r="A595" s="12"/>
      <c r="B595" s="12"/>
      <c r="C595" s="12"/>
      <c r="D595" s="12"/>
    </row>
    <row r="596" spans="1:4" x14ac:dyDescent="0.3">
      <c r="A596" s="12"/>
      <c r="B596" s="12"/>
      <c r="C596" s="12"/>
      <c r="D596" s="12"/>
    </row>
    <row r="597" spans="1:4" x14ac:dyDescent="0.3">
      <c r="A597" s="12"/>
      <c r="B597" s="12"/>
      <c r="C597" s="12"/>
      <c r="D597" s="12"/>
    </row>
    <row r="598" spans="1:4" x14ac:dyDescent="0.3">
      <c r="A598" s="12"/>
      <c r="B598" s="12"/>
      <c r="C598" s="12"/>
      <c r="D598" s="12"/>
    </row>
    <row r="599" spans="1:4" x14ac:dyDescent="0.3">
      <c r="A599" s="12"/>
      <c r="B599" s="12"/>
      <c r="C599" s="12"/>
      <c r="D599" s="12"/>
    </row>
    <row r="600" spans="1:4" x14ac:dyDescent="0.3">
      <c r="A600" s="12"/>
      <c r="B600" s="12"/>
      <c r="C600" s="12"/>
      <c r="D600" s="12"/>
    </row>
    <row r="601" spans="1:4" x14ac:dyDescent="0.3">
      <c r="A601" s="12"/>
      <c r="B601" s="12"/>
      <c r="C601" s="12"/>
      <c r="D601" s="12"/>
    </row>
    <row r="602" spans="1:4" x14ac:dyDescent="0.3">
      <c r="A602" s="12"/>
      <c r="B602" s="12"/>
      <c r="C602" s="12"/>
      <c r="D602" s="12"/>
    </row>
    <row r="603" spans="1:4" x14ac:dyDescent="0.3">
      <c r="A603" s="12"/>
      <c r="B603" s="12"/>
      <c r="C603" s="12"/>
      <c r="D603" s="12"/>
    </row>
    <row r="604" spans="1:4" x14ac:dyDescent="0.3">
      <c r="A604" s="12"/>
      <c r="B604" s="12"/>
      <c r="C604" s="12"/>
      <c r="D604" s="12"/>
    </row>
    <row r="605" spans="1:4" x14ac:dyDescent="0.3">
      <c r="A605" s="12"/>
      <c r="B605" s="12"/>
      <c r="C605" s="12"/>
      <c r="D605" s="12"/>
    </row>
    <row r="606" spans="1:4" x14ac:dyDescent="0.3">
      <c r="A606" s="12"/>
      <c r="B606" s="12"/>
      <c r="C606" s="12"/>
      <c r="D606" s="12"/>
    </row>
    <row r="607" spans="1:4" x14ac:dyDescent="0.3">
      <c r="A607" s="12"/>
      <c r="B607" s="12"/>
      <c r="C607" s="12"/>
      <c r="D607" s="12"/>
    </row>
    <row r="608" spans="1:4" x14ac:dyDescent="0.3">
      <c r="A608" s="12"/>
      <c r="B608" s="12"/>
      <c r="C608" s="12"/>
      <c r="D608" s="12"/>
    </row>
    <row r="609" spans="1:4" x14ac:dyDescent="0.3">
      <c r="A609" s="12"/>
      <c r="B609" s="12"/>
      <c r="C609" s="12"/>
      <c r="D609" s="12"/>
    </row>
    <row r="610" spans="1:4" x14ac:dyDescent="0.3">
      <c r="A610" s="12"/>
      <c r="B610" s="12"/>
      <c r="C610" s="12"/>
      <c r="D610" s="12"/>
    </row>
    <row r="611" spans="1:4" x14ac:dyDescent="0.3">
      <c r="A611" s="12"/>
      <c r="B611" s="12"/>
      <c r="C611" s="12"/>
      <c r="D611" s="12"/>
    </row>
    <row r="612" spans="1:4" x14ac:dyDescent="0.3">
      <c r="A612" s="12"/>
      <c r="B612" s="12"/>
      <c r="C612" s="12"/>
      <c r="D612" s="12"/>
    </row>
    <row r="613" spans="1:4" x14ac:dyDescent="0.3">
      <c r="A613" s="12"/>
      <c r="B613" s="12"/>
      <c r="C613" s="12"/>
      <c r="D613" s="12"/>
    </row>
    <row r="614" spans="1:4" x14ac:dyDescent="0.3">
      <c r="A614" s="12"/>
      <c r="B614" s="12"/>
      <c r="C614" s="12"/>
      <c r="D614" s="12"/>
    </row>
    <row r="615" spans="1:4" x14ac:dyDescent="0.3">
      <c r="A615" s="12"/>
      <c r="B615" s="12"/>
      <c r="C615" s="12"/>
      <c r="D615" s="12"/>
    </row>
    <row r="616" spans="1:4" x14ac:dyDescent="0.3">
      <c r="A616" s="12"/>
      <c r="B616" s="12"/>
      <c r="C616" s="12"/>
      <c r="D616" s="12"/>
    </row>
    <row r="617" spans="1:4" x14ac:dyDescent="0.3">
      <c r="A617" s="12"/>
      <c r="B617" s="12"/>
      <c r="C617" s="12"/>
      <c r="D617" s="12"/>
    </row>
    <row r="618" spans="1:4" x14ac:dyDescent="0.3">
      <c r="A618" s="12"/>
      <c r="B618" s="12"/>
      <c r="C618" s="12"/>
      <c r="D618" s="12"/>
    </row>
    <row r="619" spans="1:4" x14ac:dyDescent="0.3">
      <c r="A619" s="12"/>
      <c r="B619" s="12"/>
      <c r="C619" s="12"/>
      <c r="D619" s="12"/>
    </row>
    <row r="620" spans="1:4" x14ac:dyDescent="0.3">
      <c r="A620" s="12"/>
      <c r="B620" s="12"/>
      <c r="C620" s="12"/>
      <c r="D620" s="12"/>
    </row>
    <row r="621" spans="1:4" x14ac:dyDescent="0.3">
      <c r="A621" s="12"/>
      <c r="B621" s="12"/>
      <c r="C621" s="12"/>
      <c r="D621" s="12"/>
    </row>
    <row r="622" spans="1:4" x14ac:dyDescent="0.3">
      <c r="A622" s="12"/>
      <c r="B622" s="12"/>
      <c r="C622" s="12"/>
      <c r="D622" s="12"/>
    </row>
    <row r="623" spans="1:4" x14ac:dyDescent="0.3">
      <c r="A623" s="12"/>
      <c r="B623" s="12"/>
      <c r="C623" s="12"/>
      <c r="D623" s="12"/>
    </row>
    <row r="624" spans="1:4" x14ac:dyDescent="0.3">
      <c r="A624" s="12"/>
      <c r="B624" s="12"/>
      <c r="C624" s="12"/>
      <c r="D624" s="12"/>
    </row>
    <row r="625" spans="1:4" x14ac:dyDescent="0.3">
      <c r="A625" s="12"/>
      <c r="B625" s="12"/>
      <c r="C625" s="12"/>
      <c r="D625" s="12"/>
    </row>
    <row r="626" spans="1:4" x14ac:dyDescent="0.3">
      <c r="A626" s="12"/>
      <c r="B626" s="12"/>
      <c r="C626" s="12"/>
      <c r="D626" s="12"/>
    </row>
    <row r="627" spans="1:4" x14ac:dyDescent="0.3">
      <c r="A627" s="12"/>
      <c r="B627" s="12"/>
      <c r="C627" s="12"/>
      <c r="D627" s="12"/>
    </row>
    <row r="628" spans="1:4" x14ac:dyDescent="0.3">
      <c r="A628" s="12"/>
      <c r="B628" s="12"/>
      <c r="C628" s="12"/>
      <c r="D628" s="12"/>
    </row>
    <row r="629" spans="1:4" x14ac:dyDescent="0.3">
      <c r="A629" s="12"/>
      <c r="B629" s="12"/>
      <c r="C629" s="12"/>
      <c r="D629" s="12"/>
    </row>
    <row r="630" spans="1:4" x14ac:dyDescent="0.3">
      <c r="A630" s="12"/>
      <c r="B630" s="12"/>
      <c r="C630" s="12"/>
      <c r="D630" s="12"/>
    </row>
    <row r="631" spans="1:4" x14ac:dyDescent="0.3">
      <c r="A631" s="12"/>
      <c r="B631" s="12"/>
      <c r="C631" s="12"/>
      <c r="D631" s="12"/>
    </row>
    <row r="632" spans="1:4" x14ac:dyDescent="0.3">
      <c r="A632" s="12"/>
      <c r="B632" s="12"/>
      <c r="C632" s="12"/>
      <c r="D632" s="12"/>
    </row>
    <row r="633" spans="1:4" x14ac:dyDescent="0.3">
      <c r="A633" s="12"/>
      <c r="B633" s="12"/>
      <c r="C633" s="12"/>
      <c r="D633" s="12"/>
    </row>
    <row r="634" spans="1:4" x14ac:dyDescent="0.3">
      <c r="A634" s="12"/>
      <c r="B634" s="12"/>
      <c r="C634" s="12"/>
      <c r="D634" s="12"/>
    </row>
    <row r="635" spans="1:4" x14ac:dyDescent="0.3">
      <c r="A635" s="12"/>
      <c r="B635" s="12"/>
      <c r="C635" s="12"/>
      <c r="D635" s="12"/>
    </row>
    <row r="636" spans="1:4" x14ac:dyDescent="0.3">
      <c r="A636" s="12"/>
      <c r="B636" s="12"/>
      <c r="C636" s="12"/>
      <c r="D636" s="12"/>
    </row>
    <row r="637" spans="1:4" x14ac:dyDescent="0.3">
      <c r="A637" s="12"/>
      <c r="B637" s="12"/>
      <c r="C637" s="12"/>
      <c r="D637" s="12"/>
    </row>
    <row r="638" spans="1:4" x14ac:dyDescent="0.3">
      <c r="A638" s="12"/>
      <c r="B638" s="12"/>
      <c r="C638" s="12"/>
      <c r="D638" s="12"/>
    </row>
    <row r="639" spans="1:4" x14ac:dyDescent="0.3">
      <c r="A639" s="12"/>
      <c r="B639" s="12"/>
      <c r="C639" s="12"/>
      <c r="D639" s="12"/>
    </row>
    <row r="640" spans="1:4" x14ac:dyDescent="0.3">
      <c r="A640" s="12"/>
      <c r="B640" s="12"/>
      <c r="C640" s="12"/>
      <c r="D640" s="12"/>
    </row>
    <row r="641" spans="1:4" x14ac:dyDescent="0.3">
      <c r="A641" s="12"/>
      <c r="B641" s="12"/>
      <c r="C641" s="12"/>
      <c r="D641" s="12"/>
    </row>
    <row r="642" spans="1:4" x14ac:dyDescent="0.3">
      <c r="A642" s="12"/>
      <c r="B642" s="12"/>
      <c r="C642" s="12"/>
      <c r="D642" s="12"/>
    </row>
    <row r="643" spans="1:4" x14ac:dyDescent="0.3">
      <c r="A643" s="12"/>
      <c r="B643" s="12"/>
      <c r="C643" s="12"/>
      <c r="D643" s="12"/>
    </row>
    <row r="644" spans="1:4" x14ac:dyDescent="0.3">
      <c r="A644" s="12"/>
      <c r="B644" s="12"/>
      <c r="C644" s="12"/>
      <c r="D644" s="12"/>
    </row>
    <row r="645" spans="1:4" x14ac:dyDescent="0.3">
      <c r="A645" s="12"/>
      <c r="B645" s="12"/>
      <c r="C645" s="12"/>
      <c r="D645" s="12"/>
    </row>
    <row r="646" spans="1:4" x14ac:dyDescent="0.3">
      <c r="A646" s="12"/>
      <c r="B646" s="12"/>
      <c r="C646" s="12"/>
      <c r="D646" s="12"/>
    </row>
    <row r="647" spans="1:4" x14ac:dyDescent="0.3">
      <c r="A647" s="12"/>
      <c r="B647" s="12"/>
      <c r="C647" s="12"/>
      <c r="D647" s="12"/>
    </row>
    <row r="648" spans="1:4" x14ac:dyDescent="0.3">
      <c r="A648" s="12"/>
      <c r="B648" s="12"/>
      <c r="C648" s="12"/>
      <c r="D648" s="12"/>
    </row>
    <row r="649" spans="1:4" x14ac:dyDescent="0.3">
      <c r="A649" s="12"/>
      <c r="B649" s="12"/>
      <c r="C649" s="12"/>
      <c r="D649" s="12"/>
    </row>
    <row r="650" spans="1:4" x14ac:dyDescent="0.3">
      <c r="A650" s="12"/>
      <c r="B650" s="12"/>
      <c r="C650" s="12"/>
      <c r="D650" s="12"/>
    </row>
    <row r="651" spans="1:4" x14ac:dyDescent="0.3">
      <c r="A651" s="12"/>
      <c r="B651" s="12"/>
      <c r="C651" s="12"/>
      <c r="D651" s="12"/>
    </row>
    <row r="652" spans="1:4" x14ac:dyDescent="0.3">
      <c r="A652" s="12"/>
      <c r="B652" s="12"/>
      <c r="C652" s="12"/>
      <c r="D652" s="12"/>
    </row>
    <row r="655" spans="1:4" ht="21" x14ac:dyDescent="0.4">
      <c r="A655" s="18"/>
    </row>
    <row r="656" spans="1:4" x14ac:dyDescent="0.3">
      <c r="A656" s="11"/>
      <c r="B656" s="11"/>
      <c r="C656" s="11"/>
      <c r="D656" s="11"/>
    </row>
    <row r="657" spans="1:4" x14ac:dyDescent="0.3">
      <c r="A657" s="12"/>
      <c r="B657" s="12"/>
      <c r="C657" s="12"/>
      <c r="D657" s="12"/>
    </row>
    <row r="658" spans="1:4" x14ac:dyDescent="0.3">
      <c r="A658" s="12"/>
      <c r="B658" s="12"/>
      <c r="C658" s="12"/>
      <c r="D658" s="12"/>
    </row>
    <row r="659" spans="1:4" x14ac:dyDescent="0.3">
      <c r="A659" s="12"/>
      <c r="B659" s="12"/>
      <c r="C659" s="12"/>
      <c r="D659" s="12"/>
    </row>
    <row r="660" spans="1:4" x14ac:dyDescent="0.3">
      <c r="A660" s="12"/>
      <c r="B660" s="12"/>
      <c r="C660" s="12"/>
      <c r="D660" s="12"/>
    </row>
    <row r="661" spans="1:4" x14ac:dyDescent="0.3">
      <c r="A661" s="12"/>
      <c r="B661" s="12"/>
      <c r="C661" s="12"/>
      <c r="D661" s="12"/>
    </row>
    <row r="662" spans="1:4" x14ac:dyDescent="0.3">
      <c r="A662" s="12"/>
      <c r="B662" s="12"/>
      <c r="C662" s="12"/>
      <c r="D662" s="12"/>
    </row>
    <row r="663" spans="1:4" x14ac:dyDescent="0.3">
      <c r="A663" s="12"/>
      <c r="B663" s="12"/>
      <c r="C663" s="12"/>
      <c r="D663" s="12"/>
    </row>
    <row r="664" spans="1:4" x14ac:dyDescent="0.3">
      <c r="A664" s="12"/>
      <c r="B664" s="12"/>
      <c r="C664" s="12"/>
      <c r="D664" s="12"/>
    </row>
    <row r="665" spans="1:4" x14ac:dyDescent="0.3">
      <c r="A665" s="12"/>
      <c r="B665" s="12"/>
      <c r="C665" s="12"/>
      <c r="D665" s="12"/>
    </row>
    <row r="666" spans="1:4" x14ac:dyDescent="0.3">
      <c r="A666" s="12"/>
      <c r="B666" s="12"/>
      <c r="C666" s="12"/>
      <c r="D666" s="12"/>
    </row>
    <row r="667" spans="1:4" x14ac:dyDescent="0.3">
      <c r="A667" s="12"/>
      <c r="B667" s="12"/>
      <c r="C667" s="12"/>
      <c r="D667" s="12"/>
    </row>
    <row r="668" spans="1:4" x14ac:dyDescent="0.3">
      <c r="A668" s="12"/>
      <c r="B668" s="12"/>
      <c r="C668" s="12"/>
      <c r="D668" s="12"/>
    </row>
    <row r="669" spans="1:4" x14ac:dyDescent="0.3">
      <c r="A669" s="12"/>
      <c r="B669" s="12"/>
      <c r="C669" s="12"/>
      <c r="D669" s="12"/>
    </row>
    <row r="670" spans="1:4" x14ac:dyDescent="0.3">
      <c r="A670" s="12"/>
      <c r="B670" s="12"/>
      <c r="C670" s="12"/>
      <c r="D670" s="12"/>
    </row>
    <row r="671" spans="1:4" x14ac:dyDescent="0.3">
      <c r="A671" s="12"/>
      <c r="B671" s="12"/>
      <c r="C671" s="12"/>
      <c r="D671" s="12"/>
    </row>
    <row r="672" spans="1:4" x14ac:dyDescent="0.3">
      <c r="A672" s="12"/>
      <c r="B672" s="12"/>
      <c r="C672" s="12"/>
      <c r="D672" s="12"/>
    </row>
    <row r="673" spans="1:4" x14ac:dyDescent="0.3">
      <c r="A673" s="12"/>
      <c r="B673" s="12"/>
      <c r="C673" s="12"/>
      <c r="D673" s="12"/>
    </row>
    <row r="674" spans="1:4" x14ac:dyDescent="0.3">
      <c r="A674" s="12"/>
      <c r="B674" s="12"/>
      <c r="C674" s="12"/>
      <c r="D674" s="12"/>
    </row>
    <row r="675" spans="1:4" x14ac:dyDescent="0.3">
      <c r="A675" s="12"/>
      <c r="B675" s="12"/>
      <c r="C675" s="12"/>
      <c r="D675" s="12"/>
    </row>
    <row r="676" spans="1:4" x14ac:dyDescent="0.3">
      <c r="A676" s="12"/>
      <c r="B676" s="12"/>
      <c r="C676" s="12"/>
      <c r="D676" s="12"/>
    </row>
    <row r="677" spans="1:4" x14ac:dyDescent="0.3">
      <c r="A677" s="12"/>
      <c r="B677" s="12"/>
      <c r="C677" s="12"/>
      <c r="D677" s="12"/>
    </row>
    <row r="678" spans="1:4" x14ac:dyDescent="0.3">
      <c r="A678" s="12"/>
      <c r="B678" s="12"/>
      <c r="C678" s="12"/>
      <c r="D678" s="12"/>
    </row>
    <row r="679" spans="1:4" x14ac:dyDescent="0.3">
      <c r="A679" s="12"/>
      <c r="B679" s="12"/>
      <c r="C679" s="12"/>
      <c r="D679" s="12"/>
    </row>
    <row r="680" spans="1:4" x14ac:dyDescent="0.3">
      <c r="A680" s="12"/>
      <c r="B680" s="12"/>
      <c r="C680" s="12"/>
      <c r="D680" s="12"/>
    </row>
    <row r="681" spans="1:4" x14ac:dyDescent="0.3">
      <c r="A681" s="12"/>
      <c r="B681" s="12"/>
      <c r="C681" s="12"/>
      <c r="D681" s="12"/>
    </row>
    <row r="682" spans="1:4" x14ac:dyDescent="0.3">
      <c r="A682" s="12"/>
      <c r="B682" s="12"/>
      <c r="C682" s="12"/>
      <c r="D682" s="12"/>
    </row>
    <row r="683" spans="1:4" x14ac:dyDescent="0.3">
      <c r="A683" s="12"/>
      <c r="B683" s="12"/>
      <c r="C683" s="12"/>
      <c r="D683" s="12"/>
    </row>
    <row r="684" spans="1:4" x14ac:dyDescent="0.3">
      <c r="A684" s="12"/>
      <c r="B684" s="12"/>
      <c r="C684" s="12"/>
      <c r="D684" s="12"/>
    </row>
    <row r="685" spans="1:4" x14ac:dyDescent="0.3">
      <c r="A685" s="12"/>
      <c r="B685" s="12"/>
      <c r="C685" s="12"/>
      <c r="D685" s="12"/>
    </row>
    <row r="686" spans="1:4" x14ac:dyDescent="0.3">
      <c r="A686" s="12"/>
      <c r="B686" s="12"/>
      <c r="C686" s="12"/>
      <c r="D686" s="12"/>
    </row>
    <row r="687" spans="1:4" x14ac:dyDescent="0.3">
      <c r="A687" s="12"/>
      <c r="B687" s="12"/>
      <c r="C687" s="12"/>
      <c r="D687" s="12"/>
    </row>
    <row r="688" spans="1:4" x14ac:dyDescent="0.3">
      <c r="A688" s="12"/>
      <c r="B688" s="12"/>
      <c r="C688" s="12"/>
      <c r="D688" s="12"/>
    </row>
    <row r="689" spans="1:4" x14ac:dyDescent="0.3">
      <c r="A689" s="12"/>
      <c r="B689" s="12"/>
      <c r="C689" s="12"/>
      <c r="D689" s="12"/>
    </row>
    <row r="690" spans="1:4" x14ac:dyDescent="0.3">
      <c r="A690" s="12"/>
      <c r="B690" s="12"/>
      <c r="C690" s="12"/>
      <c r="D690" s="12"/>
    </row>
    <row r="691" spans="1:4" x14ac:dyDescent="0.3">
      <c r="A691" s="12"/>
      <c r="B691" s="12"/>
      <c r="C691" s="12"/>
      <c r="D691" s="12"/>
    </row>
    <row r="692" spans="1:4" x14ac:dyDescent="0.3">
      <c r="A692" s="12"/>
      <c r="B692" s="12"/>
      <c r="C692" s="12"/>
      <c r="D692" s="12"/>
    </row>
    <row r="693" spans="1:4" x14ac:dyDescent="0.3">
      <c r="A693" s="12"/>
      <c r="B693" s="12"/>
      <c r="C693" s="12"/>
      <c r="D693" s="12"/>
    </row>
    <row r="694" spans="1:4" x14ac:dyDescent="0.3">
      <c r="A694" s="12"/>
      <c r="B694" s="12"/>
      <c r="C694" s="12"/>
      <c r="D694" s="12"/>
    </row>
    <row r="695" spans="1:4" x14ac:dyDescent="0.3">
      <c r="A695" s="12"/>
      <c r="B695" s="12"/>
      <c r="C695" s="12"/>
      <c r="D695" s="12"/>
    </row>
    <row r="696" spans="1:4" x14ac:dyDescent="0.3">
      <c r="A696" s="12"/>
      <c r="B696" s="12"/>
      <c r="C696" s="12"/>
      <c r="D696" s="12"/>
    </row>
    <row r="697" spans="1:4" x14ac:dyDescent="0.3">
      <c r="A697" s="12"/>
      <c r="B697" s="12"/>
      <c r="C697" s="12"/>
      <c r="D697" s="12"/>
    </row>
    <row r="698" spans="1:4" x14ac:dyDescent="0.3">
      <c r="A698" s="12"/>
      <c r="B698" s="12"/>
      <c r="C698" s="12"/>
      <c r="D698" s="12"/>
    </row>
    <row r="699" spans="1:4" x14ac:dyDescent="0.3">
      <c r="A699" s="12"/>
      <c r="B699" s="12"/>
      <c r="C699" s="12"/>
      <c r="D699" s="12"/>
    </row>
    <row r="700" spans="1:4" x14ac:dyDescent="0.3">
      <c r="A700" s="12"/>
      <c r="B700" s="12"/>
      <c r="C700" s="12"/>
      <c r="D700" s="12"/>
    </row>
    <row r="701" spans="1:4" x14ac:dyDescent="0.3">
      <c r="A701" s="12"/>
      <c r="B701" s="12"/>
      <c r="C701" s="12"/>
      <c r="D701" s="12"/>
    </row>
    <row r="702" spans="1:4" x14ac:dyDescent="0.3">
      <c r="A702" s="12"/>
      <c r="B702" s="12"/>
      <c r="C702" s="12"/>
      <c r="D702" s="12"/>
    </row>
    <row r="703" spans="1:4" x14ac:dyDescent="0.3">
      <c r="A703" s="12"/>
      <c r="B703" s="12"/>
      <c r="C703" s="12"/>
      <c r="D703" s="12"/>
    </row>
    <row r="704" spans="1:4" x14ac:dyDescent="0.3">
      <c r="A704" s="12"/>
      <c r="B704" s="12"/>
      <c r="C704" s="12"/>
      <c r="D704" s="12"/>
    </row>
    <row r="705" spans="1:4" x14ac:dyDescent="0.3">
      <c r="A705" s="12"/>
      <c r="B705" s="12"/>
      <c r="C705" s="12"/>
      <c r="D705" s="12"/>
    </row>
    <row r="706" spans="1:4" x14ac:dyDescent="0.3">
      <c r="A706" s="12"/>
      <c r="B706" s="12"/>
      <c r="C706" s="12"/>
      <c r="D706" s="12"/>
    </row>
    <row r="707" spans="1:4" x14ac:dyDescent="0.3">
      <c r="A707" s="12"/>
      <c r="B707" s="12"/>
      <c r="C707" s="12"/>
      <c r="D707" s="12"/>
    </row>
    <row r="708" spans="1:4" x14ac:dyDescent="0.3">
      <c r="A708" s="12"/>
      <c r="B708" s="12"/>
      <c r="C708" s="12"/>
      <c r="D708" s="12"/>
    </row>
    <row r="709" spans="1:4" x14ac:dyDescent="0.3">
      <c r="A709" s="12"/>
      <c r="B709" s="12"/>
      <c r="C709" s="12"/>
      <c r="D709" s="12"/>
    </row>
    <row r="710" spans="1:4" x14ac:dyDescent="0.3">
      <c r="A710" s="12"/>
      <c r="B710" s="12"/>
      <c r="C710" s="12"/>
      <c r="D710" s="12"/>
    </row>
    <row r="711" spans="1:4" x14ac:dyDescent="0.3">
      <c r="A711" s="12"/>
      <c r="B711" s="12"/>
      <c r="C711" s="12"/>
      <c r="D711" s="12"/>
    </row>
    <row r="712" spans="1:4" x14ac:dyDescent="0.3">
      <c r="A712" s="12"/>
      <c r="B712" s="12"/>
      <c r="C712" s="12"/>
      <c r="D712" s="12"/>
    </row>
    <row r="713" spans="1:4" x14ac:dyDescent="0.3">
      <c r="A713" s="12"/>
      <c r="B713" s="12"/>
      <c r="C713" s="12"/>
      <c r="D713" s="12"/>
    </row>
    <row r="714" spans="1:4" x14ac:dyDescent="0.3">
      <c r="A714" s="12"/>
      <c r="B714" s="12"/>
      <c r="C714" s="12"/>
      <c r="D714" s="12"/>
    </row>
    <row r="715" spans="1:4" x14ac:dyDescent="0.3">
      <c r="A715" s="12"/>
      <c r="B715" s="12"/>
      <c r="C715" s="12"/>
      <c r="D715" s="12"/>
    </row>
    <row r="716" spans="1:4" x14ac:dyDescent="0.3">
      <c r="A716" s="12"/>
      <c r="B716" s="12"/>
      <c r="C716" s="12"/>
      <c r="D716" s="12"/>
    </row>
    <row r="717" spans="1:4" x14ac:dyDescent="0.3">
      <c r="A717" s="12"/>
      <c r="B717" s="12"/>
      <c r="C717" s="12"/>
      <c r="D717" s="12"/>
    </row>
    <row r="718" spans="1:4" x14ac:dyDescent="0.3">
      <c r="A718" s="12"/>
      <c r="B718" s="12"/>
      <c r="C718" s="12"/>
      <c r="D718" s="12"/>
    </row>
    <row r="719" spans="1:4" x14ac:dyDescent="0.3">
      <c r="A719" s="12"/>
      <c r="B719" s="12"/>
      <c r="C719" s="12"/>
      <c r="D719" s="12"/>
    </row>
    <row r="720" spans="1:4" x14ac:dyDescent="0.3">
      <c r="A720" s="12"/>
      <c r="B720" s="12"/>
      <c r="C720" s="12"/>
      <c r="D720" s="12"/>
    </row>
    <row r="721" spans="1:4" x14ac:dyDescent="0.3">
      <c r="A721" s="12"/>
      <c r="B721" s="12"/>
      <c r="C721" s="12"/>
      <c r="D721" s="12"/>
    </row>
    <row r="722" spans="1:4" x14ac:dyDescent="0.3">
      <c r="A722" s="12"/>
      <c r="B722" s="12"/>
      <c r="C722" s="12"/>
      <c r="D722" s="12"/>
    </row>
    <row r="723" spans="1:4" x14ac:dyDescent="0.3">
      <c r="A723" s="12"/>
      <c r="B723" s="12"/>
      <c r="C723" s="12"/>
      <c r="D723" s="12"/>
    </row>
    <row r="724" spans="1:4" x14ac:dyDescent="0.3">
      <c r="A724" s="12"/>
      <c r="B724" s="12"/>
      <c r="C724" s="12"/>
      <c r="D724" s="12"/>
    </row>
    <row r="725" spans="1:4" x14ac:dyDescent="0.3">
      <c r="A725" s="12"/>
      <c r="B725" s="12"/>
      <c r="C725" s="12"/>
      <c r="D725" s="12"/>
    </row>
    <row r="726" spans="1:4" x14ac:dyDescent="0.3">
      <c r="A726" s="12"/>
      <c r="B726" s="12"/>
      <c r="C726" s="12"/>
      <c r="D726" s="12"/>
    </row>
    <row r="727" spans="1:4" x14ac:dyDescent="0.3">
      <c r="A727" s="12"/>
      <c r="B727" s="12"/>
      <c r="C727" s="12"/>
      <c r="D727" s="12"/>
    </row>
    <row r="728" spans="1:4" x14ac:dyDescent="0.3">
      <c r="A728" s="12"/>
      <c r="B728" s="12"/>
      <c r="C728" s="12"/>
      <c r="D728" s="12"/>
    </row>
    <row r="729" spans="1:4" x14ac:dyDescent="0.3">
      <c r="A729" s="12"/>
      <c r="B729" s="12"/>
      <c r="C729" s="12"/>
      <c r="D729" s="12"/>
    </row>
    <row r="730" spans="1:4" x14ac:dyDescent="0.3">
      <c r="A730" s="12"/>
      <c r="B730" s="12"/>
      <c r="C730" s="12"/>
      <c r="D730" s="12"/>
    </row>
    <row r="731" spans="1:4" x14ac:dyDescent="0.3">
      <c r="A731" s="12"/>
      <c r="B731" s="12"/>
      <c r="C731" s="12"/>
      <c r="D731" s="12"/>
    </row>
    <row r="732" spans="1:4" x14ac:dyDescent="0.3">
      <c r="A732" s="12"/>
      <c r="B732" s="12"/>
      <c r="C732" s="12"/>
      <c r="D732" s="12"/>
    </row>
    <row r="733" spans="1:4" x14ac:dyDescent="0.3">
      <c r="A733" s="12"/>
      <c r="B733" s="12"/>
      <c r="C733" s="12"/>
      <c r="D733" s="12"/>
    </row>
    <row r="734" spans="1:4" x14ac:dyDescent="0.3">
      <c r="A734" s="12"/>
      <c r="B734" s="12"/>
      <c r="C734" s="12"/>
      <c r="D734" s="12"/>
    </row>
    <row r="735" spans="1:4" x14ac:dyDescent="0.3">
      <c r="A735" s="12"/>
      <c r="B735" s="12"/>
      <c r="C735" s="12"/>
      <c r="D735" s="12"/>
    </row>
    <row r="736" spans="1:4" x14ac:dyDescent="0.3">
      <c r="A736" s="12"/>
      <c r="B736" s="12"/>
      <c r="C736" s="12"/>
      <c r="D736" s="12"/>
    </row>
    <row r="737" spans="1:4" x14ac:dyDescent="0.3">
      <c r="A737" s="12"/>
      <c r="B737" s="12"/>
      <c r="C737" s="12"/>
      <c r="D737" s="12"/>
    </row>
    <row r="738" spans="1:4" x14ac:dyDescent="0.3">
      <c r="A738" s="12"/>
      <c r="B738" s="12"/>
      <c r="C738" s="12"/>
      <c r="D738" s="12"/>
    </row>
    <row r="739" spans="1:4" x14ac:dyDescent="0.3">
      <c r="A739" s="12"/>
      <c r="B739" s="12"/>
      <c r="C739" s="12"/>
      <c r="D739" s="12"/>
    </row>
    <row r="740" spans="1:4" x14ac:dyDescent="0.3">
      <c r="A740" s="12"/>
      <c r="B740" s="12"/>
      <c r="C740" s="12"/>
      <c r="D740" s="12"/>
    </row>
    <row r="741" spans="1:4" x14ac:dyDescent="0.3">
      <c r="A741" s="12"/>
      <c r="B741" s="12"/>
      <c r="C741" s="12"/>
      <c r="D741" s="12"/>
    </row>
    <row r="742" spans="1:4" x14ac:dyDescent="0.3">
      <c r="A742" s="12"/>
      <c r="B742" s="12"/>
      <c r="C742" s="12"/>
      <c r="D742" s="12"/>
    </row>
    <row r="743" spans="1:4" x14ac:dyDescent="0.3">
      <c r="A743" s="12"/>
      <c r="B743" s="12"/>
      <c r="C743" s="12"/>
      <c r="D743" s="12"/>
    </row>
    <row r="744" spans="1:4" x14ac:dyDescent="0.3">
      <c r="A744" s="12"/>
      <c r="B744" s="12"/>
      <c r="C744" s="12"/>
      <c r="D744" s="12"/>
    </row>
    <row r="745" spans="1:4" x14ac:dyDescent="0.3">
      <c r="A745" s="12"/>
      <c r="B745" s="12"/>
      <c r="C745" s="12"/>
      <c r="D745" s="12"/>
    </row>
    <row r="746" spans="1:4" x14ac:dyDescent="0.3">
      <c r="A746" s="12"/>
      <c r="B746" s="12"/>
      <c r="C746" s="12"/>
      <c r="D746" s="12"/>
    </row>
    <row r="747" spans="1:4" x14ac:dyDescent="0.3">
      <c r="A747" s="12"/>
      <c r="B747" s="12"/>
      <c r="C747" s="12"/>
      <c r="D747" s="12"/>
    </row>
    <row r="748" spans="1:4" x14ac:dyDescent="0.3">
      <c r="A748" s="12"/>
      <c r="B748" s="12"/>
      <c r="C748" s="12"/>
      <c r="D748" s="12"/>
    </row>
    <row r="749" spans="1:4" x14ac:dyDescent="0.3">
      <c r="A749" s="12"/>
      <c r="B749" s="12"/>
      <c r="C749" s="12"/>
      <c r="D749" s="12"/>
    </row>
    <row r="750" spans="1:4" x14ac:dyDescent="0.3">
      <c r="A750" s="12"/>
      <c r="B750" s="12"/>
      <c r="C750" s="12"/>
      <c r="D750" s="12"/>
    </row>
    <row r="751" spans="1:4" x14ac:dyDescent="0.3">
      <c r="A751" s="12"/>
      <c r="B751" s="12"/>
      <c r="C751" s="12"/>
      <c r="D751" s="12"/>
    </row>
    <row r="752" spans="1:4" x14ac:dyDescent="0.3">
      <c r="A752" s="12"/>
      <c r="B752" s="12"/>
      <c r="C752" s="12"/>
      <c r="D752" s="12"/>
    </row>
    <row r="753" spans="1:4" x14ac:dyDescent="0.3">
      <c r="A753" s="12"/>
      <c r="B753" s="12"/>
      <c r="C753" s="12"/>
      <c r="D753" s="12"/>
    </row>
    <row r="754" spans="1:4" x14ac:dyDescent="0.3">
      <c r="A754" s="12"/>
      <c r="B754" s="12"/>
      <c r="C754" s="12"/>
      <c r="D754" s="12"/>
    </row>
    <row r="755" spans="1:4" x14ac:dyDescent="0.3">
      <c r="A755" s="12"/>
      <c r="B755" s="12"/>
      <c r="C755" s="12"/>
      <c r="D755" s="12"/>
    </row>
    <row r="756" spans="1:4" x14ac:dyDescent="0.3">
      <c r="A756" s="12"/>
      <c r="B756" s="12"/>
      <c r="C756" s="12"/>
      <c r="D756" s="12"/>
    </row>
    <row r="759" spans="1:4" ht="21" x14ac:dyDescent="0.4">
      <c r="A759" s="18"/>
    </row>
    <row r="760" spans="1:4" x14ac:dyDescent="0.3">
      <c r="A760" s="11"/>
      <c r="B760" s="11"/>
      <c r="C760" s="11"/>
      <c r="D760" s="11"/>
    </row>
    <row r="761" spans="1:4" x14ac:dyDescent="0.3">
      <c r="A761" s="12"/>
      <c r="B761" s="12"/>
      <c r="C761" s="12"/>
      <c r="D761" s="12"/>
    </row>
    <row r="762" spans="1:4" x14ac:dyDescent="0.3">
      <c r="A762" s="12"/>
      <c r="B762" s="12"/>
      <c r="C762" s="12"/>
      <c r="D762" s="12"/>
    </row>
    <row r="763" spans="1:4" x14ac:dyDescent="0.3">
      <c r="A763" s="12"/>
      <c r="B763" s="12"/>
      <c r="C763" s="12"/>
      <c r="D763" s="12"/>
    </row>
    <row r="764" spans="1:4" x14ac:dyDescent="0.3">
      <c r="A764" s="12"/>
      <c r="B764" s="12"/>
      <c r="C764" s="12"/>
      <c r="D764" s="12"/>
    </row>
    <row r="765" spans="1:4" x14ac:dyDescent="0.3">
      <c r="A765" s="12"/>
      <c r="B765" s="12"/>
      <c r="C765" s="12"/>
      <c r="D765" s="12"/>
    </row>
    <row r="766" spans="1:4" x14ac:dyDescent="0.3">
      <c r="A766" s="12"/>
      <c r="B766" s="12"/>
      <c r="C766" s="12"/>
      <c r="D766" s="12"/>
    </row>
    <row r="767" spans="1:4" x14ac:dyDescent="0.3">
      <c r="A767" s="12"/>
      <c r="B767" s="12"/>
      <c r="C767" s="12"/>
      <c r="D767" s="12"/>
    </row>
    <row r="768" spans="1:4" x14ac:dyDescent="0.3">
      <c r="A768" s="12"/>
      <c r="B768" s="12"/>
      <c r="C768" s="12"/>
      <c r="D768" s="12"/>
    </row>
    <row r="769" spans="1:4" x14ac:dyDescent="0.3">
      <c r="A769" s="12"/>
      <c r="B769" s="12"/>
      <c r="C769" s="12"/>
      <c r="D769" s="12"/>
    </row>
    <row r="770" spans="1:4" x14ac:dyDescent="0.3">
      <c r="A770" s="12"/>
      <c r="B770" s="12"/>
      <c r="C770" s="12"/>
      <c r="D770" s="12"/>
    </row>
    <row r="771" spans="1:4" x14ac:dyDescent="0.3">
      <c r="A771" s="12"/>
      <c r="B771" s="12"/>
      <c r="C771" s="12"/>
      <c r="D771" s="12"/>
    </row>
    <row r="772" spans="1:4" x14ac:dyDescent="0.3">
      <c r="A772" s="12"/>
      <c r="B772" s="12"/>
      <c r="C772" s="12"/>
      <c r="D772" s="12"/>
    </row>
    <row r="773" spans="1:4" x14ac:dyDescent="0.3">
      <c r="A773" s="12"/>
      <c r="B773" s="12"/>
      <c r="C773" s="12"/>
      <c r="D773" s="12"/>
    </row>
    <row r="774" spans="1:4" x14ac:dyDescent="0.3">
      <c r="A774" s="12"/>
      <c r="B774" s="12"/>
      <c r="C774" s="12"/>
      <c r="D774" s="12"/>
    </row>
    <row r="775" spans="1:4" x14ac:dyDescent="0.3">
      <c r="A775" s="12"/>
      <c r="B775" s="12"/>
      <c r="C775" s="12"/>
      <c r="D775" s="12"/>
    </row>
    <row r="776" spans="1:4" x14ac:dyDescent="0.3">
      <c r="A776" s="12"/>
      <c r="B776" s="12"/>
      <c r="C776" s="12"/>
      <c r="D776" s="12"/>
    </row>
    <row r="777" spans="1:4" x14ac:dyDescent="0.3">
      <c r="A777" s="12"/>
      <c r="B777" s="12"/>
      <c r="C777" s="12"/>
      <c r="D777" s="12"/>
    </row>
    <row r="778" spans="1:4" x14ac:dyDescent="0.3">
      <c r="A778" s="12"/>
      <c r="B778" s="12"/>
      <c r="C778" s="12"/>
      <c r="D778" s="12"/>
    </row>
    <row r="779" spans="1:4" x14ac:dyDescent="0.3">
      <c r="A779" s="12"/>
      <c r="B779" s="12"/>
      <c r="C779" s="12"/>
      <c r="D779" s="12"/>
    </row>
    <row r="780" spans="1:4" x14ac:dyDescent="0.3">
      <c r="A780" s="12"/>
      <c r="B780" s="12"/>
      <c r="C780" s="12"/>
      <c r="D780" s="12"/>
    </row>
    <row r="781" spans="1:4" x14ac:dyDescent="0.3">
      <c r="A781" s="12"/>
      <c r="B781" s="12"/>
      <c r="C781" s="12"/>
      <c r="D781" s="12"/>
    </row>
    <row r="782" spans="1:4" x14ac:dyDescent="0.3">
      <c r="A782" s="12"/>
      <c r="B782" s="12"/>
      <c r="C782" s="12"/>
      <c r="D782" s="12"/>
    </row>
    <row r="783" spans="1:4" x14ac:dyDescent="0.3">
      <c r="A783" s="12"/>
      <c r="B783" s="12"/>
      <c r="C783" s="12"/>
      <c r="D783" s="12"/>
    </row>
    <row r="784" spans="1:4" x14ac:dyDescent="0.3">
      <c r="A784" s="12"/>
      <c r="B784" s="12"/>
      <c r="C784" s="12"/>
      <c r="D784" s="12"/>
    </row>
    <row r="785" spans="1:4" x14ac:dyDescent="0.3">
      <c r="A785" s="12"/>
      <c r="B785" s="12"/>
      <c r="C785" s="12"/>
      <c r="D785" s="12"/>
    </row>
    <row r="786" spans="1:4" x14ac:dyDescent="0.3">
      <c r="A786" s="12"/>
      <c r="B786" s="12"/>
      <c r="C786" s="12"/>
      <c r="D786" s="12"/>
    </row>
    <row r="787" spans="1:4" x14ac:dyDescent="0.3">
      <c r="A787" s="12"/>
      <c r="B787" s="12"/>
      <c r="C787" s="12"/>
      <c r="D787" s="12"/>
    </row>
    <row r="788" spans="1:4" x14ac:dyDescent="0.3">
      <c r="A788" s="12"/>
      <c r="B788" s="12"/>
      <c r="C788" s="12"/>
      <c r="D788" s="12"/>
    </row>
    <row r="789" spans="1:4" x14ac:dyDescent="0.3">
      <c r="A789" s="12"/>
      <c r="B789" s="12"/>
      <c r="C789" s="12"/>
      <c r="D789" s="12"/>
    </row>
    <row r="790" spans="1:4" x14ac:dyDescent="0.3">
      <c r="A790" s="12"/>
      <c r="B790" s="12"/>
      <c r="C790" s="12"/>
      <c r="D790" s="12"/>
    </row>
    <row r="791" spans="1:4" x14ac:dyDescent="0.3">
      <c r="A791" s="12"/>
      <c r="B791" s="12"/>
      <c r="C791" s="12"/>
      <c r="D791" s="12"/>
    </row>
    <row r="792" spans="1:4" x14ac:dyDescent="0.3">
      <c r="A792" s="12"/>
      <c r="B792" s="12"/>
      <c r="C792" s="12"/>
      <c r="D792" s="12"/>
    </row>
    <row r="793" spans="1:4" x14ac:dyDescent="0.3">
      <c r="A793" s="12"/>
      <c r="B793" s="12"/>
      <c r="C793" s="12"/>
      <c r="D793" s="12"/>
    </row>
    <row r="794" spans="1:4" x14ac:dyDescent="0.3">
      <c r="A794" s="12"/>
      <c r="B794" s="12"/>
      <c r="C794" s="12"/>
      <c r="D794" s="12"/>
    </row>
    <row r="795" spans="1:4" x14ac:dyDescent="0.3">
      <c r="A795" s="12"/>
      <c r="B795" s="12"/>
      <c r="C795" s="12"/>
      <c r="D795" s="12"/>
    </row>
    <row r="796" spans="1:4" x14ac:dyDescent="0.3">
      <c r="A796" s="12"/>
      <c r="B796" s="12"/>
      <c r="C796" s="12"/>
      <c r="D796" s="12"/>
    </row>
    <row r="797" spans="1:4" x14ac:dyDescent="0.3">
      <c r="A797" s="12"/>
      <c r="B797" s="12"/>
      <c r="C797" s="12"/>
      <c r="D797" s="12"/>
    </row>
    <row r="798" spans="1:4" x14ac:dyDescent="0.3">
      <c r="A798" s="12"/>
      <c r="B798" s="12"/>
      <c r="C798" s="12"/>
      <c r="D798" s="12"/>
    </row>
    <row r="799" spans="1:4" x14ac:dyDescent="0.3">
      <c r="A799" s="12"/>
      <c r="B799" s="12"/>
      <c r="C799" s="12"/>
      <c r="D799" s="12"/>
    </row>
    <row r="800" spans="1:4" x14ac:dyDescent="0.3">
      <c r="A800" s="12"/>
      <c r="B800" s="12"/>
      <c r="C800" s="12"/>
      <c r="D800" s="12"/>
    </row>
    <row r="801" spans="1:4" x14ac:dyDescent="0.3">
      <c r="A801" s="12"/>
      <c r="B801" s="12"/>
      <c r="C801" s="12"/>
      <c r="D801" s="12"/>
    </row>
    <row r="802" spans="1:4" x14ac:dyDescent="0.3">
      <c r="A802" s="12"/>
      <c r="B802" s="12"/>
      <c r="C802" s="12"/>
      <c r="D802" s="12"/>
    </row>
    <row r="803" spans="1:4" x14ac:dyDescent="0.3">
      <c r="A803" s="12"/>
      <c r="B803" s="12"/>
      <c r="C803" s="12"/>
      <c r="D803" s="12"/>
    </row>
    <row r="804" spans="1:4" x14ac:dyDescent="0.3">
      <c r="A804" s="12"/>
      <c r="B804" s="12"/>
      <c r="C804" s="12"/>
      <c r="D804" s="12"/>
    </row>
    <row r="805" spans="1:4" x14ac:dyDescent="0.3">
      <c r="A805" s="12"/>
      <c r="B805" s="12"/>
      <c r="C805" s="12"/>
      <c r="D805" s="12"/>
    </row>
    <row r="806" spans="1:4" x14ac:dyDescent="0.3">
      <c r="A806" s="12"/>
      <c r="B806" s="12"/>
      <c r="C806" s="12"/>
      <c r="D806" s="12"/>
    </row>
    <row r="807" spans="1:4" x14ac:dyDescent="0.3">
      <c r="A807" s="12"/>
      <c r="B807" s="12"/>
      <c r="C807" s="12"/>
      <c r="D807" s="12"/>
    </row>
    <row r="808" spans="1:4" x14ac:dyDescent="0.3">
      <c r="A808" s="12"/>
      <c r="B808" s="12"/>
      <c r="C808" s="12"/>
      <c r="D808" s="12"/>
    </row>
    <row r="809" spans="1:4" x14ac:dyDescent="0.3">
      <c r="A809" s="12"/>
      <c r="B809" s="12"/>
      <c r="C809" s="12"/>
      <c r="D809" s="12"/>
    </row>
    <row r="810" spans="1:4" x14ac:dyDescent="0.3">
      <c r="A810" s="12"/>
      <c r="B810" s="12"/>
      <c r="C810" s="12"/>
      <c r="D810" s="12"/>
    </row>
    <row r="811" spans="1:4" x14ac:dyDescent="0.3">
      <c r="A811" s="12"/>
      <c r="B811" s="12"/>
      <c r="C811" s="12"/>
      <c r="D811" s="12"/>
    </row>
    <row r="812" spans="1:4" x14ac:dyDescent="0.3">
      <c r="A812" s="12"/>
      <c r="B812" s="12"/>
      <c r="C812" s="12"/>
      <c r="D812" s="12"/>
    </row>
    <row r="813" spans="1:4" x14ac:dyDescent="0.3">
      <c r="A813" s="12"/>
      <c r="B813" s="12"/>
      <c r="C813" s="12"/>
      <c r="D813" s="12"/>
    </row>
    <row r="814" spans="1:4" x14ac:dyDescent="0.3">
      <c r="A814" s="12"/>
      <c r="B814" s="12"/>
      <c r="C814" s="12"/>
      <c r="D814" s="12"/>
    </row>
    <row r="815" spans="1:4" x14ac:dyDescent="0.3">
      <c r="A815" s="12"/>
      <c r="B815" s="12"/>
      <c r="C815" s="12"/>
      <c r="D815" s="12"/>
    </row>
    <row r="816" spans="1:4" x14ac:dyDescent="0.3">
      <c r="A816" s="12"/>
      <c r="B816" s="12"/>
      <c r="C816" s="12"/>
      <c r="D816" s="12"/>
    </row>
    <row r="817" spans="1:4" x14ac:dyDescent="0.3">
      <c r="A817" s="12"/>
      <c r="B817" s="12"/>
      <c r="C817" s="12"/>
      <c r="D817" s="12"/>
    </row>
    <row r="818" spans="1:4" x14ac:dyDescent="0.3">
      <c r="A818" s="12"/>
      <c r="B818" s="12"/>
      <c r="C818" s="12"/>
      <c r="D818" s="12"/>
    </row>
    <row r="819" spans="1:4" x14ac:dyDescent="0.3">
      <c r="A819" s="12"/>
      <c r="B819" s="12"/>
      <c r="C819" s="12"/>
      <c r="D819" s="12"/>
    </row>
    <row r="820" spans="1:4" x14ac:dyDescent="0.3">
      <c r="A820" s="12"/>
      <c r="B820" s="12"/>
      <c r="C820" s="12"/>
      <c r="D820" s="12"/>
    </row>
    <row r="821" spans="1:4" x14ac:dyDescent="0.3">
      <c r="A821" s="12"/>
      <c r="B821" s="12"/>
      <c r="C821" s="12"/>
      <c r="D821" s="12"/>
    </row>
    <row r="822" spans="1:4" x14ac:dyDescent="0.3">
      <c r="A822" s="12"/>
      <c r="B822" s="12"/>
      <c r="C822" s="12"/>
      <c r="D822" s="12"/>
    </row>
    <row r="823" spans="1:4" x14ac:dyDescent="0.3">
      <c r="A823" s="12"/>
      <c r="B823" s="12"/>
      <c r="C823" s="12"/>
      <c r="D823" s="12"/>
    </row>
    <row r="824" spans="1:4" x14ac:dyDescent="0.3">
      <c r="A824" s="12"/>
      <c r="B824" s="12"/>
      <c r="C824" s="12"/>
      <c r="D824" s="12"/>
    </row>
    <row r="825" spans="1:4" x14ac:dyDescent="0.3">
      <c r="A825" s="12"/>
      <c r="B825" s="12"/>
      <c r="C825" s="12"/>
      <c r="D825" s="12"/>
    </row>
    <row r="826" spans="1:4" x14ac:dyDescent="0.3">
      <c r="A826" s="12"/>
      <c r="B826" s="12"/>
      <c r="C826" s="12"/>
      <c r="D826" s="12"/>
    </row>
    <row r="827" spans="1:4" x14ac:dyDescent="0.3">
      <c r="A827" s="12"/>
      <c r="B827" s="12"/>
      <c r="C827" s="12"/>
      <c r="D827" s="12"/>
    </row>
    <row r="828" spans="1:4" x14ac:dyDescent="0.3">
      <c r="A828" s="12"/>
      <c r="B828" s="12"/>
      <c r="C828" s="12"/>
      <c r="D828" s="12"/>
    </row>
    <row r="829" spans="1:4" x14ac:dyDescent="0.3">
      <c r="A829" s="12"/>
      <c r="B829" s="12"/>
      <c r="C829" s="12"/>
      <c r="D829" s="12"/>
    </row>
    <row r="830" spans="1:4" x14ac:dyDescent="0.3">
      <c r="A830" s="12"/>
      <c r="B830" s="12"/>
      <c r="C830" s="12"/>
      <c r="D830" s="12"/>
    </row>
    <row r="831" spans="1:4" x14ac:dyDescent="0.3">
      <c r="A831" s="12"/>
      <c r="B831" s="12"/>
      <c r="C831" s="12"/>
      <c r="D831" s="12"/>
    </row>
    <row r="832" spans="1:4" x14ac:dyDescent="0.3">
      <c r="A832" s="12"/>
      <c r="B832" s="12"/>
      <c r="C832" s="12"/>
      <c r="D832" s="12"/>
    </row>
    <row r="833" spans="1:4" x14ac:dyDescent="0.3">
      <c r="A833" s="12"/>
      <c r="B833" s="12"/>
      <c r="C833" s="12"/>
      <c r="D833" s="12"/>
    </row>
    <row r="834" spans="1:4" x14ac:dyDescent="0.3">
      <c r="A834" s="12"/>
      <c r="B834" s="12"/>
      <c r="C834" s="12"/>
      <c r="D834" s="12"/>
    </row>
    <row r="835" spans="1:4" x14ac:dyDescent="0.3">
      <c r="A835" s="12"/>
      <c r="B835" s="12"/>
      <c r="C835" s="12"/>
      <c r="D835" s="12"/>
    </row>
    <row r="836" spans="1:4" x14ac:dyDescent="0.3">
      <c r="A836" s="12"/>
      <c r="B836" s="12"/>
      <c r="C836" s="12"/>
      <c r="D836" s="12"/>
    </row>
    <row r="837" spans="1:4" x14ac:dyDescent="0.3">
      <c r="A837" s="12"/>
      <c r="B837" s="12"/>
      <c r="C837" s="12"/>
      <c r="D837" s="12"/>
    </row>
    <row r="838" spans="1:4" x14ac:dyDescent="0.3">
      <c r="A838" s="12"/>
      <c r="B838" s="12"/>
      <c r="C838" s="12"/>
      <c r="D838" s="12"/>
    </row>
    <row r="839" spans="1:4" x14ac:dyDescent="0.3">
      <c r="A839" s="12"/>
      <c r="B839" s="12"/>
      <c r="C839" s="12"/>
      <c r="D839" s="12"/>
    </row>
    <row r="840" spans="1:4" x14ac:dyDescent="0.3">
      <c r="A840" s="12"/>
      <c r="B840" s="12"/>
      <c r="C840" s="12"/>
      <c r="D840" s="12"/>
    </row>
    <row r="841" spans="1:4" x14ac:dyDescent="0.3">
      <c r="A841" s="12"/>
      <c r="B841" s="12"/>
      <c r="C841" s="12"/>
      <c r="D841" s="12"/>
    </row>
    <row r="842" spans="1:4" x14ac:dyDescent="0.3">
      <c r="A842" s="12"/>
      <c r="B842" s="12"/>
      <c r="C842" s="12"/>
      <c r="D842" s="12"/>
    </row>
    <row r="843" spans="1:4" x14ac:dyDescent="0.3">
      <c r="A843" s="12"/>
      <c r="B843" s="12"/>
      <c r="C843" s="12"/>
      <c r="D843" s="12"/>
    </row>
    <row r="844" spans="1:4" x14ac:dyDescent="0.3">
      <c r="A844" s="12"/>
      <c r="B844" s="12"/>
      <c r="C844" s="12"/>
      <c r="D844" s="12"/>
    </row>
    <row r="845" spans="1:4" x14ac:dyDescent="0.3">
      <c r="A845" s="12"/>
      <c r="B845" s="12"/>
      <c r="C845" s="12"/>
      <c r="D845" s="12"/>
    </row>
    <row r="846" spans="1:4" x14ac:dyDescent="0.3">
      <c r="A846" s="12"/>
      <c r="B846" s="12"/>
      <c r="C846" s="12"/>
      <c r="D846" s="12"/>
    </row>
    <row r="847" spans="1:4" x14ac:dyDescent="0.3">
      <c r="A847" s="12"/>
      <c r="B847" s="12"/>
      <c r="C847" s="12"/>
      <c r="D847" s="12"/>
    </row>
    <row r="848" spans="1:4" x14ac:dyDescent="0.3">
      <c r="A848" s="12"/>
      <c r="B848" s="12"/>
      <c r="C848" s="12"/>
      <c r="D848" s="12"/>
    </row>
    <row r="849" spans="1:4" x14ac:dyDescent="0.3">
      <c r="A849" s="12"/>
      <c r="B849" s="12"/>
      <c r="C849" s="12"/>
      <c r="D849" s="12"/>
    </row>
    <row r="850" spans="1:4" x14ac:dyDescent="0.3">
      <c r="A850" s="12"/>
      <c r="B850" s="12"/>
      <c r="C850" s="12"/>
      <c r="D850" s="12"/>
    </row>
    <row r="851" spans="1:4" x14ac:dyDescent="0.3">
      <c r="A851" s="12"/>
      <c r="B851" s="12"/>
      <c r="C851" s="12"/>
      <c r="D851" s="12"/>
    </row>
    <row r="852" spans="1:4" x14ac:dyDescent="0.3">
      <c r="A852" s="12"/>
      <c r="B852" s="12"/>
      <c r="C852" s="12"/>
      <c r="D852" s="12"/>
    </row>
    <row r="853" spans="1:4" x14ac:dyDescent="0.3">
      <c r="A853" s="12"/>
      <c r="B853" s="12"/>
      <c r="C853" s="12"/>
      <c r="D853" s="12"/>
    </row>
    <row r="854" spans="1:4" x14ac:dyDescent="0.3">
      <c r="A854" s="12"/>
      <c r="B854" s="12"/>
      <c r="C854" s="12"/>
      <c r="D854" s="12"/>
    </row>
    <row r="855" spans="1:4" x14ac:dyDescent="0.3">
      <c r="A855" s="12"/>
      <c r="B855" s="12"/>
      <c r="C855" s="12"/>
      <c r="D855" s="12"/>
    </row>
    <row r="856" spans="1:4" x14ac:dyDescent="0.3">
      <c r="A856" s="12"/>
      <c r="B856" s="12"/>
      <c r="C856" s="12"/>
      <c r="D856" s="12"/>
    </row>
    <row r="857" spans="1:4" x14ac:dyDescent="0.3">
      <c r="A857" s="12"/>
      <c r="B857" s="12"/>
      <c r="C857" s="12"/>
      <c r="D857" s="12"/>
    </row>
    <row r="858" spans="1:4" x14ac:dyDescent="0.3">
      <c r="A858" s="12"/>
      <c r="B858" s="12"/>
      <c r="C858" s="12"/>
      <c r="D858" s="12"/>
    </row>
    <row r="859" spans="1:4" x14ac:dyDescent="0.3">
      <c r="A859" s="12"/>
      <c r="B859" s="12"/>
      <c r="C859" s="12"/>
      <c r="D859" s="12"/>
    </row>
    <row r="860" spans="1:4" x14ac:dyDescent="0.3">
      <c r="A860" s="12"/>
      <c r="B860" s="12"/>
      <c r="C860" s="12"/>
      <c r="D860" s="12"/>
    </row>
    <row r="863" spans="1:4" ht="22.8" x14ac:dyDescent="0.4">
      <c r="A863" s="17"/>
    </row>
    <row r="864" spans="1:4" ht="21" x14ac:dyDescent="0.4">
      <c r="A864" s="18"/>
    </row>
    <row r="865" spans="1:2" x14ac:dyDescent="0.3">
      <c r="A865" s="11"/>
      <c r="B865" s="11"/>
    </row>
    <row r="866" spans="1:2" x14ac:dyDescent="0.3">
      <c r="A866" s="12"/>
      <c r="B866" s="12"/>
    </row>
    <row r="867" spans="1:2" x14ac:dyDescent="0.3">
      <c r="A867" s="12"/>
      <c r="B867" s="12"/>
    </row>
    <row r="868" spans="1:2" x14ac:dyDescent="0.3">
      <c r="A868" s="12"/>
      <c r="B868" s="12"/>
    </row>
    <row r="869" spans="1:2" x14ac:dyDescent="0.3">
      <c r="A869" s="12"/>
      <c r="B869" s="12"/>
    </row>
    <row r="870" spans="1:2" x14ac:dyDescent="0.3">
      <c r="A870" s="12"/>
      <c r="B870" s="12"/>
    </row>
    <row r="871" spans="1:2" x14ac:dyDescent="0.3">
      <c r="A871" s="12"/>
      <c r="B871" s="12"/>
    </row>
    <row r="872" spans="1:2" x14ac:dyDescent="0.3">
      <c r="A872" s="12"/>
      <c r="B872" s="12"/>
    </row>
    <row r="873" spans="1:2" x14ac:dyDescent="0.3">
      <c r="A873" s="12"/>
      <c r="B873" s="12"/>
    </row>
    <row r="874" spans="1:2" x14ac:dyDescent="0.3">
      <c r="A874" s="12"/>
      <c r="B874" s="12"/>
    </row>
    <row r="875" spans="1:2" x14ac:dyDescent="0.3">
      <c r="A875" s="12"/>
      <c r="B875" s="12"/>
    </row>
    <row r="876" spans="1:2" x14ac:dyDescent="0.3">
      <c r="A876" s="12"/>
      <c r="B876" s="12"/>
    </row>
    <row r="877" spans="1:2" x14ac:dyDescent="0.3">
      <c r="A877" s="12"/>
      <c r="B877" s="12"/>
    </row>
    <row r="878" spans="1:2" x14ac:dyDescent="0.3">
      <c r="A878" s="12"/>
      <c r="B878" s="12"/>
    </row>
    <row r="879" spans="1:2" x14ac:dyDescent="0.3">
      <c r="A879" s="12"/>
      <c r="B879" s="12"/>
    </row>
    <row r="880" spans="1:2" x14ac:dyDescent="0.3">
      <c r="A880" s="12"/>
      <c r="B880" s="12"/>
    </row>
    <row r="881" spans="1:2" x14ac:dyDescent="0.3">
      <c r="A881" s="12"/>
      <c r="B881" s="12"/>
    </row>
    <row r="882" spans="1:2" x14ac:dyDescent="0.3">
      <c r="A882" s="12"/>
      <c r="B882" s="12"/>
    </row>
    <row r="883" spans="1:2" x14ac:dyDescent="0.3">
      <c r="A883" s="12"/>
      <c r="B883" s="12"/>
    </row>
    <row r="884" spans="1:2" x14ac:dyDescent="0.3">
      <c r="A884" s="12"/>
      <c r="B884" s="12"/>
    </row>
    <row r="885" spans="1:2" x14ac:dyDescent="0.3">
      <c r="A885" s="12"/>
      <c r="B885" s="12"/>
    </row>
    <row r="886" spans="1:2" x14ac:dyDescent="0.3">
      <c r="A886" s="12"/>
      <c r="B886" s="12"/>
    </row>
    <row r="887" spans="1:2" x14ac:dyDescent="0.3">
      <c r="A887" s="12"/>
      <c r="B887" s="12"/>
    </row>
    <row r="888" spans="1:2" x14ac:dyDescent="0.3">
      <c r="A888" s="12"/>
      <c r="B888" s="12"/>
    </row>
    <row r="889" spans="1:2" x14ac:dyDescent="0.3">
      <c r="A889" s="12"/>
      <c r="B889" s="12"/>
    </row>
    <row r="890" spans="1:2" x14ac:dyDescent="0.3">
      <c r="A890" s="12"/>
      <c r="B890" s="12"/>
    </row>
    <row r="891" spans="1:2" x14ac:dyDescent="0.3">
      <c r="A891" s="12"/>
      <c r="B891" s="12"/>
    </row>
    <row r="892" spans="1:2" x14ac:dyDescent="0.3">
      <c r="A892" s="12"/>
      <c r="B892" s="12"/>
    </row>
    <row r="893" spans="1:2" x14ac:dyDescent="0.3">
      <c r="A893" s="12"/>
      <c r="B893" s="12"/>
    </row>
    <row r="894" spans="1:2" x14ac:dyDescent="0.3">
      <c r="A894" s="12"/>
      <c r="B894" s="12"/>
    </row>
    <row r="895" spans="1:2" x14ac:dyDescent="0.3">
      <c r="A895" s="12"/>
      <c r="B895" s="12"/>
    </row>
    <row r="896" spans="1:2" x14ac:dyDescent="0.3">
      <c r="A896" s="12"/>
      <c r="B896" s="12"/>
    </row>
    <row r="897" spans="1:2" x14ac:dyDescent="0.3">
      <c r="A897" s="12"/>
      <c r="B897" s="12"/>
    </row>
    <row r="898" spans="1:2" x14ac:dyDescent="0.3">
      <c r="A898" s="12"/>
      <c r="B898" s="12"/>
    </row>
    <row r="899" spans="1:2" x14ac:dyDescent="0.3">
      <c r="A899" s="12"/>
      <c r="B899" s="12"/>
    </row>
    <row r="900" spans="1:2" x14ac:dyDescent="0.3">
      <c r="A900" s="12"/>
      <c r="B900" s="12"/>
    </row>
    <row r="901" spans="1:2" x14ac:dyDescent="0.3">
      <c r="A901" s="12"/>
      <c r="B901" s="12"/>
    </row>
    <row r="902" spans="1:2" x14ac:dyDescent="0.3">
      <c r="A902" s="12"/>
      <c r="B902" s="12"/>
    </row>
    <row r="903" spans="1:2" x14ac:dyDescent="0.3">
      <c r="A903" s="12"/>
      <c r="B903" s="12"/>
    </row>
    <row r="904" spans="1:2" x14ac:dyDescent="0.3">
      <c r="A904" s="12"/>
      <c r="B904" s="12"/>
    </row>
    <row r="905" spans="1:2" x14ac:dyDescent="0.3">
      <c r="A905" s="12"/>
      <c r="B905" s="12"/>
    </row>
    <row r="906" spans="1:2" x14ac:dyDescent="0.3">
      <c r="A906" s="12"/>
      <c r="B906" s="12"/>
    </row>
    <row r="907" spans="1:2" x14ac:dyDescent="0.3">
      <c r="A907" s="12"/>
      <c r="B907" s="12"/>
    </row>
    <row r="908" spans="1:2" x14ac:dyDescent="0.3">
      <c r="A908" s="12"/>
      <c r="B908" s="12"/>
    </row>
    <row r="909" spans="1:2" x14ac:dyDescent="0.3">
      <c r="A909" s="12"/>
      <c r="B909" s="12"/>
    </row>
    <row r="910" spans="1:2" x14ac:dyDescent="0.3">
      <c r="A910" s="12"/>
      <c r="B910" s="12"/>
    </row>
    <row r="911" spans="1:2" x14ac:dyDescent="0.3">
      <c r="A911" s="12"/>
      <c r="B911" s="12"/>
    </row>
    <row r="912" spans="1:2" x14ac:dyDescent="0.3">
      <c r="A912" s="12"/>
      <c r="B912" s="12"/>
    </row>
    <row r="913" spans="1:2" x14ac:dyDescent="0.3">
      <c r="A913" s="12"/>
      <c r="B913" s="12"/>
    </row>
    <row r="914" spans="1:2" x14ac:dyDescent="0.3">
      <c r="A914" s="12"/>
      <c r="B914" s="12"/>
    </row>
    <row r="915" spans="1:2" x14ac:dyDescent="0.3">
      <c r="A915" s="12"/>
      <c r="B915" s="12"/>
    </row>
    <row r="916" spans="1:2" x14ac:dyDescent="0.3">
      <c r="A916" s="12"/>
      <c r="B916" s="12"/>
    </row>
    <row r="917" spans="1:2" x14ac:dyDescent="0.3">
      <c r="A917" s="12"/>
      <c r="B917" s="12"/>
    </row>
    <row r="918" spans="1:2" x14ac:dyDescent="0.3">
      <c r="A918" s="12"/>
      <c r="B918" s="12"/>
    </row>
    <row r="919" spans="1:2" x14ac:dyDescent="0.3">
      <c r="A919" s="12"/>
      <c r="B919" s="12"/>
    </row>
    <row r="920" spans="1:2" x14ac:dyDescent="0.3">
      <c r="A920" s="12"/>
      <c r="B920" s="12"/>
    </row>
    <row r="921" spans="1:2" x14ac:dyDescent="0.3">
      <c r="A921" s="12"/>
      <c r="B921" s="12"/>
    </row>
    <row r="922" spans="1:2" x14ac:dyDescent="0.3">
      <c r="A922" s="12"/>
      <c r="B922" s="12"/>
    </row>
    <row r="923" spans="1:2" x14ac:dyDescent="0.3">
      <c r="A923" s="12"/>
      <c r="B923" s="12"/>
    </row>
    <row r="924" spans="1:2" x14ac:dyDescent="0.3">
      <c r="A924" s="12"/>
      <c r="B924" s="12"/>
    </row>
    <row r="925" spans="1:2" x14ac:dyDescent="0.3">
      <c r="A925" s="12"/>
      <c r="B925" s="12"/>
    </row>
    <row r="926" spans="1:2" x14ac:dyDescent="0.3">
      <c r="A926" s="12"/>
      <c r="B926" s="12"/>
    </row>
    <row r="927" spans="1:2" x14ac:dyDescent="0.3">
      <c r="A927" s="12"/>
      <c r="B927" s="12"/>
    </row>
    <row r="928" spans="1:2" x14ac:dyDescent="0.3">
      <c r="A928" s="12"/>
      <c r="B928" s="12"/>
    </row>
    <row r="929" spans="1:2" x14ac:dyDescent="0.3">
      <c r="A929" s="12"/>
      <c r="B929" s="12"/>
    </row>
    <row r="930" spans="1:2" x14ac:dyDescent="0.3">
      <c r="A930" s="12"/>
      <c r="B930" s="12"/>
    </row>
    <row r="931" spans="1:2" x14ac:dyDescent="0.3">
      <c r="A931" s="12"/>
      <c r="B931" s="12"/>
    </row>
    <row r="932" spans="1:2" x14ac:dyDescent="0.3">
      <c r="A932" s="12"/>
      <c r="B932" s="12"/>
    </row>
    <row r="933" spans="1:2" x14ac:dyDescent="0.3">
      <c r="A933" s="12"/>
      <c r="B933" s="12"/>
    </row>
    <row r="934" spans="1:2" x14ac:dyDescent="0.3">
      <c r="A934" s="12"/>
      <c r="B934" s="12"/>
    </row>
    <row r="935" spans="1:2" x14ac:dyDescent="0.3">
      <c r="A935" s="12"/>
      <c r="B935" s="12"/>
    </row>
    <row r="936" spans="1:2" x14ac:dyDescent="0.3">
      <c r="A936" s="12"/>
      <c r="B936" s="12"/>
    </row>
    <row r="937" spans="1:2" x14ac:dyDescent="0.3">
      <c r="A937" s="12"/>
      <c r="B937" s="12"/>
    </row>
    <row r="938" spans="1:2" x14ac:dyDescent="0.3">
      <c r="A938" s="12"/>
      <c r="B938" s="12"/>
    </row>
    <row r="939" spans="1:2" x14ac:dyDescent="0.3">
      <c r="A939" s="12"/>
      <c r="B939" s="12"/>
    </row>
    <row r="940" spans="1:2" x14ac:dyDescent="0.3">
      <c r="A940" s="12"/>
      <c r="B940" s="12"/>
    </row>
    <row r="941" spans="1:2" x14ac:dyDescent="0.3">
      <c r="A941" s="12"/>
      <c r="B941" s="12"/>
    </row>
    <row r="942" spans="1:2" x14ac:dyDescent="0.3">
      <c r="A942" s="12"/>
      <c r="B942" s="12"/>
    </row>
    <row r="943" spans="1:2" x14ac:dyDescent="0.3">
      <c r="A943" s="12"/>
      <c r="B943" s="12"/>
    </row>
    <row r="944" spans="1:2" x14ac:dyDescent="0.3">
      <c r="A944" s="12"/>
      <c r="B944" s="12"/>
    </row>
    <row r="945" spans="1:2" x14ac:dyDescent="0.3">
      <c r="A945" s="12"/>
      <c r="B945" s="12"/>
    </row>
    <row r="946" spans="1:2" x14ac:dyDescent="0.3">
      <c r="A946" s="12"/>
      <c r="B946" s="12"/>
    </row>
    <row r="947" spans="1:2" x14ac:dyDescent="0.3">
      <c r="A947" s="12"/>
      <c r="B947" s="12"/>
    </row>
    <row r="948" spans="1:2" x14ac:dyDescent="0.3">
      <c r="A948" s="12"/>
      <c r="B948" s="12"/>
    </row>
    <row r="949" spans="1:2" x14ac:dyDescent="0.3">
      <c r="A949" s="12"/>
      <c r="B949" s="12"/>
    </row>
    <row r="950" spans="1:2" x14ac:dyDescent="0.3">
      <c r="A950" s="12"/>
      <c r="B950" s="12"/>
    </row>
    <row r="951" spans="1:2" x14ac:dyDescent="0.3">
      <c r="A951" s="12"/>
      <c r="B951" s="12"/>
    </row>
    <row r="952" spans="1:2" x14ac:dyDescent="0.3">
      <c r="A952" s="12"/>
      <c r="B952" s="12"/>
    </row>
    <row r="953" spans="1:2" x14ac:dyDescent="0.3">
      <c r="A953" s="12"/>
      <c r="B953" s="12"/>
    </row>
    <row r="954" spans="1:2" x14ac:dyDescent="0.3">
      <c r="A954" s="12"/>
      <c r="B954" s="12"/>
    </row>
    <row r="955" spans="1:2" x14ac:dyDescent="0.3">
      <c r="A955" s="12"/>
      <c r="B955" s="12"/>
    </row>
    <row r="956" spans="1:2" x14ac:dyDescent="0.3">
      <c r="A956" s="12"/>
      <c r="B956" s="12"/>
    </row>
    <row r="957" spans="1:2" x14ac:dyDescent="0.3">
      <c r="A957" s="12"/>
      <c r="B957" s="12"/>
    </row>
    <row r="958" spans="1:2" x14ac:dyDescent="0.3">
      <c r="A958" s="12"/>
      <c r="B958" s="12"/>
    </row>
    <row r="959" spans="1:2" x14ac:dyDescent="0.3">
      <c r="A959" s="12"/>
      <c r="B959" s="12"/>
    </row>
    <row r="960" spans="1:2" x14ac:dyDescent="0.3">
      <c r="A960" s="12"/>
      <c r="B960" s="12"/>
    </row>
    <row r="961" spans="1:2" x14ac:dyDescent="0.3">
      <c r="A961" s="12"/>
      <c r="B961" s="12"/>
    </row>
    <row r="962" spans="1:2" x14ac:dyDescent="0.3">
      <c r="A962" s="12"/>
      <c r="B962" s="12"/>
    </row>
    <row r="963" spans="1:2" x14ac:dyDescent="0.3">
      <c r="A963" s="12"/>
      <c r="B963" s="12"/>
    </row>
    <row r="964" spans="1:2" x14ac:dyDescent="0.3">
      <c r="A964" s="12"/>
      <c r="B964" s="12"/>
    </row>
    <row r="965" spans="1:2" x14ac:dyDescent="0.3">
      <c r="A965" s="12"/>
      <c r="B965" s="12"/>
    </row>
    <row r="966" spans="1:2" x14ac:dyDescent="0.3">
      <c r="A966" s="12"/>
      <c r="B966" s="12"/>
    </row>
    <row r="967" spans="1:2" x14ac:dyDescent="0.3">
      <c r="A967" s="12"/>
      <c r="B967" s="12"/>
    </row>
    <row r="968" spans="1:2" x14ac:dyDescent="0.3">
      <c r="A968" s="12"/>
      <c r="B968" s="12"/>
    </row>
    <row r="969" spans="1:2" x14ac:dyDescent="0.3">
      <c r="A969" s="12"/>
      <c r="B969" s="12"/>
    </row>
    <row r="970" spans="1:2" x14ac:dyDescent="0.3">
      <c r="A970" s="12"/>
      <c r="B970" s="12"/>
    </row>
    <row r="971" spans="1:2" x14ac:dyDescent="0.3">
      <c r="A971" s="12"/>
      <c r="B971" s="12"/>
    </row>
    <row r="972" spans="1:2" x14ac:dyDescent="0.3">
      <c r="A972" s="12"/>
      <c r="B972" s="12"/>
    </row>
    <row r="973" spans="1:2" x14ac:dyDescent="0.3">
      <c r="A973" s="12"/>
      <c r="B973" s="12"/>
    </row>
    <row r="974" spans="1:2" x14ac:dyDescent="0.3">
      <c r="A974" s="12"/>
      <c r="B974" s="12"/>
    </row>
    <row r="975" spans="1:2" x14ac:dyDescent="0.3">
      <c r="A975" s="12"/>
      <c r="B975" s="12"/>
    </row>
    <row r="976" spans="1:2" x14ac:dyDescent="0.3">
      <c r="A976" s="12"/>
      <c r="B976" s="12"/>
    </row>
    <row r="977" spans="1:2" x14ac:dyDescent="0.3">
      <c r="A977" s="12"/>
      <c r="B977" s="12"/>
    </row>
    <row r="978" spans="1:2" x14ac:dyDescent="0.3">
      <c r="A978" s="12"/>
      <c r="B978" s="12"/>
    </row>
    <row r="979" spans="1:2" x14ac:dyDescent="0.3">
      <c r="A979" s="12"/>
      <c r="B979" s="12"/>
    </row>
    <row r="980" spans="1:2" x14ac:dyDescent="0.3">
      <c r="A980" s="12"/>
      <c r="B980" s="12"/>
    </row>
    <row r="981" spans="1:2" x14ac:dyDescent="0.3">
      <c r="A981" s="12"/>
      <c r="B981" s="12"/>
    </row>
    <row r="982" spans="1:2" x14ac:dyDescent="0.3">
      <c r="A982" s="12"/>
      <c r="B982" s="12"/>
    </row>
    <row r="983" spans="1:2" x14ac:dyDescent="0.3">
      <c r="A983" s="12"/>
      <c r="B983" s="12"/>
    </row>
    <row r="984" spans="1:2" x14ac:dyDescent="0.3">
      <c r="A984" s="12"/>
      <c r="B984" s="12"/>
    </row>
    <row r="985" spans="1:2" x14ac:dyDescent="0.3">
      <c r="A985" s="12"/>
      <c r="B985" s="12"/>
    </row>
    <row r="986" spans="1:2" x14ac:dyDescent="0.3">
      <c r="A986" s="12"/>
      <c r="B986" s="12"/>
    </row>
    <row r="987" spans="1:2" x14ac:dyDescent="0.3">
      <c r="A987" s="12"/>
      <c r="B987" s="12"/>
    </row>
    <row r="988" spans="1:2" x14ac:dyDescent="0.3">
      <c r="A988" s="12"/>
      <c r="B988" s="12"/>
    </row>
    <row r="989" spans="1:2" x14ac:dyDescent="0.3">
      <c r="A989" s="12"/>
      <c r="B989" s="12"/>
    </row>
    <row r="990" spans="1:2" x14ac:dyDescent="0.3">
      <c r="A990" s="12"/>
      <c r="B990" s="12"/>
    </row>
    <row r="991" spans="1:2" x14ac:dyDescent="0.3">
      <c r="A991" s="12"/>
      <c r="B991" s="12"/>
    </row>
    <row r="992" spans="1:2" x14ac:dyDescent="0.3">
      <c r="A992" s="12"/>
      <c r="B992" s="12"/>
    </row>
    <row r="993" spans="1:2" x14ac:dyDescent="0.3">
      <c r="A993" s="12"/>
      <c r="B993" s="12"/>
    </row>
    <row r="994" spans="1:2" x14ac:dyDescent="0.3">
      <c r="A994" s="12"/>
      <c r="B994" s="12"/>
    </row>
    <row r="995" spans="1:2" x14ac:dyDescent="0.3">
      <c r="A995" s="12"/>
      <c r="B995" s="12"/>
    </row>
    <row r="996" spans="1:2" x14ac:dyDescent="0.3">
      <c r="A996" s="12"/>
      <c r="B996" s="12"/>
    </row>
    <row r="997" spans="1:2" x14ac:dyDescent="0.3">
      <c r="A997" s="12"/>
      <c r="B997" s="12"/>
    </row>
    <row r="998" spans="1:2" x14ac:dyDescent="0.3">
      <c r="A998" s="12"/>
      <c r="B998" s="12"/>
    </row>
    <row r="999" spans="1:2" x14ac:dyDescent="0.3">
      <c r="A999" s="12"/>
      <c r="B999" s="12"/>
    </row>
    <row r="1000" spans="1:2" x14ac:dyDescent="0.3">
      <c r="A1000" s="12"/>
      <c r="B1000" s="12"/>
    </row>
    <row r="1001" spans="1:2" x14ac:dyDescent="0.3">
      <c r="A1001" s="12"/>
      <c r="B1001" s="12"/>
    </row>
    <row r="1002" spans="1:2" x14ac:dyDescent="0.3">
      <c r="A1002" s="12"/>
      <c r="B1002" s="12"/>
    </row>
    <row r="1003" spans="1:2" x14ac:dyDescent="0.3">
      <c r="A1003" s="12"/>
      <c r="B1003" s="12"/>
    </row>
    <row r="1004" spans="1:2" x14ac:dyDescent="0.3">
      <c r="A1004" s="12"/>
      <c r="B1004" s="12"/>
    </row>
    <row r="1005" spans="1:2" x14ac:dyDescent="0.3">
      <c r="A1005" s="12"/>
      <c r="B1005" s="12"/>
    </row>
    <row r="1006" spans="1:2" x14ac:dyDescent="0.3">
      <c r="A1006" s="12"/>
      <c r="B1006" s="12"/>
    </row>
    <row r="1007" spans="1:2" x14ac:dyDescent="0.3">
      <c r="A1007" s="12"/>
      <c r="B1007" s="12"/>
    </row>
    <row r="1008" spans="1:2" x14ac:dyDescent="0.3">
      <c r="A1008" s="12"/>
      <c r="B1008" s="12"/>
    </row>
    <row r="1009" spans="1:2" x14ac:dyDescent="0.3">
      <c r="A1009" s="12"/>
      <c r="B1009" s="12"/>
    </row>
    <row r="1010" spans="1:2" x14ac:dyDescent="0.3">
      <c r="A1010" s="12"/>
      <c r="B1010" s="12"/>
    </row>
    <row r="1011" spans="1:2" x14ac:dyDescent="0.3">
      <c r="A1011" s="12"/>
      <c r="B1011" s="12"/>
    </row>
    <row r="1012" spans="1:2" x14ac:dyDescent="0.3">
      <c r="A1012" s="12"/>
      <c r="B1012" s="12"/>
    </row>
    <row r="1013" spans="1:2" x14ac:dyDescent="0.3">
      <c r="A1013" s="12"/>
      <c r="B1013" s="12"/>
    </row>
    <row r="1014" spans="1:2" x14ac:dyDescent="0.3">
      <c r="A1014" s="12"/>
      <c r="B1014" s="12"/>
    </row>
    <row r="1015" spans="1:2" x14ac:dyDescent="0.3">
      <c r="A1015" s="12"/>
      <c r="B1015" s="12"/>
    </row>
    <row r="1016" spans="1:2" x14ac:dyDescent="0.3">
      <c r="A1016" s="12"/>
      <c r="B1016" s="12"/>
    </row>
    <row r="1017" spans="1:2" x14ac:dyDescent="0.3">
      <c r="A1017" s="12"/>
      <c r="B1017" s="12"/>
    </row>
    <row r="1018" spans="1:2" x14ac:dyDescent="0.3">
      <c r="A1018" s="12"/>
      <c r="B1018" s="12"/>
    </row>
    <row r="1019" spans="1:2" x14ac:dyDescent="0.3">
      <c r="A1019" s="12"/>
      <c r="B1019" s="12"/>
    </row>
    <row r="1020" spans="1:2" x14ac:dyDescent="0.3">
      <c r="A1020" s="12"/>
      <c r="B1020" s="12"/>
    </row>
    <row r="1021" spans="1:2" x14ac:dyDescent="0.3">
      <c r="A1021" s="12"/>
      <c r="B1021" s="12"/>
    </row>
    <row r="1022" spans="1:2" x14ac:dyDescent="0.3">
      <c r="A1022" s="12"/>
      <c r="B1022" s="12"/>
    </row>
    <row r="1023" spans="1:2" x14ac:dyDescent="0.3">
      <c r="A1023" s="12"/>
      <c r="B1023" s="12"/>
    </row>
    <row r="1024" spans="1:2" x14ac:dyDescent="0.3">
      <c r="A1024" s="12"/>
      <c r="B1024" s="12"/>
    </row>
    <row r="1025" spans="1:2" x14ac:dyDescent="0.3">
      <c r="A1025" s="12"/>
      <c r="B1025" s="12"/>
    </row>
    <row r="1026" spans="1:2" x14ac:dyDescent="0.3">
      <c r="A1026" s="12"/>
      <c r="B1026" s="12"/>
    </row>
    <row r="1027" spans="1:2" x14ac:dyDescent="0.3">
      <c r="A1027" s="12"/>
      <c r="B1027" s="12"/>
    </row>
    <row r="1028" spans="1:2" x14ac:dyDescent="0.3">
      <c r="A1028" s="12"/>
      <c r="B1028" s="12"/>
    </row>
    <row r="1029" spans="1:2" x14ac:dyDescent="0.3">
      <c r="A1029" s="12"/>
      <c r="B1029" s="12"/>
    </row>
    <row r="1030" spans="1:2" x14ac:dyDescent="0.3">
      <c r="A1030" s="12"/>
      <c r="B1030" s="12"/>
    </row>
    <row r="1031" spans="1:2" x14ac:dyDescent="0.3">
      <c r="A1031" s="12"/>
      <c r="B1031" s="12"/>
    </row>
    <row r="1032" spans="1:2" x14ac:dyDescent="0.3">
      <c r="A1032" s="12"/>
      <c r="B1032" s="12"/>
    </row>
    <row r="1033" spans="1:2" x14ac:dyDescent="0.3">
      <c r="A1033" s="12"/>
      <c r="B1033" s="12"/>
    </row>
    <row r="1034" spans="1:2" x14ac:dyDescent="0.3">
      <c r="A1034" s="12"/>
      <c r="B1034" s="12"/>
    </row>
    <row r="1035" spans="1:2" x14ac:dyDescent="0.3">
      <c r="A1035" s="12"/>
      <c r="B1035" s="12"/>
    </row>
    <row r="1036" spans="1:2" x14ac:dyDescent="0.3">
      <c r="A1036" s="12"/>
      <c r="B1036" s="12"/>
    </row>
    <row r="1037" spans="1:2" x14ac:dyDescent="0.3">
      <c r="A1037" s="12"/>
      <c r="B1037" s="12"/>
    </row>
    <row r="1038" spans="1:2" x14ac:dyDescent="0.3">
      <c r="A1038" s="12"/>
      <c r="B1038" s="12"/>
    </row>
    <row r="1039" spans="1:2" x14ac:dyDescent="0.3">
      <c r="A1039" s="12"/>
      <c r="B1039" s="12"/>
    </row>
    <row r="1040" spans="1:2" x14ac:dyDescent="0.3">
      <c r="A1040" s="12"/>
      <c r="B1040" s="12"/>
    </row>
    <row r="1041" spans="1:2" x14ac:dyDescent="0.3">
      <c r="A1041" s="12"/>
      <c r="B1041" s="12"/>
    </row>
    <row r="1042" spans="1:2" x14ac:dyDescent="0.3">
      <c r="A1042" s="12"/>
      <c r="B1042" s="12"/>
    </row>
    <row r="1043" spans="1:2" x14ac:dyDescent="0.3">
      <c r="A1043" s="12"/>
      <c r="B1043" s="12"/>
    </row>
    <row r="1044" spans="1:2" x14ac:dyDescent="0.3">
      <c r="A1044" s="12"/>
      <c r="B1044" s="12"/>
    </row>
    <row r="1045" spans="1:2" x14ac:dyDescent="0.3">
      <c r="A1045" s="12"/>
      <c r="B1045" s="12"/>
    </row>
    <row r="1046" spans="1:2" x14ac:dyDescent="0.3">
      <c r="A1046" s="12"/>
      <c r="B1046" s="12"/>
    </row>
    <row r="1047" spans="1:2" x14ac:dyDescent="0.3">
      <c r="A1047" s="12"/>
      <c r="B1047" s="12"/>
    </row>
    <row r="1048" spans="1:2" x14ac:dyDescent="0.3">
      <c r="A1048" s="12"/>
      <c r="B1048" s="12"/>
    </row>
    <row r="1049" spans="1:2" x14ac:dyDescent="0.3">
      <c r="A1049" s="12"/>
      <c r="B1049" s="12"/>
    </row>
    <row r="1050" spans="1:2" x14ac:dyDescent="0.3">
      <c r="A1050" s="12"/>
      <c r="B1050" s="12"/>
    </row>
    <row r="1051" spans="1:2" x14ac:dyDescent="0.3">
      <c r="A1051" s="12"/>
      <c r="B1051" s="12"/>
    </row>
    <row r="1052" spans="1:2" x14ac:dyDescent="0.3">
      <c r="A1052" s="12"/>
      <c r="B1052" s="12"/>
    </row>
    <row r="1053" spans="1:2" x14ac:dyDescent="0.3">
      <c r="A1053" s="12"/>
      <c r="B1053" s="12"/>
    </row>
    <row r="1054" spans="1:2" x14ac:dyDescent="0.3">
      <c r="A1054" s="12"/>
      <c r="B1054" s="12"/>
    </row>
    <row r="1055" spans="1:2" x14ac:dyDescent="0.3">
      <c r="A1055" s="12"/>
      <c r="B1055" s="12"/>
    </row>
    <row r="1056" spans="1:2" x14ac:dyDescent="0.3">
      <c r="A1056" s="12"/>
      <c r="B1056" s="12"/>
    </row>
    <row r="1057" spans="1:2" x14ac:dyDescent="0.3">
      <c r="A1057" s="12"/>
      <c r="B1057" s="12"/>
    </row>
    <row r="1058" spans="1:2" x14ac:dyDescent="0.3">
      <c r="A1058" s="12"/>
      <c r="B1058" s="12"/>
    </row>
    <row r="1059" spans="1:2" x14ac:dyDescent="0.3">
      <c r="A1059" s="12"/>
      <c r="B1059" s="12"/>
    </row>
    <row r="1060" spans="1:2" x14ac:dyDescent="0.3">
      <c r="A1060" s="12"/>
      <c r="B1060" s="12"/>
    </row>
    <row r="1061" spans="1:2" x14ac:dyDescent="0.3">
      <c r="A1061" s="12"/>
      <c r="B1061" s="12"/>
    </row>
    <row r="1062" spans="1:2" x14ac:dyDescent="0.3">
      <c r="A1062" s="12"/>
      <c r="B1062" s="12"/>
    </row>
    <row r="1063" spans="1:2" x14ac:dyDescent="0.3">
      <c r="A1063" s="12"/>
      <c r="B1063" s="12"/>
    </row>
    <row r="1064" spans="1:2" x14ac:dyDescent="0.3">
      <c r="A1064" s="12"/>
      <c r="B1064" s="12"/>
    </row>
    <row r="1065" spans="1:2" x14ac:dyDescent="0.3">
      <c r="A1065" s="12"/>
      <c r="B1065" s="12"/>
    </row>
    <row r="1066" spans="1:2" x14ac:dyDescent="0.3">
      <c r="A1066" s="12"/>
      <c r="B1066" s="12"/>
    </row>
    <row r="1067" spans="1:2" x14ac:dyDescent="0.3">
      <c r="A1067" s="12"/>
      <c r="B1067" s="12"/>
    </row>
    <row r="1068" spans="1:2" x14ac:dyDescent="0.3">
      <c r="A1068" s="12"/>
      <c r="B1068" s="12"/>
    </row>
    <row r="1069" spans="1:2" x14ac:dyDescent="0.3">
      <c r="A1069" s="12"/>
      <c r="B1069" s="12"/>
    </row>
    <row r="1070" spans="1:2" x14ac:dyDescent="0.3">
      <c r="A1070" s="12"/>
      <c r="B1070" s="12"/>
    </row>
    <row r="1071" spans="1:2" x14ac:dyDescent="0.3">
      <c r="A1071" s="12"/>
      <c r="B1071" s="12"/>
    </row>
    <row r="1072" spans="1:2" x14ac:dyDescent="0.3">
      <c r="A1072" s="12"/>
      <c r="B1072" s="12"/>
    </row>
    <row r="1073" spans="1:2" x14ac:dyDescent="0.3">
      <c r="A1073" s="12"/>
      <c r="B1073" s="12"/>
    </row>
    <row r="1074" spans="1:2" x14ac:dyDescent="0.3">
      <c r="A1074" s="12"/>
      <c r="B1074" s="12"/>
    </row>
    <row r="1075" spans="1:2" x14ac:dyDescent="0.3">
      <c r="A1075" s="12"/>
      <c r="B1075" s="12"/>
    </row>
    <row r="1076" spans="1:2" x14ac:dyDescent="0.3">
      <c r="A1076" s="12"/>
      <c r="B1076" s="12"/>
    </row>
    <row r="1077" spans="1:2" x14ac:dyDescent="0.3">
      <c r="A1077" s="12"/>
      <c r="B1077" s="12"/>
    </row>
    <row r="1078" spans="1:2" x14ac:dyDescent="0.3">
      <c r="A1078" s="12"/>
      <c r="B1078" s="12"/>
    </row>
    <row r="1079" spans="1:2" x14ac:dyDescent="0.3">
      <c r="A1079" s="12"/>
      <c r="B1079" s="12"/>
    </row>
    <row r="1080" spans="1:2" x14ac:dyDescent="0.3">
      <c r="A1080" s="12"/>
      <c r="B1080" s="12"/>
    </row>
    <row r="1081" spans="1:2" x14ac:dyDescent="0.3">
      <c r="A1081" s="12"/>
      <c r="B1081" s="12"/>
    </row>
    <row r="1082" spans="1:2" x14ac:dyDescent="0.3">
      <c r="A1082" s="12"/>
      <c r="B1082" s="12"/>
    </row>
    <row r="1083" spans="1:2" x14ac:dyDescent="0.3">
      <c r="A1083" s="12"/>
      <c r="B1083" s="12"/>
    </row>
    <row r="1084" spans="1:2" x14ac:dyDescent="0.3">
      <c r="A1084" s="12"/>
      <c r="B1084" s="12"/>
    </row>
    <row r="1085" spans="1:2" x14ac:dyDescent="0.3">
      <c r="A1085" s="12"/>
      <c r="B1085" s="12"/>
    </row>
    <row r="1086" spans="1:2" x14ac:dyDescent="0.3">
      <c r="A1086" s="12"/>
      <c r="B1086" s="12"/>
    </row>
    <row r="1087" spans="1:2" x14ac:dyDescent="0.3">
      <c r="A1087" s="12"/>
      <c r="B1087" s="12"/>
    </row>
    <row r="1088" spans="1:2" x14ac:dyDescent="0.3">
      <c r="A1088" s="12"/>
      <c r="B1088" s="12"/>
    </row>
    <row r="1089" spans="1:2" x14ac:dyDescent="0.3">
      <c r="A1089" s="12"/>
      <c r="B1089" s="12"/>
    </row>
    <row r="1090" spans="1:2" x14ac:dyDescent="0.3">
      <c r="A1090" s="12"/>
      <c r="B1090" s="12"/>
    </row>
    <row r="1091" spans="1:2" x14ac:dyDescent="0.3">
      <c r="A1091" s="12"/>
      <c r="B1091" s="12"/>
    </row>
    <row r="1092" spans="1:2" x14ac:dyDescent="0.3">
      <c r="A1092" s="12"/>
      <c r="B1092" s="12"/>
    </row>
    <row r="1093" spans="1:2" x14ac:dyDescent="0.3">
      <c r="A1093" s="12"/>
      <c r="B1093" s="12"/>
    </row>
    <row r="1094" spans="1:2" x14ac:dyDescent="0.3">
      <c r="A1094" s="12"/>
      <c r="B1094" s="12"/>
    </row>
    <row r="1095" spans="1:2" x14ac:dyDescent="0.3">
      <c r="A1095" s="12"/>
      <c r="B1095" s="12"/>
    </row>
    <row r="1096" spans="1:2" x14ac:dyDescent="0.3">
      <c r="A1096" s="12"/>
      <c r="B1096" s="12"/>
    </row>
    <row r="1097" spans="1:2" x14ac:dyDescent="0.3">
      <c r="A1097" s="12"/>
      <c r="B1097" s="12"/>
    </row>
    <row r="1098" spans="1:2" x14ac:dyDescent="0.3">
      <c r="A1098" s="12"/>
      <c r="B1098" s="12"/>
    </row>
    <row r="1099" spans="1:2" x14ac:dyDescent="0.3">
      <c r="A1099" s="12"/>
      <c r="B1099" s="12"/>
    </row>
    <row r="1100" spans="1:2" x14ac:dyDescent="0.3">
      <c r="A1100" s="12"/>
      <c r="B1100" s="12"/>
    </row>
    <row r="1101" spans="1:2" x14ac:dyDescent="0.3">
      <c r="A1101" s="12"/>
      <c r="B1101" s="12"/>
    </row>
    <row r="1102" spans="1:2" x14ac:dyDescent="0.3">
      <c r="A1102" s="12"/>
      <c r="B1102" s="12"/>
    </row>
    <row r="1103" spans="1:2" x14ac:dyDescent="0.3">
      <c r="A1103" s="12"/>
      <c r="B1103" s="12"/>
    </row>
    <row r="1104" spans="1:2" x14ac:dyDescent="0.3">
      <c r="A1104" s="12"/>
      <c r="B1104" s="12"/>
    </row>
    <row r="1105" spans="1:2" x14ac:dyDescent="0.3">
      <c r="A1105" s="12"/>
      <c r="B1105" s="12"/>
    </row>
    <row r="1106" spans="1:2" x14ac:dyDescent="0.3">
      <c r="A1106" s="12"/>
      <c r="B1106" s="12"/>
    </row>
    <row r="1107" spans="1:2" x14ac:dyDescent="0.3">
      <c r="A1107" s="12"/>
      <c r="B1107" s="12"/>
    </row>
    <row r="1108" spans="1:2" x14ac:dyDescent="0.3">
      <c r="A1108" s="12"/>
      <c r="B1108" s="12"/>
    </row>
    <row r="1109" spans="1:2" x14ac:dyDescent="0.3">
      <c r="A1109" s="12"/>
      <c r="B1109" s="12"/>
    </row>
    <row r="1110" spans="1:2" x14ac:dyDescent="0.3">
      <c r="A1110" s="12"/>
      <c r="B1110" s="12"/>
    </row>
    <row r="1111" spans="1:2" x14ac:dyDescent="0.3">
      <c r="A1111" s="12"/>
      <c r="B1111" s="12"/>
    </row>
    <row r="1112" spans="1:2" x14ac:dyDescent="0.3">
      <c r="A1112" s="12"/>
      <c r="B1112" s="12"/>
    </row>
    <row r="1113" spans="1:2" x14ac:dyDescent="0.3">
      <c r="A1113" s="12"/>
      <c r="B1113" s="12"/>
    </row>
    <row r="1114" spans="1:2" x14ac:dyDescent="0.3">
      <c r="A1114" s="12"/>
      <c r="B1114" s="12"/>
    </row>
    <row r="1115" spans="1:2" x14ac:dyDescent="0.3">
      <c r="A1115" s="12"/>
      <c r="B1115" s="12"/>
    </row>
    <row r="1116" spans="1:2" x14ac:dyDescent="0.3">
      <c r="A1116" s="12"/>
      <c r="B1116" s="12"/>
    </row>
    <row r="1117" spans="1:2" x14ac:dyDescent="0.3">
      <c r="A1117" s="12"/>
      <c r="B1117" s="12"/>
    </row>
    <row r="1118" spans="1:2" x14ac:dyDescent="0.3">
      <c r="A1118" s="12"/>
      <c r="B1118" s="12"/>
    </row>
    <row r="1119" spans="1:2" x14ac:dyDescent="0.3">
      <c r="A1119" s="12"/>
      <c r="B1119" s="12"/>
    </row>
    <row r="1120" spans="1:2" x14ac:dyDescent="0.3">
      <c r="A1120" s="12"/>
      <c r="B1120" s="12"/>
    </row>
    <row r="1121" spans="1:2" x14ac:dyDescent="0.3">
      <c r="A1121" s="12"/>
      <c r="B1121" s="12"/>
    </row>
    <row r="1122" spans="1:2" x14ac:dyDescent="0.3">
      <c r="A1122" s="12"/>
      <c r="B1122" s="12"/>
    </row>
    <row r="1123" spans="1:2" x14ac:dyDescent="0.3">
      <c r="A1123" s="12"/>
      <c r="B1123" s="12"/>
    </row>
    <row r="1124" spans="1:2" x14ac:dyDescent="0.3">
      <c r="A1124" s="12"/>
      <c r="B1124" s="12"/>
    </row>
    <row r="1125" spans="1:2" x14ac:dyDescent="0.3">
      <c r="A1125" s="12"/>
      <c r="B1125" s="12"/>
    </row>
    <row r="1126" spans="1:2" x14ac:dyDescent="0.3">
      <c r="A1126" s="12"/>
      <c r="B1126" s="12"/>
    </row>
    <row r="1127" spans="1:2" x14ac:dyDescent="0.3">
      <c r="A1127" s="12"/>
      <c r="B1127" s="12"/>
    </row>
    <row r="1128" spans="1:2" x14ac:dyDescent="0.3">
      <c r="A1128" s="12"/>
      <c r="B1128" s="12"/>
    </row>
    <row r="1129" spans="1:2" x14ac:dyDescent="0.3">
      <c r="A1129" s="12"/>
      <c r="B1129" s="12"/>
    </row>
    <row r="1130" spans="1:2" x14ac:dyDescent="0.3">
      <c r="A1130" s="12"/>
      <c r="B1130" s="12"/>
    </row>
    <row r="1131" spans="1:2" x14ac:dyDescent="0.3">
      <c r="A1131" s="12"/>
      <c r="B1131" s="12"/>
    </row>
    <row r="1132" spans="1:2" x14ac:dyDescent="0.3">
      <c r="A1132" s="12"/>
      <c r="B1132" s="12"/>
    </row>
    <row r="1133" spans="1:2" x14ac:dyDescent="0.3">
      <c r="A1133" s="12"/>
      <c r="B1133" s="12"/>
    </row>
    <row r="1134" spans="1:2" x14ac:dyDescent="0.3">
      <c r="A1134" s="12"/>
      <c r="B1134" s="12"/>
    </row>
    <row r="1135" spans="1:2" x14ac:dyDescent="0.3">
      <c r="A1135" s="12"/>
      <c r="B1135" s="12"/>
    </row>
    <row r="1136" spans="1:2" x14ac:dyDescent="0.3">
      <c r="A1136" s="12"/>
      <c r="B1136" s="12"/>
    </row>
    <row r="1137" spans="1:2" x14ac:dyDescent="0.3">
      <c r="A1137" s="12"/>
      <c r="B1137" s="12"/>
    </row>
    <row r="1138" spans="1:2" x14ac:dyDescent="0.3">
      <c r="A1138" s="12"/>
      <c r="B1138" s="12"/>
    </row>
    <row r="1139" spans="1:2" x14ac:dyDescent="0.3">
      <c r="A1139" s="12"/>
      <c r="B1139" s="12"/>
    </row>
    <row r="1140" spans="1:2" x14ac:dyDescent="0.3">
      <c r="A1140" s="12"/>
      <c r="B1140" s="12"/>
    </row>
    <row r="1141" spans="1:2" x14ac:dyDescent="0.3">
      <c r="A1141" s="12"/>
      <c r="B1141" s="12"/>
    </row>
    <row r="1142" spans="1:2" x14ac:dyDescent="0.3">
      <c r="A1142" s="12"/>
      <c r="B1142" s="12"/>
    </row>
    <row r="1143" spans="1:2" x14ac:dyDescent="0.3">
      <c r="A1143" s="12"/>
      <c r="B1143" s="12"/>
    </row>
    <row r="1144" spans="1:2" x14ac:dyDescent="0.3">
      <c r="A1144" s="12"/>
      <c r="B1144" s="12"/>
    </row>
    <row r="1145" spans="1:2" x14ac:dyDescent="0.3">
      <c r="A1145" s="12"/>
      <c r="B1145" s="12"/>
    </row>
    <row r="1146" spans="1:2" x14ac:dyDescent="0.3">
      <c r="A1146" s="12"/>
      <c r="B1146" s="12"/>
    </row>
    <row r="1147" spans="1:2" x14ac:dyDescent="0.3">
      <c r="A1147" s="12"/>
      <c r="B1147" s="12"/>
    </row>
    <row r="1148" spans="1:2" x14ac:dyDescent="0.3">
      <c r="A1148" s="12"/>
      <c r="B1148" s="12"/>
    </row>
    <row r="1149" spans="1:2" x14ac:dyDescent="0.3">
      <c r="A1149" s="12"/>
      <c r="B1149" s="12"/>
    </row>
    <row r="1150" spans="1:2" x14ac:dyDescent="0.3">
      <c r="A1150" s="12"/>
      <c r="B1150" s="12"/>
    </row>
    <row r="1151" spans="1:2" x14ac:dyDescent="0.3">
      <c r="A1151" s="12"/>
      <c r="B1151" s="12"/>
    </row>
    <row r="1152" spans="1:2" x14ac:dyDescent="0.3">
      <c r="A1152" s="12"/>
      <c r="B1152" s="12"/>
    </row>
    <row r="1153" spans="1:2" x14ac:dyDescent="0.3">
      <c r="A1153" s="12"/>
      <c r="B1153" s="12"/>
    </row>
    <row r="1154" spans="1:2" x14ac:dyDescent="0.3">
      <c r="A1154" s="12"/>
      <c r="B1154" s="12"/>
    </row>
    <row r="1155" spans="1:2" x14ac:dyDescent="0.3">
      <c r="A1155" s="12"/>
      <c r="B1155" s="12"/>
    </row>
    <row r="1156" spans="1:2" x14ac:dyDescent="0.3">
      <c r="A1156" s="12"/>
      <c r="B1156" s="12"/>
    </row>
    <row r="1157" spans="1:2" x14ac:dyDescent="0.3">
      <c r="A1157" s="12"/>
      <c r="B1157" s="12"/>
    </row>
    <row r="1158" spans="1:2" x14ac:dyDescent="0.3">
      <c r="A1158" s="12"/>
      <c r="B1158" s="12"/>
    </row>
    <row r="1159" spans="1:2" x14ac:dyDescent="0.3">
      <c r="A1159" s="12"/>
      <c r="B1159" s="12"/>
    </row>
    <row r="1160" spans="1:2" x14ac:dyDescent="0.3">
      <c r="A1160" s="12"/>
      <c r="B1160" s="12"/>
    </row>
    <row r="1161" spans="1:2" x14ac:dyDescent="0.3">
      <c r="A1161" s="12"/>
      <c r="B1161" s="12"/>
    </row>
    <row r="1162" spans="1:2" x14ac:dyDescent="0.3">
      <c r="A1162" s="12"/>
      <c r="B1162" s="12"/>
    </row>
    <row r="1163" spans="1:2" x14ac:dyDescent="0.3">
      <c r="A1163" s="12"/>
      <c r="B1163" s="12"/>
    </row>
    <row r="1164" spans="1:2" x14ac:dyDescent="0.3">
      <c r="A1164" s="12"/>
      <c r="B1164" s="12"/>
    </row>
    <row r="1165" spans="1:2" x14ac:dyDescent="0.3">
      <c r="A1165" s="12"/>
      <c r="B1165" s="12"/>
    </row>
    <row r="1166" spans="1:2" x14ac:dyDescent="0.3">
      <c r="A1166" s="12"/>
      <c r="B1166" s="12"/>
    </row>
    <row r="1167" spans="1:2" x14ac:dyDescent="0.3">
      <c r="A1167" s="12"/>
      <c r="B1167" s="12"/>
    </row>
    <row r="1168" spans="1:2" x14ac:dyDescent="0.3">
      <c r="A1168" s="12"/>
      <c r="B1168" s="12"/>
    </row>
    <row r="1169" spans="1:2" x14ac:dyDescent="0.3">
      <c r="A1169" s="12"/>
      <c r="B1169" s="12"/>
    </row>
    <row r="1170" spans="1:2" x14ac:dyDescent="0.3">
      <c r="A1170" s="12"/>
      <c r="B1170" s="12"/>
    </row>
    <row r="1171" spans="1:2" x14ac:dyDescent="0.3">
      <c r="A1171" s="12"/>
      <c r="B1171" s="12"/>
    </row>
    <row r="1172" spans="1:2" x14ac:dyDescent="0.3">
      <c r="A1172" s="12"/>
      <c r="B1172" s="12"/>
    </row>
    <row r="1173" spans="1:2" x14ac:dyDescent="0.3">
      <c r="A1173" s="12"/>
      <c r="B1173" s="12"/>
    </row>
    <row r="1174" spans="1:2" x14ac:dyDescent="0.3">
      <c r="A1174" s="12"/>
      <c r="B1174" s="12"/>
    </row>
    <row r="1175" spans="1:2" x14ac:dyDescent="0.3">
      <c r="A1175" s="12"/>
      <c r="B1175" s="12"/>
    </row>
    <row r="1176" spans="1:2" x14ac:dyDescent="0.3">
      <c r="A1176" s="12"/>
      <c r="B1176" s="12"/>
    </row>
    <row r="1177" spans="1:2" x14ac:dyDescent="0.3">
      <c r="A1177" s="12"/>
      <c r="B1177" s="12"/>
    </row>
    <row r="1178" spans="1:2" x14ac:dyDescent="0.3">
      <c r="A1178" s="12"/>
      <c r="B1178" s="12"/>
    </row>
    <row r="1179" spans="1:2" x14ac:dyDescent="0.3">
      <c r="A1179" s="12"/>
      <c r="B1179" s="12"/>
    </row>
    <row r="1180" spans="1:2" x14ac:dyDescent="0.3">
      <c r="A1180" s="12"/>
      <c r="B1180" s="12"/>
    </row>
    <row r="1181" spans="1:2" x14ac:dyDescent="0.3">
      <c r="A1181" s="12"/>
      <c r="B1181" s="12"/>
    </row>
    <row r="1182" spans="1:2" x14ac:dyDescent="0.3">
      <c r="A1182" s="12"/>
      <c r="B1182" s="12"/>
    </row>
    <row r="1183" spans="1:2" x14ac:dyDescent="0.3">
      <c r="A1183" s="12"/>
      <c r="B1183" s="12"/>
    </row>
    <row r="1184" spans="1:2" x14ac:dyDescent="0.3">
      <c r="A1184" s="12"/>
      <c r="B1184" s="12"/>
    </row>
    <row r="1185" spans="1:2" x14ac:dyDescent="0.3">
      <c r="A1185" s="12"/>
      <c r="B1185" s="12"/>
    </row>
    <row r="1186" spans="1:2" x14ac:dyDescent="0.3">
      <c r="A1186" s="12"/>
      <c r="B1186" s="12"/>
    </row>
    <row r="1187" spans="1:2" x14ac:dyDescent="0.3">
      <c r="A1187" s="12"/>
      <c r="B1187" s="12"/>
    </row>
    <row r="1188" spans="1:2" x14ac:dyDescent="0.3">
      <c r="A1188" s="12"/>
      <c r="B1188" s="12"/>
    </row>
    <row r="1189" spans="1:2" x14ac:dyDescent="0.3">
      <c r="A1189" s="12"/>
      <c r="B1189" s="12"/>
    </row>
    <row r="1190" spans="1:2" x14ac:dyDescent="0.3">
      <c r="A1190" s="12"/>
      <c r="B1190" s="12"/>
    </row>
    <row r="1191" spans="1:2" x14ac:dyDescent="0.3">
      <c r="A1191" s="12"/>
      <c r="B1191" s="12"/>
    </row>
    <row r="1192" spans="1:2" x14ac:dyDescent="0.3">
      <c r="A1192" s="12"/>
      <c r="B1192" s="12"/>
    </row>
    <row r="1193" spans="1:2" x14ac:dyDescent="0.3">
      <c r="A1193" s="12"/>
      <c r="B1193" s="12"/>
    </row>
    <row r="1194" spans="1:2" x14ac:dyDescent="0.3">
      <c r="A1194" s="12"/>
      <c r="B1194" s="12"/>
    </row>
    <row r="1195" spans="1:2" x14ac:dyDescent="0.3">
      <c r="A1195" s="12"/>
      <c r="B1195" s="12"/>
    </row>
    <row r="1196" spans="1:2" x14ac:dyDescent="0.3">
      <c r="A1196" s="12"/>
      <c r="B1196" s="12"/>
    </row>
    <row r="1197" spans="1:2" x14ac:dyDescent="0.3">
      <c r="A1197" s="12"/>
      <c r="B1197" s="12"/>
    </row>
    <row r="1198" spans="1:2" x14ac:dyDescent="0.3">
      <c r="A1198" s="12"/>
      <c r="B1198" s="12"/>
    </row>
    <row r="1199" spans="1:2" x14ac:dyDescent="0.3">
      <c r="A1199" s="12"/>
      <c r="B1199" s="12"/>
    </row>
    <row r="1200" spans="1:2" x14ac:dyDescent="0.3">
      <c r="A1200" s="12"/>
      <c r="B1200" s="12"/>
    </row>
    <row r="1201" spans="1:2" x14ac:dyDescent="0.3">
      <c r="A1201" s="12"/>
      <c r="B1201" s="12"/>
    </row>
    <row r="1202" spans="1:2" x14ac:dyDescent="0.3">
      <c r="A1202" s="12"/>
      <c r="B1202" s="12"/>
    </row>
    <row r="1203" spans="1:2" x14ac:dyDescent="0.3">
      <c r="A1203" s="12"/>
      <c r="B1203" s="12"/>
    </row>
    <row r="1204" spans="1:2" x14ac:dyDescent="0.3">
      <c r="A1204" s="12"/>
      <c r="B1204" s="12"/>
    </row>
    <row r="1205" spans="1:2" x14ac:dyDescent="0.3">
      <c r="A1205" s="12"/>
      <c r="B1205" s="12"/>
    </row>
    <row r="1206" spans="1:2" x14ac:dyDescent="0.3">
      <c r="A1206" s="12"/>
      <c r="B1206" s="12"/>
    </row>
    <row r="1207" spans="1:2" x14ac:dyDescent="0.3">
      <c r="A1207" s="12"/>
      <c r="B1207" s="12"/>
    </row>
    <row r="1208" spans="1:2" x14ac:dyDescent="0.3">
      <c r="A1208" s="12"/>
      <c r="B1208" s="12"/>
    </row>
    <row r="1209" spans="1:2" x14ac:dyDescent="0.3">
      <c r="A1209" s="12"/>
      <c r="B1209" s="12"/>
    </row>
    <row r="1210" spans="1:2" x14ac:dyDescent="0.3">
      <c r="A1210" s="12"/>
      <c r="B1210" s="12"/>
    </row>
    <row r="1211" spans="1:2" x14ac:dyDescent="0.3">
      <c r="A1211" s="12"/>
      <c r="B1211" s="12"/>
    </row>
    <row r="1212" spans="1:2" x14ac:dyDescent="0.3">
      <c r="A1212" s="12"/>
      <c r="B1212" s="12"/>
    </row>
    <row r="1213" spans="1:2" x14ac:dyDescent="0.3">
      <c r="A1213" s="12"/>
      <c r="B1213" s="12"/>
    </row>
    <row r="1214" spans="1:2" x14ac:dyDescent="0.3">
      <c r="A1214" s="12"/>
      <c r="B1214" s="12"/>
    </row>
    <row r="1215" spans="1:2" x14ac:dyDescent="0.3">
      <c r="A1215" s="12"/>
      <c r="B1215" s="12"/>
    </row>
    <row r="1216" spans="1:2" x14ac:dyDescent="0.3">
      <c r="A1216" s="12"/>
      <c r="B1216" s="12"/>
    </row>
    <row r="1217" spans="1:2" x14ac:dyDescent="0.3">
      <c r="A1217" s="12"/>
      <c r="B1217" s="12"/>
    </row>
    <row r="1218" spans="1:2" x14ac:dyDescent="0.3">
      <c r="A1218" s="12"/>
      <c r="B1218" s="12"/>
    </row>
    <row r="1219" spans="1:2" x14ac:dyDescent="0.3">
      <c r="A1219" s="12"/>
      <c r="B1219" s="12"/>
    </row>
    <row r="1220" spans="1:2" x14ac:dyDescent="0.3">
      <c r="A1220" s="12"/>
      <c r="B1220" s="12"/>
    </row>
    <row r="1221" spans="1:2" x14ac:dyDescent="0.3">
      <c r="A1221" s="12"/>
      <c r="B1221" s="12"/>
    </row>
    <row r="1222" spans="1:2" x14ac:dyDescent="0.3">
      <c r="A1222" s="12"/>
      <c r="B1222" s="12"/>
    </row>
    <row r="1223" spans="1:2" x14ac:dyDescent="0.3">
      <c r="A1223" s="12"/>
      <c r="B1223" s="12"/>
    </row>
    <row r="1224" spans="1:2" x14ac:dyDescent="0.3">
      <c r="A1224" s="12"/>
      <c r="B1224" s="12"/>
    </row>
    <row r="1225" spans="1:2" x14ac:dyDescent="0.3">
      <c r="A1225" s="12"/>
      <c r="B1225" s="12"/>
    </row>
    <row r="1226" spans="1:2" x14ac:dyDescent="0.3">
      <c r="A1226" s="12"/>
      <c r="B1226" s="12"/>
    </row>
    <row r="1227" spans="1:2" x14ac:dyDescent="0.3">
      <c r="A1227" s="12"/>
      <c r="B1227" s="12"/>
    </row>
    <row r="1228" spans="1:2" x14ac:dyDescent="0.3">
      <c r="A1228" s="12"/>
      <c r="B1228" s="12"/>
    </row>
    <row r="1229" spans="1:2" x14ac:dyDescent="0.3">
      <c r="A1229" s="12"/>
      <c r="B1229" s="12"/>
    </row>
    <row r="1230" spans="1:2" x14ac:dyDescent="0.3">
      <c r="A1230" s="12"/>
      <c r="B1230" s="12"/>
    </row>
    <row r="1231" spans="1:2" x14ac:dyDescent="0.3">
      <c r="A1231" s="12"/>
      <c r="B1231" s="12"/>
    </row>
    <row r="1232" spans="1:2" x14ac:dyDescent="0.3">
      <c r="A1232" s="12"/>
      <c r="B1232" s="12"/>
    </row>
    <row r="1233" spans="1:2" x14ac:dyDescent="0.3">
      <c r="A1233" s="12"/>
      <c r="B1233" s="12"/>
    </row>
    <row r="1234" spans="1:2" x14ac:dyDescent="0.3">
      <c r="A1234" s="12"/>
      <c r="B1234" s="12"/>
    </row>
    <row r="1235" spans="1:2" x14ac:dyDescent="0.3">
      <c r="A1235" s="12"/>
      <c r="B1235" s="12"/>
    </row>
    <row r="1236" spans="1:2" x14ac:dyDescent="0.3">
      <c r="A1236" s="12"/>
      <c r="B1236" s="12"/>
    </row>
    <row r="1237" spans="1:2" x14ac:dyDescent="0.3">
      <c r="A1237" s="12"/>
      <c r="B1237" s="12"/>
    </row>
    <row r="1238" spans="1:2" x14ac:dyDescent="0.3">
      <c r="A1238" s="12"/>
      <c r="B1238" s="12"/>
    </row>
    <row r="1239" spans="1:2" x14ac:dyDescent="0.3">
      <c r="A1239" s="12"/>
      <c r="B1239" s="12"/>
    </row>
    <row r="1240" spans="1:2" x14ac:dyDescent="0.3">
      <c r="A1240" s="12"/>
      <c r="B1240" s="12"/>
    </row>
    <row r="1241" spans="1:2" x14ac:dyDescent="0.3">
      <c r="A1241" s="12"/>
      <c r="B1241" s="12"/>
    </row>
    <row r="1242" spans="1:2" x14ac:dyDescent="0.3">
      <c r="A1242" s="12"/>
      <c r="B1242" s="12"/>
    </row>
    <row r="1243" spans="1:2" x14ac:dyDescent="0.3">
      <c r="A1243" s="12"/>
      <c r="B1243" s="12"/>
    </row>
    <row r="1244" spans="1:2" x14ac:dyDescent="0.3">
      <c r="A1244" s="12"/>
      <c r="B1244" s="12"/>
    </row>
    <row r="1245" spans="1:2" x14ac:dyDescent="0.3">
      <c r="A1245" s="12"/>
      <c r="B1245" s="12"/>
    </row>
    <row r="1246" spans="1:2" x14ac:dyDescent="0.3">
      <c r="A1246" s="12"/>
      <c r="B1246" s="12"/>
    </row>
    <row r="1247" spans="1:2" x14ac:dyDescent="0.3">
      <c r="A1247" s="12"/>
      <c r="B1247" s="12"/>
    </row>
    <row r="1248" spans="1:2" x14ac:dyDescent="0.3">
      <c r="A1248" s="12"/>
      <c r="B1248" s="12"/>
    </row>
    <row r="1249" spans="1:2" x14ac:dyDescent="0.3">
      <c r="A1249" s="12"/>
      <c r="B1249" s="12"/>
    </row>
    <row r="1250" spans="1:2" x14ac:dyDescent="0.3">
      <c r="A1250" s="12"/>
      <c r="B1250" s="12"/>
    </row>
    <row r="1251" spans="1:2" x14ac:dyDescent="0.3">
      <c r="A1251" s="12"/>
      <c r="B1251" s="12"/>
    </row>
    <row r="1252" spans="1:2" x14ac:dyDescent="0.3">
      <c r="A1252" s="12"/>
      <c r="B1252" s="12"/>
    </row>
    <row r="1253" spans="1:2" x14ac:dyDescent="0.3">
      <c r="A1253" s="12"/>
      <c r="B1253" s="12"/>
    </row>
    <row r="1254" spans="1:2" x14ac:dyDescent="0.3">
      <c r="A1254" s="12"/>
      <c r="B1254" s="12"/>
    </row>
    <row r="1255" spans="1:2" x14ac:dyDescent="0.3">
      <c r="A1255" s="12"/>
      <c r="B1255" s="12"/>
    </row>
    <row r="1256" spans="1:2" x14ac:dyDescent="0.3">
      <c r="A1256" s="12"/>
      <c r="B1256" s="12"/>
    </row>
    <row r="1257" spans="1:2" x14ac:dyDescent="0.3">
      <c r="A1257" s="12"/>
      <c r="B1257" s="12"/>
    </row>
    <row r="1258" spans="1:2" x14ac:dyDescent="0.3">
      <c r="A1258" s="12"/>
      <c r="B1258" s="12"/>
    </row>
    <row r="1259" spans="1:2" x14ac:dyDescent="0.3">
      <c r="A1259" s="12"/>
      <c r="B1259" s="12"/>
    </row>
    <row r="1260" spans="1:2" x14ac:dyDescent="0.3">
      <c r="A1260" s="12"/>
      <c r="B1260" s="12"/>
    </row>
    <row r="1261" spans="1:2" x14ac:dyDescent="0.3">
      <c r="A1261" s="12"/>
      <c r="B1261" s="12"/>
    </row>
    <row r="1262" spans="1:2" x14ac:dyDescent="0.3">
      <c r="A1262" s="12"/>
      <c r="B1262" s="12"/>
    </row>
    <row r="1263" spans="1:2" x14ac:dyDescent="0.3">
      <c r="A1263" s="12"/>
      <c r="B1263" s="12"/>
    </row>
    <row r="1264" spans="1:2" x14ac:dyDescent="0.3">
      <c r="A1264" s="12"/>
      <c r="B1264" s="12"/>
    </row>
    <row r="1265" spans="1:2" x14ac:dyDescent="0.3">
      <c r="A1265" s="12"/>
      <c r="B1265" s="12"/>
    </row>
    <row r="1266" spans="1:2" x14ac:dyDescent="0.3">
      <c r="A1266" s="12"/>
      <c r="B1266" s="12"/>
    </row>
    <row r="1267" spans="1:2" x14ac:dyDescent="0.3">
      <c r="A1267" s="12"/>
      <c r="B1267" s="12"/>
    </row>
    <row r="1268" spans="1:2" x14ac:dyDescent="0.3">
      <c r="A1268" s="12"/>
      <c r="B1268" s="12"/>
    </row>
    <row r="1269" spans="1:2" x14ac:dyDescent="0.3">
      <c r="A1269" s="12"/>
      <c r="B1269" s="12"/>
    </row>
    <row r="1270" spans="1:2" x14ac:dyDescent="0.3">
      <c r="A1270" s="12"/>
      <c r="B1270" s="12"/>
    </row>
    <row r="1271" spans="1:2" x14ac:dyDescent="0.3">
      <c r="A1271" s="12"/>
      <c r="B1271" s="12"/>
    </row>
    <row r="1272" spans="1:2" x14ac:dyDescent="0.3">
      <c r="A1272" s="12"/>
      <c r="B1272" s="12"/>
    </row>
    <row r="1273" spans="1:2" x14ac:dyDescent="0.3">
      <c r="A1273" s="12"/>
      <c r="B1273" s="12"/>
    </row>
    <row r="1274" spans="1:2" x14ac:dyDescent="0.3">
      <c r="A1274" s="12"/>
      <c r="B1274" s="12"/>
    </row>
    <row r="1275" spans="1:2" x14ac:dyDescent="0.3">
      <c r="A1275" s="12"/>
      <c r="B1275" s="12"/>
    </row>
    <row r="1276" spans="1:2" x14ac:dyDescent="0.3">
      <c r="A1276" s="12"/>
      <c r="B1276" s="12"/>
    </row>
    <row r="1277" spans="1:2" x14ac:dyDescent="0.3">
      <c r="A1277" s="12"/>
      <c r="B1277" s="12"/>
    </row>
    <row r="1278" spans="1:2" x14ac:dyDescent="0.3">
      <c r="A1278" s="12"/>
      <c r="B1278" s="12"/>
    </row>
    <row r="1279" spans="1:2" x14ac:dyDescent="0.3">
      <c r="A1279" s="12"/>
      <c r="B1279" s="12"/>
    </row>
    <row r="1280" spans="1:2" x14ac:dyDescent="0.3">
      <c r="A1280" s="12"/>
      <c r="B1280" s="12"/>
    </row>
    <row r="1281" spans="1:2" x14ac:dyDescent="0.3">
      <c r="A1281" s="12"/>
      <c r="B1281" s="12"/>
    </row>
    <row r="1282" spans="1:2" x14ac:dyDescent="0.3">
      <c r="A1282" s="12"/>
      <c r="B1282" s="12"/>
    </row>
    <row r="1283" spans="1:2" x14ac:dyDescent="0.3">
      <c r="A1283" s="12"/>
      <c r="B1283" s="12"/>
    </row>
    <row r="1284" spans="1:2" x14ac:dyDescent="0.3">
      <c r="A1284" s="12"/>
      <c r="B1284" s="12"/>
    </row>
    <row r="1285" spans="1:2" x14ac:dyDescent="0.3">
      <c r="A1285" s="12"/>
      <c r="B1285" s="12"/>
    </row>
    <row r="1286" spans="1:2" x14ac:dyDescent="0.3">
      <c r="A1286" s="12"/>
      <c r="B1286" s="12"/>
    </row>
    <row r="1287" spans="1:2" x14ac:dyDescent="0.3">
      <c r="A1287" s="12"/>
      <c r="B1287" s="12"/>
    </row>
    <row r="1288" spans="1:2" x14ac:dyDescent="0.3">
      <c r="A1288" s="12"/>
      <c r="B1288" s="12"/>
    </row>
    <row r="1289" spans="1:2" x14ac:dyDescent="0.3">
      <c r="A1289" s="12"/>
      <c r="B1289" s="12"/>
    </row>
    <row r="1290" spans="1:2" x14ac:dyDescent="0.3">
      <c r="A1290" s="12"/>
      <c r="B1290" s="12"/>
    </row>
    <row r="1291" spans="1:2" x14ac:dyDescent="0.3">
      <c r="A1291" s="12"/>
      <c r="B1291" s="12"/>
    </row>
    <row r="1292" spans="1:2" x14ac:dyDescent="0.3">
      <c r="A1292" s="12"/>
      <c r="B1292" s="12"/>
    </row>
    <row r="1293" spans="1:2" x14ac:dyDescent="0.3">
      <c r="A1293" s="12"/>
      <c r="B1293" s="12"/>
    </row>
    <row r="1294" spans="1:2" x14ac:dyDescent="0.3">
      <c r="A1294" s="12"/>
      <c r="B1294" s="12"/>
    </row>
    <row r="1295" spans="1:2" x14ac:dyDescent="0.3">
      <c r="A1295" s="12"/>
      <c r="B1295" s="12"/>
    </row>
    <row r="1296" spans="1:2" x14ac:dyDescent="0.3">
      <c r="A1296" s="12"/>
      <c r="B1296" s="12"/>
    </row>
    <row r="1297" spans="1:2" x14ac:dyDescent="0.3">
      <c r="A1297" s="12"/>
      <c r="B1297" s="12"/>
    </row>
    <row r="1298" spans="1:2" x14ac:dyDescent="0.3">
      <c r="A1298" s="12"/>
      <c r="B1298" s="12"/>
    </row>
    <row r="1299" spans="1:2" x14ac:dyDescent="0.3">
      <c r="A1299" s="12"/>
      <c r="B1299" s="12"/>
    </row>
    <row r="1300" spans="1:2" x14ac:dyDescent="0.3">
      <c r="A1300" s="12"/>
      <c r="B1300" s="12"/>
    </row>
    <row r="1301" spans="1:2" x14ac:dyDescent="0.3">
      <c r="A1301" s="12"/>
      <c r="B1301" s="12"/>
    </row>
    <row r="1302" spans="1:2" x14ac:dyDescent="0.3">
      <c r="A1302" s="12"/>
      <c r="B1302" s="12"/>
    </row>
    <row r="1303" spans="1:2" x14ac:dyDescent="0.3">
      <c r="A1303" s="12"/>
      <c r="B1303" s="12"/>
    </row>
    <row r="1304" spans="1:2" x14ac:dyDescent="0.3">
      <c r="A1304" s="12"/>
      <c r="B1304" s="12"/>
    </row>
    <row r="1305" spans="1:2" x14ac:dyDescent="0.3">
      <c r="A1305" s="12"/>
      <c r="B1305" s="12"/>
    </row>
    <row r="1306" spans="1:2" x14ac:dyDescent="0.3">
      <c r="A1306" s="12"/>
      <c r="B1306" s="12"/>
    </row>
    <row r="1307" spans="1:2" x14ac:dyDescent="0.3">
      <c r="A1307" s="12"/>
      <c r="B1307" s="12"/>
    </row>
    <row r="1308" spans="1:2" x14ac:dyDescent="0.3">
      <c r="A1308" s="12"/>
      <c r="B1308" s="12"/>
    </row>
    <row r="1309" spans="1:2" x14ac:dyDescent="0.3">
      <c r="A1309" s="12"/>
      <c r="B1309" s="12"/>
    </row>
    <row r="1310" spans="1:2" x14ac:dyDescent="0.3">
      <c r="A1310" s="12"/>
      <c r="B1310" s="12"/>
    </row>
    <row r="1311" spans="1:2" x14ac:dyDescent="0.3">
      <c r="A1311" s="12"/>
      <c r="B1311" s="12"/>
    </row>
    <row r="1312" spans="1:2" x14ac:dyDescent="0.3">
      <c r="A1312" s="12"/>
      <c r="B1312" s="12"/>
    </row>
    <row r="1313" spans="1:2" x14ac:dyDescent="0.3">
      <c r="A1313" s="12"/>
      <c r="B1313" s="12"/>
    </row>
    <row r="1314" spans="1:2" x14ac:dyDescent="0.3">
      <c r="A1314" s="12"/>
      <c r="B1314" s="12"/>
    </row>
    <row r="1315" spans="1:2" x14ac:dyDescent="0.3">
      <c r="A1315" s="12"/>
      <c r="B1315" s="12"/>
    </row>
    <row r="1316" spans="1:2" x14ac:dyDescent="0.3">
      <c r="A1316" s="12"/>
      <c r="B1316" s="12"/>
    </row>
    <row r="1317" spans="1:2" x14ac:dyDescent="0.3">
      <c r="A1317" s="12"/>
      <c r="B1317" s="12"/>
    </row>
    <row r="1318" spans="1:2" x14ac:dyDescent="0.3">
      <c r="A1318" s="12"/>
      <c r="B1318" s="12"/>
    </row>
    <row r="1319" spans="1:2" x14ac:dyDescent="0.3">
      <c r="A1319" s="12"/>
      <c r="B1319" s="12"/>
    </row>
    <row r="1320" spans="1:2" x14ac:dyDescent="0.3">
      <c r="A1320" s="12"/>
      <c r="B1320" s="12"/>
    </row>
    <row r="1321" spans="1:2" x14ac:dyDescent="0.3">
      <c r="A1321" s="12"/>
      <c r="B1321" s="12"/>
    </row>
    <row r="1322" spans="1:2" x14ac:dyDescent="0.3">
      <c r="A1322" s="12"/>
      <c r="B1322" s="12"/>
    </row>
    <row r="1323" spans="1:2" x14ac:dyDescent="0.3">
      <c r="A1323" s="12"/>
      <c r="B1323" s="12"/>
    </row>
    <row r="1324" spans="1:2" x14ac:dyDescent="0.3">
      <c r="A1324" s="12"/>
      <c r="B1324" s="12"/>
    </row>
    <row r="1325" spans="1:2" x14ac:dyDescent="0.3">
      <c r="A1325" s="12"/>
      <c r="B1325" s="12"/>
    </row>
    <row r="1326" spans="1:2" x14ac:dyDescent="0.3">
      <c r="A1326" s="12"/>
      <c r="B1326" s="12"/>
    </row>
    <row r="1327" spans="1:2" x14ac:dyDescent="0.3">
      <c r="A1327" s="12"/>
      <c r="B1327" s="12"/>
    </row>
    <row r="1328" spans="1:2" x14ac:dyDescent="0.3">
      <c r="A1328" s="12"/>
      <c r="B1328" s="12"/>
    </row>
    <row r="1329" spans="1:2" x14ac:dyDescent="0.3">
      <c r="A1329" s="12"/>
      <c r="B1329" s="12"/>
    </row>
    <row r="1330" spans="1:2" x14ac:dyDescent="0.3">
      <c r="A1330" s="12"/>
      <c r="B1330" s="12"/>
    </row>
    <row r="1331" spans="1:2" x14ac:dyDescent="0.3">
      <c r="A1331" s="12"/>
      <c r="B1331" s="12"/>
    </row>
    <row r="1332" spans="1:2" x14ac:dyDescent="0.3">
      <c r="A1332" s="12"/>
      <c r="B1332" s="12"/>
    </row>
    <row r="1333" spans="1:2" x14ac:dyDescent="0.3">
      <c r="A1333" s="12"/>
      <c r="B1333" s="12"/>
    </row>
    <row r="1334" spans="1:2" x14ac:dyDescent="0.3">
      <c r="A1334" s="12"/>
      <c r="B1334" s="12"/>
    </row>
    <row r="1335" spans="1:2" x14ac:dyDescent="0.3">
      <c r="A1335" s="12"/>
      <c r="B1335" s="12"/>
    </row>
    <row r="1336" spans="1:2" x14ac:dyDescent="0.3">
      <c r="A1336" s="12"/>
      <c r="B1336" s="12"/>
    </row>
    <row r="1337" spans="1:2" x14ac:dyDescent="0.3">
      <c r="A1337" s="12"/>
      <c r="B1337" s="12"/>
    </row>
    <row r="1338" spans="1:2" x14ac:dyDescent="0.3">
      <c r="A1338" s="12"/>
      <c r="B1338" s="12"/>
    </row>
    <row r="1339" spans="1:2" x14ac:dyDescent="0.3">
      <c r="A1339" s="12"/>
      <c r="B1339" s="12"/>
    </row>
    <row r="1340" spans="1:2" x14ac:dyDescent="0.3">
      <c r="A1340" s="12"/>
      <c r="B1340" s="12"/>
    </row>
    <row r="1341" spans="1:2" x14ac:dyDescent="0.3">
      <c r="A1341" s="12"/>
      <c r="B1341" s="12"/>
    </row>
    <row r="1342" spans="1:2" x14ac:dyDescent="0.3">
      <c r="A1342" s="12"/>
      <c r="B1342" s="12"/>
    </row>
    <row r="1343" spans="1:2" x14ac:dyDescent="0.3">
      <c r="A1343" s="12"/>
      <c r="B1343" s="12"/>
    </row>
    <row r="1344" spans="1:2" x14ac:dyDescent="0.3">
      <c r="A1344" s="12"/>
      <c r="B1344" s="12"/>
    </row>
    <row r="1345" spans="1:2" x14ac:dyDescent="0.3">
      <c r="A1345" s="12"/>
      <c r="B1345" s="12"/>
    </row>
    <row r="1346" spans="1:2" x14ac:dyDescent="0.3">
      <c r="A1346" s="12"/>
      <c r="B1346" s="12"/>
    </row>
    <row r="1347" spans="1:2" x14ac:dyDescent="0.3">
      <c r="A1347" s="12"/>
      <c r="B1347" s="12"/>
    </row>
    <row r="1348" spans="1:2" x14ac:dyDescent="0.3">
      <c r="A1348" s="12"/>
      <c r="B1348" s="12"/>
    </row>
    <row r="1349" spans="1:2" x14ac:dyDescent="0.3">
      <c r="A1349" s="12"/>
      <c r="B1349" s="12"/>
    </row>
    <row r="1350" spans="1:2" x14ac:dyDescent="0.3">
      <c r="A1350" s="12"/>
      <c r="B1350" s="12"/>
    </row>
    <row r="1351" spans="1:2" x14ac:dyDescent="0.3">
      <c r="A1351" s="12"/>
      <c r="B1351" s="12"/>
    </row>
    <row r="1352" spans="1:2" x14ac:dyDescent="0.3">
      <c r="A1352" s="12"/>
      <c r="B1352" s="12"/>
    </row>
    <row r="1353" spans="1:2" x14ac:dyDescent="0.3">
      <c r="A1353" s="12"/>
      <c r="B1353" s="12"/>
    </row>
    <row r="1354" spans="1:2" x14ac:dyDescent="0.3">
      <c r="A1354" s="12"/>
      <c r="B1354" s="12"/>
    </row>
    <row r="1355" spans="1:2" x14ac:dyDescent="0.3">
      <c r="A1355" s="12"/>
      <c r="B1355" s="12"/>
    </row>
    <row r="1356" spans="1:2" x14ac:dyDescent="0.3">
      <c r="A1356" s="12"/>
      <c r="B1356" s="12"/>
    </row>
    <row r="1357" spans="1:2" x14ac:dyDescent="0.3">
      <c r="A1357" s="12"/>
      <c r="B1357" s="12"/>
    </row>
    <row r="1358" spans="1:2" x14ac:dyDescent="0.3">
      <c r="A1358" s="12"/>
      <c r="B1358" s="12"/>
    </row>
    <row r="1359" spans="1:2" x14ac:dyDescent="0.3">
      <c r="A1359" s="12"/>
      <c r="B1359" s="12"/>
    </row>
    <row r="1360" spans="1:2" x14ac:dyDescent="0.3">
      <c r="A1360" s="12"/>
      <c r="B1360" s="12"/>
    </row>
    <row r="1361" spans="1:2" x14ac:dyDescent="0.3">
      <c r="A1361" s="12"/>
      <c r="B1361" s="12"/>
    </row>
    <row r="1362" spans="1:2" x14ac:dyDescent="0.3">
      <c r="A1362" s="12"/>
      <c r="B1362" s="12"/>
    </row>
    <row r="1363" spans="1:2" x14ac:dyDescent="0.3">
      <c r="A1363" s="12"/>
      <c r="B1363" s="12"/>
    </row>
    <row r="1364" spans="1:2" x14ac:dyDescent="0.3">
      <c r="A1364" s="12"/>
      <c r="B1364" s="12"/>
    </row>
    <row r="1365" spans="1:2" x14ac:dyDescent="0.3">
      <c r="A1365" s="12"/>
      <c r="B1365" s="12"/>
    </row>
    <row r="1366" spans="1:2" x14ac:dyDescent="0.3">
      <c r="A1366" s="12"/>
      <c r="B1366" s="12"/>
    </row>
    <row r="1367" spans="1:2" x14ac:dyDescent="0.3">
      <c r="A1367" s="12"/>
      <c r="B1367" s="12"/>
    </row>
    <row r="1368" spans="1:2" x14ac:dyDescent="0.3">
      <c r="A1368" s="12"/>
      <c r="B1368" s="12"/>
    </row>
    <row r="1369" spans="1:2" x14ac:dyDescent="0.3">
      <c r="A1369" s="12"/>
      <c r="B1369" s="12"/>
    </row>
    <row r="1370" spans="1:2" x14ac:dyDescent="0.3">
      <c r="A1370" s="12"/>
      <c r="B1370" s="12"/>
    </row>
    <row r="1371" spans="1:2" x14ac:dyDescent="0.3">
      <c r="A1371" s="12"/>
      <c r="B1371" s="12"/>
    </row>
    <row r="1372" spans="1:2" x14ac:dyDescent="0.3">
      <c r="A1372" s="12"/>
      <c r="B1372" s="12"/>
    </row>
    <row r="1373" spans="1:2" x14ac:dyDescent="0.3">
      <c r="A1373" s="12"/>
      <c r="B1373" s="12"/>
    </row>
    <row r="1374" spans="1:2" x14ac:dyDescent="0.3">
      <c r="A1374" s="12"/>
      <c r="B1374" s="12"/>
    </row>
    <row r="1375" spans="1:2" x14ac:dyDescent="0.3">
      <c r="A1375" s="12"/>
      <c r="B1375" s="12"/>
    </row>
    <row r="1376" spans="1:2" x14ac:dyDescent="0.3">
      <c r="A1376" s="12"/>
      <c r="B1376" s="12"/>
    </row>
    <row r="1377" spans="1:2" x14ac:dyDescent="0.3">
      <c r="A1377" s="12"/>
      <c r="B1377" s="12"/>
    </row>
    <row r="1378" spans="1:2" x14ac:dyDescent="0.3">
      <c r="A1378" s="12"/>
      <c r="B1378" s="12"/>
    </row>
    <row r="1379" spans="1:2" x14ac:dyDescent="0.3">
      <c r="A1379" s="12"/>
      <c r="B1379" s="12"/>
    </row>
    <row r="1380" spans="1:2" x14ac:dyDescent="0.3">
      <c r="A1380" s="12"/>
      <c r="B1380" s="12"/>
    </row>
    <row r="1381" spans="1:2" x14ac:dyDescent="0.3">
      <c r="A1381" s="12"/>
      <c r="B1381" s="12"/>
    </row>
    <row r="1382" spans="1:2" x14ac:dyDescent="0.3">
      <c r="A1382" s="12"/>
      <c r="B1382" s="12"/>
    </row>
    <row r="1383" spans="1:2" x14ac:dyDescent="0.3">
      <c r="A1383" s="12"/>
      <c r="B1383" s="12"/>
    </row>
    <row r="1384" spans="1:2" x14ac:dyDescent="0.3">
      <c r="A1384" s="12"/>
      <c r="B1384" s="12"/>
    </row>
    <row r="1385" spans="1:2" x14ac:dyDescent="0.3">
      <c r="A1385" s="12"/>
      <c r="B1385" s="12"/>
    </row>
    <row r="1386" spans="1:2" x14ac:dyDescent="0.3">
      <c r="A1386" s="12"/>
      <c r="B1386" s="12"/>
    </row>
    <row r="1387" spans="1:2" x14ac:dyDescent="0.3">
      <c r="A1387" s="12"/>
      <c r="B1387" s="12"/>
    </row>
    <row r="1388" spans="1:2" x14ac:dyDescent="0.3">
      <c r="A1388" s="12"/>
      <c r="B1388" s="12"/>
    </row>
    <row r="1389" spans="1:2" x14ac:dyDescent="0.3">
      <c r="A1389" s="12"/>
      <c r="B1389" s="12"/>
    </row>
    <row r="1390" spans="1:2" x14ac:dyDescent="0.3">
      <c r="A1390" s="12"/>
      <c r="B1390" s="12"/>
    </row>
    <row r="1391" spans="1:2" x14ac:dyDescent="0.3">
      <c r="A1391" s="12"/>
      <c r="B1391" s="12"/>
    </row>
    <row r="1392" spans="1:2" x14ac:dyDescent="0.3">
      <c r="A1392" s="12"/>
      <c r="B1392" s="12"/>
    </row>
    <row r="1393" spans="1:2" x14ac:dyDescent="0.3">
      <c r="A1393" s="12"/>
      <c r="B1393" s="12"/>
    </row>
    <row r="1394" spans="1:2" x14ac:dyDescent="0.3">
      <c r="A1394" s="12"/>
      <c r="B1394" s="12"/>
    </row>
    <row r="1395" spans="1:2" x14ac:dyDescent="0.3">
      <c r="A1395" s="12"/>
      <c r="B1395" s="12"/>
    </row>
    <row r="1396" spans="1:2" x14ac:dyDescent="0.3">
      <c r="A1396" s="12"/>
      <c r="B1396" s="12"/>
    </row>
    <row r="1397" spans="1:2" x14ac:dyDescent="0.3">
      <c r="A1397" s="12"/>
      <c r="B1397" s="12"/>
    </row>
    <row r="1398" spans="1:2" x14ac:dyDescent="0.3">
      <c r="A1398" s="12"/>
      <c r="B1398" s="12"/>
    </row>
    <row r="1399" spans="1:2" x14ac:dyDescent="0.3">
      <c r="A1399" s="12"/>
      <c r="B1399" s="12"/>
    </row>
    <row r="1400" spans="1:2" x14ac:dyDescent="0.3">
      <c r="A1400" s="12"/>
      <c r="B1400" s="12"/>
    </row>
    <row r="1401" spans="1:2" x14ac:dyDescent="0.3">
      <c r="A1401" s="12"/>
      <c r="B1401" s="12"/>
    </row>
    <row r="1402" spans="1:2" x14ac:dyDescent="0.3">
      <c r="A1402" s="12"/>
      <c r="B1402" s="12"/>
    </row>
    <row r="1403" spans="1:2" x14ac:dyDescent="0.3">
      <c r="A1403" s="12"/>
      <c r="B1403" s="12"/>
    </row>
    <row r="1404" spans="1:2" x14ac:dyDescent="0.3">
      <c r="A1404" s="12"/>
      <c r="B1404" s="12"/>
    </row>
    <row r="1405" spans="1:2" x14ac:dyDescent="0.3">
      <c r="A1405" s="12"/>
      <c r="B1405" s="12"/>
    </row>
    <row r="1406" spans="1:2" x14ac:dyDescent="0.3">
      <c r="A1406" s="12"/>
      <c r="B1406" s="12"/>
    </row>
    <row r="1407" spans="1:2" x14ac:dyDescent="0.3">
      <c r="A1407" s="12"/>
      <c r="B1407" s="12"/>
    </row>
    <row r="1408" spans="1:2" x14ac:dyDescent="0.3">
      <c r="A1408" s="12"/>
      <c r="B1408" s="12"/>
    </row>
    <row r="1409" spans="1:2" x14ac:dyDescent="0.3">
      <c r="A1409" s="12"/>
      <c r="B1409" s="12"/>
    </row>
    <row r="1410" spans="1:2" x14ac:dyDescent="0.3">
      <c r="A1410" s="12"/>
      <c r="B1410" s="12"/>
    </row>
    <row r="1411" spans="1:2" x14ac:dyDescent="0.3">
      <c r="A1411" s="12"/>
      <c r="B1411" s="12"/>
    </row>
    <row r="1412" spans="1:2" x14ac:dyDescent="0.3">
      <c r="A1412" s="12"/>
      <c r="B1412" s="12"/>
    </row>
    <row r="1413" spans="1:2" x14ac:dyDescent="0.3">
      <c r="A1413" s="12"/>
      <c r="B1413" s="12"/>
    </row>
    <row r="1414" spans="1:2" x14ac:dyDescent="0.3">
      <c r="A1414" s="12"/>
      <c r="B1414" s="12"/>
    </row>
    <row r="1415" spans="1:2" x14ac:dyDescent="0.3">
      <c r="A1415" s="12"/>
      <c r="B1415" s="12"/>
    </row>
    <row r="1416" spans="1:2" x14ac:dyDescent="0.3">
      <c r="A1416" s="12"/>
      <c r="B1416" s="12"/>
    </row>
    <row r="1417" spans="1:2" x14ac:dyDescent="0.3">
      <c r="A1417" s="12"/>
      <c r="B1417" s="12"/>
    </row>
    <row r="1418" spans="1:2" x14ac:dyDescent="0.3">
      <c r="A1418" s="12"/>
      <c r="B1418" s="12"/>
    </row>
    <row r="1419" spans="1:2" x14ac:dyDescent="0.3">
      <c r="A1419" s="12"/>
      <c r="B1419" s="12"/>
    </row>
    <row r="1420" spans="1:2" x14ac:dyDescent="0.3">
      <c r="A1420" s="12"/>
      <c r="B1420" s="12"/>
    </row>
    <row r="1421" spans="1:2" x14ac:dyDescent="0.3">
      <c r="A1421" s="12"/>
      <c r="B1421" s="12"/>
    </row>
    <row r="1422" spans="1:2" x14ac:dyDescent="0.3">
      <c r="A1422" s="12"/>
      <c r="B1422" s="12"/>
    </row>
    <row r="1423" spans="1:2" x14ac:dyDescent="0.3">
      <c r="A1423" s="12"/>
      <c r="B1423" s="12"/>
    </row>
    <row r="1424" spans="1:2" x14ac:dyDescent="0.3">
      <c r="A1424" s="12"/>
      <c r="B1424" s="12"/>
    </row>
    <row r="1425" spans="1:2" x14ac:dyDescent="0.3">
      <c r="A1425" s="12"/>
      <c r="B1425" s="12"/>
    </row>
    <row r="1426" spans="1:2" x14ac:dyDescent="0.3">
      <c r="A1426" s="12"/>
      <c r="B1426" s="12"/>
    </row>
    <row r="1427" spans="1:2" x14ac:dyDescent="0.3">
      <c r="A1427" s="12"/>
      <c r="B1427" s="12"/>
    </row>
    <row r="1428" spans="1:2" x14ac:dyDescent="0.3">
      <c r="A1428" s="12"/>
      <c r="B1428" s="12"/>
    </row>
    <row r="1429" spans="1:2" x14ac:dyDescent="0.3">
      <c r="A1429" s="12"/>
      <c r="B1429" s="12"/>
    </row>
    <row r="1430" spans="1:2" x14ac:dyDescent="0.3">
      <c r="A1430" s="12"/>
      <c r="B1430" s="12"/>
    </row>
    <row r="1431" spans="1:2" x14ac:dyDescent="0.3">
      <c r="A1431" s="12"/>
      <c r="B1431" s="12"/>
    </row>
    <row r="1432" spans="1:2" x14ac:dyDescent="0.3">
      <c r="A1432" s="12"/>
      <c r="B1432" s="12"/>
    </row>
    <row r="1433" spans="1:2" x14ac:dyDescent="0.3">
      <c r="A1433" s="12"/>
      <c r="B1433" s="12"/>
    </row>
    <row r="1434" spans="1:2" x14ac:dyDescent="0.3">
      <c r="A1434" s="12"/>
      <c r="B1434" s="12"/>
    </row>
    <row r="1435" spans="1:2" x14ac:dyDescent="0.3">
      <c r="A1435" s="12"/>
      <c r="B1435" s="12"/>
    </row>
    <row r="1436" spans="1:2" x14ac:dyDescent="0.3">
      <c r="A1436" s="12"/>
      <c r="B1436" s="12"/>
    </row>
    <row r="1437" spans="1:2" x14ac:dyDescent="0.3">
      <c r="A1437" s="12"/>
      <c r="B1437" s="12"/>
    </row>
    <row r="1438" spans="1:2" x14ac:dyDescent="0.3">
      <c r="A1438" s="12"/>
      <c r="B1438" s="12"/>
    </row>
    <row r="1439" spans="1:2" x14ac:dyDescent="0.3">
      <c r="A1439" s="12"/>
      <c r="B1439" s="12"/>
    </row>
    <row r="1440" spans="1:2" x14ac:dyDescent="0.3">
      <c r="A1440" s="12"/>
      <c r="B1440" s="12"/>
    </row>
    <row r="1441" spans="1:2" x14ac:dyDescent="0.3">
      <c r="A1441" s="12"/>
      <c r="B1441" s="12"/>
    </row>
    <row r="1442" spans="1:2" x14ac:dyDescent="0.3">
      <c r="A1442" s="12"/>
      <c r="B1442" s="12"/>
    </row>
    <row r="1443" spans="1:2" x14ac:dyDescent="0.3">
      <c r="A1443" s="12"/>
      <c r="B1443" s="12"/>
    </row>
    <row r="1444" spans="1:2" x14ac:dyDescent="0.3">
      <c r="A1444" s="12"/>
      <c r="B1444" s="12"/>
    </row>
    <row r="1445" spans="1:2" x14ac:dyDescent="0.3">
      <c r="A1445" s="12"/>
      <c r="B1445" s="12"/>
    </row>
    <row r="1446" spans="1:2" x14ac:dyDescent="0.3">
      <c r="A1446" s="12"/>
      <c r="B1446" s="12"/>
    </row>
    <row r="1447" spans="1:2" x14ac:dyDescent="0.3">
      <c r="A1447" s="12"/>
      <c r="B1447" s="12"/>
    </row>
    <row r="1448" spans="1:2" x14ac:dyDescent="0.3">
      <c r="A1448" s="12"/>
      <c r="B1448" s="12"/>
    </row>
    <row r="1449" spans="1:2" x14ac:dyDescent="0.3">
      <c r="A1449" s="12"/>
      <c r="B1449" s="12"/>
    </row>
    <row r="1450" spans="1:2" x14ac:dyDescent="0.3">
      <c r="A1450" s="12"/>
      <c r="B1450" s="12"/>
    </row>
    <row r="1451" spans="1:2" x14ac:dyDescent="0.3">
      <c r="A1451" s="12"/>
      <c r="B1451" s="12"/>
    </row>
    <row r="1452" spans="1:2" x14ac:dyDescent="0.3">
      <c r="A1452" s="12"/>
      <c r="B1452" s="12"/>
    </row>
    <row r="1453" spans="1:2" x14ac:dyDescent="0.3">
      <c r="A1453" s="12"/>
      <c r="B1453" s="12"/>
    </row>
    <row r="1454" spans="1:2" x14ac:dyDescent="0.3">
      <c r="A1454" s="12"/>
      <c r="B1454" s="12"/>
    </row>
    <row r="1455" spans="1:2" x14ac:dyDescent="0.3">
      <c r="A1455" s="12"/>
      <c r="B1455" s="12"/>
    </row>
    <row r="1456" spans="1:2" x14ac:dyDescent="0.3">
      <c r="A1456" s="12"/>
      <c r="B1456" s="12"/>
    </row>
    <row r="1457" spans="1:2" x14ac:dyDescent="0.3">
      <c r="A1457" s="12"/>
      <c r="B1457" s="12"/>
    </row>
    <row r="1458" spans="1:2" x14ac:dyDescent="0.3">
      <c r="A1458" s="12"/>
      <c r="B1458" s="12"/>
    </row>
    <row r="1459" spans="1:2" x14ac:dyDescent="0.3">
      <c r="A1459" s="12"/>
      <c r="B1459" s="12"/>
    </row>
    <row r="1460" spans="1:2" x14ac:dyDescent="0.3">
      <c r="A1460" s="12"/>
      <c r="B1460" s="12"/>
    </row>
    <row r="1461" spans="1:2" x14ac:dyDescent="0.3">
      <c r="A1461" s="12"/>
      <c r="B1461" s="12"/>
    </row>
    <row r="1462" spans="1:2" x14ac:dyDescent="0.3">
      <c r="A1462" s="12"/>
      <c r="B1462" s="12"/>
    </row>
    <row r="1463" spans="1:2" x14ac:dyDescent="0.3">
      <c r="A1463" s="12"/>
      <c r="B1463" s="12"/>
    </row>
    <row r="1464" spans="1:2" x14ac:dyDescent="0.3">
      <c r="A1464" s="12"/>
      <c r="B1464" s="12"/>
    </row>
    <row r="1465" spans="1:2" x14ac:dyDescent="0.3">
      <c r="A1465" s="12"/>
      <c r="B1465" s="12"/>
    </row>
    <row r="1466" spans="1:2" x14ac:dyDescent="0.3">
      <c r="A1466" s="12"/>
      <c r="B1466" s="12"/>
    </row>
    <row r="1467" spans="1:2" x14ac:dyDescent="0.3">
      <c r="A1467" s="12"/>
      <c r="B1467" s="12"/>
    </row>
    <row r="1468" spans="1:2" x14ac:dyDescent="0.3">
      <c r="A1468" s="12"/>
      <c r="B1468" s="12"/>
    </row>
    <row r="1469" spans="1:2" x14ac:dyDescent="0.3">
      <c r="A1469" s="12"/>
      <c r="B1469" s="12"/>
    </row>
    <row r="1470" spans="1:2" x14ac:dyDescent="0.3">
      <c r="A1470" s="12"/>
      <c r="B1470" s="12"/>
    </row>
    <row r="1471" spans="1:2" x14ac:dyDescent="0.3">
      <c r="A1471" s="12"/>
      <c r="B1471" s="12"/>
    </row>
    <row r="1472" spans="1:2" x14ac:dyDescent="0.3">
      <c r="A1472" s="12"/>
      <c r="B1472" s="12"/>
    </row>
    <row r="1473" spans="1:2" x14ac:dyDescent="0.3">
      <c r="A1473" s="12"/>
      <c r="B1473" s="12"/>
    </row>
    <row r="1474" spans="1:2" x14ac:dyDescent="0.3">
      <c r="A1474" s="12"/>
      <c r="B1474" s="12"/>
    </row>
    <row r="1475" spans="1:2" x14ac:dyDescent="0.3">
      <c r="A1475" s="12"/>
      <c r="B1475" s="12"/>
    </row>
    <row r="1476" spans="1:2" x14ac:dyDescent="0.3">
      <c r="A1476" s="12"/>
      <c r="B1476" s="12"/>
    </row>
    <row r="1477" spans="1:2" x14ac:dyDescent="0.3">
      <c r="A1477" s="12"/>
      <c r="B1477" s="12"/>
    </row>
    <row r="1478" spans="1:2" x14ac:dyDescent="0.3">
      <c r="A1478" s="12"/>
      <c r="B1478" s="12"/>
    </row>
    <row r="1479" spans="1:2" x14ac:dyDescent="0.3">
      <c r="A1479" s="12"/>
      <c r="B1479" s="12"/>
    </row>
    <row r="1480" spans="1:2" x14ac:dyDescent="0.3">
      <c r="A1480" s="12"/>
      <c r="B1480" s="12"/>
    </row>
    <row r="1481" spans="1:2" x14ac:dyDescent="0.3">
      <c r="A1481" s="12"/>
      <c r="B1481" s="12"/>
    </row>
    <row r="1482" spans="1:2" x14ac:dyDescent="0.3">
      <c r="A1482" s="12"/>
      <c r="B1482" s="12"/>
    </row>
    <row r="1483" spans="1:2" x14ac:dyDescent="0.3">
      <c r="A1483" s="12"/>
      <c r="B1483" s="12"/>
    </row>
    <row r="1484" spans="1:2" x14ac:dyDescent="0.3">
      <c r="A1484" s="12"/>
      <c r="B1484" s="12"/>
    </row>
    <row r="1485" spans="1:2" x14ac:dyDescent="0.3">
      <c r="A1485" s="12"/>
      <c r="B1485" s="12"/>
    </row>
    <row r="1486" spans="1:2" x14ac:dyDescent="0.3">
      <c r="A1486" s="12"/>
      <c r="B1486" s="12"/>
    </row>
    <row r="1487" spans="1:2" x14ac:dyDescent="0.3">
      <c r="A1487" s="12"/>
      <c r="B1487" s="12"/>
    </row>
    <row r="1488" spans="1:2" x14ac:dyDescent="0.3">
      <c r="A1488" s="12"/>
      <c r="B1488" s="12"/>
    </row>
    <row r="1489" spans="1:2" x14ac:dyDescent="0.3">
      <c r="A1489" s="12"/>
      <c r="B1489" s="12"/>
    </row>
    <row r="1490" spans="1:2" x14ac:dyDescent="0.3">
      <c r="A1490" s="12"/>
      <c r="B1490" s="12"/>
    </row>
    <row r="1491" spans="1:2" x14ac:dyDescent="0.3">
      <c r="A1491" s="12"/>
      <c r="B1491" s="12"/>
    </row>
    <row r="1492" spans="1:2" x14ac:dyDescent="0.3">
      <c r="A1492" s="12"/>
      <c r="B1492" s="12"/>
    </row>
    <row r="1493" spans="1:2" x14ac:dyDescent="0.3">
      <c r="A1493" s="12"/>
      <c r="B1493" s="12"/>
    </row>
    <row r="1494" spans="1:2" x14ac:dyDescent="0.3">
      <c r="A1494" s="12"/>
      <c r="B1494" s="12"/>
    </row>
    <row r="1495" spans="1:2" x14ac:dyDescent="0.3">
      <c r="A1495" s="12"/>
      <c r="B1495" s="12"/>
    </row>
    <row r="1496" spans="1:2" x14ac:dyDescent="0.3">
      <c r="A1496" s="12"/>
      <c r="B1496" s="12"/>
    </row>
    <row r="1497" spans="1:2" x14ac:dyDescent="0.3">
      <c r="A1497" s="12"/>
      <c r="B1497" s="12"/>
    </row>
    <row r="1498" spans="1:2" x14ac:dyDescent="0.3">
      <c r="A1498" s="12"/>
      <c r="B1498" s="12"/>
    </row>
    <row r="1499" spans="1:2" x14ac:dyDescent="0.3">
      <c r="A1499" s="12"/>
      <c r="B1499" s="12"/>
    </row>
    <row r="1500" spans="1:2" x14ac:dyDescent="0.3">
      <c r="A1500" s="12"/>
      <c r="B1500" s="12"/>
    </row>
    <row r="1501" spans="1:2" x14ac:dyDescent="0.3">
      <c r="A1501" s="12"/>
      <c r="B1501" s="12"/>
    </row>
    <row r="1502" spans="1:2" x14ac:dyDescent="0.3">
      <c r="A1502" s="12"/>
      <c r="B1502" s="12"/>
    </row>
    <row r="1503" spans="1:2" x14ac:dyDescent="0.3">
      <c r="A1503" s="12"/>
      <c r="B1503" s="12"/>
    </row>
    <row r="1504" spans="1:2" x14ac:dyDescent="0.3">
      <c r="A1504" s="12"/>
      <c r="B1504" s="12"/>
    </row>
    <row r="1505" spans="1:2" x14ac:dyDescent="0.3">
      <c r="A1505" s="12"/>
      <c r="B1505" s="12"/>
    </row>
    <row r="1506" spans="1:2" x14ac:dyDescent="0.3">
      <c r="A1506" s="12"/>
      <c r="B1506" s="12"/>
    </row>
    <row r="1507" spans="1:2" x14ac:dyDescent="0.3">
      <c r="A1507" s="12"/>
      <c r="B1507" s="12"/>
    </row>
    <row r="1508" spans="1:2" x14ac:dyDescent="0.3">
      <c r="A1508" s="12"/>
      <c r="B1508" s="12"/>
    </row>
    <row r="1509" spans="1:2" x14ac:dyDescent="0.3">
      <c r="A1509" s="12"/>
      <c r="B1509" s="12"/>
    </row>
    <row r="1510" spans="1:2" x14ac:dyDescent="0.3">
      <c r="A1510" s="12"/>
      <c r="B1510" s="12"/>
    </row>
    <row r="1511" spans="1:2" x14ac:dyDescent="0.3">
      <c r="A1511" s="12"/>
      <c r="B1511" s="12"/>
    </row>
    <row r="1512" spans="1:2" x14ac:dyDescent="0.3">
      <c r="A1512" s="12"/>
      <c r="B1512" s="12"/>
    </row>
    <row r="1513" spans="1:2" x14ac:dyDescent="0.3">
      <c r="A1513" s="12"/>
      <c r="B1513" s="12"/>
    </row>
    <row r="1514" spans="1:2" x14ac:dyDescent="0.3">
      <c r="A1514" s="12"/>
      <c r="B1514" s="12"/>
    </row>
    <row r="1515" spans="1:2" x14ac:dyDescent="0.3">
      <c r="A1515" s="12"/>
      <c r="B1515" s="12"/>
    </row>
    <row r="1516" spans="1:2" x14ac:dyDescent="0.3">
      <c r="A1516" s="12"/>
      <c r="B1516" s="12"/>
    </row>
    <row r="1517" spans="1:2" x14ac:dyDescent="0.3">
      <c r="A1517" s="12"/>
      <c r="B1517" s="12"/>
    </row>
    <row r="1518" spans="1:2" x14ac:dyDescent="0.3">
      <c r="A1518" s="12"/>
      <c r="B1518" s="12"/>
    </row>
    <row r="1519" spans="1:2" x14ac:dyDescent="0.3">
      <c r="A1519" s="12"/>
      <c r="B1519" s="12"/>
    </row>
    <row r="1520" spans="1:2" x14ac:dyDescent="0.3">
      <c r="A1520" s="12"/>
      <c r="B1520" s="12"/>
    </row>
    <row r="1521" spans="1:2" x14ac:dyDescent="0.3">
      <c r="A1521" s="12"/>
      <c r="B1521" s="12"/>
    </row>
    <row r="1522" spans="1:2" x14ac:dyDescent="0.3">
      <c r="A1522" s="12"/>
      <c r="B1522" s="12"/>
    </row>
    <row r="1523" spans="1:2" x14ac:dyDescent="0.3">
      <c r="A1523" s="12"/>
      <c r="B1523" s="12"/>
    </row>
    <row r="1524" spans="1:2" x14ac:dyDescent="0.3">
      <c r="A1524" s="12"/>
      <c r="B1524" s="12"/>
    </row>
    <row r="1525" spans="1:2" x14ac:dyDescent="0.3">
      <c r="A1525" s="12"/>
      <c r="B1525" s="12"/>
    </row>
    <row r="1526" spans="1:2" x14ac:dyDescent="0.3">
      <c r="A1526" s="12"/>
      <c r="B1526" s="12"/>
    </row>
    <row r="1527" spans="1:2" x14ac:dyDescent="0.3">
      <c r="A1527" s="12"/>
      <c r="B1527" s="12"/>
    </row>
    <row r="1528" spans="1:2" x14ac:dyDescent="0.3">
      <c r="A1528" s="12"/>
      <c r="B1528" s="12"/>
    </row>
    <row r="1529" spans="1:2" x14ac:dyDescent="0.3">
      <c r="A1529" s="12"/>
      <c r="B1529" s="12"/>
    </row>
    <row r="1530" spans="1:2" x14ac:dyDescent="0.3">
      <c r="A1530" s="12"/>
      <c r="B1530" s="12"/>
    </row>
    <row r="1531" spans="1:2" x14ac:dyDescent="0.3">
      <c r="A1531" s="12"/>
      <c r="B1531" s="12"/>
    </row>
    <row r="1532" spans="1:2" x14ac:dyDescent="0.3">
      <c r="A1532" s="12"/>
      <c r="B1532" s="12"/>
    </row>
    <row r="1533" spans="1:2" x14ac:dyDescent="0.3">
      <c r="A1533" s="12"/>
      <c r="B1533" s="12"/>
    </row>
    <row r="1534" spans="1:2" x14ac:dyDescent="0.3">
      <c r="A1534" s="12"/>
      <c r="B1534" s="12"/>
    </row>
    <row r="1535" spans="1:2" x14ac:dyDescent="0.3">
      <c r="A1535" s="12"/>
      <c r="B1535" s="12"/>
    </row>
    <row r="1536" spans="1:2" x14ac:dyDescent="0.3">
      <c r="A1536" s="12"/>
      <c r="B1536" s="12"/>
    </row>
    <row r="1537" spans="1:2" x14ac:dyDescent="0.3">
      <c r="A1537" s="12"/>
      <c r="B1537" s="12"/>
    </row>
    <row r="1538" spans="1:2" x14ac:dyDescent="0.3">
      <c r="A1538" s="12"/>
      <c r="B1538" s="12"/>
    </row>
    <row r="1539" spans="1:2" x14ac:dyDescent="0.3">
      <c r="A1539" s="12"/>
      <c r="B1539" s="12"/>
    </row>
    <row r="1540" spans="1:2" x14ac:dyDescent="0.3">
      <c r="A1540" s="12"/>
      <c r="B1540" s="12"/>
    </row>
    <row r="1541" spans="1:2" x14ac:dyDescent="0.3">
      <c r="A1541" s="12"/>
      <c r="B1541" s="12"/>
    </row>
    <row r="1542" spans="1:2" x14ac:dyDescent="0.3">
      <c r="A1542" s="12"/>
      <c r="B1542" s="12"/>
    </row>
    <row r="1543" spans="1:2" x14ac:dyDescent="0.3">
      <c r="A1543" s="12"/>
      <c r="B1543" s="12"/>
    </row>
    <row r="1544" spans="1:2" x14ac:dyDescent="0.3">
      <c r="A1544" s="12"/>
      <c r="B1544" s="12"/>
    </row>
    <row r="1545" spans="1:2" x14ac:dyDescent="0.3">
      <c r="A1545" s="12"/>
      <c r="B1545" s="12"/>
    </row>
    <row r="1546" spans="1:2" x14ac:dyDescent="0.3">
      <c r="A1546" s="12"/>
      <c r="B1546" s="12"/>
    </row>
    <row r="1547" spans="1:2" x14ac:dyDescent="0.3">
      <c r="A1547" s="12"/>
      <c r="B1547" s="12"/>
    </row>
    <row r="1548" spans="1:2" x14ac:dyDescent="0.3">
      <c r="A1548" s="12"/>
      <c r="B1548" s="12"/>
    </row>
    <row r="1549" spans="1:2" x14ac:dyDescent="0.3">
      <c r="A1549" s="12"/>
      <c r="B1549" s="12"/>
    </row>
    <row r="1550" spans="1:2" x14ac:dyDescent="0.3">
      <c r="A1550" s="12"/>
      <c r="B1550" s="12"/>
    </row>
    <row r="1551" spans="1:2" x14ac:dyDescent="0.3">
      <c r="A1551" s="12"/>
      <c r="B1551" s="12"/>
    </row>
    <row r="1552" spans="1:2" x14ac:dyDescent="0.3">
      <c r="A1552" s="12"/>
      <c r="B1552" s="12"/>
    </row>
    <row r="1553" spans="1:2" x14ac:dyDescent="0.3">
      <c r="A1553" s="12"/>
      <c r="B1553" s="12"/>
    </row>
    <row r="1554" spans="1:2" x14ac:dyDescent="0.3">
      <c r="A1554" s="12"/>
      <c r="B1554" s="12"/>
    </row>
    <row r="1555" spans="1:2" x14ac:dyDescent="0.3">
      <c r="A1555" s="12"/>
      <c r="B1555" s="12"/>
    </row>
    <row r="1556" spans="1:2" x14ac:dyDescent="0.3">
      <c r="A1556" s="12"/>
      <c r="B1556" s="12"/>
    </row>
    <row r="1557" spans="1:2" x14ac:dyDescent="0.3">
      <c r="A1557" s="12"/>
      <c r="B1557" s="12"/>
    </row>
    <row r="1558" spans="1:2" x14ac:dyDescent="0.3">
      <c r="A1558" s="12"/>
      <c r="B1558" s="12"/>
    </row>
    <row r="1559" spans="1:2" x14ac:dyDescent="0.3">
      <c r="A1559" s="12"/>
      <c r="B1559" s="12"/>
    </row>
    <row r="1560" spans="1:2" x14ac:dyDescent="0.3">
      <c r="A1560" s="12"/>
      <c r="B1560" s="12"/>
    </row>
    <row r="1561" spans="1:2" x14ac:dyDescent="0.3">
      <c r="A1561" s="12"/>
      <c r="B1561" s="12"/>
    </row>
    <row r="1562" spans="1:2" x14ac:dyDescent="0.3">
      <c r="A1562" s="12"/>
      <c r="B1562" s="12"/>
    </row>
    <row r="1563" spans="1:2" x14ac:dyDescent="0.3">
      <c r="A1563" s="12"/>
      <c r="B1563" s="12"/>
    </row>
    <row r="1564" spans="1:2" x14ac:dyDescent="0.3">
      <c r="A1564" s="12"/>
      <c r="B1564" s="12"/>
    </row>
    <row r="1565" spans="1:2" x14ac:dyDescent="0.3">
      <c r="A1565" s="12"/>
      <c r="B1565" s="12"/>
    </row>
    <row r="1566" spans="1:2" x14ac:dyDescent="0.3">
      <c r="A1566" s="12"/>
      <c r="B1566" s="12"/>
    </row>
    <row r="1567" spans="1:2" x14ac:dyDescent="0.3">
      <c r="A1567" s="12"/>
      <c r="B1567" s="12"/>
    </row>
    <row r="1568" spans="1:2" x14ac:dyDescent="0.3">
      <c r="A1568" s="12"/>
      <c r="B1568" s="12"/>
    </row>
    <row r="1569" spans="1:2" x14ac:dyDescent="0.3">
      <c r="A1569" s="12"/>
      <c r="B1569" s="12"/>
    </row>
    <row r="1570" spans="1:2" x14ac:dyDescent="0.3">
      <c r="A1570" s="12"/>
      <c r="B1570" s="12"/>
    </row>
    <row r="1571" spans="1:2" x14ac:dyDescent="0.3">
      <c r="A1571" s="12"/>
      <c r="B1571" s="12"/>
    </row>
    <row r="1572" spans="1:2" x14ac:dyDescent="0.3">
      <c r="A1572" s="12"/>
      <c r="B1572" s="12"/>
    </row>
    <row r="1573" spans="1:2" x14ac:dyDescent="0.3">
      <c r="A1573" s="12"/>
      <c r="B1573" s="12"/>
    </row>
    <row r="1574" spans="1:2" x14ac:dyDescent="0.3">
      <c r="A1574" s="12"/>
      <c r="B1574" s="12"/>
    </row>
    <row r="1575" spans="1:2" x14ac:dyDescent="0.3">
      <c r="A1575" s="12"/>
      <c r="B1575" s="12"/>
    </row>
    <row r="1576" spans="1:2" x14ac:dyDescent="0.3">
      <c r="A1576" s="12"/>
      <c r="B1576" s="12"/>
    </row>
    <row r="1577" spans="1:2" x14ac:dyDescent="0.3">
      <c r="A1577" s="12"/>
      <c r="B1577" s="12"/>
    </row>
    <row r="1578" spans="1:2" x14ac:dyDescent="0.3">
      <c r="A1578" s="12"/>
      <c r="B1578" s="12"/>
    </row>
    <row r="1579" spans="1:2" x14ac:dyDescent="0.3">
      <c r="A1579" s="12"/>
      <c r="B1579" s="12"/>
    </row>
    <row r="1580" spans="1:2" x14ac:dyDescent="0.3">
      <c r="A1580" s="12"/>
      <c r="B1580" s="12"/>
    </row>
    <row r="1581" spans="1:2" x14ac:dyDescent="0.3">
      <c r="A1581" s="12"/>
      <c r="B1581" s="12"/>
    </row>
    <row r="1582" spans="1:2" x14ac:dyDescent="0.3">
      <c r="A1582" s="12"/>
      <c r="B1582" s="12"/>
    </row>
    <row r="1583" spans="1:2" x14ac:dyDescent="0.3">
      <c r="A1583" s="12"/>
      <c r="B1583" s="12"/>
    </row>
    <row r="1584" spans="1:2" x14ac:dyDescent="0.3">
      <c r="A1584" s="12"/>
      <c r="B1584" s="12"/>
    </row>
    <row r="1585" spans="1:2" x14ac:dyDescent="0.3">
      <c r="A1585" s="12"/>
      <c r="B1585" s="12"/>
    </row>
    <row r="1586" spans="1:2" x14ac:dyDescent="0.3">
      <c r="A1586" s="12"/>
      <c r="B1586" s="12"/>
    </row>
    <row r="1587" spans="1:2" x14ac:dyDescent="0.3">
      <c r="A1587" s="12"/>
      <c r="B1587" s="12"/>
    </row>
    <row r="1588" spans="1:2" x14ac:dyDescent="0.3">
      <c r="A1588" s="12"/>
      <c r="B1588" s="12"/>
    </row>
    <row r="1589" spans="1:2" x14ac:dyDescent="0.3">
      <c r="A1589" s="12"/>
      <c r="B1589" s="12"/>
    </row>
    <row r="1590" spans="1:2" x14ac:dyDescent="0.3">
      <c r="A1590" s="12"/>
      <c r="B1590" s="12"/>
    </row>
    <row r="1591" spans="1:2" x14ac:dyDescent="0.3">
      <c r="A1591" s="12"/>
      <c r="B1591" s="12"/>
    </row>
    <row r="1592" spans="1:2" x14ac:dyDescent="0.3">
      <c r="A1592" s="12"/>
      <c r="B1592" s="12"/>
    </row>
    <row r="1593" spans="1:2" x14ac:dyDescent="0.3">
      <c r="A1593" s="12"/>
      <c r="B1593" s="12"/>
    </row>
    <row r="1594" spans="1:2" x14ac:dyDescent="0.3">
      <c r="A1594" s="12"/>
      <c r="B1594" s="12"/>
    </row>
    <row r="1595" spans="1:2" x14ac:dyDescent="0.3">
      <c r="A1595" s="12"/>
      <c r="B1595" s="12"/>
    </row>
    <row r="1596" spans="1:2" x14ac:dyDescent="0.3">
      <c r="A1596" s="12"/>
      <c r="B1596" s="12"/>
    </row>
    <row r="1597" spans="1:2" x14ac:dyDescent="0.3">
      <c r="A1597" s="12"/>
      <c r="B1597" s="12"/>
    </row>
    <row r="1598" spans="1:2" x14ac:dyDescent="0.3">
      <c r="A1598" s="12"/>
      <c r="B1598" s="12"/>
    </row>
    <row r="1599" spans="1:2" x14ac:dyDescent="0.3">
      <c r="A1599" s="12"/>
      <c r="B1599" s="12"/>
    </row>
    <row r="1600" spans="1:2" x14ac:dyDescent="0.3">
      <c r="A1600" s="12"/>
      <c r="B1600" s="12"/>
    </row>
    <row r="1601" spans="1:2" x14ac:dyDescent="0.3">
      <c r="A1601" s="12"/>
      <c r="B1601" s="12"/>
    </row>
    <row r="1602" spans="1:2" x14ac:dyDescent="0.3">
      <c r="A1602" s="12"/>
      <c r="B1602" s="12"/>
    </row>
    <row r="1603" spans="1:2" x14ac:dyDescent="0.3">
      <c r="A1603" s="12"/>
      <c r="B1603" s="12"/>
    </row>
    <row r="1604" spans="1:2" x14ac:dyDescent="0.3">
      <c r="A1604" s="12"/>
      <c r="B1604" s="12"/>
    </row>
    <row r="1605" spans="1:2" x14ac:dyDescent="0.3">
      <c r="A1605" s="12"/>
      <c r="B1605" s="12"/>
    </row>
    <row r="1606" spans="1:2" x14ac:dyDescent="0.3">
      <c r="A1606" s="12"/>
      <c r="B1606" s="12"/>
    </row>
    <row r="1607" spans="1:2" x14ac:dyDescent="0.3">
      <c r="A1607" s="12"/>
      <c r="B1607" s="12"/>
    </row>
    <row r="1608" spans="1:2" x14ac:dyDescent="0.3">
      <c r="A1608" s="12"/>
      <c r="B1608" s="12"/>
    </row>
    <row r="1609" spans="1:2" x14ac:dyDescent="0.3">
      <c r="A1609" s="12"/>
      <c r="B1609" s="12"/>
    </row>
    <row r="1610" spans="1:2" x14ac:dyDescent="0.3">
      <c r="A1610" s="12"/>
      <c r="B1610" s="12"/>
    </row>
    <row r="1611" spans="1:2" x14ac:dyDescent="0.3">
      <c r="A1611" s="12"/>
      <c r="B1611" s="12"/>
    </row>
    <row r="1612" spans="1:2" x14ac:dyDescent="0.3">
      <c r="A1612" s="12"/>
      <c r="B1612" s="12"/>
    </row>
    <row r="1613" spans="1:2" x14ac:dyDescent="0.3">
      <c r="A1613" s="12"/>
      <c r="B1613" s="12"/>
    </row>
    <row r="1614" spans="1:2" x14ac:dyDescent="0.3">
      <c r="A1614" s="12"/>
      <c r="B1614" s="12"/>
    </row>
    <row r="1615" spans="1:2" x14ac:dyDescent="0.3">
      <c r="A1615" s="12"/>
      <c r="B1615" s="12"/>
    </row>
    <row r="1616" spans="1:2" x14ac:dyDescent="0.3">
      <c r="A1616" s="12"/>
      <c r="B1616" s="12"/>
    </row>
    <row r="1617" spans="1:2" x14ac:dyDescent="0.3">
      <c r="A1617" s="12"/>
      <c r="B1617" s="12"/>
    </row>
    <row r="1618" spans="1:2" x14ac:dyDescent="0.3">
      <c r="A1618" s="12"/>
      <c r="B1618" s="12"/>
    </row>
    <row r="1619" spans="1:2" x14ac:dyDescent="0.3">
      <c r="A1619" s="12"/>
      <c r="B1619" s="12"/>
    </row>
    <row r="1620" spans="1:2" x14ac:dyDescent="0.3">
      <c r="A1620" s="12"/>
      <c r="B1620" s="12"/>
    </row>
    <row r="1621" spans="1:2" x14ac:dyDescent="0.3">
      <c r="A1621" s="12"/>
      <c r="B1621" s="12"/>
    </row>
    <row r="1622" spans="1:2" x14ac:dyDescent="0.3">
      <c r="A1622" s="12"/>
      <c r="B1622" s="12"/>
    </row>
    <row r="1623" spans="1:2" x14ac:dyDescent="0.3">
      <c r="A1623" s="12"/>
      <c r="B1623" s="12"/>
    </row>
    <row r="1624" spans="1:2" x14ac:dyDescent="0.3">
      <c r="A1624" s="12"/>
      <c r="B1624" s="12"/>
    </row>
    <row r="1625" spans="1:2" x14ac:dyDescent="0.3">
      <c r="A1625" s="12"/>
      <c r="B1625" s="12"/>
    </row>
    <row r="1626" spans="1:2" x14ac:dyDescent="0.3">
      <c r="A1626" s="12"/>
      <c r="B1626" s="12"/>
    </row>
    <row r="1627" spans="1:2" x14ac:dyDescent="0.3">
      <c r="A1627" s="12"/>
      <c r="B1627" s="12"/>
    </row>
    <row r="1628" spans="1:2" x14ac:dyDescent="0.3">
      <c r="A1628" s="12"/>
      <c r="B1628" s="12"/>
    </row>
    <row r="1629" spans="1:2" x14ac:dyDescent="0.3">
      <c r="A1629" s="12"/>
      <c r="B1629" s="12"/>
    </row>
    <row r="1630" spans="1:2" x14ac:dyDescent="0.3">
      <c r="A1630" s="12"/>
      <c r="B1630" s="12"/>
    </row>
    <row r="1631" spans="1:2" x14ac:dyDescent="0.3">
      <c r="A1631" s="12"/>
      <c r="B1631" s="12"/>
    </row>
    <row r="1632" spans="1:2" x14ac:dyDescent="0.3">
      <c r="A1632" s="12"/>
      <c r="B1632" s="12"/>
    </row>
    <row r="1633" spans="1:2" x14ac:dyDescent="0.3">
      <c r="A1633" s="12"/>
      <c r="B1633" s="12"/>
    </row>
    <row r="1634" spans="1:2" x14ac:dyDescent="0.3">
      <c r="A1634" s="12"/>
      <c r="B1634" s="12"/>
    </row>
    <row r="1635" spans="1:2" x14ac:dyDescent="0.3">
      <c r="A1635" s="12"/>
      <c r="B1635" s="12"/>
    </row>
    <row r="1636" spans="1:2" x14ac:dyDescent="0.3">
      <c r="A1636" s="12"/>
      <c r="B1636" s="12"/>
    </row>
    <row r="1637" spans="1:2" x14ac:dyDescent="0.3">
      <c r="A1637" s="12"/>
      <c r="B1637" s="12"/>
    </row>
    <row r="1638" spans="1:2" x14ac:dyDescent="0.3">
      <c r="A1638" s="12"/>
      <c r="B1638" s="12"/>
    </row>
    <row r="1639" spans="1:2" x14ac:dyDescent="0.3">
      <c r="A1639" s="12"/>
      <c r="B1639" s="12"/>
    </row>
    <row r="1640" spans="1:2" x14ac:dyDescent="0.3">
      <c r="A1640" s="12"/>
      <c r="B1640" s="12"/>
    </row>
    <row r="1641" spans="1:2" x14ac:dyDescent="0.3">
      <c r="A1641" s="12"/>
      <c r="B1641" s="12"/>
    </row>
    <row r="1642" spans="1:2" x14ac:dyDescent="0.3">
      <c r="A1642" s="12"/>
      <c r="B1642" s="12"/>
    </row>
    <row r="1643" spans="1:2" x14ac:dyDescent="0.3">
      <c r="A1643" s="12"/>
      <c r="B1643" s="12"/>
    </row>
    <row r="1644" spans="1:2" x14ac:dyDescent="0.3">
      <c r="A1644" s="12"/>
      <c r="B1644" s="12"/>
    </row>
    <row r="1645" spans="1:2" x14ac:dyDescent="0.3">
      <c r="A1645" s="12"/>
      <c r="B1645" s="12"/>
    </row>
    <row r="1646" spans="1:2" x14ac:dyDescent="0.3">
      <c r="A1646" s="12"/>
      <c r="B1646" s="12"/>
    </row>
    <row r="1647" spans="1:2" x14ac:dyDescent="0.3">
      <c r="A1647" s="12"/>
      <c r="B1647" s="12"/>
    </row>
    <row r="1648" spans="1:2" x14ac:dyDescent="0.3">
      <c r="A1648" s="12"/>
      <c r="B1648" s="12"/>
    </row>
    <row r="1649" spans="1:2" x14ac:dyDescent="0.3">
      <c r="A1649" s="12"/>
      <c r="B1649" s="12"/>
    </row>
    <row r="1650" spans="1:2" x14ac:dyDescent="0.3">
      <c r="A1650" s="12"/>
      <c r="B1650" s="12"/>
    </row>
    <row r="1651" spans="1:2" x14ac:dyDescent="0.3">
      <c r="A1651" s="12"/>
      <c r="B1651" s="12"/>
    </row>
    <row r="1652" spans="1:2" x14ac:dyDescent="0.3">
      <c r="A1652" s="12"/>
      <c r="B1652" s="12"/>
    </row>
    <row r="1653" spans="1:2" x14ac:dyDescent="0.3">
      <c r="A1653" s="12"/>
      <c r="B1653" s="12"/>
    </row>
    <row r="1654" spans="1:2" x14ac:dyDescent="0.3">
      <c r="A1654" s="12"/>
      <c r="B1654" s="12"/>
    </row>
    <row r="1655" spans="1:2" x14ac:dyDescent="0.3">
      <c r="A1655" s="12"/>
      <c r="B1655" s="12"/>
    </row>
    <row r="1656" spans="1:2" x14ac:dyDescent="0.3">
      <c r="A1656" s="12"/>
      <c r="B1656" s="12"/>
    </row>
    <row r="1657" spans="1:2" x14ac:dyDescent="0.3">
      <c r="A1657" s="12"/>
      <c r="B1657" s="12"/>
    </row>
    <row r="1658" spans="1:2" x14ac:dyDescent="0.3">
      <c r="A1658" s="12"/>
      <c r="B1658" s="12"/>
    </row>
    <row r="1659" spans="1:2" x14ac:dyDescent="0.3">
      <c r="A1659" s="12"/>
      <c r="B1659" s="12"/>
    </row>
    <row r="1660" spans="1:2" x14ac:dyDescent="0.3">
      <c r="A1660" s="12"/>
      <c r="B1660" s="12"/>
    </row>
    <row r="1661" spans="1:2" x14ac:dyDescent="0.3">
      <c r="A1661" s="12"/>
      <c r="B1661" s="12"/>
    </row>
    <row r="1662" spans="1:2" x14ac:dyDescent="0.3">
      <c r="A1662" s="12"/>
      <c r="B1662" s="12"/>
    </row>
    <row r="1663" spans="1:2" x14ac:dyDescent="0.3">
      <c r="A1663" s="12"/>
      <c r="B1663" s="12"/>
    </row>
    <row r="1664" spans="1:2" x14ac:dyDescent="0.3">
      <c r="A1664" s="12"/>
      <c r="B1664" s="12"/>
    </row>
    <row r="1665" spans="1:2" x14ac:dyDescent="0.3">
      <c r="A1665" s="12"/>
      <c r="B1665" s="12"/>
    </row>
    <row r="1666" spans="1:2" x14ac:dyDescent="0.3">
      <c r="A1666" s="12"/>
      <c r="B1666" s="12"/>
    </row>
    <row r="1667" spans="1:2" x14ac:dyDescent="0.3">
      <c r="A1667" s="12"/>
      <c r="B1667" s="12"/>
    </row>
    <row r="1668" spans="1:2" x14ac:dyDescent="0.3">
      <c r="A1668" s="12"/>
      <c r="B1668" s="12"/>
    </row>
    <row r="1669" spans="1:2" x14ac:dyDescent="0.3">
      <c r="A1669" s="12"/>
      <c r="B1669" s="12"/>
    </row>
    <row r="1670" spans="1:2" x14ac:dyDescent="0.3">
      <c r="A1670" s="12"/>
      <c r="B1670" s="12"/>
    </row>
    <row r="1671" spans="1:2" x14ac:dyDescent="0.3">
      <c r="A1671" s="12"/>
      <c r="B1671" s="12"/>
    </row>
    <row r="1672" spans="1:2" x14ac:dyDescent="0.3">
      <c r="A1672" s="12"/>
      <c r="B1672" s="12"/>
    </row>
    <row r="1673" spans="1:2" x14ac:dyDescent="0.3">
      <c r="A1673" s="12"/>
      <c r="B1673" s="12"/>
    </row>
    <row r="1674" spans="1:2" x14ac:dyDescent="0.3">
      <c r="A1674" s="12"/>
      <c r="B1674" s="12"/>
    </row>
    <row r="1675" spans="1:2" x14ac:dyDescent="0.3">
      <c r="A1675" s="12"/>
      <c r="B1675" s="12"/>
    </row>
    <row r="1676" spans="1:2" x14ac:dyDescent="0.3">
      <c r="A1676" s="12"/>
      <c r="B1676" s="12"/>
    </row>
    <row r="1677" spans="1:2" x14ac:dyDescent="0.3">
      <c r="A1677" s="12"/>
      <c r="B1677" s="12"/>
    </row>
    <row r="1678" spans="1:2" x14ac:dyDescent="0.3">
      <c r="A1678" s="12"/>
      <c r="B1678" s="12"/>
    </row>
    <row r="1679" spans="1:2" x14ac:dyDescent="0.3">
      <c r="A1679" s="12"/>
      <c r="B1679" s="12"/>
    </row>
    <row r="1680" spans="1:2" x14ac:dyDescent="0.3">
      <c r="A1680" s="12"/>
      <c r="B1680" s="12"/>
    </row>
    <row r="1681" spans="1:2" x14ac:dyDescent="0.3">
      <c r="A1681" s="12"/>
      <c r="B1681" s="12"/>
    </row>
    <row r="1682" spans="1:2" x14ac:dyDescent="0.3">
      <c r="A1682" s="12"/>
      <c r="B1682" s="12"/>
    </row>
    <row r="1683" spans="1:2" x14ac:dyDescent="0.3">
      <c r="A1683" s="12"/>
      <c r="B1683" s="12"/>
    </row>
    <row r="1684" spans="1:2" x14ac:dyDescent="0.3">
      <c r="A1684" s="12"/>
      <c r="B1684" s="12"/>
    </row>
    <row r="1685" spans="1:2" x14ac:dyDescent="0.3">
      <c r="A1685" s="12"/>
      <c r="B1685" s="12"/>
    </row>
    <row r="1686" spans="1:2" x14ac:dyDescent="0.3">
      <c r="A1686" s="12"/>
      <c r="B1686" s="12"/>
    </row>
    <row r="1687" spans="1:2" x14ac:dyDescent="0.3">
      <c r="A1687" s="12"/>
      <c r="B1687" s="12"/>
    </row>
    <row r="1688" spans="1:2" x14ac:dyDescent="0.3">
      <c r="A1688" s="12"/>
      <c r="B1688" s="12"/>
    </row>
    <row r="1689" spans="1:2" x14ac:dyDescent="0.3">
      <c r="A1689" s="12"/>
      <c r="B1689" s="12"/>
    </row>
    <row r="1690" spans="1:2" x14ac:dyDescent="0.3">
      <c r="A1690" s="12"/>
      <c r="B1690" s="12"/>
    </row>
    <row r="1691" spans="1:2" x14ac:dyDescent="0.3">
      <c r="A1691" s="12"/>
      <c r="B1691" s="12"/>
    </row>
    <row r="1692" spans="1:2" x14ac:dyDescent="0.3">
      <c r="A1692" s="12"/>
      <c r="B1692" s="12"/>
    </row>
    <row r="1693" spans="1:2" x14ac:dyDescent="0.3">
      <c r="A1693" s="12"/>
      <c r="B1693" s="12"/>
    </row>
    <row r="1694" spans="1:2" x14ac:dyDescent="0.3">
      <c r="A1694" s="12"/>
      <c r="B1694" s="12"/>
    </row>
    <row r="1695" spans="1:2" x14ac:dyDescent="0.3">
      <c r="A1695" s="12"/>
      <c r="B1695" s="12"/>
    </row>
    <row r="1696" spans="1:2" x14ac:dyDescent="0.3">
      <c r="A1696" s="12"/>
      <c r="B1696" s="12"/>
    </row>
    <row r="1697" spans="1:2" x14ac:dyDescent="0.3">
      <c r="A1697" s="12"/>
      <c r="B1697" s="12"/>
    </row>
    <row r="1698" spans="1:2" x14ac:dyDescent="0.3">
      <c r="A1698" s="12"/>
      <c r="B1698" s="12"/>
    </row>
    <row r="1699" spans="1:2" x14ac:dyDescent="0.3">
      <c r="A1699" s="12"/>
      <c r="B1699" s="12"/>
    </row>
    <row r="1700" spans="1:2" x14ac:dyDescent="0.3">
      <c r="A1700" s="12"/>
      <c r="B1700" s="12"/>
    </row>
    <row r="1701" spans="1:2" x14ac:dyDescent="0.3">
      <c r="A1701" s="12"/>
      <c r="B1701" s="12"/>
    </row>
    <row r="1702" spans="1:2" x14ac:dyDescent="0.3">
      <c r="A1702" s="12"/>
      <c r="B1702" s="12"/>
    </row>
    <row r="1703" spans="1:2" x14ac:dyDescent="0.3">
      <c r="A1703" s="12"/>
      <c r="B1703" s="12"/>
    </row>
    <row r="1704" spans="1:2" x14ac:dyDescent="0.3">
      <c r="A1704" s="12"/>
      <c r="B1704" s="12"/>
    </row>
    <row r="1705" spans="1:2" x14ac:dyDescent="0.3">
      <c r="A1705" s="12"/>
      <c r="B1705" s="12"/>
    </row>
    <row r="1706" spans="1:2" x14ac:dyDescent="0.3">
      <c r="A1706" s="12"/>
      <c r="B1706" s="12"/>
    </row>
    <row r="1707" spans="1:2" x14ac:dyDescent="0.3">
      <c r="A1707" s="12"/>
      <c r="B1707" s="12"/>
    </row>
    <row r="1708" spans="1:2" x14ac:dyDescent="0.3">
      <c r="A1708" s="12"/>
      <c r="B1708" s="12"/>
    </row>
    <row r="1709" spans="1:2" x14ac:dyDescent="0.3">
      <c r="A1709" s="12"/>
      <c r="B1709" s="12"/>
    </row>
    <row r="1710" spans="1:2" x14ac:dyDescent="0.3">
      <c r="A1710" s="12"/>
      <c r="B1710" s="12"/>
    </row>
    <row r="1711" spans="1:2" x14ac:dyDescent="0.3">
      <c r="A1711" s="12"/>
      <c r="B1711" s="12"/>
    </row>
    <row r="1712" spans="1:2" x14ac:dyDescent="0.3">
      <c r="A1712" s="12"/>
      <c r="B1712" s="12"/>
    </row>
    <row r="1713" spans="1:2" x14ac:dyDescent="0.3">
      <c r="A1713" s="12"/>
      <c r="B1713" s="12"/>
    </row>
    <row r="1714" spans="1:2" x14ac:dyDescent="0.3">
      <c r="A1714" s="12"/>
      <c r="B1714" s="12"/>
    </row>
    <row r="1715" spans="1:2" x14ac:dyDescent="0.3">
      <c r="A1715" s="12"/>
      <c r="B1715" s="12"/>
    </row>
    <row r="1716" spans="1:2" x14ac:dyDescent="0.3">
      <c r="A1716" s="12"/>
      <c r="B1716" s="12"/>
    </row>
    <row r="1717" spans="1:2" x14ac:dyDescent="0.3">
      <c r="A1717" s="12"/>
      <c r="B1717" s="12"/>
    </row>
    <row r="1718" spans="1:2" x14ac:dyDescent="0.3">
      <c r="A1718" s="12"/>
      <c r="B1718" s="12"/>
    </row>
    <row r="1719" spans="1:2" x14ac:dyDescent="0.3">
      <c r="A1719" s="12"/>
      <c r="B1719" s="12"/>
    </row>
    <row r="1720" spans="1:2" x14ac:dyDescent="0.3">
      <c r="A1720" s="12"/>
      <c r="B1720" s="12"/>
    </row>
    <row r="1721" spans="1:2" x14ac:dyDescent="0.3">
      <c r="A1721" s="12"/>
      <c r="B1721" s="12"/>
    </row>
    <row r="1722" spans="1:2" x14ac:dyDescent="0.3">
      <c r="A1722" s="12"/>
      <c r="B1722" s="12"/>
    </row>
    <row r="1723" spans="1:2" x14ac:dyDescent="0.3">
      <c r="A1723" s="12"/>
      <c r="B1723" s="12"/>
    </row>
    <row r="1724" spans="1:2" x14ac:dyDescent="0.3">
      <c r="A1724" s="12"/>
      <c r="B1724" s="12"/>
    </row>
    <row r="1725" spans="1:2" x14ac:dyDescent="0.3">
      <c r="A1725" s="12"/>
      <c r="B1725" s="12"/>
    </row>
    <row r="1726" spans="1:2" x14ac:dyDescent="0.3">
      <c r="A1726" s="12"/>
      <c r="B1726" s="12"/>
    </row>
    <row r="1727" spans="1:2" x14ac:dyDescent="0.3">
      <c r="A1727" s="12"/>
      <c r="B1727" s="12"/>
    </row>
    <row r="1728" spans="1:2" x14ac:dyDescent="0.3">
      <c r="A1728" s="12"/>
      <c r="B1728" s="12"/>
    </row>
    <row r="1729" spans="1:2" x14ac:dyDescent="0.3">
      <c r="A1729" s="12"/>
      <c r="B1729" s="12"/>
    </row>
    <row r="1730" spans="1:2" x14ac:dyDescent="0.3">
      <c r="A1730" s="12"/>
      <c r="B1730" s="12"/>
    </row>
    <row r="1731" spans="1:2" x14ac:dyDescent="0.3">
      <c r="A1731" s="12"/>
      <c r="B1731" s="12"/>
    </row>
    <row r="1732" spans="1:2" x14ac:dyDescent="0.3">
      <c r="A1732" s="12"/>
      <c r="B1732" s="12"/>
    </row>
    <row r="1733" spans="1:2" x14ac:dyDescent="0.3">
      <c r="A1733" s="12"/>
      <c r="B1733" s="12"/>
    </row>
    <row r="1734" spans="1:2" x14ac:dyDescent="0.3">
      <c r="A1734" s="12"/>
      <c r="B1734" s="12"/>
    </row>
    <row r="1735" spans="1:2" x14ac:dyDescent="0.3">
      <c r="A1735" s="12"/>
      <c r="B1735" s="12"/>
    </row>
    <row r="1736" spans="1:2" x14ac:dyDescent="0.3">
      <c r="A1736" s="12"/>
      <c r="B1736" s="12"/>
    </row>
    <row r="1737" spans="1:2" x14ac:dyDescent="0.3">
      <c r="A1737" s="12"/>
      <c r="B1737" s="12"/>
    </row>
    <row r="1738" spans="1:2" x14ac:dyDescent="0.3">
      <c r="A1738" s="12"/>
      <c r="B1738" s="12"/>
    </row>
    <row r="1739" spans="1:2" x14ac:dyDescent="0.3">
      <c r="A1739" s="12"/>
      <c r="B1739" s="12"/>
    </row>
    <row r="1740" spans="1:2" x14ac:dyDescent="0.3">
      <c r="A1740" s="12"/>
      <c r="B1740" s="12"/>
    </row>
    <row r="1741" spans="1:2" x14ac:dyDescent="0.3">
      <c r="A1741" s="12"/>
      <c r="B1741" s="12"/>
    </row>
    <row r="1742" spans="1:2" x14ac:dyDescent="0.3">
      <c r="A1742" s="12"/>
      <c r="B1742" s="12"/>
    </row>
    <row r="1743" spans="1:2" x14ac:dyDescent="0.3">
      <c r="A1743" s="12"/>
      <c r="B1743" s="12"/>
    </row>
    <row r="1744" spans="1:2" x14ac:dyDescent="0.3">
      <c r="A1744" s="12"/>
      <c r="B1744" s="12"/>
    </row>
    <row r="1745" spans="1:2" x14ac:dyDescent="0.3">
      <c r="A1745" s="12"/>
      <c r="B1745" s="12"/>
    </row>
    <row r="1746" spans="1:2" x14ac:dyDescent="0.3">
      <c r="A1746" s="12"/>
      <c r="B1746" s="12"/>
    </row>
    <row r="1747" spans="1:2" x14ac:dyDescent="0.3">
      <c r="A1747" s="12"/>
      <c r="B1747" s="12"/>
    </row>
    <row r="1748" spans="1:2" x14ac:dyDescent="0.3">
      <c r="A1748" s="12"/>
      <c r="B1748" s="12"/>
    </row>
    <row r="1749" spans="1:2" x14ac:dyDescent="0.3">
      <c r="A1749" s="12"/>
      <c r="B1749" s="12"/>
    </row>
    <row r="1750" spans="1:2" x14ac:dyDescent="0.3">
      <c r="A1750" s="12"/>
      <c r="B1750" s="12"/>
    </row>
    <row r="1751" spans="1:2" x14ac:dyDescent="0.3">
      <c r="A1751" s="12"/>
      <c r="B1751" s="12"/>
    </row>
    <row r="1752" spans="1:2" x14ac:dyDescent="0.3">
      <c r="A1752" s="12"/>
      <c r="B1752" s="12"/>
    </row>
    <row r="1753" spans="1:2" x14ac:dyDescent="0.3">
      <c r="A1753" s="12"/>
      <c r="B1753" s="12"/>
    </row>
    <row r="1754" spans="1:2" x14ac:dyDescent="0.3">
      <c r="A1754" s="12"/>
      <c r="B1754" s="12"/>
    </row>
    <row r="1755" spans="1:2" x14ac:dyDescent="0.3">
      <c r="A1755" s="12"/>
      <c r="B1755" s="12"/>
    </row>
    <row r="1756" spans="1:2" x14ac:dyDescent="0.3">
      <c r="A1756" s="12"/>
      <c r="B1756" s="12"/>
    </row>
    <row r="1757" spans="1:2" x14ac:dyDescent="0.3">
      <c r="A1757" s="12"/>
      <c r="B1757" s="12"/>
    </row>
    <row r="1758" spans="1:2" x14ac:dyDescent="0.3">
      <c r="A1758" s="12"/>
      <c r="B1758" s="12"/>
    </row>
    <row r="1759" spans="1:2" x14ac:dyDescent="0.3">
      <c r="A1759" s="12"/>
      <c r="B1759" s="12"/>
    </row>
    <row r="1760" spans="1:2" x14ac:dyDescent="0.3">
      <c r="A1760" s="12"/>
      <c r="B1760" s="12"/>
    </row>
    <row r="1761" spans="1:2" x14ac:dyDescent="0.3">
      <c r="A1761" s="12"/>
      <c r="B1761" s="12"/>
    </row>
    <row r="1762" spans="1:2" x14ac:dyDescent="0.3">
      <c r="A1762" s="12"/>
      <c r="B1762" s="12"/>
    </row>
    <row r="1763" spans="1:2" x14ac:dyDescent="0.3">
      <c r="A1763" s="12"/>
      <c r="B1763" s="12"/>
    </row>
    <row r="1764" spans="1:2" x14ac:dyDescent="0.3">
      <c r="A1764" s="12"/>
      <c r="B1764" s="12"/>
    </row>
    <row r="1765" spans="1:2" x14ac:dyDescent="0.3">
      <c r="A1765" s="12"/>
      <c r="B1765" s="12"/>
    </row>
    <row r="1766" spans="1:2" x14ac:dyDescent="0.3">
      <c r="A1766" s="12"/>
      <c r="B1766" s="12"/>
    </row>
    <row r="1767" spans="1:2" x14ac:dyDescent="0.3">
      <c r="A1767" s="12"/>
      <c r="B1767" s="12"/>
    </row>
    <row r="1768" spans="1:2" x14ac:dyDescent="0.3">
      <c r="A1768" s="12"/>
      <c r="B1768" s="12"/>
    </row>
    <row r="1769" spans="1:2" x14ac:dyDescent="0.3">
      <c r="A1769" s="12"/>
      <c r="B1769" s="12"/>
    </row>
    <row r="1770" spans="1:2" x14ac:dyDescent="0.3">
      <c r="A1770" s="12"/>
      <c r="B1770" s="12"/>
    </row>
    <row r="1771" spans="1:2" x14ac:dyDescent="0.3">
      <c r="A1771" s="12"/>
      <c r="B1771" s="12"/>
    </row>
    <row r="1772" spans="1:2" x14ac:dyDescent="0.3">
      <c r="A1772" s="12"/>
      <c r="B1772" s="12"/>
    </row>
    <row r="1773" spans="1:2" x14ac:dyDescent="0.3">
      <c r="A1773" s="12"/>
      <c r="B1773" s="12"/>
    </row>
    <row r="1774" spans="1:2" x14ac:dyDescent="0.3">
      <c r="A1774" s="12"/>
      <c r="B1774" s="12"/>
    </row>
    <row r="1775" spans="1:2" x14ac:dyDescent="0.3">
      <c r="A1775" s="12"/>
      <c r="B1775" s="12"/>
    </row>
    <row r="1776" spans="1:2" x14ac:dyDescent="0.3">
      <c r="A1776" s="12"/>
      <c r="B1776" s="12"/>
    </row>
    <row r="1777" spans="1:2" x14ac:dyDescent="0.3">
      <c r="A1777" s="12"/>
      <c r="B1777" s="12"/>
    </row>
    <row r="1778" spans="1:2" x14ac:dyDescent="0.3">
      <c r="A1778" s="12"/>
      <c r="B1778" s="12"/>
    </row>
    <row r="1779" spans="1:2" x14ac:dyDescent="0.3">
      <c r="A1779" s="12"/>
      <c r="B1779" s="12"/>
    </row>
    <row r="1780" spans="1:2" x14ac:dyDescent="0.3">
      <c r="A1780" s="12"/>
      <c r="B1780" s="12"/>
    </row>
    <row r="1781" spans="1:2" x14ac:dyDescent="0.3">
      <c r="A1781" s="12"/>
      <c r="B1781" s="12"/>
    </row>
    <row r="1782" spans="1:2" x14ac:dyDescent="0.3">
      <c r="A1782" s="12"/>
      <c r="B1782" s="12"/>
    </row>
    <row r="1783" spans="1:2" x14ac:dyDescent="0.3">
      <c r="A1783" s="12"/>
      <c r="B1783" s="12"/>
    </row>
    <row r="1784" spans="1:2" x14ac:dyDescent="0.3">
      <c r="A1784" s="12"/>
      <c r="B1784" s="12"/>
    </row>
    <row r="1785" spans="1:2" x14ac:dyDescent="0.3">
      <c r="A1785" s="12"/>
      <c r="B1785" s="12"/>
    </row>
    <row r="1786" spans="1:2" x14ac:dyDescent="0.3">
      <c r="A1786" s="12"/>
      <c r="B1786" s="12"/>
    </row>
    <row r="1787" spans="1:2" x14ac:dyDescent="0.3">
      <c r="A1787" s="12"/>
      <c r="B1787" s="12"/>
    </row>
    <row r="1788" spans="1:2" x14ac:dyDescent="0.3">
      <c r="A1788" s="12"/>
      <c r="B1788" s="12"/>
    </row>
    <row r="1789" spans="1:2" x14ac:dyDescent="0.3">
      <c r="A1789" s="12"/>
      <c r="B1789" s="12"/>
    </row>
    <row r="1790" spans="1:2" x14ac:dyDescent="0.3">
      <c r="A1790" s="12"/>
      <c r="B1790" s="12"/>
    </row>
    <row r="1791" spans="1:2" x14ac:dyDescent="0.3">
      <c r="A1791" s="12"/>
      <c r="B1791" s="12"/>
    </row>
    <row r="1792" spans="1:2" x14ac:dyDescent="0.3">
      <c r="A1792" s="12"/>
      <c r="B1792" s="12"/>
    </row>
    <row r="1793" spans="1:2" x14ac:dyDescent="0.3">
      <c r="A1793" s="12"/>
      <c r="B1793" s="12"/>
    </row>
    <row r="1794" spans="1:2" x14ac:dyDescent="0.3">
      <c r="A1794" s="12"/>
      <c r="B1794" s="12"/>
    </row>
    <row r="1795" spans="1:2" x14ac:dyDescent="0.3">
      <c r="A1795" s="12"/>
      <c r="B1795" s="12"/>
    </row>
    <row r="1796" spans="1:2" x14ac:dyDescent="0.3">
      <c r="A1796" s="12"/>
      <c r="B1796" s="12"/>
    </row>
    <row r="1797" spans="1:2" x14ac:dyDescent="0.3">
      <c r="A1797" s="12"/>
      <c r="B1797" s="12"/>
    </row>
    <row r="1798" spans="1:2" x14ac:dyDescent="0.3">
      <c r="A1798" s="12"/>
      <c r="B1798" s="12"/>
    </row>
    <row r="1799" spans="1:2" x14ac:dyDescent="0.3">
      <c r="A1799" s="12"/>
      <c r="B1799" s="12"/>
    </row>
    <row r="1800" spans="1:2" x14ac:dyDescent="0.3">
      <c r="A1800" s="12"/>
      <c r="B1800" s="12"/>
    </row>
    <row r="1801" spans="1:2" x14ac:dyDescent="0.3">
      <c r="A1801" s="12"/>
      <c r="B1801" s="12"/>
    </row>
    <row r="1802" spans="1:2" x14ac:dyDescent="0.3">
      <c r="A1802" s="12"/>
      <c r="B1802" s="12"/>
    </row>
    <row r="1803" spans="1:2" x14ac:dyDescent="0.3">
      <c r="A1803" s="12"/>
      <c r="B1803" s="12"/>
    </row>
    <row r="1804" spans="1:2" x14ac:dyDescent="0.3">
      <c r="A1804" s="12"/>
      <c r="B1804" s="12"/>
    </row>
    <row r="1805" spans="1:2" x14ac:dyDescent="0.3">
      <c r="A1805" s="12"/>
      <c r="B1805" s="12"/>
    </row>
    <row r="1806" spans="1:2" x14ac:dyDescent="0.3">
      <c r="A1806" s="12"/>
      <c r="B1806" s="12"/>
    </row>
    <row r="1807" spans="1:2" x14ac:dyDescent="0.3">
      <c r="A1807" s="12"/>
      <c r="B1807" s="12"/>
    </row>
    <row r="1808" spans="1:2" x14ac:dyDescent="0.3">
      <c r="A1808" s="12"/>
      <c r="B1808" s="12"/>
    </row>
    <row r="1809" spans="1:2" x14ac:dyDescent="0.3">
      <c r="A1809" s="12"/>
      <c r="B1809" s="12"/>
    </row>
    <row r="1810" spans="1:2" x14ac:dyDescent="0.3">
      <c r="A1810" s="12"/>
      <c r="B1810" s="12"/>
    </row>
    <row r="1811" spans="1:2" x14ac:dyDescent="0.3">
      <c r="A1811" s="12"/>
      <c r="B1811" s="12"/>
    </row>
    <row r="1812" spans="1:2" x14ac:dyDescent="0.3">
      <c r="A1812" s="12"/>
      <c r="B1812" s="12"/>
    </row>
    <row r="1813" spans="1:2" x14ac:dyDescent="0.3">
      <c r="A1813" s="12"/>
      <c r="B1813" s="12"/>
    </row>
    <row r="1814" spans="1:2" x14ac:dyDescent="0.3">
      <c r="A1814" s="12"/>
      <c r="B1814" s="12"/>
    </row>
    <row r="1815" spans="1:2" x14ac:dyDescent="0.3">
      <c r="A1815" s="12"/>
      <c r="B1815" s="12"/>
    </row>
    <row r="1816" spans="1:2" x14ac:dyDescent="0.3">
      <c r="A1816" s="12"/>
      <c r="B1816" s="12"/>
    </row>
    <row r="1817" spans="1:2" x14ac:dyDescent="0.3">
      <c r="A1817" s="12"/>
      <c r="B1817" s="12"/>
    </row>
    <row r="1818" spans="1:2" x14ac:dyDescent="0.3">
      <c r="A1818" s="12"/>
      <c r="B1818" s="12"/>
    </row>
    <row r="1819" spans="1:2" x14ac:dyDescent="0.3">
      <c r="A1819" s="12"/>
      <c r="B1819" s="12"/>
    </row>
    <row r="1820" spans="1:2" x14ac:dyDescent="0.3">
      <c r="A1820" s="12"/>
      <c r="B1820" s="12"/>
    </row>
    <row r="1821" spans="1:2" x14ac:dyDescent="0.3">
      <c r="A1821" s="12"/>
      <c r="B1821" s="12"/>
    </row>
    <row r="1822" spans="1:2" x14ac:dyDescent="0.3">
      <c r="A1822" s="12"/>
      <c r="B1822" s="12"/>
    </row>
    <row r="1823" spans="1:2" x14ac:dyDescent="0.3">
      <c r="A1823" s="12"/>
      <c r="B1823" s="12"/>
    </row>
    <row r="1824" spans="1:2" x14ac:dyDescent="0.3">
      <c r="A1824" s="12"/>
      <c r="B1824" s="12"/>
    </row>
    <row r="1825" spans="1:2" x14ac:dyDescent="0.3">
      <c r="A1825" s="12"/>
      <c r="B1825" s="12"/>
    </row>
    <row r="1826" spans="1:2" x14ac:dyDescent="0.3">
      <c r="A1826" s="12"/>
      <c r="B1826" s="12"/>
    </row>
    <row r="1827" spans="1:2" x14ac:dyDescent="0.3">
      <c r="A1827" s="12"/>
      <c r="B1827" s="12"/>
    </row>
    <row r="1828" spans="1:2" x14ac:dyDescent="0.3">
      <c r="A1828" s="12"/>
      <c r="B1828" s="12"/>
    </row>
    <row r="1829" spans="1:2" x14ac:dyDescent="0.3">
      <c r="A1829" s="12"/>
      <c r="B1829" s="12"/>
    </row>
    <row r="1830" spans="1:2" x14ac:dyDescent="0.3">
      <c r="A1830" s="12"/>
      <c r="B1830" s="12"/>
    </row>
    <row r="1831" spans="1:2" x14ac:dyDescent="0.3">
      <c r="A1831" s="12"/>
      <c r="B1831" s="12"/>
    </row>
    <row r="1832" spans="1:2" x14ac:dyDescent="0.3">
      <c r="A1832" s="12"/>
      <c r="B1832" s="12"/>
    </row>
    <row r="1833" spans="1:2" x14ac:dyDescent="0.3">
      <c r="A1833" s="12"/>
      <c r="B1833" s="12"/>
    </row>
    <row r="1834" spans="1:2" x14ac:dyDescent="0.3">
      <c r="A1834" s="12"/>
      <c r="B1834" s="12"/>
    </row>
    <row r="1835" spans="1:2" x14ac:dyDescent="0.3">
      <c r="A1835" s="12"/>
      <c r="B1835" s="12"/>
    </row>
    <row r="1836" spans="1:2" x14ac:dyDescent="0.3">
      <c r="A1836" s="12"/>
      <c r="B1836" s="12"/>
    </row>
    <row r="1837" spans="1:2" x14ac:dyDescent="0.3">
      <c r="A1837" s="12"/>
      <c r="B1837" s="12"/>
    </row>
    <row r="1838" spans="1:2" x14ac:dyDescent="0.3">
      <c r="A1838" s="12"/>
      <c r="B1838" s="12"/>
    </row>
    <row r="1839" spans="1:2" x14ac:dyDescent="0.3">
      <c r="A1839" s="12"/>
      <c r="B1839" s="12"/>
    </row>
    <row r="1840" spans="1:2" x14ac:dyDescent="0.3">
      <c r="A1840" s="12"/>
      <c r="B1840" s="12"/>
    </row>
    <row r="1841" spans="1:2" x14ac:dyDescent="0.3">
      <c r="A1841" s="12"/>
      <c r="B1841" s="12"/>
    </row>
    <row r="1842" spans="1:2" x14ac:dyDescent="0.3">
      <c r="A1842" s="12"/>
      <c r="B1842" s="12"/>
    </row>
    <row r="1843" spans="1:2" x14ac:dyDescent="0.3">
      <c r="A1843" s="12"/>
      <c r="B1843" s="12"/>
    </row>
    <row r="1844" spans="1:2" x14ac:dyDescent="0.3">
      <c r="A1844" s="12"/>
      <c r="B1844" s="12"/>
    </row>
    <row r="1845" spans="1:2" x14ac:dyDescent="0.3">
      <c r="A1845" s="12"/>
      <c r="B1845" s="12"/>
    </row>
    <row r="1846" spans="1:2" x14ac:dyDescent="0.3">
      <c r="A1846" s="12"/>
      <c r="B1846" s="12"/>
    </row>
    <row r="1847" spans="1:2" x14ac:dyDescent="0.3">
      <c r="A1847" s="12"/>
      <c r="B1847" s="12"/>
    </row>
    <row r="1848" spans="1:2" x14ac:dyDescent="0.3">
      <c r="A1848" s="12"/>
      <c r="B1848" s="12"/>
    </row>
    <row r="1849" spans="1:2" x14ac:dyDescent="0.3">
      <c r="A1849" s="12"/>
      <c r="B1849" s="12"/>
    </row>
    <row r="1850" spans="1:2" x14ac:dyDescent="0.3">
      <c r="A1850" s="12"/>
      <c r="B1850" s="12"/>
    </row>
    <row r="1851" spans="1:2" x14ac:dyDescent="0.3">
      <c r="A1851" s="12"/>
      <c r="B1851" s="12"/>
    </row>
    <row r="1852" spans="1:2" x14ac:dyDescent="0.3">
      <c r="A1852" s="12"/>
      <c r="B1852" s="12"/>
    </row>
    <row r="1853" spans="1:2" x14ac:dyDescent="0.3">
      <c r="A1853" s="12"/>
      <c r="B1853" s="12"/>
    </row>
    <row r="1854" spans="1:2" x14ac:dyDescent="0.3">
      <c r="A1854" s="12"/>
      <c r="B1854" s="12"/>
    </row>
    <row r="1855" spans="1:2" x14ac:dyDescent="0.3">
      <c r="A1855" s="12"/>
      <c r="B1855" s="12"/>
    </row>
    <row r="1856" spans="1:2" x14ac:dyDescent="0.3">
      <c r="A1856" s="12"/>
      <c r="B1856" s="12"/>
    </row>
    <row r="1857" spans="1:2" x14ac:dyDescent="0.3">
      <c r="A1857" s="12"/>
      <c r="B1857" s="12"/>
    </row>
    <row r="1858" spans="1:2" x14ac:dyDescent="0.3">
      <c r="A1858" s="12"/>
      <c r="B1858" s="12"/>
    </row>
    <row r="1859" spans="1:2" x14ac:dyDescent="0.3">
      <c r="A1859" s="12"/>
      <c r="B1859" s="12"/>
    </row>
    <row r="1860" spans="1:2" x14ac:dyDescent="0.3">
      <c r="A1860" s="12"/>
      <c r="B1860" s="12"/>
    </row>
    <row r="1861" spans="1:2" x14ac:dyDescent="0.3">
      <c r="A1861" s="12"/>
      <c r="B1861" s="12"/>
    </row>
    <row r="1862" spans="1:2" x14ac:dyDescent="0.3">
      <c r="A1862" s="12"/>
      <c r="B1862" s="12"/>
    </row>
    <row r="1863" spans="1:2" x14ac:dyDescent="0.3">
      <c r="A1863" s="12"/>
      <c r="B1863" s="12"/>
    </row>
    <row r="1864" spans="1:2" x14ac:dyDescent="0.3">
      <c r="A1864" s="12"/>
      <c r="B1864" s="12"/>
    </row>
    <row r="1865" spans="1:2" x14ac:dyDescent="0.3">
      <c r="A1865" s="12"/>
      <c r="B1865" s="12"/>
    </row>
    <row r="1866" spans="1:2" x14ac:dyDescent="0.3">
      <c r="A1866" s="12"/>
      <c r="B1866" s="12"/>
    </row>
    <row r="1867" spans="1:2" x14ac:dyDescent="0.3">
      <c r="A1867" s="12"/>
      <c r="B1867" s="12"/>
    </row>
    <row r="1868" spans="1:2" x14ac:dyDescent="0.3">
      <c r="A1868" s="12"/>
      <c r="B1868" s="12"/>
    </row>
    <row r="1869" spans="1:2" x14ac:dyDescent="0.3">
      <c r="A1869" s="12"/>
      <c r="B1869" s="12"/>
    </row>
    <row r="1870" spans="1:2" x14ac:dyDescent="0.3">
      <c r="A1870" s="12"/>
      <c r="B1870" s="12"/>
    </row>
    <row r="1871" spans="1:2" x14ac:dyDescent="0.3">
      <c r="A1871" s="12"/>
      <c r="B1871" s="12"/>
    </row>
    <row r="1872" spans="1:2" x14ac:dyDescent="0.3">
      <c r="A1872" s="12"/>
      <c r="B1872" s="12"/>
    </row>
    <row r="1873" spans="1:2" x14ac:dyDescent="0.3">
      <c r="A1873" s="12"/>
      <c r="B1873" s="12"/>
    </row>
    <row r="1874" spans="1:2" x14ac:dyDescent="0.3">
      <c r="A1874" s="12"/>
      <c r="B1874" s="12"/>
    </row>
    <row r="1875" spans="1:2" x14ac:dyDescent="0.3">
      <c r="A1875" s="12"/>
      <c r="B1875" s="12"/>
    </row>
    <row r="1876" spans="1:2" x14ac:dyDescent="0.3">
      <c r="A1876" s="12"/>
      <c r="B1876" s="12"/>
    </row>
    <row r="1877" spans="1:2" x14ac:dyDescent="0.3">
      <c r="A1877" s="12"/>
      <c r="B1877" s="12"/>
    </row>
    <row r="1878" spans="1:2" x14ac:dyDescent="0.3">
      <c r="A1878" s="12"/>
      <c r="B1878" s="12"/>
    </row>
    <row r="1879" spans="1:2" x14ac:dyDescent="0.3">
      <c r="A1879" s="12"/>
      <c r="B1879" s="12"/>
    </row>
    <row r="1880" spans="1:2" x14ac:dyDescent="0.3">
      <c r="A1880" s="12"/>
      <c r="B1880" s="12"/>
    </row>
    <row r="1881" spans="1:2" x14ac:dyDescent="0.3">
      <c r="A1881" s="12"/>
      <c r="B1881" s="12"/>
    </row>
    <row r="1882" spans="1:2" x14ac:dyDescent="0.3">
      <c r="A1882" s="12"/>
      <c r="B1882" s="12"/>
    </row>
    <row r="1883" spans="1:2" x14ac:dyDescent="0.3">
      <c r="A1883" s="12"/>
      <c r="B1883" s="12"/>
    </row>
    <row r="1884" spans="1:2" x14ac:dyDescent="0.3">
      <c r="A1884" s="12"/>
      <c r="B1884" s="12"/>
    </row>
    <row r="1885" spans="1:2" x14ac:dyDescent="0.3">
      <c r="A1885" s="12"/>
      <c r="B1885" s="12"/>
    </row>
    <row r="1886" spans="1:2" x14ac:dyDescent="0.3">
      <c r="A1886" s="12"/>
      <c r="B1886" s="12"/>
    </row>
    <row r="1887" spans="1:2" x14ac:dyDescent="0.3">
      <c r="A1887" s="12"/>
      <c r="B1887" s="12"/>
    </row>
    <row r="1888" spans="1:2" x14ac:dyDescent="0.3">
      <c r="A1888" s="12"/>
      <c r="B1888" s="12"/>
    </row>
    <row r="1889" spans="1:2" x14ac:dyDescent="0.3">
      <c r="A1889" s="12"/>
      <c r="B1889" s="12"/>
    </row>
    <row r="1890" spans="1:2" x14ac:dyDescent="0.3">
      <c r="A1890" s="12"/>
      <c r="B1890" s="12"/>
    </row>
    <row r="1891" spans="1:2" x14ac:dyDescent="0.3">
      <c r="A1891" s="12"/>
      <c r="B1891" s="12"/>
    </row>
    <row r="1892" spans="1:2" x14ac:dyDescent="0.3">
      <c r="A1892" s="12"/>
      <c r="B1892" s="12"/>
    </row>
    <row r="1893" spans="1:2" x14ac:dyDescent="0.3">
      <c r="A1893" s="12"/>
      <c r="B1893" s="12"/>
    </row>
    <row r="1894" spans="1:2" x14ac:dyDescent="0.3">
      <c r="A1894" s="12"/>
      <c r="B1894" s="12"/>
    </row>
    <row r="1895" spans="1:2" x14ac:dyDescent="0.3">
      <c r="A1895" s="12"/>
      <c r="B1895" s="12"/>
    </row>
    <row r="1896" spans="1:2" x14ac:dyDescent="0.3">
      <c r="A1896" s="12"/>
      <c r="B1896" s="12"/>
    </row>
    <row r="1897" spans="1:2" x14ac:dyDescent="0.3">
      <c r="A1897" s="12"/>
      <c r="B1897" s="12"/>
    </row>
    <row r="1898" spans="1:2" x14ac:dyDescent="0.3">
      <c r="A1898" s="12"/>
      <c r="B1898" s="12"/>
    </row>
    <row r="1899" spans="1:2" x14ac:dyDescent="0.3">
      <c r="A1899" s="12"/>
      <c r="B1899" s="12"/>
    </row>
    <row r="1900" spans="1:2" x14ac:dyDescent="0.3">
      <c r="A1900" s="12"/>
      <c r="B1900" s="12"/>
    </row>
    <row r="1901" spans="1:2" x14ac:dyDescent="0.3">
      <c r="A1901" s="12"/>
      <c r="B1901" s="12"/>
    </row>
    <row r="1902" spans="1:2" x14ac:dyDescent="0.3">
      <c r="A1902" s="12"/>
      <c r="B1902" s="12"/>
    </row>
    <row r="1903" spans="1:2" x14ac:dyDescent="0.3">
      <c r="A1903" s="12"/>
      <c r="B1903" s="12"/>
    </row>
    <row r="1904" spans="1:2" x14ac:dyDescent="0.3">
      <c r="A1904" s="12"/>
      <c r="B1904" s="12"/>
    </row>
    <row r="1905" spans="1:2" x14ac:dyDescent="0.3">
      <c r="A1905" s="12"/>
      <c r="B1905" s="12"/>
    </row>
    <row r="1906" spans="1:2" x14ac:dyDescent="0.3">
      <c r="A1906" s="12"/>
      <c r="B1906" s="12"/>
    </row>
    <row r="1907" spans="1:2" x14ac:dyDescent="0.3">
      <c r="A1907" s="12"/>
      <c r="B1907" s="12"/>
    </row>
    <row r="1908" spans="1:2" x14ac:dyDescent="0.3">
      <c r="A1908" s="12"/>
      <c r="B1908" s="12"/>
    </row>
    <row r="1909" spans="1:2" x14ac:dyDescent="0.3">
      <c r="A1909" s="12"/>
      <c r="B1909" s="12"/>
    </row>
    <row r="1910" spans="1:2" x14ac:dyDescent="0.3">
      <c r="A1910" s="12"/>
      <c r="B1910" s="12"/>
    </row>
    <row r="1911" spans="1:2" x14ac:dyDescent="0.3">
      <c r="A1911" s="12"/>
      <c r="B1911" s="12"/>
    </row>
    <row r="1912" spans="1:2" x14ac:dyDescent="0.3">
      <c r="A1912" s="12"/>
      <c r="B1912" s="12"/>
    </row>
    <row r="1913" spans="1:2" x14ac:dyDescent="0.3">
      <c r="A1913" s="12"/>
      <c r="B1913" s="12"/>
    </row>
    <row r="1914" spans="1:2" x14ac:dyDescent="0.3">
      <c r="A1914" s="12"/>
      <c r="B1914" s="12"/>
    </row>
    <row r="1915" spans="1:2" x14ac:dyDescent="0.3">
      <c r="A1915" s="12"/>
      <c r="B1915" s="12"/>
    </row>
    <row r="1916" spans="1:2" x14ac:dyDescent="0.3">
      <c r="A1916" s="12"/>
      <c r="B1916" s="12"/>
    </row>
    <row r="1917" spans="1:2" x14ac:dyDescent="0.3">
      <c r="A1917" s="12"/>
      <c r="B1917" s="12"/>
    </row>
    <row r="1918" spans="1:2" x14ac:dyDescent="0.3">
      <c r="A1918" s="12"/>
      <c r="B1918" s="12"/>
    </row>
    <row r="1919" spans="1:2" x14ac:dyDescent="0.3">
      <c r="A1919" s="12"/>
      <c r="B1919" s="12"/>
    </row>
    <row r="1920" spans="1:2" x14ac:dyDescent="0.3">
      <c r="A1920" s="12"/>
      <c r="B1920" s="12"/>
    </row>
    <row r="1921" spans="1:2" x14ac:dyDescent="0.3">
      <c r="A1921" s="12"/>
      <c r="B1921" s="12"/>
    </row>
    <row r="1922" spans="1:2" x14ac:dyDescent="0.3">
      <c r="A1922" s="12"/>
      <c r="B1922" s="12"/>
    </row>
    <row r="1923" spans="1:2" x14ac:dyDescent="0.3">
      <c r="A1923" s="12"/>
      <c r="B1923" s="12"/>
    </row>
    <row r="1924" spans="1:2" x14ac:dyDescent="0.3">
      <c r="A1924" s="12"/>
      <c r="B1924" s="12"/>
    </row>
    <row r="1925" spans="1:2" x14ac:dyDescent="0.3">
      <c r="A1925" s="12"/>
      <c r="B1925" s="12"/>
    </row>
    <row r="1926" spans="1:2" x14ac:dyDescent="0.3">
      <c r="A1926" s="12"/>
      <c r="B1926" s="12"/>
    </row>
    <row r="1927" spans="1:2" x14ac:dyDescent="0.3">
      <c r="A1927" s="12"/>
      <c r="B1927" s="12"/>
    </row>
    <row r="1928" spans="1:2" x14ac:dyDescent="0.3">
      <c r="A1928" s="12"/>
      <c r="B1928" s="12"/>
    </row>
    <row r="1929" spans="1:2" x14ac:dyDescent="0.3">
      <c r="A1929" s="12"/>
      <c r="B1929" s="12"/>
    </row>
    <row r="1930" spans="1:2" x14ac:dyDescent="0.3">
      <c r="A1930" s="12"/>
      <c r="B1930" s="12"/>
    </row>
    <row r="1931" spans="1:2" x14ac:dyDescent="0.3">
      <c r="A1931" s="12"/>
      <c r="B1931" s="12"/>
    </row>
    <row r="1932" spans="1:2" x14ac:dyDescent="0.3">
      <c r="A1932" s="12"/>
      <c r="B1932" s="12"/>
    </row>
    <row r="1933" spans="1:2" x14ac:dyDescent="0.3">
      <c r="A1933" s="12"/>
      <c r="B1933" s="12"/>
    </row>
    <row r="1934" spans="1:2" x14ac:dyDescent="0.3">
      <c r="A1934" s="12"/>
      <c r="B1934" s="12"/>
    </row>
    <row r="1935" spans="1:2" x14ac:dyDescent="0.3">
      <c r="A1935" s="12"/>
      <c r="B1935" s="12"/>
    </row>
    <row r="1936" spans="1:2" x14ac:dyDescent="0.3">
      <c r="A1936" s="12"/>
      <c r="B1936" s="12"/>
    </row>
    <row r="1937" spans="1:2" x14ac:dyDescent="0.3">
      <c r="A1937" s="12"/>
      <c r="B1937" s="12"/>
    </row>
    <row r="1938" spans="1:2" x14ac:dyDescent="0.3">
      <c r="A1938" s="12"/>
      <c r="B1938" s="12"/>
    </row>
    <row r="1939" spans="1:2" x14ac:dyDescent="0.3">
      <c r="A1939" s="12"/>
      <c r="B1939" s="12"/>
    </row>
    <row r="1940" spans="1:2" x14ac:dyDescent="0.3">
      <c r="A1940" s="12"/>
      <c r="B1940" s="12"/>
    </row>
    <row r="1941" spans="1:2" x14ac:dyDescent="0.3">
      <c r="A1941" s="12"/>
      <c r="B1941" s="12"/>
    </row>
    <row r="1942" spans="1:2" x14ac:dyDescent="0.3">
      <c r="A1942" s="12"/>
      <c r="B1942" s="12"/>
    </row>
    <row r="1943" spans="1:2" x14ac:dyDescent="0.3">
      <c r="A1943" s="12"/>
      <c r="B1943" s="12"/>
    </row>
    <row r="1944" spans="1:2" x14ac:dyDescent="0.3">
      <c r="A1944" s="12"/>
      <c r="B1944" s="12"/>
    </row>
    <row r="1945" spans="1:2" x14ac:dyDescent="0.3">
      <c r="A1945" s="12"/>
      <c r="B1945" s="12"/>
    </row>
    <row r="1946" spans="1:2" x14ac:dyDescent="0.3">
      <c r="A1946" s="12"/>
      <c r="B1946" s="12"/>
    </row>
    <row r="1947" spans="1:2" x14ac:dyDescent="0.3">
      <c r="A1947" s="12"/>
      <c r="B1947" s="12"/>
    </row>
    <row r="1948" spans="1:2" x14ac:dyDescent="0.3">
      <c r="A1948" s="12"/>
      <c r="B1948" s="12"/>
    </row>
    <row r="1949" spans="1:2" x14ac:dyDescent="0.3">
      <c r="A1949" s="12"/>
      <c r="B1949" s="12"/>
    </row>
    <row r="1950" spans="1:2" x14ac:dyDescent="0.3">
      <c r="A1950" s="12"/>
      <c r="B1950" s="12"/>
    </row>
    <row r="1951" spans="1:2" x14ac:dyDescent="0.3">
      <c r="A1951" s="12"/>
      <c r="B1951" s="12"/>
    </row>
    <row r="1952" spans="1:2" x14ac:dyDescent="0.3">
      <c r="A1952" s="12"/>
      <c r="B1952" s="12"/>
    </row>
    <row r="1953" spans="1:2" x14ac:dyDescent="0.3">
      <c r="A1953" s="12"/>
      <c r="B1953" s="12"/>
    </row>
    <row r="1954" spans="1:2" x14ac:dyDescent="0.3">
      <c r="A1954" s="12"/>
      <c r="B1954" s="12"/>
    </row>
    <row r="1955" spans="1:2" x14ac:dyDescent="0.3">
      <c r="A1955" s="12"/>
      <c r="B1955" s="12"/>
    </row>
    <row r="1956" spans="1:2" x14ac:dyDescent="0.3">
      <c r="A1956" s="12"/>
      <c r="B1956" s="12"/>
    </row>
    <row r="1957" spans="1:2" x14ac:dyDescent="0.3">
      <c r="A1957" s="12"/>
      <c r="B1957" s="12"/>
    </row>
    <row r="1958" spans="1:2" x14ac:dyDescent="0.3">
      <c r="A1958" s="12"/>
      <c r="B1958" s="12"/>
    </row>
    <row r="1959" spans="1:2" x14ac:dyDescent="0.3">
      <c r="A1959" s="12"/>
      <c r="B1959" s="12"/>
    </row>
    <row r="1960" spans="1:2" x14ac:dyDescent="0.3">
      <c r="A1960" s="12"/>
      <c r="B1960" s="12"/>
    </row>
    <row r="1961" spans="1:2" x14ac:dyDescent="0.3">
      <c r="A1961" s="12"/>
      <c r="B1961" s="12"/>
    </row>
    <row r="1962" spans="1:2" x14ac:dyDescent="0.3">
      <c r="A1962" s="12"/>
      <c r="B1962" s="12"/>
    </row>
    <row r="1963" spans="1:2" x14ac:dyDescent="0.3">
      <c r="A1963" s="12"/>
      <c r="B1963" s="12"/>
    </row>
    <row r="1964" spans="1:2" x14ac:dyDescent="0.3">
      <c r="A1964" s="12"/>
      <c r="B1964" s="12"/>
    </row>
    <row r="1965" spans="1:2" x14ac:dyDescent="0.3">
      <c r="A1965" s="12"/>
      <c r="B1965" s="12"/>
    </row>
    <row r="1966" spans="1:2" x14ac:dyDescent="0.3">
      <c r="A1966" s="12"/>
      <c r="B1966" s="12"/>
    </row>
    <row r="1967" spans="1:2" x14ac:dyDescent="0.3">
      <c r="A1967" s="12"/>
      <c r="B1967" s="12"/>
    </row>
    <row r="1968" spans="1:2" x14ac:dyDescent="0.3">
      <c r="A1968" s="12"/>
      <c r="B1968" s="12"/>
    </row>
    <row r="1969" spans="1:2" x14ac:dyDescent="0.3">
      <c r="A1969" s="12"/>
      <c r="B1969" s="12"/>
    </row>
    <row r="1970" spans="1:2" x14ac:dyDescent="0.3">
      <c r="A1970" s="12"/>
      <c r="B1970" s="12"/>
    </row>
    <row r="1971" spans="1:2" x14ac:dyDescent="0.3">
      <c r="A1971" s="12"/>
      <c r="B1971" s="12"/>
    </row>
    <row r="1972" spans="1:2" x14ac:dyDescent="0.3">
      <c r="A1972" s="12"/>
      <c r="B1972" s="12"/>
    </row>
    <row r="1973" spans="1:2" x14ac:dyDescent="0.3">
      <c r="A1973" s="12"/>
      <c r="B1973" s="12"/>
    </row>
    <row r="1974" spans="1:2" x14ac:dyDescent="0.3">
      <c r="A1974" s="12"/>
      <c r="B1974" s="12"/>
    </row>
    <row r="1975" spans="1:2" x14ac:dyDescent="0.3">
      <c r="A1975" s="12"/>
      <c r="B1975" s="12"/>
    </row>
    <row r="1976" spans="1:2" x14ac:dyDescent="0.3">
      <c r="A1976" s="12"/>
      <c r="B1976" s="12"/>
    </row>
    <row r="1977" spans="1:2" x14ac:dyDescent="0.3">
      <c r="A1977" s="12"/>
      <c r="B1977" s="12"/>
    </row>
    <row r="1978" spans="1:2" x14ac:dyDescent="0.3">
      <c r="A1978" s="12"/>
      <c r="B1978" s="12"/>
    </row>
    <row r="1979" spans="1:2" x14ac:dyDescent="0.3">
      <c r="A1979" s="12"/>
      <c r="B1979" s="12"/>
    </row>
    <row r="1980" spans="1:2" x14ac:dyDescent="0.3">
      <c r="A1980" s="12"/>
      <c r="B1980" s="12"/>
    </row>
    <row r="1981" spans="1:2" x14ac:dyDescent="0.3">
      <c r="A1981" s="12"/>
      <c r="B1981" s="12"/>
    </row>
    <row r="1982" spans="1:2" x14ac:dyDescent="0.3">
      <c r="A1982" s="12"/>
      <c r="B1982" s="12"/>
    </row>
    <row r="1983" spans="1:2" x14ac:dyDescent="0.3">
      <c r="A1983" s="12"/>
      <c r="B1983" s="12"/>
    </row>
    <row r="1984" spans="1:2" x14ac:dyDescent="0.3">
      <c r="A1984" s="12"/>
      <c r="B1984" s="12"/>
    </row>
    <row r="1985" spans="1:2" x14ac:dyDescent="0.3">
      <c r="A1985" s="12"/>
      <c r="B1985" s="12"/>
    </row>
    <row r="1986" spans="1:2" x14ac:dyDescent="0.3">
      <c r="A1986" s="12"/>
      <c r="B1986" s="12"/>
    </row>
    <row r="1987" spans="1:2" x14ac:dyDescent="0.3">
      <c r="A1987" s="12"/>
      <c r="B1987" s="12"/>
    </row>
    <row r="1988" spans="1:2" x14ac:dyDescent="0.3">
      <c r="A1988" s="12"/>
      <c r="B1988" s="12"/>
    </row>
    <row r="1989" spans="1:2" x14ac:dyDescent="0.3">
      <c r="A1989" s="12"/>
      <c r="B1989" s="12"/>
    </row>
    <row r="1990" spans="1:2" x14ac:dyDescent="0.3">
      <c r="A1990" s="12"/>
      <c r="B1990" s="12"/>
    </row>
    <row r="1991" spans="1:2" x14ac:dyDescent="0.3">
      <c r="A1991" s="12"/>
      <c r="B1991" s="12"/>
    </row>
    <row r="1992" spans="1:2" x14ac:dyDescent="0.3">
      <c r="A1992" s="12"/>
      <c r="B1992" s="12"/>
    </row>
    <row r="1993" spans="1:2" x14ac:dyDescent="0.3">
      <c r="A1993" s="12"/>
      <c r="B1993" s="12"/>
    </row>
    <row r="1994" spans="1:2" x14ac:dyDescent="0.3">
      <c r="A1994" s="12"/>
      <c r="B1994" s="12"/>
    </row>
    <row r="1995" spans="1:2" x14ac:dyDescent="0.3">
      <c r="A1995" s="12"/>
      <c r="B1995" s="12"/>
    </row>
    <row r="1996" spans="1:2" x14ac:dyDescent="0.3">
      <c r="A1996" s="12"/>
      <c r="B1996" s="12"/>
    </row>
    <row r="1997" spans="1:2" x14ac:dyDescent="0.3">
      <c r="A1997" s="12"/>
      <c r="B1997" s="12"/>
    </row>
    <row r="1998" spans="1:2" x14ac:dyDescent="0.3">
      <c r="A1998" s="12"/>
      <c r="B1998" s="12"/>
    </row>
    <row r="1999" spans="1:2" x14ac:dyDescent="0.3">
      <c r="A1999" s="12"/>
      <c r="B1999" s="12"/>
    </row>
    <row r="2000" spans="1:2" x14ac:dyDescent="0.3">
      <c r="A2000" s="12"/>
      <c r="B2000" s="12"/>
    </row>
    <row r="2001" spans="1:2" x14ac:dyDescent="0.3">
      <c r="A2001" s="12"/>
      <c r="B2001" s="12"/>
    </row>
    <row r="2002" spans="1:2" x14ac:dyDescent="0.3">
      <c r="A2002" s="12"/>
      <c r="B2002" s="12"/>
    </row>
    <row r="2003" spans="1:2" x14ac:dyDescent="0.3">
      <c r="A2003" s="12"/>
      <c r="B2003" s="12"/>
    </row>
    <row r="2004" spans="1:2" x14ac:dyDescent="0.3">
      <c r="A2004" s="12"/>
      <c r="B2004" s="12"/>
    </row>
    <row r="2005" spans="1:2" x14ac:dyDescent="0.3">
      <c r="A2005" s="12"/>
      <c r="B2005" s="12"/>
    </row>
    <row r="2006" spans="1:2" x14ac:dyDescent="0.3">
      <c r="A2006" s="12"/>
      <c r="B2006" s="12"/>
    </row>
    <row r="2007" spans="1:2" x14ac:dyDescent="0.3">
      <c r="A2007" s="12"/>
      <c r="B2007" s="12"/>
    </row>
    <row r="2008" spans="1:2" x14ac:dyDescent="0.3">
      <c r="A2008" s="12"/>
      <c r="B2008" s="12"/>
    </row>
    <row r="2009" spans="1:2" x14ac:dyDescent="0.3">
      <c r="A2009" s="12"/>
      <c r="B2009" s="12"/>
    </row>
    <row r="2010" spans="1:2" x14ac:dyDescent="0.3">
      <c r="A2010" s="12"/>
      <c r="B2010" s="12"/>
    </row>
    <row r="2011" spans="1:2" x14ac:dyDescent="0.3">
      <c r="A2011" s="12"/>
      <c r="B2011" s="12"/>
    </row>
    <row r="2012" spans="1:2" x14ac:dyDescent="0.3">
      <c r="A2012" s="12"/>
      <c r="B2012" s="12"/>
    </row>
    <row r="2013" spans="1:2" x14ac:dyDescent="0.3">
      <c r="A2013" s="12"/>
      <c r="B2013" s="12"/>
    </row>
    <row r="2014" spans="1:2" x14ac:dyDescent="0.3">
      <c r="A2014" s="12"/>
      <c r="B2014" s="12"/>
    </row>
    <row r="2015" spans="1:2" x14ac:dyDescent="0.3">
      <c r="A2015" s="12"/>
      <c r="B2015" s="12"/>
    </row>
    <row r="2016" spans="1:2" x14ac:dyDescent="0.3">
      <c r="A2016" s="12"/>
      <c r="B2016" s="12"/>
    </row>
    <row r="2017" spans="1:2" x14ac:dyDescent="0.3">
      <c r="A2017" s="12"/>
      <c r="B2017" s="12"/>
    </row>
    <row r="2018" spans="1:2" x14ac:dyDescent="0.3">
      <c r="A2018" s="12"/>
      <c r="B2018" s="12"/>
    </row>
    <row r="2019" spans="1:2" x14ac:dyDescent="0.3">
      <c r="A2019" s="12"/>
      <c r="B2019" s="12"/>
    </row>
    <row r="2020" spans="1:2" x14ac:dyDescent="0.3">
      <c r="A2020" s="12"/>
      <c r="B2020" s="12"/>
    </row>
    <row r="2021" spans="1:2" x14ac:dyDescent="0.3">
      <c r="A2021" s="12"/>
      <c r="B2021" s="12"/>
    </row>
    <row r="2022" spans="1:2" x14ac:dyDescent="0.3">
      <c r="A2022" s="12"/>
      <c r="B2022" s="12"/>
    </row>
    <row r="2023" spans="1:2" x14ac:dyDescent="0.3">
      <c r="A2023" s="12"/>
      <c r="B2023" s="12"/>
    </row>
    <row r="2024" spans="1:2" x14ac:dyDescent="0.3">
      <c r="A2024" s="12"/>
      <c r="B2024" s="12"/>
    </row>
    <row r="2025" spans="1:2" x14ac:dyDescent="0.3">
      <c r="A2025" s="12"/>
      <c r="B2025" s="12"/>
    </row>
    <row r="2026" spans="1:2" x14ac:dyDescent="0.3">
      <c r="A2026" s="12"/>
      <c r="B2026" s="12"/>
    </row>
    <row r="2027" spans="1:2" x14ac:dyDescent="0.3">
      <c r="A2027" s="12"/>
      <c r="B2027" s="12"/>
    </row>
    <row r="2028" spans="1:2" x14ac:dyDescent="0.3">
      <c r="A2028" s="12"/>
      <c r="B2028" s="12"/>
    </row>
    <row r="2029" spans="1:2" x14ac:dyDescent="0.3">
      <c r="A2029" s="12"/>
      <c r="B2029" s="12"/>
    </row>
    <row r="2030" spans="1:2" x14ac:dyDescent="0.3">
      <c r="A2030" s="12"/>
      <c r="B2030" s="12"/>
    </row>
    <row r="2031" spans="1:2" x14ac:dyDescent="0.3">
      <c r="A2031" s="12"/>
      <c r="B2031" s="12"/>
    </row>
    <row r="2032" spans="1:2" x14ac:dyDescent="0.3">
      <c r="A2032" s="12"/>
      <c r="B2032" s="12"/>
    </row>
    <row r="2033" spans="1:2" x14ac:dyDescent="0.3">
      <c r="A2033" s="12"/>
      <c r="B2033" s="12"/>
    </row>
    <row r="2034" spans="1:2" x14ac:dyDescent="0.3">
      <c r="A2034" s="12"/>
      <c r="B2034" s="12"/>
    </row>
    <row r="2035" spans="1:2" x14ac:dyDescent="0.3">
      <c r="A2035" s="12"/>
      <c r="B2035" s="12"/>
    </row>
    <row r="2036" spans="1:2" x14ac:dyDescent="0.3">
      <c r="A2036" s="12"/>
      <c r="B2036" s="12"/>
    </row>
    <row r="2037" spans="1:2" x14ac:dyDescent="0.3">
      <c r="A2037" s="12"/>
      <c r="B2037" s="12"/>
    </row>
    <row r="2038" spans="1:2" x14ac:dyDescent="0.3">
      <c r="A2038" s="12"/>
      <c r="B2038" s="12"/>
    </row>
    <row r="2039" spans="1:2" x14ac:dyDescent="0.3">
      <c r="A2039" s="12"/>
      <c r="B2039" s="12"/>
    </row>
    <row r="2040" spans="1:2" x14ac:dyDescent="0.3">
      <c r="A2040" s="12"/>
      <c r="B2040" s="12"/>
    </row>
    <row r="2041" spans="1:2" x14ac:dyDescent="0.3">
      <c r="A2041" s="12"/>
      <c r="B2041" s="12"/>
    </row>
    <row r="2042" spans="1:2" x14ac:dyDescent="0.3">
      <c r="A2042" s="12"/>
      <c r="B2042" s="12"/>
    </row>
    <row r="2043" spans="1:2" x14ac:dyDescent="0.3">
      <c r="A2043" s="12"/>
      <c r="B2043" s="12"/>
    </row>
    <row r="2044" spans="1:2" x14ac:dyDescent="0.3">
      <c r="A2044" s="12"/>
      <c r="B2044" s="12"/>
    </row>
    <row r="2045" spans="1:2" x14ac:dyDescent="0.3">
      <c r="A2045" s="12"/>
      <c r="B2045" s="12"/>
    </row>
    <row r="2046" spans="1:2" x14ac:dyDescent="0.3">
      <c r="A2046" s="12"/>
      <c r="B2046" s="12"/>
    </row>
    <row r="2047" spans="1:2" x14ac:dyDescent="0.3">
      <c r="A2047" s="12"/>
      <c r="B2047" s="12"/>
    </row>
    <row r="2048" spans="1:2" x14ac:dyDescent="0.3">
      <c r="A2048" s="12"/>
      <c r="B2048" s="12"/>
    </row>
    <row r="2049" spans="1:2" x14ac:dyDescent="0.3">
      <c r="A2049" s="12"/>
      <c r="B2049" s="12"/>
    </row>
    <row r="2050" spans="1:2" x14ac:dyDescent="0.3">
      <c r="A2050" s="12"/>
      <c r="B2050" s="12"/>
    </row>
    <row r="2051" spans="1:2" x14ac:dyDescent="0.3">
      <c r="A2051" s="12"/>
      <c r="B2051" s="12"/>
    </row>
    <row r="2052" spans="1:2" x14ac:dyDescent="0.3">
      <c r="A2052" s="12"/>
      <c r="B2052" s="12"/>
    </row>
    <row r="2053" spans="1:2" x14ac:dyDescent="0.3">
      <c r="A2053" s="12"/>
      <c r="B2053" s="12"/>
    </row>
    <row r="2054" spans="1:2" x14ac:dyDescent="0.3">
      <c r="A2054" s="12"/>
      <c r="B2054" s="12"/>
    </row>
    <row r="2055" spans="1:2" x14ac:dyDescent="0.3">
      <c r="A2055" s="12"/>
      <c r="B2055" s="12"/>
    </row>
    <row r="2056" spans="1:2" x14ac:dyDescent="0.3">
      <c r="A2056" s="12"/>
      <c r="B2056" s="12"/>
    </row>
    <row r="2057" spans="1:2" x14ac:dyDescent="0.3">
      <c r="A2057" s="12"/>
      <c r="B2057" s="12"/>
    </row>
    <row r="2058" spans="1:2" x14ac:dyDescent="0.3">
      <c r="A2058" s="12"/>
      <c r="B2058" s="12"/>
    </row>
    <row r="2059" spans="1:2" x14ac:dyDescent="0.3">
      <c r="A2059" s="12"/>
      <c r="B2059" s="12"/>
    </row>
    <row r="2060" spans="1:2" x14ac:dyDescent="0.3">
      <c r="A2060" s="12"/>
      <c r="B2060" s="12"/>
    </row>
    <row r="2061" spans="1:2" x14ac:dyDescent="0.3">
      <c r="A2061" s="12"/>
      <c r="B2061" s="12"/>
    </row>
    <row r="2062" spans="1:2" x14ac:dyDescent="0.3">
      <c r="A2062" s="12"/>
      <c r="B2062" s="12"/>
    </row>
    <row r="2063" spans="1:2" x14ac:dyDescent="0.3">
      <c r="A2063" s="12"/>
      <c r="B2063" s="12"/>
    </row>
    <row r="2064" spans="1:2" x14ac:dyDescent="0.3">
      <c r="A2064" s="12"/>
      <c r="B2064" s="12"/>
    </row>
    <row r="2065" spans="1:2" x14ac:dyDescent="0.3">
      <c r="A2065" s="12"/>
      <c r="B2065" s="12"/>
    </row>
    <row r="2066" spans="1:2" x14ac:dyDescent="0.3">
      <c r="A2066" s="12"/>
      <c r="B2066" s="12"/>
    </row>
    <row r="2067" spans="1:2" x14ac:dyDescent="0.3">
      <c r="A2067" s="12"/>
      <c r="B2067" s="12"/>
    </row>
    <row r="2068" spans="1:2" x14ac:dyDescent="0.3">
      <c r="A2068" s="12"/>
      <c r="B2068" s="12"/>
    </row>
    <row r="2069" spans="1:2" x14ac:dyDescent="0.3">
      <c r="A2069" s="12"/>
      <c r="B2069" s="12"/>
    </row>
    <row r="2070" spans="1:2" x14ac:dyDescent="0.3">
      <c r="A2070" s="12"/>
      <c r="B2070" s="12"/>
    </row>
    <row r="2071" spans="1:2" x14ac:dyDescent="0.3">
      <c r="A2071" s="12"/>
      <c r="B2071" s="12"/>
    </row>
    <row r="2072" spans="1:2" x14ac:dyDescent="0.3">
      <c r="A2072" s="12"/>
      <c r="B2072" s="12"/>
    </row>
    <row r="2073" spans="1:2" x14ac:dyDescent="0.3">
      <c r="A2073" s="12"/>
      <c r="B2073" s="12"/>
    </row>
    <row r="2074" spans="1:2" x14ac:dyDescent="0.3">
      <c r="A2074" s="12"/>
      <c r="B2074" s="12"/>
    </row>
    <row r="2075" spans="1:2" x14ac:dyDescent="0.3">
      <c r="A2075" s="12"/>
      <c r="B2075" s="12"/>
    </row>
    <row r="2076" spans="1:2" x14ac:dyDescent="0.3">
      <c r="A2076" s="12"/>
      <c r="B2076" s="12"/>
    </row>
    <row r="2077" spans="1:2" x14ac:dyDescent="0.3">
      <c r="A2077" s="12"/>
      <c r="B2077" s="12"/>
    </row>
    <row r="2078" spans="1:2" x14ac:dyDescent="0.3">
      <c r="A2078" s="12"/>
      <c r="B2078" s="12"/>
    </row>
    <row r="2079" spans="1:2" x14ac:dyDescent="0.3">
      <c r="A2079" s="12"/>
      <c r="B2079" s="12"/>
    </row>
    <row r="2080" spans="1:2" x14ac:dyDescent="0.3">
      <c r="A2080" s="12"/>
      <c r="B2080" s="12"/>
    </row>
    <row r="2081" spans="1:2" x14ac:dyDescent="0.3">
      <c r="A2081" s="12"/>
      <c r="B2081" s="12"/>
    </row>
    <row r="2082" spans="1:2" x14ac:dyDescent="0.3">
      <c r="A2082" s="12"/>
      <c r="B2082" s="12"/>
    </row>
    <row r="2083" spans="1:2" x14ac:dyDescent="0.3">
      <c r="A2083" s="12"/>
      <c r="B2083" s="12"/>
    </row>
    <row r="2084" spans="1:2" x14ac:dyDescent="0.3">
      <c r="A2084" s="12"/>
      <c r="B2084" s="12"/>
    </row>
    <row r="2085" spans="1:2" x14ac:dyDescent="0.3">
      <c r="A2085" s="12"/>
      <c r="B2085" s="12"/>
    </row>
    <row r="2086" spans="1:2" x14ac:dyDescent="0.3">
      <c r="A2086" s="12"/>
      <c r="B2086" s="12"/>
    </row>
    <row r="2087" spans="1:2" x14ac:dyDescent="0.3">
      <c r="A2087" s="12"/>
      <c r="B2087" s="12"/>
    </row>
    <row r="2088" spans="1:2" x14ac:dyDescent="0.3">
      <c r="A2088" s="12"/>
      <c r="B2088" s="12"/>
    </row>
    <row r="2089" spans="1:2" x14ac:dyDescent="0.3">
      <c r="A2089" s="12"/>
      <c r="B2089" s="12"/>
    </row>
    <row r="2090" spans="1:2" x14ac:dyDescent="0.3">
      <c r="A2090" s="12"/>
      <c r="B2090" s="12"/>
    </row>
    <row r="2091" spans="1:2" x14ac:dyDescent="0.3">
      <c r="A2091" s="12"/>
      <c r="B2091" s="12"/>
    </row>
    <row r="2092" spans="1:2" x14ac:dyDescent="0.3">
      <c r="A2092" s="12"/>
      <c r="B2092" s="12"/>
    </row>
    <row r="2093" spans="1:2" x14ac:dyDescent="0.3">
      <c r="A2093" s="12"/>
      <c r="B2093" s="12"/>
    </row>
    <row r="2094" spans="1:2" x14ac:dyDescent="0.3">
      <c r="A2094" s="12"/>
      <c r="B2094" s="12"/>
    </row>
    <row r="2095" spans="1:2" x14ac:dyDescent="0.3">
      <c r="A2095" s="12"/>
      <c r="B2095" s="12"/>
    </row>
    <row r="2096" spans="1:2" x14ac:dyDescent="0.3">
      <c r="A2096" s="12"/>
      <c r="B2096" s="12"/>
    </row>
    <row r="2097" spans="1:2" x14ac:dyDescent="0.3">
      <c r="A2097" s="12"/>
      <c r="B2097" s="12"/>
    </row>
    <row r="2098" spans="1:2" x14ac:dyDescent="0.3">
      <c r="A2098" s="12"/>
      <c r="B2098" s="12"/>
    </row>
    <row r="2099" spans="1:2" x14ac:dyDescent="0.3">
      <c r="A2099" s="12"/>
      <c r="B2099" s="12"/>
    </row>
    <row r="2100" spans="1:2" x14ac:dyDescent="0.3">
      <c r="A2100" s="12"/>
      <c r="B2100" s="12"/>
    </row>
    <row r="2101" spans="1:2" x14ac:dyDescent="0.3">
      <c r="A2101" s="12"/>
      <c r="B2101" s="12"/>
    </row>
    <row r="2102" spans="1:2" x14ac:dyDescent="0.3">
      <c r="A2102" s="12"/>
      <c r="B2102" s="12"/>
    </row>
    <row r="2103" spans="1:2" x14ac:dyDescent="0.3">
      <c r="A2103" s="12"/>
      <c r="B2103" s="12"/>
    </row>
    <row r="2104" spans="1:2" x14ac:dyDescent="0.3">
      <c r="A2104" s="12"/>
      <c r="B2104" s="12"/>
    </row>
    <row r="2105" spans="1:2" x14ac:dyDescent="0.3">
      <c r="A2105" s="12"/>
      <c r="B2105" s="12"/>
    </row>
    <row r="2106" spans="1:2" x14ac:dyDescent="0.3">
      <c r="A2106" s="12"/>
      <c r="B2106" s="12"/>
    </row>
    <row r="2107" spans="1:2" x14ac:dyDescent="0.3">
      <c r="A2107" s="12"/>
      <c r="B2107" s="12"/>
    </row>
    <row r="2108" spans="1:2" x14ac:dyDescent="0.3">
      <c r="A2108" s="12"/>
      <c r="B2108" s="12"/>
    </row>
    <row r="2109" spans="1:2" x14ac:dyDescent="0.3">
      <c r="A2109" s="12"/>
      <c r="B2109" s="12"/>
    </row>
    <row r="2110" spans="1:2" x14ac:dyDescent="0.3">
      <c r="A2110" s="12"/>
      <c r="B2110" s="12"/>
    </row>
    <row r="2111" spans="1:2" x14ac:dyDescent="0.3">
      <c r="A2111" s="12"/>
      <c r="B2111" s="12"/>
    </row>
    <row r="2112" spans="1:2" x14ac:dyDescent="0.3">
      <c r="A2112" s="12"/>
      <c r="B2112" s="12"/>
    </row>
    <row r="2113" spans="1:2" x14ac:dyDescent="0.3">
      <c r="A2113" s="12"/>
      <c r="B2113" s="12"/>
    </row>
    <row r="2114" spans="1:2" x14ac:dyDescent="0.3">
      <c r="A2114" s="12"/>
      <c r="B2114" s="12"/>
    </row>
    <row r="2115" spans="1:2" x14ac:dyDescent="0.3">
      <c r="A2115" s="12"/>
      <c r="B2115" s="12"/>
    </row>
    <row r="2116" spans="1:2" x14ac:dyDescent="0.3">
      <c r="A2116" s="12"/>
      <c r="B2116" s="12"/>
    </row>
    <row r="2117" spans="1:2" x14ac:dyDescent="0.3">
      <c r="A2117" s="12"/>
      <c r="B2117" s="12"/>
    </row>
    <row r="2118" spans="1:2" x14ac:dyDescent="0.3">
      <c r="A2118" s="12"/>
      <c r="B2118" s="12"/>
    </row>
    <row r="2119" spans="1:2" x14ac:dyDescent="0.3">
      <c r="A2119" s="12"/>
      <c r="B2119" s="12"/>
    </row>
    <row r="2120" spans="1:2" x14ac:dyDescent="0.3">
      <c r="A2120" s="12"/>
      <c r="B2120" s="12"/>
    </row>
    <row r="2121" spans="1:2" x14ac:dyDescent="0.3">
      <c r="A2121" s="12"/>
      <c r="B2121" s="12"/>
    </row>
    <row r="2122" spans="1:2" x14ac:dyDescent="0.3">
      <c r="A2122" s="12"/>
      <c r="B2122" s="12"/>
    </row>
    <row r="2123" spans="1:2" x14ac:dyDescent="0.3">
      <c r="A2123" s="12"/>
      <c r="B2123" s="12"/>
    </row>
    <row r="2124" spans="1:2" x14ac:dyDescent="0.3">
      <c r="A2124" s="12"/>
      <c r="B2124" s="12"/>
    </row>
    <row r="2125" spans="1:2" x14ac:dyDescent="0.3">
      <c r="A2125" s="12"/>
      <c r="B2125" s="12"/>
    </row>
    <row r="2126" spans="1:2" x14ac:dyDescent="0.3">
      <c r="A2126" s="12"/>
      <c r="B2126" s="12"/>
    </row>
    <row r="2127" spans="1:2" x14ac:dyDescent="0.3">
      <c r="A2127" s="12"/>
      <c r="B2127" s="12"/>
    </row>
    <row r="2128" spans="1:2" x14ac:dyDescent="0.3">
      <c r="A2128" s="12"/>
      <c r="B2128" s="12"/>
    </row>
    <row r="2129" spans="1:2" x14ac:dyDescent="0.3">
      <c r="A2129" s="12"/>
      <c r="B2129" s="12"/>
    </row>
    <row r="2130" spans="1:2" x14ac:dyDescent="0.3">
      <c r="A2130" s="12"/>
      <c r="B2130" s="12"/>
    </row>
    <row r="2131" spans="1:2" x14ac:dyDescent="0.3">
      <c r="A2131" s="12"/>
      <c r="B2131" s="12"/>
    </row>
    <row r="2132" spans="1:2" x14ac:dyDescent="0.3">
      <c r="A2132" s="12"/>
      <c r="B2132" s="12"/>
    </row>
    <row r="2133" spans="1:2" x14ac:dyDescent="0.3">
      <c r="A2133" s="12"/>
      <c r="B2133" s="12"/>
    </row>
    <row r="2134" spans="1:2" x14ac:dyDescent="0.3">
      <c r="A2134" s="12"/>
      <c r="B2134" s="12"/>
    </row>
    <row r="2135" spans="1:2" x14ac:dyDescent="0.3">
      <c r="A2135" s="12"/>
      <c r="B2135" s="12"/>
    </row>
    <row r="2136" spans="1:2" x14ac:dyDescent="0.3">
      <c r="A2136" s="12"/>
      <c r="B2136" s="12"/>
    </row>
    <row r="2137" spans="1:2" x14ac:dyDescent="0.3">
      <c r="A2137" s="12"/>
      <c r="B2137" s="12"/>
    </row>
    <row r="2138" spans="1:2" x14ac:dyDescent="0.3">
      <c r="A2138" s="12"/>
      <c r="B2138" s="12"/>
    </row>
    <row r="2139" spans="1:2" x14ac:dyDescent="0.3">
      <c r="A2139" s="12"/>
      <c r="B2139" s="12"/>
    </row>
    <row r="2140" spans="1:2" x14ac:dyDescent="0.3">
      <c r="A2140" s="12"/>
      <c r="B2140" s="12"/>
    </row>
    <row r="2141" spans="1:2" x14ac:dyDescent="0.3">
      <c r="A2141" s="12"/>
      <c r="B2141" s="12"/>
    </row>
    <row r="2142" spans="1:2" x14ac:dyDescent="0.3">
      <c r="A2142" s="12"/>
      <c r="B2142" s="12"/>
    </row>
    <row r="2143" spans="1:2" x14ac:dyDescent="0.3">
      <c r="A2143" s="12"/>
      <c r="B2143" s="12"/>
    </row>
    <row r="2144" spans="1:2" x14ac:dyDescent="0.3">
      <c r="A2144" s="12"/>
      <c r="B2144" s="12"/>
    </row>
    <row r="2145" spans="1:2" x14ac:dyDescent="0.3">
      <c r="A2145" s="12"/>
      <c r="B2145" s="12"/>
    </row>
    <row r="2146" spans="1:2" x14ac:dyDescent="0.3">
      <c r="A2146" s="12"/>
      <c r="B2146" s="12"/>
    </row>
    <row r="2147" spans="1:2" x14ac:dyDescent="0.3">
      <c r="A2147" s="12"/>
      <c r="B2147" s="12"/>
    </row>
    <row r="2148" spans="1:2" x14ac:dyDescent="0.3">
      <c r="A2148" s="12"/>
      <c r="B2148" s="12"/>
    </row>
    <row r="2149" spans="1:2" x14ac:dyDescent="0.3">
      <c r="A2149" s="12"/>
      <c r="B2149" s="12"/>
    </row>
    <row r="2150" spans="1:2" x14ac:dyDescent="0.3">
      <c r="A2150" s="12"/>
      <c r="B2150" s="12"/>
    </row>
    <row r="2151" spans="1:2" x14ac:dyDescent="0.3">
      <c r="A2151" s="12"/>
      <c r="B2151" s="12"/>
    </row>
    <row r="2152" spans="1:2" x14ac:dyDescent="0.3">
      <c r="A2152" s="12"/>
      <c r="B2152" s="12"/>
    </row>
    <row r="2153" spans="1:2" x14ac:dyDescent="0.3">
      <c r="A2153" s="12"/>
      <c r="B2153" s="12"/>
    </row>
    <row r="2154" spans="1:2" x14ac:dyDescent="0.3">
      <c r="A2154" s="12"/>
      <c r="B2154" s="12"/>
    </row>
    <row r="2155" spans="1:2" x14ac:dyDescent="0.3">
      <c r="A2155" s="12"/>
      <c r="B2155" s="12"/>
    </row>
    <row r="2156" spans="1:2" x14ac:dyDescent="0.3">
      <c r="A2156" s="12"/>
      <c r="B2156" s="12"/>
    </row>
    <row r="2157" spans="1:2" x14ac:dyDescent="0.3">
      <c r="A2157" s="12"/>
      <c r="B2157" s="12"/>
    </row>
    <row r="2158" spans="1:2" x14ac:dyDescent="0.3">
      <c r="A2158" s="12"/>
      <c r="B2158" s="12"/>
    </row>
    <row r="2159" spans="1:2" x14ac:dyDescent="0.3">
      <c r="A2159" s="12"/>
      <c r="B2159" s="12"/>
    </row>
    <row r="2160" spans="1:2" x14ac:dyDescent="0.3">
      <c r="A2160" s="12"/>
      <c r="B2160" s="12"/>
    </row>
    <row r="2161" spans="1:2" x14ac:dyDescent="0.3">
      <c r="A2161" s="12"/>
      <c r="B2161" s="12"/>
    </row>
    <row r="2162" spans="1:2" x14ac:dyDescent="0.3">
      <c r="A2162" s="12"/>
      <c r="B2162" s="12"/>
    </row>
    <row r="2163" spans="1:2" x14ac:dyDescent="0.3">
      <c r="A2163" s="12"/>
      <c r="B2163" s="12"/>
    </row>
    <row r="2164" spans="1:2" x14ac:dyDescent="0.3">
      <c r="A2164" s="12"/>
      <c r="B2164" s="12"/>
    </row>
    <row r="2165" spans="1:2" x14ac:dyDescent="0.3">
      <c r="A2165" s="12"/>
      <c r="B2165" s="12"/>
    </row>
    <row r="2166" spans="1:2" x14ac:dyDescent="0.3">
      <c r="A2166" s="12"/>
      <c r="B2166" s="12"/>
    </row>
    <row r="2167" spans="1:2" x14ac:dyDescent="0.3">
      <c r="A2167" s="12"/>
      <c r="B2167" s="12"/>
    </row>
    <row r="2168" spans="1:2" x14ac:dyDescent="0.3">
      <c r="A2168" s="12"/>
      <c r="B2168" s="12"/>
    </row>
    <row r="2169" spans="1:2" x14ac:dyDescent="0.3">
      <c r="A2169" s="12"/>
      <c r="B2169" s="12"/>
    </row>
    <row r="2170" spans="1:2" x14ac:dyDescent="0.3">
      <c r="A2170" s="12"/>
      <c r="B2170" s="12"/>
    </row>
    <row r="2171" spans="1:2" x14ac:dyDescent="0.3">
      <c r="A2171" s="12"/>
      <c r="B2171" s="12"/>
    </row>
    <row r="2172" spans="1:2" x14ac:dyDescent="0.3">
      <c r="A2172" s="12"/>
      <c r="B2172" s="12"/>
    </row>
    <row r="2173" spans="1:2" x14ac:dyDescent="0.3">
      <c r="A2173" s="12"/>
      <c r="B2173" s="12"/>
    </row>
    <row r="2174" spans="1:2" x14ac:dyDescent="0.3">
      <c r="A2174" s="12"/>
      <c r="B2174" s="12"/>
    </row>
    <row r="2175" spans="1:2" x14ac:dyDescent="0.3">
      <c r="A2175" s="12"/>
      <c r="B2175" s="12"/>
    </row>
    <row r="2176" spans="1:2" x14ac:dyDescent="0.3">
      <c r="A2176" s="12"/>
      <c r="B2176" s="12"/>
    </row>
    <row r="2177" spans="1:2" x14ac:dyDescent="0.3">
      <c r="A2177" s="12"/>
      <c r="B2177" s="12"/>
    </row>
    <row r="2178" spans="1:2" x14ac:dyDescent="0.3">
      <c r="A2178" s="12"/>
      <c r="B2178" s="12"/>
    </row>
    <row r="2179" spans="1:2" x14ac:dyDescent="0.3">
      <c r="A2179" s="12"/>
      <c r="B2179" s="12"/>
    </row>
    <row r="2180" spans="1:2" x14ac:dyDescent="0.3">
      <c r="A2180" s="12"/>
      <c r="B2180" s="12"/>
    </row>
    <row r="2181" spans="1:2" x14ac:dyDescent="0.3">
      <c r="A2181" s="12"/>
      <c r="B2181" s="12"/>
    </row>
    <row r="2182" spans="1:2" x14ac:dyDescent="0.3">
      <c r="A2182" s="12"/>
      <c r="B2182" s="12"/>
    </row>
    <row r="2183" spans="1:2" x14ac:dyDescent="0.3">
      <c r="A2183" s="12"/>
      <c r="B2183" s="12"/>
    </row>
    <row r="2184" spans="1:2" x14ac:dyDescent="0.3">
      <c r="A2184" s="12"/>
      <c r="B2184" s="12"/>
    </row>
    <row r="2185" spans="1:2" x14ac:dyDescent="0.3">
      <c r="A2185" s="12"/>
      <c r="B2185" s="12"/>
    </row>
    <row r="2186" spans="1:2" x14ac:dyDescent="0.3">
      <c r="A2186" s="12"/>
      <c r="B2186" s="12"/>
    </row>
    <row r="2187" spans="1:2" x14ac:dyDescent="0.3">
      <c r="A2187" s="12"/>
      <c r="B2187" s="12"/>
    </row>
    <row r="2188" spans="1:2" x14ac:dyDescent="0.3">
      <c r="A2188" s="12"/>
      <c r="B2188" s="12"/>
    </row>
    <row r="2189" spans="1:2" x14ac:dyDescent="0.3">
      <c r="A2189" s="12"/>
      <c r="B2189" s="12"/>
    </row>
    <row r="2190" spans="1:2" x14ac:dyDescent="0.3">
      <c r="A2190" s="12"/>
      <c r="B2190" s="12"/>
    </row>
    <row r="2191" spans="1:2" x14ac:dyDescent="0.3">
      <c r="A2191" s="12"/>
      <c r="B2191" s="12"/>
    </row>
    <row r="2192" spans="1:2" x14ac:dyDescent="0.3">
      <c r="A2192" s="12"/>
      <c r="B2192" s="12"/>
    </row>
    <row r="2193" spans="1:2" x14ac:dyDescent="0.3">
      <c r="A2193" s="12"/>
      <c r="B2193" s="12"/>
    </row>
    <row r="2194" spans="1:2" x14ac:dyDescent="0.3">
      <c r="A2194" s="12"/>
      <c r="B2194" s="12"/>
    </row>
    <row r="2195" spans="1:2" x14ac:dyDescent="0.3">
      <c r="A2195" s="12"/>
      <c r="B2195" s="12"/>
    </row>
    <row r="2196" spans="1:2" x14ac:dyDescent="0.3">
      <c r="A2196" s="12"/>
      <c r="B2196" s="12"/>
    </row>
    <row r="2197" spans="1:2" x14ac:dyDescent="0.3">
      <c r="A2197" s="12"/>
      <c r="B2197" s="12"/>
    </row>
    <row r="2198" spans="1:2" x14ac:dyDescent="0.3">
      <c r="A2198" s="12"/>
      <c r="B2198" s="12"/>
    </row>
    <row r="2199" spans="1:2" x14ac:dyDescent="0.3">
      <c r="A2199" s="12"/>
      <c r="B2199" s="12"/>
    </row>
    <row r="2200" spans="1:2" x14ac:dyDescent="0.3">
      <c r="A2200" s="12"/>
      <c r="B2200" s="12"/>
    </row>
    <row r="2201" spans="1:2" x14ac:dyDescent="0.3">
      <c r="A2201" s="12"/>
      <c r="B2201" s="12"/>
    </row>
    <row r="2202" spans="1:2" x14ac:dyDescent="0.3">
      <c r="A2202" s="12"/>
      <c r="B2202" s="12"/>
    </row>
    <row r="2203" spans="1:2" x14ac:dyDescent="0.3">
      <c r="A2203" s="12"/>
      <c r="B2203" s="12"/>
    </row>
    <row r="2204" spans="1:2" x14ac:dyDescent="0.3">
      <c r="A2204" s="12"/>
      <c r="B2204" s="12"/>
    </row>
    <row r="2205" spans="1:2" x14ac:dyDescent="0.3">
      <c r="A2205" s="12"/>
      <c r="B2205" s="12"/>
    </row>
    <row r="2206" spans="1:2" x14ac:dyDescent="0.3">
      <c r="A2206" s="12"/>
      <c r="B2206" s="12"/>
    </row>
    <row r="2207" spans="1:2" x14ac:dyDescent="0.3">
      <c r="A2207" s="12"/>
      <c r="B2207" s="12"/>
    </row>
    <row r="2208" spans="1:2" x14ac:dyDescent="0.3">
      <c r="A2208" s="12"/>
      <c r="B2208" s="12"/>
    </row>
    <row r="2209" spans="1:2" x14ac:dyDescent="0.3">
      <c r="A2209" s="12"/>
      <c r="B2209" s="12"/>
    </row>
    <row r="2210" spans="1:2" x14ac:dyDescent="0.3">
      <c r="A2210" s="12"/>
      <c r="B2210" s="12"/>
    </row>
    <row r="2211" spans="1:2" x14ac:dyDescent="0.3">
      <c r="A2211" s="12"/>
      <c r="B2211" s="12"/>
    </row>
    <row r="2212" spans="1:2" x14ac:dyDescent="0.3">
      <c r="A2212" s="12"/>
      <c r="B2212" s="12"/>
    </row>
    <row r="2213" spans="1:2" x14ac:dyDescent="0.3">
      <c r="A2213" s="12"/>
      <c r="B2213" s="12"/>
    </row>
    <row r="2214" spans="1:2" x14ac:dyDescent="0.3">
      <c r="A2214" s="12"/>
      <c r="B2214" s="12"/>
    </row>
    <row r="2215" spans="1:2" x14ac:dyDescent="0.3">
      <c r="A2215" s="12"/>
      <c r="B2215" s="12"/>
    </row>
    <row r="2216" spans="1:2" x14ac:dyDescent="0.3">
      <c r="A2216" s="12"/>
      <c r="B2216" s="12"/>
    </row>
    <row r="2217" spans="1:2" x14ac:dyDescent="0.3">
      <c r="A2217" s="12"/>
      <c r="B2217" s="12"/>
    </row>
    <row r="2218" spans="1:2" x14ac:dyDescent="0.3">
      <c r="A2218" s="12"/>
      <c r="B2218" s="12"/>
    </row>
    <row r="2219" spans="1:2" x14ac:dyDescent="0.3">
      <c r="A2219" s="12"/>
      <c r="B2219" s="12"/>
    </row>
    <row r="2220" spans="1:2" x14ac:dyDescent="0.3">
      <c r="A2220" s="12"/>
      <c r="B2220" s="12"/>
    </row>
    <row r="2221" spans="1:2" x14ac:dyDescent="0.3">
      <c r="A2221" s="12"/>
      <c r="B2221" s="12"/>
    </row>
    <row r="2222" spans="1:2" x14ac:dyDescent="0.3">
      <c r="A2222" s="12"/>
      <c r="B2222" s="12"/>
    </row>
    <row r="2223" spans="1:2" x14ac:dyDescent="0.3">
      <c r="A2223" s="12"/>
      <c r="B2223" s="12"/>
    </row>
    <row r="2224" spans="1:2" x14ac:dyDescent="0.3">
      <c r="A2224" s="12"/>
      <c r="B2224" s="12"/>
    </row>
    <row r="2225" spans="1:2" x14ac:dyDescent="0.3">
      <c r="A2225" s="12"/>
      <c r="B2225" s="12"/>
    </row>
    <row r="2226" spans="1:2" x14ac:dyDescent="0.3">
      <c r="A2226" s="12"/>
      <c r="B2226" s="12"/>
    </row>
    <row r="2227" spans="1:2" x14ac:dyDescent="0.3">
      <c r="A2227" s="12"/>
      <c r="B2227" s="12"/>
    </row>
    <row r="2228" spans="1:2" x14ac:dyDescent="0.3">
      <c r="A2228" s="12"/>
      <c r="B2228" s="12"/>
    </row>
    <row r="2229" spans="1:2" x14ac:dyDescent="0.3">
      <c r="A2229" s="12"/>
      <c r="B2229" s="12"/>
    </row>
    <row r="2230" spans="1:2" x14ac:dyDescent="0.3">
      <c r="A2230" s="12"/>
      <c r="B2230" s="12"/>
    </row>
    <row r="2231" spans="1:2" x14ac:dyDescent="0.3">
      <c r="A2231" s="12"/>
      <c r="B2231" s="12"/>
    </row>
    <row r="2232" spans="1:2" x14ac:dyDescent="0.3">
      <c r="A2232" s="12"/>
      <c r="B2232" s="12"/>
    </row>
    <row r="2233" spans="1:2" x14ac:dyDescent="0.3">
      <c r="A2233" s="12"/>
      <c r="B2233" s="12"/>
    </row>
    <row r="2234" spans="1:2" x14ac:dyDescent="0.3">
      <c r="A2234" s="12"/>
      <c r="B2234" s="12"/>
    </row>
    <row r="2235" spans="1:2" x14ac:dyDescent="0.3">
      <c r="A2235" s="12"/>
      <c r="B2235" s="12"/>
    </row>
    <row r="2236" spans="1:2" x14ac:dyDescent="0.3">
      <c r="A2236" s="12"/>
      <c r="B2236" s="12"/>
    </row>
    <row r="2237" spans="1:2" x14ac:dyDescent="0.3">
      <c r="A2237" s="12"/>
      <c r="B2237" s="12"/>
    </row>
    <row r="2238" spans="1:2" x14ac:dyDescent="0.3">
      <c r="A2238" s="12"/>
      <c r="B2238" s="12"/>
    </row>
    <row r="2239" spans="1:2" x14ac:dyDescent="0.3">
      <c r="A2239" s="12"/>
      <c r="B2239" s="12"/>
    </row>
    <row r="2240" spans="1:2" x14ac:dyDescent="0.3">
      <c r="A2240" s="12"/>
      <c r="B2240" s="12"/>
    </row>
    <row r="2241" spans="1:2" x14ac:dyDescent="0.3">
      <c r="A2241" s="12"/>
      <c r="B2241" s="12"/>
    </row>
    <row r="2242" spans="1:2" x14ac:dyDescent="0.3">
      <c r="A2242" s="12"/>
      <c r="B2242" s="12"/>
    </row>
    <row r="2243" spans="1:2" x14ac:dyDescent="0.3">
      <c r="A2243" s="12"/>
      <c r="B2243" s="12"/>
    </row>
    <row r="2244" spans="1:2" x14ac:dyDescent="0.3">
      <c r="A2244" s="12"/>
      <c r="B2244" s="12"/>
    </row>
    <row r="2245" spans="1:2" x14ac:dyDescent="0.3">
      <c r="A2245" s="12"/>
      <c r="B2245" s="12"/>
    </row>
    <row r="2246" spans="1:2" x14ac:dyDescent="0.3">
      <c r="A2246" s="12"/>
      <c r="B2246" s="12"/>
    </row>
    <row r="2247" spans="1:2" x14ac:dyDescent="0.3">
      <c r="A2247" s="12"/>
      <c r="B2247" s="12"/>
    </row>
    <row r="2248" spans="1:2" x14ac:dyDescent="0.3">
      <c r="A2248" s="12"/>
      <c r="B2248" s="12"/>
    </row>
    <row r="2249" spans="1:2" x14ac:dyDescent="0.3">
      <c r="A2249" s="12"/>
      <c r="B2249" s="12"/>
    </row>
    <row r="2250" spans="1:2" x14ac:dyDescent="0.3">
      <c r="A2250" s="12"/>
      <c r="B2250" s="12"/>
    </row>
    <row r="2251" spans="1:2" x14ac:dyDescent="0.3">
      <c r="A2251" s="12"/>
      <c r="B2251" s="12"/>
    </row>
    <row r="2252" spans="1:2" x14ac:dyDescent="0.3">
      <c r="A2252" s="12"/>
      <c r="B2252" s="12"/>
    </row>
    <row r="2253" spans="1:2" x14ac:dyDescent="0.3">
      <c r="A2253" s="12"/>
      <c r="B2253" s="12"/>
    </row>
    <row r="2254" spans="1:2" x14ac:dyDescent="0.3">
      <c r="A2254" s="12"/>
      <c r="B2254" s="12"/>
    </row>
    <row r="2255" spans="1:2" x14ac:dyDescent="0.3">
      <c r="A2255" s="12"/>
      <c r="B2255" s="12"/>
    </row>
    <row r="2256" spans="1:2" x14ac:dyDescent="0.3">
      <c r="A2256" s="12"/>
      <c r="B2256" s="12"/>
    </row>
    <row r="2257" spans="1:2" x14ac:dyDescent="0.3">
      <c r="A2257" s="12"/>
      <c r="B2257" s="12"/>
    </row>
    <row r="2258" spans="1:2" x14ac:dyDescent="0.3">
      <c r="A2258" s="12"/>
      <c r="B2258" s="12"/>
    </row>
    <row r="2259" spans="1:2" x14ac:dyDescent="0.3">
      <c r="A2259" s="12"/>
      <c r="B2259" s="12"/>
    </row>
    <row r="2260" spans="1:2" x14ac:dyDescent="0.3">
      <c r="A2260" s="12"/>
      <c r="B2260" s="12"/>
    </row>
    <row r="2261" spans="1:2" x14ac:dyDescent="0.3">
      <c r="A2261" s="12"/>
      <c r="B2261" s="12"/>
    </row>
    <row r="2262" spans="1:2" x14ac:dyDescent="0.3">
      <c r="A2262" s="12"/>
      <c r="B2262" s="12"/>
    </row>
    <row r="2263" spans="1:2" x14ac:dyDescent="0.3">
      <c r="A2263" s="12"/>
      <c r="B2263" s="12"/>
    </row>
    <row r="2264" spans="1:2" x14ac:dyDescent="0.3">
      <c r="A2264" s="12"/>
      <c r="B2264" s="12"/>
    </row>
    <row r="2265" spans="1:2" x14ac:dyDescent="0.3">
      <c r="A2265" s="12"/>
      <c r="B2265" s="12"/>
    </row>
    <row r="2266" spans="1:2" x14ac:dyDescent="0.3">
      <c r="A2266" s="12"/>
      <c r="B2266" s="12"/>
    </row>
    <row r="2267" spans="1:2" x14ac:dyDescent="0.3">
      <c r="A2267" s="12"/>
      <c r="B2267" s="12"/>
    </row>
    <row r="2268" spans="1:2" x14ac:dyDescent="0.3">
      <c r="A2268" s="12"/>
      <c r="B2268" s="12"/>
    </row>
    <row r="2269" spans="1:2" x14ac:dyDescent="0.3">
      <c r="A2269" s="12"/>
      <c r="B2269" s="12"/>
    </row>
    <row r="2270" spans="1:2" x14ac:dyDescent="0.3">
      <c r="A2270" s="12"/>
      <c r="B2270" s="12"/>
    </row>
    <row r="2271" spans="1:2" x14ac:dyDescent="0.3">
      <c r="A2271" s="12"/>
      <c r="B2271" s="12"/>
    </row>
    <row r="2272" spans="1:2" x14ac:dyDescent="0.3">
      <c r="A2272" s="12"/>
      <c r="B2272" s="12"/>
    </row>
    <row r="2273" spans="1:2" x14ac:dyDescent="0.3">
      <c r="A2273" s="12"/>
      <c r="B2273" s="12"/>
    </row>
    <row r="2274" spans="1:2" x14ac:dyDescent="0.3">
      <c r="A2274" s="12"/>
      <c r="B2274" s="12"/>
    </row>
    <row r="2275" spans="1:2" x14ac:dyDescent="0.3">
      <c r="A2275" s="12"/>
      <c r="B2275" s="12"/>
    </row>
    <row r="2276" spans="1:2" x14ac:dyDescent="0.3">
      <c r="A2276" s="12"/>
      <c r="B2276" s="12"/>
    </row>
    <row r="2277" spans="1:2" x14ac:dyDescent="0.3">
      <c r="A2277" s="12"/>
      <c r="B2277" s="12"/>
    </row>
    <row r="2278" spans="1:2" x14ac:dyDescent="0.3">
      <c r="A2278" s="12"/>
      <c r="B2278" s="12"/>
    </row>
    <row r="2279" spans="1:2" x14ac:dyDescent="0.3">
      <c r="A2279" s="12"/>
      <c r="B2279" s="12"/>
    </row>
    <row r="2280" spans="1:2" x14ac:dyDescent="0.3">
      <c r="A2280" s="12"/>
      <c r="B2280" s="12"/>
    </row>
    <row r="2281" spans="1:2" x14ac:dyDescent="0.3">
      <c r="A2281" s="12"/>
      <c r="B2281" s="12"/>
    </row>
    <row r="2282" spans="1:2" x14ac:dyDescent="0.3">
      <c r="A2282" s="12"/>
      <c r="B2282" s="12"/>
    </row>
    <row r="2283" spans="1:2" x14ac:dyDescent="0.3">
      <c r="A2283" s="12"/>
      <c r="B2283" s="12"/>
    </row>
    <row r="2284" spans="1:2" x14ac:dyDescent="0.3">
      <c r="A2284" s="12"/>
      <c r="B2284" s="12"/>
    </row>
    <row r="2285" spans="1:2" x14ac:dyDescent="0.3">
      <c r="A2285" s="12"/>
      <c r="B2285" s="12"/>
    </row>
    <row r="2286" spans="1:2" x14ac:dyDescent="0.3">
      <c r="A2286" s="12"/>
      <c r="B2286" s="12"/>
    </row>
    <row r="2287" spans="1:2" x14ac:dyDescent="0.3">
      <c r="A2287" s="12"/>
      <c r="B2287" s="12"/>
    </row>
    <row r="2288" spans="1:2" x14ac:dyDescent="0.3">
      <c r="A2288" s="12"/>
      <c r="B2288" s="12"/>
    </row>
    <row r="2289" spans="1:2" x14ac:dyDescent="0.3">
      <c r="A2289" s="12"/>
      <c r="B2289" s="12"/>
    </row>
    <row r="2290" spans="1:2" x14ac:dyDescent="0.3">
      <c r="A2290" s="12"/>
      <c r="B2290" s="12"/>
    </row>
    <row r="2291" spans="1:2" x14ac:dyDescent="0.3">
      <c r="A2291" s="12"/>
      <c r="B2291" s="12"/>
    </row>
    <row r="2292" spans="1:2" x14ac:dyDescent="0.3">
      <c r="A2292" s="12"/>
      <c r="B2292" s="12"/>
    </row>
    <row r="2293" spans="1:2" x14ac:dyDescent="0.3">
      <c r="A2293" s="12"/>
      <c r="B2293" s="12"/>
    </row>
    <row r="2294" spans="1:2" x14ac:dyDescent="0.3">
      <c r="A2294" s="12"/>
      <c r="B2294" s="12"/>
    </row>
    <row r="2295" spans="1:2" x14ac:dyDescent="0.3">
      <c r="A2295" s="12"/>
      <c r="B2295" s="12"/>
    </row>
    <row r="2296" spans="1:2" x14ac:dyDescent="0.3">
      <c r="A2296" s="12"/>
      <c r="B2296" s="12"/>
    </row>
    <row r="2297" spans="1:2" x14ac:dyDescent="0.3">
      <c r="A2297" s="12"/>
      <c r="B2297" s="12"/>
    </row>
    <row r="2298" spans="1:2" x14ac:dyDescent="0.3">
      <c r="A2298" s="12"/>
      <c r="B2298" s="12"/>
    </row>
    <row r="2299" spans="1:2" x14ac:dyDescent="0.3">
      <c r="A2299" s="12"/>
      <c r="B2299" s="12"/>
    </row>
    <row r="2300" spans="1:2" x14ac:dyDescent="0.3">
      <c r="A2300" s="12"/>
      <c r="B2300" s="12"/>
    </row>
    <row r="2301" spans="1:2" x14ac:dyDescent="0.3">
      <c r="A2301" s="12"/>
      <c r="B2301" s="12"/>
    </row>
    <row r="2302" spans="1:2" x14ac:dyDescent="0.3">
      <c r="A2302" s="12"/>
      <c r="B2302" s="12"/>
    </row>
    <row r="2303" spans="1:2" x14ac:dyDescent="0.3">
      <c r="A2303" s="12"/>
      <c r="B2303" s="12"/>
    </row>
    <row r="2304" spans="1:2" x14ac:dyDescent="0.3">
      <c r="A2304" s="12"/>
      <c r="B2304" s="12"/>
    </row>
    <row r="2305" spans="1:2" x14ac:dyDescent="0.3">
      <c r="A2305" s="12"/>
      <c r="B2305" s="12"/>
    </row>
    <row r="2306" spans="1:2" x14ac:dyDescent="0.3">
      <c r="A2306" s="12"/>
      <c r="B2306" s="12"/>
    </row>
    <row r="2307" spans="1:2" x14ac:dyDescent="0.3">
      <c r="A2307" s="12"/>
      <c r="B2307" s="12"/>
    </row>
    <row r="2308" spans="1:2" x14ac:dyDescent="0.3">
      <c r="A2308" s="12"/>
      <c r="B2308" s="12"/>
    </row>
    <row r="2309" spans="1:2" x14ac:dyDescent="0.3">
      <c r="A2309" s="12"/>
      <c r="B2309" s="12"/>
    </row>
    <row r="2310" spans="1:2" x14ac:dyDescent="0.3">
      <c r="A2310" s="12"/>
      <c r="B2310" s="12"/>
    </row>
    <row r="2311" spans="1:2" x14ac:dyDescent="0.3">
      <c r="A2311" s="12"/>
      <c r="B2311" s="12"/>
    </row>
    <row r="2312" spans="1:2" x14ac:dyDescent="0.3">
      <c r="A2312" s="12"/>
      <c r="B2312" s="12"/>
    </row>
    <row r="2313" spans="1:2" x14ac:dyDescent="0.3">
      <c r="A2313" s="12"/>
      <c r="B2313" s="12"/>
    </row>
    <row r="2314" spans="1:2" x14ac:dyDescent="0.3">
      <c r="A2314" s="12"/>
      <c r="B2314" s="12"/>
    </row>
    <row r="2315" spans="1:2" x14ac:dyDescent="0.3">
      <c r="A2315" s="12"/>
      <c r="B2315" s="12"/>
    </row>
    <row r="2316" spans="1:2" x14ac:dyDescent="0.3">
      <c r="A2316" s="12"/>
      <c r="B2316" s="12"/>
    </row>
    <row r="2317" spans="1:2" x14ac:dyDescent="0.3">
      <c r="A2317" s="12"/>
      <c r="B2317" s="12"/>
    </row>
    <row r="2318" spans="1:2" x14ac:dyDescent="0.3">
      <c r="A2318" s="12"/>
      <c r="B2318" s="12"/>
    </row>
    <row r="2319" spans="1:2" x14ac:dyDescent="0.3">
      <c r="A2319" s="12"/>
      <c r="B2319" s="12"/>
    </row>
    <row r="2320" spans="1:2" x14ac:dyDescent="0.3">
      <c r="A2320" s="12"/>
      <c r="B2320" s="12"/>
    </row>
    <row r="2321" spans="1:2" x14ac:dyDescent="0.3">
      <c r="A2321" s="12"/>
      <c r="B2321" s="12"/>
    </row>
    <row r="2322" spans="1:2" x14ac:dyDescent="0.3">
      <c r="A2322" s="12"/>
      <c r="B2322" s="12"/>
    </row>
    <row r="2323" spans="1:2" x14ac:dyDescent="0.3">
      <c r="A2323" s="12"/>
      <c r="B2323" s="12"/>
    </row>
    <row r="2324" spans="1:2" x14ac:dyDescent="0.3">
      <c r="A2324" s="12"/>
      <c r="B2324" s="12"/>
    </row>
    <row r="2325" spans="1:2" x14ac:dyDescent="0.3">
      <c r="A2325" s="12"/>
      <c r="B2325" s="12"/>
    </row>
    <row r="2326" spans="1:2" x14ac:dyDescent="0.3">
      <c r="A2326" s="12"/>
      <c r="B2326" s="12"/>
    </row>
    <row r="2327" spans="1:2" x14ac:dyDescent="0.3">
      <c r="A2327" s="12"/>
      <c r="B2327" s="12"/>
    </row>
    <row r="2328" spans="1:2" x14ac:dyDescent="0.3">
      <c r="A2328" s="12"/>
      <c r="B2328" s="12"/>
    </row>
    <row r="2329" spans="1:2" x14ac:dyDescent="0.3">
      <c r="A2329" s="12"/>
      <c r="B2329" s="12"/>
    </row>
    <row r="2330" spans="1:2" x14ac:dyDescent="0.3">
      <c r="A2330" s="12"/>
      <c r="B2330" s="12"/>
    </row>
    <row r="2331" spans="1:2" x14ac:dyDescent="0.3">
      <c r="A2331" s="12"/>
      <c r="B2331" s="12"/>
    </row>
    <row r="2332" spans="1:2" x14ac:dyDescent="0.3">
      <c r="A2332" s="12"/>
      <c r="B2332" s="12"/>
    </row>
    <row r="2333" spans="1:2" x14ac:dyDescent="0.3">
      <c r="A2333" s="12"/>
      <c r="B2333" s="12"/>
    </row>
    <row r="2334" spans="1:2" x14ac:dyDescent="0.3">
      <c r="A2334" s="12"/>
      <c r="B2334" s="12"/>
    </row>
    <row r="2335" spans="1:2" x14ac:dyDescent="0.3">
      <c r="A2335" s="12"/>
      <c r="B2335" s="12"/>
    </row>
    <row r="2336" spans="1:2" x14ac:dyDescent="0.3">
      <c r="A2336" s="12"/>
      <c r="B2336" s="12"/>
    </row>
    <row r="2337" spans="1:2" x14ac:dyDescent="0.3">
      <c r="A2337" s="12"/>
      <c r="B2337" s="12"/>
    </row>
    <row r="2338" spans="1:2" x14ac:dyDescent="0.3">
      <c r="A2338" s="12"/>
      <c r="B2338" s="12"/>
    </row>
    <row r="2339" spans="1:2" x14ac:dyDescent="0.3">
      <c r="A2339" s="12"/>
      <c r="B2339" s="12"/>
    </row>
    <row r="2340" spans="1:2" x14ac:dyDescent="0.3">
      <c r="A2340" s="12"/>
      <c r="B2340" s="12"/>
    </row>
    <row r="2341" spans="1:2" x14ac:dyDescent="0.3">
      <c r="A2341" s="12"/>
      <c r="B2341" s="12"/>
    </row>
    <row r="2342" spans="1:2" x14ac:dyDescent="0.3">
      <c r="A2342" s="12"/>
      <c r="B2342" s="12"/>
    </row>
    <row r="2343" spans="1:2" x14ac:dyDescent="0.3">
      <c r="A2343" s="12"/>
      <c r="B2343" s="12"/>
    </row>
    <row r="2344" spans="1:2" x14ac:dyDescent="0.3">
      <c r="A2344" s="12"/>
      <c r="B2344" s="12"/>
    </row>
    <row r="2345" spans="1:2" x14ac:dyDescent="0.3">
      <c r="A2345" s="12"/>
      <c r="B2345" s="12"/>
    </row>
    <row r="2346" spans="1:2" x14ac:dyDescent="0.3">
      <c r="A2346" s="12"/>
      <c r="B2346" s="12"/>
    </row>
    <row r="2347" spans="1:2" x14ac:dyDescent="0.3">
      <c r="A2347" s="12"/>
      <c r="B2347" s="12"/>
    </row>
    <row r="2348" spans="1:2" x14ac:dyDescent="0.3">
      <c r="A2348" s="12"/>
      <c r="B2348" s="12"/>
    </row>
    <row r="2349" spans="1:2" x14ac:dyDescent="0.3">
      <c r="A2349" s="12"/>
      <c r="B2349" s="12"/>
    </row>
    <row r="2350" spans="1:2" x14ac:dyDescent="0.3">
      <c r="A2350" s="12"/>
      <c r="B2350" s="12"/>
    </row>
    <row r="2351" spans="1:2" x14ac:dyDescent="0.3">
      <c r="A2351" s="12"/>
      <c r="B2351" s="12"/>
    </row>
    <row r="2352" spans="1:2" x14ac:dyDescent="0.3">
      <c r="A2352" s="12"/>
      <c r="B2352" s="12"/>
    </row>
    <row r="2353" spans="1:2" x14ac:dyDescent="0.3">
      <c r="A2353" s="12"/>
      <c r="B2353" s="12"/>
    </row>
    <row r="2354" spans="1:2" x14ac:dyDescent="0.3">
      <c r="A2354" s="12"/>
      <c r="B2354" s="12"/>
    </row>
    <row r="2355" spans="1:2" x14ac:dyDescent="0.3">
      <c r="A2355" s="12"/>
      <c r="B2355" s="12"/>
    </row>
    <row r="2356" spans="1:2" x14ac:dyDescent="0.3">
      <c r="A2356" s="12"/>
      <c r="B2356" s="12"/>
    </row>
    <row r="2357" spans="1:2" x14ac:dyDescent="0.3">
      <c r="A2357" s="12"/>
      <c r="B2357" s="12"/>
    </row>
    <row r="2358" spans="1:2" x14ac:dyDescent="0.3">
      <c r="A2358" s="12"/>
      <c r="B2358" s="12"/>
    </row>
    <row r="2359" spans="1:2" x14ac:dyDescent="0.3">
      <c r="A2359" s="12"/>
      <c r="B2359" s="12"/>
    </row>
    <row r="2360" spans="1:2" x14ac:dyDescent="0.3">
      <c r="A2360" s="12"/>
      <c r="B2360" s="12"/>
    </row>
    <row r="2361" spans="1:2" x14ac:dyDescent="0.3">
      <c r="A2361" s="12"/>
      <c r="B2361" s="12"/>
    </row>
    <row r="2362" spans="1:2" x14ac:dyDescent="0.3">
      <c r="A2362" s="12"/>
      <c r="B2362" s="12"/>
    </row>
    <row r="2363" spans="1:2" x14ac:dyDescent="0.3">
      <c r="A2363" s="12"/>
      <c r="B2363" s="12"/>
    </row>
    <row r="2364" spans="1:2" x14ac:dyDescent="0.3">
      <c r="A2364" s="12"/>
      <c r="B2364" s="12"/>
    </row>
    <row r="2365" spans="1:2" x14ac:dyDescent="0.3">
      <c r="A2365" s="12"/>
      <c r="B2365" s="12"/>
    </row>
    <row r="2366" spans="1:2" x14ac:dyDescent="0.3">
      <c r="A2366" s="12"/>
      <c r="B2366" s="12"/>
    </row>
    <row r="2367" spans="1:2" x14ac:dyDescent="0.3">
      <c r="A2367" s="12"/>
      <c r="B2367" s="12"/>
    </row>
    <row r="2368" spans="1:2" x14ac:dyDescent="0.3">
      <c r="A2368" s="12"/>
      <c r="B2368" s="12"/>
    </row>
    <row r="2369" spans="1:2" x14ac:dyDescent="0.3">
      <c r="A2369" s="12"/>
      <c r="B2369" s="12"/>
    </row>
    <row r="2370" spans="1:2" x14ac:dyDescent="0.3">
      <c r="A2370" s="12"/>
      <c r="B2370" s="12"/>
    </row>
    <row r="2371" spans="1:2" x14ac:dyDescent="0.3">
      <c r="A2371" s="12"/>
      <c r="B2371" s="12"/>
    </row>
    <row r="2372" spans="1:2" x14ac:dyDescent="0.3">
      <c r="A2372" s="12"/>
      <c r="B2372" s="12"/>
    </row>
    <row r="2373" spans="1:2" x14ac:dyDescent="0.3">
      <c r="A2373" s="12"/>
      <c r="B2373" s="12"/>
    </row>
    <row r="2374" spans="1:2" x14ac:dyDescent="0.3">
      <c r="A2374" s="12"/>
      <c r="B2374" s="12"/>
    </row>
    <row r="2375" spans="1:2" x14ac:dyDescent="0.3">
      <c r="A2375" s="12"/>
      <c r="B2375" s="12"/>
    </row>
    <row r="2376" spans="1:2" x14ac:dyDescent="0.3">
      <c r="A2376" s="12"/>
      <c r="B2376" s="12"/>
    </row>
    <row r="2377" spans="1:2" x14ac:dyDescent="0.3">
      <c r="A2377" s="12"/>
      <c r="B2377" s="12"/>
    </row>
    <row r="2378" spans="1:2" x14ac:dyDescent="0.3">
      <c r="A2378" s="12"/>
      <c r="B2378" s="12"/>
    </row>
    <row r="2379" spans="1:2" x14ac:dyDescent="0.3">
      <c r="A2379" s="12"/>
      <c r="B2379" s="12"/>
    </row>
    <row r="2380" spans="1:2" x14ac:dyDescent="0.3">
      <c r="A2380" s="12"/>
      <c r="B2380" s="12"/>
    </row>
    <row r="2381" spans="1:2" x14ac:dyDescent="0.3">
      <c r="A2381" s="12"/>
      <c r="B2381" s="12"/>
    </row>
    <row r="2382" spans="1:2" x14ac:dyDescent="0.3">
      <c r="A2382" s="12"/>
      <c r="B2382" s="12"/>
    </row>
    <row r="2383" spans="1:2" x14ac:dyDescent="0.3">
      <c r="A2383" s="12"/>
      <c r="B2383" s="12"/>
    </row>
    <row r="2384" spans="1:2" x14ac:dyDescent="0.3">
      <c r="A2384" s="12"/>
      <c r="B2384" s="12"/>
    </row>
    <row r="2385" spans="1:2" x14ac:dyDescent="0.3">
      <c r="A2385" s="12"/>
      <c r="B2385" s="12"/>
    </row>
    <row r="2386" spans="1:2" x14ac:dyDescent="0.3">
      <c r="A2386" s="12"/>
      <c r="B2386" s="12"/>
    </row>
    <row r="2387" spans="1:2" x14ac:dyDescent="0.3">
      <c r="A2387" s="12"/>
      <c r="B2387" s="12"/>
    </row>
    <row r="2388" spans="1:2" x14ac:dyDescent="0.3">
      <c r="A2388" s="12"/>
      <c r="B2388" s="12"/>
    </row>
    <row r="2389" spans="1:2" x14ac:dyDescent="0.3">
      <c r="A2389" s="12"/>
      <c r="B2389" s="12"/>
    </row>
    <row r="2390" spans="1:2" x14ac:dyDescent="0.3">
      <c r="A2390" s="12"/>
      <c r="B2390" s="12"/>
    </row>
    <row r="2391" spans="1:2" x14ac:dyDescent="0.3">
      <c r="A2391" s="12"/>
      <c r="B2391" s="12"/>
    </row>
    <row r="2392" spans="1:2" x14ac:dyDescent="0.3">
      <c r="A2392" s="12"/>
      <c r="B2392" s="12"/>
    </row>
    <row r="2393" spans="1:2" x14ac:dyDescent="0.3">
      <c r="A2393" s="12"/>
      <c r="B2393" s="12"/>
    </row>
    <row r="2394" spans="1:2" x14ac:dyDescent="0.3">
      <c r="A2394" s="12"/>
      <c r="B2394" s="12"/>
    </row>
    <row r="2395" spans="1:2" x14ac:dyDescent="0.3">
      <c r="A2395" s="12"/>
      <c r="B2395" s="12"/>
    </row>
    <row r="2396" spans="1:2" x14ac:dyDescent="0.3">
      <c r="A2396" s="12"/>
      <c r="B2396" s="12"/>
    </row>
    <row r="2397" spans="1:2" x14ac:dyDescent="0.3">
      <c r="A2397" s="12"/>
      <c r="B2397" s="12"/>
    </row>
    <row r="2398" spans="1:2" x14ac:dyDescent="0.3">
      <c r="A2398" s="12"/>
      <c r="B2398" s="12"/>
    </row>
    <row r="2399" spans="1:2" x14ac:dyDescent="0.3">
      <c r="A2399" s="12"/>
      <c r="B2399" s="12"/>
    </row>
    <row r="2400" spans="1:2" x14ac:dyDescent="0.3">
      <c r="A2400" s="12"/>
      <c r="B2400" s="12"/>
    </row>
    <row r="2401" spans="1:2" x14ac:dyDescent="0.3">
      <c r="A2401" s="12"/>
      <c r="B2401" s="12"/>
    </row>
    <row r="2402" spans="1:2" x14ac:dyDescent="0.3">
      <c r="A2402" s="12"/>
      <c r="B2402" s="12"/>
    </row>
    <row r="2403" spans="1:2" x14ac:dyDescent="0.3">
      <c r="A2403" s="12"/>
      <c r="B2403" s="12"/>
    </row>
    <row r="2404" spans="1:2" x14ac:dyDescent="0.3">
      <c r="A2404" s="12"/>
      <c r="B2404" s="12"/>
    </row>
    <row r="2405" spans="1:2" x14ac:dyDescent="0.3">
      <c r="A2405" s="12"/>
      <c r="B2405" s="12"/>
    </row>
    <row r="2406" spans="1:2" x14ac:dyDescent="0.3">
      <c r="A2406" s="12"/>
      <c r="B2406" s="12"/>
    </row>
    <row r="2407" spans="1:2" x14ac:dyDescent="0.3">
      <c r="A2407" s="12"/>
      <c r="B2407" s="12"/>
    </row>
    <row r="2408" spans="1:2" x14ac:dyDescent="0.3">
      <c r="A2408" s="12"/>
      <c r="B2408" s="12"/>
    </row>
    <row r="2409" spans="1:2" x14ac:dyDescent="0.3">
      <c r="A2409" s="12"/>
      <c r="B2409" s="12"/>
    </row>
    <row r="2410" spans="1:2" x14ac:dyDescent="0.3">
      <c r="A2410" s="12"/>
      <c r="B2410" s="12"/>
    </row>
    <row r="2411" spans="1:2" x14ac:dyDescent="0.3">
      <c r="A2411" s="12"/>
      <c r="B2411" s="12"/>
    </row>
    <row r="2412" spans="1:2" x14ac:dyDescent="0.3">
      <c r="A2412" s="12"/>
      <c r="B2412" s="12"/>
    </row>
    <row r="2413" spans="1:2" x14ac:dyDescent="0.3">
      <c r="A2413" s="12"/>
      <c r="B2413" s="12"/>
    </row>
    <row r="2414" spans="1:2" x14ac:dyDescent="0.3">
      <c r="A2414" s="12"/>
      <c r="B2414" s="12"/>
    </row>
    <row r="2415" spans="1:2" x14ac:dyDescent="0.3">
      <c r="A2415" s="12"/>
      <c r="B2415" s="12"/>
    </row>
    <row r="2416" spans="1:2" x14ac:dyDescent="0.3">
      <c r="A2416" s="12"/>
      <c r="B2416" s="12"/>
    </row>
    <row r="2417" spans="1:2" x14ac:dyDescent="0.3">
      <c r="A2417" s="12"/>
      <c r="B2417" s="12"/>
    </row>
    <row r="2418" spans="1:2" x14ac:dyDescent="0.3">
      <c r="A2418" s="12"/>
      <c r="B2418" s="12"/>
    </row>
    <row r="2419" spans="1:2" x14ac:dyDescent="0.3">
      <c r="A2419" s="12"/>
      <c r="B2419" s="12"/>
    </row>
    <row r="2420" spans="1:2" x14ac:dyDescent="0.3">
      <c r="A2420" s="12"/>
      <c r="B2420" s="12"/>
    </row>
    <row r="2421" spans="1:2" x14ac:dyDescent="0.3">
      <c r="A2421" s="12"/>
      <c r="B2421" s="12"/>
    </row>
    <row r="2422" spans="1:2" x14ac:dyDescent="0.3">
      <c r="A2422" s="12"/>
      <c r="B2422" s="12"/>
    </row>
    <row r="2423" spans="1:2" x14ac:dyDescent="0.3">
      <c r="A2423" s="12"/>
      <c r="B2423" s="12"/>
    </row>
    <row r="2424" spans="1:2" x14ac:dyDescent="0.3">
      <c r="A2424" s="12"/>
      <c r="B2424" s="12"/>
    </row>
    <row r="2425" spans="1:2" x14ac:dyDescent="0.3">
      <c r="A2425" s="12"/>
      <c r="B2425" s="12"/>
    </row>
    <row r="2426" spans="1:2" x14ac:dyDescent="0.3">
      <c r="A2426" s="12"/>
      <c r="B2426" s="12"/>
    </row>
    <row r="2427" spans="1:2" x14ac:dyDescent="0.3">
      <c r="A2427" s="12"/>
      <c r="B2427" s="12"/>
    </row>
    <row r="2428" spans="1:2" x14ac:dyDescent="0.3">
      <c r="A2428" s="12"/>
      <c r="B2428" s="12"/>
    </row>
    <row r="2429" spans="1:2" x14ac:dyDescent="0.3">
      <c r="A2429" s="12"/>
      <c r="B2429" s="12"/>
    </row>
    <row r="2430" spans="1:2" x14ac:dyDescent="0.3">
      <c r="A2430" s="12"/>
      <c r="B2430" s="12"/>
    </row>
    <row r="2431" spans="1:2" x14ac:dyDescent="0.3">
      <c r="A2431" s="12"/>
      <c r="B2431" s="12"/>
    </row>
    <row r="2432" spans="1:2" x14ac:dyDescent="0.3">
      <c r="A2432" s="12"/>
      <c r="B2432" s="12"/>
    </row>
    <row r="2433" spans="1:2" x14ac:dyDescent="0.3">
      <c r="A2433" s="12"/>
      <c r="B2433" s="12"/>
    </row>
    <row r="2434" spans="1:2" x14ac:dyDescent="0.3">
      <c r="A2434" s="12"/>
      <c r="B2434" s="12"/>
    </row>
    <row r="2435" spans="1:2" x14ac:dyDescent="0.3">
      <c r="A2435" s="12"/>
      <c r="B2435" s="12"/>
    </row>
    <row r="2436" spans="1:2" x14ac:dyDescent="0.3">
      <c r="A2436" s="12"/>
      <c r="B2436" s="12"/>
    </row>
    <row r="2437" spans="1:2" x14ac:dyDescent="0.3">
      <c r="A2437" s="12"/>
      <c r="B2437" s="12"/>
    </row>
    <row r="2438" spans="1:2" x14ac:dyDescent="0.3">
      <c r="A2438" s="12"/>
      <c r="B2438" s="12"/>
    </row>
    <row r="2439" spans="1:2" x14ac:dyDescent="0.3">
      <c r="A2439" s="12"/>
      <c r="B2439" s="12"/>
    </row>
    <row r="2440" spans="1:2" x14ac:dyDescent="0.3">
      <c r="A2440" s="12"/>
      <c r="B2440" s="12"/>
    </row>
    <row r="2441" spans="1:2" x14ac:dyDescent="0.3">
      <c r="A2441" s="12"/>
      <c r="B2441" s="12"/>
    </row>
    <row r="2442" spans="1:2" x14ac:dyDescent="0.3">
      <c r="A2442" s="12"/>
      <c r="B2442" s="12"/>
    </row>
    <row r="2443" spans="1:2" x14ac:dyDescent="0.3">
      <c r="A2443" s="12"/>
      <c r="B2443" s="12"/>
    </row>
    <row r="2444" spans="1:2" x14ac:dyDescent="0.3">
      <c r="A2444" s="12"/>
      <c r="B2444" s="12"/>
    </row>
    <row r="2445" spans="1:2" x14ac:dyDescent="0.3">
      <c r="A2445" s="12"/>
      <c r="B2445" s="12"/>
    </row>
    <row r="2446" spans="1:2" x14ac:dyDescent="0.3">
      <c r="A2446" s="12"/>
      <c r="B2446" s="12"/>
    </row>
    <row r="2447" spans="1:2" x14ac:dyDescent="0.3">
      <c r="A2447" s="12"/>
      <c r="B2447" s="12"/>
    </row>
    <row r="2448" spans="1:2" x14ac:dyDescent="0.3">
      <c r="A2448" s="12"/>
      <c r="B2448" s="12"/>
    </row>
    <row r="2449" spans="1:2" x14ac:dyDescent="0.3">
      <c r="A2449" s="12"/>
      <c r="B2449" s="12"/>
    </row>
    <row r="2450" spans="1:2" x14ac:dyDescent="0.3">
      <c r="A2450" s="12"/>
      <c r="B2450" s="12"/>
    </row>
    <row r="2451" spans="1:2" x14ac:dyDescent="0.3">
      <c r="A2451" s="12"/>
      <c r="B2451" s="12"/>
    </row>
    <row r="2452" spans="1:2" x14ac:dyDescent="0.3">
      <c r="A2452" s="12"/>
      <c r="B2452" s="12"/>
    </row>
    <row r="2453" spans="1:2" x14ac:dyDescent="0.3">
      <c r="A2453" s="12"/>
      <c r="B2453" s="12"/>
    </row>
    <row r="2454" spans="1:2" x14ac:dyDescent="0.3">
      <c r="A2454" s="12"/>
      <c r="B2454" s="12"/>
    </row>
    <row r="2455" spans="1:2" x14ac:dyDescent="0.3">
      <c r="A2455" s="12"/>
      <c r="B2455" s="12"/>
    </row>
    <row r="2456" spans="1:2" x14ac:dyDescent="0.3">
      <c r="A2456" s="12"/>
      <c r="B2456" s="12"/>
    </row>
    <row r="2457" spans="1:2" x14ac:dyDescent="0.3">
      <c r="A2457" s="12"/>
      <c r="B2457" s="12"/>
    </row>
    <row r="2458" spans="1:2" x14ac:dyDescent="0.3">
      <c r="A2458" s="12"/>
      <c r="B2458" s="12"/>
    </row>
    <row r="2459" spans="1:2" x14ac:dyDescent="0.3">
      <c r="A2459" s="12"/>
      <c r="B2459" s="12"/>
    </row>
    <row r="2460" spans="1:2" x14ac:dyDescent="0.3">
      <c r="A2460" s="12"/>
      <c r="B2460" s="12"/>
    </row>
    <row r="2461" spans="1:2" x14ac:dyDescent="0.3">
      <c r="A2461" s="12"/>
      <c r="B2461" s="12"/>
    </row>
    <row r="2462" spans="1:2" x14ac:dyDescent="0.3">
      <c r="A2462" s="12"/>
      <c r="B2462" s="12"/>
    </row>
    <row r="2463" spans="1:2" x14ac:dyDescent="0.3">
      <c r="A2463" s="12"/>
      <c r="B2463" s="12"/>
    </row>
    <row r="2464" spans="1:2" x14ac:dyDescent="0.3">
      <c r="A2464" s="12"/>
      <c r="B2464" s="12"/>
    </row>
    <row r="2465" spans="1:2" x14ac:dyDescent="0.3">
      <c r="A2465" s="12"/>
      <c r="B2465" s="12"/>
    </row>
    <row r="2466" spans="1:2" x14ac:dyDescent="0.3">
      <c r="A2466" s="12"/>
      <c r="B2466" s="12"/>
    </row>
    <row r="2467" spans="1:2" x14ac:dyDescent="0.3">
      <c r="A2467" s="12"/>
      <c r="B2467" s="12"/>
    </row>
    <row r="2468" spans="1:2" x14ac:dyDescent="0.3">
      <c r="A2468" s="12"/>
      <c r="B2468" s="12"/>
    </row>
    <row r="2469" spans="1:2" x14ac:dyDescent="0.3">
      <c r="A2469" s="12"/>
      <c r="B2469" s="12"/>
    </row>
    <row r="2470" spans="1:2" x14ac:dyDescent="0.3">
      <c r="A2470" s="12"/>
      <c r="B2470" s="12"/>
    </row>
    <row r="2471" spans="1:2" x14ac:dyDescent="0.3">
      <c r="A2471" s="12"/>
      <c r="B2471" s="12"/>
    </row>
    <row r="2472" spans="1:2" x14ac:dyDescent="0.3">
      <c r="A2472" s="12"/>
      <c r="B2472" s="12"/>
    </row>
    <row r="2473" spans="1:2" x14ac:dyDescent="0.3">
      <c r="A2473" s="12"/>
      <c r="B2473" s="12"/>
    </row>
    <row r="2474" spans="1:2" x14ac:dyDescent="0.3">
      <c r="A2474" s="12"/>
      <c r="B2474" s="12"/>
    </row>
    <row r="2475" spans="1:2" x14ac:dyDescent="0.3">
      <c r="A2475" s="12"/>
      <c r="B2475" s="12"/>
    </row>
    <row r="2476" spans="1:2" x14ac:dyDescent="0.3">
      <c r="A2476" s="12"/>
      <c r="B2476" s="12"/>
    </row>
    <row r="2477" spans="1:2" x14ac:dyDescent="0.3">
      <c r="A2477" s="12"/>
      <c r="B2477" s="12"/>
    </row>
    <row r="2478" spans="1:2" x14ac:dyDescent="0.3">
      <c r="A2478" s="12"/>
      <c r="B2478" s="12"/>
    </row>
    <row r="2479" spans="1:2" x14ac:dyDescent="0.3">
      <c r="A2479" s="12"/>
      <c r="B2479" s="12"/>
    </row>
    <row r="2480" spans="1:2" x14ac:dyDescent="0.3">
      <c r="A2480" s="12"/>
      <c r="B2480" s="12"/>
    </row>
    <row r="2481" spans="1:2" x14ac:dyDescent="0.3">
      <c r="A2481" s="12"/>
      <c r="B2481" s="12"/>
    </row>
    <row r="2482" spans="1:2" x14ac:dyDescent="0.3">
      <c r="A2482" s="12"/>
      <c r="B2482" s="12"/>
    </row>
    <row r="2483" spans="1:2" x14ac:dyDescent="0.3">
      <c r="A2483" s="12"/>
      <c r="B2483" s="12"/>
    </row>
    <row r="2484" spans="1:2" x14ac:dyDescent="0.3">
      <c r="A2484" s="12"/>
      <c r="B2484" s="12"/>
    </row>
    <row r="2485" spans="1:2" x14ac:dyDescent="0.3">
      <c r="A2485" s="12"/>
      <c r="B2485" s="12"/>
    </row>
    <row r="2486" spans="1:2" x14ac:dyDescent="0.3">
      <c r="A2486" s="12"/>
      <c r="B2486" s="12"/>
    </row>
    <row r="2487" spans="1:2" x14ac:dyDescent="0.3">
      <c r="A2487" s="12"/>
      <c r="B2487" s="12"/>
    </row>
    <row r="2488" spans="1:2" x14ac:dyDescent="0.3">
      <c r="A2488" s="12"/>
      <c r="B2488" s="12"/>
    </row>
    <row r="2489" spans="1:2" x14ac:dyDescent="0.3">
      <c r="A2489" s="12"/>
      <c r="B2489" s="12"/>
    </row>
    <row r="2490" spans="1:2" x14ac:dyDescent="0.3">
      <c r="A2490" s="12"/>
      <c r="B2490" s="12"/>
    </row>
    <row r="2491" spans="1:2" x14ac:dyDescent="0.3">
      <c r="A2491" s="12"/>
      <c r="B2491" s="12"/>
    </row>
    <row r="2492" spans="1:2" x14ac:dyDescent="0.3">
      <c r="A2492" s="12"/>
      <c r="B2492" s="12"/>
    </row>
    <row r="2493" spans="1:2" x14ac:dyDescent="0.3">
      <c r="A2493" s="12"/>
      <c r="B2493" s="12"/>
    </row>
    <row r="2494" spans="1:2" x14ac:dyDescent="0.3">
      <c r="A2494" s="12"/>
      <c r="B2494" s="12"/>
    </row>
    <row r="2495" spans="1:2" x14ac:dyDescent="0.3">
      <c r="A2495" s="12"/>
      <c r="B2495" s="12"/>
    </row>
    <row r="2496" spans="1:2" x14ac:dyDescent="0.3">
      <c r="A2496" s="12"/>
      <c r="B2496" s="12"/>
    </row>
    <row r="2497" spans="1:2" x14ac:dyDescent="0.3">
      <c r="A2497" s="12"/>
      <c r="B2497" s="12"/>
    </row>
    <row r="2498" spans="1:2" x14ac:dyDescent="0.3">
      <c r="A2498" s="12"/>
      <c r="B2498" s="12"/>
    </row>
    <row r="2499" spans="1:2" x14ac:dyDescent="0.3">
      <c r="A2499" s="12"/>
      <c r="B2499" s="12"/>
    </row>
    <row r="2500" spans="1:2" x14ac:dyDescent="0.3">
      <c r="A2500" s="12"/>
      <c r="B2500" s="12"/>
    </row>
    <row r="2501" spans="1:2" x14ac:dyDescent="0.3">
      <c r="A2501" s="12"/>
      <c r="B2501" s="12"/>
    </row>
    <row r="2502" spans="1:2" x14ac:dyDescent="0.3">
      <c r="A2502" s="12"/>
      <c r="B2502" s="12"/>
    </row>
    <row r="2503" spans="1:2" x14ac:dyDescent="0.3">
      <c r="A2503" s="12"/>
      <c r="B2503" s="12"/>
    </row>
    <row r="2504" spans="1:2" x14ac:dyDescent="0.3">
      <c r="A2504" s="12"/>
      <c r="B2504" s="12"/>
    </row>
    <row r="2505" spans="1:2" x14ac:dyDescent="0.3">
      <c r="A2505" s="12"/>
      <c r="B2505" s="12"/>
    </row>
    <row r="2506" spans="1:2" x14ac:dyDescent="0.3">
      <c r="A2506" s="12"/>
      <c r="B2506" s="12"/>
    </row>
    <row r="2507" spans="1:2" x14ac:dyDescent="0.3">
      <c r="A2507" s="12"/>
      <c r="B2507" s="12"/>
    </row>
    <row r="2508" spans="1:2" x14ac:dyDescent="0.3">
      <c r="A2508" s="12"/>
      <c r="B2508" s="12"/>
    </row>
    <row r="2509" spans="1:2" x14ac:dyDescent="0.3">
      <c r="A2509" s="12"/>
      <c r="B2509" s="12"/>
    </row>
    <row r="2510" spans="1:2" x14ac:dyDescent="0.3">
      <c r="A2510" s="12"/>
      <c r="B2510" s="12"/>
    </row>
    <row r="2511" spans="1:2" x14ac:dyDescent="0.3">
      <c r="A2511" s="12"/>
      <c r="B2511" s="12"/>
    </row>
    <row r="2512" spans="1:2" x14ac:dyDescent="0.3">
      <c r="A2512" s="12"/>
      <c r="B2512" s="12"/>
    </row>
    <row r="2513" spans="1:2" x14ac:dyDescent="0.3">
      <c r="A2513" s="12"/>
      <c r="B2513" s="12"/>
    </row>
    <row r="2514" spans="1:2" x14ac:dyDescent="0.3">
      <c r="A2514" s="12"/>
      <c r="B2514" s="12"/>
    </row>
    <row r="2515" spans="1:2" x14ac:dyDescent="0.3">
      <c r="A2515" s="12"/>
      <c r="B2515" s="12"/>
    </row>
    <row r="2516" spans="1:2" x14ac:dyDescent="0.3">
      <c r="A2516" s="12"/>
      <c r="B2516" s="12"/>
    </row>
    <row r="2517" spans="1:2" x14ac:dyDescent="0.3">
      <c r="A2517" s="12"/>
      <c r="B2517" s="12"/>
    </row>
    <row r="2518" spans="1:2" x14ac:dyDescent="0.3">
      <c r="A2518" s="12"/>
      <c r="B2518" s="12"/>
    </row>
    <row r="2519" spans="1:2" x14ac:dyDescent="0.3">
      <c r="A2519" s="12"/>
      <c r="B2519" s="12"/>
    </row>
    <row r="2520" spans="1:2" x14ac:dyDescent="0.3">
      <c r="A2520" s="12"/>
      <c r="B2520" s="12"/>
    </row>
    <row r="2521" spans="1:2" x14ac:dyDescent="0.3">
      <c r="A2521" s="12"/>
      <c r="B2521" s="12"/>
    </row>
    <row r="2522" spans="1:2" x14ac:dyDescent="0.3">
      <c r="A2522" s="12"/>
      <c r="B2522" s="12"/>
    </row>
    <row r="2523" spans="1:2" x14ac:dyDescent="0.3">
      <c r="A2523" s="12"/>
      <c r="B2523" s="12"/>
    </row>
    <row r="2524" spans="1:2" x14ac:dyDescent="0.3">
      <c r="A2524" s="12"/>
      <c r="B2524" s="12"/>
    </row>
    <row r="2525" spans="1:2" x14ac:dyDescent="0.3">
      <c r="A2525" s="12"/>
      <c r="B2525" s="12"/>
    </row>
    <row r="2526" spans="1:2" x14ac:dyDescent="0.3">
      <c r="A2526" s="12"/>
      <c r="B2526" s="12"/>
    </row>
    <row r="2527" spans="1:2" x14ac:dyDescent="0.3">
      <c r="A2527" s="12"/>
      <c r="B2527" s="12"/>
    </row>
    <row r="2528" spans="1:2" x14ac:dyDescent="0.3">
      <c r="A2528" s="12"/>
      <c r="B2528" s="12"/>
    </row>
    <row r="2529" spans="1:2" x14ac:dyDescent="0.3">
      <c r="A2529" s="12"/>
      <c r="B2529" s="12"/>
    </row>
    <row r="2530" spans="1:2" x14ac:dyDescent="0.3">
      <c r="A2530" s="12"/>
      <c r="B2530" s="12"/>
    </row>
    <row r="2531" spans="1:2" x14ac:dyDescent="0.3">
      <c r="A2531" s="12"/>
      <c r="B2531" s="12"/>
    </row>
    <row r="2532" spans="1:2" x14ac:dyDescent="0.3">
      <c r="A2532" s="12"/>
      <c r="B2532" s="12"/>
    </row>
    <row r="2533" spans="1:2" x14ac:dyDescent="0.3">
      <c r="A2533" s="12"/>
      <c r="B2533" s="12"/>
    </row>
    <row r="2534" spans="1:2" x14ac:dyDescent="0.3">
      <c r="A2534" s="12"/>
      <c r="B2534" s="12"/>
    </row>
    <row r="2535" spans="1:2" x14ac:dyDescent="0.3">
      <c r="A2535" s="12"/>
      <c r="B2535" s="12"/>
    </row>
    <row r="2536" spans="1:2" x14ac:dyDescent="0.3">
      <c r="A2536" s="12"/>
      <c r="B2536" s="12"/>
    </row>
    <row r="2537" spans="1:2" x14ac:dyDescent="0.3">
      <c r="A2537" s="12"/>
      <c r="B2537" s="12"/>
    </row>
    <row r="2538" spans="1:2" x14ac:dyDescent="0.3">
      <c r="A2538" s="12"/>
      <c r="B2538" s="12"/>
    </row>
    <row r="2539" spans="1:2" x14ac:dyDescent="0.3">
      <c r="A2539" s="12"/>
      <c r="B2539" s="12"/>
    </row>
    <row r="2540" spans="1:2" x14ac:dyDescent="0.3">
      <c r="A2540" s="12"/>
      <c r="B2540" s="12"/>
    </row>
    <row r="2541" spans="1:2" x14ac:dyDescent="0.3">
      <c r="A2541" s="12"/>
      <c r="B2541" s="12"/>
    </row>
    <row r="2542" spans="1:2" x14ac:dyDescent="0.3">
      <c r="A2542" s="12"/>
      <c r="B2542" s="12"/>
    </row>
    <row r="2543" spans="1:2" x14ac:dyDescent="0.3">
      <c r="A2543" s="12"/>
      <c r="B2543" s="12"/>
    </row>
    <row r="2544" spans="1:2" x14ac:dyDescent="0.3">
      <c r="A2544" s="12"/>
      <c r="B2544" s="12"/>
    </row>
    <row r="2545" spans="1:2" x14ac:dyDescent="0.3">
      <c r="A2545" s="12"/>
      <c r="B2545" s="12"/>
    </row>
    <row r="2546" spans="1:2" x14ac:dyDescent="0.3">
      <c r="A2546" s="12"/>
      <c r="B2546" s="12"/>
    </row>
    <row r="2547" spans="1:2" x14ac:dyDescent="0.3">
      <c r="A2547" s="12"/>
      <c r="B2547" s="12"/>
    </row>
    <row r="2548" spans="1:2" x14ac:dyDescent="0.3">
      <c r="A2548" s="12"/>
      <c r="B2548" s="12"/>
    </row>
    <row r="2549" spans="1:2" x14ac:dyDescent="0.3">
      <c r="A2549" s="12"/>
      <c r="B2549" s="12"/>
    </row>
    <row r="2550" spans="1:2" x14ac:dyDescent="0.3">
      <c r="A2550" s="12"/>
      <c r="B2550" s="12"/>
    </row>
    <row r="2551" spans="1:2" x14ac:dyDescent="0.3">
      <c r="A2551" s="12"/>
      <c r="B2551" s="12"/>
    </row>
    <row r="2552" spans="1:2" x14ac:dyDescent="0.3">
      <c r="A2552" s="12"/>
      <c r="B2552" s="12"/>
    </row>
    <row r="2553" spans="1:2" x14ac:dyDescent="0.3">
      <c r="A2553" s="12"/>
      <c r="B2553" s="12"/>
    </row>
    <row r="2554" spans="1:2" x14ac:dyDescent="0.3">
      <c r="A2554" s="12"/>
      <c r="B2554" s="12"/>
    </row>
    <row r="2555" spans="1:2" x14ac:dyDescent="0.3">
      <c r="A2555" s="12"/>
      <c r="B2555" s="12"/>
    </row>
    <row r="2556" spans="1:2" x14ac:dyDescent="0.3">
      <c r="A2556" s="12"/>
      <c r="B2556" s="12"/>
    </row>
    <row r="2557" spans="1:2" x14ac:dyDescent="0.3">
      <c r="A2557" s="12"/>
      <c r="B2557" s="12"/>
    </row>
    <row r="2558" spans="1:2" x14ac:dyDescent="0.3">
      <c r="A2558" s="12"/>
      <c r="B2558" s="12"/>
    </row>
    <row r="2559" spans="1:2" x14ac:dyDescent="0.3">
      <c r="A2559" s="12"/>
      <c r="B2559" s="12"/>
    </row>
    <row r="2560" spans="1:2" x14ac:dyDescent="0.3">
      <c r="A2560" s="12"/>
      <c r="B2560" s="12"/>
    </row>
    <row r="2561" spans="1:2" x14ac:dyDescent="0.3">
      <c r="A2561" s="12"/>
      <c r="B2561" s="12"/>
    </row>
    <row r="2562" spans="1:2" x14ac:dyDescent="0.3">
      <c r="A2562" s="12"/>
      <c r="B2562" s="12"/>
    </row>
    <row r="2563" spans="1:2" x14ac:dyDescent="0.3">
      <c r="A2563" s="12"/>
      <c r="B2563" s="12"/>
    </row>
    <row r="2564" spans="1:2" x14ac:dyDescent="0.3">
      <c r="A2564" s="12"/>
      <c r="B2564" s="12"/>
    </row>
    <row r="2565" spans="1:2" x14ac:dyDescent="0.3">
      <c r="A2565" s="12"/>
      <c r="B2565" s="12"/>
    </row>
    <row r="2566" spans="1:2" x14ac:dyDescent="0.3">
      <c r="A2566" s="12"/>
      <c r="B2566" s="12"/>
    </row>
    <row r="2567" spans="1:2" x14ac:dyDescent="0.3">
      <c r="A2567" s="12"/>
      <c r="B2567" s="12"/>
    </row>
    <row r="2568" spans="1:2" x14ac:dyDescent="0.3">
      <c r="A2568" s="12"/>
      <c r="B2568" s="12"/>
    </row>
    <row r="2569" spans="1:2" x14ac:dyDescent="0.3">
      <c r="A2569" s="12"/>
      <c r="B2569" s="12"/>
    </row>
    <row r="2570" spans="1:2" x14ac:dyDescent="0.3">
      <c r="A2570" s="12"/>
      <c r="B2570" s="12"/>
    </row>
    <row r="2571" spans="1:2" x14ac:dyDescent="0.3">
      <c r="A2571" s="12"/>
      <c r="B2571" s="12"/>
    </row>
    <row r="2572" spans="1:2" x14ac:dyDescent="0.3">
      <c r="A2572" s="12"/>
      <c r="B2572" s="12"/>
    </row>
    <row r="2573" spans="1:2" x14ac:dyDescent="0.3">
      <c r="A2573" s="12"/>
      <c r="B2573" s="12"/>
    </row>
    <row r="2574" spans="1:2" x14ac:dyDescent="0.3">
      <c r="A2574" s="12"/>
      <c r="B2574" s="12"/>
    </row>
    <row r="2575" spans="1:2" x14ac:dyDescent="0.3">
      <c r="A2575" s="12"/>
      <c r="B2575" s="12"/>
    </row>
    <row r="2576" spans="1:2" x14ac:dyDescent="0.3">
      <c r="A2576" s="12"/>
      <c r="B2576" s="12"/>
    </row>
    <row r="2577" spans="1:2" x14ac:dyDescent="0.3">
      <c r="A2577" s="12"/>
      <c r="B2577" s="12"/>
    </row>
    <row r="2578" spans="1:2" x14ac:dyDescent="0.3">
      <c r="A2578" s="12"/>
      <c r="B2578" s="12"/>
    </row>
    <row r="2579" spans="1:2" x14ac:dyDescent="0.3">
      <c r="A2579" s="12"/>
      <c r="B2579" s="12"/>
    </row>
    <row r="2580" spans="1:2" x14ac:dyDescent="0.3">
      <c r="A2580" s="12"/>
      <c r="B2580" s="12"/>
    </row>
    <row r="2581" spans="1:2" x14ac:dyDescent="0.3">
      <c r="A2581" s="12"/>
      <c r="B2581" s="12"/>
    </row>
    <row r="2582" spans="1:2" x14ac:dyDescent="0.3">
      <c r="A2582" s="12"/>
      <c r="B2582" s="12"/>
    </row>
    <row r="2583" spans="1:2" x14ac:dyDescent="0.3">
      <c r="A2583" s="12"/>
      <c r="B2583" s="12"/>
    </row>
    <row r="2584" spans="1:2" x14ac:dyDescent="0.3">
      <c r="A2584" s="12"/>
      <c r="B2584" s="12"/>
    </row>
    <row r="2585" spans="1:2" x14ac:dyDescent="0.3">
      <c r="A2585" s="12"/>
      <c r="B2585" s="12"/>
    </row>
    <row r="2586" spans="1:2" x14ac:dyDescent="0.3">
      <c r="A2586" s="12"/>
      <c r="B2586" s="12"/>
    </row>
    <row r="2587" spans="1:2" x14ac:dyDescent="0.3">
      <c r="A2587" s="12"/>
      <c r="B2587" s="12"/>
    </row>
    <row r="2588" spans="1:2" x14ac:dyDescent="0.3">
      <c r="A2588" s="12"/>
      <c r="B2588" s="12"/>
    </row>
    <row r="2589" spans="1:2" x14ac:dyDescent="0.3">
      <c r="A2589" s="12"/>
      <c r="B2589" s="12"/>
    </row>
    <row r="2590" spans="1:2" x14ac:dyDescent="0.3">
      <c r="A2590" s="12"/>
      <c r="B2590" s="12"/>
    </row>
    <row r="2591" spans="1:2" x14ac:dyDescent="0.3">
      <c r="A2591" s="12"/>
      <c r="B2591" s="12"/>
    </row>
    <row r="2592" spans="1:2" x14ac:dyDescent="0.3">
      <c r="A2592" s="12"/>
      <c r="B2592" s="12"/>
    </row>
    <row r="2593" spans="1:2" x14ac:dyDescent="0.3">
      <c r="A2593" s="12"/>
      <c r="B2593" s="12"/>
    </row>
    <row r="2594" spans="1:2" x14ac:dyDescent="0.3">
      <c r="A2594" s="12"/>
      <c r="B2594" s="12"/>
    </row>
    <row r="2595" spans="1:2" x14ac:dyDescent="0.3">
      <c r="A2595" s="12"/>
      <c r="B2595" s="12"/>
    </row>
    <row r="2596" spans="1:2" x14ac:dyDescent="0.3">
      <c r="A2596" s="12"/>
      <c r="B2596" s="12"/>
    </row>
    <row r="2597" spans="1:2" x14ac:dyDescent="0.3">
      <c r="A2597" s="12"/>
      <c r="B2597" s="12"/>
    </row>
    <row r="2598" spans="1:2" x14ac:dyDescent="0.3">
      <c r="A2598" s="12"/>
      <c r="B2598" s="12"/>
    </row>
    <row r="2599" spans="1:2" x14ac:dyDescent="0.3">
      <c r="A2599" s="12"/>
      <c r="B2599" s="12"/>
    </row>
    <row r="2600" spans="1:2" x14ac:dyDescent="0.3">
      <c r="A2600" s="12"/>
      <c r="B2600" s="12"/>
    </row>
    <row r="2601" spans="1:2" x14ac:dyDescent="0.3">
      <c r="A2601" s="12"/>
      <c r="B2601" s="12"/>
    </row>
    <row r="2602" spans="1:2" x14ac:dyDescent="0.3">
      <c r="A2602" s="12"/>
      <c r="B2602" s="12"/>
    </row>
    <row r="2603" spans="1:2" x14ac:dyDescent="0.3">
      <c r="A2603" s="12"/>
      <c r="B2603" s="12"/>
    </row>
    <row r="2604" spans="1:2" x14ac:dyDescent="0.3">
      <c r="A2604" s="12"/>
      <c r="B2604" s="12"/>
    </row>
    <row r="2605" spans="1:2" x14ac:dyDescent="0.3">
      <c r="A2605" s="12"/>
      <c r="B2605" s="12"/>
    </row>
    <row r="2606" spans="1:2" x14ac:dyDescent="0.3">
      <c r="A2606" s="12"/>
      <c r="B2606" s="12"/>
    </row>
    <row r="2607" spans="1:2" x14ac:dyDescent="0.3">
      <c r="A2607" s="12"/>
      <c r="B2607" s="12"/>
    </row>
    <row r="2608" spans="1:2" x14ac:dyDescent="0.3">
      <c r="A2608" s="12"/>
      <c r="B2608" s="12"/>
    </row>
    <row r="2609" spans="1:2" x14ac:dyDescent="0.3">
      <c r="A2609" s="12"/>
      <c r="B2609" s="12"/>
    </row>
    <row r="2610" spans="1:2" x14ac:dyDescent="0.3">
      <c r="A2610" s="12"/>
      <c r="B2610" s="12"/>
    </row>
    <row r="2611" spans="1:2" x14ac:dyDescent="0.3">
      <c r="A2611" s="12"/>
      <c r="B2611" s="12"/>
    </row>
    <row r="2612" spans="1:2" x14ac:dyDescent="0.3">
      <c r="A2612" s="12"/>
      <c r="B2612" s="12"/>
    </row>
    <row r="2613" spans="1:2" x14ac:dyDescent="0.3">
      <c r="A2613" s="12"/>
      <c r="B2613" s="12"/>
    </row>
    <row r="2614" spans="1:2" x14ac:dyDescent="0.3">
      <c r="A2614" s="12"/>
      <c r="B2614" s="12"/>
    </row>
    <row r="2615" spans="1:2" x14ac:dyDescent="0.3">
      <c r="A2615" s="12"/>
      <c r="B2615" s="12"/>
    </row>
    <row r="2616" spans="1:2" x14ac:dyDescent="0.3">
      <c r="A2616" s="12"/>
      <c r="B2616" s="12"/>
    </row>
    <row r="2617" spans="1:2" x14ac:dyDescent="0.3">
      <c r="A2617" s="12"/>
      <c r="B2617" s="12"/>
    </row>
    <row r="2618" spans="1:2" x14ac:dyDescent="0.3">
      <c r="A2618" s="12"/>
      <c r="B2618" s="12"/>
    </row>
    <row r="2619" spans="1:2" x14ac:dyDescent="0.3">
      <c r="A2619" s="12"/>
      <c r="B2619" s="12"/>
    </row>
    <row r="2620" spans="1:2" x14ac:dyDescent="0.3">
      <c r="A2620" s="12"/>
      <c r="B2620" s="12"/>
    </row>
    <row r="2621" spans="1:2" x14ac:dyDescent="0.3">
      <c r="A2621" s="12"/>
      <c r="B2621" s="12"/>
    </row>
    <row r="2622" spans="1:2" x14ac:dyDescent="0.3">
      <c r="A2622" s="12"/>
      <c r="B2622" s="12"/>
    </row>
    <row r="2623" spans="1:2" x14ac:dyDescent="0.3">
      <c r="A2623" s="12"/>
      <c r="B2623" s="12"/>
    </row>
    <row r="2624" spans="1:2" x14ac:dyDescent="0.3">
      <c r="A2624" s="12"/>
      <c r="B2624" s="12"/>
    </row>
    <row r="2625" spans="1:2" x14ac:dyDescent="0.3">
      <c r="A2625" s="12"/>
      <c r="B2625" s="12"/>
    </row>
    <row r="2626" spans="1:2" x14ac:dyDescent="0.3">
      <c r="A2626" s="12"/>
      <c r="B2626" s="12"/>
    </row>
    <row r="2627" spans="1:2" x14ac:dyDescent="0.3">
      <c r="A2627" s="12"/>
      <c r="B2627" s="12"/>
    </row>
    <row r="2628" spans="1:2" x14ac:dyDescent="0.3">
      <c r="A2628" s="12"/>
      <c r="B2628" s="12"/>
    </row>
    <row r="2629" spans="1:2" x14ac:dyDescent="0.3">
      <c r="A2629" s="12"/>
      <c r="B2629" s="12"/>
    </row>
    <row r="2630" spans="1:2" x14ac:dyDescent="0.3">
      <c r="A2630" s="12"/>
      <c r="B2630" s="12"/>
    </row>
    <row r="2631" spans="1:2" x14ac:dyDescent="0.3">
      <c r="A2631" s="12"/>
      <c r="B2631" s="12"/>
    </row>
    <row r="2632" spans="1:2" x14ac:dyDescent="0.3">
      <c r="A2632" s="12"/>
      <c r="B2632" s="12"/>
    </row>
    <row r="2633" spans="1:2" x14ac:dyDescent="0.3">
      <c r="A2633" s="12"/>
      <c r="B2633" s="12"/>
    </row>
    <row r="2634" spans="1:2" x14ac:dyDescent="0.3">
      <c r="A2634" s="12"/>
      <c r="B2634" s="12"/>
    </row>
    <row r="2635" spans="1:2" x14ac:dyDescent="0.3">
      <c r="A2635" s="12"/>
      <c r="B2635" s="12"/>
    </row>
    <row r="2636" spans="1:2" x14ac:dyDescent="0.3">
      <c r="A2636" s="12"/>
      <c r="B2636" s="12"/>
    </row>
    <row r="2637" spans="1:2" x14ac:dyDescent="0.3">
      <c r="A2637" s="12"/>
      <c r="B2637" s="12"/>
    </row>
    <row r="2638" spans="1:2" x14ac:dyDescent="0.3">
      <c r="A2638" s="12"/>
      <c r="B2638" s="12"/>
    </row>
    <row r="2639" spans="1:2" x14ac:dyDescent="0.3">
      <c r="A2639" s="12"/>
      <c r="B2639" s="12"/>
    </row>
    <row r="2640" spans="1:2" x14ac:dyDescent="0.3">
      <c r="A2640" s="12"/>
      <c r="B2640" s="12"/>
    </row>
    <row r="2641" spans="1:2" x14ac:dyDescent="0.3">
      <c r="A2641" s="12"/>
      <c r="B2641" s="12"/>
    </row>
    <row r="2642" spans="1:2" x14ac:dyDescent="0.3">
      <c r="A2642" s="12"/>
      <c r="B2642" s="12"/>
    </row>
    <row r="2643" spans="1:2" x14ac:dyDescent="0.3">
      <c r="A2643" s="12"/>
      <c r="B2643" s="12"/>
    </row>
    <row r="2644" spans="1:2" x14ac:dyDescent="0.3">
      <c r="A2644" s="12"/>
      <c r="B2644" s="12"/>
    </row>
    <row r="2645" spans="1:2" x14ac:dyDescent="0.3">
      <c r="A2645" s="12"/>
      <c r="B2645" s="12"/>
    </row>
    <row r="2646" spans="1:2" x14ac:dyDescent="0.3">
      <c r="A2646" s="12"/>
      <c r="B2646" s="12"/>
    </row>
    <row r="2647" spans="1:2" x14ac:dyDescent="0.3">
      <c r="A2647" s="12"/>
      <c r="B2647" s="12"/>
    </row>
    <row r="2648" spans="1:2" x14ac:dyDescent="0.3">
      <c r="A2648" s="12"/>
      <c r="B2648" s="12"/>
    </row>
    <row r="2649" spans="1:2" x14ac:dyDescent="0.3">
      <c r="A2649" s="12"/>
      <c r="B2649" s="12"/>
    </row>
    <row r="2650" spans="1:2" x14ac:dyDescent="0.3">
      <c r="A2650" s="12"/>
      <c r="B2650" s="12"/>
    </row>
    <row r="2651" spans="1:2" x14ac:dyDescent="0.3">
      <c r="A2651" s="12"/>
      <c r="B2651" s="12"/>
    </row>
    <row r="2652" spans="1:2" x14ac:dyDescent="0.3">
      <c r="A2652" s="12"/>
      <c r="B2652" s="12"/>
    </row>
    <row r="2653" spans="1:2" x14ac:dyDescent="0.3">
      <c r="A2653" s="12"/>
      <c r="B2653" s="12"/>
    </row>
    <row r="2654" spans="1:2" x14ac:dyDescent="0.3">
      <c r="A2654" s="12"/>
      <c r="B2654" s="12"/>
    </row>
    <row r="2655" spans="1:2" x14ac:dyDescent="0.3">
      <c r="A2655" s="12"/>
      <c r="B2655" s="12"/>
    </row>
    <row r="2656" spans="1:2" x14ac:dyDescent="0.3">
      <c r="A2656" s="12"/>
      <c r="B2656" s="12"/>
    </row>
    <row r="2657" spans="1:2" x14ac:dyDescent="0.3">
      <c r="A2657" s="12"/>
      <c r="B2657" s="12"/>
    </row>
    <row r="2658" spans="1:2" x14ac:dyDescent="0.3">
      <c r="A2658" s="12"/>
      <c r="B2658" s="12"/>
    </row>
    <row r="2659" spans="1:2" x14ac:dyDescent="0.3">
      <c r="A2659" s="12"/>
      <c r="B2659" s="12"/>
    </row>
    <row r="2660" spans="1:2" x14ac:dyDescent="0.3">
      <c r="A2660" s="12"/>
      <c r="B2660" s="12"/>
    </row>
    <row r="2661" spans="1:2" x14ac:dyDescent="0.3">
      <c r="A2661" s="12"/>
      <c r="B2661" s="12"/>
    </row>
    <row r="2662" spans="1:2" x14ac:dyDescent="0.3">
      <c r="A2662" s="12"/>
      <c r="B2662" s="12"/>
    </row>
    <row r="2663" spans="1:2" x14ac:dyDescent="0.3">
      <c r="A2663" s="12"/>
      <c r="B2663" s="12"/>
    </row>
    <row r="2664" spans="1:2" x14ac:dyDescent="0.3">
      <c r="A2664" s="12"/>
      <c r="B2664" s="12"/>
    </row>
    <row r="2665" spans="1:2" x14ac:dyDescent="0.3">
      <c r="A2665" s="12"/>
      <c r="B2665" s="12"/>
    </row>
    <row r="2666" spans="1:2" x14ac:dyDescent="0.3">
      <c r="A2666" s="12"/>
      <c r="B2666" s="12"/>
    </row>
    <row r="2667" spans="1:2" x14ac:dyDescent="0.3">
      <c r="A2667" s="12"/>
      <c r="B2667" s="12"/>
    </row>
    <row r="2668" spans="1:2" x14ac:dyDescent="0.3">
      <c r="A2668" s="12"/>
      <c r="B2668" s="12"/>
    </row>
    <row r="2669" spans="1:2" x14ac:dyDescent="0.3">
      <c r="A2669" s="12"/>
      <c r="B2669" s="12"/>
    </row>
    <row r="2670" spans="1:2" x14ac:dyDescent="0.3">
      <c r="A2670" s="12"/>
      <c r="B2670" s="12"/>
    </row>
    <row r="2671" spans="1:2" x14ac:dyDescent="0.3">
      <c r="A2671" s="12"/>
      <c r="B2671" s="12"/>
    </row>
    <row r="2672" spans="1:2" x14ac:dyDescent="0.3">
      <c r="A2672" s="12"/>
      <c r="B2672" s="12"/>
    </row>
    <row r="2673" spans="1:2" x14ac:dyDescent="0.3">
      <c r="A2673" s="12"/>
      <c r="B2673" s="12"/>
    </row>
    <row r="2674" spans="1:2" x14ac:dyDescent="0.3">
      <c r="A2674" s="12"/>
      <c r="B2674" s="12"/>
    </row>
    <row r="2675" spans="1:2" x14ac:dyDescent="0.3">
      <c r="A2675" s="12"/>
      <c r="B2675" s="12"/>
    </row>
    <row r="2676" spans="1:2" x14ac:dyDescent="0.3">
      <c r="A2676" s="12"/>
      <c r="B2676" s="12"/>
    </row>
    <row r="2677" spans="1:2" x14ac:dyDescent="0.3">
      <c r="A2677" s="12"/>
      <c r="B2677" s="12"/>
    </row>
    <row r="2678" spans="1:2" x14ac:dyDescent="0.3">
      <c r="A2678" s="12"/>
      <c r="B2678" s="12"/>
    </row>
    <row r="2679" spans="1:2" x14ac:dyDescent="0.3">
      <c r="A2679" s="12"/>
      <c r="B2679" s="12"/>
    </row>
    <row r="2680" spans="1:2" x14ac:dyDescent="0.3">
      <c r="A2680" s="12"/>
      <c r="B2680" s="12"/>
    </row>
    <row r="2681" spans="1:2" x14ac:dyDescent="0.3">
      <c r="A2681" s="12"/>
      <c r="B2681" s="12"/>
    </row>
    <row r="2682" spans="1:2" x14ac:dyDescent="0.3">
      <c r="A2682" s="12"/>
      <c r="B2682" s="12"/>
    </row>
    <row r="2683" spans="1:2" x14ac:dyDescent="0.3">
      <c r="A2683" s="12"/>
      <c r="B2683" s="12"/>
    </row>
    <row r="2684" spans="1:2" x14ac:dyDescent="0.3">
      <c r="A2684" s="12"/>
      <c r="B2684" s="12"/>
    </row>
    <row r="2685" spans="1:2" x14ac:dyDescent="0.3">
      <c r="A2685" s="12"/>
      <c r="B2685" s="12"/>
    </row>
    <row r="2686" spans="1:2" x14ac:dyDescent="0.3">
      <c r="A2686" s="12"/>
      <c r="B2686" s="12"/>
    </row>
    <row r="2687" spans="1:2" x14ac:dyDescent="0.3">
      <c r="A2687" s="12"/>
      <c r="B2687" s="12"/>
    </row>
    <row r="2688" spans="1:2" x14ac:dyDescent="0.3">
      <c r="A2688" s="12"/>
      <c r="B2688" s="12"/>
    </row>
    <row r="2689" spans="1:2" x14ac:dyDescent="0.3">
      <c r="A2689" s="12"/>
      <c r="B2689" s="12"/>
    </row>
    <row r="2690" spans="1:2" x14ac:dyDescent="0.3">
      <c r="A2690" s="12"/>
      <c r="B2690" s="12"/>
    </row>
    <row r="2691" spans="1:2" x14ac:dyDescent="0.3">
      <c r="A2691" s="12"/>
      <c r="B2691" s="12"/>
    </row>
    <row r="2692" spans="1:2" x14ac:dyDescent="0.3">
      <c r="A2692" s="12"/>
      <c r="B2692" s="12"/>
    </row>
    <row r="2693" spans="1:2" x14ac:dyDescent="0.3">
      <c r="A2693" s="12"/>
      <c r="B2693" s="12"/>
    </row>
    <row r="2694" spans="1:2" x14ac:dyDescent="0.3">
      <c r="A2694" s="12"/>
      <c r="B2694" s="12"/>
    </row>
    <row r="2695" spans="1:2" x14ac:dyDescent="0.3">
      <c r="A2695" s="12"/>
      <c r="B2695" s="12"/>
    </row>
    <row r="2696" spans="1:2" x14ac:dyDescent="0.3">
      <c r="A2696" s="12"/>
      <c r="B2696" s="12"/>
    </row>
    <row r="2697" spans="1:2" x14ac:dyDescent="0.3">
      <c r="A2697" s="12"/>
      <c r="B2697" s="12"/>
    </row>
    <row r="2698" spans="1:2" x14ac:dyDescent="0.3">
      <c r="A2698" s="12"/>
      <c r="B2698" s="12"/>
    </row>
    <row r="2699" spans="1:2" x14ac:dyDescent="0.3">
      <c r="A2699" s="12"/>
      <c r="B2699" s="12"/>
    </row>
    <row r="2700" spans="1:2" x14ac:dyDescent="0.3">
      <c r="A2700" s="12"/>
      <c r="B2700" s="12"/>
    </row>
    <row r="2701" spans="1:2" x14ac:dyDescent="0.3">
      <c r="A2701" s="12"/>
      <c r="B2701" s="12"/>
    </row>
    <row r="2702" spans="1:2" x14ac:dyDescent="0.3">
      <c r="A2702" s="12"/>
      <c r="B2702" s="12"/>
    </row>
    <row r="2703" spans="1:2" x14ac:dyDescent="0.3">
      <c r="A2703" s="12"/>
      <c r="B2703" s="12"/>
    </row>
    <row r="2704" spans="1:2" x14ac:dyDescent="0.3">
      <c r="A2704" s="12"/>
      <c r="B2704" s="12"/>
    </row>
    <row r="2705" spans="1:2" x14ac:dyDescent="0.3">
      <c r="A2705" s="12"/>
      <c r="B2705" s="12"/>
    </row>
    <row r="2706" spans="1:2" x14ac:dyDescent="0.3">
      <c r="A2706" s="12"/>
      <c r="B2706" s="12"/>
    </row>
    <row r="2707" spans="1:2" x14ac:dyDescent="0.3">
      <c r="A2707" s="12"/>
      <c r="B2707" s="12"/>
    </row>
    <row r="2708" spans="1:2" x14ac:dyDescent="0.3">
      <c r="A2708" s="12"/>
      <c r="B2708" s="12"/>
    </row>
    <row r="2709" spans="1:2" x14ac:dyDescent="0.3">
      <c r="A2709" s="12"/>
      <c r="B2709" s="12"/>
    </row>
    <row r="2710" spans="1:2" x14ac:dyDescent="0.3">
      <c r="A2710" s="12"/>
      <c r="B2710" s="12"/>
    </row>
    <row r="2711" spans="1:2" x14ac:dyDescent="0.3">
      <c r="A2711" s="12"/>
      <c r="B2711" s="12"/>
    </row>
    <row r="2712" spans="1:2" x14ac:dyDescent="0.3">
      <c r="A2712" s="12"/>
      <c r="B2712" s="12"/>
    </row>
    <row r="2713" spans="1:2" x14ac:dyDescent="0.3">
      <c r="A2713" s="12"/>
      <c r="B2713" s="12"/>
    </row>
    <row r="2714" spans="1:2" x14ac:dyDescent="0.3">
      <c r="A2714" s="12"/>
      <c r="B2714" s="12"/>
    </row>
    <row r="2715" spans="1:2" x14ac:dyDescent="0.3">
      <c r="A2715" s="12"/>
      <c r="B2715" s="12"/>
    </row>
    <row r="2716" spans="1:2" x14ac:dyDescent="0.3">
      <c r="A2716" s="12"/>
      <c r="B2716" s="12"/>
    </row>
    <row r="2717" spans="1:2" x14ac:dyDescent="0.3">
      <c r="A2717" s="12"/>
      <c r="B2717" s="12"/>
    </row>
    <row r="2718" spans="1:2" x14ac:dyDescent="0.3">
      <c r="A2718" s="12"/>
      <c r="B2718" s="12"/>
    </row>
    <row r="2719" spans="1:2" x14ac:dyDescent="0.3">
      <c r="A2719" s="12"/>
      <c r="B2719" s="12"/>
    </row>
    <row r="2720" spans="1:2" x14ac:dyDescent="0.3">
      <c r="A2720" s="12"/>
      <c r="B2720" s="12"/>
    </row>
    <row r="2721" spans="1:2" x14ac:dyDescent="0.3">
      <c r="A2721" s="12"/>
      <c r="B2721" s="12"/>
    </row>
    <row r="2722" spans="1:2" x14ac:dyDescent="0.3">
      <c r="A2722" s="12"/>
      <c r="B2722" s="12"/>
    </row>
    <row r="2723" spans="1:2" x14ac:dyDescent="0.3">
      <c r="A2723" s="12"/>
      <c r="B2723" s="12"/>
    </row>
    <row r="2724" spans="1:2" x14ac:dyDescent="0.3">
      <c r="A2724" s="12"/>
      <c r="B2724" s="12"/>
    </row>
    <row r="2725" spans="1:2" x14ac:dyDescent="0.3">
      <c r="A2725" s="12"/>
      <c r="B2725" s="12"/>
    </row>
    <row r="2726" spans="1:2" x14ac:dyDescent="0.3">
      <c r="A2726" s="12"/>
      <c r="B2726" s="12"/>
    </row>
    <row r="2727" spans="1:2" x14ac:dyDescent="0.3">
      <c r="A2727" s="12"/>
      <c r="B2727" s="12"/>
    </row>
    <row r="2728" spans="1:2" x14ac:dyDescent="0.3">
      <c r="A2728" s="12"/>
      <c r="B2728" s="12"/>
    </row>
    <row r="2729" spans="1:2" x14ac:dyDescent="0.3">
      <c r="A2729" s="12"/>
      <c r="B2729" s="12"/>
    </row>
    <row r="2730" spans="1:2" x14ac:dyDescent="0.3">
      <c r="A2730" s="12"/>
      <c r="B2730" s="12"/>
    </row>
    <row r="2731" spans="1:2" x14ac:dyDescent="0.3">
      <c r="A2731" s="12"/>
      <c r="B2731" s="12"/>
    </row>
    <row r="2732" spans="1:2" x14ac:dyDescent="0.3">
      <c r="A2732" s="12"/>
      <c r="B2732" s="12"/>
    </row>
    <row r="2733" spans="1:2" x14ac:dyDescent="0.3">
      <c r="A2733" s="12"/>
      <c r="B2733" s="12"/>
    </row>
    <row r="2734" spans="1:2" x14ac:dyDescent="0.3">
      <c r="A2734" s="12"/>
      <c r="B2734" s="12"/>
    </row>
    <row r="2735" spans="1:2" x14ac:dyDescent="0.3">
      <c r="A2735" s="12"/>
      <c r="B2735" s="12"/>
    </row>
    <row r="2736" spans="1:2" x14ac:dyDescent="0.3">
      <c r="A2736" s="12"/>
      <c r="B2736" s="12"/>
    </row>
    <row r="2737" spans="1:2" x14ac:dyDescent="0.3">
      <c r="A2737" s="12"/>
      <c r="B2737" s="12"/>
    </row>
    <row r="2738" spans="1:2" x14ac:dyDescent="0.3">
      <c r="A2738" s="12"/>
      <c r="B2738" s="12"/>
    </row>
    <row r="2739" spans="1:2" x14ac:dyDescent="0.3">
      <c r="A2739" s="12"/>
      <c r="B2739" s="12"/>
    </row>
    <row r="2740" spans="1:2" x14ac:dyDescent="0.3">
      <c r="A2740" s="12"/>
      <c r="B2740" s="12"/>
    </row>
    <row r="2741" spans="1:2" x14ac:dyDescent="0.3">
      <c r="A2741" s="12"/>
      <c r="B2741" s="12"/>
    </row>
    <row r="2742" spans="1:2" x14ac:dyDescent="0.3">
      <c r="A2742" s="12"/>
      <c r="B2742" s="12"/>
    </row>
    <row r="2743" spans="1:2" x14ac:dyDescent="0.3">
      <c r="A2743" s="12"/>
      <c r="B2743" s="12"/>
    </row>
    <row r="2744" spans="1:2" x14ac:dyDescent="0.3">
      <c r="A2744" s="12"/>
      <c r="B2744" s="12"/>
    </row>
    <row r="2745" spans="1:2" x14ac:dyDescent="0.3">
      <c r="A2745" s="12"/>
      <c r="B2745" s="12"/>
    </row>
    <row r="2746" spans="1:2" x14ac:dyDescent="0.3">
      <c r="A2746" s="12"/>
      <c r="B2746" s="12"/>
    </row>
    <row r="2747" spans="1:2" x14ac:dyDescent="0.3">
      <c r="A2747" s="12"/>
      <c r="B2747" s="12"/>
    </row>
    <row r="2748" spans="1:2" x14ac:dyDescent="0.3">
      <c r="A2748" s="12"/>
      <c r="B2748" s="12"/>
    </row>
    <row r="2749" spans="1:2" x14ac:dyDescent="0.3">
      <c r="A2749" s="12"/>
      <c r="B2749" s="12"/>
    </row>
    <row r="2750" spans="1:2" x14ac:dyDescent="0.3">
      <c r="A2750" s="12"/>
      <c r="B2750" s="12"/>
    </row>
    <row r="2751" spans="1:2" x14ac:dyDescent="0.3">
      <c r="A2751" s="12"/>
      <c r="B2751" s="12"/>
    </row>
    <row r="2752" spans="1:2" x14ac:dyDescent="0.3">
      <c r="A2752" s="12"/>
      <c r="B2752" s="12"/>
    </row>
    <row r="2753" spans="1:2" x14ac:dyDescent="0.3">
      <c r="A2753" s="12"/>
      <c r="B2753" s="12"/>
    </row>
    <row r="2754" spans="1:2" x14ac:dyDescent="0.3">
      <c r="A2754" s="12"/>
      <c r="B2754" s="12"/>
    </row>
    <row r="2755" spans="1:2" x14ac:dyDescent="0.3">
      <c r="A2755" s="12"/>
      <c r="B2755" s="12"/>
    </row>
    <row r="2756" spans="1:2" x14ac:dyDescent="0.3">
      <c r="A2756" s="12"/>
      <c r="B2756" s="12"/>
    </row>
    <row r="2757" spans="1:2" x14ac:dyDescent="0.3">
      <c r="A2757" s="12"/>
      <c r="B2757" s="12"/>
    </row>
    <row r="2758" spans="1:2" x14ac:dyDescent="0.3">
      <c r="A2758" s="12"/>
      <c r="B2758" s="12"/>
    </row>
    <row r="2759" spans="1:2" x14ac:dyDescent="0.3">
      <c r="A2759" s="12"/>
      <c r="B2759" s="12"/>
    </row>
    <row r="2760" spans="1:2" x14ac:dyDescent="0.3">
      <c r="A2760" s="12"/>
      <c r="B2760" s="12"/>
    </row>
    <row r="2761" spans="1:2" x14ac:dyDescent="0.3">
      <c r="A2761" s="12"/>
      <c r="B2761" s="12"/>
    </row>
    <row r="2762" spans="1:2" x14ac:dyDescent="0.3">
      <c r="A2762" s="12"/>
      <c r="B2762" s="12"/>
    </row>
    <row r="2763" spans="1:2" x14ac:dyDescent="0.3">
      <c r="A2763" s="12"/>
      <c r="B2763" s="12"/>
    </row>
    <row r="2764" spans="1:2" x14ac:dyDescent="0.3">
      <c r="A2764" s="12"/>
      <c r="B2764" s="12"/>
    </row>
    <row r="2765" spans="1:2" x14ac:dyDescent="0.3">
      <c r="A2765" s="12"/>
      <c r="B2765" s="12"/>
    </row>
    <row r="2766" spans="1:2" x14ac:dyDescent="0.3">
      <c r="A2766" s="12"/>
      <c r="B2766" s="12"/>
    </row>
    <row r="2767" spans="1:2" x14ac:dyDescent="0.3">
      <c r="A2767" s="12"/>
      <c r="B2767" s="12"/>
    </row>
    <row r="2768" spans="1:2" x14ac:dyDescent="0.3">
      <c r="A2768" s="12"/>
      <c r="B2768" s="12"/>
    </row>
    <row r="2769" spans="1:2" x14ac:dyDescent="0.3">
      <c r="A2769" s="12"/>
      <c r="B2769" s="12"/>
    </row>
    <row r="2770" spans="1:2" x14ac:dyDescent="0.3">
      <c r="A2770" s="12"/>
      <c r="B2770" s="12"/>
    </row>
    <row r="2771" spans="1:2" x14ac:dyDescent="0.3">
      <c r="A2771" s="12"/>
      <c r="B2771" s="12"/>
    </row>
    <row r="2772" spans="1:2" x14ac:dyDescent="0.3">
      <c r="A2772" s="12"/>
      <c r="B2772" s="12"/>
    </row>
    <row r="2773" spans="1:2" x14ac:dyDescent="0.3">
      <c r="A2773" s="12"/>
      <c r="B2773" s="12"/>
    </row>
    <row r="2774" spans="1:2" x14ac:dyDescent="0.3">
      <c r="A2774" s="12"/>
      <c r="B2774" s="12"/>
    </row>
    <row r="2775" spans="1:2" x14ac:dyDescent="0.3">
      <c r="A2775" s="12"/>
      <c r="B2775" s="12"/>
    </row>
    <row r="2776" spans="1:2" x14ac:dyDescent="0.3">
      <c r="A2776" s="12"/>
      <c r="B2776" s="12"/>
    </row>
    <row r="2777" spans="1:2" x14ac:dyDescent="0.3">
      <c r="A2777" s="12"/>
      <c r="B2777" s="12"/>
    </row>
    <row r="2778" spans="1:2" x14ac:dyDescent="0.3">
      <c r="A2778" s="12"/>
      <c r="B2778" s="12"/>
    </row>
    <row r="2779" spans="1:2" x14ac:dyDescent="0.3">
      <c r="A2779" s="12"/>
      <c r="B2779" s="12"/>
    </row>
    <row r="2780" spans="1:2" x14ac:dyDescent="0.3">
      <c r="A2780" s="12"/>
      <c r="B2780" s="12"/>
    </row>
    <row r="2781" spans="1:2" x14ac:dyDescent="0.3">
      <c r="A2781" s="12"/>
      <c r="B2781" s="12"/>
    </row>
    <row r="2782" spans="1:2" x14ac:dyDescent="0.3">
      <c r="A2782" s="12"/>
      <c r="B2782" s="12"/>
    </row>
    <row r="2783" spans="1:2" x14ac:dyDescent="0.3">
      <c r="A2783" s="12"/>
      <c r="B2783" s="12"/>
    </row>
    <row r="2784" spans="1:2" x14ac:dyDescent="0.3">
      <c r="A2784" s="12"/>
      <c r="B2784" s="12"/>
    </row>
    <row r="2785" spans="1:2" x14ac:dyDescent="0.3">
      <c r="A2785" s="12"/>
      <c r="B2785" s="12"/>
    </row>
    <row r="2786" spans="1:2" x14ac:dyDescent="0.3">
      <c r="A2786" s="12"/>
      <c r="B2786" s="12"/>
    </row>
    <row r="2787" spans="1:2" x14ac:dyDescent="0.3">
      <c r="A2787" s="12"/>
      <c r="B2787" s="12"/>
    </row>
    <row r="2788" spans="1:2" x14ac:dyDescent="0.3">
      <c r="A2788" s="12"/>
      <c r="B2788" s="12"/>
    </row>
    <row r="2789" spans="1:2" x14ac:dyDescent="0.3">
      <c r="A2789" s="12"/>
      <c r="B2789" s="12"/>
    </row>
    <row r="2790" spans="1:2" x14ac:dyDescent="0.3">
      <c r="A2790" s="12"/>
      <c r="B2790" s="12"/>
    </row>
    <row r="2791" spans="1:2" x14ac:dyDescent="0.3">
      <c r="A2791" s="12"/>
      <c r="B2791" s="12"/>
    </row>
    <row r="2792" spans="1:2" x14ac:dyDescent="0.3">
      <c r="A2792" s="12"/>
      <c r="B2792" s="12"/>
    </row>
    <row r="2793" spans="1:2" x14ac:dyDescent="0.3">
      <c r="A2793" s="12"/>
      <c r="B2793" s="12"/>
    </row>
    <row r="2794" spans="1:2" x14ac:dyDescent="0.3">
      <c r="A2794" s="12"/>
      <c r="B2794" s="12"/>
    </row>
    <row r="2795" spans="1:2" x14ac:dyDescent="0.3">
      <c r="A2795" s="12"/>
      <c r="B2795" s="12"/>
    </row>
    <row r="2796" spans="1:2" x14ac:dyDescent="0.3">
      <c r="A2796" s="12"/>
      <c r="B2796" s="12"/>
    </row>
    <row r="2797" spans="1:2" x14ac:dyDescent="0.3">
      <c r="A2797" s="12"/>
      <c r="B2797" s="12"/>
    </row>
    <row r="2798" spans="1:2" x14ac:dyDescent="0.3">
      <c r="A2798" s="12"/>
      <c r="B2798" s="12"/>
    </row>
    <row r="2799" spans="1:2" x14ac:dyDescent="0.3">
      <c r="A2799" s="12"/>
      <c r="B2799" s="12"/>
    </row>
    <row r="2800" spans="1:2" x14ac:dyDescent="0.3">
      <c r="A2800" s="12"/>
      <c r="B2800" s="12"/>
    </row>
    <row r="2801" spans="1:2" x14ac:dyDescent="0.3">
      <c r="A2801" s="12"/>
      <c r="B2801" s="12"/>
    </row>
    <row r="2802" spans="1:2" x14ac:dyDescent="0.3">
      <c r="A2802" s="12"/>
      <c r="B2802" s="12"/>
    </row>
    <row r="2803" spans="1:2" x14ac:dyDescent="0.3">
      <c r="A2803" s="12"/>
      <c r="B2803" s="12"/>
    </row>
    <row r="2804" spans="1:2" x14ac:dyDescent="0.3">
      <c r="A2804" s="12"/>
      <c r="B2804" s="12"/>
    </row>
    <row r="2805" spans="1:2" x14ac:dyDescent="0.3">
      <c r="A2805" s="12"/>
      <c r="B2805" s="12"/>
    </row>
    <row r="2806" spans="1:2" x14ac:dyDescent="0.3">
      <c r="A2806" s="12"/>
      <c r="B2806" s="12"/>
    </row>
    <row r="2807" spans="1:2" x14ac:dyDescent="0.3">
      <c r="A2807" s="12"/>
      <c r="B2807" s="12"/>
    </row>
    <row r="2808" spans="1:2" x14ac:dyDescent="0.3">
      <c r="A2808" s="12"/>
      <c r="B2808" s="12"/>
    </row>
    <row r="2809" spans="1:2" x14ac:dyDescent="0.3">
      <c r="A2809" s="12"/>
      <c r="B2809" s="12"/>
    </row>
    <row r="2810" spans="1:2" x14ac:dyDescent="0.3">
      <c r="A2810" s="12"/>
      <c r="B2810" s="12"/>
    </row>
    <row r="2811" spans="1:2" x14ac:dyDescent="0.3">
      <c r="A2811" s="12"/>
      <c r="B2811" s="12"/>
    </row>
    <row r="2812" spans="1:2" x14ac:dyDescent="0.3">
      <c r="A2812" s="12"/>
      <c r="B2812" s="12"/>
    </row>
    <row r="2813" spans="1:2" x14ac:dyDescent="0.3">
      <c r="A2813" s="12"/>
      <c r="B2813" s="12"/>
    </row>
    <row r="2814" spans="1:2" x14ac:dyDescent="0.3">
      <c r="A2814" s="12"/>
      <c r="B2814" s="12"/>
    </row>
    <row r="2815" spans="1:2" x14ac:dyDescent="0.3">
      <c r="A2815" s="12"/>
      <c r="B2815" s="12"/>
    </row>
    <row r="2816" spans="1:2" x14ac:dyDescent="0.3">
      <c r="A2816" s="12"/>
      <c r="B2816" s="12"/>
    </row>
    <row r="2817" spans="1:2" x14ac:dyDescent="0.3">
      <c r="A2817" s="12"/>
      <c r="B2817" s="12"/>
    </row>
    <row r="2818" spans="1:2" x14ac:dyDescent="0.3">
      <c r="A2818" s="12"/>
      <c r="B2818" s="12"/>
    </row>
    <row r="2819" spans="1:2" x14ac:dyDescent="0.3">
      <c r="A2819" s="12"/>
      <c r="B2819" s="12"/>
    </row>
    <row r="2820" spans="1:2" x14ac:dyDescent="0.3">
      <c r="A2820" s="12"/>
      <c r="B2820" s="12"/>
    </row>
    <row r="2821" spans="1:2" x14ac:dyDescent="0.3">
      <c r="A2821" s="12"/>
      <c r="B2821" s="12"/>
    </row>
    <row r="2822" spans="1:2" x14ac:dyDescent="0.3">
      <c r="A2822" s="12"/>
      <c r="B2822" s="12"/>
    </row>
    <row r="2823" spans="1:2" x14ac:dyDescent="0.3">
      <c r="A2823" s="12"/>
      <c r="B2823" s="12"/>
    </row>
    <row r="2824" spans="1:2" x14ac:dyDescent="0.3">
      <c r="A2824" s="12"/>
      <c r="B2824" s="12"/>
    </row>
    <row r="2825" spans="1:2" x14ac:dyDescent="0.3">
      <c r="A2825" s="12"/>
      <c r="B2825" s="12"/>
    </row>
    <row r="2826" spans="1:2" x14ac:dyDescent="0.3">
      <c r="A2826" s="12"/>
      <c r="B2826" s="12"/>
    </row>
    <row r="2827" spans="1:2" x14ac:dyDescent="0.3">
      <c r="A2827" s="12"/>
      <c r="B2827" s="12"/>
    </row>
    <row r="2828" spans="1:2" x14ac:dyDescent="0.3">
      <c r="A2828" s="12"/>
      <c r="B2828" s="12"/>
    </row>
    <row r="2829" spans="1:2" x14ac:dyDescent="0.3">
      <c r="A2829" s="12"/>
      <c r="B2829" s="12"/>
    </row>
    <row r="2830" spans="1:2" x14ac:dyDescent="0.3">
      <c r="A2830" s="12"/>
      <c r="B2830" s="12"/>
    </row>
    <row r="2831" spans="1:2" x14ac:dyDescent="0.3">
      <c r="A2831" s="12"/>
      <c r="B2831" s="12"/>
    </row>
    <row r="2832" spans="1:2" x14ac:dyDescent="0.3">
      <c r="A2832" s="12"/>
      <c r="B2832" s="12"/>
    </row>
    <row r="2833" spans="1:2" x14ac:dyDescent="0.3">
      <c r="A2833" s="12"/>
      <c r="B2833" s="12"/>
    </row>
    <row r="2834" spans="1:2" x14ac:dyDescent="0.3">
      <c r="A2834" s="12"/>
      <c r="B2834" s="12"/>
    </row>
    <row r="2835" spans="1:2" x14ac:dyDescent="0.3">
      <c r="A2835" s="12"/>
      <c r="B2835" s="12"/>
    </row>
    <row r="2836" spans="1:2" x14ac:dyDescent="0.3">
      <c r="A2836" s="12"/>
      <c r="B2836" s="12"/>
    </row>
    <row r="2837" spans="1:2" x14ac:dyDescent="0.3">
      <c r="A2837" s="12"/>
      <c r="B2837" s="12"/>
    </row>
    <row r="2838" spans="1:2" x14ac:dyDescent="0.3">
      <c r="A2838" s="12"/>
      <c r="B2838" s="12"/>
    </row>
    <row r="2839" spans="1:2" x14ac:dyDescent="0.3">
      <c r="A2839" s="12"/>
      <c r="B2839" s="12"/>
    </row>
    <row r="2840" spans="1:2" x14ac:dyDescent="0.3">
      <c r="A2840" s="12"/>
      <c r="B2840" s="12"/>
    </row>
    <row r="2841" spans="1:2" x14ac:dyDescent="0.3">
      <c r="A2841" s="12"/>
      <c r="B2841" s="12"/>
    </row>
    <row r="2842" spans="1:2" x14ac:dyDescent="0.3">
      <c r="A2842" s="12"/>
      <c r="B2842" s="12"/>
    </row>
    <row r="2843" spans="1:2" x14ac:dyDescent="0.3">
      <c r="A2843" s="12"/>
      <c r="B2843" s="12"/>
    </row>
    <row r="2844" spans="1:2" x14ac:dyDescent="0.3">
      <c r="A2844" s="12"/>
      <c r="B2844" s="12"/>
    </row>
    <row r="2845" spans="1:2" x14ac:dyDescent="0.3">
      <c r="A2845" s="12"/>
      <c r="B2845" s="12"/>
    </row>
    <row r="2846" spans="1:2" x14ac:dyDescent="0.3">
      <c r="A2846" s="12"/>
      <c r="B2846" s="12"/>
    </row>
    <row r="2847" spans="1:2" x14ac:dyDescent="0.3">
      <c r="A2847" s="12"/>
      <c r="B2847" s="12"/>
    </row>
    <row r="2848" spans="1:2" x14ac:dyDescent="0.3">
      <c r="A2848" s="12"/>
      <c r="B2848" s="12"/>
    </row>
    <row r="2849" spans="1:2" x14ac:dyDescent="0.3">
      <c r="A2849" s="12"/>
      <c r="B2849" s="12"/>
    </row>
    <row r="2850" spans="1:2" x14ac:dyDescent="0.3">
      <c r="A2850" s="12"/>
      <c r="B2850" s="12"/>
    </row>
    <row r="2851" spans="1:2" x14ac:dyDescent="0.3">
      <c r="A2851" s="12"/>
      <c r="B2851" s="12"/>
    </row>
    <row r="2852" spans="1:2" x14ac:dyDescent="0.3">
      <c r="A2852" s="12"/>
      <c r="B2852" s="12"/>
    </row>
    <row r="2853" spans="1:2" x14ac:dyDescent="0.3">
      <c r="A2853" s="12"/>
      <c r="B2853" s="12"/>
    </row>
    <row r="2854" spans="1:2" x14ac:dyDescent="0.3">
      <c r="A2854" s="12"/>
      <c r="B2854" s="12"/>
    </row>
    <row r="2855" spans="1:2" x14ac:dyDescent="0.3">
      <c r="A2855" s="12"/>
      <c r="B2855" s="12"/>
    </row>
    <row r="2856" spans="1:2" x14ac:dyDescent="0.3">
      <c r="A2856" s="12"/>
      <c r="B2856" s="12"/>
    </row>
    <row r="2857" spans="1:2" x14ac:dyDescent="0.3">
      <c r="A2857" s="12"/>
      <c r="B2857" s="12"/>
    </row>
    <row r="2858" spans="1:2" x14ac:dyDescent="0.3">
      <c r="A2858" s="12"/>
      <c r="B2858" s="12"/>
    </row>
    <row r="2859" spans="1:2" x14ac:dyDescent="0.3">
      <c r="A2859" s="12"/>
      <c r="B2859" s="12"/>
    </row>
    <row r="2860" spans="1:2" x14ac:dyDescent="0.3">
      <c r="A2860" s="12"/>
      <c r="B2860" s="12"/>
    </row>
    <row r="2861" spans="1:2" x14ac:dyDescent="0.3">
      <c r="A2861" s="12"/>
      <c r="B2861" s="12"/>
    </row>
    <row r="2862" spans="1:2" x14ac:dyDescent="0.3">
      <c r="A2862" s="12"/>
      <c r="B2862" s="12"/>
    </row>
    <row r="2863" spans="1:2" x14ac:dyDescent="0.3">
      <c r="A2863" s="12"/>
      <c r="B2863" s="12"/>
    </row>
    <row r="2864" spans="1:2" x14ac:dyDescent="0.3">
      <c r="A2864" s="12"/>
      <c r="B2864" s="12"/>
    </row>
    <row r="2865" spans="1:2" x14ac:dyDescent="0.3">
      <c r="A2865" s="12"/>
      <c r="B2865" s="12"/>
    </row>
    <row r="2866" spans="1:2" x14ac:dyDescent="0.3">
      <c r="A2866" s="12"/>
      <c r="B2866" s="12"/>
    </row>
    <row r="2867" spans="1:2" x14ac:dyDescent="0.3">
      <c r="A2867" s="12"/>
      <c r="B2867" s="12"/>
    </row>
    <row r="2868" spans="1:2" x14ac:dyDescent="0.3">
      <c r="A2868" s="12"/>
      <c r="B2868" s="12"/>
    </row>
    <row r="2869" spans="1:2" x14ac:dyDescent="0.3">
      <c r="A2869" s="12"/>
      <c r="B2869" s="12"/>
    </row>
    <row r="2870" spans="1:2" x14ac:dyDescent="0.3">
      <c r="A2870" s="12"/>
      <c r="B2870" s="12"/>
    </row>
    <row r="2871" spans="1:2" x14ac:dyDescent="0.3">
      <c r="A2871" s="12"/>
      <c r="B2871" s="12"/>
    </row>
    <row r="2872" spans="1:2" x14ac:dyDescent="0.3">
      <c r="A2872" s="12"/>
      <c r="B2872" s="12"/>
    </row>
    <row r="2873" spans="1:2" x14ac:dyDescent="0.3">
      <c r="A2873" s="12"/>
      <c r="B2873" s="12"/>
    </row>
    <row r="2874" spans="1:2" x14ac:dyDescent="0.3">
      <c r="A2874" s="12"/>
      <c r="B2874"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47" customWidth="1"/>
    <col min="12" max="12" width="13.88671875" style="47"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20" x14ac:dyDescent="0.3">
      <c r="A1" s="44" t="s">
        <v>161</v>
      </c>
      <c r="B1" s="44" t="s">
        <v>12170</v>
      </c>
      <c r="C1" s="44" t="s">
        <v>162</v>
      </c>
      <c r="D1" s="44" t="s">
        <v>9551</v>
      </c>
      <c r="E1" s="44" t="s">
        <v>9999</v>
      </c>
      <c r="F1" s="44" t="s">
        <v>12171</v>
      </c>
      <c r="G1" s="44" t="s">
        <v>12172</v>
      </c>
      <c r="H1" s="44" t="s">
        <v>12173</v>
      </c>
      <c r="I1" s="44" t="s">
        <v>12174</v>
      </c>
      <c r="J1" s="44" t="s">
        <v>12175</v>
      </c>
      <c r="K1" s="46" t="s">
        <v>12176</v>
      </c>
      <c r="L1" s="46" t="s">
        <v>12177</v>
      </c>
      <c r="M1" s="44" t="s">
        <v>12178</v>
      </c>
      <c r="N1" s="44" t="s">
        <v>12179</v>
      </c>
      <c r="O1" s="44" t="s">
        <v>12180</v>
      </c>
      <c r="P1" s="44" t="s">
        <v>12181</v>
      </c>
      <c r="Q1" s="44" t="s">
        <v>12182</v>
      </c>
      <c r="R1" s="44" t="s">
        <v>12183</v>
      </c>
      <c r="S1" s="44" t="s">
        <v>12184</v>
      </c>
      <c r="T1" s="44" t="s">
        <v>18825</v>
      </c>
    </row>
    <row r="2" spans="1:20" x14ac:dyDescent="0.3">
      <c r="A2" t="s">
        <v>119</v>
      </c>
      <c r="B2">
        <v>1</v>
      </c>
      <c r="C2" t="s">
        <v>800</v>
      </c>
      <c r="D2" t="str">
        <f>INDEX(Transcripts[#Data], MATCH(Exons[[#This Row],[Transcript stable ID]], Transcripts[Transcript stable ID], 0), 4)</f>
        <v>NM_000057.3</v>
      </c>
      <c r="E2" t="s">
        <v>27</v>
      </c>
      <c r="F2">
        <v>91260558</v>
      </c>
      <c r="G2">
        <v>91260671</v>
      </c>
      <c r="J2">
        <v>91260558</v>
      </c>
      <c r="K2">
        <v>91260558</v>
      </c>
      <c r="L2">
        <v>91260671</v>
      </c>
      <c r="N2">
        <v>1</v>
      </c>
      <c r="Q2" t="s">
        <v>12185</v>
      </c>
    </row>
    <row r="3" spans="1:20" x14ac:dyDescent="0.3">
      <c r="A3" t="s">
        <v>119</v>
      </c>
      <c r="B3">
        <v>1</v>
      </c>
      <c r="C3" t="s">
        <v>800</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12186</v>
      </c>
      <c r="R3">
        <v>1</v>
      </c>
      <c r="S3">
        <v>98</v>
      </c>
    </row>
    <row r="4" spans="1:20" x14ac:dyDescent="0.3">
      <c r="A4" t="s">
        <v>119</v>
      </c>
      <c r="B4">
        <v>1</v>
      </c>
      <c r="C4" t="s">
        <v>800</v>
      </c>
      <c r="D4" t="str">
        <f>INDEX(Transcripts[#Data], MATCH(Exons[[#This Row],[Transcript stable ID]], Transcripts[Transcript stable ID], 0), 4)</f>
        <v>NM_000057.3</v>
      </c>
      <c r="E4" t="s">
        <v>27</v>
      </c>
      <c r="J4">
        <v>91260558</v>
      </c>
      <c r="K4">
        <v>91292597</v>
      </c>
      <c r="L4">
        <v>91293297</v>
      </c>
      <c r="N4">
        <v>3</v>
      </c>
      <c r="O4">
        <v>217</v>
      </c>
      <c r="P4">
        <v>917</v>
      </c>
      <c r="Q4" t="s">
        <v>12187</v>
      </c>
      <c r="R4">
        <v>99</v>
      </c>
      <c r="S4">
        <v>799</v>
      </c>
    </row>
    <row r="5" spans="1:20" x14ac:dyDescent="0.3">
      <c r="A5" t="s">
        <v>119</v>
      </c>
      <c r="B5">
        <v>1</v>
      </c>
      <c r="C5" t="s">
        <v>800</v>
      </c>
      <c r="D5" t="str">
        <f>INDEX(Transcripts[#Data], MATCH(Exons[[#This Row],[Transcript stable ID]], Transcripts[Transcript stable ID], 0), 4)</f>
        <v>NM_000057.3</v>
      </c>
      <c r="E5" t="s">
        <v>27</v>
      </c>
      <c r="J5">
        <v>91260558</v>
      </c>
      <c r="K5">
        <v>91295017</v>
      </c>
      <c r="L5">
        <v>91295176</v>
      </c>
      <c r="N5">
        <v>4</v>
      </c>
      <c r="O5">
        <v>918</v>
      </c>
      <c r="P5">
        <v>1077</v>
      </c>
      <c r="Q5" t="s">
        <v>12188</v>
      </c>
      <c r="R5">
        <v>800</v>
      </c>
      <c r="S5">
        <v>959</v>
      </c>
    </row>
    <row r="6" spans="1:20" x14ac:dyDescent="0.3">
      <c r="A6" t="s">
        <v>119</v>
      </c>
      <c r="B6">
        <v>1</v>
      </c>
      <c r="C6" t="s">
        <v>800</v>
      </c>
      <c r="D6" t="str">
        <f>INDEX(Transcripts[#Data], MATCH(Exons[[#This Row],[Transcript stable ID]], Transcripts[Transcript stable ID], 0), 4)</f>
        <v>NM_000057.3</v>
      </c>
      <c r="E6" t="s">
        <v>27</v>
      </c>
      <c r="J6">
        <v>91260558</v>
      </c>
      <c r="K6">
        <v>91298041</v>
      </c>
      <c r="L6">
        <v>91298168</v>
      </c>
      <c r="N6">
        <v>5</v>
      </c>
      <c r="O6">
        <v>1078</v>
      </c>
      <c r="P6">
        <v>1205</v>
      </c>
      <c r="Q6" t="s">
        <v>12189</v>
      </c>
      <c r="R6">
        <v>960</v>
      </c>
      <c r="S6">
        <v>1087</v>
      </c>
    </row>
    <row r="7" spans="1:20" x14ac:dyDescent="0.3">
      <c r="A7" t="s">
        <v>119</v>
      </c>
      <c r="B7">
        <v>1</v>
      </c>
      <c r="C7" t="s">
        <v>800</v>
      </c>
      <c r="D7" t="str">
        <f>INDEX(Transcripts[#Data], MATCH(Exons[[#This Row],[Transcript stable ID]], Transcripts[Transcript stable ID], 0), 4)</f>
        <v>NM_000057.3</v>
      </c>
      <c r="E7" t="s">
        <v>27</v>
      </c>
      <c r="J7">
        <v>91260558</v>
      </c>
      <c r="K7">
        <v>91303377</v>
      </c>
      <c r="L7">
        <v>91303509</v>
      </c>
      <c r="N7">
        <v>6</v>
      </c>
      <c r="O7">
        <v>1206</v>
      </c>
      <c r="P7">
        <v>1338</v>
      </c>
      <c r="Q7" t="s">
        <v>12190</v>
      </c>
      <c r="R7">
        <v>1088</v>
      </c>
      <c r="S7">
        <v>1220</v>
      </c>
    </row>
    <row r="8" spans="1:20" x14ac:dyDescent="0.3">
      <c r="A8" t="s">
        <v>119</v>
      </c>
      <c r="B8">
        <v>1</v>
      </c>
      <c r="C8" t="s">
        <v>800</v>
      </c>
      <c r="D8" t="str">
        <f>INDEX(Transcripts[#Data], MATCH(Exons[[#This Row],[Transcript stable ID]], Transcripts[Transcript stable ID], 0), 4)</f>
        <v>NM_000057.3</v>
      </c>
      <c r="E8" t="s">
        <v>27</v>
      </c>
      <c r="J8">
        <v>91260558</v>
      </c>
      <c r="K8">
        <v>91303824</v>
      </c>
      <c r="L8">
        <v>91304485</v>
      </c>
      <c r="N8">
        <v>7</v>
      </c>
      <c r="O8">
        <v>1339</v>
      </c>
      <c r="P8">
        <v>2000</v>
      </c>
      <c r="Q8" t="s">
        <v>12191</v>
      </c>
      <c r="R8">
        <v>1221</v>
      </c>
      <c r="S8">
        <v>1882</v>
      </c>
    </row>
    <row r="9" spans="1:20" x14ac:dyDescent="0.3">
      <c r="A9" t="s">
        <v>119</v>
      </c>
      <c r="B9">
        <v>1</v>
      </c>
      <c r="C9" t="s">
        <v>800</v>
      </c>
      <c r="D9" t="str">
        <f>INDEX(Transcripts[#Data], MATCH(Exons[[#This Row],[Transcript stable ID]], Transcripts[Transcript stable ID], 0), 4)</f>
        <v>NM_000057.3</v>
      </c>
      <c r="E9" t="s">
        <v>27</v>
      </c>
      <c r="J9">
        <v>91260558</v>
      </c>
      <c r="K9">
        <v>91306196</v>
      </c>
      <c r="L9">
        <v>91306387</v>
      </c>
      <c r="N9">
        <v>8</v>
      </c>
      <c r="O9">
        <v>2001</v>
      </c>
      <c r="P9">
        <v>2192</v>
      </c>
      <c r="Q9" t="s">
        <v>12192</v>
      </c>
      <c r="R9">
        <v>1883</v>
      </c>
      <c r="S9">
        <v>2074</v>
      </c>
    </row>
    <row r="10" spans="1:20" x14ac:dyDescent="0.3">
      <c r="A10" t="s">
        <v>119</v>
      </c>
      <c r="B10">
        <v>1</v>
      </c>
      <c r="C10" t="s">
        <v>800</v>
      </c>
      <c r="D10" t="str">
        <f>INDEX(Transcripts[#Data], MATCH(Exons[[#This Row],[Transcript stable ID]], Transcripts[Transcript stable ID], 0), 4)</f>
        <v>NM_000057.3</v>
      </c>
      <c r="E10" t="s">
        <v>27</v>
      </c>
      <c r="J10">
        <v>91260558</v>
      </c>
      <c r="K10">
        <v>91308526</v>
      </c>
      <c r="L10">
        <v>91308644</v>
      </c>
      <c r="N10">
        <v>9</v>
      </c>
      <c r="O10">
        <v>2193</v>
      </c>
      <c r="P10">
        <v>2311</v>
      </c>
      <c r="Q10" t="s">
        <v>12193</v>
      </c>
      <c r="R10">
        <v>2075</v>
      </c>
      <c r="S10">
        <v>2193</v>
      </c>
    </row>
    <row r="11" spans="1:20" x14ac:dyDescent="0.3">
      <c r="A11" t="s">
        <v>119</v>
      </c>
      <c r="B11">
        <v>1</v>
      </c>
      <c r="C11" t="s">
        <v>800</v>
      </c>
      <c r="D11" t="str">
        <f>INDEX(Transcripts[#Data], MATCH(Exons[[#This Row],[Transcript stable ID]], Transcripts[Transcript stable ID], 0), 4)</f>
        <v>NM_000057.3</v>
      </c>
      <c r="E11" t="s">
        <v>27</v>
      </c>
      <c r="J11">
        <v>91260558</v>
      </c>
      <c r="K11">
        <v>91310140</v>
      </c>
      <c r="L11">
        <v>91310253</v>
      </c>
      <c r="N11">
        <v>10</v>
      </c>
      <c r="O11">
        <v>2312</v>
      </c>
      <c r="P11">
        <v>2425</v>
      </c>
      <c r="Q11" t="s">
        <v>12194</v>
      </c>
      <c r="R11">
        <v>2194</v>
      </c>
      <c r="S11">
        <v>2307</v>
      </c>
    </row>
    <row r="12" spans="1:20" x14ac:dyDescent="0.3">
      <c r="A12" t="s">
        <v>119</v>
      </c>
      <c r="B12">
        <v>1</v>
      </c>
      <c r="C12" t="s">
        <v>800</v>
      </c>
      <c r="D12" t="str">
        <f>INDEX(Transcripts[#Data], MATCH(Exons[[#This Row],[Transcript stable ID]], Transcripts[Transcript stable ID], 0), 4)</f>
        <v>NM_000057.3</v>
      </c>
      <c r="E12" t="s">
        <v>27</v>
      </c>
      <c r="J12">
        <v>91260558</v>
      </c>
      <c r="K12">
        <v>91312363</v>
      </c>
      <c r="L12">
        <v>91312461</v>
      </c>
      <c r="N12">
        <v>11</v>
      </c>
      <c r="O12">
        <v>2426</v>
      </c>
      <c r="P12">
        <v>2524</v>
      </c>
      <c r="Q12" t="s">
        <v>12195</v>
      </c>
      <c r="R12">
        <v>2308</v>
      </c>
      <c r="S12">
        <v>2406</v>
      </c>
    </row>
    <row r="13" spans="1:20" x14ac:dyDescent="0.3">
      <c r="A13" t="s">
        <v>119</v>
      </c>
      <c r="B13">
        <v>1</v>
      </c>
      <c r="C13" t="s">
        <v>800</v>
      </c>
      <c r="D13" t="str">
        <f>INDEX(Transcripts[#Data], MATCH(Exons[[#This Row],[Transcript stable ID]], Transcripts[Transcript stable ID], 0), 4)</f>
        <v>NM_000057.3</v>
      </c>
      <c r="E13" t="s">
        <v>27</v>
      </c>
      <c r="J13">
        <v>91260558</v>
      </c>
      <c r="K13">
        <v>91312668</v>
      </c>
      <c r="L13">
        <v>91312816</v>
      </c>
      <c r="N13">
        <v>12</v>
      </c>
      <c r="O13">
        <v>2525</v>
      </c>
      <c r="P13">
        <v>2673</v>
      </c>
      <c r="Q13" t="s">
        <v>12196</v>
      </c>
      <c r="R13">
        <v>2407</v>
      </c>
      <c r="S13">
        <v>2555</v>
      </c>
    </row>
    <row r="14" spans="1:20" x14ac:dyDescent="0.3">
      <c r="A14" t="s">
        <v>119</v>
      </c>
      <c r="B14">
        <v>1</v>
      </c>
      <c r="C14" t="s">
        <v>800</v>
      </c>
      <c r="D14" t="str">
        <f>INDEX(Transcripts[#Data], MATCH(Exons[[#This Row],[Transcript stable ID]], Transcripts[Transcript stable ID], 0), 4)</f>
        <v>NM_000057.3</v>
      </c>
      <c r="E14" t="s">
        <v>27</v>
      </c>
      <c r="J14">
        <v>91260558</v>
      </c>
      <c r="K14">
        <v>91326052</v>
      </c>
      <c r="L14">
        <v>91326158</v>
      </c>
      <c r="N14">
        <v>13</v>
      </c>
      <c r="O14">
        <v>2674</v>
      </c>
      <c r="P14">
        <v>2780</v>
      </c>
      <c r="Q14" t="s">
        <v>12197</v>
      </c>
      <c r="R14">
        <v>2556</v>
      </c>
      <c r="S14">
        <v>2662</v>
      </c>
    </row>
    <row r="15" spans="1:20" x14ac:dyDescent="0.3">
      <c r="A15" t="s">
        <v>119</v>
      </c>
      <c r="B15">
        <v>1</v>
      </c>
      <c r="C15" t="s">
        <v>800</v>
      </c>
      <c r="D15" t="str">
        <f>INDEX(Transcripts[#Data], MATCH(Exons[[#This Row],[Transcript stable ID]], Transcripts[Transcript stable ID], 0), 4)</f>
        <v>NM_000057.3</v>
      </c>
      <c r="E15" t="s">
        <v>27</v>
      </c>
      <c r="J15">
        <v>91260558</v>
      </c>
      <c r="K15">
        <v>91328151</v>
      </c>
      <c r="L15">
        <v>91328311</v>
      </c>
      <c r="N15">
        <v>14</v>
      </c>
      <c r="O15">
        <v>2781</v>
      </c>
      <c r="P15">
        <v>2941</v>
      </c>
      <c r="Q15" t="s">
        <v>12198</v>
      </c>
      <c r="R15">
        <v>2663</v>
      </c>
      <c r="S15">
        <v>2823</v>
      </c>
    </row>
    <row r="16" spans="1:20" x14ac:dyDescent="0.3">
      <c r="A16" t="s">
        <v>119</v>
      </c>
      <c r="B16">
        <v>1</v>
      </c>
      <c r="C16" t="s">
        <v>800</v>
      </c>
      <c r="D16" t="str">
        <f>INDEX(Transcripts[#Data], MATCH(Exons[[#This Row],[Transcript stable ID]], Transcripts[Transcript stable ID], 0), 4)</f>
        <v>NM_000057.3</v>
      </c>
      <c r="E16" t="s">
        <v>27</v>
      </c>
      <c r="J16">
        <v>91260558</v>
      </c>
      <c r="K16">
        <v>91333879</v>
      </c>
      <c r="L16">
        <v>91334074</v>
      </c>
      <c r="N16">
        <v>15</v>
      </c>
      <c r="O16">
        <v>2942</v>
      </c>
      <c r="P16">
        <v>3137</v>
      </c>
      <c r="Q16" t="s">
        <v>12199</v>
      </c>
      <c r="R16">
        <v>2824</v>
      </c>
      <c r="S16">
        <v>3019</v>
      </c>
    </row>
    <row r="17" spans="1:19" x14ac:dyDescent="0.3">
      <c r="A17" t="s">
        <v>119</v>
      </c>
      <c r="B17">
        <v>1</v>
      </c>
      <c r="C17" t="s">
        <v>800</v>
      </c>
      <c r="D17" t="str">
        <f>INDEX(Transcripts[#Data], MATCH(Exons[[#This Row],[Transcript stable ID]], Transcripts[Transcript stable ID], 0), 4)</f>
        <v>NM_000057.3</v>
      </c>
      <c r="E17" t="s">
        <v>27</v>
      </c>
      <c r="J17">
        <v>91260558</v>
      </c>
      <c r="K17">
        <v>91337397</v>
      </c>
      <c r="L17">
        <v>91337587</v>
      </c>
      <c r="N17">
        <v>16</v>
      </c>
      <c r="O17">
        <v>3138</v>
      </c>
      <c r="P17">
        <v>3328</v>
      </c>
      <c r="Q17" t="s">
        <v>12200</v>
      </c>
      <c r="R17">
        <v>3020</v>
      </c>
      <c r="S17">
        <v>3210</v>
      </c>
    </row>
    <row r="18" spans="1:19" x14ac:dyDescent="0.3">
      <c r="A18" t="s">
        <v>119</v>
      </c>
      <c r="B18">
        <v>1</v>
      </c>
      <c r="C18" t="s">
        <v>800</v>
      </c>
      <c r="D18" t="str">
        <f>INDEX(Transcripts[#Data], MATCH(Exons[[#This Row],[Transcript stable ID]], Transcripts[Transcript stable ID], 0), 4)</f>
        <v>NM_000057.3</v>
      </c>
      <c r="E18" t="s">
        <v>27</v>
      </c>
      <c r="J18">
        <v>91260558</v>
      </c>
      <c r="K18">
        <v>91341420</v>
      </c>
      <c r="L18">
        <v>91341567</v>
      </c>
      <c r="N18">
        <v>17</v>
      </c>
      <c r="O18">
        <v>3329</v>
      </c>
      <c r="P18">
        <v>3476</v>
      </c>
      <c r="Q18" t="s">
        <v>12201</v>
      </c>
      <c r="R18">
        <v>3211</v>
      </c>
      <c r="S18">
        <v>3358</v>
      </c>
    </row>
    <row r="19" spans="1:19" x14ac:dyDescent="0.3">
      <c r="A19" t="s">
        <v>119</v>
      </c>
      <c r="B19">
        <v>1</v>
      </c>
      <c r="C19" t="s">
        <v>800</v>
      </c>
      <c r="D19" t="str">
        <f>INDEX(Transcripts[#Data], MATCH(Exons[[#This Row],[Transcript stable ID]], Transcripts[Transcript stable ID], 0), 4)</f>
        <v>NM_000057.3</v>
      </c>
      <c r="E19" t="s">
        <v>27</v>
      </c>
      <c r="J19">
        <v>91260558</v>
      </c>
      <c r="K19">
        <v>91346751</v>
      </c>
      <c r="L19">
        <v>91346950</v>
      </c>
      <c r="N19">
        <v>18</v>
      </c>
      <c r="O19">
        <v>3477</v>
      </c>
      <c r="P19">
        <v>3676</v>
      </c>
      <c r="Q19" t="s">
        <v>12202</v>
      </c>
      <c r="R19">
        <v>3359</v>
      </c>
      <c r="S19">
        <v>3558</v>
      </c>
    </row>
    <row r="20" spans="1:19" x14ac:dyDescent="0.3">
      <c r="A20" t="s">
        <v>119</v>
      </c>
      <c r="B20">
        <v>1</v>
      </c>
      <c r="C20" t="s">
        <v>800</v>
      </c>
      <c r="D20" t="str">
        <f>INDEX(Transcripts[#Data], MATCH(Exons[[#This Row],[Transcript stable ID]], Transcripts[Transcript stable ID], 0), 4)</f>
        <v>NM_000057.3</v>
      </c>
      <c r="E20" t="s">
        <v>27</v>
      </c>
      <c r="J20">
        <v>91260558</v>
      </c>
      <c r="K20">
        <v>91347397</v>
      </c>
      <c r="L20">
        <v>91347589</v>
      </c>
      <c r="N20">
        <v>19</v>
      </c>
      <c r="O20">
        <v>3677</v>
      </c>
      <c r="P20">
        <v>3869</v>
      </c>
      <c r="Q20" t="s">
        <v>12203</v>
      </c>
      <c r="R20">
        <v>3559</v>
      </c>
      <c r="S20">
        <v>3751</v>
      </c>
    </row>
    <row r="21" spans="1:19" x14ac:dyDescent="0.3">
      <c r="A21" t="s">
        <v>119</v>
      </c>
      <c r="B21">
        <v>1</v>
      </c>
      <c r="C21" t="s">
        <v>800</v>
      </c>
      <c r="D21" t="str">
        <f>INDEX(Transcripts[#Data], MATCH(Exons[[#This Row],[Transcript stable ID]], Transcripts[Transcript stable ID], 0), 4)</f>
        <v>NM_000057.3</v>
      </c>
      <c r="E21" t="s">
        <v>27</v>
      </c>
      <c r="J21">
        <v>91260558</v>
      </c>
      <c r="K21">
        <v>91352367</v>
      </c>
      <c r="L21">
        <v>91352489</v>
      </c>
      <c r="N21">
        <v>20</v>
      </c>
      <c r="O21">
        <v>3870</v>
      </c>
      <c r="P21">
        <v>3992</v>
      </c>
      <c r="Q21" t="s">
        <v>12204</v>
      </c>
      <c r="R21">
        <v>3752</v>
      </c>
      <c r="S21">
        <v>3874</v>
      </c>
    </row>
    <row r="22" spans="1:19" x14ac:dyDescent="0.3">
      <c r="A22" t="s">
        <v>119</v>
      </c>
      <c r="B22">
        <v>1</v>
      </c>
      <c r="C22" t="s">
        <v>800</v>
      </c>
      <c r="D22" t="str">
        <f>INDEX(Transcripts[#Data], MATCH(Exons[[#This Row],[Transcript stable ID]], Transcripts[Transcript stable ID], 0), 4)</f>
        <v>NM_000057.3</v>
      </c>
      <c r="E22" t="s">
        <v>27</v>
      </c>
      <c r="J22">
        <v>91260558</v>
      </c>
      <c r="K22">
        <v>91354435</v>
      </c>
      <c r="L22">
        <v>91354636</v>
      </c>
      <c r="N22">
        <v>21</v>
      </c>
      <c r="O22">
        <v>3993</v>
      </c>
      <c r="P22">
        <v>4194</v>
      </c>
      <c r="Q22" t="s">
        <v>12205</v>
      </c>
      <c r="R22">
        <v>3875</v>
      </c>
      <c r="S22">
        <v>4076</v>
      </c>
    </row>
    <row r="23" spans="1:19" x14ac:dyDescent="0.3">
      <c r="A23" t="s">
        <v>119</v>
      </c>
      <c r="B23">
        <v>1</v>
      </c>
      <c r="C23" t="s">
        <v>800</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12206</v>
      </c>
      <c r="R23">
        <v>4077</v>
      </c>
      <c r="S23">
        <v>4254</v>
      </c>
    </row>
    <row r="24" spans="1:19" x14ac:dyDescent="0.3">
      <c r="A24" t="s">
        <v>119</v>
      </c>
      <c r="B24">
        <v>1</v>
      </c>
      <c r="C24" t="s">
        <v>805</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12186</v>
      </c>
      <c r="R24">
        <v>1</v>
      </c>
      <c r="S24">
        <v>98</v>
      </c>
    </row>
    <row r="25" spans="1:19" x14ac:dyDescent="0.3">
      <c r="A25" t="s">
        <v>119</v>
      </c>
      <c r="B25">
        <v>1</v>
      </c>
      <c r="C25" t="s">
        <v>805</v>
      </c>
      <c r="D25" t="str">
        <f>INDEX(Transcripts[#Data], MATCH(Exons[[#This Row],[Transcript stable ID]], Transcripts[Transcript stable ID], 0), 4)</f>
        <v>NM_001287247.1</v>
      </c>
      <c r="E25" t="s">
        <v>27</v>
      </c>
      <c r="J25">
        <v>91260625</v>
      </c>
      <c r="K25">
        <v>91292597</v>
      </c>
      <c r="L25">
        <v>91293297</v>
      </c>
      <c r="N25">
        <v>3</v>
      </c>
      <c r="O25">
        <v>150</v>
      </c>
      <c r="P25">
        <v>850</v>
      </c>
      <c r="Q25" t="s">
        <v>12187</v>
      </c>
      <c r="R25">
        <v>99</v>
      </c>
      <c r="S25">
        <v>799</v>
      </c>
    </row>
    <row r="26" spans="1:19" x14ac:dyDescent="0.3">
      <c r="A26" t="s">
        <v>119</v>
      </c>
      <c r="B26">
        <v>1</v>
      </c>
      <c r="C26" t="s">
        <v>805</v>
      </c>
      <c r="D26" t="str">
        <f>INDEX(Transcripts[#Data], MATCH(Exons[[#This Row],[Transcript stable ID]], Transcripts[Transcript stable ID], 0), 4)</f>
        <v>NM_001287247.1</v>
      </c>
      <c r="E26" t="s">
        <v>27</v>
      </c>
      <c r="J26">
        <v>91260625</v>
      </c>
      <c r="K26">
        <v>91295017</v>
      </c>
      <c r="L26">
        <v>91295176</v>
      </c>
      <c r="N26">
        <v>4</v>
      </c>
      <c r="O26">
        <v>851</v>
      </c>
      <c r="P26">
        <v>1010</v>
      </c>
      <c r="Q26" t="s">
        <v>12188</v>
      </c>
      <c r="R26">
        <v>800</v>
      </c>
      <c r="S26">
        <v>959</v>
      </c>
    </row>
    <row r="27" spans="1:19" x14ac:dyDescent="0.3">
      <c r="A27" t="s">
        <v>119</v>
      </c>
      <c r="B27">
        <v>1</v>
      </c>
      <c r="C27" t="s">
        <v>805</v>
      </c>
      <c r="D27" t="str">
        <f>INDEX(Transcripts[#Data], MATCH(Exons[[#This Row],[Transcript stable ID]], Transcripts[Transcript stable ID], 0), 4)</f>
        <v>NM_001287247.1</v>
      </c>
      <c r="E27" t="s">
        <v>27</v>
      </c>
      <c r="J27">
        <v>91260625</v>
      </c>
      <c r="K27">
        <v>91298041</v>
      </c>
      <c r="L27">
        <v>91298168</v>
      </c>
      <c r="N27">
        <v>5</v>
      </c>
      <c r="O27">
        <v>1011</v>
      </c>
      <c r="P27">
        <v>1138</v>
      </c>
      <c r="Q27" t="s">
        <v>12189</v>
      </c>
      <c r="R27">
        <v>960</v>
      </c>
      <c r="S27">
        <v>1087</v>
      </c>
    </row>
    <row r="28" spans="1:19" x14ac:dyDescent="0.3">
      <c r="A28" t="s">
        <v>119</v>
      </c>
      <c r="B28">
        <v>1</v>
      </c>
      <c r="C28" t="s">
        <v>805</v>
      </c>
      <c r="D28" t="str">
        <f>INDEX(Transcripts[#Data], MATCH(Exons[[#This Row],[Transcript stable ID]], Transcripts[Transcript stable ID], 0), 4)</f>
        <v>NM_001287247.1</v>
      </c>
      <c r="E28" t="s">
        <v>27</v>
      </c>
      <c r="J28">
        <v>91260625</v>
      </c>
      <c r="K28">
        <v>91303377</v>
      </c>
      <c r="L28">
        <v>91303509</v>
      </c>
      <c r="N28">
        <v>6</v>
      </c>
      <c r="O28">
        <v>1139</v>
      </c>
      <c r="P28">
        <v>1271</v>
      </c>
      <c r="Q28" t="s">
        <v>12190</v>
      </c>
      <c r="R28">
        <v>1088</v>
      </c>
      <c r="S28">
        <v>1220</v>
      </c>
    </row>
    <row r="29" spans="1:19" x14ac:dyDescent="0.3">
      <c r="A29" t="s">
        <v>119</v>
      </c>
      <c r="B29">
        <v>1</v>
      </c>
      <c r="C29" t="s">
        <v>805</v>
      </c>
      <c r="D29" t="str">
        <f>INDEX(Transcripts[#Data], MATCH(Exons[[#This Row],[Transcript stable ID]], Transcripts[Transcript stable ID], 0), 4)</f>
        <v>NM_001287247.1</v>
      </c>
      <c r="E29" t="s">
        <v>27</v>
      </c>
      <c r="J29">
        <v>91260625</v>
      </c>
      <c r="K29">
        <v>91303824</v>
      </c>
      <c r="L29">
        <v>91304485</v>
      </c>
      <c r="N29">
        <v>7</v>
      </c>
      <c r="O29">
        <v>1272</v>
      </c>
      <c r="P29">
        <v>1933</v>
      </c>
      <c r="Q29" t="s">
        <v>12191</v>
      </c>
      <c r="R29">
        <v>1221</v>
      </c>
      <c r="S29">
        <v>1882</v>
      </c>
    </row>
    <row r="30" spans="1:19" x14ac:dyDescent="0.3">
      <c r="A30" t="s">
        <v>119</v>
      </c>
      <c r="B30">
        <v>1</v>
      </c>
      <c r="C30" t="s">
        <v>805</v>
      </c>
      <c r="D30" t="str">
        <f>INDEX(Transcripts[#Data], MATCH(Exons[[#This Row],[Transcript stable ID]], Transcripts[Transcript stable ID], 0), 4)</f>
        <v>NM_001287247.1</v>
      </c>
      <c r="E30" t="s">
        <v>27</v>
      </c>
      <c r="J30">
        <v>91260625</v>
      </c>
      <c r="K30">
        <v>91306196</v>
      </c>
      <c r="L30">
        <v>91306387</v>
      </c>
      <c r="N30">
        <v>8</v>
      </c>
      <c r="O30">
        <v>1934</v>
      </c>
      <c r="P30">
        <v>2125</v>
      </c>
      <c r="Q30" t="s">
        <v>12192</v>
      </c>
      <c r="R30">
        <v>1883</v>
      </c>
      <c r="S30">
        <v>2074</v>
      </c>
    </row>
    <row r="31" spans="1:19" x14ac:dyDescent="0.3">
      <c r="A31" t="s">
        <v>119</v>
      </c>
      <c r="B31">
        <v>1</v>
      </c>
      <c r="C31" t="s">
        <v>805</v>
      </c>
      <c r="D31" t="str">
        <f>INDEX(Transcripts[#Data], MATCH(Exons[[#This Row],[Transcript stable ID]], Transcripts[Transcript stable ID], 0), 4)</f>
        <v>NM_001287247.1</v>
      </c>
      <c r="E31" t="s">
        <v>27</v>
      </c>
      <c r="J31">
        <v>91260625</v>
      </c>
      <c r="K31">
        <v>91308526</v>
      </c>
      <c r="L31">
        <v>91308644</v>
      </c>
      <c r="N31">
        <v>9</v>
      </c>
      <c r="O31">
        <v>2126</v>
      </c>
      <c r="P31">
        <v>2244</v>
      </c>
      <c r="Q31" t="s">
        <v>12193</v>
      </c>
      <c r="R31">
        <v>2075</v>
      </c>
      <c r="S31">
        <v>2193</v>
      </c>
    </row>
    <row r="32" spans="1:19" x14ac:dyDescent="0.3">
      <c r="A32" t="s">
        <v>119</v>
      </c>
      <c r="B32">
        <v>1</v>
      </c>
      <c r="C32" t="s">
        <v>805</v>
      </c>
      <c r="D32" t="str">
        <f>INDEX(Transcripts[#Data], MATCH(Exons[[#This Row],[Transcript stable ID]], Transcripts[Transcript stable ID], 0), 4)</f>
        <v>NM_001287247.1</v>
      </c>
      <c r="E32" t="s">
        <v>27</v>
      </c>
      <c r="J32">
        <v>91260625</v>
      </c>
      <c r="K32">
        <v>91310140</v>
      </c>
      <c r="L32">
        <v>91310253</v>
      </c>
      <c r="N32">
        <v>10</v>
      </c>
      <c r="O32">
        <v>2245</v>
      </c>
      <c r="P32">
        <v>2358</v>
      </c>
      <c r="Q32" t="s">
        <v>12194</v>
      </c>
      <c r="R32">
        <v>2194</v>
      </c>
      <c r="S32">
        <v>2307</v>
      </c>
    </row>
    <row r="33" spans="1:19" x14ac:dyDescent="0.3">
      <c r="A33" t="s">
        <v>119</v>
      </c>
      <c r="B33">
        <v>1</v>
      </c>
      <c r="C33" t="s">
        <v>805</v>
      </c>
      <c r="D33" t="str">
        <f>INDEX(Transcripts[#Data], MATCH(Exons[[#This Row],[Transcript stable ID]], Transcripts[Transcript stable ID], 0), 4)</f>
        <v>NM_001287247.1</v>
      </c>
      <c r="E33" t="s">
        <v>27</v>
      </c>
      <c r="J33">
        <v>91260625</v>
      </c>
      <c r="K33">
        <v>91312363</v>
      </c>
      <c r="L33">
        <v>91312461</v>
      </c>
      <c r="N33">
        <v>11</v>
      </c>
      <c r="O33">
        <v>2359</v>
      </c>
      <c r="P33">
        <v>2457</v>
      </c>
      <c r="Q33" t="s">
        <v>12195</v>
      </c>
      <c r="R33">
        <v>2308</v>
      </c>
      <c r="S33">
        <v>2406</v>
      </c>
    </row>
    <row r="34" spans="1:19" x14ac:dyDescent="0.3">
      <c r="A34" t="s">
        <v>119</v>
      </c>
      <c r="B34">
        <v>1</v>
      </c>
      <c r="C34" t="s">
        <v>805</v>
      </c>
      <c r="D34" t="str">
        <f>INDEX(Transcripts[#Data], MATCH(Exons[[#This Row],[Transcript stable ID]], Transcripts[Transcript stable ID], 0), 4)</f>
        <v>NM_001287247.1</v>
      </c>
      <c r="E34" t="s">
        <v>27</v>
      </c>
      <c r="J34">
        <v>91260625</v>
      </c>
      <c r="K34">
        <v>91312668</v>
      </c>
      <c r="L34">
        <v>91312816</v>
      </c>
      <c r="N34">
        <v>12</v>
      </c>
      <c r="O34">
        <v>2458</v>
      </c>
      <c r="P34">
        <v>2606</v>
      </c>
      <c r="Q34" t="s">
        <v>12196</v>
      </c>
      <c r="R34">
        <v>2407</v>
      </c>
      <c r="S34">
        <v>2555</v>
      </c>
    </row>
    <row r="35" spans="1:19" x14ac:dyDescent="0.3">
      <c r="A35" t="s">
        <v>119</v>
      </c>
      <c r="B35">
        <v>1</v>
      </c>
      <c r="C35" t="s">
        <v>805</v>
      </c>
      <c r="D35" t="str">
        <f>INDEX(Transcripts[#Data], MATCH(Exons[[#This Row],[Transcript stable ID]], Transcripts[Transcript stable ID], 0), 4)</f>
        <v>NM_001287247.1</v>
      </c>
      <c r="E35" t="s">
        <v>27</v>
      </c>
      <c r="J35">
        <v>91260625</v>
      </c>
      <c r="K35">
        <v>91326052</v>
      </c>
      <c r="L35">
        <v>91326158</v>
      </c>
      <c r="N35">
        <v>13</v>
      </c>
      <c r="O35">
        <v>2607</v>
      </c>
      <c r="P35">
        <v>2713</v>
      </c>
      <c r="Q35" t="s">
        <v>12197</v>
      </c>
      <c r="R35">
        <v>2556</v>
      </c>
      <c r="S35">
        <v>2662</v>
      </c>
    </row>
    <row r="36" spans="1:19" x14ac:dyDescent="0.3">
      <c r="A36" t="s">
        <v>119</v>
      </c>
      <c r="B36">
        <v>1</v>
      </c>
      <c r="C36" t="s">
        <v>805</v>
      </c>
      <c r="D36" t="str">
        <f>INDEX(Transcripts[#Data], MATCH(Exons[[#This Row],[Transcript stable ID]], Transcripts[Transcript stable ID], 0), 4)</f>
        <v>NM_001287247.1</v>
      </c>
      <c r="E36" t="s">
        <v>27</v>
      </c>
      <c r="J36">
        <v>91260625</v>
      </c>
      <c r="K36">
        <v>91328151</v>
      </c>
      <c r="L36">
        <v>91328311</v>
      </c>
      <c r="N36">
        <v>14</v>
      </c>
      <c r="O36">
        <v>2714</v>
      </c>
      <c r="P36">
        <v>2874</v>
      </c>
      <c r="Q36" t="s">
        <v>12198</v>
      </c>
      <c r="R36">
        <v>2663</v>
      </c>
      <c r="S36">
        <v>2823</v>
      </c>
    </row>
    <row r="37" spans="1:19" x14ac:dyDescent="0.3">
      <c r="A37" t="s">
        <v>119</v>
      </c>
      <c r="B37">
        <v>1</v>
      </c>
      <c r="C37" t="s">
        <v>805</v>
      </c>
      <c r="D37" t="str">
        <f>INDEX(Transcripts[#Data], MATCH(Exons[[#This Row],[Transcript stable ID]], Transcripts[Transcript stable ID], 0), 4)</f>
        <v>NM_001287247.1</v>
      </c>
      <c r="E37" t="s">
        <v>27</v>
      </c>
      <c r="J37">
        <v>91260625</v>
      </c>
      <c r="K37">
        <v>91333879</v>
      </c>
      <c r="L37">
        <v>91334074</v>
      </c>
      <c r="N37">
        <v>15</v>
      </c>
      <c r="O37">
        <v>2875</v>
      </c>
      <c r="P37">
        <v>3070</v>
      </c>
      <c r="Q37" t="s">
        <v>12199</v>
      </c>
      <c r="R37">
        <v>2824</v>
      </c>
      <c r="S37">
        <v>3019</v>
      </c>
    </row>
    <row r="38" spans="1:19" x14ac:dyDescent="0.3">
      <c r="A38" t="s">
        <v>119</v>
      </c>
      <c r="B38">
        <v>1</v>
      </c>
      <c r="C38" t="s">
        <v>805</v>
      </c>
      <c r="D38" t="str">
        <f>INDEX(Transcripts[#Data], MATCH(Exons[[#This Row],[Transcript stable ID]], Transcripts[Transcript stable ID], 0), 4)</f>
        <v>NM_001287247.1</v>
      </c>
      <c r="E38" t="s">
        <v>27</v>
      </c>
      <c r="J38">
        <v>91260625</v>
      </c>
      <c r="K38">
        <v>91337397</v>
      </c>
      <c r="L38">
        <v>91337587</v>
      </c>
      <c r="N38">
        <v>16</v>
      </c>
      <c r="O38">
        <v>3071</v>
      </c>
      <c r="P38">
        <v>3261</v>
      </c>
      <c r="Q38" t="s">
        <v>12200</v>
      </c>
      <c r="R38">
        <v>3020</v>
      </c>
      <c r="S38">
        <v>3210</v>
      </c>
    </row>
    <row r="39" spans="1:19" x14ac:dyDescent="0.3">
      <c r="A39" t="s">
        <v>119</v>
      </c>
      <c r="B39">
        <v>1</v>
      </c>
      <c r="C39" t="s">
        <v>805</v>
      </c>
      <c r="D39" t="str">
        <f>INDEX(Transcripts[#Data], MATCH(Exons[[#This Row],[Transcript stable ID]], Transcripts[Transcript stable ID], 0), 4)</f>
        <v>NM_001287247.1</v>
      </c>
      <c r="E39" t="s">
        <v>27</v>
      </c>
      <c r="J39">
        <v>91260625</v>
      </c>
      <c r="K39">
        <v>91341420</v>
      </c>
      <c r="L39">
        <v>91341567</v>
      </c>
      <c r="N39">
        <v>17</v>
      </c>
      <c r="O39">
        <v>3262</v>
      </c>
      <c r="P39">
        <v>3409</v>
      </c>
      <c r="Q39" t="s">
        <v>12201</v>
      </c>
      <c r="R39">
        <v>3211</v>
      </c>
      <c r="S39">
        <v>3358</v>
      </c>
    </row>
    <row r="40" spans="1:19" x14ac:dyDescent="0.3">
      <c r="A40" t="s">
        <v>119</v>
      </c>
      <c r="B40">
        <v>1</v>
      </c>
      <c r="C40" t="s">
        <v>805</v>
      </c>
      <c r="D40" t="str">
        <f>INDEX(Transcripts[#Data], MATCH(Exons[[#This Row],[Transcript stable ID]], Transcripts[Transcript stable ID], 0), 4)</f>
        <v>NM_001287247.1</v>
      </c>
      <c r="E40" t="s">
        <v>27</v>
      </c>
      <c r="J40">
        <v>91260625</v>
      </c>
      <c r="K40">
        <v>91352367</v>
      </c>
      <c r="L40">
        <v>91352489</v>
      </c>
      <c r="N40">
        <v>18</v>
      </c>
      <c r="O40">
        <v>3410</v>
      </c>
      <c r="P40">
        <v>3532</v>
      </c>
      <c r="Q40" t="s">
        <v>12204</v>
      </c>
      <c r="R40">
        <v>3359</v>
      </c>
      <c r="S40">
        <v>3481</v>
      </c>
    </row>
    <row r="41" spans="1:19" x14ac:dyDescent="0.3">
      <c r="A41" t="s">
        <v>119</v>
      </c>
      <c r="B41">
        <v>1</v>
      </c>
      <c r="C41" t="s">
        <v>805</v>
      </c>
      <c r="D41" t="str">
        <f>INDEX(Transcripts[#Data], MATCH(Exons[[#This Row],[Transcript stable ID]], Transcripts[Transcript stable ID], 0), 4)</f>
        <v>NM_001287247.1</v>
      </c>
      <c r="E41" t="s">
        <v>27</v>
      </c>
      <c r="J41">
        <v>91260625</v>
      </c>
      <c r="K41">
        <v>91354435</v>
      </c>
      <c r="L41">
        <v>91354636</v>
      </c>
      <c r="N41">
        <v>19</v>
      </c>
      <c r="O41">
        <v>3533</v>
      </c>
      <c r="P41">
        <v>3734</v>
      </c>
      <c r="Q41" t="s">
        <v>12205</v>
      </c>
      <c r="R41">
        <v>3482</v>
      </c>
      <c r="S41">
        <v>3683</v>
      </c>
    </row>
    <row r="42" spans="1:19" x14ac:dyDescent="0.3">
      <c r="A42" t="s">
        <v>119</v>
      </c>
      <c r="B42">
        <v>1</v>
      </c>
      <c r="C42" t="s">
        <v>805</v>
      </c>
      <c r="D42" t="str">
        <f>INDEX(Transcripts[#Data], MATCH(Exons[[#This Row],[Transcript stable ID]], Transcripts[Transcript stable ID], 0), 4)</f>
        <v>NM_001287247.1</v>
      </c>
      <c r="E42" t="s">
        <v>27</v>
      </c>
      <c r="F42">
        <v>91260625</v>
      </c>
      <c r="G42">
        <v>91260671</v>
      </c>
      <c r="J42">
        <v>91260625</v>
      </c>
      <c r="K42">
        <v>91260625</v>
      </c>
      <c r="L42">
        <v>91260671</v>
      </c>
      <c r="N42">
        <v>1</v>
      </c>
      <c r="Q42" t="s">
        <v>12207</v>
      </c>
    </row>
    <row r="43" spans="1:19" x14ac:dyDescent="0.3">
      <c r="A43" t="s">
        <v>119</v>
      </c>
      <c r="B43">
        <v>1</v>
      </c>
      <c r="C43" t="s">
        <v>805</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12208</v>
      </c>
      <c r="R43">
        <v>3684</v>
      </c>
      <c r="S43">
        <v>3861</v>
      </c>
    </row>
    <row r="44" spans="1:19" x14ac:dyDescent="0.3">
      <c r="A44" t="s">
        <v>119</v>
      </c>
      <c r="B44">
        <v>1</v>
      </c>
      <c r="C44" t="s">
        <v>787</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12186</v>
      </c>
      <c r="R44">
        <v>1</v>
      </c>
      <c r="S44">
        <v>98</v>
      </c>
    </row>
    <row r="45" spans="1:19" x14ac:dyDescent="0.3">
      <c r="A45" t="s">
        <v>119</v>
      </c>
      <c r="B45">
        <v>1</v>
      </c>
      <c r="C45" t="s">
        <v>787</v>
      </c>
      <c r="D45" t="str">
        <f>INDEX(Transcripts[#Data], MATCH(Exons[[#This Row],[Transcript stable ID]], Transcripts[Transcript stable ID], 0), 4)</f>
        <v>NM_001287248.1</v>
      </c>
      <c r="E45" t="s">
        <v>27</v>
      </c>
      <c r="J45">
        <v>91260635</v>
      </c>
      <c r="K45">
        <v>91292597</v>
      </c>
      <c r="L45">
        <v>91293297</v>
      </c>
      <c r="N45">
        <v>3</v>
      </c>
      <c r="O45">
        <v>140</v>
      </c>
      <c r="P45">
        <v>840</v>
      </c>
      <c r="Q45" t="s">
        <v>12187</v>
      </c>
      <c r="R45">
        <v>99</v>
      </c>
      <c r="S45">
        <v>799</v>
      </c>
    </row>
    <row r="46" spans="1:19" x14ac:dyDescent="0.3">
      <c r="A46" t="s">
        <v>119</v>
      </c>
      <c r="B46">
        <v>1</v>
      </c>
      <c r="C46" t="s">
        <v>787</v>
      </c>
      <c r="D46" t="str">
        <f>INDEX(Transcripts[#Data], MATCH(Exons[[#This Row],[Transcript stable ID]], Transcripts[Transcript stable ID], 0), 4)</f>
        <v>NM_001287248.1</v>
      </c>
      <c r="E46" t="s">
        <v>27</v>
      </c>
      <c r="J46">
        <v>91260635</v>
      </c>
      <c r="K46">
        <v>91295017</v>
      </c>
      <c r="L46">
        <v>91295176</v>
      </c>
      <c r="N46">
        <v>4</v>
      </c>
      <c r="O46">
        <v>841</v>
      </c>
      <c r="P46">
        <v>1000</v>
      </c>
      <c r="Q46" t="s">
        <v>12188</v>
      </c>
      <c r="R46">
        <v>800</v>
      </c>
      <c r="S46">
        <v>959</v>
      </c>
    </row>
    <row r="47" spans="1:19" x14ac:dyDescent="0.3">
      <c r="A47" t="s">
        <v>119</v>
      </c>
      <c r="B47">
        <v>1</v>
      </c>
      <c r="C47" t="s">
        <v>787</v>
      </c>
      <c r="D47" t="str">
        <f>INDEX(Transcripts[#Data], MATCH(Exons[[#This Row],[Transcript stable ID]], Transcripts[Transcript stable ID], 0), 4)</f>
        <v>NM_001287248.1</v>
      </c>
      <c r="E47" t="s">
        <v>27</v>
      </c>
      <c r="J47">
        <v>91260635</v>
      </c>
      <c r="K47">
        <v>91298041</v>
      </c>
      <c r="L47">
        <v>91298168</v>
      </c>
      <c r="N47">
        <v>5</v>
      </c>
      <c r="O47">
        <v>1001</v>
      </c>
      <c r="P47">
        <v>1128</v>
      </c>
      <c r="Q47" t="s">
        <v>12189</v>
      </c>
      <c r="R47">
        <v>960</v>
      </c>
      <c r="S47">
        <v>1087</v>
      </c>
    </row>
    <row r="48" spans="1:19" x14ac:dyDescent="0.3">
      <c r="A48" t="s">
        <v>119</v>
      </c>
      <c r="B48">
        <v>1</v>
      </c>
      <c r="C48" t="s">
        <v>787</v>
      </c>
      <c r="D48" t="str">
        <f>INDEX(Transcripts[#Data], MATCH(Exons[[#This Row],[Transcript stable ID]], Transcripts[Transcript stable ID], 0), 4)</f>
        <v>NM_001287248.1</v>
      </c>
      <c r="E48" t="s">
        <v>27</v>
      </c>
      <c r="F48">
        <v>91260635</v>
      </c>
      <c r="G48">
        <v>91260671</v>
      </c>
      <c r="J48">
        <v>91260635</v>
      </c>
      <c r="K48">
        <v>91260635</v>
      </c>
      <c r="L48">
        <v>91260671</v>
      </c>
      <c r="N48">
        <v>1</v>
      </c>
      <c r="Q48" t="s">
        <v>12209</v>
      </c>
    </row>
    <row r="49" spans="1:19" x14ac:dyDescent="0.3">
      <c r="A49" t="s">
        <v>119</v>
      </c>
      <c r="B49">
        <v>1</v>
      </c>
      <c r="C49" t="s">
        <v>787</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12210</v>
      </c>
      <c r="R49">
        <v>1088</v>
      </c>
      <c r="S49">
        <v>1242</v>
      </c>
    </row>
    <row r="50" spans="1:19" x14ac:dyDescent="0.3">
      <c r="A50" t="s">
        <v>119</v>
      </c>
      <c r="B50">
        <v>1</v>
      </c>
      <c r="C50" t="s">
        <v>787</v>
      </c>
      <c r="D50" t="str">
        <f>INDEX(Transcripts[#Data], MATCH(Exons[[#This Row],[Transcript stable ID]], Transcripts[Transcript stable ID], 0), 4)</f>
        <v>NM_001287248.1</v>
      </c>
      <c r="E50" t="s">
        <v>27</v>
      </c>
      <c r="H50">
        <v>91303824</v>
      </c>
      <c r="I50">
        <v>91304485</v>
      </c>
      <c r="J50">
        <v>91260635</v>
      </c>
      <c r="K50">
        <v>91303824</v>
      </c>
      <c r="L50">
        <v>91304485</v>
      </c>
      <c r="N50">
        <v>7</v>
      </c>
      <c r="Q50" t="s">
        <v>12211</v>
      </c>
    </row>
    <row r="51" spans="1:19" x14ac:dyDescent="0.3">
      <c r="A51" t="s">
        <v>119</v>
      </c>
      <c r="B51">
        <v>1</v>
      </c>
      <c r="C51" t="s">
        <v>787</v>
      </c>
      <c r="D51" t="str">
        <f>INDEX(Transcripts[#Data], MATCH(Exons[[#This Row],[Transcript stable ID]], Transcripts[Transcript stable ID], 0), 4)</f>
        <v>NM_001287248.1</v>
      </c>
      <c r="E51" t="s">
        <v>27</v>
      </c>
      <c r="H51">
        <v>91306196</v>
      </c>
      <c r="I51">
        <v>91306387</v>
      </c>
      <c r="J51">
        <v>91260635</v>
      </c>
      <c r="K51">
        <v>91306196</v>
      </c>
      <c r="L51">
        <v>91306387</v>
      </c>
      <c r="N51">
        <v>8</v>
      </c>
      <c r="Q51" t="s">
        <v>12212</v>
      </c>
    </row>
    <row r="52" spans="1:19" x14ac:dyDescent="0.3">
      <c r="A52" t="s">
        <v>119</v>
      </c>
      <c r="B52">
        <v>1</v>
      </c>
      <c r="C52" t="s">
        <v>787</v>
      </c>
      <c r="D52" t="str">
        <f>INDEX(Transcripts[#Data], MATCH(Exons[[#This Row],[Transcript stable ID]], Transcripts[Transcript stable ID], 0), 4)</f>
        <v>NM_001287248.1</v>
      </c>
      <c r="E52" t="s">
        <v>27</v>
      </c>
      <c r="H52">
        <v>91308526</v>
      </c>
      <c r="I52">
        <v>91308644</v>
      </c>
      <c r="J52">
        <v>91260635</v>
      </c>
      <c r="K52">
        <v>91308526</v>
      </c>
      <c r="L52">
        <v>91308644</v>
      </c>
      <c r="N52">
        <v>9</v>
      </c>
      <c r="Q52" t="s">
        <v>12213</v>
      </c>
    </row>
    <row r="53" spans="1:19" x14ac:dyDescent="0.3">
      <c r="A53" t="s">
        <v>119</v>
      </c>
      <c r="B53">
        <v>1</v>
      </c>
      <c r="C53" t="s">
        <v>787</v>
      </c>
      <c r="D53" t="str">
        <f>INDEX(Transcripts[#Data], MATCH(Exons[[#This Row],[Transcript stable ID]], Transcripts[Transcript stable ID], 0), 4)</f>
        <v>NM_001287248.1</v>
      </c>
      <c r="E53" t="s">
        <v>27</v>
      </c>
      <c r="H53">
        <v>91310140</v>
      </c>
      <c r="I53">
        <v>91310253</v>
      </c>
      <c r="J53">
        <v>91260635</v>
      </c>
      <c r="K53">
        <v>91310140</v>
      </c>
      <c r="L53">
        <v>91310253</v>
      </c>
      <c r="N53">
        <v>10</v>
      </c>
      <c r="Q53" t="s">
        <v>12214</v>
      </c>
    </row>
    <row r="54" spans="1:19" x14ac:dyDescent="0.3">
      <c r="A54" t="s">
        <v>119</v>
      </c>
      <c r="B54">
        <v>1</v>
      </c>
      <c r="C54" t="s">
        <v>787</v>
      </c>
      <c r="D54" t="str">
        <f>INDEX(Transcripts[#Data], MATCH(Exons[[#This Row],[Transcript stable ID]], Transcripts[Transcript stable ID], 0), 4)</f>
        <v>NM_001287248.1</v>
      </c>
      <c r="E54" t="s">
        <v>27</v>
      </c>
      <c r="H54">
        <v>91312363</v>
      </c>
      <c r="I54">
        <v>91312461</v>
      </c>
      <c r="J54">
        <v>91260635</v>
      </c>
      <c r="K54">
        <v>91312363</v>
      </c>
      <c r="L54">
        <v>91312461</v>
      </c>
      <c r="N54">
        <v>11</v>
      </c>
      <c r="Q54" t="s">
        <v>12215</v>
      </c>
    </row>
    <row r="55" spans="1:19" x14ac:dyDescent="0.3">
      <c r="A55" t="s">
        <v>119</v>
      </c>
      <c r="B55">
        <v>1</v>
      </c>
      <c r="C55" t="s">
        <v>787</v>
      </c>
      <c r="D55" t="str">
        <f>INDEX(Transcripts[#Data], MATCH(Exons[[#This Row],[Transcript stable ID]], Transcripts[Transcript stable ID], 0), 4)</f>
        <v>NM_001287248.1</v>
      </c>
      <c r="E55" t="s">
        <v>27</v>
      </c>
      <c r="H55">
        <v>91312668</v>
      </c>
      <c r="I55">
        <v>91312816</v>
      </c>
      <c r="J55">
        <v>91260635</v>
      </c>
      <c r="K55">
        <v>91312668</v>
      </c>
      <c r="L55">
        <v>91312816</v>
      </c>
      <c r="N55">
        <v>12</v>
      </c>
      <c r="Q55" t="s">
        <v>12216</v>
      </c>
    </row>
    <row r="56" spans="1:19" x14ac:dyDescent="0.3">
      <c r="A56" t="s">
        <v>119</v>
      </c>
      <c r="B56">
        <v>1</v>
      </c>
      <c r="C56" t="s">
        <v>787</v>
      </c>
      <c r="D56" t="str">
        <f>INDEX(Transcripts[#Data], MATCH(Exons[[#This Row],[Transcript stable ID]], Transcripts[Transcript stable ID], 0), 4)</f>
        <v>NM_001287248.1</v>
      </c>
      <c r="E56" t="s">
        <v>27</v>
      </c>
      <c r="H56">
        <v>91326052</v>
      </c>
      <c r="I56">
        <v>91326158</v>
      </c>
      <c r="J56">
        <v>91260635</v>
      </c>
      <c r="K56">
        <v>91326052</v>
      </c>
      <c r="L56">
        <v>91326158</v>
      </c>
      <c r="N56">
        <v>13</v>
      </c>
      <c r="Q56" t="s">
        <v>12217</v>
      </c>
    </row>
    <row r="57" spans="1:19" x14ac:dyDescent="0.3">
      <c r="A57" t="s">
        <v>119</v>
      </c>
      <c r="B57">
        <v>1</v>
      </c>
      <c r="C57" t="s">
        <v>787</v>
      </c>
      <c r="D57" t="str">
        <f>INDEX(Transcripts[#Data], MATCH(Exons[[#This Row],[Transcript stable ID]], Transcripts[Transcript stable ID], 0), 4)</f>
        <v>NM_001287248.1</v>
      </c>
      <c r="E57" t="s">
        <v>27</v>
      </c>
      <c r="H57">
        <v>91328151</v>
      </c>
      <c r="I57">
        <v>91328311</v>
      </c>
      <c r="J57">
        <v>91260635</v>
      </c>
      <c r="K57">
        <v>91328151</v>
      </c>
      <c r="L57">
        <v>91328311</v>
      </c>
      <c r="N57">
        <v>14</v>
      </c>
      <c r="Q57" t="s">
        <v>12218</v>
      </c>
    </row>
    <row r="58" spans="1:19" x14ac:dyDescent="0.3">
      <c r="A58" t="s">
        <v>119</v>
      </c>
      <c r="B58">
        <v>1</v>
      </c>
      <c r="C58" t="s">
        <v>787</v>
      </c>
      <c r="D58" t="str">
        <f>INDEX(Transcripts[#Data], MATCH(Exons[[#This Row],[Transcript stable ID]], Transcripts[Transcript stable ID], 0), 4)</f>
        <v>NM_001287248.1</v>
      </c>
      <c r="E58" t="s">
        <v>27</v>
      </c>
      <c r="H58">
        <v>91333879</v>
      </c>
      <c r="I58">
        <v>91334074</v>
      </c>
      <c r="J58">
        <v>91260635</v>
      </c>
      <c r="K58">
        <v>91333879</v>
      </c>
      <c r="L58">
        <v>91334074</v>
      </c>
      <c r="N58">
        <v>15</v>
      </c>
      <c r="Q58" t="s">
        <v>12219</v>
      </c>
    </row>
    <row r="59" spans="1:19" x14ac:dyDescent="0.3">
      <c r="A59" t="s">
        <v>119</v>
      </c>
      <c r="B59">
        <v>1</v>
      </c>
      <c r="C59" t="s">
        <v>787</v>
      </c>
      <c r="D59" t="str">
        <f>INDEX(Transcripts[#Data], MATCH(Exons[[#This Row],[Transcript stable ID]], Transcripts[Transcript stable ID], 0), 4)</f>
        <v>NM_001287248.1</v>
      </c>
      <c r="E59" t="s">
        <v>27</v>
      </c>
      <c r="H59">
        <v>91337397</v>
      </c>
      <c r="I59">
        <v>91337587</v>
      </c>
      <c r="J59">
        <v>91260635</v>
      </c>
      <c r="K59">
        <v>91337397</v>
      </c>
      <c r="L59">
        <v>91337587</v>
      </c>
      <c r="N59">
        <v>16</v>
      </c>
      <c r="Q59" t="s">
        <v>12220</v>
      </c>
    </row>
    <row r="60" spans="1:19" x14ac:dyDescent="0.3">
      <c r="A60" t="s">
        <v>119</v>
      </c>
      <c r="B60">
        <v>1</v>
      </c>
      <c r="C60" t="s">
        <v>787</v>
      </c>
      <c r="D60" t="str">
        <f>INDEX(Transcripts[#Data], MATCH(Exons[[#This Row],[Transcript stable ID]], Transcripts[Transcript stable ID], 0), 4)</f>
        <v>NM_001287248.1</v>
      </c>
      <c r="E60" t="s">
        <v>27</v>
      </c>
      <c r="H60">
        <v>91341420</v>
      </c>
      <c r="I60">
        <v>91341567</v>
      </c>
      <c r="J60">
        <v>91260635</v>
      </c>
      <c r="K60">
        <v>91341420</v>
      </c>
      <c r="L60">
        <v>91341567</v>
      </c>
      <c r="N60">
        <v>17</v>
      </c>
      <c r="Q60" t="s">
        <v>12221</v>
      </c>
    </row>
    <row r="61" spans="1:19" x14ac:dyDescent="0.3">
      <c r="A61" t="s">
        <v>119</v>
      </c>
      <c r="B61">
        <v>1</v>
      </c>
      <c r="C61" t="s">
        <v>787</v>
      </c>
      <c r="D61" t="str">
        <f>INDEX(Transcripts[#Data], MATCH(Exons[[#This Row],[Transcript stable ID]], Transcripts[Transcript stable ID], 0), 4)</f>
        <v>NM_001287248.1</v>
      </c>
      <c r="E61" t="s">
        <v>27</v>
      </c>
      <c r="H61">
        <v>91346751</v>
      </c>
      <c r="I61">
        <v>91346950</v>
      </c>
      <c r="J61">
        <v>91260635</v>
      </c>
      <c r="K61">
        <v>91346751</v>
      </c>
      <c r="L61">
        <v>91346950</v>
      </c>
      <c r="N61">
        <v>18</v>
      </c>
      <c r="Q61" t="s">
        <v>12222</v>
      </c>
    </row>
    <row r="62" spans="1:19" x14ac:dyDescent="0.3">
      <c r="A62" t="s">
        <v>119</v>
      </c>
      <c r="B62">
        <v>1</v>
      </c>
      <c r="C62" t="s">
        <v>787</v>
      </c>
      <c r="D62" t="str">
        <f>INDEX(Transcripts[#Data], MATCH(Exons[[#This Row],[Transcript stable ID]], Transcripts[Transcript stable ID], 0), 4)</f>
        <v>NM_001287248.1</v>
      </c>
      <c r="E62" t="s">
        <v>27</v>
      </c>
      <c r="H62">
        <v>91347397</v>
      </c>
      <c r="I62">
        <v>91347589</v>
      </c>
      <c r="J62">
        <v>91260635</v>
      </c>
      <c r="K62">
        <v>91347397</v>
      </c>
      <c r="L62">
        <v>91347589</v>
      </c>
      <c r="N62">
        <v>19</v>
      </c>
      <c r="Q62" t="s">
        <v>12223</v>
      </c>
    </row>
    <row r="63" spans="1:19" x14ac:dyDescent="0.3">
      <c r="A63" t="s">
        <v>119</v>
      </c>
      <c r="B63">
        <v>1</v>
      </c>
      <c r="C63" t="s">
        <v>787</v>
      </c>
      <c r="D63" t="str">
        <f>INDEX(Transcripts[#Data], MATCH(Exons[[#This Row],[Transcript stable ID]], Transcripts[Transcript stable ID], 0), 4)</f>
        <v>NM_001287248.1</v>
      </c>
      <c r="E63" t="s">
        <v>27</v>
      </c>
      <c r="H63">
        <v>91352367</v>
      </c>
      <c r="I63">
        <v>91352489</v>
      </c>
      <c r="J63">
        <v>91260635</v>
      </c>
      <c r="K63">
        <v>91352367</v>
      </c>
      <c r="L63">
        <v>91352489</v>
      </c>
      <c r="N63">
        <v>20</v>
      </c>
      <c r="Q63" t="s">
        <v>12224</v>
      </c>
    </row>
    <row r="64" spans="1:19" x14ac:dyDescent="0.3">
      <c r="A64" t="s">
        <v>119</v>
      </c>
      <c r="B64">
        <v>1</v>
      </c>
      <c r="C64" t="s">
        <v>787</v>
      </c>
      <c r="D64" t="str">
        <f>INDEX(Transcripts[#Data], MATCH(Exons[[#This Row],[Transcript stable ID]], Transcripts[Transcript stable ID], 0), 4)</f>
        <v>NM_001287248.1</v>
      </c>
      <c r="E64" t="s">
        <v>27</v>
      </c>
      <c r="H64">
        <v>91354435</v>
      </c>
      <c r="I64">
        <v>91354636</v>
      </c>
      <c r="J64">
        <v>91260635</v>
      </c>
      <c r="K64">
        <v>91354435</v>
      </c>
      <c r="L64">
        <v>91354636</v>
      </c>
      <c r="N64">
        <v>21</v>
      </c>
      <c r="Q64" t="s">
        <v>12225</v>
      </c>
    </row>
    <row r="65" spans="1:19" x14ac:dyDescent="0.3">
      <c r="A65" t="s">
        <v>119</v>
      </c>
      <c r="B65">
        <v>1</v>
      </c>
      <c r="C65" t="s">
        <v>787</v>
      </c>
      <c r="D65" t="str">
        <f>INDEX(Transcripts[#Data], MATCH(Exons[[#This Row],[Transcript stable ID]], Transcripts[Transcript stable ID], 0), 4)</f>
        <v>NM_001287248.1</v>
      </c>
      <c r="E65" t="s">
        <v>27</v>
      </c>
      <c r="H65">
        <v>91358332</v>
      </c>
      <c r="I65">
        <v>91358558</v>
      </c>
      <c r="J65">
        <v>91260635</v>
      </c>
      <c r="K65">
        <v>91358332</v>
      </c>
      <c r="L65">
        <v>91358558</v>
      </c>
      <c r="N65">
        <v>22</v>
      </c>
      <c r="Q65" t="s">
        <v>12226</v>
      </c>
    </row>
    <row r="66" spans="1:19" x14ac:dyDescent="0.3">
      <c r="A66" t="s">
        <v>8147</v>
      </c>
      <c r="B66">
        <v>-1</v>
      </c>
      <c r="C66" t="s">
        <v>8156</v>
      </c>
      <c r="D66" t="str">
        <f>INDEX(Transcripts[#Data], MATCH(Exons[[#This Row],[Transcript stable ID]], Transcripts[Transcript stable ID], 0), 4)</f>
        <v>NM_005901.5</v>
      </c>
      <c r="E66" t="s">
        <v>27</v>
      </c>
      <c r="F66">
        <v>45456732</v>
      </c>
      <c r="G66">
        <v>45456930</v>
      </c>
      <c r="J66">
        <v>45456930</v>
      </c>
      <c r="K66">
        <v>45456732</v>
      </c>
      <c r="L66">
        <v>45456930</v>
      </c>
      <c r="N66">
        <v>1</v>
      </c>
      <c r="Q66" t="s">
        <v>12227</v>
      </c>
    </row>
    <row r="67" spans="1:19" x14ac:dyDescent="0.3">
      <c r="A67" t="s">
        <v>8147</v>
      </c>
      <c r="B67">
        <v>-1</v>
      </c>
      <c r="C67" t="s">
        <v>8156</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12228</v>
      </c>
      <c r="R67">
        <v>1</v>
      </c>
      <c r="S67">
        <v>236</v>
      </c>
    </row>
    <row r="68" spans="1:19" x14ac:dyDescent="0.3">
      <c r="A68" t="s">
        <v>8147</v>
      </c>
      <c r="B68">
        <v>-1</v>
      </c>
      <c r="C68" t="s">
        <v>8156</v>
      </c>
      <c r="D68" t="str">
        <f>INDEX(Transcripts[#Data], MATCH(Exons[[#This Row],[Transcript stable ID]], Transcripts[Transcript stable ID], 0), 4)</f>
        <v>NM_005901.5</v>
      </c>
      <c r="E68" t="s">
        <v>27</v>
      </c>
      <c r="J68">
        <v>45456930</v>
      </c>
      <c r="K68">
        <v>45396846</v>
      </c>
      <c r="L68">
        <v>45396935</v>
      </c>
      <c r="N68">
        <v>3</v>
      </c>
      <c r="O68">
        <v>489</v>
      </c>
      <c r="P68">
        <v>578</v>
      </c>
      <c r="Q68" t="s">
        <v>12229</v>
      </c>
      <c r="R68">
        <v>237</v>
      </c>
      <c r="S68">
        <v>326</v>
      </c>
    </row>
    <row r="69" spans="1:19" x14ac:dyDescent="0.3">
      <c r="A69" t="s">
        <v>8147</v>
      </c>
      <c r="B69">
        <v>-1</v>
      </c>
      <c r="C69" t="s">
        <v>8156</v>
      </c>
      <c r="D69" t="str">
        <f>INDEX(Transcripts[#Data], MATCH(Exons[[#This Row],[Transcript stable ID]], Transcripts[Transcript stable ID], 0), 4)</f>
        <v>NM_005901.5</v>
      </c>
      <c r="E69" t="s">
        <v>27</v>
      </c>
      <c r="J69">
        <v>45456930</v>
      </c>
      <c r="K69">
        <v>45395614</v>
      </c>
      <c r="L69">
        <v>45395807</v>
      </c>
      <c r="N69">
        <v>4</v>
      </c>
      <c r="O69">
        <v>579</v>
      </c>
      <c r="P69">
        <v>772</v>
      </c>
      <c r="Q69" t="s">
        <v>12230</v>
      </c>
      <c r="R69">
        <v>327</v>
      </c>
      <c r="S69">
        <v>520</v>
      </c>
    </row>
    <row r="70" spans="1:19" x14ac:dyDescent="0.3">
      <c r="A70" t="s">
        <v>8147</v>
      </c>
      <c r="B70">
        <v>-1</v>
      </c>
      <c r="C70" t="s">
        <v>8156</v>
      </c>
      <c r="D70" t="str">
        <f>INDEX(Transcripts[#Data], MATCH(Exons[[#This Row],[Transcript stable ID]], Transcripts[Transcript stable ID], 0), 4)</f>
        <v>NM_005901.5</v>
      </c>
      <c r="E70" t="s">
        <v>27</v>
      </c>
      <c r="J70">
        <v>45456930</v>
      </c>
      <c r="K70">
        <v>45394694</v>
      </c>
      <c r="L70">
        <v>45394828</v>
      </c>
      <c r="N70">
        <v>5</v>
      </c>
      <c r="O70">
        <v>773</v>
      </c>
      <c r="P70">
        <v>907</v>
      </c>
      <c r="Q70" t="s">
        <v>12231</v>
      </c>
      <c r="R70">
        <v>521</v>
      </c>
      <c r="S70">
        <v>655</v>
      </c>
    </row>
    <row r="71" spans="1:19" x14ac:dyDescent="0.3">
      <c r="A71" t="s">
        <v>8147</v>
      </c>
      <c r="B71">
        <v>-1</v>
      </c>
      <c r="C71" t="s">
        <v>8156</v>
      </c>
      <c r="D71" t="str">
        <f>INDEX(Transcripts[#Data], MATCH(Exons[[#This Row],[Transcript stable ID]], Transcripts[Transcript stable ID], 0), 4)</f>
        <v>NM_005901.5</v>
      </c>
      <c r="E71" t="s">
        <v>27</v>
      </c>
      <c r="J71">
        <v>45456930</v>
      </c>
      <c r="K71">
        <v>45391430</v>
      </c>
      <c r="L71">
        <v>45391504</v>
      </c>
      <c r="N71">
        <v>6</v>
      </c>
      <c r="O71">
        <v>908</v>
      </c>
      <c r="P71">
        <v>982</v>
      </c>
      <c r="Q71" t="s">
        <v>12232</v>
      </c>
      <c r="R71">
        <v>656</v>
      </c>
      <c r="S71">
        <v>730</v>
      </c>
    </row>
    <row r="72" spans="1:19" x14ac:dyDescent="0.3">
      <c r="A72" t="s">
        <v>8147</v>
      </c>
      <c r="B72">
        <v>-1</v>
      </c>
      <c r="C72" t="s">
        <v>8156</v>
      </c>
      <c r="D72" t="str">
        <f>INDEX(Transcripts[#Data], MATCH(Exons[[#This Row],[Transcript stable ID]], Transcripts[Transcript stable ID], 0), 4)</f>
        <v>NM_005901.5</v>
      </c>
      <c r="E72" t="s">
        <v>27</v>
      </c>
      <c r="J72">
        <v>45456930</v>
      </c>
      <c r="K72">
        <v>45377645</v>
      </c>
      <c r="L72">
        <v>45377698</v>
      </c>
      <c r="N72">
        <v>7</v>
      </c>
      <c r="O72">
        <v>983</v>
      </c>
      <c r="P72">
        <v>1036</v>
      </c>
      <c r="Q72" t="s">
        <v>12233</v>
      </c>
      <c r="R72">
        <v>731</v>
      </c>
      <c r="S72">
        <v>784</v>
      </c>
    </row>
    <row r="73" spans="1:19" x14ac:dyDescent="0.3">
      <c r="A73" t="s">
        <v>8147</v>
      </c>
      <c r="B73">
        <v>-1</v>
      </c>
      <c r="C73" t="s">
        <v>8156</v>
      </c>
      <c r="D73" t="str">
        <f>INDEX(Transcripts[#Data], MATCH(Exons[[#This Row],[Transcript stable ID]], Transcripts[Transcript stable ID], 0), 4)</f>
        <v>NM_005901.5</v>
      </c>
      <c r="E73" t="s">
        <v>27</v>
      </c>
      <c r="J73">
        <v>45456930</v>
      </c>
      <c r="K73">
        <v>45374846</v>
      </c>
      <c r="L73">
        <v>45375058</v>
      </c>
      <c r="N73">
        <v>8</v>
      </c>
      <c r="O73">
        <v>1037</v>
      </c>
      <c r="P73">
        <v>1249</v>
      </c>
      <c r="Q73" t="s">
        <v>12234</v>
      </c>
      <c r="R73">
        <v>785</v>
      </c>
      <c r="S73">
        <v>997</v>
      </c>
    </row>
    <row r="74" spans="1:19" x14ac:dyDescent="0.3">
      <c r="A74" t="s">
        <v>8147</v>
      </c>
      <c r="B74">
        <v>-1</v>
      </c>
      <c r="C74" t="s">
        <v>8156</v>
      </c>
      <c r="D74" t="str">
        <f>INDEX(Transcripts[#Data], MATCH(Exons[[#This Row],[Transcript stable ID]], Transcripts[Transcript stable ID], 0), 4)</f>
        <v>NM_005901.5</v>
      </c>
      <c r="E74" t="s">
        <v>27</v>
      </c>
      <c r="J74">
        <v>45456930</v>
      </c>
      <c r="K74">
        <v>45372034</v>
      </c>
      <c r="L74">
        <v>45372171</v>
      </c>
      <c r="N74">
        <v>9</v>
      </c>
      <c r="O74">
        <v>1250</v>
      </c>
      <c r="P74">
        <v>1387</v>
      </c>
      <c r="Q74" t="s">
        <v>12235</v>
      </c>
      <c r="R74">
        <v>998</v>
      </c>
      <c r="S74">
        <v>1135</v>
      </c>
    </row>
    <row r="75" spans="1:19" x14ac:dyDescent="0.3">
      <c r="A75" t="s">
        <v>8147</v>
      </c>
      <c r="B75">
        <v>-1</v>
      </c>
      <c r="C75" t="s">
        <v>8156</v>
      </c>
      <c r="D75" t="str">
        <f>INDEX(Transcripts[#Data], MATCH(Exons[[#This Row],[Transcript stable ID]], Transcripts[Transcript stable ID], 0), 4)</f>
        <v>NM_005901.5</v>
      </c>
      <c r="E75" t="s">
        <v>27</v>
      </c>
      <c r="J75">
        <v>45456930</v>
      </c>
      <c r="K75">
        <v>45371711</v>
      </c>
      <c r="L75">
        <v>45371855</v>
      </c>
      <c r="N75">
        <v>10</v>
      </c>
      <c r="O75">
        <v>1388</v>
      </c>
      <c r="P75">
        <v>1532</v>
      </c>
      <c r="Q75" t="s">
        <v>12236</v>
      </c>
      <c r="R75">
        <v>1136</v>
      </c>
      <c r="S75">
        <v>1280</v>
      </c>
    </row>
    <row r="76" spans="1:19" x14ac:dyDescent="0.3">
      <c r="A76" t="s">
        <v>8147</v>
      </c>
      <c r="B76">
        <v>-1</v>
      </c>
      <c r="C76" t="s">
        <v>8156</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12237</v>
      </c>
      <c r="R76">
        <v>1281</v>
      </c>
      <c r="S76">
        <v>1404</v>
      </c>
    </row>
    <row r="77" spans="1:19" x14ac:dyDescent="0.3">
      <c r="A77" t="s">
        <v>8147</v>
      </c>
      <c r="B77">
        <v>-1</v>
      </c>
      <c r="C77" t="s">
        <v>8152</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12228</v>
      </c>
      <c r="R77">
        <v>1</v>
      </c>
      <c r="S77">
        <v>236</v>
      </c>
    </row>
    <row r="78" spans="1:19" x14ac:dyDescent="0.3">
      <c r="A78" t="s">
        <v>8147</v>
      </c>
      <c r="B78">
        <v>-1</v>
      </c>
      <c r="C78" t="s">
        <v>8152</v>
      </c>
      <c r="D78" t="str">
        <f>INDEX(Transcripts[#Data], MATCH(Exons[[#This Row],[Transcript stable ID]], Transcripts[Transcript stable ID], 0), 4)</f>
        <v>NM_001003652.3</v>
      </c>
      <c r="E78" t="s">
        <v>27</v>
      </c>
      <c r="J78">
        <v>45457512</v>
      </c>
      <c r="K78">
        <v>45396846</v>
      </c>
      <c r="L78">
        <v>45396935</v>
      </c>
      <c r="N78">
        <v>3</v>
      </c>
      <c r="O78">
        <v>632</v>
      </c>
      <c r="P78">
        <v>721</v>
      </c>
      <c r="Q78" t="s">
        <v>12229</v>
      </c>
      <c r="R78">
        <v>237</v>
      </c>
      <c r="S78">
        <v>326</v>
      </c>
    </row>
    <row r="79" spans="1:19" x14ac:dyDescent="0.3">
      <c r="A79" t="s">
        <v>8147</v>
      </c>
      <c r="B79">
        <v>-1</v>
      </c>
      <c r="C79" t="s">
        <v>8152</v>
      </c>
      <c r="D79" t="str">
        <f>INDEX(Transcripts[#Data], MATCH(Exons[[#This Row],[Transcript stable ID]], Transcripts[Transcript stable ID], 0), 4)</f>
        <v>NM_001003652.3</v>
      </c>
      <c r="E79" t="s">
        <v>27</v>
      </c>
      <c r="J79">
        <v>45457512</v>
      </c>
      <c r="K79">
        <v>45395614</v>
      </c>
      <c r="L79">
        <v>45395807</v>
      </c>
      <c r="N79">
        <v>4</v>
      </c>
      <c r="O79">
        <v>722</v>
      </c>
      <c r="P79">
        <v>915</v>
      </c>
      <c r="Q79" t="s">
        <v>12230</v>
      </c>
      <c r="R79">
        <v>327</v>
      </c>
      <c r="S79">
        <v>520</v>
      </c>
    </row>
    <row r="80" spans="1:19" x14ac:dyDescent="0.3">
      <c r="A80" t="s">
        <v>8147</v>
      </c>
      <c r="B80">
        <v>-1</v>
      </c>
      <c r="C80" t="s">
        <v>8152</v>
      </c>
      <c r="D80" t="str">
        <f>INDEX(Transcripts[#Data], MATCH(Exons[[#This Row],[Transcript stable ID]], Transcripts[Transcript stable ID], 0), 4)</f>
        <v>NM_001003652.3</v>
      </c>
      <c r="E80" t="s">
        <v>27</v>
      </c>
      <c r="J80">
        <v>45457512</v>
      </c>
      <c r="K80">
        <v>45394694</v>
      </c>
      <c r="L80">
        <v>45394828</v>
      </c>
      <c r="N80">
        <v>5</v>
      </c>
      <c r="O80">
        <v>916</v>
      </c>
      <c r="P80">
        <v>1050</v>
      </c>
      <c r="Q80" t="s">
        <v>12231</v>
      </c>
      <c r="R80">
        <v>521</v>
      </c>
      <c r="S80">
        <v>655</v>
      </c>
    </row>
    <row r="81" spans="1:19" x14ac:dyDescent="0.3">
      <c r="A81" t="s">
        <v>8147</v>
      </c>
      <c r="B81">
        <v>-1</v>
      </c>
      <c r="C81" t="s">
        <v>8152</v>
      </c>
      <c r="D81" t="str">
        <f>INDEX(Transcripts[#Data], MATCH(Exons[[#This Row],[Transcript stable ID]], Transcripts[Transcript stable ID], 0), 4)</f>
        <v>NM_001003652.3</v>
      </c>
      <c r="E81" t="s">
        <v>27</v>
      </c>
      <c r="J81">
        <v>45457512</v>
      </c>
      <c r="K81">
        <v>45391430</v>
      </c>
      <c r="L81">
        <v>45391504</v>
      </c>
      <c r="N81">
        <v>6</v>
      </c>
      <c r="O81">
        <v>1051</v>
      </c>
      <c r="P81">
        <v>1125</v>
      </c>
      <c r="Q81" t="s">
        <v>12232</v>
      </c>
      <c r="R81">
        <v>656</v>
      </c>
      <c r="S81">
        <v>730</v>
      </c>
    </row>
    <row r="82" spans="1:19" x14ac:dyDescent="0.3">
      <c r="A82" t="s">
        <v>8147</v>
      </c>
      <c r="B82">
        <v>-1</v>
      </c>
      <c r="C82" t="s">
        <v>8152</v>
      </c>
      <c r="D82" t="str">
        <f>INDEX(Transcripts[#Data], MATCH(Exons[[#This Row],[Transcript stable ID]], Transcripts[Transcript stable ID], 0), 4)</f>
        <v>NM_001003652.3</v>
      </c>
      <c r="E82" t="s">
        <v>27</v>
      </c>
      <c r="J82">
        <v>45457512</v>
      </c>
      <c r="K82">
        <v>45377645</v>
      </c>
      <c r="L82">
        <v>45377698</v>
      </c>
      <c r="N82">
        <v>7</v>
      </c>
      <c r="O82">
        <v>1126</v>
      </c>
      <c r="P82">
        <v>1179</v>
      </c>
      <c r="Q82" t="s">
        <v>12233</v>
      </c>
      <c r="R82">
        <v>731</v>
      </c>
      <c r="S82">
        <v>784</v>
      </c>
    </row>
    <row r="83" spans="1:19" x14ac:dyDescent="0.3">
      <c r="A83" t="s">
        <v>8147</v>
      </c>
      <c r="B83">
        <v>-1</v>
      </c>
      <c r="C83" t="s">
        <v>8152</v>
      </c>
      <c r="D83" t="str">
        <f>INDEX(Transcripts[#Data], MATCH(Exons[[#This Row],[Transcript stable ID]], Transcripts[Transcript stable ID], 0), 4)</f>
        <v>NM_001003652.3</v>
      </c>
      <c r="E83" t="s">
        <v>27</v>
      </c>
      <c r="J83">
        <v>45457512</v>
      </c>
      <c r="K83">
        <v>45374846</v>
      </c>
      <c r="L83">
        <v>45375058</v>
      </c>
      <c r="N83">
        <v>8</v>
      </c>
      <c r="O83">
        <v>1180</v>
      </c>
      <c r="P83">
        <v>1392</v>
      </c>
      <c r="Q83" t="s">
        <v>12234</v>
      </c>
      <c r="R83">
        <v>785</v>
      </c>
      <c r="S83">
        <v>997</v>
      </c>
    </row>
    <row r="84" spans="1:19" x14ac:dyDescent="0.3">
      <c r="A84" t="s">
        <v>8147</v>
      </c>
      <c r="B84">
        <v>-1</v>
      </c>
      <c r="C84" t="s">
        <v>8152</v>
      </c>
      <c r="D84" t="str">
        <f>INDEX(Transcripts[#Data], MATCH(Exons[[#This Row],[Transcript stable ID]], Transcripts[Transcript stable ID], 0), 4)</f>
        <v>NM_001003652.3</v>
      </c>
      <c r="E84" t="s">
        <v>27</v>
      </c>
      <c r="J84">
        <v>45457512</v>
      </c>
      <c r="K84">
        <v>45372034</v>
      </c>
      <c r="L84">
        <v>45372171</v>
      </c>
      <c r="N84">
        <v>9</v>
      </c>
      <c r="O84">
        <v>1393</v>
      </c>
      <c r="P84">
        <v>1530</v>
      </c>
      <c r="Q84" t="s">
        <v>12235</v>
      </c>
      <c r="R84">
        <v>998</v>
      </c>
      <c r="S84">
        <v>1135</v>
      </c>
    </row>
    <row r="85" spans="1:19" x14ac:dyDescent="0.3">
      <c r="A85" t="s">
        <v>8147</v>
      </c>
      <c r="B85">
        <v>-1</v>
      </c>
      <c r="C85" t="s">
        <v>8152</v>
      </c>
      <c r="D85" t="str">
        <f>INDEX(Transcripts[#Data], MATCH(Exons[[#This Row],[Transcript stable ID]], Transcripts[Transcript stable ID], 0), 4)</f>
        <v>NM_001003652.3</v>
      </c>
      <c r="E85" t="s">
        <v>27</v>
      </c>
      <c r="J85">
        <v>45457512</v>
      </c>
      <c r="K85">
        <v>45371711</v>
      </c>
      <c r="L85">
        <v>45371855</v>
      </c>
      <c r="N85">
        <v>10</v>
      </c>
      <c r="O85">
        <v>1531</v>
      </c>
      <c r="P85">
        <v>1675</v>
      </c>
      <c r="Q85" t="s">
        <v>12236</v>
      </c>
      <c r="R85">
        <v>1136</v>
      </c>
      <c r="S85">
        <v>1280</v>
      </c>
    </row>
    <row r="86" spans="1:19" x14ac:dyDescent="0.3">
      <c r="A86" t="s">
        <v>8147</v>
      </c>
      <c r="B86">
        <v>-1</v>
      </c>
      <c r="C86" t="s">
        <v>8152</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12237</v>
      </c>
      <c r="R86">
        <v>1281</v>
      </c>
      <c r="S86">
        <v>1404</v>
      </c>
    </row>
    <row r="87" spans="1:19" x14ac:dyDescent="0.3">
      <c r="A87" t="s">
        <v>8147</v>
      </c>
      <c r="B87">
        <v>-1</v>
      </c>
      <c r="C87" t="s">
        <v>8152</v>
      </c>
      <c r="D87" t="str">
        <f>INDEX(Transcripts[#Data], MATCH(Exons[[#This Row],[Transcript stable ID]], Transcripts[Transcript stable ID], 0), 4)</f>
        <v>NM_001003652.3</v>
      </c>
      <c r="E87" t="s">
        <v>27</v>
      </c>
      <c r="F87">
        <v>45457171</v>
      </c>
      <c r="G87">
        <v>45457512</v>
      </c>
      <c r="J87">
        <v>45457512</v>
      </c>
      <c r="K87">
        <v>45457171</v>
      </c>
      <c r="L87">
        <v>45457512</v>
      </c>
      <c r="N87">
        <v>1</v>
      </c>
      <c r="Q87" t="s">
        <v>12238</v>
      </c>
    </row>
    <row r="88" spans="1:19" x14ac:dyDescent="0.3">
      <c r="A88" t="s">
        <v>8147</v>
      </c>
      <c r="B88">
        <v>-1</v>
      </c>
      <c r="C88" t="s">
        <v>8159</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12228</v>
      </c>
      <c r="R88">
        <v>1</v>
      </c>
      <c r="S88">
        <v>236</v>
      </c>
    </row>
    <row r="89" spans="1:19" x14ac:dyDescent="0.3">
      <c r="A89" t="s">
        <v>8147</v>
      </c>
      <c r="B89">
        <v>-1</v>
      </c>
      <c r="C89" t="s">
        <v>8159</v>
      </c>
      <c r="D89" t="str">
        <f>INDEX(Transcripts[#Data], MATCH(Exons[[#This Row],[Transcript stable ID]], Transcripts[Transcript stable ID], 0), 4)</f>
        <v>NM_001135937.2</v>
      </c>
      <c r="E89" t="s">
        <v>27</v>
      </c>
      <c r="J89">
        <v>45457515</v>
      </c>
      <c r="K89">
        <v>45395614</v>
      </c>
      <c r="L89">
        <v>45395807</v>
      </c>
      <c r="N89">
        <v>3</v>
      </c>
      <c r="O89">
        <v>635</v>
      </c>
      <c r="P89">
        <v>828</v>
      </c>
      <c r="Q89" t="s">
        <v>12230</v>
      </c>
      <c r="R89">
        <v>237</v>
      </c>
      <c r="S89">
        <v>430</v>
      </c>
    </row>
    <row r="90" spans="1:19" x14ac:dyDescent="0.3">
      <c r="A90" t="s">
        <v>8147</v>
      </c>
      <c r="B90">
        <v>-1</v>
      </c>
      <c r="C90" t="s">
        <v>8159</v>
      </c>
      <c r="D90" t="str">
        <f>INDEX(Transcripts[#Data], MATCH(Exons[[#This Row],[Transcript stable ID]], Transcripts[Transcript stable ID], 0), 4)</f>
        <v>NM_001135937.2</v>
      </c>
      <c r="E90" t="s">
        <v>27</v>
      </c>
      <c r="J90">
        <v>45457515</v>
      </c>
      <c r="K90">
        <v>45394694</v>
      </c>
      <c r="L90">
        <v>45394828</v>
      </c>
      <c r="N90">
        <v>4</v>
      </c>
      <c r="O90">
        <v>829</v>
      </c>
      <c r="P90">
        <v>963</v>
      </c>
      <c r="Q90" t="s">
        <v>12231</v>
      </c>
      <c r="R90">
        <v>431</v>
      </c>
      <c r="S90">
        <v>565</v>
      </c>
    </row>
    <row r="91" spans="1:19" x14ac:dyDescent="0.3">
      <c r="A91" t="s">
        <v>8147</v>
      </c>
      <c r="B91">
        <v>-1</v>
      </c>
      <c r="C91" t="s">
        <v>8159</v>
      </c>
      <c r="D91" t="str">
        <f>INDEX(Transcripts[#Data], MATCH(Exons[[#This Row],[Transcript stable ID]], Transcripts[Transcript stable ID], 0), 4)</f>
        <v>NM_001135937.2</v>
      </c>
      <c r="E91" t="s">
        <v>27</v>
      </c>
      <c r="J91">
        <v>45457515</v>
      </c>
      <c r="K91">
        <v>45391430</v>
      </c>
      <c r="L91">
        <v>45391504</v>
      </c>
      <c r="N91">
        <v>5</v>
      </c>
      <c r="O91">
        <v>964</v>
      </c>
      <c r="P91">
        <v>1038</v>
      </c>
      <c r="Q91" t="s">
        <v>12232</v>
      </c>
      <c r="R91">
        <v>566</v>
      </c>
      <c r="S91">
        <v>640</v>
      </c>
    </row>
    <row r="92" spans="1:19" x14ac:dyDescent="0.3">
      <c r="A92" t="s">
        <v>8147</v>
      </c>
      <c r="B92">
        <v>-1</v>
      </c>
      <c r="C92" t="s">
        <v>8159</v>
      </c>
      <c r="D92" t="str">
        <f>INDEX(Transcripts[#Data], MATCH(Exons[[#This Row],[Transcript stable ID]], Transcripts[Transcript stable ID], 0), 4)</f>
        <v>NM_001135937.2</v>
      </c>
      <c r="E92" t="s">
        <v>27</v>
      </c>
      <c r="J92">
        <v>45457515</v>
      </c>
      <c r="K92">
        <v>45377645</v>
      </c>
      <c r="L92">
        <v>45377698</v>
      </c>
      <c r="N92">
        <v>6</v>
      </c>
      <c r="O92">
        <v>1039</v>
      </c>
      <c r="P92">
        <v>1092</v>
      </c>
      <c r="Q92" t="s">
        <v>12233</v>
      </c>
      <c r="R92">
        <v>641</v>
      </c>
      <c r="S92">
        <v>694</v>
      </c>
    </row>
    <row r="93" spans="1:19" x14ac:dyDescent="0.3">
      <c r="A93" t="s">
        <v>8147</v>
      </c>
      <c r="B93">
        <v>-1</v>
      </c>
      <c r="C93" t="s">
        <v>8159</v>
      </c>
      <c r="D93" t="str">
        <f>INDEX(Transcripts[#Data], MATCH(Exons[[#This Row],[Transcript stable ID]], Transcripts[Transcript stable ID], 0), 4)</f>
        <v>NM_001135937.2</v>
      </c>
      <c r="E93" t="s">
        <v>27</v>
      </c>
      <c r="J93">
        <v>45457515</v>
      </c>
      <c r="K93">
        <v>45374846</v>
      </c>
      <c r="L93">
        <v>45375058</v>
      </c>
      <c r="N93">
        <v>7</v>
      </c>
      <c r="O93">
        <v>1093</v>
      </c>
      <c r="P93">
        <v>1305</v>
      </c>
      <c r="Q93" t="s">
        <v>12234</v>
      </c>
      <c r="R93">
        <v>695</v>
      </c>
      <c r="S93">
        <v>907</v>
      </c>
    </row>
    <row r="94" spans="1:19" x14ac:dyDescent="0.3">
      <c r="A94" t="s">
        <v>8147</v>
      </c>
      <c r="B94">
        <v>-1</v>
      </c>
      <c r="C94" t="s">
        <v>8159</v>
      </c>
      <c r="D94" t="str">
        <f>INDEX(Transcripts[#Data], MATCH(Exons[[#This Row],[Transcript stable ID]], Transcripts[Transcript stable ID], 0), 4)</f>
        <v>NM_001135937.2</v>
      </c>
      <c r="E94" t="s">
        <v>27</v>
      </c>
      <c r="J94">
        <v>45457515</v>
      </c>
      <c r="K94">
        <v>45372034</v>
      </c>
      <c r="L94">
        <v>45372171</v>
      </c>
      <c r="N94">
        <v>8</v>
      </c>
      <c r="O94">
        <v>1306</v>
      </c>
      <c r="P94">
        <v>1443</v>
      </c>
      <c r="Q94" t="s">
        <v>12235</v>
      </c>
      <c r="R94">
        <v>908</v>
      </c>
      <c r="S94">
        <v>1045</v>
      </c>
    </row>
    <row r="95" spans="1:19" x14ac:dyDescent="0.3">
      <c r="A95" t="s">
        <v>8147</v>
      </c>
      <c r="B95">
        <v>-1</v>
      </c>
      <c r="C95" t="s">
        <v>8159</v>
      </c>
      <c r="D95" t="str">
        <f>INDEX(Transcripts[#Data], MATCH(Exons[[#This Row],[Transcript stable ID]], Transcripts[Transcript stable ID], 0), 4)</f>
        <v>NM_001135937.2</v>
      </c>
      <c r="E95" t="s">
        <v>27</v>
      </c>
      <c r="J95">
        <v>45457515</v>
      </c>
      <c r="K95">
        <v>45371711</v>
      </c>
      <c r="L95">
        <v>45371855</v>
      </c>
      <c r="N95">
        <v>9</v>
      </c>
      <c r="O95">
        <v>1444</v>
      </c>
      <c r="P95">
        <v>1588</v>
      </c>
      <c r="Q95" t="s">
        <v>12236</v>
      </c>
      <c r="R95">
        <v>1046</v>
      </c>
      <c r="S95">
        <v>1190</v>
      </c>
    </row>
    <row r="96" spans="1:19" x14ac:dyDescent="0.3">
      <c r="A96" t="s">
        <v>8147</v>
      </c>
      <c r="B96">
        <v>-1</v>
      </c>
      <c r="C96" t="s">
        <v>8159</v>
      </c>
      <c r="D96" t="str">
        <f>INDEX(Transcripts[#Data], MATCH(Exons[[#This Row],[Transcript stable ID]], Transcripts[Transcript stable ID], 0), 4)</f>
        <v>NM_001135937.2</v>
      </c>
      <c r="E96" t="s">
        <v>27</v>
      </c>
      <c r="F96">
        <v>45457171</v>
      </c>
      <c r="G96">
        <v>45457515</v>
      </c>
      <c r="J96">
        <v>45457515</v>
      </c>
      <c r="K96">
        <v>45457171</v>
      </c>
      <c r="L96">
        <v>45457515</v>
      </c>
      <c r="N96">
        <v>1</v>
      </c>
      <c r="Q96" t="s">
        <v>12239</v>
      </c>
    </row>
    <row r="97" spans="1:19" x14ac:dyDescent="0.3">
      <c r="A97" t="s">
        <v>8147</v>
      </c>
      <c r="B97">
        <v>-1</v>
      </c>
      <c r="C97" t="s">
        <v>8159</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12240</v>
      </c>
      <c r="R97">
        <v>1191</v>
      </c>
      <c r="S97">
        <v>1314</v>
      </c>
    </row>
    <row r="98" spans="1:19" x14ac:dyDescent="0.3">
      <c r="A98" t="s">
        <v>9159</v>
      </c>
      <c r="B98">
        <v>-1</v>
      </c>
      <c r="C98" t="s">
        <v>9160</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12241</v>
      </c>
      <c r="R98">
        <v>1</v>
      </c>
      <c r="S98">
        <v>3</v>
      </c>
    </row>
    <row r="99" spans="1:19" x14ac:dyDescent="0.3">
      <c r="A99" t="s">
        <v>9159</v>
      </c>
      <c r="B99">
        <v>-1</v>
      </c>
      <c r="C99" t="s">
        <v>9160</v>
      </c>
      <c r="D99" t="str">
        <f>INDEX(Transcripts[#Data], MATCH(Exons[[#This Row],[Transcript stable ID]], Transcripts[Transcript stable ID], 0), 4)</f>
        <v>NM_006001.3</v>
      </c>
      <c r="E99" t="s">
        <v>27</v>
      </c>
      <c r="J99">
        <v>19755992</v>
      </c>
      <c r="K99">
        <v>19753481</v>
      </c>
      <c r="L99">
        <v>19753703</v>
      </c>
      <c r="M99">
        <v>1</v>
      </c>
      <c r="N99">
        <v>2</v>
      </c>
      <c r="O99">
        <v>109</v>
      </c>
      <c r="P99">
        <v>331</v>
      </c>
      <c r="Q99" t="s">
        <v>12242</v>
      </c>
      <c r="R99">
        <v>4</v>
      </c>
      <c r="S99">
        <v>226</v>
      </c>
    </row>
    <row r="100" spans="1:19" x14ac:dyDescent="0.3">
      <c r="A100" t="s">
        <v>9159</v>
      </c>
      <c r="B100">
        <v>-1</v>
      </c>
      <c r="C100" t="s">
        <v>9160</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12243</v>
      </c>
      <c r="R100">
        <v>227</v>
      </c>
      <c r="S100">
        <v>375</v>
      </c>
    </row>
    <row r="101" spans="1:19" x14ac:dyDescent="0.3">
      <c r="A101" t="s">
        <v>9159</v>
      </c>
      <c r="B101">
        <v>-1</v>
      </c>
      <c r="C101" t="s">
        <v>9160</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12244</v>
      </c>
      <c r="R101">
        <v>376</v>
      </c>
      <c r="S101">
        <v>1056</v>
      </c>
    </row>
    <row r="102" spans="1:19" x14ac:dyDescent="0.3">
      <c r="A102" t="s">
        <v>9159</v>
      </c>
      <c r="B102">
        <v>-1</v>
      </c>
      <c r="C102" t="s">
        <v>9160</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12245</v>
      </c>
      <c r="R102">
        <v>1057</v>
      </c>
      <c r="S102">
        <v>1353</v>
      </c>
    </row>
    <row r="103" spans="1:19" x14ac:dyDescent="0.3">
      <c r="A103" t="s">
        <v>8287</v>
      </c>
      <c r="B103">
        <v>1</v>
      </c>
      <c r="C103" t="s">
        <v>8292</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12246</v>
      </c>
      <c r="R103">
        <v>1</v>
      </c>
      <c r="S103">
        <v>93</v>
      </c>
    </row>
    <row r="104" spans="1:19" x14ac:dyDescent="0.3">
      <c r="A104" t="s">
        <v>8287</v>
      </c>
      <c r="B104">
        <v>1</v>
      </c>
      <c r="C104" t="s">
        <v>8292</v>
      </c>
      <c r="D104" t="str">
        <f>INDEX(Transcripts[#Data], MATCH(Exons[[#This Row],[Transcript stable ID]], Transcripts[Transcript stable ID], 0), 4)</f>
        <v>NM_001317946.1</v>
      </c>
      <c r="E104" t="s">
        <v>27</v>
      </c>
      <c r="J104">
        <v>24129150</v>
      </c>
      <c r="K104">
        <v>24135746</v>
      </c>
      <c r="L104">
        <v>24135875</v>
      </c>
      <c r="N104">
        <v>3</v>
      </c>
      <c r="O104">
        <v>413</v>
      </c>
      <c r="P104">
        <v>542</v>
      </c>
      <c r="Q104" t="s">
        <v>12247</v>
      </c>
      <c r="R104">
        <v>206</v>
      </c>
      <c r="S104">
        <v>335</v>
      </c>
    </row>
    <row r="105" spans="1:19" x14ac:dyDescent="0.3">
      <c r="A105" t="s">
        <v>8287</v>
      </c>
      <c r="B105">
        <v>1</v>
      </c>
      <c r="C105" t="s">
        <v>8292</v>
      </c>
      <c r="D105" t="str">
        <f>INDEX(Transcripts[#Data], MATCH(Exons[[#This Row],[Transcript stable ID]], Transcripts[Transcript stable ID], 0), 4)</f>
        <v>NM_001317946.1</v>
      </c>
      <c r="E105" t="s">
        <v>27</v>
      </c>
      <c r="J105">
        <v>24129150</v>
      </c>
      <c r="K105">
        <v>24143131</v>
      </c>
      <c r="L105">
        <v>24143322</v>
      </c>
      <c r="N105">
        <v>4</v>
      </c>
      <c r="O105">
        <v>543</v>
      </c>
      <c r="P105">
        <v>734</v>
      </c>
      <c r="Q105" t="s">
        <v>12248</v>
      </c>
      <c r="R105">
        <v>336</v>
      </c>
      <c r="S105">
        <v>527</v>
      </c>
    </row>
    <row r="106" spans="1:19" x14ac:dyDescent="0.3">
      <c r="A106" t="s">
        <v>8287</v>
      </c>
      <c r="B106">
        <v>1</v>
      </c>
      <c r="C106" t="s">
        <v>8292</v>
      </c>
      <c r="D106" t="str">
        <f>INDEX(Transcripts[#Data], MATCH(Exons[[#This Row],[Transcript stable ID]], Transcripts[Transcript stable ID], 0), 4)</f>
        <v>NM_001317946.1</v>
      </c>
      <c r="E106" t="s">
        <v>27</v>
      </c>
      <c r="J106">
        <v>24129150</v>
      </c>
      <c r="K106">
        <v>24133943</v>
      </c>
      <c r="L106">
        <v>24134054</v>
      </c>
      <c r="N106">
        <v>2</v>
      </c>
      <c r="O106">
        <v>301</v>
      </c>
      <c r="P106">
        <v>412</v>
      </c>
      <c r="Q106" t="s">
        <v>12249</v>
      </c>
      <c r="R106">
        <v>94</v>
      </c>
      <c r="S106">
        <v>205</v>
      </c>
    </row>
    <row r="107" spans="1:19" x14ac:dyDescent="0.3">
      <c r="A107" t="s">
        <v>8287</v>
      </c>
      <c r="B107">
        <v>1</v>
      </c>
      <c r="C107" t="s">
        <v>8292</v>
      </c>
      <c r="D107" t="str">
        <f>INDEX(Transcripts[#Data], MATCH(Exons[[#This Row],[Transcript stable ID]], Transcripts[Transcript stable ID], 0), 4)</f>
        <v>NM_001317946.1</v>
      </c>
      <c r="E107" t="s">
        <v>27</v>
      </c>
      <c r="J107">
        <v>24129150</v>
      </c>
      <c r="K107">
        <v>24145482</v>
      </c>
      <c r="L107">
        <v>24145609</v>
      </c>
      <c r="N107">
        <v>5</v>
      </c>
      <c r="O107">
        <v>735</v>
      </c>
      <c r="P107">
        <v>862</v>
      </c>
      <c r="Q107" t="s">
        <v>12250</v>
      </c>
      <c r="R107">
        <v>528</v>
      </c>
      <c r="S107">
        <v>655</v>
      </c>
    </row>
    <row r="108" spans="1:19" x14ac:dyDescent="0.3">
      <c r="A108" t="s">
        <v>8287</v>
      </c>
      <c r="B108">
        <v>1</v>
      </c>
      <c r="C108" t="s">
        <v>8292</v>
      </c>
      <c r="D108" t="str">
        <f>INDEX(Transcripts[#Data], MATCH(Exons[[#This Row],[Transcript stable ID]], Transcripts[Transcript stable ID], 0), 4)</f>
        <v>NM_001317946.1</v>
      </c>
      <c r="E108" t="s">
        <v>27</v>
      </c>
      <c r="J108">
        <v>24129150</v>
      </c>
      <c r="K108">
        <v>24158957</v>
      </c>
      <c r="L108">
        <v>24159123</v>
      </c>
      <c r="N108">
        <v>6</v>
      </c>
      <c r="O108">
        <v>863</v>
      </c>
      <c r="P108">
        <v>1029</v>
      </c>
      <c r="Q108" t="s">
        <v>12251</v>
      </c>
      <c r="R108">
        <v>656</v>
      </c>
      <c r="S108">
        <v>822</v>
      </c>
    </row>
    <row r="109" spans="1:19" x14ac:dyDescent="0.3">
      <c r="A109" t="s">
        <v>8287</v>
      </c>
      <c r="B109">
        <v>1</v>
      </c>
      <c r="C109" t="s">
        <v>8292</v>
      </c>
      <c r="D109" t="str">
        <f>INDEX(Transcripts[#Data], MATCH(Exons[[#This Row],[Transcript stable ID]], Transcripts[Transcript stable ID], 0), 4)</f>
        <v>NM_001317946.1</v>
      </c>
      <c r="E109" t="s">
        <v>27</v>
      </c>
      <c r="J109">
        <v>24129150</v>
      </c>
      <c r="K109">
        <v>24167412</v>
      </c>
      <c r="L109">
        <v>24167602</v>
      </c>
      <c r="N109">
        <v>7</v>
      </c>
      <c r="O109">
        <v>1030</v>
      </c>
      <c r="P109">
        <v>1220</v>
      </c>
      <c r="Q109" t="s">
        <v>12252</v>
      </c>
      <c r="R109">
        <v>823</v>
      </c>
      <c r="S109">
        <v>1013</v>
      </c>
    </row>
    <row r="110" spans="1:19" x14ac:dyDescent="0.3">
      <c r="A110" t="s">
        <v>8287</v>
      </c>
      <c r="B110">
        <v>1</v>
      </c>
      <c r="C110" t="s">
        <v>8292</v>
      </c>
      <c r="D110" t="str">
        <f>INDEX(Transcripts[#Data], MATCH(Exons[[#This Row],[Transcript stable ID]], Transcripts[Transcript stable ID], 0), 4)</f>
        <v>NM_001317946.1</v>
      </c>
      <c r="E110" t="s">
        <v>27</v>
      </c>
      <c r="J110">
        <v>24129150</v>
      </c>
      <c r="K110">
        <v>24175759</v>
      </c>
      <c r="L110">
        <v>24175890</v>
      </c>
      <c r="N110">
        <v>8</v>
      </c>
      <c r="O110">
        <v>1221</v>
      </c>
      <c r="P110">
        <v>1352</v>
      </c>
      <c r="Q110" t="s">
        <v>12253</v>
      </c>
      <c r="R110">
        <v>1014</v>
      </c>
      <c r="S110">
        <v>1145</v>
      </c>
    </row>
    <row r="111" spans="1:19" x14ac:dyDescent="0.3">
      <c r="A111" t="s">
        <v>8287</v>
      </c>
      <c r="B111">
        <v>1</v>
      </c>
      <c r="C111" t="s">
        <v>8292</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12254</v>
      </c>
      <c r="R111">
        <v>1146</v>
      </c>
      <c r="S111">
        <v>1185</v>
      </c>
    </row>
    <row r="112" spans="1:19" x14ac:dyDescent="0.3">
      <c r="A112" t="s">
        <v>8287</v>
      </c>
      <c r="B112">
        <v>1</v>
      </c>
      <c r="C112" t="s">
        <v>8295</v>
      </c>
      <c r="D112">
        <f>INDEX(Transcripts[#Data], MATCH(Exons[[#This Row],[Transcript stable ID]], Transcripts[Transcript stable ID], 0), 4)</f>
        <v>0</v>
      </c>
      <c r="E112" t="s">
        <v>27</v>
      </c>
      <c r="J112">
        <v>24129161</v>
      </c>
      <c r="K112">
        <v>24133943</v>
      </c>
      <c r="L112">
        <v>24134081</v>
      </c>
      <c r="N112">
        <v>2</v>
      </c>
      <c r="O112">
        <v>290</v>
      </c>
      <c r="P112">
        <v>428</v>
      </c>
      <c r="Q112" t="s">
        <v>12255</v>
      </c>
      <c r="R112">
        <v>94</v>
      </c>
      <c r="S112">
        <v>232</v>
      </c>
    </row>
    <row r="113" spans="1:19" x14ac:dyDescent="0.3">
      <c r="A113" t="s">
        <v>8287</v>
      </c>
      <c r="B113">
        <v>1</v>
      </c>
      <c r="C113" t="s">
        <v>8295</v>
      </c>
      <c r="D113">
        <f>INDEX(Transcripts[#Data], MATCH(Exons[[#This Row],[Transcript stable ID]], Transcripts[Transcript stable ID], 0), 4)</f>
        <v>0</v>
      </c>
      <c r="E113" t="s">
        <v>27</v>
      </c>
      <c r="J113">
        <v>24129161</v>
      </c>
      <c r="K113">
        <v>24135746</v>
      </c>
      <c r="L113">
        <v>24135875</v>
      </c>
      <c r="N113">
        <v>3</v>
      </c>
      <c r="O113">
        <v>429</v>
      </c>
      <c r="P113">
        <v>558</v>
      </c>
      <c r="Q113" t="s">
        <v>12247</v>
      </c>
      <c r="R113">
        <v>233</v>
      </c>
      <c r="S113">
        <v>362</v>
      </c>
    </row>
    <row r="114" spans="1:19" x14ac:dyDescent="0.3">
      <c r="A114" t="s">
        <v>8287</v>
      </c>
      <c r="B114">
        <v>1</v>
      </c>
      <c r="C114" t="s">
        <v>8295</v>
      </c>
      <c r="D114">
        <f>INDEX(Transcripts[#Data], MATCH(Exons[[#This Row],[Transcript stable ID]], Transcripts[Transcript stable ID], 0), 4)</f>
        <v>0</v>
      </c>
      <c r="E114" t="s">
        <v>27</v>
      </c>
      <c r="J114">
        <v>24129161</v>
      </c>
      <c r="K114">
        <v>24145482</v>
      </c>
      <c r="L114">
        <v>24145609</v>
      </c>
      <c r="N114">
        <v>5</v>
      </c>
      <c r="O114">
        <v>697</v>
      </c>
      <c r="P114">
        <v>824</v>
      </c>
      <c r="Q114" t="s">
        <v>12250</v>
      </c>
      <c r="R114">
        <v>501</v>
      </c>
      <c r="S114">
        <v>628</v>
      </c>
    </row>
    <row r="115" spans="1:19" x14ac:dyDescent="0.3">
      <c r="A115" t="s">
        <v>8287</v>
      </c>
      <c r="B115">
        <v>1</v>
      </c>
      <c r="C115" t="s">
        <v>8295</v>
      </c>
      <c r="D115">
        <f>INDEX(Transcripts[#Data], MATCH(Exons[[#This Row],[Transcript stable ID]], Transcripts[Transcript stable ID], 0), 4)</f>
        <v>0</v>
      </c>
      <c r="E115" t="s">
        <v>27</v>
      </c>
      <c r="J115">
        <v>24129161</v>
      </c>
      <c r="K115">
        <v>24158957</v>
      </c>
      <c r="L115">
        <v>24159123</v>
      </c>
      <c r="N115">
        <v>6</v>
      </c>
      <c r="O115">
        <v>825</v>
      </c>
      <c r="P115">
        <v>991</v>
      </c>
      <c r="Q115" t="s">
        <v>12251</v>
      </c>
      <c r="R115">
        <v>629</v>
      </c>
      <c r="S115">
        <v>795</v>
      </c>
    </row>
    <row r="116" spans="1:19" x14ac:dyDescent="0.3">
      <c r="A116" t="s">
        <v>8287</v>
      </c>
      <c r="B116">
        <v>1</v>
      </c>
      <c r="C116" t="s">
        <v>8295</v>
      </c>
      <c r="D116">
        <f>INDEX(Transcripts[#Data], MATCH(Exons[[#This Row],[Transcript stable ID]], Transcripts[Transcript stable ID], 0), 4)</f>
        <v>0</v>
      </c>
      <c r="E116" t="s">
        <v>27</v>
      </c>
      <c r="J116">
        <v>24129161</v>
      </c>
      <c r="K116">
        <v>24167412</v>
      </c>
      <c r="L116">
        <v>24167602</v>
      </c>
      <c r="N116">
        <v>7</v>
      </c>
      <c r="O116">
        <v>992</v>
      </c>
      <c r="P116">
        <v>1182</v>
      </c>
      <c r="Q116" t="s">
        <v>12252</v>
      </c>
      <c r="R116">
        <v>796</v>
      </c>
      <c r="S116">
        <v>986</v>
      </c>
    </row>
    <row r="117" spans="1:19" x14ac:dyDescent="0.3">
      <c r="A117" t="s">
        <v>8287</v>
      </c>
      <c r="B117">
        <v>1</v>
      </c>
      <c r="C117" t="s">
        <v>8295</v>
      </c>
      <c r="D117">
        <f>INDEX(Transcripts[#Data], MATCH(Exons[[#This Row],[Transcript stable ID]], Transcripts[Transcript stable ID], 0), 4)</f>
        <v>0</v>
      </c>
      <c r="E117" t="s">
        <v>27</v>
      </c>
      <c r="J117">
        <v>24129161</v>
      </c>
      <c r="K117">
        <v>24175759</v>
      </c>
      <c r="L117">
        <v>24175890</v>
      </c>
      <c r="N117">
        <v>8</v>
      </c>
      <c r="O117">
        <v>1183</v>
      </c>
      <c r="P117">
        <v>1314</v>
      </c>
      <c r="Q117" t="s">
        <v>12253</v>
      </c>
      <c r="R117">
        <v>987</v>
      </c>
      <c r="S117">
        <v>1118</v>
      </c>
    </row>
    <row r="118" spans="1:19" x14ac:dyDescent="0.3">
      <c r="A118" t="s">
        <v>8287</v>
      </c>
      <c r="B118">
        <v>1</v>
      </c>
      <c r="C118" t="s">
        <v>8295</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12254</v>
      </c>
      <c r="R118">
        <v>1119</v>
      </c>
      <c r="S118">
        <v>1158</v>
      </c>
    </row>
    <row r="119" spans="1:19" x14ac:dyDescent="0.3">
      <c r="A119" t="s">
        <v>8287</v>
      </c>
      <c r="B119">
        <v>1</v>
      </c>
      <c r="C119" t="s">
        <v>8295</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12256</v>
      </c>
      <c r="R119">
        <v>1</v>
      </c>
      <c r="S119">
        <v>93</v>
      </c>
    </row>
    <row r="120" spans="1:19" x14ac:dyDescent="0.3">
      <c r="A120" t="s">
        <v>8287</v>
      </c>
      <c r="B120">
        <v>1</v>
      </c>
      <c r="C120" t="s">
        <v>8295</v>
      </c>
      <c r="D120">
        <f>INDEX(Transcripts[#Data], MATCH(Exons[[#This Row],[Transcript stable ID]], Transcripts[Transcript stable ID], 0), 4)</f>
        <v>0</v>
      </c>
      <c r="E120" t="s">
        <v>27</v>
      </c>
      <c r="J120">
        <v>24129161</v>
      </c>
      <c r="K120">
        <v>24143131</v>
      </c>
      <c r="L120">
        <v>24143268</v>
      </c>
      <c r="N120">
        <v>4</v>
      </c>
      <c r="O120">
        <v>559</v>
      </c>
      <c r="P120">
        <v>696</v>
      </c>
      <c r="Q120" t="s">
        <v>12257</v>
      </c>
      <c r="R120">
        <v>363</v>
      </c>
      <c r="S120">
        <v>500</v>
      </c>
    </row>
    <row r="121" spans="1:19" x14ac:dyDescent="0.3">
      <c r="A121" t="s">
        <v>8287</v>
      </c>
      <c r="B121">
        <v>1</v>
      </c>
      <c r="C121" t="s">
        <v>8300</v>
      </c>
      <c r="D121" t="str">
        <f>INDEX(Transcripts[#Data], MATCH(Exons[[#This Row],[Transcript stable ID]], Transcripts[Transcript stable ID], 0), 4)</f>
        <v>NM_001007468.2</v>
      </c>
      <c r="E121" t="s">
        <v>27</v>
      </c>
      <c r="J121">
        <v>24129181</v>
      </c>
      <c r="K121">
        <v>24135746</v>
      </c>
      <c r="L121">
        <v>24135875</v>
      </c>
      <c r="N121">
        <v>3</v>
      </c>
      <c r="O121">
        <v>382</v>
      </c>
      <c r="P121">
        <v>511</v>
      </c>
      <c r="Q121" t="s">
        <v>12247</v>
      </c>
      <c r="R121">
        <v>206</v>
      </c>
      <c r="S121">
        <v>335</v>
      </c>
    </row>
    <row r="122" spans="1:19" x14ac:dyDescent="0.3">
      <c r="A122" t="s">
        <v>8287</v>
      </c>
      <c r="B122">
        <v>1</v>
      </c>
      <c r="C122" t="s">
        <v>8300</v>
      </c>
      <c r="D122" t="str">
        <f>INDEX(Transcripts[#Data], MATCH(Exons[[#This Row],[Transcript stable ID]], Transcripts[Transcript stable ID], 0), 4)</f>
        <v>NM_001007468.2</v>
      </c>
      <c r="E122" t="s">
        <v>27</v>
      </c>
      <c r="J122">
        <v>24129181</v>
      </c>
      <c r="K122">
        <v>24133943</v>
      </c>
      <c r="L122">
        <v>24134054</v>
      </c>
      <c r="N122">
        <v>2</v>
      </c>
      <c r="O122">
        <v>270</v>
      </c>
      <c r="P122">
        <v>381</v>
      </c>
      <c r="Q122" t="s">
        <v>12249</v>
      </c>
      <c r="R122">
        <v>94</v>
      </c>
      <c r="S122">
        <v>205</v>
      </c>
    </row>
    <row r="123" spans="1:19" x14ac:dyDescent="0.3">
      <c r="A123" t="s">
        <v>8287</v>
      </c>
      <c r="B123">
        <v>1</v>
      </c>
      <c r="C123" t="s">
        <v>8300</v>
      </c>
      <c r="D123" t="str">
        <f>INDEX(Transcripts[#Data], MATCH(Exons[[#This Row],[Transcript stable ID]], Transcripts[Transcript stable ID], 0), 4)</f>
        <v>NM_001007468.2</v>
      </c>
      <c r="E123" t="s">
        <v>27</v>
      </c>
      <c r="J123">
        <v>24129181</v>
      </c>
      <c r="K123">
        <v>24145482</v>
      </c>
      <c r="L123">
        <v>24145609</v>
      </c>
      <c r="N123">
        <v>5</v>
      </c>
      <c r="O123">
        <v>650</v>
      </c>
      <c r="P123">
        <v>777</v>
      </c>
      <c r="Q123" t="s">
        <v>12250</v>
      </c>
      <c r="R123">
        <v>474</v>
      </c>
      <c r="S123">
        <v>601</v>
      </c>
    </row>
    <row r="124" spans="1:19" x14ac:dyDescent="0.3">
      <c r="A124" t="s">
        <v>8287</v>
      </c>
      <c r="B124">
        <v>1</v>
      </c>
      <c r="C124" t="s">
        <v>8300</v>
      </c>
      <c r="D124" t="str">
        <f>INDEX(Transcripts[#Data], MATCH(Exons[[#This Row],[Transcript stable ID]], Transcripts[Transcript stable ID], 0), 4)</f>
        <v>NM_001007468.2</v>
      </c>
      <c r="E124" t="s">
        <v>27</v>
      </c>
      <c r="J124">
        <v>24129181</v>
      </c>
      <c r="K124">
        <v>24158957</v>
      </c>
      <c r="L124">
        <v>24159123</v>
      </c>
      <c r="N124">
        <v>6</v>
      </c>
      <c r="O124">
        <v>778</v>
      </c>
      <c r="P124">
        <v>944</v>
      </c>
      <c r="Q124" t="s">
        <v>12251</v>
      </c>
      <c r="R124">
        <v>602</v>
      </c>
      <c r="S124">
        <v>768</v>
      </c>
    </row>
    <row r="125" spans="1:19" x14ac:dyDescent="0.3">
      <c r="A125" t="s">
        <v>8287</v>
      </c>
      <c r="B125">
        <v>1</v>
      </c>
      <c r="C125" t="s">
        <v>8300</v>
      </c>
      <c r="D125" t="str">
        <f>INDEX(Transcripts[#Data], MATCH(Exons[[#This Row],[Transcript stable ID]], Transcripts[Transcript stable ID], 0), 4)</f>
        <v>NM_001007468.2</v>
      </c>
      <c r="E125" t="s">
        <v>27</v>
      </c>
      <c r="J125">
        <v>24129181</v>
      </c>
      <c r="K125">
        <v>24167412</v>
      </c>
      <c r="L125">
        <v>24167602</v>
      </c>
      <c r="N125">
        <v>7</v>
      </c>
      <c r="O125">
        <v>945</v>
      </c>
      <c r="P125">
        <v>1135</v>
      </c>
      <c r="Q125" t="s">
        <v>12252</v>
      </c>
      <c r="R125">
        <v>769</v>
      </c>
      <c r="S125">
        <v>959</v>
      </c>
    </row>
    <row r="126" spans="1:19" x14ac:dyDescent="0.3">
      <c r="A126" t="s">
        <v>8287</v>
      </c>
      <c r="B126">
        <v>1</v>
      </c>
      <c r="C126" t="s">
        <v>8300</v>
      </c>
      <c r="D126" t="str">
        <f>INDEX(Transcripts[#Data], MATCH(Exons[[#This Row],[Transcript stable ID]], Transcripts[Transcript stable ID], 0), 4)</f>
        <v>NM_001007468.2</v>
      </c>
      <c r="E126" t="s">
        <v>27</v>
      </c>
      <c r="J126">
        <v>24129181</v>
      </c>
      <c r="K126">
        <v>24175759</v>
      </c>
      <c r="L126">
        <v>24175890</v>
      </c>
      <c r="N126">
        <v>8</v>
      </c>
      <c r="O126">
        <v>1136</v>
      </c>
      <c r="P126">
        <v>1267</v>
      </c>
      <c r="Q126" t="s">
        <v>12253</v>
      </c>
      <c r="R126">
        <v>960</v>
      </c>
      <c r="S126">
        <v>1091</v>
      </c>
    </row>
    <row r="127" spans="1:19" x14ac:dyDescent="0.3">
      <c r="A127" t="s">
        <v>8287</v>
      </c>
      <c r="B127">
        <v>1</v>
      </c>
      <c r="C127" t="s">
        <v>8300</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12254</v>
      </c>
      <c r="R127">
        <v>1092</v>
      </c>
      <c r="S127">
        <v>1131</v>
      </c>
    </row>
    <row r="128" spans="1:19" x14ac:dyDescent="0.3">
      <c r="A128" t="s">
        <v>8287</v>
      </c>
      <c r="B128">
        <v>1</v>
      </c>
      <c r="C128" t="s">
        <v>8300</v>
      </c>
      <c r="D128" t="str">
        <f>INDEX(Transcripts[#Data], MATCH(Exons[[#This Row],[Transcript stable ID]], Transcripts[Transcript stable ID], 0), 4)</f>
        <v>NM_001007468.2</v>
      </c>
      <c r="E128" t="s">
        <v>27</v>
      </c>
      <c r="J128">
        <v>24129181</v>
      </c>
      <c r="K128">
        <v>24143131</v>
      </c>
      <c r="L128">
        <v>24143268</v>
      </c>
      <c r="N128">
        <v>4</v>
      </c>
      <c r="O128">
        <v>512</v>
      </c>
      <c r="P128">
        <v>649</v>
      </c>
      <c r="Q128" t="s">
        <v>12257</v>
      </c>
      <c r="R128">
        <v>336</v>
      </c>
      <c r="S128">
        <v>473</v>
      </c>
    </row>
    <row r="129" spans="1:19" x14ac:dyDescent="0.3">
      <c r="A129" t="s">
        <v>8287</v>
      </c>
      <c r="B129">
        <v>1</v>
      </c>
      <c r="C129" t="s">
        <v>8300</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12258</v>
      </c>
      <c r="R129">
        <v>1</v>
      </c>
      <c r="S129">
        <v>93</v>
      </c>
    </row>
    <row r="130" spans="1:19" x14ac:dyDescent="0.3">
      <c r="A130" t="s">
        <v>1657</v>
      </c>
      <c r="B130">
        <v>-1</v>
      </c>
      <c r="C130" t="s">
        <v>1660</v>
      </c>
      <c r="D130" t="str">
        <f>INDEX(Transcripts[#Data], MATCH(Exons[[#This Row],[Transcript stable ID]], Transcripts[Transcript stable ID], 0), 4)</f>
        <v>NM_001012288.2</v>
      </c>
      <c r="E130" t="s">
        <v>27</v>
      </c>
      <c r="J130">
        <v>1331527</v>
      </c>
      <c r="K130">
        <v>1327699</v>
      </c>
      <c r="L130">
        <v>1327801</v>
      </c>
      <c r="N130">
        <v>2</v>
      </c>
      <c r="O130">
        <v>80</v>
      </c>
      <c r="P130">
        <v>182</v>
      </c>
      <c r="Q130" t="s">
        <v>12259</v>
      </c>
      <c r="R130">
        <v>80</v>
      </c>
      <c r="S130">
        <v>182</v>
      </c>
    </row>
    <row r="131" spans="1:19" x14ac:dyDescent="0.3">
      <c r="A131" t="s">
        <v>1657</v>
      </c>
      <c r="B131">
        <v>-1</v>
      </c>
      <c r="C131" t="s">
        <v>1660</v>
      </c>
      <c r="D131" t="str">
        <f>INDEX(Transcripts[#Data], MATCH(Exons[[#This Row],[Transcript stable ID]], Transcripts[Transcript stable ID], 0), 4)</f>
        <v>NM_001012288.2</v>
      </c>
      <c r="E131" t="s">
        <v>27</v>
      </c>
      <c r="J131">
        <v>1331527</v>
      </c>
      <c r="K131">
        <v>1325326</v>
      </c>
      <c r="L131">
        <v>1325492</v>
      </c>
      <c r="N131">
        <v>3</v>
      </c>
      <c r="O131">
        <v>183</v>
      </c>
      <c r="P131">
        <v>349</v>
      </c>
      <c r="Q131" t="s">
        <v>12260</v>
      </c>
      <c r="R131">
        <v>183</v>
      </c>
      <c r="S131">
        <v>349</v>
      </c>
    </row>
    <row r="132" spans="1:19" x14ac:dyDescent="0.3">
      <c r="A132" t="s">
        <v>1657</v>
      </c>
      <c r="B132">
        <v>-1</v>
      </c>
      <c r="C132" t="s">
        <v>1660</v>
      </c>
      <c r="D132" t="str">
        <f>INDEX(Transcripts[#Data], MATCH(Exons[[#This Row],[Transcript stable ID]], Transcripts[Transcript stable ID], 0), 4)</f>
        <v>NM_001012288.2</v>
      </c>
      <c r="E132" t="s">
        <v>27</v>
      </c>
      <c r="J132">
        <v>1331527</v>
      </c>
      <c r="K132">
        <v>1321272</v>
      </c>
      <c r="L132">
        <v>1321405</v>
      </c>
      <c r="N132">
        <v>4</v>
      </c>
      <c r="O132">
        <v>350</v>
      </c>
      <c r="P132">
        <v>483</v>
      </c>
      <c r="Q132" t="s">
        <v>12261</v>
      </c>
      <c r="R132">
        <v>350</v>
      </c>
      <c r="S132">
        <v>483</v>
      </c>
    </row>
    <row r="133" spans="1:19" x14ac:dyDescent="0.3">
      <c r="A133" t="s">
        <v>1657</v>
      </c>
      <c r="B133">
        <v>-1</v>
      </c>
      <c r="C133" t="s">
        <v>1660</v>
      </c>
      <c r="D133" t="str">
        <f>INDEX(Transcripts[#Data], MATCH(Exons[[#This Row],[Transcript stable ID]], Transcripts[Transcript stable ID], 0), 4)</f>
        <v>NM_001012288.2</v>
      </c>
      <c r="E133" t="s">
        <v>27</v>
      </c>
      <c r="J133">
        <v>1331527</v>
      </c>
      <c r="K133">
        <v>1317419</v>
      </c>
      <c r="L133">
        <v>1317581</v>
      </c>
      <c r="N133">
        <v>5</v>
      </c>
      <c r="O133">
        <v>484</v>
      </c>
      <c r="P133">
        <v>646</v>
      </c>
      <c r="Q133" t="s">
        <v>12262</v>
      </c>
      <c r="R133">
        <v>484</v>
      </c>
      <c r="S133">
        <v>646</v>
      </c>
    </row>
    <row r="134" spans="1:19" x14ac:dyDescent="0.3">
      <c r="A134" t="s">
        <v>1657</v>
      </c>
      <c r="B134">
        <v>-1</v>
      </c>
      <c r="C134" t="s">
        <v>1660</v>
      </c>
      <c r="D134" t="str">
        <f>INDEX(Transcripts[#Data], MATCH(Exons[[#This Row],[Transcript stable ID]], Transcripts[Transcript stable ID], 0), 4)</f>
        <v>NM_001012288.2</v>
      </c>
      <c r="E134" t="s">
        <v>27</v>
      </c>
      <c r="J134">
        <v>1331527</v>
      </c>
      <c r="K134">
        <v>1331449</v>
      </c>
      <c r="L134">
        <v>1331527</v>
      </c>
      <c r="N134">
        <v>1</v>
      </c>
      <c r="O134">
        <v>1</v>
      </c>
      <c r="P134">
        <v>79</v>
      </c>
      <c r="Q134" t="s">
        <v>12263</v>
      </c>
      <c r="R134">
        <v>1</v>
      </c>
      <c r="S134">
        <v>79</v>
      </c>
    </row>
    <row r="135" spans="1:19" x14ac:dyDescent="0.3">
      <c r="A135" t="s">
        <v>1657</v>
      </c>
      <c r="B135">
        <v>-1</v>
      </c>
      <c r="C135" t="s">
        <v>1660</v>
      </c>
      <c r="D135" t="str">
        <f>INDEX(Transcripts[#Data], MATCH(Exons[[#This Row],[Transcript stable ID]], Transcripts[Transcript stable ID], 0), 4)</f>
        <v>NM_001012288.2</v>
      </c>
      <c r="E135" t="s">
        <v>27</v>
      </c>
      <c r="J135">
        <v>1331527</v>
      </c>
      <c r="K135">
        <v>1314890</v>
      </c>
      <c r="L135">
        <v>1315014</v>
      </c>
      <c r="N135">
        <v>6</v>
      </c>
      <c r="O135">
        <v>647</v>
      </c>
      <c r="P135">
        <v>771</v>
      </c>
      <c r="Q135" t="s">
        <v>12264</v>
      </c>
      <c r="R135">
        <v>647</v>
      </c>
      <c r="S135">
        <v>771</v>
      </c>
    </row>
    <row r="136" spans="1:19" x14ac:dyDescent="0.3">
      <c r="A136" t="s">
        <v>100</v>
      </c>
      <c r="B136">
        <v>1</v>
      </c>
      <c r="C136" t="s">
        <v>4475</v>
      </c>
      <c r="D136" t="str">
        <f>INDEX(Transcripts[#Data], MATCH(Exons[[#This Row],[Transcript stable ID]], Transcripts[Transcript stable ID], 0), 4)</f>
        <v>NM_004972.3</v>
      </c>
      <c r="E136" t="s">
        <v>27</v>
      </c>
      <c r="F136">
        <v>4985940</v>
      </c>
      <c r="G136">
        <v>4986022</v>
      </c>
      <c r="J136">
        <v>4985245</v>
      </c>
      <c r="K136">
        <v>4985940</v>
      </c>
      <c r="L136">
        <v>4986022</v>
      </c>
      <c r="N136">
        <v>2</v>
      </c>
      <c r="Q136" t="s">
        <v>12265</v>
      </c>
    </row>
    <row r="137" spans="1:19" x14ac:dyDescent="0.3">
      <c r="A137" t="s">
        <v>100</v>
      </c>
      <c r="B137">
        <v>1</v>
      </c>
      <c r="C137" t="s">
        <v>4475</v>
      </c>
      <c r="D137" t="str">
        <f>INDEX(Transcripts[#Data], MATCH(Exons[[#This Row],[Transcript stable ID]], Transcripts[Transcript stable ID], 0), 4)</f>
        <v>NM_004972.3</v>
      </c>
      <c r="E137" t="s">
        <v>27</v>
      </c>
      <c r="F137">
        <v>4985245</v>
      </c>
      <c r="G137">
        <v>4985630</v>
      </c>
      <c r="J137">
        <v>4985245</v>
      </c>
      <c r="K137">
        <v>4985245</v>
      </c>
      <c r="L137">
        <v>4985630</v>
      </c>
      <c r="N137">
        <v>1</v>
      </c>
      <c r="Q137" t="s">
        <v>12266</v>
      </c>
    </row>
    <row r="138" spans="1:19" x14ac:dyDescent="0.3">
      <c r="A138" t="s">
        <v>100</v>
      </c>
      <c r="B138">
        <v>1</v>
      </c>
      <c r="C138" t="s">
        <v>4475</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12267</v>
      </c>
      <c r="R138">
        <v>1</v>
      </c>
      <c r="S138">
        <v>226</v>
      </c>
    </row>
    <row r="139" spans="1:19" x14ac:dyDescent="0.3">
      <c r="A139" t="s">
        <v>100</v>
      </c>
      <c r="B139">
        <v>1</v>
      </c>
      <c r="C139" t="s">
        <v>4475</v>
      </c>
      <c r="D139" t="str">
        <f>INDEX(Transcripts[#Data], MATCH(Exons[[#This Row],[Transcript stable ID]], Transcripts[Transcript stable ID], 0), 4)</f>
        <v>NM_004972.3</v>
      </c>
      <c r="E139" t="s">
        <v>27</v>
      </c>
      <c r="J139">
        <v>4985245</v>
      </c>
      <c r="K139">
        <v>5029783</v>
      </c>
      <c r="L139">
        <v>5029906</v>
      </c>
      <c r="N139">
        <v>4</v>
      </c>
      <c r="O139">
        <v>721</v>
      </c>
      <c r="P139">
        <v>844</v>
      </c>
      <c r="Q139" t="s">
        <v>12268</v>
      </c>
      <c r="R139">
        <v>227</v>
      </c>
      <c r="S139">
        <v>350</v>
      </c>
    </row>
    <row r="140" spans="1:19" x14ac:dyDescent="0.3">
      <c r="A140" t="s">
        <v>100</v>
      </c>
      <c r="B140">
        <v>1</v>
      </c>
      <c r="C140" t="s">
        <v>4475</v>
      </c>
      <c r="D140" t="str">
        <f>INDEX(Transcripts[#Data], MATCH(Exons[[#This Row],[Transcript stable ID]], Transcripts[Transcript stable ID], 0), 4)</f>
        <v>NM_004972.3</v>
      </c>
      <c r="E140" t="s">
        <v>27</v>
      </c>
      <c r="J140">
        <v>4985245</v>
      </c>
      <c r="K140">
        <v>5044403</v>
      </c>
      <c r="L140">
        <v>5044520</v>
      </c>
      <c r="N140">
        <v>5</v>
      </c>
      <c r="O140">
        <v>845</v>
      </c>
      <c r="P140">
        <v>962</v>
      </c>
      <c r="Q140" t="s">
        <v>12269</v>
      </c>
      <c r="R140">
        <v>351</v>
      </c>
      <c r="S140">
        <v>468</v>
      </c>
    </row>
    <row r="141" spans="1:19" x14ac:dyDescent="0.3">
      <c r="A141" t="s">
        <v>100</v>
      </c>
      <c r="B141">
        <v>1</v>
      </c>
      <c r="C141" t="s">
        <v>4475</v>
      </c>
      <c r="D141" t="str">
        <f>INDEX(Transcripts[#Data], MATCH(Exons[[#This Row],[Transcript stable ID]], Transcripts[Transcript stable ID], 0), 4)</f>
        <v>NM_004972.3</v>
      </c>
      <c r="E141" t="s">
        <v>27</v>
      </c>
      <c r="J141">
        <v>4985245</v>
      </c>
      <c r="K141">
        <v>5050686</v>
      </c>
      <c r="L141">
        <v>5050831</v>
      </c>
      <c r="N141">
        <v>6</v>
      </c>
      <c r="O141">
        <v>963</v>
      </c>
      <c r="P141">
        <v>1108</v>
      </c>
      <c r="Q141" t="s">
        <v>12270</v>
      </c>
      <c r="R141">
        <v>469</v>
      </c>
      <c r="S141">
        <v>614</v>
      </c>
    </row>
    <row r="142" spans="1:19" x14ac:dyDescent="0.3">
      <c r="A142" t="s">
        <v>100</v>
      </c>
      <c r="B142">
        <v>1</v>
      </c>
      <c r="C142" t="s">
        <v>4475</v>
      </c>
      <c r="D142" t="str">
        <f>INDEX(Transcripts[#Data], MATCH(Exons[[#This Row],[Transcript stable ID]], Transcripts[Transcript stable ID], 0), 4)</f>
        <v>NM_004972.3</v>
      </c>
      <c r="E142" t="s">
        <v>27</v>
      </c>
      <c r="J142">
        <v>4985245</v>
      </c>
      <c r="K142">
        <v>5054563</v>
      </c>
      <c r="L142">
        <v>5054884</v>
      </c>
      <c r="N142">
        <v>7</v>
      </c>
      <c r="O142">
        <v>1109</v>
      </c>
      <c r="P142">
        <v>1430</v>
      </c>
      <c r="Q142" t="s">
        <v>12271</v>
      </c>
      <c r="R142">
        <v>615</v>
      </c>
      <c r="S142">
        <v>936</v>
      </c>
    </row>
    <row r="143" spans="1:19" x14ac:dyDescent="0.3">
      <c r="A143" t="s">
        <v>100</v>
      </c>
      <c r="B143">
        <v>1</v>
      </c>
      <c r="C143" t="s">
        <v>4475</v>
      </c>
      <c r="D143" t="str">
        <f>INDEX(Transcripts[#Data], MATCH(Exons[[#This Row],[Transcript stable ID]], Transcripts[Transcript stable ID], 0), 4)</f>
        <v>NM_004972.3</v>
      </c>
      <c r="E143" t="s">
        <v>27</v>
      </c>
      <c r="J143">
        <v>4985245</v>
      </c>
      <c r="K143">
        <v>5055669</v>
      </c>
      <c r="L143">
        <v>5055788</v>
      </c>
      <c r="N143">
        <v>8</v>
      </c>
      <c r="O143">
        <v>1431</v>
      </c>
      <c r="P143">
        <v>1550</v>
      </c>
      <c r="Q143" t="s">
        <v>12272</v>
      </c>
      <c r="R143">
        <v>937</v>
      </c>
      <c r="S143">
        <v>1056</v>
      </c>
    </row>
    <row r="144" spans="1:19" x14ac:dyDescent="0.3">
      <c r="A144" t="s">
        <v>100</v>
      </c>
      <c r="B144">
        <v>1</v>
      </c>
      <c r="C144" t="s">
        <v>4475</v>
      </c>
      <c r="D144" t="str">
        <f>INDEX(Transcripts[#Data], MATCH(Exons[[#This Row],[Transcript stable ID]], Transcripts[Transcript stable ID], 0), 4)</f>
        <v>NM_004972.3</v>
      </c>
      <c r="E144" t="s">
        <v>27</v>
      </c>
      <c r="J144">
        <v>4985245</v>
      </c>
      <c r="K144">
        <v>5064883</v>
      </c>
      <c r="L144">
        <v>5065040</v>
      </c>
      <c r="N144">
        <v>9</v>
      </c>
      <c r="O144">
        <v>1551</v>
      </c>
      <c r="P144">
        <v>1708</v>
      </c>
      <c r="Q144" t="s">
        <v>12273</v>
      </c>
      <c r="R144">
        <v>1057</v>
      </c>
      <c r="S144">
        <v>1214</v>
      </c>
    </row>
    <row r="145" spans="1:19" x14ac:dyDescent="0.3">
      <c r="A145" t="s">
        <v>100</v>
      </c>
      <c r="B145">
        <v>1</v>
      </c>
      <c r="C145" t="s">
        <v>4475</v>
      </c>
      <c r="D145" t="str">
        <f>INDEX(Transcripts[#Data], MATCH(Exons[[#This Row],[Transcript stable ID]], Transcripts[Transcript stable ID], 0), 4)</f>
        <v>NM_004972.3</v>
      </c>
      <c r="E145" t="s">
        <v>27</v>
      </c>
      <c r="J145">
        <v>4985245</v>
      </c>
      <c r="K145">
        <v>5066678</v>
      </c>
      <c r="L145">
        <v>5066789</v>
      </c>
      <c r="N145">
        <v>10</v>
      </c>
      <c r="O145">
        <v>1709</v>
      </c>
      <c r="P145">
        <v>1820</v>
      </c>
      <c r="Q145" t="s">
        <v>12274</v>
      </c>
      <c r="R145">
        <v>1215</v>
      </c>
      <c r="S145">
        <v>1326</v>
      </c>
    </row>
    <row r="146" spans="1:19" x14ac:dyDescent="0.3">
      <c r="A146" t="s">
        <v>100</v>
      </c>
      <c r="B146">
        <v>1</v>
      </c>
      <c r="C146" t="s">
        <v>4475</v>
      </c>
      <c r="D146" t="str">
        <f>INDEX(Transcripts[#Data], MATCH(Exons[[#This Row],[Transcript stable ID]], Transcripts[Transcript stable ID], 0), 4)</f>
        <v>NM_004972.3</v>
      </c>
      <c r="E146" t="s">
        <v>27</v>
      </c>
      <c r="J146">
        <v>4985245</v>
      </c>
      <c r="K146">
        <v>5069022</v>
      </c>
      <c r="L146">
        <v>5069208</v>
      </c>
      <c r="N146">
        <v>11</v>
      </c>
      <c r="O146">
        <v>1821</v>
      </c>
      <c r="P146">
        <v>2007</v>
      </c>
      <c r="Q146" t="s">
        <v>12275</v>
      </c>
      <c r="R146">
        <v>1327</v>
      </c>
      <c r="S146">
        <v>1513</v>
      </c>
    </row>
    <row r="147" spans="1:19" x14ac:dyDescent="0.3">
      <c r="A147" t="s">
        <v>100</v>
      </c>
      <c r="B147">
        <v>1</v>
      </c>
      <c r="C147" t="s">
        <v>4475</v>
      </c>
      <c r="D147" t="str">
        <f>INDEX(Transcripts[#Data], MATCH(Exons[[#This Row],[Transcript stable ID]], Transcripts[Transcript stable ID], 0), 4)</f>
        <v>NM_004972.3</v>
      </c>
      <c r="E147" t="s">
        <v>27</v>
      </c>
      <c r="J147">
        <v>4985245</v>
      </c>
      <c r="K147">
        <v>5069925</v>
      </c>
      <c r="L147">
        <v>5070052</v>
      </c>
      <c r="N147">
        <v>12</v>
      </c>
      <c r="O147">
        <v>2008</v>
      </c>
      <c r="P147">
        <v>2135</v>
      </c>
      <c r="Q147" t="s">
        <v>12276</v>
      </c>
      <c r="R147">
        <v>1514</v>
      </c>
      <c r="S147">
        <v>1641</v>
      </c>
    </row>
    <row r="148" spans="1:19" x14ac:dyDescent="0.3">
      <c r="A148" t="s">
        <v>100</v>
      </c>
      <c r="B148">
        <v>1</v>
      </c>
      <c r="C148" t="s">
        <v>4475</v>
      </c>
      <c r="D148" t="str">
        <f>INDEX(Transcripts[#Data], MATCH(Exons[[#This Row],[Transcript stable ID]], Transcripts[Transcript stable ID], 0), 4)</f>
        <v>NM_004972.3</v>
      </c>
      <c r="E148" t="s">
        <v>27</v>
      </c>
      <c r="J148">
        <v>4985245</v>
      </c>
      <c r="K148">
        <v>5072492</v>
      </c>
      <c r="L148">
        <v>5072626</v>
      </c>
      <c r="N148">
        <v>13</v>
      </c>
      <c r="O148">
        <v>2136</v>
      </c>
      <c r="P148">
        <v>2270</v>
      </c>
      <c r="Q148" t="s">
        <v>12277</v>
      </c>
      <c r="R148">
        <v>1642</v>
      </c>
      <c r="S148">
        <v>1776</v>
      </c>
    </row>
    <row r="149" spans="1:19" x14ac:dyDescent="0.3">
      <c r="A149" t="s">
        <v>100</v>
      </c>
      <c r="B149">
        <v>1</v>
      </c>
      <c r="C149" t="s">
        <v>4475</v>
      </c>
      <c r="D149" t="str">
        <f>INDEX(Transcripts[#Data], MATCH(Exons[[#This Row],[Transcript stable ID]], Transcripts[Transcript stable ID], 0), 4)</f>
        <v>NM_004972.3</v>
      </c>
      <c r="E149" t="s">
        <v>27</v>
      </c>
      <c r="J149">
        <v>4985245</v>
      </c>
      <c r="K149">
        <v>5073698</v>
      </c>
      <c r="L149">
        <v>5073785</v>
      </c>
      <c r="N149">
        <v>14</v>
      </c>
      <c r="O149">
        <v>2271</v>
      </c>
      <c r="P149">
        <v>2358</v>
      </c>
      <c r="Q149" t="s">
        <v>12278</v>
      </c>
      <c r="R149">
        <v>1777</v>
      </c>
      <c r="S149">
        <v>1864</v>
      </c>
    </row>
    <row r="150" spans="1:19" x14ac:dyDescent="0.3">
      <c r="A150" t="s">
        <v>100</v>
      </c>
      <c r="B150">
        <v>1</v>
      </c>
      <c r="C150" t="s">
        <v>4475</v>
      </c>
      <c r="D150" t="str">
        <f>INDEX(Transcripts[#Data], MATCH(Exons[[#This Row],[Transcript stable ID]], Transcripts[Transcript stable ID], 0), 4)</f>
        <v>NM_004972.3</v>
      </c>
      <c r="E150" t="s">
        <v>27</v>
      </c>
      <c r="J150">
        <v>4985245</v>
      </c>
      <c r="K150">
        <v>5077453</v>
      </c>
      <c r="L150">
        <v>5077580</v>
      </c>
      <c r="N150">
        <v>15</v>
      </c>
      <c r="O150">
        <v>2359</v>
      </c>
      <c r="P150">
        <v>2486</v>
      </c>
      <c r="Q150" t="s">
        <v>12279</v>
      </c>
      <c r="R150">
        <v>1865</v>
      </c>
      <c r="S150">
        <v>1992</v>
      </c>
    </row>
    <row r="151" spans="1:19" x14ac:dyDescent="0.3">
      <c r="A151" t="s">
        <v>100</v>
      </c>
      <c r="B151">
        <v>1</v>
      </c>
      <c r="C151" t="s">
        <v>4475</v>
      </c>
      <c r="D151" t="str">
        <f>INDEX(Transcripts[#Data], MATCH(Exons[[#This Row],[Transcript stable ID]], Transcripts[Transcript stable ID], 0), 4)</f>
        <v>NM_004972.3</v>
      </c>
      <c r="E151" t="s">
        <v>27</v>
      </c>
      <c r="J151">
        <v>4985245</v>
      </c>
      <c r="K151">
        <v>5078306</v>
      </c>
      <c r="L151">
        <v>5078444</v>
      </c>
      <c r="N151">
        <v>16</v>
      </c>
      <c r="O151">
        <v>2487</v>
      </c>
      <c r="P151">
        <v>2625</v>
      </c>
      <c r="Q151" t="s">
        <v>12280</v>
      </c>
      <c r="R151">
        <v>1993</v>
      </c>
      <c r="S151">
        <v>2131</v>
      </c>
    </row>
    <row r="152" spans="1:19" x14ac:dyDescent="0.3">
      <c r="A152" t="s">
        <v>100</v>
      </c>
      <c r="B152">
        <v>1</v>
      </c>
      <c r="C152" t="s">
        <v>4475</v>
      </c>
      <c r="D152" t="str">
        <f>INDEX(Transcripts[#Data], MATCH(Exons[[#This Row],[Transcript stable ID]], Transcripts[Transcript stable ID], 0), 4)</f>
        <v>NM_004972.3</v>
      </c>
      <c r="E152" t="s">
        <v>27</v>
      </c>
      <c r="J152">
        <v>4985245</v>
      </c>
      <c r="K152">
        <v>5080229</v>
      </c>
      <c r="L152">
        <v>5080380</v>
      </c>
      <c r="N152">
        <v>17</v>
      </c>
      <c r="O152">
        <v>2626</v>
      </c>
      <c r="P152">
        <v>2777</v>
      </c>
      <c r="Q152" t="s">
        <v>12281</v>
      </c>
      <c r="R152">
        <v>2132</v>
      </c>
      <c r="S152">
        <v>2283</v>
      </c>
    </row>
    <row r="153" spans="1:19" x14ac:dyDescent="0.3">
      <c r="A153" t="s">
        <v>100</v>
      </c>
      <c r="B153">
        <v>1</v>
      </c>
      <c r="C153" t="s">
        <v>4475</v>
      </c>
      <c r="D153" t="str">
        <f>INDEX(Transcripts[#Data], MATCH(Exons[[#This Row],[Transcript stable ID]], Transcripts[Transcript stable ID], 0), 4)</f>
        <v>NM_004972.3</v>
      </c>
      <c r="E153" t="s">
        <v>27</v>
      </c>
      <c r="J153">
        <v>4985245</v>
      </c>
      <c r="K153">
        <v>5080533</v>
      </c>
      <c r="L153">
        <v>5080683</v>
      </c>
      <c r="N153">
        <v>18</v>
      </c>
      <c r="O153">
        <v>2778</v>
      </c>
      <c r="P153">
        <v>2928</v>
      </c>
      <c r="Q153" t="s">
        <v>12282</v>
      </c>
      <c r="R153">
        <v>2284</v>
      </c>
      <c r="S153">
        <v>2434</v>
      </c>
    </row>
    <row r="154" spans="1:19" x14ac:dyDescent="0.3">
      <c r="A154" t="s">
        <v>100</v>
      </c>
      <c r="B154">
        <v>1</v>
      </c>
      <c r="C154" t="s">
        <v>4475</v>
      </c>
      <c r="D154" t="str">
        <f>INDEX(Transcripts[#Data], MATCH(Exons[[#This Row],[Transcript stable ID]], Transcripts[Transcript stable ID], 0), 4)</f>
        <v>NM_004972.3</v>
      </c>
      <c r="E154" t="s">
        <v>27</v>
      </c>
      <c r="J154">
        <v>4985245</v>
      </c>
      <c r="K154">
        <v>5081725</v>
      </c>
      <c r="L154">
        <v>5081861</v>
      </c>
      <c r="N154">
        <v>19</v>
      </c>
      <c r="O154">
        <v>2929</v>
      </c>
      <c r="P154">
        <v>3065</v>
      </c>
      <c r="Q154" t="s">
        <v>12283</v>
      </c>
      <c r="R154">
        <v>2435</v>
      </c>
      <c r="S154">
        <v>2571</v>
      </c>
    </row>
    <row r="155" spans="1:19" x14ac:dyDescent="0.3">
      <c r="A155" t="s">
        <v>100</v>
      </c>
      <c r="B155">
        <v>1</v>
      </c>
      <c r="C155" t="s">
        <v>4475</v>
      </c>
      <c r="D155" t="str">
        <f>INDEX(Transcripts[#Data], MATCH(Exons[[#This Row],[Transcript stable ID]], Transcripts[Transcript stable ID], 0), 4)</f>
        <v>NM_004972.3</v>
      </c>
      <c r="E155" t="s">
        <v>27</v>
      </c>
      <c r="J155">
        <v>4985245</v>
      </c>
      <c r="K155">
        <v>5089674</v>
      </c>
      <c r="L155">
        <v>5089863</v>
      </c>
      <c r="N155">
        <v>20</v>
      </c>
      <c r="O155">
        <v>3066</v>
      </c>
      <c r="P155">
        <v>3255</v>
      </c>
      <c r="Q155" t="s">
        <v>12284</v>
      </c>
      <c r="R155">
        <v>2572</v>
      </c>
      <c r="S155">
        <v>2761</v>
      </c>
    </row>
    <row r="156" spans="1:19" x14ac:dyDescent="0.3">
      <c r="A156" t="s">
        <v>100</v>
      </c>
      <c r="B156">
        <v>1</v>
      </c>
      <c r="C156" t="s">
        <v>4475</v>
      </c>
      <c r="D156" t="str">
        <f>INDEX(Transcripts[#Data], MATCH(Exons[[#This Row],[Transcript stable ID]], Transcripts[Transcript stable ID], 0), 4)</f>
        <v>NM_004972.3</v>
      </c>
      <c r="E156" t="s">
        <v>27</v>
      </c>
      <c r="J156">
        <v>4985245</v>
      </c>
      <c r="K156">
        <v>5090446</v>
      </c>
      <c r="L156">
        <v>5090570</v>
      </c>
      <c r="N156">
        <v>21</v>
      </c>
      <c r="O156">
        <v>3256</v>
      </c>
      <c r="P156">
        <v>3380</v>
      </c>
      <c r="Q156" t="s">
        <v>12285</v>
      </c>
      <c r="R156">
        <v>2762</v>
      </c>
      <c r="S156">
        <v>2886</v>
      </c>
    </row>
    <row r="157" spans="1:19" x14ac:dyDescent="0.3">
      <c r="A157" t="s">
        <v>100</v>
      </c>
      <c r="B157">
        <v>1</v>
      </c>
      <c r="C157" t="s">
        <v>4475</v>
      </c>
      <c r="D157" t="str">
        <f>INDEX(Transcripts[#Data], MATCH(Exons[[#This Row],[Transcript stable ID]], Transcripts[Transcript stable ID], 0), 4)</f>
        <v>NM_004972.3</v>
      </c>
      <c r="E157" t="s">
        <v>27</v>
      </c>
      <c r="J157">
        <v>4985245</v>
      </c>
      <c r="K157">
        <v>5090739</v>
      </c>
      <c r="L157">
        <v>5090911</v>
      </c>
      <c r="N157">
        <v>22</v>
      </c>
      <c r="O157">
        <v>3381</v>
      </c>
      <c r="P157">
        <v>3553</v>
      </c>
      <c r="Q157" t="s">
        <v>12286</v>
      </c>
      <c r="R157">
        <v>2887</v>
      </c>
      <c r="S157">
        <v>3059</v>
      </c>
    </row>
    <row r="158" spans="1:19" x14ac:dyDescent="0.3">
      <c r="A158" t="s">
        <v>100</v>
      </c>
      <c r="B158">
        <v>1</v>
      </c>
      <c r="C158" t="s">
        <v>4475</v>
      </c>
      <c r="D158" t="str">
        <f>INDEX(Transcripts[#Data], MATCH(Exons[[#This Row],[Transcript stable ID]], Transcripts[Transcript stable ID], 0), 4)</f>
        <v>NM_004972.3</v>
      </c>
      <c r="E158" t="s">
        <v>27</v>
      </c>
      <c r="J158">
        <v>4985245</v>
      </c>
      <c r="K158">
        <v>5123004</v>
      </c>
      <c r="L158">
        <v>5123121</v>
      </c>
      <c r="N158">
        <v>23</v>
      </c>
      <c r="O158">
        <v>3554</v>
      </c>
      <c r="P158">
        <v>3671</v>
      </c>
      <c r="Q158" t="s">
        <v>12287</v>
      </c>
      <c r="R158">
        <v>3060</v>
      </c>
      <c r="S158">
        <v>3177</v>
      </c>
    </row>
    <row r="159" spans="1:19" x14ac:dyDescent="0.3">
      <c r="A159" t="s">
        <v>100</v>
      </c>
      <c r="B159">
        <v>1</v>
      </c>
      <c r="C159" t="s">
        <v>4475</v>
      </c>
      <c r="D159" t="str">
        <f>INDEX(Transcripts[#Data], MATCH(Exons[[#This Row],[Transcript stable ID]], Transcripts[Transcript stable ID], 0), 4)</f>
        <v>NM_004972.3</v>
      </c>
      <c r="E159" t="s">
        <v>27</v>
      </c>
      <c r="J159">
        <v>4985245</v>
      </c>
      <c r="K159">
        <v>5126333</v>
      </c>
      <c r="L159">
        <v>5126446</v>
      </c>
      <c r="N159">
        <v>24</v>
      </c>
      <c r="O159">
        <v>3672</v>
      </c>
      <c r="P159">
        <v>3785</v>
      </c>
      <c r="Q159" t="s">
        <v>12288</v>
      </c>
      <c r="R159">
        <v>3178</v>
      </c>
      <c r="S159">
        <v>3291</v>
      </c>
    </row>
    <row r="160" spans="1:19" x14ac:dyDescent="0.3">
      <c r="A160" t="s">
        <v>100</v>
      </c>
      <c r="B160">
        <v>1</v>
      </c>
      <c r="C160" t="s">
        <v>4475</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12289</v>
      </c>
      <c r="R160">
        <v>3292</v>
      </c>
      <c r="S160">
        <v>3399</v>
      </c>
    </row>
    <row r="161" spans="1:19" x14ac:dyDescent="0.3">
      <c r="A161" t="s">
        <v>1199</v>
      </c>
      <c r="B161">
        <v>1</v>
      </c>
      <c r="C161" t="s">
        <v>1206</v>
      </c>
      <c r="D161" t="str">
        <f>INDEX(Transcripts[#Data], MATCH(Exons[[#This Row],[Transcript stable ID]], Transcripts[Transcript stable ID], 0), 4)</f>
        <v>NM_014143.3</v>
      </c>
      <c r="E161" t="s">
        <v>27</v>
      </c>
      <c r="F161">
        <v>5450525</v>
      </c>
      <c r="G161">
        <v>5450596</v>
      </c>
      <c r="J161">
        <v>5450525</v>
      </c>
      <c r="K161">
        <v>5450525</v>
      </c>
      <c r="L161">
        <v>5450596</v>
      </c>
      <c r="N161">
        <v>1</v>
      </c>
      <c r="Q161" t="s">
        <v>12290</v>
      </c>
    </row>
    <row r="162" spans="1:19" x14ac:dyDescent="0.3">
      <c r="A162" t="s">
        <v>1199</v>
      </c>
      <c r="B162">
        <v>1</v>
      </c>
      <c r="C162" t="s">
        <v>1206</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12291</v>
      </c>
      <c r="R162">
        <v>1</v>
      </c>
      <c r="S162">
        <v>52</v>
      </c>
    </row>
    <row r="163" spans="1:19" x14ac:dyDescent="0.3">
      <c r="A163" t="s">
        <v>1199</v>
      </c>
      <c r="B163">
        <v>1</v>
      </c>
      <c r="C163" t="s">
        <v>1206</v>
      </c>
      <c r="D163" t="str">
        <f>INDEX(Transcripts[#Data], MATCH(Exons[[#This Row],[Transcript stable ID]], Transcripts[Transcript stable ID], 0), 4)</f>
        <v>NM_014143.3</v>
      </c>
      <c r="E163" t="s">
        <v>27</v>
      </c>
      <c r="J163">
        <v>5450525</v>
      </c>
      <c r="K163">
        <v>5457079</v>
      </c>
      <c r="L163">
        <v>5457420</v>
      </c>
      <c r="N163">
        <v>3</v>
      </c>
      <c r="O163">
        <v>139</v>
      </c>
      <c r="P163">
        <v>480</v>
      </c>
      <c r="Q163" t="s">
        <v>12292</v>
      </c>
      <c r="R163">
        <v>53</v>
      </c>
      <c r="S163">
        <v>394</v>
      </c>
    </row>
    <row r="164" spans="1:19" x14ac:dyDescent="0.3">
      <c r="A164" t="s">
        <v>1199</v>
      </c>
      <c r="B164">
        <v>1</v>
      </c>
      <c r="C164" t="s">
        <v>1206</v>
      </c>
      <c r="D164" t="str">
        <f>INDEX(Transcripts[#Data], MATCH(Exons[[#This Row],[Transcript stable ID]], Transcripts[Transcript stable ID], 0), 4)</f>
        <v>NM_014143.3</v>
      </c>
      <c r="E164" t="s">
        <v>27</v>
      </c>
      <c r="J164">
        <v>5450525</v>
      </c>
      <c r="K164">
        <v>5462834</v>
      </c>
      <c r="L164">
        <v>5463121</v>
      </c>
      <c r="N164">
        <v>4</v>
      </c>
      <c r="O164">
        <v>481</v>
      </c>
      <c r="P164">
        <v>768</v>
      </c>
      <c r="Q164" t="s">
        <v>12293</v>
      </c>
      <c r="R164">
        <v>395</v>
      </c>
      <c r="S164">
        <v>682</v>
      </c>
    </row>
    <row r="165" spans="1:19" x14ac:dyDescent="0.3">
      <c r="A165" t="s">
        <v>1199</v>
      </c>
      <c r="B165">
        <v>1</v>
      </c>
      <c r="C165" t="s">
        <v>1206</v>
      </c>
      <c r="D165" t="str">
        <f>INDEX(Transcripts[#Data], MATCH(Exons[[#This Row],[Transcript stable ID]], Transcripts[Transcript stable ID], 0), 4)</f>
        <v>NM_014143.3</v>
      </c>
      <c r="E165" t="s">
        <v>27</v>
      </c>
      <c r="J165">
        <v>5450525</v>
      </c>
      <c r="K165">
        <v>5465499</v>
      </c>
      <c r="L165">
        <v>5465606</v>
      </c>
      <c r="N165">
        <v>5</v>
      </c>
      <c r="O165">
        <v>769</v>
      </c>
      <c r="P165">
        <v>876</v>
      </c>
      <c r="Q165" t="s">
        <v>12294</v>
      </c>
      <c r="R165">
        <v>683</v>
      </c>
      <c r="S165">
        <v>790</v>
      </c>
    </row>
    <row r="166" spans="1:19" x14ac:dyDescent="0.3">
      <c r="A166" t="s">
        <v>1199</v>
      </c>
      <c r="B166">
        <v>1</v>
      </c>
      <c r="C166" t="s">
        <v>1206</v>
      </c>
      <c r="D166" t="str">
        <f>INDEX(Transcripts[#Data], MATCH(Exons[[#This Row],[Transcript stable ID]], Transcripts[Transcript stable ID], 0), 4)</f>
        <v>NM_014143.3</v>
      </c>
      <c r="E166" t="s">
        <v>27</v>
      </c>
      <c r="J166">
        <v>5450525</v>
      </c>
      <c r="K166">
        <v>5466770</v>
      </c>
      <c r="L166">
        <v>5466829</v>
      </c>
      <c r="N166">
        <v>6</v>
      </c>
      <c r="O166">
        <v>877</v>
      </c>
      <c r="P166">
        <v>936</v>
      </c>
      <c r="Q166" t="s">
        <v>12295</v>
      </c>
      <c r="R166">
        <v>791</v>
      </c>
      <c r="S166">
        <v>850</v>
      </c>
    </row>
    <row r="167" spans="1:19" x14ac:dyDescent="0.3">
      <c r="A167" t="s">
        <v>1199</v>
      </c>
      <c r="B167">
        <v>1</v>
      </c>
      <c r="C167" t="s">
        <v>1206</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12296</v>
      </c>
      <c r="R167">
        <v>851</v>
      </c>
      <c r="S167">
        <v>873</v>
      </c>
    </row>
    <row r="168" spans="1:19" x14ac:dyDescent="0.3">
      <c r="A168" t="s">
        <v>1199</v>
      </c>
      <c r="B168">
        <v>1</v>
      </c>
      <c r="C168" t="s">
        <v>1210</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12291</v>
      </c>
      <c r="R168">
        <v>1</v>
      </c>
      <c r="S168">
        <v>52</v>
      </c>
    </row>
    <row r="169" spans="1:19" x14ac:dyDescent="0.3">
      <c r="A169" t="s">
        <v>1199</v>
      </c>
      <c r="B169">
        <v>1</v>
      </c>
      <c r="C169" t="s">
        <v>1210</v>
      </c>
      <c r="D169" t="str">
        <f>INDEX(Transcripts[#Data], MATCH(Exons[[#This Row],[Transcript stable ID]], Transcripts[Transcript stable ID], 0), 4)</f>
        <v>NM_001267706.1</v>
      </c>
      <c r="E169" t="s">
        <v>27</v>
      </c>
      <c r="J169">
        <v>5450503</v>
      </c>
      <c r="K169">
        <v>5462834</v>
      </c>
      <c r="L169">
        <v>5463121</v>
      </c>
      <c r="N169">
        <v>3</v>
      </c>
      <c r="O169">
        <v>161</v>
      </c>
      <c r="P169">
        <v>448</v>
      </c>
      <c r="Q169" t="s">
        <v>12293</v>
      </c>
      <c r="R169">
        <v>53</v>
      </c>
      <c r="S169">
        <v>340</v>
      </c>
    </row>
    <row r="170" spans="1:19" x14ac:dyDescent="0.3">
      <c r="A170" t="s">
        <v>1199</v>
      </c>
      <c r="B170">
        <v>1</v>
      </c>
      <c r="C170" t="s">
        <v>1210</v>
      </c>
      <c r="D170" t="str">
        <f>INDEX(Transcripts[#Data], MATCH(Exons[[#This Row],[Transcript stable ID]], Transcripts[Transcript stable ID], 0), 4)</f>
        <v>NM_001267706.1</v>
      </c>
      <c r="E170" t="s">
        <v>27</v>
      </c>
      <c r="J170">
        <v>5450503</v>
      </c>
      <c r="K170">
        <v>5465499</v>
      </c>
      <c r="L170">
        <v>5465606</v>
      </c>
      <c r="N170">
        <v>4</v>
      </c>
      <c r="O170">
        <v>449</v>
      </c>
      <c r="P170">
        <v>556</v>
      </c>
      <c r="Q170" t="s">
        <v>12294</v>
      </c>
      <c r="R170">
        <v>341</v>
      </c>
      <c r="S170">
        <v>448</v>
      </c>
    </row>
    <row r="171" spans="1:19" x14ac:dyDescent="0.3">
      <c r="A171" t="s">
        <v>1199</v>
      </c>
      <c r="B171">
        <v>1</v>
      </c>
      <c r="C171" t="s">
        <v>1210</v>
      </c>
      <c r="D171" t="str">
        <f>INDEX(Transcripts[#Data], MATCH(Exons[[#This Row],[Transcript stable ID]], Transcripts[Transcript stable ID], 0), 4)</f>
        <v>NM_001267706.1</v>
      </c>
      <c r="E171" t="s">
        <v>27</v>
      </c>
      <c r="J171">
        <v>5450503</v>
      </c>
      <c r="K171">
        <v>5466770</v>
      </c>
      <c r="L171">
        <v>5466829</v>
      </c>
      <c r="N171">
        <v>5</v>
      </c>
      <c r="O171">
        <v>557</v>
      </c>
      <c r="P171">
        <v>616</v>
      </c>
      <c r="Q171" t="s">
        <v>12295</v>
      </c>
      <c r="R171">
        <v>449</v>
      </c>
      <c r="S171">
        <v>508</v>
      </c>
    </row>
    <row r="172" spans="1:19" x14ac:dyDescent="0.3">
      <c r="A172" t="s">
        <v>1199</v>
      </c>
      <c r="B172">
        <v>1</v>
      </c>
      <c r="C172" t="s">
        <v>1210</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12297</v>
      </c>
    </row>
    <row r="173" spans="1:19" x14ac:dyDescent="0.3">
      <c r="A173" t="s">
        <v>1199</v>
      </c>
      <c r="B173">
        <v>1</v>
      </c>
      <c r="C173" t="s">
        <v>1210</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12298</v>
      </c>
      <c r="R173">
        <v>509</v>
      </c>
      <c r="S173">
        <v>531</v>
      </c>
    </row>
    <row r="174" spans="1:19" x14ac:dyDescent="0.3">
      <c r="A174" t="s">
        <v>3667</v>
      </c>
      <c r="B174">
        <v>-1</v>
      </c>
      <c r="C174" t="s">
        <v>3668</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12299</v>
      </c>
      <c r="R174">
        <v>1</v>
      </c>
      <c r="S174">
        <v>1131</v>
      </c>
    </row>
    <row r="175" spans="1:19" x14ac:dyDescent="0.3">
      <c r="A175" t="s">
        <v>4142</v>
      </c>
      <c r="B175">
        <v>-1</v>
      </c>
      <c r="C175" t="s">
        <v>4160</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12300</v>
      </c>
      <c r="R175">
        <v>1</v>
      </c>
      <c r="S175">
        <v>111</v>
      </c>
    </row>
    <row r="176" spans="1:19" x14ac:dyDescent="0.3">
      <c r="A176" t="s">
        <v>4142</v>
      </c>
      <c r="B176">
        <v>-1</v>
      </c>
      <c r="C176" t="s">
        <v>4160</v>
      </c>
      <c r="D176" t="str">
        <f>INDEX(Transcripts[#Data], MATCH(Exons[[#This Row],[Transcript stable ID]], Transcripts[Transcript stable ID], 0), 4)</f>
        <v>NM_001130442.2</v>
      </c>
      <c r="E176" t="s">
        <v>27</v>
      </c>
      <c r="J176">
        <v>535550</v>
      </c>
      <c r="K176">
        <v>533766</v>
      </c>
      <c r="L176">
        <v>533944</v>
      </c>
      <c r="N176">
        <v>3</v>
      </c>
      <c r="O176">
        <v>300</v>
      </c>
      <c r="P176">
        <v>478</v>
      </c>
      <c r="Q176" t="s">
        <v>12301</v>
      </c>
      <c r="R176">
        <v>112</v>
      </c>
      <c r="S176">
        <v>290</v>
      </c>
    </row>
    <row r="177" spans="1:19" x14ac:dyDescent="0.3">
      <c r="A177" t="s">
        <v>4142</v>
      </c>
      <c r="B177">
        <v>-1</v>
      </c>
      <c r="C177" t="s">
        <v>4160</v>
      </c>
      <c r="D177" t="str">
        <f>INDEX(Transcripts[#Data], MATCH(Exons[[#This Row],[Transcript stable ID]], Transcripts[Transcript stable ID], 0), 4)</f>
        <v>NM_001130442.2</v>
      </c>
      <c r="E177" t="s">
        <v>27</v>
      </c>
      <c r="J177">
        <v>535550</v>
      </c>
      <c r="K177">
        <v>533453</v>
      </c>
      <c r="L177">
        <v>533612</v>
      </c>
      <c r="N177">
        <v>4</v>
      </c>
      <c r="O177">
        <v>479</v>
      </c>
      <c r="P177">
        <v>638</v>
      </c>
      <c r="Q177" t="s">
        <v>12302</v>
      </c>
      <c r="R177">
        <v>291</v>
      </c>
      <c r="S177">
        <v>450</v>
      </c>
    </row>
    <row r="178" spans="1:19" x14ac:dyDescent="0.3">
      <c r="A178" t="s">
        <v>4142</v>
      </c>
      <c r="B178">
        <v>-1</v>
      </c>
      <c r="C178" t="s">
        <v>4160</v>
      </c>
      <c r="D178" t="str">
        <f>INDEX(Transcripts[#Data], MATCH(Exons[[#This Row],[Transcript stable ID]], Transcripts[Transcript stable ID], 0), 4)</f>
        <v>NM_001130442.2</v>
      </c>
      <c r="E178" t="s">
        <v>27</v>
      </c>
      <c r="F178">
        <v>535416</v>
      </c>
      <c r="G178">
        <v>535550</v>
      </c>
      <c r="J178">
        <v>535550</v>
      </c>
      <c r="K178">
        <v>535416</v>
      </c>
      <c r="L178">
        <v>535550</v>
      </c>
      <c r="N178">
        <v>1</v>
      </c>
      <c r="Q178" t="s">
        <v>12303</v>
      </c>
    </row>
    <row r="179" spans="1:19" x14ac:dyDescent="0.3">
      <c r="A179" t="s">
        <v>4142</v>
      </c>
      <c r="B179">
        <v>-1</v>
      </c>
      <c r="C179" t="s">
        <v>4160</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12304</v>
      </c>
      <c r="R179">
        <v>451</v>
      </c>
      <c r="S179">
        <v>570</v>
      </c>
    </row>
    <row r="180" spans="1:19" x14ac:dyDescent="0.3">
      <c r="A180" t="s">
        <v>4142</v>
      </c>
      <c r="B180">
        <v>-1</v>
      </c>
      <c r="C180" t="s">
        <v>4156</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12300</v>
      </c>
      <c r="R180">
        <v>1</v>
      </c>
      <c r="S180">
        <v>111</v>
      </c>
    </row>
    <row r="181" spans="1:19" x14ac:dyDescent="0.3">
      <c r="A181" t="s">
        <v>4142</v>
      </c>
      <c r="B181">
        <v>-1</v>
      </c>
      <c r="C181" t="s">
        <v>4156</v>
      </c>
      <c r="D181" t="str">
        <f>INDEX(Transcripts[#Data], MATCH(Exons[[#This Row],[Transcript stable ID]], Transcripts[Transcript stable ID], 0), 4)</f>
        <v>NM_176795.4</v>
      </c>
      <c r="E181" t="s">
        <v>27</v>
      </c>
      <c r="J181">
        <v>535550</v>
      </c>
      <c r="K181">
        <v>533766</v>
      </c>
      <c r="L181">
        <v>533944</v>
      </c>
      <c r="N181">
        <v>3</v>
      </c>
      <c r="O181">
        <v>300</v>
      </c>
      <c r="P181">
        <v>478</v>
      </c>
      <c r="Q181" t="s">
        <v>12301</v>
      </c>
      <c r="R181">
        <v>112</v>
      </c>
      <c r="S181">
        <v>290</v>
      </c>
    </row>
    <row r="182" spans="1:19" x14ac:dyDescent="0.3">
      <c r="A182" t="s">
        <v>4142</v>
      </c>
      <c r="B182">
        <v>-1</v>
      </c>
      <c r="C182" t="s">
        <v>4156</v>
      </c>
      <c r="D182" t="str">
        <f>INDEX(Transcripts[#Data], MATCH(Exons[[#This Row],[Transcript stable ID]], Transcripts[Transcript stable ID], 0), 4)</f>
        <v>NM_176795.4</v>
      </c>
      <c r="E182" t="s">
        <v>27</v>
      </c>
      <c r="J182">
        <v>535550</v>
      </c>
      <c r="K182">
        <v>533453</v>
      </c>
      <c r="L182">
        <v>533612</v>
      </c>
      <c r="N182">
        <v>4</v>
      </c>
      <c r="O182">
        <v>479</v>
      </c>
      <c r="P182">
        <v>638</v>
      </c>
      <c r="Q182" t="s">
        <v>12302</v>
      </c>
      <c r="R182">
        <v>291</v>
      </c>
      <c r="S182">
        <v>450</v>
      </c>
    </row>
    <row r="183" spans="1:19" x14ac:dyDescent="0.3">
      <c r="A183" t="s">
        <v>4142</v>
      </c>
      <c r="B183">
        <v>-1</v>
      </c>
      <c r="C183" t="s">
        <v>4156</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12305</v>
      </c>
      <c r="R183">
        <v>451</v>
      </c>
      <c r="S183">
        <v>513</v>
      </c>
    </row>
    <row r="184" spans="1:19" x14ac:dyDescent="0.3">
      <c r="A184" t="s">
        <v>4142</v>
      </c>
      <c r="B184">
        <v>-1</v>
      </c>
      <c r="C184" t="s">
        <v>4156</v>
      </c>
      <c r="D184" t="str">
        <f>INDEX(Transcripts[#Data], MATCH(Exons[[#This Row],[Transcript stable ID]], Transcripts[Transcript stable ID], 0), 4)</f>
        <v>NM_176795.4</v>
      </c>
      <c r="E184" t="s">
        <v>27</v>
      </c>
      <c r="F184">
        <v>535416</v>
      </c>
      <c r="G184">
        <v>535550</v>
      </c>
      <c r="J184">
        <v>535550</v>
      </c>
      <c r="K184">
        <v>535416</v>
      </c>
      <c r="L184">
        <v>535550</v>
      </c>
      <c r="N184">
        <v>1</v>
      </c>
      <c r="Q184" t="s">
        <v>12303</v>
      </c>
    </row>
    <row r="185" spans="1:19" x14ac:dyDescent="0.3">
      <c r="A185" t="s">
        <v>4142</v>
      </c>
      <c r="B185">
        <v>-1</v>
      </c>
      <c r="C185" t="s">
        <v>4156</v>
      </c>
      <c r="D185" t="str">
        <f>INDEX(Transcripts[#Data], MATCH(Exons[[#This Row],[Transcript stable ID]], Transcripts[Transcript stable ID], 0), 4)</f>
        <v>NM_176795.4</v>
      </c>
      <c r="E185" t="s">
        <v>27</v>
      </c>
      <c r="H185">
        <v>532243</v>
      </c>
      <c r="I185">
        <v>532755</v>
      </c>
      <c r="J185">
        <v>535550</v>
      </c>
      <c r="K185">
        <v>532243</v>
      </c>
      <c r="L185">
        <v>532755</v>
      </c>
      <c r="N185">
        <v>6</v>
      </c>
      <c r="Q185" t="s">
        <v>12306</v>
      </c>
    </row>
    <row r="186" spans="1:19" x14ac:dyDescent="0.3">
      <c r="A186" t="s">
        <v>8641</v>
      </c>
      <c r="B186">
        <v>1</v>
      </c>
      <c r="C186" t="s">
        <v>8651</v>
      </c>
      <c r="D186" t="str">
        <f>INDEX(Transcripts[#Data], MATCH(Exons[[#This Row],[Transcript stable ID]], Transcripts[Transcript stable ID], 0), 4)</f>
        <v>NM_001272034.1</v>
      </c>
      <c r="E186" t="s">
        <v>27</v>
      </c>
      <c r="J186">
        <v>7701999</v>
      </c>
      <c r="K186">
        <v>7704617</v>
      </c>
      <c r="L186">
        <v>7704693</v>
      </c>
      <c r="N186">
        <v>4</v>
      </c>
      <c r="O186">
        <v>207</v>
      </c>
      <c r="P186">
        <v>283</v>
      </c>
      <c r="Q186" t="s">
        <v>12307</v>
      </c>
      <c r="R186">
        <v>170</v>
      </c>
      <c r="S186">
        <v>246</v>
      </c>
    </row>
    <row r="187" spans="1:19" x14ac:dyDescent="0.3">
      <c r="A187" t="s">
        <v>8641</v>
      </c>
      <c r="B187">
        <v>1</v>
      </c>
      <c r="C187" t="s">
        <v>8651</v>
      </c>
      <c r="D187" t="str">
        <f>INDEX(Transcripts[#Data], MATCH(Exons[[#This Row],[Transcript stable ID]], Transcripts[Transcript stable ID], 0), 4)</f>
        <v>NM_001272034.1</v>
      </c>
      <c r="E187" t="s">
        <v>27</v>
      </c>
      <c r="J187">
        <v>7701999</v>
      </c>
      <c r="K187">
        <v>7703612</v>
      </c>
      <c r="L187">
        <v>7703661</v>
      </c>
      <c r="N187">
        <v>2</v>
      </c>
      <c r="O187">
        <v>75</v>
      </c>
      <c r="P187">
        <v>124</v>
      </c>
      <c r="Q187" t="s">
        <v>12308</v>
      </c>
      <c r="R187">
        <v>38</v>
      </c>
      <c r="S187">
        <v>87</v>
      </c>
    </row>
    <row r="188" spans="1:19" x14ac:dyDescent="0.3">
      <c r="A188" t="s">
        <v>8641</v>
      </c>
      <c r="B188">
        <v>1</v>
      </c>
      <c r="C188" t="s">
        <v>8651</v>
      </c>
      <c r="D188" t="str">
        <f>INDEX(Transcripts[#Data], MATCH(Exons[[#This Row],[Transcript stable ID]], Transcripts[Transcript stable ID], 0), 4)</f>
        <v>NM_001272034.1</v>
      </c>
      <c r="E188" t="s">
        <v>27</v>
      </c>
      <c r="J188">
        <v>7701999</v>
      </c>
      <c r="K188">
        <v>7703905</v>
      </c>
      <c r="L188">
        <v>7703986</v>
      </c>
      <c r="N188">
        <v>3</v>
      </c>
      <c r="O188">
        <v>125</v>
      </c>
      <c r="P188">
        <v>206</v>
      </c>
      <c r="Q188" t="s">
        <v>12309</v>
      </c>
      <c r="R188">
        <v>88</v>
      </c>
      <c r="S188">
        <v>169</v>
      </c>
    </row>
    <row r="189" spans="1:19" x14ac:dyDescent="0.3">
      <c r="A189" t="s">
        <v>8641</v>
      </c>
      <c r="B189">
        <v>1</v>
      </c>
      <c r="C189" t="s">
        <v>8651</v>
      </c>
      <c r="D189" t="str">
        <f>INDEX(Transcripts[#Data], MATCH(Exons[[#This Row],[Transcript stable ID]], Transcripts[Transcript stable ID], 0), 4)</f>
        <v>NM_001272034.1</v>
      </c>
      <c r="E189" t="s">
        <v>27</v>
      </c>
      <c r="J189">
        <v>7701999</v>
      </c>
      <c r="K189">
        <v>7705786</v>
      </c>
      <c r="L189">
        <v>7705889</v>
      </c>
      <c r="N189">
        <v>6</v>
      </c>
      <c r="O189">
        <v>396</v>
      </c>
      <c r="P189">
        <v>499</v>
      </c>
      <c r="Q189" t="s">
        <v>12310</v>
      </c>
      <c r="R189">
        <v>359</v>
      </c>
      <c r="S189">
        <v>462</v>
      </c>
    </row>
    <row r="190" spans="1:19" x14ac:dyDescent="0.3">
      <c r="A190" t="s">
        <v>8641</v>
      </c>
      <c r="B190">
        <v>1</v>
      </c>
      <c r="C190" t="s">
        <v>8651</v>
      </c>
      <c r="D190" t="str">
        <f>INDEX(Transcripts[#Data], MATCH(Exons[[#This Row],[Transcript stable ID]], Transcripts[Transcript stable ID], 0), 4)</f>
        <v>NM_001272034.1</v>
      </c>
      <c r="E190" t="s">
        <v>27</v>
      </c>
      <c r="J190">
        <v>7701999</v>
      </c>
      <c r="K190">
        <v>7706591</v>
      </c>
      <c r="L190">
        <v>7706739</v>
      </c>
      <c r="N190">
        <v>7</v>
      </c>
      <c r="O190">
        <v>500</v>
      </c>
      <c r="P190">
        <v>648</v>
      </c>
      <c r="Q190" t="s">
        <v>12311</v>
      </c>
      <c r="R190">
        <v>463</v>
      </c>
      <c r="S190">
        <v>611</v>
      </c>
    </row>
    <row r="191" spans="1:19" x14ac:dyDescent="0.3">
      <c r="A191" t="s">
        <v>8641</v>
      </c>
      <c r="B191">
        <v>1</v>
      </c>
      <c r="C191" t="s">
        <v>8651</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12312</v>
      </c>
      <c r="R191">
        <v>1</v>
      </c>
      <c r="S191">
        <v>37</v>
      </c>
    </row>
    <row r="192" spans="1:19" x14ac:dyDescent="0.3">
      <c r="A192" t="s">
        <v>8641</v>
      </c>
      <c r="B192">
        <v>1</v>
      </c>
      <c r="C192" t="s">
        <v>8651</v>
      </c>
      <c r="D192" t="str">
        <f>INDEX(Transcripts[#Data], MATCH(Exons[[#This Row],[Transcript stable ID]], Transcripts[Transcript stable ID], 0), 4)</f>
        <v>NM_001272034.1</v>
      </c>
      <c r="E192" t="s">
        <v>27</v>
      </c>
      <c r="J192">
        <v>7701999</v>
      </c>
      <c r="K192">
        <v>7705584</v>
      </c>
      <c r="L192">
        <v>7705695</v>
      </c>
      <c r="N192">
        <v>5</v>
      </c>
      <c r="O192">
        <v>284</v>
      </c>
      <c r="P192">
        <v>395</v>
      </c>
      <c r="Q192" t="s">
        <v>12313</v>
      </c>
      <c r="R192">
        <v>247</v>
      </c>
      <c r="S192">
        <v>358</v>
      </c>
    </row>
    <row r="193" spans="1:19" x14ac:dyDescent="0.3">
      <c r="A193" t="s">
        <v>8641</v>
      </c>
      <c r="B193">
        <v>1</v>
      </c>
      <c r="C193" t="s">
        <v>8651</v>
      </c>
      <c r="D193" t="str">
        <f>INDEX(Transcripts[#Data], MATCH(Exons[[#This Row],[Transcript stable ID]], Transcripts[Transcript stable ID], 0), 4)</f>
        <v>NM_001272034.1</v>
      </c>
      <c r="E193" t="s">
        <v>27</v>
      </c>
      <c r="J193">
        <v>7701999</v>
      </c>
      <c r="K193">
        <v>7706920</v>
      </c>
      <c r="L193">
        <v>7707004</v>
      </c>
      <c r="N193">
        <v>8</v>
      </c>
      <c r="O193">
        <v>649</v>
      </c>
      <c r="P193">
        <v>733</v>
      </c>
      <c r="Q193" t="s">
        <v>12314</v>
      </c>
      <c r="R193">
        <v>612</v>
      </c>
      <c r="S193">
        <v>696</v>
      </c>
    </row>
    <row r="194" spans="1:19" x14ac:dyDescent="0.3">
      <c r="A194" t="s">
        <v>8641</v>
      </c>
      <c r="B194">
        <v>1</v>
      </c>
      <c r="C194" t="s">
        <v>8651</v>
      </c>
      <c r="D194" t="str">
        <f>INDEX(Transcripts[#Data], MATCH(Exons[[#This Row],[Transcript stable ID]], Transcripts[Transcript stable ID], 0), 4)</f>
        <v>NM_001272034.1</v>
      </c>
      <c r="E194" t="s">
        <v>27</v>
      </c>
      <c r="J194">
        <v>7701999</v>
      </c>
      <c r="K194">
        <v>7707089</v>
      </c>
      <c r="L194">
        <v>7707219</v>
      </c>
      <c r="N194">
        <v>9</v>
      </c>
      <c r="O194">
        <v>734</v>
      </c>
      <c r="P194">
        <v>864</v>
      </c>
      <c r="Q194" t="s">
        <v>12315</v>
      </c>
      <c r="R194">
        <v>697</v>
      </c>
      <c r="S194">
        <v>827</v>
      </c>
    </row>
    <row r="195" spans="1:19" x14ac:dyDescent="0.3">
      <c r="A195" t="s">
        <v>8641</v>
      </c>
      <c r="B195">
        <v>1</v>
      </c>
      <c r="C195" t="s">
        <v>8651</v>
      </c>
      <c r="D195" t="str">
        <f>INDEX(Transcripts[#Data], MATCH(Exons[[#This Row],[Transcript stable ID]], Transcripts[Transcript stable ID], 0), 4)</f>
        <v>NM_001272034.1</v>
      </c>
      <c r="E195" t="s">
        <v>27</v>
      </c>
      <c r="J195">
        <v>7701999</v>
      </c>
      <c r="K195">
        <v>7707315</v>
      </c>
      <c r="L195">
        <v>7707422</v>
      </c>
      <c r="N195">
        <v>10</v>
      </c>
      <c r="O195">
        <v>865</v>
      </c>
      <c r="P195">
        <v>972</v>
      </c>
      <c r="Q195" t="s">
        <v>12316</v>
      </c>
      <c r="R195">
        <v>828</v>
      </c>
      <c r="S195">
        <v>935</v>
      </c>
    </row>
    <row r="196" spans="1:19" x14ac:dyDescent="0.3">
      <c r="A196" t="s">
        <v>8641</v>
      </c>
      <c r="B196">
        <v>1</v>
      </c>
      <c r="C196" t="s">
        <v>8651</v>
      </c>
      <c r="D196" t="str">
        <f>INDEX(Transcripts[#Data], MATCH(Exons[[#This Row],[Transcript stable ID]], Transcripts[Transcript stable ID], 0), 4)</f>
        <v>NM_001272034.1</v>
      </c>
      <c r="E196" t="s">
        <v>27</v>
      </c>
      <c r="J196">
        <v>7701999</v>
      </c>
      <c r="K196">
        <v>7707652</v>
      </c>
      <c r="L196">
        <v>7707709</v>
      </c>
      <c r="N196">
        <v>11</v>
      </c>
      <c r="O196">
        <v>973</v>
      </c>
      <c r="P196">
        <v>1030</v>
      </c>
      <c r="Q196" t="s">
        <v>12317</v>
      </c>
      <c r="R196">
        <v>936</v>
      </c>
      <c r="S196">
        <v>993</v>
      </c>
    </row>
    <row r="197" spans="1:19" x14ac:dyDescent="0.3">
      <c r="A197" t="s">
        <v>8641</v>
      </c>
      <c r="B197">
        <v>1</v>
      </c>
      <c r="C197" t="s">
        <v>8651</v>
      </c>
      <c r="D197" t="str">
        <f>INDEX(Transcripts[#Data], MATCH(Exons[[#This Row],[Transcript stable ID]], Transcripts[Transcript stable ID], 0), 4)</f>
        <v>NM_001272034.1</v>
      </c>
      <c r="E197" t="s">
        <v>27</v>
      </c>
      <c r="J197">
        <v>7701999</v>
      </c>
      <c r="K197">
        <v>7707869</v>
      </c>
      <c r="L197">
        <v>7707934</v>
      </c>
      <c r="N197">
        <v>12</v>
      </c>
      <c r="O197">
        <v>1031</v>
      </c>
      <c r="P197">
        <v>1096</v>
      </c>
      <c r="Q197" t="s">
        <v>12318</v>
      </c>
      <c r="R197">
        <v>994</v>
      </c>
      <c r="S197">
        <v>1059</v>
      </c>
    </row>
    <row r="198" spans="1:19" x14ac:dyDescent="0.3">
      <c r="A198" t="s">
        <v>8641</v>
      </c>
      <c r="B198">
        <v>1</v>
      </c>
      <c r="C198" t="s">
        <v>8651</v>
      </c>
      <c r="D198" t="str">
        <f>INDEX(Transcripts[#Data], MATCH(Exons[[#This Row],[Transcript stable ID]], Transcripts[Transcript stable ID], 0), 4)</f>
        <v>NM_001272034.1</v>
      </c>
      <c r="E198" t="s">
        <v>27</v>
      </c>
      <c r="J198">
        <v>7701999</v>
      </c>
      <c r="K198">
        <v>7708051</v>
      </c>
      <c r="L198">
        <v>7708131</v>
      </c>
      <c r="N198">
        <v>13</v>
      </c>
      <c r="O198">
        <v>1097</v>
      </c>
      <c r="P198">
        <v>1177</v>
      </c>
      <c r="Q198" t="s">
        <v>12319</v>
      </c>
      <c r="R198">
        <v>1060</v>
      </c>
      <c r="S198">
        <v>1140</v>
      </c>
    </row>
    <row r="199" spans="1:19" x14ac:dyDescent="0.3">
      <c r="A199" t="s">
        <v>8641</v>
      </c>
      <c r="B199">
        <v>1</v>
      </c>
      <c r="C199" t="s">
        <v>8651</v>
      </c>
      <c r="D199" t="str">
        <f>INDEX(Transcripts[#Data], MATCH(Exons[[#This Row],[Transcript stable ID]], Transcripts[Transcript stable ID], 0), 4)</f>
        <v>NM_001272034.1</v>
      </c>
      <c r="E199" t="s">
        <v>27</v>
      </c>
      <c r="J199">
        <v>7701999</v>
      </c>
      <c r="K199">
        <v>7709500</v>
      </c>
      <c r="L199">
        <v>7709638</v>
      </c>
      <c r="N199">
        <v>14</v>
      </c>
      <c r="O199">
        <v>1178</v>
      </c>
      <c r="P199">
        <v>1316</v>
      </c>
      <c r="Q199" t="s">
        <v>12320</v>
      </c>
      <c r="R199">
        <v>1141</v>
      </c>
      <c r="S199">
        <v>1279</v>
      </c>
    </row>
    <row r="200" spans="1:19" x14ac:dyDescent="0.3">
      <c r="A200" t="s">
        <v>8641</v>
      </c>
      <c r="B200">
        <v>1</v>
      </c>
      <c r="C200" t="s">
        <v>8651</v>
      </c>
      <c r="D200" t="str">
        <f>INDEX(Transcripts[#Data], MATCH(Exons[[#This Row],[Transcript stable ID]], Transcripts[Transcript stable ID], 0), 4)</f>
        <v>NM_001272034.1</v>
      </c>
      <c r="E200" t="s">
        <v>27</v>
      </c>
      <c r="J200">
        <v>7701999</v>
      </c>
      <c r="K200">
        <v>7710083</v>
      </c>
      <c r="L200">
        <v>7710192</v>
      </c>
      <c r="N200">
        <v>15</v>
      </c>
      <c r="O200">
        <v>1317</v>
      </c>
      <c r="P200">
        <v>1426</v>
      </c>
      <c r="Q200" t="s">
        <v>12321</v>
      </c>
      <c r="R200">
        <v>1280</v>
      </c>
      <c r="S200">
        <v>1389</v>
      </c>
    </row>
    <row r="201" spans="1:19" x14ac:dyDescent="0.3">
      <c r="A201" t="s">
        <v>8641</v>
      </c>
      <c r="B201">
        <v>1</v>
      </c>
      <c r="C201" t="s">
        <v>8651</v>
      </c>
      <c r="D201" t="str">
        <f>INDEX(Transcripts[#Data], MATCH(Exons[[#This Row],[Transcript stable ID]], Transcripts[Transcript stable ID], 0), 4)</f>
        <v>NM_001272034.1</v>
      </c>
      <c r="E201" t="s">
        <v>27</v>
      </c>
      <c r="J201">
        <v>7701999</v>
      </c>
      <c r="K201">
        <v>7711135</v>
      </c>
      <c r="L201">
        <v>7711230</v>
      </c>
      <c r="N201">
        <v>16</v>
      </c>
      <c r="O201">
        <v>1427</v>
      </c>
      <c r="P201">
        <v>1522</v>
      </c>
      <c r="Q201" t="s">
        <v>12322</v>
      </c>
      <c r="R201">
        <v>1390</v>
      </c>
      <c r="S201">
        <v>1485</v>
      </c>
    </row>
    <row r="202" spans="1:19" x14ac:dyDescent="0.3">
      <c r="A202" t="s">
        <v>8641</v>
      </c>
      <c r="B202">
        <v>1</v>
      </c>
      <c r="C202" t="s">
        <v>8651</v>
      </c>
      <c r="D202" t="str">
        <f>INDEX(Transcripts[#Data], MATCH(Exons[[#This Row],[Transcript stable ID]], Transcripts[Transcript stable ID], 0), 4)</f>
        <v>NM_001272034.1</v>
      </c>
      <c r="E202" t="s">
        <v>27</v>
      </c>
      <c r="J202">
        <v>7701999</v>
      </c>
      <c r="K202">
        <v>7712048</v>
      </c>
      <c r="L202">
        <v>7712133</v>
      </c>
      <c r="N202">
        <v>17</v>
      </c>
      <c r="O202">
        <v>1523</v>
      </c>
      <c r="P202">
        <v>1608</v>
      </c>
      <c r="Q202" t="s">
        <v>12323</v>
      </c>
      <c r="R202">
        <v>1486</v>
      </c>
      <c r="S202">
        <v>1571</v>
      </c>
    </row>
    <row r="203" spans="1:19" x14ac:dyDescent="0.3">
      <c r="A203" t="s">
        <v>8641</v>
      </c>
      <c r="B203">
        <v>1</v>
      </c>
      <c r="C203" t="s">
        <v>8651</v>
      </c>
      <c r="D203" t="str">
        <f>INDEX(Transcripts[#Data], MATCH(Exons[[#This Row],[Transcript stable ID]], Transcripts[Transcript stable ID], 0), 4)</f>
        <v>NM_001272034.1</v>
      </c>
      <c r="E203" t="s">
        <v>27</v>
      </c>
      <c r="J203">
        <v>7701999</v>
      </c>
      <c r="K203">
        <v>7712240</v>
      </c>
      <c r="L203">
        <v>7712397</v>
      </c>
      <c r="N203">
        <v>18</v>
      </c>
      <c r="O203">
        <v>1609</v>
      </c>
      <c r="P203">
        <v>1766</v>
      </c>
      <c r="Q203" t="s">
        <v>12324</v>
      </c>
      <c r="R203">
        <v>1572</v>
      </c>
      <c r="S203">
        <v>1729</v>
      </c>
    </row>
    <row r="204" spans="1:19" x14ac:dyDescent="0.3">
      <c r="A204" t="s">
        <v>8641</v>
      </c>
      <c r="B204">
        <v>1</v>
      </c>
      <c r="C204" t="s">
        <v>8651</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12325</v>
      </c>
      <c r="R204">
        <v>1730</v>
      </c>
      <c r="S204">
        <v>1815</v>
      </c>
    </row>
    <row r="205" spans="1:19" x14ac:dyDescent="0.3">
      <c r="A205" t="s">
        <v>8641</v>
      </c>
      <c r="B205">
        <v>1</v>
      </c>
      <c r="C205" t="s">
        <v>8655</v>
      </c>
      <c r="D205" t="str">
        <f>INDEX(Transcripts[#Data], MATCH(Exons[[#This Row],[Transcript stable ID]], Transcripts[Transcript stable ID], 0), 4)</f>
        <v>NM_006949.4</v>
      </c>
      <c r="E205" t="s">
        <v>27</v>
      </c>
      <c r="J205">
        <v>7702005</v>
      </c>
      <c r="K205">
        <v>7704617</v>
      </c>
      <c r="L205">
        <v>7704693</v>
      </c>
      <c r="N205">
        <v>4</v>
      </c>
      <c r="O205">
        <v>201</v>
      </c>
      <c r="P205">
        <v>277</v>
      </c>
      <c r="Q205" t="s">
        <v>12307</v>
      </c>
      <c r="R205">
        <v>170</v>
      </c>
      <c r="S205">
        <v>246</v>
      </c>
    </row>
    <row r="206" spans="1:19" x14ac:dyDescent="0.3">
      <c r="A206" t="s">
        <v>8641</v>
      </c>
      <c r="B206">
        <v>1</v>
      </c>
      <c r="C206" t="s">
        <v>8655</v>
      </c>
      <c r="D206" t="str">
        <f>INDEX(Transcripts[#Data], MATCH(Exons[[#This Row],[Transcript stable ID]], Transcripts[Transcript stable ID], 0), 4)</f>
        <v>NM_006949.4</v>
      </c>
      <c r="E206" t="s">
        <v>27</v>
      </c>
      <c r="J206">
        <v>7702005</v>
      </c>
      <c r="K206">
        <v>7705617</v>
      </c>
      <c r="L206">
        <v>7705695</v>
      </c>
      <c r="N206">
        <v>5</v>
      </c>
      <c r="O206">
        <v>278</v>
      </c>
      <c r="P206">
        <v>356</v>
      </c>
      <c r="Q206" t="s">
        <v>12326</v>
      </c>
      <c r="R206">
        <v>247</v>
      </c>
      <c r="S206">
        <v>325</v>
      </c>
    </row>
    <row r="207" spans="1:19" x14ac:dyDescent="0.3">
      <c r="A207" t="s">
        <v>8641</v>
      </c>
      <c r="B207">
        <v>1</v>
      </c>
      <c r="C207" t="s">
        <v>8655</v>
      </c>
      <c r="D207" t="str">
        <f>INDEX(Transcripts[#Data], MATCH(Exons[[#This Row],[Transcript stable ID]], Transcripts[Transcript stable ID], 0), 4)</f>
        <v>NM_006949.4</v>
      </c>
      <c r="E207" t="s">
        <v>27</v>
      </c>
      <c r="J207">
        <v>7702005</v>
      </c>
      <c r="K207">
        <v>7703612</v>
      </c>
      <c r="L207">
        <v>7703661</v>
      </c>
      <c r="N207">
        <v>2</v>
      </c>
      <c r="O207">
        <v>69</v>
      </c>
      <c r="P207">
        <v>118</v>
      </c>
      <c r="Q207" t="s">
        <v>12308</v>
      </c>
      <c r="R207">
        <v>38</v>
      </c>
      <c r="S207">
        <v>87</v>
      </c>
    </row>
    <row r="208" spans="1:19" x14ac:dyDescent="0.3">
      <c r="A208" t="s">
        <v>8641</v>
      </c>
      <c r="B208">
        <v>1</v>
      </c>
      <c r="C208" t="s">
        <v>8655</v>
      </c>
      <c r="D208" t="str">
        <f>INDEX(Transcripts[#Data], MATCH(Exons[[#This Row],[Transcript stable ID]], Transcripts[Transcript stable ID], 0), 4)</f>
        <v>NM_006949.4</v>
      </c>
      <c r="E208" t="s">
        <v>27</v>
      </c>
      <c r="J208">
        <v>7702005</v>
      </c>
      <c r="K208">
        <v>7703905</v>
      </c>
      <c r="L208">
        <v>7703986</v>
      </c>
      <c r="N208">
        <v>3</v>
      </c>
      <c r="O208">
        <v>119</v>
      </c>
      <c r="P208">
        <v>200</v>
      </c>
      <c r="Q208" t="s">
        <v>12309</v>
      </c>
      <c r="R208">
        <v>88</v>
      </c>
      <c r="S208">
        <v>169</v>
      </c>
    </row>
    <row r="209" spans="1:19" x14ac:dyDescent="0.3">
      <c r="A209" t="s">
        <v>8641</v>
      </c>
      <c r="B209">
        <v>1</v>
      </c>
      <c r="C209" t="s">
        <v>8655</v>
      </c>
      <c r="D209" t="str">
        <f>INDEX(Transcripts[#Data], MATCH(Exons[[#This Row],[Transcript stable ID]], Transcripts[Transcript stable ID], 0), 4)</f>
        <v>NM_006949.4</v>
      </c>
      <c r="E209" t="s">
        <v>27</v>
      </c>
      <c r="J209">
        <v>7702005</v>
      </c>
      <c r="K209">
        <v>7705786</v>
      </c>
      <c r="L209">
        <v>7705889</v>
      </c>
      <c r="N209">
        <v>6</v>
      </c>
      <c r="O209">
        <v>357</v>
      </c>
      <c r="P209">
        <v>460</v>
      </c>
      <c r="Q209" t="s">
        <v>12310</v>
      </c>
      <c r="R209">
        <v>326</v>
      </c>
      <c r="S209">
        <v>429</v>
      </c>
    </row>
    <row r="210" spans="1:19" x14ac:dyDescent="0.3">
      <c r="A210" t="s">
        <v>8641</v>
      </c>
      <c r="B210">
        <v>1</v>
      </c>
      <c r="C210" t="s">
        <v>8655</v>
      </c>
      <c r="D210" t="str">
        <f>INDEX(Transcripts[#Data], MATCH(Exons[[#This Row],[Transcript stable ID]], Transcripts[Transcript stable ID], 0), 4)</f>
        <v>NM_006949.4</v>
      </c>
      <c r="E210" t="s">
        <v>27</v>
      </c>
      <c r="J210">
        <v>7702005</v>
      </c>
      <c r="K210">
        <v>7706591</v>
      </c>
      <c r="L210">
        <v>7706739</v>
      </c>
      <c r="N210">
        <v>7</v>
      </c>
      <c r="O210">
        <v>461</v>
      </c>
      <c r="P210">
        <v>609</v>
      </c>
      <c r="Q210" t="s">
        <v>12311</v>
      </c>
      <c r="R210">
        <v>430</v>
      </c>
      <c r="S210">
        <v>578</v>
      </c>
    </row>
    <row r="211" spans="1:19" x14ac:dyDescent="0.3">
      <c r="A211" t="s">
        <v>8641</v>
      </c>
      <c r="B211">
        <v>1</v>
      </c>
      <c r="C211" t="s">
        <v>8655</v>
      </c>
      <c r="D211" t="str">
        <f>INDEX(Transcripts[#Data], MATCH(Exons[[#This Row],[Transcript stable ID]], Transcripts[Transcript stable ID], 0), 4)</f>
        <v>NM_006949.4</v>
      </c>
      <c r="E211" t="s">
        <v>27</v>
      </c>
      <c r="J211">
        <v>7702005</v>
      </c>
      <c r="K211">
        <v>7706920</v>
      </c>
      <c r="L211">
        <v>7707004</v>
      </c>
      <c r="N211">
        <v>8</v>
      </c>
      <c r="O211">
        <v>610</v>
      </c>
      <c r="P211">
        <v>694</v>
      </c>
      <c r="Q211" t="s">
        <v>12314</v>
      </c>
      <c r="R211">
        <v>579</v>
      </c>
      <c r="S211">
        <v>663</v>
      </c>
    </row>
    <row r="212" spans="1:19" x14ac:dyDescent="0.3">
      <c r="A212" t="s">
        <v>8641</v>
      </c>
      <c r="B212">
        <v>1</v>
      </c>
      <c r="C212" t="s">
        <v>8655</v>
      </c>
      <c r="D212" t="str">
        <f>INDEX(Transcripts[#Data], MATCH(Exons[[#This Row],[Transcript stable ID]], Transcripts[Transcript stable ID], 0), 4)</f>
        <v>NM_006949.4</v>
      </c>
      <c r="E212" t="s">
        <v>27</v>
      </c>
      <c r="J212">
        <v>7702005</v>
      </c>
      <c r="K212">
        <v>7707089</v>
      </c>
      <c r="L212">
        <v>7707219</v>
      </c>
      <c r="N212">
        <v>9</v>
      </c>
      <c r="O212">
        <v>695</v>
      </c>
      <c r="P212">
        <v>825</v>
      </c>
      <c r="Q212" t="s">
        <v>12315</v>
      </c>
      <c r="R212">
        <v>664</v>
      </c>
      <c r="S212">
        <v>794</v>
      </c>
    </row>
    <row r="213" spans="1:19" x14ac:dyDescent="0.3">
      <c r="A213" t="s">
        <v>8641</v>
      </c>
      <c r="B213">
        <v>1</v>
      </c>
      <c r="C213" t="s">
        <v>8655</v>
      </c>
      <c r="D213" t="str">
        <f>INDEX(Transcripts[#Data], MATCH(Exons[[#This Row],[Transcript stable ID]], Transcripts[Transcript stable ID], 0), 4)</f>
        <v>NM_006949.4</v>
      </c>
      <c r="E213" t="s">
        <v>27</v>
      </c>
      <c r="J213">
        <v>7702005</v>
      </c>
      <c r="K213">
        <v>7707315</v>
      </c>
      <c r="L213">
        <v>7707422</v>
      </c>
      <c r="N213">
        <v>10</v>
      </c>
      <c r="O213">
        <v>826</v>
      </c>
      <c r="P213">
        <v>933</v>
      </c>
      <c r="Q213" t="s">
        <v>12316</v>
      </c>
      <c r="R213">
        <v>795</v>
      </c>
      <c r="S213">
        <v>902</v>
      </c>
    </row>
    <row r="214" spans="1:19" x14ac:dyDescent="0.3">
      <c r="A214" t="s">
        <v>8641</v>
      </c>
      <c r="B214">
        <v>1</v>
      </c>
      <c r="C214" t="s">
        <v>8655</v>
      </c>
      <c r="D214" t="str">
        <f>INDEX(Transcripts[#Data], MATCH(Exons[[#This Row],[Transcript stable ID]], Transcripts[Transcript stable ID], 0), 4)</f>
        <v>NM_006949.4</v>
      </c>
      <c r="E214" t="s">
        <v>27</v>
      </c>
      <c r="J214">
        <v>7702005</v>
      </c>
      <c r="K214">
        <v>7707652</v>
      </c>
      <c r="L214">
        <v>7707709</v>
      </c>
      <c r="N214">
        <v>11</v>
      </c>
      <c r="O214">
        <v>934</v>
      </c>
      <c r="P214">
        <v>991</v>
      </c>
      <c r="Q214" t="s">
        <v>12317</v>
      </c>
      <c r="R214">
        <v>903</v>
      </c>
      <c r="S214">
        <v>960</v>
      </c>
    </row>
    <row r="215" spans="1:19" x14ac:dyDescent="0.3">
      <c r="A215" t="s">
        <v>8641</v>
      </c>
      <c r="B215">
        <v>1</v>
      </c>
      <c r="C215" t="s">
        <v>8655</v>
      </c>
      <c r="D215" t="str">
        <f>INDEX(Transcripts[#Data], MATCH(Exons[[#This Row],[Transcript stable ID]], Transcripts[Transcript stable ID], 0), 4)</f>
        <v>NM_006949.4</v>
      </c>
      <c r="E215" t="s">
        <v>27</v>
      </c>
      <c r="J215">
        <v>7702005</v>
      </c>
      <c r="K215">
        <v>7707869</v>
      </c>
      <c r="L215">
        <v>7707934</v>
      </c>
      <c r="N215">
        <v>12</v>
      </c>
      <c r="O215">
        <v>992</v>
      </c>
      <c r="P215">
        <v>1057</v>
      </c>
      <c r="Q215" t="s">
        <v>12318</v>
      </c>
      <c r="R215">
        <v>961</v>
      </c>
      <c r="S215">
        <v>1026</v>
      </c>
    </row>
    <row r="216" spans="1:19" x14ac:dyDescent="0.3">
      <c r="A216" t="s">
        <v>8641</v>
      </c>
      <c r="B216">
        <v>1</v>
      </c>
      <c r="C216" t="s">
        <v>8655</v>
      </c>
      <c r="D216" t="str">
        <f>INDEX(Transcripts[#Data], MATCH(Exons[[#This Row],[Transcript stable ID]], Transcripts[Transcript stable ID], 0), 4)</f>
        <v>NM_006949.4</v>
      </c>
      <c r="E216" t="s">
        <v>27</v>
      </c>
      <c r="J216">
        <v>7702005</v>
      </c>
      <c r="K216">
        <v>7708051</v>
      </c>
      <c r="L216">
        <v>7708131</v>
      </c>
      <c r="N216">
        <v>13</v>
      </c>
      <c r="O216">
        <v>1058</v>
      </c>
      <c r="P216">
        <v>1138</v>
      </c>
      <c r="Q216" t="s">
        <v>12319</v>
      </c>
      <c r="R216">
        <v>1027</v>
      </c>
      <c r="S216">
        <v>1107</v>
      </c>
    </row>
    <row r="217" spans="1:19" x14ac:dyDescent="0.3">
      <c r="A217" t="s">
        <v>8641</v>
      </c>
      <c r="B217">
        <v>1</v>
      </c>
      <c r="C217" t="s">
        <v>8655</v>
      </c>
      <c r="D217" t="str">
        <f>INDEX(Transcripts[#Data], MATCH(Exons[[#This Row],[Transcript stable ID]], Transcripts[Transcript stable ID], 0), 4)</f>
        <v>NM_006949.4</v>
      </c>
      <c r="E217" t="s">
        <v>27</v>
      </c>
      <c r="J217">
        <v>7702005</v>
      </c>
      <c r="K217">
        <v>7709500</v>
      </c>
      <c r="L217">
        <v>7709638</v>
      </c>
      <c r="N217">
        <v>14</v>
      </c>
      <c r="O217">
        <v>1139</v>
      </c>
      <c r="P217">
        <v>1277</v>
      </c>
      <c r="Q217" t="s">
        <v>12320</v>
      </c>
      <c r="R217">
        <v>1108</v>
      </c>
      <c r="S217">
        <v>1246</v>
      </c>
    </row>
    <row r="218" spans="1:19" x14ac:dyDescent="0.3">
      <c r="A218" t="s">
        <v>8641</v>
      </c>
      <c r="B218">
        <v>1</v>
      </c>
      <c r="C218" t="s">
        <v>8655</v>
      </c>
      <c r="D218" t="str">
        <f>INDEX(Transcripts[#Data], MATCH(Exons[[#This Row],[Transcript stable ID]], Transcripts[Transcript stable ID], 0), 4)</f>
        <v>NM_006949.4</v>
      </c>
      <c r="E218" t="s">
        <v>27</v>
      </c>
      <c r="J218">
        <v>7702005</v>
      </c>
      <c r="K218">
        <v>7710083</v>
      </c>
      <c r="L218">
        <v>7710192</v>
      </c>
      <c r="N218">
        <v>15</v>
      </c>
      <c r="O218">
        <v>1278</v>
      </c>
      <c r="P218">
        <v>1387</v>
      </c>
      <c r="Q218" t="s">
        <v>12321</v>
      </c>
      <c r="R218">
        <v>1247</v>
      </c>
      <c r="S218">
        <v>1356</v>
      </c>
    </row>
    <row r="219" spans="1:19" x14ac:dyDescent="0.3">
      <c r="A219" t="s">
        <v>8641</v>
      </c>
      <c r="B219">
        <v>1</v>
      </c>
      <c r="C219" t="s">
        <v>8655</v>
      </c>
      <c r="D219" t="str">
        <f>INDEX(Transcripts[#Data], MATCH(Exons[[#This Row],[Transcript stable ID]], Transcripts[Transcript stable ID], 0), 4)</f>
        <v>NM_006949.4</v>
      </c>
      <c r="E219" t="s">
        <v>27</v>
      </c>
      <c r="J219">
        <v>7702005</v>
      </c>
      <c r="K219">
        <v>7711135</v>
      </c>
      <c r="L219">
        <v>7711230</v>
      </c>
      <c r="N219">
        <v>16</v>
      </c>
      <c r="O219">
        <v>1388</v>
      </c>
      <c r="P219">
        <v>1483</v>
      </c>
      <c r="Q219" t="s">
        <v>12322</v>
      </c>
      <c r="R219">
        <v>1357</v>
      </c>
      <c r="S219">
        <v>1452</v>
      </c>
    </row>
    <row r="220" spans="1:19" x14ac:dyDescent="0.3">
      <c r="A220" t="s">
        <v>8641</v>
      </c>
      <c r="B220">
        <v>1</v>
      </c>
      <c r="C220" t="s">
        <v>8655</v>
      </c>
      <c r="D220" t="str">
        <f>INDEX(Transcripts[#Data], MATCH(Exons[[#This Row],[Transcript stable ID]], Transcripts[Transcript stable ID], 0), 4)</f>
        <v>NM_006949.4</v>
      </c>
      <c r="E220" t="s">
        <v>27</v>
      </c>
      <c r="J220">
        <v>7702005</v>
      </c>
      <c r="K220">
        <v>7712048</v>
      </c>
      <c r="L220">
        <v>7712133</v>
      </c>
      <c r="N220">
        <v>17</v>
      </c>
      <c r="O220">
        <v>1484</v>
      </c>
      <c r="P220">
        <v>1569</v>
      </c>
      <c r="Q220" t="s">
        <v>12323</v>
      </c>
      <c r="R220">
        <v>1453</v>
      </c>
      <c r="S220">
        <v>1538</v>
      </c>
    </row>
    <row r="221" spans="1:19" x14ac:dyDescent="0.3">
      <c r="A221" t="s">
        <v>8641</v>
      </c>
      <c r="B221">
        <v>1</v>
      </c>
      <c r="C221" t="s">
        <v>8655</v>
      </c>
      <c r="D221" t="str">
        <f>INDEX(Transcripts[#Data], MATCH(Exons[[#This Row],[Transcript stable ID]], Transcripts[Transcript stable ID], 0), 4)</f>
        <v>NM_006949.4</v>
      </c>
      <c r="E221" t="s">
        <v>27</v>
      </c>
      <c r="J221">
        <v>7702005</v>
      </c>
      <c r="K221">
        <v>7712240</v>
      </c>
      <c r="L221">
        <v>7712397</v>
      </c>
      <c r="N221">
        <v>18</v>
      </c>
      <c r="O221">
        <v>1570</v>
      </c>
      <c r="P221">
        <v>1727</v>
      </c>
      <c r="Q221" t="s">
        <v>12324</v>
      </c>
      <c r="R221">
        <v>1539</v>
      </c>
      <c r="S221">
        <v>1696</v>
      </c>
    </row>
    <row r="222" spans="1:19" x14ac:dyDescent="0.3">
      <c r="A222" t="s">
        <v>8641</v>
      </c>
      <c r="B222">
        <v>1</v>
      </c>
      <c r="C222" t="s">
        <v>8655</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12327</v>
      </c>
      <c r="R222">
        <v>1</v>
      </c>
      <c r="S222">
        <v>37</v>
      </c>
    </row>
    <row r="223" spans="1:19" x14ac:dyDescent="0.3">
      <c r="A223" t="s">
        <v>8641</v>
      </c>
      <c r="B223">
        <v>1</v>
      </c>
      <c r="C223" t="s">
        <v>8655</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12328</v>
      </c>
      <c r="R223">
        <v>1697</v>
      </c>
      <c r="S223">
        <v>1782</v>
      </c>
    </row>
    <row r="224" spans="1:19" x14ac:dyDescent="0.3">
      <c r="A224" t="s">
        <v>8641</v>
      </c>
      <c r="B224">
        <v>1</v>
      </c>
      <c r="C224" t="s">
        <v>8660</v>
      </c>
      <c r="D224" t="str">
        <f>INDEX(Transcripts[#Data], MATCH(Exons[[#This Row],[Transcript stable ID]], Transcripts[Transcript stable ID], 0), 4)</f>
        <v>NM_001127396.2</v>
      </c>
      <c r="E224" t="s">
        <v>27</v>
      </c>
      <c r="J224">
        <v>7702013</v>
      </c>
      <c r="K224">
        <v>7704617</v>
      </c>
      <c r="L224">
        <v>7704693</v>
      </c>
      <c r="N224">
        <v>4</v>
      </c>
      <c r="O224">
        <v>193</v>
      </c>
      <c r="P224">
        <v>269</v>
      </c>
      <c r="Q224" t="s">
        <v>12307</v>
      </c>
      <c r="R224">
        <v>170</v>
      </c>
      <c r="S224">
        <v>246</v>
      </c>
    </row>
    <row r="225" spans="1:19" x14ac:dyDescent="0.3">
      <c r="A225" t="s">
        <v>8641</v>
      </c>
      <c r="B225">
        <v>1</v>
      </c>
      <c r="C225" t="s">
        <v>8660</v>
      </c>
      <c r="D225" t="str">
        <f>INDEX(Transcripts[#Data], MATCH(Exons[[#This Row],[Transcript stable ID]], Transcripts[Transcript stable ID], 0), 4)</f>
        <v>NM_001127396.2</v>
      </c>
      <c r="E225" t="s">
        <v>27</v>
      </c>
      <c r="J225">
        <v>7702013</v>
      </c>
      <c r="K225">
        <v>7703612</v>
      </c>
      <c r="L225">
        <v>7703661</v>
      </c>
      <c r="N225">
        <v>2</v>
      </c>
      <c r="O225">
        <v>61</v>
      </c>
      <c r="P225">
        <v>110</v>
      </c>
      <c r="Q225" t="s">
        <v>12308</v>
      </c>
      <c r="R225">
        <v>38</v>
      </c>
      <c r="S225">
        <v>87</v>
      </c>
    </row>
    <row r="226" spans="1:19" x14ac:dyDescent="0.3">
      <c r="A226" t="s">
        <v>8641</v>
      </c>
      <c r="B226">
        <v>1</v>
      </c>
      <c r="C226" t="s">
        <v>8660</v>
      </c>
      <c r="D226" t="str">
        <f>INDEX(Transcripts[#Data], MATCH(Exons[[#This Row],[Transcript stable ID]], Transcripts[Transcript stable ID], 0), 4)</f>
        <v>NM_001127396.2</v>
      </c>
      <c r="E226" t="s">
        <v>27</v>
      </c>
      <c r="J226">
        <v>7702013</v>
      </c>
      <c r="K226">
        <v>7703905</v>
      </c>
      <c r="L226">
        <v>7703986</v>
      </c>
      <c r="N226">
        <v>3</v>
      </c>
      <c r="O226">
        <v>111</v>
      </c>
      <c r="P226">
        <v>192</v>
      </c>
      <c r="Q226" t="s">
        <v>12309</v>
      </c>
      <c r="R226">
        <v>88</v>
      </c>
      <c r="S226">
        <v>169</v>
      </c>
    </row>
    <row r="227" spans="1:19" x14ac:dyDescent="0.3">
      <c r="A227" t="s">
        <v>8641</v>
      </c>
      <c r="B227">
        <v>1</v>
      </c>
      <c r="C227" t="s">
        <v>8660</v>
      </c>
      <c r="D227" t="str">
        <f>INDEX(Transcripts[#Data], MATCH(Exons[[#This Row],[Transcript stable ID]], Transcripts[Transcript stable ID], 0), 4)</f>
        <v>NM_001127396.2</v>
      </c>
      <c r="E227" t="s">
        <v>27</v>
      </c>
      <c r="J227">
        <v>7702013</v>
      </c>
      <c r="K227">
        <v>7705786</v>
      </c>
      <c r="L227">
        <v>7705889</v>
      </c>
      <c r="N227">
        <v>6</v>
      </c>
      <c r="O227">
        <v>340</v>
      </c>
      <c r="P227">
        <v>443</v>
      </c>
      <c r="Q227" t="s">
        <v>12310</v>
      </c>
      <c r="R227">
        <v>317</v>
      </c>
      <c r="S227">
        <v>420</v>
      </c>
    </row>
    <row r="228" spans="1:19" x14ac:dyDescent="0.3">
      <c r="A228" t="s">
        <v>8641</v>
      </c>
      <c r="B228">
        <v>1</v>
      </c>
      <c r="C228" t="s">
        <v>8660</v>
      </c>
      <c r="D228" t="str">
        <f>INDEX(Transcripts[#Data], MATCH(Exons[[#This Row],[Transcript stable ID]], Transcripts[Transcript stable ID], 0), 4)</f>
        <v>NM_001127396.2</v>
      </c>
      <c r="E228" t="s">
        <v>27</v>
      </c>
      <c r="J228">
        <v>7702013</v>
      </c>
      <c r="K228">
        <v>7706591</v>
      </c>
      <c r="L228">
        <v>7706739</v>
      </c>
      <c r="N228">
        <v>7</v>
      </c>
      <c r="O228">
        <v>444</v>
      </c>
      <c r="P228">
        <v>592</v>
      </c>
      <c r="Q228" t="s">
        <v>12311</v>
      </c>
      <c r="R228">
        <v>421</v>
      </c>
      <c r="S228">
        <v>569</v>
      </c>
    </row>
    <row r="229" spans="1:19" x14ac:dyDescent="0.3">
      <c r="A229" t="s">
        <v>8641</v>
      </c>
      <c r="B229">
        <v>1</v>
      </c>
      <c r="C229" t="s">
        <v>8660</v>
      </c>
      <c r="D229" t="str">
        <f>INDEX(Transcripts[#Data], MATCH(Exons[[#This Row],[Transcript stable ID]], Transcripts[Transcript stable ID], 0), 4)</f>
        <v>NM_001127396.2</v>
      </c>
      <c r="E229" t="s">
        <v>27</v>
      </c>
      <c r="J229">
        <v>7702013</v>
      </c>
      <c r="K229">
        <v>7706920</v>
      </c>
      <c r="L229">
        <v>7707004</v>
      </c>
      <c r="N229">
        <v>8</v>
      </c>
      <c r="O229">
        <v>593</v>
      </c>
      <c r="P229">
        <v>677</v>
      </c>
      <c r="Q229" t="s">
        <v>12314</v>
      </c>
      <c r="R229">
        <v>570</v>
      </c>
      <c r="S229">
        <v>654</v>
      </c>
    </row>
    <row r="230" spans="1:19" x14ac:dyDescent="0.3">
      <c r="A230" t="s">
        <v>8641</v>
      </c>
      <c r="B230">
        <v>1</v>
      </c>
      <c r="C230" t="s">
        <v>8660</v>
      </c>
      <c r="D230" t="str">
        <f>INDEX(Transcripts[#Data], MATCH(Exons[[#This Row],[Transcript stable ID]], Transcripts[Transcript stable ID], 0), 4)</f>
        <v>NM_001127396.2</v>
      </c>
      <c r="E230" t="s">
        <v>27</v>
      </c>
      <c r="J230">
        <v>7702013</v>
      </c>
      <c r="K230">
        <v>7707089</v>
      </c>
      <c r="L230">
        <v>7707219</v>
      </c>
      <c r="N230">
        <v>9</v>
      </c>
      <c r="O230">
        <v>678</v>
      </c>
      <c r="P230">
        <v>808</v>
      </c>
      <c r="Q230" t="s">
        <v>12315</v>
      </c>
      <c r="R230">
        <v>655</v>
      </c>
      <c r="S230">
        <v>785</v>
      </c>
    </row>
    <row r="231" spans="1:19" x14ac:dyDescent="0.3">
      <c r="A231" t="s">
        <v>8641</v>
      </c>
      <c r="B231">
        <v>1</v>
      </c>
      <c r="C231" t="s">
        <v>8660</v>
      </c>
      <c r="D231" t="str">
        <f>INDEX(Transcripts[#Data], MATCH(Exons[[#This Row],[Transcript stable ID]], Transcripts[Transcript stable ID], 0), 4)</f>
        <v>NM_001127396.2</v>
      </c>
      <c r="E231" t="s">
        <v>27</v>
      </c>
      <c r="J231">
        <v>7702013</v>
      </c>
      <c r="K231">
        <v>7707315</v>
      </c>
      <c r="L231">
        <v>7707422</v>
      </c>
      <c r="N231">
        <v>10</v>
      </c>
      <c r="O231">
        <v>809</v>
      </c>
      <c r="P231">
        <v>916</v>
      </c>
      <c r="Q231" t="s">
        <v>12316</v>
      </c>
      <c r="R231">
        <v>786</v>
      </c>
      <c r="S231">
        <v>893</v>
      </c>
    </row>
    <row r="232" spans="1:19" x14ac:dyDescent="0.3">
      <c r="A232" t="s">
        <v>8641</v>
      </c>
      <c r="B232">
        <v>1</v>
      </c>
      <c r="C232" t="s">
        <v>8660</v>
      </c>
      <c r="D232" t="str">
        <f>INDEX(Transcripts[#Data], MATCH(Exons[[#This Row],[Transcript stable ID]], Transcripts[Transcript stable ID], 0), 4)</f>
        <v>NM_001127396.2</v>
      </c>
      <c r="E232" t="s">
        <v>27</v>
      </c>
      <c r="J232">
        <v>7702013</v>
      </c>
      <c r="K232">
        <v>7707652</v>
      </c>
      <c r="L232">
        <v>7707709</v>
      </c>
      <c r="N232">
        <v>11</v>
      </c>
      <c r="O232">
        <v>917</v>
      </c>
      <c r="P232">
        <v>974</v>
      </c>
      <c r="Q232" t="s">
        <v>12317</v>
      </c>
      <c r="R232">
        <v>894</v>
      </c>
      <c r="S232">
        <v>951</v>
      </c>
    </row>
    <row r="233" spans="1:19" x14ac:dyDescent="0.3">
      <c r="A233" t="s">
        <v>8641</v>
      </c>
      <c r="B233">
        <v>1</v>
      </c>
      <c r="C233" t="s">
        <v>8660</v>
      </c>
      <c r="D233" t="str">
        <f>INDEX(Transcripts[#Data], MATCH(Exons[[#This Row],[Transcript stable ID]], Transcripts[Transcript stable ID], 0), 4)</f>
        <v>NM_001127396.2</v>
      </c>
      <c r="E233" t="s">
        <v>27</v>
      </c>
      <c r="J233">
        <v>7702013</v>
      </c>
      <c r="K233">
        <v>7707869</v>
      </c>
      <c r="L233">
        <v>7707934</v>
      </c>
      <c r="N233">
        <v>12</v>
      </c>
      <c r="O233">
        <v>975</v>
      </c>
      <c r="P233">
        <v>1040</v>
      </c>
      <c r="Q233" t="s">
        <v>12318</v>
      </c>
      <c r="R233">
        <v>952</v>
      </c>
      <c r="S233">
        <v>1017</v>
      </c>
    </row>
    <row r="234" spans="1:19" x14ac:dyDescent="0.3">
      <c r="A234" t="s">
        <v>8641</v>
      </c>
      <c r="B234">
        <v>1</v>
      </c>
      <c r="C234" t="s">
        <v>8660</v>
      </c>
      <c r="D234" t="str">
        <f>INDEX(Transcripts[#Data], MATCH(Exons[[#This Row],[Transcript stable ID]], Transcripts[Transcript stable ID], 0), 4)</f>
        <v>NM_001127396.2</v>
      </c>
      <c r="E234" t="s">
        <v>27</v>
      </c>
      <c r="J234">
        <v>7702013</v>
      </c>
      <c r="K234">
        <v>7708051</v>
      </c>
      <c r="L234">
        <v>7708131</v>
      </c>
      <c r="N234">
        <v>13</v>
      </c>
      <c r="O234">
        <v>1041</v>
      </c>
      <c r="P234">
        <v>1121</v>
      </c>
      <c r="Q234" t="s">
        <v>12319</v>
      </c>
      <c r="R234">
        <v>1018</v>
      </c>
      <c r="S234">
        <v>1098</v>
      </c>
    </row>
    <row r="235" spans="1:19" x14ac:dyDescent="0.3">
      <c r="A235" t="s">
        <v>8641</v>
      </c>
      <c r="B235">
        <v>1</v>
      </c>
      <c r="C235" t="s">
        <v>8660</v>
      </c>
      <c r="D235" t="str">
        <f>INDEX(Transcripts[#Data], MATCH(Exons[[#This Row],[Transcript stable ID]], Transcripts[Transcript stable ID], 0), 4)</f>
        <v>NM_001127396.2</v>
      </c>
      <c r="E235" t="s">
        <v>27</v>
      </c>
      <c r="J235">
        <v>7702013</v>
      </c>
      <c r="K235">
        <v>7709500</v>
      </c>
      <c r="L235">
        <v>7709638</v>
      </c>
      <c r="N235">
        <v>14</v>
      </c>
      <c r="O235">
        <v>1122</v>
      </c>
      <c r="P235">
        <v>1260</v>
      </c>
      <c r="Q235" t="s">
        <v>12320</v>
      </c>
      <c r="R235">
        <v>1099</v>
      </c>
      <c r="S235">
        <v>1237</v>
      </c>
    </row>
    <row r="236" spans="1:19" x14ac:dyDescent="0.3">
      <c r="A236" t="s">
        <v>8641</v>
      </c>
      <c r="B236">
        <v>1</v>
      </c>
      <c r="C236" t="s">
        <v>8660</v>
      </c>
      <c r="D236" t="str">
        <f>INDEX(Transcripts[#Data], MATCH(Exons[[#This Row],[Transcript stable ID]], Transcripts[Transcript stable ID], 0), 4)</f>
        <v>NM_001127396.2</v>
      </c>
      <c r="E236" t="s">
        <v>27</v>
      </c>
      <c r="J236">
        <v>7702013</v>
      </c>
      <c r="K236">
        <v>7710083</v>
      </c>
      <c r="L236">
        <v>7710192</v>
      </c>
      <c r="N236">
        <v>15</v>
      </c>
      <c r="O236">
        <v>1261</v>
      </c>
      <c r="P236">
        <v>1370</v>
      </c>
      <c r="Q236" t="s">
        <v>12321</v>
      </c>
      <c r="R236">
        <v>1238</v>
      </c>
      <c r="S236">
        <v>1347</v>
      </c>
    </row>
    <row r="237" spans="1:19" x14ac:dyDescent="0.3">
      <c r="A237" t="s">
        <v>8641</v>
      </c>
      <c r="B237">
        <v>1</v>
      </c>
      <c r="C237" t="s">
        <v>8660</v>
      </c>
      <c r="D237" t="str">
        <f>INDEX(Transcripts[#Data], MATCH(Exons[[#This Row],[Transcript stable ID]], Transcripts[Transcript stable ID], 0), 4)</f>
        <v>NM_001127396.2</v>
      </c>
      <c r="E237" t="s">
        <v>27</v>
      </c>
      <c r="J237">
        <v>7702013</v>
      </c>
      <c r="K237">
        <v>7711135</v>
      </c>
      <c r="L237">
        <v>7711230</v>
      </c>
      <c r="N237">
        <v>16</v>
      </c>
      <c r="O237">
        <v>1371</v>
      </c>
      <c r="P237">
        <v>1466</v>
      </c>
      <c r="Q237" t="s">
        <v>12322</v>
      </c>
      <c r="R237">
        <v>1348</v>
      </c>
      <c r="S237">
        <v>1443</v>
      </c>
    </row>
    <row r="238" spans="1:19" x14ac:dyDescent="0.3">
      <c r="A238" t="s">
        <v>8641</v>
      </c>
      <c r="B238">
        <v>1</v>
      </c>
      <c r="C238" t="s">
        <v>8660</v>
      </c>
      <c r="D238" t="str">
        <f>INDEX(Transcripts[#Data], MATCH(Exons[[#This Row],[Transcript stable ID]], Transcripts[Transcript stable ID], 0), 4)</f>
        <v>NM_001127396.2</v>
      </c>
      <c r="E238" t="s">
        <v>27</v>
      </c>
      <c r="J238">
        <v>7702013</v>
      </c>
      <c r="K238">
        <v>7712048</v>
      </c>
      <c r="L238">
        <v>7712133</v>
      </c>
      <c r="N238">
        <v>17</v>
      </c>
      <c r="O238">
        <v>1467</v>
      </c>
      <c r="P238">
        <v>1552</v>
      </c>
      <c r="Q238" t="s">
        <v>12323</v>
      </c>
      <c r="R238">
        <v>1444</v>
      </c>
      <c r="S238">
        <v>1529</v>
      </c>
    </row>
    <row r="239" spans="1:19" x14ac:dyDescent="0.3">
      <c r="A239" t="s">
        <v>8641</v>
      </c>
      <c r="B239">
        <v>1</v>
      </c>
      <c r="C239" t="s">
        <v>8660</v>
      </c>
      <c r="D239" t="str">
        <f>INDEX(Transcripts[#Data], MATCH(Exons[[#This Row],[Transcript stable ID]], Transcripts[Transcript stable ID], 0), 4)</f>
        <v>NM_001127396.2</v>
      </c>
      <c r="E239" t="s">
        <v>27</v>
      </c>
      <c r="J239">
        <v>7702013</v>
      </c>
      <c r="K239">
        <v>7712240</v>
      </c>
      <c r="L239">
        <v>7712397</v>
      </c>
      <c r="N239">
        <v>18</v>
      </c>
      <c r="O239">
        <v>1553</v>
      </c>
      <c r="P239">
        <v>1710</v>
      </c>
      <c r="Q239" t="s">
        <v>12324</v>
      </c>
      <c r="R239">
        <v>1530</v>
      </c>
      <c r="S239">
        <v>1687</v>
      </c>
    </row>
    <row r="240" spans="1:19" x14ac:dyDescent="0.3">
      <c r="A240" t="s">
        <v>8641</v>
      </c>
      <c r="B240">
        <v>1</v>
      </c>
      <c r="C240" t="s">
        <v>8660</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12328</v>
      </c>
      <c r="R240">
        <v>1688</v>
      </c>
      <c r="S240">
        <v>1773</v>
      </c>
    </row>
    <row r="241" spans="1:19" x14ac:dyDescent="0.3">
      <c r="A241" t="s">
        <v>8641</v>
      </c>
      <c r="B241">
        <v>1</v>
      </c>
      <c r="C241" t="s">
        <v>8660</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12329</v>
      </c>
      <c r="R241">
        <v>1</v>
      </c>
      <c r="S241">
        <v>37</v>
      </c>
    </row>
    <row r="242" spans="1:19" x14ac:dyDescent="0.3">
      <c r="A242" t="s">
        <v>8641</v>
      </c>
      <c r="B242">
        <v>1</v>
      </c>
      <c r="C242" t="s">
        <v>8660</v>
      </c>
      <c r="D242" t="str">
        <f>INDEX(Transcripts[#Data], MATCH(Exons[[#This Row],[Transcript stable ID]], Transcripts[Transcript stable ID], 0), 4)</f>
        <v>NM_001127396.2</v>
      </c>
      <c r="E242" t="s">
        <v>27</v>
      </c>
      <c r="J242">
        <v>7702013</v>
      </c>
      <c r="K242">
        <v>7705626</v>
      </c>
      <c r="L242">
        <v>7705695</v>
      </c>
      <c r="N242">
        <v>5</v>
      </c>
      <c r="O242">
        <v>270</v>
      </c>
      <c r="P242">
        <v>339</v>
      </c>
      <c r="Q242" t="s">
        <v>12330</v>
      </c>
      <c r="R242">
        <v>247</v>
      </c>
      <c r="S242">
        <v>316</v>
      </c>
    </row>
    <row r="243" spans="1:19" x14ac:dyDescent="0.3">
      <c r="A243" t="s">
        <v>8798</v>
      </c>
      <c r="B243">
        <v>-1</v>
      </c>
      <c r="C243" t="s">
        <v>8799</v>
      </c>
      <c r="D243" t="str">
        <f>INDEX(Transcripts[#Data], MATCH(Exons[[#This Row],[Transcript stable ID]], Transcripts[Transcript stable ID], 0), 4)</f>
        <v>ENST00000602385</v>
      </c>
      <c r="E243" t="s">
        <v>8800</v>
      </c>
      <c r="J243">
        <v>169482848</v>
      </c>
      <c r="K243">
        <v>169482308</v>
      </c>
      <c r="L243">
        <v>169482848</v>
      </c>
      <c r="N243">
        <v>1</v>
      </c>
      <c r="Q243" t="s">
        <v>12331</v>
      </c>
    </row>
    <row r="244" spans="1:19" x14ac:dyDescent="0.3">
      <c r="A244" t="s">
        <v>8798</v>
      </c>
      <c r="B244">
        <v>-1</v>
      </c>
      <c r="C244" t="s">
        <v>8803</v>
      </c>
      <c r="D244" t="str">
        <f>INDEX(Transcripts[#Data], MATCH(Exons[[#This Row],[Transcript stable ID]], Transcripts[Transcript stable ID], 0), 4)</f>
        <v>NR_001566.1</v>
      </c>
      <c r="E244" t="s">
        <v>8800</v>
      </c>
      <c r="J244">
        <v>169482835</v>
      </c>
      <c r="K244">
        <v>169482398</v>
      </c>
      <c r="L244">
        <v>169482835</v>
      </c>
      <c r="N244">
        <v>1</v>
      </c>
      <c r="Q244" t="s">
        <v>12332</v>
      </c>
    </row>
    <row r="245" spans="1:19" x14ac:dyDescent="0.3">
      <c r="A245" t="s">
        <v>3309</v>
      </c>
      <c r="B245">
        <v>-1</v>
      </c>
      <c r="C245" t="s">
        <v>3360</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12333</v>
      </c>
      <c r="R245">
        <v>1</v>
      </c>
      <c r="S245">
        <v>91</v>
      </c>
    </row>
    <row r="246" spans="1:19" x14ac:dyDescent="0.3">
      <c r="A246" t="s">
        <v>3309</v>
      </c>
      <c r="B246">
        <v>-1</v>
      </c>
      <c r="C246" t="s">
        <v>3360</v>
      </c>
      <c r="D246" t="str">
        <f>INDEX(Transcripts[#Data], MATCH(Exons[[#This Row],[Transcript stable ID]], Transcripts[Transcript stable ID], 0), 4)</f>
        <v>NM_001174065.1</v>
      </c>
      <c r="E246" t="s">
        <v>27</v>
      </c>
      <c r="J246">
        <v>38325418</v>
      </c>
      <c r="K246">
        <v>38287200</v>
      </c>
      <c r="L246">
        <v>38287466</v>
      </c>
      <c r="N246">
        <v>3</v>
      </c>
      <c r="O246">
        <v>409</v>
      </c>
      <c r="P246">
        <v>675</v>
      </c>
      <c r="Q246" t="s">
        <v>12334</v>
      </c>
      <c r="R246">
        <v>92</v>
      </c>
      <c r="S246">
        <v>358</v>
      </c>
    </row>
    <row r="247" spans="1:19" x14ac:dyDescent="0.3">
      <c r="A247" t="s">
        <v>3309</v>
      </c>
      <c r="B247">
        <v>-1</v>
      </c>
      <c r="C247" t="s">
        <v>3360</v>
      </c>
      <c r="D247" t="str">
        <f>INDEX(Transcripts[#Data], MATCH(Exons[[#This Row],[Transcript stable ID]], Transcripts[Transcript stable ID], 0), 4)</f>
        <v>NM_001174065.1</v>
      </c>
      <c r="E247" t="s">
        <v>27</v>
      </c>
      <c r="J247">
        <v>38325418</v>
      </c>
      <c r="K247">
        <v>38285870</v>
      </c>
      <c r="L247">
        <v>38285953</v>
      </c>
      <c r="N247">
        <v>4</v>
      </c>
      <c r="O247">
        <v>676</v>
      </c>
      <c r="P247">
        <v>759</v>
      </c>
      <c r="Q247" t="s">
        <v>12335</v>
      </c>
      <c r="R247">
        <v>359</v>
      </c>
      <c r="S247">
        <v>442</v>
      </c>
    </row>
    <row r="248" spans="1:19" x14ac:dyDescent="0.3">
      <c r="A248" t="s">
        <v>3309</v>
      </c>
      <c r="B248">
        <v>-1</v>
      </c>
      <c r="C248" t="s">
        <v>3360</v>
      </c>
      <c r="D248" t="str">
        <f>INDEX(Transcripts[#Data], MATCH(Exons[[#This Row],[Transcript stable ID]], Transcripts[Transcript stable ID], 0), 4)</f>
        <v>NM_001174065.1</v>
      </c>
      <c r="E248" t="s">
        <v>27</v>
      </c>
      <c r="J248">
        <v>38325418</v>
      </c>
      <c r="K248">
        <v>38285439</v>
      </c>
      <c r="L248">
        <v>38285611</v>
      </c>
      <c r="N248">
        <v>5</v>
      </c>
      <c r="O248">
        <v>760</v>
      </c>
      <c r="P248">
        <v>932</v>
      </c>
      <c r="Q248" t="s">
        <v>12336</v>
      </c>
      <c r="R248">
        <v>443</v>
      </c>
      <c r="S248">
        <v>615</v>
      </c>
    </row>
    <row r="249" spans="1:19" x14ac:dyDescent="0.3">
      <c r="A249" t="s">
        <v>3309</v>
      </c>
      <c r="B249">
        <v>-1</v>
      </c>
      <c r="C249" t="s">
        <v>3360</v>
      </c>
      <c r="D249" t="str">
        <f>INDEX(Transcripts[#Data], MATCH(Exons[[#This Row],[Transcript stable ID]], Transcripts[Transcript stable ID], 0), 4)</f>
        <v>NM_001174065.1</v>
      </c>
      <c r="E249" t="s">
        <v>27</v>
      </c>
      <c r="J249">
        <v>38325418</v>
      </c>
      <c r="K249">
        <v>38283640</v>
      </c>
      <c r="L249">
        <v>38283763</v>
      </c>
      <c r="N249">
        <v>6</v>
      </c>
      <c r="O249">
        <v>933</v>
      </c>
      <c r="P249">
        <v>1056</v>
      </c>
      <c r="Q249" t="s">
        <v>12337</v>
      </c>
      <c r="R249">
        <v>616</v>
      </c>
      <c r="S249">
        <v>739</v>
      </c>
    </row>
    <row r="250" spans="1:19" x14ac:dyDescent="0.3">
      <c r="A250" t="s">
        <v>3309</v>
      </c>
      <c r="B250">
        <v>-1</v>
      </c>
      <c r="C250" t="s">
        <v>3360</v>
      </c>
      <c r="D250" t="str">
        <f>INDEX(Transcripts[#Data], MATCH(Exons[[#This Row],[Transcript stable ID]], Transcripts[Transcript stable ID], 0), 4)</f>
        <v>NM_001174065.1</v>
      </c>
      <c r="E250" t="s">
        <v>27</v>
      </c>
      <c r="J250">
        <v>38325418</v>
      </c>
      <c r="K250">
        <v>38282027</v>
      </c>
      <c r="L250">
        <v>38282217</v>
      </c>
      <c r="N250">
        <v>7</v>
      </c>
      <c r="O250">
        <v>1057</v>
      </c>
      <c r="P250">
        <v>1247</v>
      </c>
      <c r="Q250" t="s">
        <v>12338</v>
      </c>
      <c r="R250">
        <v>740</v>
      </c>
      <c r="S250">
        <v>930</v>
      </c>
    </row>
    <row r="251" spans="1:19" x14ac:dyDescent="0.3">
      <c r="A251" t="s">
        <v>3309</v>
      </c>
      <c r="B251">
        <v>-1</v>
      </c>
      <c r="C251" t="s">
        <v>3360</v>
      </c>
      <c r="D251" t="str">
        <f>INDEX(Transcripts[#Data], MATCH(Exons[[#This Row],[Transcript stable ID]], Transcripts[Transcript stable ID], 0), 4)</f>
        <v>NM_001174065.1</v>
      </c>
      <c r="E251" t="s">
        <v>27</v>
      </c>
      <c r="J251">
        <v>38325418</v>
      </c>
      <c r="K251">
        <v>38279315</v>
      </c>
      <c r="L251">
        <v>38279459</v>
      </c>
      <c r="N251">
        <v>8</v>
      </c>
      <c r="O251">
        <v>1248</v>
      </c>
      <c r="P251">
        <v>1392</v>
      </c>
      <c r="Q251" t="s">
        <v>12339</v>
      </c>
      <c r="R251">
        <v>931</v>
      </c>
      <c r="S251">
        <v>1075</v>
      </c>
    </row>
    <row r="252" spans="1:19" x14ac:dyDescent="0.3">
      <c r="A252" t="s">
        <v>3309</v>
      </c>
      <c r="B252">
        <v>-1</v>
      </c>
      <c r="C252" t="s">
        <v>3360</v>
      </c>
      <c r="D252" t="str">
        <f>INDEX(Transcripts[#Data], MATCH(Exons[[#This Row],[Transcript stable ID]], Transcripts[Transcript stable ID], 0), 4)</f>
        <v>NM_001174065.1</v>
      </c>
      <c r="E252" t="s">
        <v>27</v>
      </c>
      <c r="J252">
        <v>38325418</v>
      </c>
      <c r="K252">
        <v>38277051</v>
      </c>
      <c r="L252">
        <v>38277253</v>
      </c>
      <c r="N252">
        <v>9</v>
      </c>
      <c r="O252">
        <v>1393</v>
      </c>
      <c r="P252">
        <v>1595</v>
      </c>
      <c r="Q252" t="s">
        <v>12340</v>
      </c>
      <c r="R252">
        <v>1076</v>
      </c>
      <c r="S252">
        <v>1278</v>
      </c>
    </row>
    <row r="253" spans="1:19" x14ac:dyDescent="0.3">
      <c r="A253" t="s">
        <v>3309</v>
      </c>
      <c r="B253">
        <v>-1</v>
      </c>
      <c r="C253" t="s">
        <v>3360</v>
      </c>
      <c r="D253" t="str">
        <f>INDEX(Transcripts[#Data], MATCH(Exons[[#This Row],[Transcript stable ID]], Transcripts[Transcript stable ID], 0), 4)</f>
        <v>NM_001174065.1</v>
      </c>
      <c r="E253" t="s">
        <v>27</v>
      </c>
      <c r="J253">
        <v>38325418</v>
      </c>
      <c r="K253">
        <v>38275746</v>
      </c>
      <c r="L253">
        <v>38275891</v>
      </c>
      <c r="N253">
        <v>10</v>
      </c>
      <c r="O253">
        <v>1596</v>
      </c>
      <c r="P253">
        <v>1741</v>
      </c>
      <c r="Q253" t="s">
        <v>12341</v>
      </c>
      <c r="R253">
        <v>1279</v>
      </c>
      <c r="S253">
        <v>1424</v>
      </c>
    </row>
    <row r="254" spans="1:19" x14ac:dyDescent="0.3">
      <c r="A254" t="s">
        <v>3309</v>
      </c>
      <c r="B254">
        <v>-1</v>
      </c>
      <c r="C254" t="s">
        <v>3360</v>
      </c>
      <c r="D254" t="str">
        <f>INDEX(Transcripts[#Data], MATCH(Exons[[#This Row],[Transcript stable ID]], Transcripts[Transcript stable ID], 0), 4)</f>
        <v>NM_001174065.1</v>
      </c>
      <c r="E254" t="s">
        <v>27</v>
      </c>
      <c r="J254">
        <v>38325418</v>
      </c>
      <c r="K254">
        <v>38275388</v>
      </c>
      <c r="L254">
        <v>38275509</v>
      </c>
      <c r="N254">
        <v>11</v>
      </c>
      <c r="O254">
        <v>1742</v>
      </c>
      <c r="P254">
        <v>1863</v>
      </c>
      <c r="Q254" t="s">
        <v>12342</v>
      </c>
      <c r="R254">
        <v>1425</v>
      </c>
      <c r="S254">
        <v>1546</v>
      </c>
    </row>
    <row r="255" spans="1:19" x14ac:dyDescent="0.3">
      <c r="A255" t="s">
        <v>3309</v>
      </c>
      <c r="B255">
        <v>-1</v>
      </c>
      <c r="C255" t="s">
        <v>3360</v>
      </c>
      <c r="D255" t="str">
        <f>INDEX(Transcripts[#Data], MATCH(Exons[[#This Row],[Transcript stable ID]], Transcripts[Transcript stable ID], 0), 4)</f>
        <v>NM_001174065.1</v>
      </c>
      <c r="E255" t="s">
        <v>27</v>
      </c>
      <c r="J255">
        <v>38325418</v>
      </c>
      <c r="K255">
        <v>38274824</v>
      </c>
      <c r="L255">
        <v>38274934</v>
      </c>
      <c r="N255">
        <v>12</v>
      </c>
      <c r="O255">
        <v>1864</v>
      </c>
      <c r="P255">
        <v>1974</v>
      </c>
      <c r="Q255" t="s">
        <v>12343</v>
      </c>
      <c r="R255">
        <v>1547</v>
      </c>
      <c r="S255">
        <v>1657</v>
      </c>
    </row>
    <row r="256" spans="1:19" x14ac:dyDescent="0.3">
      <c r="A256" t="s">
        <v>3309</v>
      </c>
      <c r="B256">
        <v>-1</v>
      </c>
      <c r="C256" t="s">
        <v>3360</v>
      </c>
      <c r="D256" t="str">
        <f>INDEX(Transcripts[#Data], MATCH(Exons[[#This Row],[Transcript stable ID]], Transcripts[Transcript stable ID], 0), 4)</f>
        <v>NM_001174065.1</v>
      </c>
      <c r="E256" t="s">
        <v>27</v>
      </c>
      <c r="J256">
        <v>38325418</v>
      </c>
      <c r="K256">
        <v>38273388</v>
      </c>
      <c r="L256">
        <v>38273578</v>
      </c>
      <c r="N256">
        <v>13</v>
      </c>
      <c r="O256">
        <v>1975</v>
      </c>
      <c r="P256">
        <v>2165</v>
      </c>
      <c r="Q256" t="s">
        <v>12344</v>
      </c>
      <c r="R256">
        <v>1658</v>
      </c>
      <c r="S256">
        <v>1848</v>
      </c>
    </row>
    <row r="257" spans="1:19" x14ac:dyDescent="0.3">
      <c r="A257" t="s">
        <v>3309</v>
      </c>
      <c r="B257">
        <v>-1</v>
      </c>
      <c r="C257" t="s">
        <v>3360</v>
      </c>
      <c r="D257" t="str">
        <f>INDEX(Transcripts[#Data], MATCH(Exons[[#This Row],[Transcript stable ID]], Transcripts[Transcript stable ID], 0), 4)</f>
        <v>NM_001174065.1</v>
      </c>
      <c r="E257" t="s">
        <v>27</v>
      </c>
      <c r="J257">
        <v>38325418</v>
      </c>
      <c r="K257">
        <v>38272297</v>
      </c>
      <c r="L257">
        <v>38272419</v>
      </c>
      <c r="N257">
        <v>14</v>
      </c>
      <c r="O257">
        <v>2166</v>
      </c>
      <c r="P257">
        <v>2288</v>
      </c>
      <c r="Q257" t="s">
        <v>12345</v>
      </c>
      <c r="R257">
        <v>1849</v>
      </c>
      <c r="S257">
        <v>1971</v>
      </c>
    </row>
    <row r="258" spans="1:19" x14ac:dyDescent="0.3">
      <c r="A258" t="s">
        <v>3309</v>
      </c>
      <c r="B258">
        <v>-1</v>
      </c>
      <c r="C258" t="s">
        <v>3360</v>
      </c>
      <c r="D258" t="str">
        <f>INDEX(Transcripts[#Data], MATCH(Exons[[#This Row],[Transcript stable ID]], Transcripts[Transcript stable ID], 0), 4)</f>
        <v>NM_001174065.1</v>
      </c>
      <c r="E258" t="s">
        <v>27</v>
      </c>
      <c r="J258">
        <v>38325418</v>
      </c>
      <c r="K258">
        <v>38272077</v>
      </c>
      <c r="L258">
        <v>38272147</v>
      </c>
      <c r="N258">
        <v>15</v>
      </c>
      <c r="O258">
        <v>2289</v>
      </c>
      <c r="P258">
        <v>2359</v>
      </c>
      <c r="Q258" t="s">
        <v>12346</v>
      </c>
      <c r="R258">
        <v>1972</v>
      </c>
      <c r="S258">
        <v>2042</v>
      </c>
    </row>
    <row r="259" spans="1:19" x14ac:dyDescent="0.3">
      <c r="A259" t="s">
        <v>3309</v>
      </c>
      <c r="B259">
        <v>-1</v>
      </c>
      <c r="C259" t="s">
        <v>3360</v>
      </c>
      <c r="D259" t="str">
        <f>INDEX(Transcripts[#Data], MATCH(Exons[[#This Row],[Transcript stable ID]], Transcripts[Transcript stable ID], 0), 4)</f>
        <v>NM_001174065.1</v>
      </c>
      <c r="E259" t="s">
        <v>27</v>
      </c>
      <c r="J259">
        <v>38325418</v>
      </c>
      <c r="K259">
        <v>38271670</v>
      </c>
      <c r="L259">
        <v>38271807</v>
      </c>
      <c r="N259">
        <v>16</v>
      </c>
      <c r="O259">
        <v>2360</v>
      </c>
      <c r="P259">
        <v>2497</v>
      </c>
      <c r="Q259" t="s">
        <v>12347</v>
      </c>
      <c r="R259">
        <v>2043</v>
      </c>
      <c r="S259">
        <v>2180</v>
      </c>
    </row>
    <row r="260" spans="1:19" x14ac:dyDescent="0.3">
      <c r="A260" t="s">
        <v>3309</v>
      </c>
      <c r="B260">
        <v>-1</v>
      </c>
      <c r="C260" t="s">
        <v>3360</v>
      </c>
      <c r="D260" t="str">
        <f>INDEX(Transcripts[#Data], MATCH(Exons[[#This Row],[Transcript stable ID]], Transcripts[Transcript stable ID], 0), 4)</f>
        <v>NM_001174065.1</v>
      </c>
      <c r="E260" t="s">
        <v>27</v>
      </c>
      <c r="J260">
        <v>38325418</v>
      </c>
      <c r="K260">
        <v>38271436</v>
      </c>
      <c r="L260">
        <v>38271541</v>
      </c>
      <c r="N260">
        <v>17</v>
      </c>
      <c r="O260">
        <v>2498</v>
      </c>
      <c r="P260">
        <v>2603</v>
      </c>
      <c r="Q260" t="s">
        <v>12348</v>
      </c>
      <c r="R260">
        <v>2181</v>
      </c>
      <c r="S260">
        <v>2286</v>
      </c>
    </row>
    <row r="261" spans="1:19" x14ac:dyDescent="0.3">
      <c r="A261" t="s">
        <v>3309</v>
      </c>
      <c r="B261">
        <v>-1</v>
      </c>
      <c r="C261" t="s">
        <v>3360</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12349</v>
      </c>
    </row>
    <row r="262" spans="1:19" x14ac:dyDescent="0.3">
      <c r="A262" t="s">
        <v>3309</v>
      </c>
      <c r="B262">
        <v>-1</v>
      </c>
      <c r="C262" t="s">
        <v>3360</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12350</v>
      </c>
      <c r="R262">
        <v>2287</v>
      </c>
      <c r="S262">
        <v>2463</v>
      </c>
    </row>
    <row r="263" spans="1:19" x14ac:dyDescent="0.3">
      <c r="A263" t="s">
        <v>3309</v>
      </c>
      <c r="B263">
        <v>-1</v>
      </c>
      <c r="C263" t="s">
        <v>3352</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12333</v>
      </c>
      <c r="R263">
        <v>1</v>
      </c>
      <c r="S263">
        <v>91</v>
      </c>
    </row>
    <row r="264" spans="1:19" x14ac:dyDescent="0.3">
      <c r="A264" t="s">
        <v>3309</v>
      </c>
      <c r="B264">
        <v>-1</v>
      </c>
      <c r="C264" t="s">
        <v>3352</v>
      </c>
      <c r="D264" t="str">
        <f>INDEX(Transcripts[#Data], MATCH(Exons[[#This Row],[Transcript stable ID]], Transcripts[Transcript stable ID], 0), 4)</f>
        <v>NM_023105.2</v>
      </c>
      <c r="E264" t="s">
        <v>27</v>
      </c>
      <c r="J264">
        <v>38326134</v>
      </c>
      <c r="K264">
        <v>38285439</v>
      </c>
      <c r="L264">
        <v>38285611</v>
      </c>
      <c r="N264">
        <v>4</v>
      </c>
      <c r="O264">
        <v>906</v>
      </c>
      <c r="P264">
        <v>1078</v>
      </c>
      <c r="Q264" t="s">
        <v>12336</v>
      </c>
      <c r="R264">
        <v>182</v>
      </c>
      <c r="S264">
        <v>354</v>
      </c>
    </row>
    <row r="265" spans="1:19" x14ac:dyDescent="0.3">
      <c r="A265" t="s">
        <v>3309</v>
      </c>
      <c r="B265">
        <v>-1</v>
      </c>
      <c r="C265" t="s">
        <v>3352</v>
      </c>
      <c r="D265" t="str">
        <f>INDEX(Transcripts[#Data], MATCH(Exons[[#This Row],[Transcript stable ID]], Transcripts[Transcript stable ID], 0), 4)</f>
        <v>NM_023105.2</v>
      </c>
      <c r="E265" t="s">
        <v>27</v>
      </c>
      <c r="J265">
        <v>38326134</v>
      </c>
      <c r="K265">
        <v>38283640</v>
      </c>
      <c r="L265">
        <v>38283763</v>
      </c>
      <c r="N265">
        <v>5</v>
      </c>
      <c r="O265">
        <v>1079</v>
      </c>
      <c r="P265">
        <v>1202</v>
      </c>
      <c r="Q265" t="s">
        <v>12337</v>
      </c>
      <c r="R265">
        <v>355</v>
      </c>
      <c r="S265">
        <v>478</v>
      </c>
    </row>
    <row r="266" spans="1:19" x14ac:dyDescent="0.3">
      <c r="A266" t="s">
        <v>3309</v>
      </c>
      <c r="B266">
        <v>-1</v>
      </c>
      <c r="C266" t="s">
        <v>3352</v>
      </c>
      <c r="D266" t="str">
        <f>INDEX(Transcripts[#Data], MATCH(Exons[[#This Row],[Transcript stable ID]], Transcripts[Transcript stable ID], 0), 4)</f>
        <v>NM_023105.2</v>
      </c>
      <c r="E266" t="s">
        <v>27</v>
      </c>
      <c r="J266">
        <v>38326134</v>
      </c>
      <c r="K266">
        <v>38282027</v>
      </c>
      <c r="L266">
        <v>38282217</v>
      </c>
      <c r="N266">
        <v>6</v>
      </c>
      <c r="O266">
        <v>1203</v>
      </c>
      <c r="P266">
        <v>1393</v>
      </c>
      <c r="Q266" t="s">
        <v>12338</v>
      </c>
      <c r="R266">
        <v>479</v>
      </c>
      <c r="S266">
        <v>669</v>
      </c>
    </row>
    <row r="267" spans="1:19" x14ac:dyDescent="0.3">
      <c r="A267" t="s">
        <v>3309</v>
      </c>
      <c r="B267">
        <v>-1</v>
      </c>
      <c r="C267" t="s">
        <v>3352</v>
      </c>
      <c r="D267" t="str">
        <f>INDEX(Transcripts[#Data], MATCH(Exons[[#This Row],[Transcript stable ID]], Transcripts[Transcript stable ID], 0), 4)</f>
        <v>NM_023105.2</v>
      </c>
      <c r="E267" t="s">
        <v>27</v>
      </c>
      <c r="J267">
        <v>38326134</v>
      </c>
      <c r="K267">
        <v>38279315</v>
      </c>
      <c r="L267">
        <v>38279459</v>
      </c>
      <c r="N267">
        <v>7</v>
      </c>
      <c r="O267">
        <v>1394</v>
      </c>
      <c r="P267">
        <v>1538</v>
      </c>
      <c r="Q267" t="s">
        <v>12339</v>
      </c>
      <c r="R267">
        <v>670</v>
      </c>
      <c r="S267">
        <v>814</v>
      </c>
    </row>
    <row r="268" spans="1:19" x14ac:dyDescent="0.3">
      <c r="A268" t="s">
        <v>3309</v>
      </c>
      <c r="B268">
        <v>-1</v>
      </c>
      <c r="C268" t="s">
        <v>3352</v>
      </c>
      <c r="D268" t="str">
        <f>INDEX(Transcripts[#Data], MATCH(Exons[[#This Row],[Transcript stable ID]], Transcripts[Transcript stable ID], 0), 4)</f>
        <v>NM_023105.2</v>
      </c>
      <c r="E268" t="s">
        <v>27</v>
      </c>
      <c r="J268">
        <v>38326134</v>
      </c>
      <c r="K268">
        <v>38277051</v>
      </c>
      <c r="L268">
        <v>38277253</v>
      </c>
      <c r="N268">
        <v>8</v>
      </c>
      <c r="O268">
        <v>1539</v>
      </c>
      <c r="P268">
        <v>1741</v>
      </c>
      <c r="Q268" t="s">
        <v>12340</v>
      </c>
      <c r="R268">
        <v>815</v>
      </c>
      <c r="S268">
        <v>1017</v>
      </c>
    </row>
    <row r="269" spans="1:19" x14ac:dyDescent="0.3">
      <c r="A269" t="s">
        <v>3309</v>
      </c>
      <c r="B269">
        <v>-1</v>
      </c>
      <c r="C269" t="s">
        <v>3352</v>
      </c>
      <c r="D269" t="str">
        <f>INDEX(Transcripts[#Data], MATCH(Exons[[#This Row],[Transcript stable ID]], Transcripts[Transcript stable ID], 0), 4)</f>
        <v>NM_023105.2</v>
      </c>
      <c r="E269" t="s">
        <v>27</v>
      </c>
      <c r="J269">
        <v>38326134</v>
      </c>
      <c r="K269">
        <v>38275746</v>
      </c>
      <c r="L269">
        <v>38275891</v>
      </c>
      <c r="N269">
        <v>9</v>
      </c>
      <c r="O269">
        <v>1742</v>
      </c>
      <c r="P269">
        <v>1887</v>
      </c>
      <c r="Q269" t="s">
        <v>12341</v>
      </c>
      <c r="R269">
        <v>1018</v>
      </c>
      <c r="S269">
        <v>1163</v>
      </c>
    </row>
    <row r="270" spans="1:19" x14ac:dyDescent="0.3">
      <c r="A270" t="s">
        <v>3309</v>
      </c>
      <c r="B270">
        <v>-1</v>
      </c>
      <c r="C270" t="s">
        <v>3352</v>
      </c>
      <c r="D270" t="str">
        <f>INDEX(Transcripts[#Data], MATCH(Exons[[#This Row],[Transcript stable ID]], Transcripts[Transcript stable ID], 0), 4)</f>
        <v>NM_023105.2</v>
      </c>
      <c r="E270" t="s">
        <v>27</v>
      </c>
      <c r="J270">
        <v>38326134</v>
      </c>
      <c r="K270">
        <v>38275388</v>
      </c>
      <c r="L270">
        <v>38275509</v>
      </c>
      <c r="N270">
        <v>10</v>
      </c>
      <c r="O270">
        <v>1888</v>
      </c>
      <c r="P270">
        <v>2009</v>
      </c>
      <c r="Q270" t="s">
        <v>12342</v>
      </c>
      <c r="R270">
        <v>1164</v>
      </c>
      <c r="S270">
        <v>1285</v>
      </c>
    </row>
    <row r="271" spans="1:19" x14ac:dyDescent="0.3">
      <c r="A271" t="s">
        <v>3309</v>
      </c>
      <c r="B271">
        <v>-1</v>
      </c>
      <c r="C271" t="s">
        <v>3352</v>
      </c>
      <c r="D271" t="str">
        <f>INDEX(Transcripts[#Data], MATCH(Exons[[#This Row],[Transcript stable ID]], Transcripts[Transcript stable ID], 0), 4)</f>
        <v>NM_023105.2</v>
      </c>
      <c r="E271" t="s">
        <v>27</v>
      </c>
      <c r="J271">
        <v>38326134</v>
      </c>
      <c r="K271">
        <v>38274824</v>
      </c>
      <c r="L271">
        <v>38274934</v>
      </c>
      <c r="N271">
        <v>11</v>
      </c>
      <c r="O271">
        <v>2010</v>
      </c>
      <c r="P271">
        <v>2120</v>
      </c>
      <c r="Q271" t="s">
        <v>12343</v>
      </c>
      <c r="R271">
        <v>1286</v>
      </c>
      <c r="S271">
        <v>1396</v>
      </c>
    </row>
    <row r="272" spans="1:19" x14ac:dyDescent="0.3">
      <c r="A272" t="s">
        <v>3309</v>
      </c>
      <c r="B272">
        <v>-1</v>
      </c>
      <c r="C272" t="s">
        <v>3352</v>
      </c>
      <c r="D272" t="str">
        <f>INDEX(Transcripts[#Data], MATCH(Exons[[#This Row],[Transcript stable ID]], Transcripts[Transcript stable ID], 0), 4)</f>
        <v>NM_023105.2</v>
      </c>
      <c r="E272" t="s">
        <v>27</v>
      </c>
      <c r="J272">
        <v>38326134</v>
      </c>
      <c r="K272">
        <v>38273388</v>
      </c>
      <c r="L272">
        <v>38273578</v>
      </c>
      <c r="N272">
        <v>12</v>
      </c>
      <c r="O272">
        <v>2121</v>
      </c>
      <c r="P272">
        <v>2311</v>
      </c>
      <c r="Q272" t="s">
        <v>12344</v>
      </c>
      <c r="R272">
        <v>1397</v>
      </c>
      <c r="S272">
        <v>1587</v>
      </c>
    </row>
    <row r="273" spans="1:19" x14ac:dyDescent="0.3">
      <c r="A273" t="s">
        <v>3309</v>
      </c>
      <c r="B273">
        <v>-1</v>
      </c>
      <c r="C273" t="s">
        <v>3352</v>
      </c>
      <c r="D273" t="str">
        <f>INDEX(Transcripts[#Data], MATCH(Exons[[#This Row],[Transcript stable ID]], Transcripts[Transcript stable ID], 0), 4)</f>
        <v>NM_023105.2</v>
      </c>
      <c r="E273" t="s">
        <v>27</v>
      </c>
      <c r="J273">
        <v>38326134</v>
      </c>
      <c r="K273">
        <v>38272297</v>
      </c>
      <c r="L273">
        <v>38272419</v>
      </c>
      <c r="N273">
        <v>13</v>
      </c>
      <c r="O273">
        <v>2312</v>
      </c>
      <c r="P273">
        <v>2434</v>
      </c>
      <c r="Q273" t="s">
        <v>12345</v>
      </c>
      <c r="R273">
        <v>1588</v>
      </c>
      <c r="S273">
        <v>1710</v>
      </c>
    </row>
    <row r="274" spans="1:19" x14ac:dyDescent="0.3">
      <c r="A274" t="s">
        <v>3309</v>
      </c>
      <c r="B274">
        <v>-1</v>
      </c>
      <c r="C274" t="s">
        <v>3352</v>
      </c>
      <c r="D274" t="str">
        <f>INDEX(Transcripts[#Data], MATCH(Exons[[#This Row],[Transcript stable ID]], Transcripts[Transcript stable ID], 0), 4)</f>
        <v>NM_023105.2</v>
      </c>
      <c r="E274" t="s">
        <v>27</v>
      </c>
      <c r="J274">
        <v>38326134</v>
      </c>
      <c r="K274">
        <v>38272077</v>
      </c>
      <c r="L274">
        <v>38272147</v>
      </c>
      <c r="N274">
        <v>14</v>
      </c>
      <c r="O274">
        <v>2435</v>
      </c>
      <c r="P274">
        <v>2505</v>
      </c>
      <c r="Q274" t="s">
        <v>12346</v>
      </c>
      <c r="R274">
        <v>1711</v>
      </c>
      <c r="S274">
        <v>1781</v>
      </c>
    </row>
    <row r="275" spans="1:19" x14ac:dyDescent="0.3">
      <c r="A275" t="s">
        <v>3309</v>
      </c>
      <c r="B275">
        <v>-1</v>
      </c>
      <c r="C275" t="s">
        <v>3352</v>
      </c>
      <c r="D275" t="str">
        <f>INDEX(Transcripts[#Data], MATCH(Exons[[#This Row],[Transcript stable ID]], Transcripts[Transcript stable ID], 0), 4)</f>
        <v>NM_023105.2</v>
      </c>
      <c r="E275" t="s">
        <v>27</v>
      </c>
      <c r="J275">
        <v>38326134</v>
      </c>
      <c r="K275">
        <v>38271670</v>
      </c>
      <c r="L275">
        <v>38271807</v>
      </c>
      <c r="N275">
        <v>15</v>
      </c>
      <c r="O275">
        <v>2506</v>
      </c>
      <c r="P275">
        <v>2643</v>
      </c>
      <c r="Q275" t="s">
        <v>12347</v>
      </c>
      <c r="R275">
        <v>1782</v>
      </c>
      <c r="S275">
        <v>1919</v>
      </c>
    </row>
    <row r="276" spans="1:19" x14ac:dyDescent="0.3">
      <c r="A276" t="s">
        <v>3309</v>
      </c>
      <c r="B276">
        <v>-1</v>
      </c>
      <c r="C276" t="s">
        <v>3352</v>
      </c>
      <c r="D276" t="str">
        <f>INDEX(Transcripts[#Data], MATCH(Exons[[#This Row],[Transcript stable ID]], Transcripts[Transcript stable ID], 0), 4)</f>
        <v>NM_023105.2</v>
      </c>
      <c r="E276" t="s">
        <v>27</v>
      </c>
      <c r="J276">
        <v>38326134</v>
      </c>
      <c r="K276">
        <v>38271436</v>
      </c>
      <c r="L276">
        <v>38271541</v>
      </c>
      <c r="N276">
        <v>16</v>
      </c>
      <c r="O276">
        <v>2644</v>
      </c>
      <c r="P276">
        <v>2749</v>
      </c>
      <c r="Q276" t="s">
        <v>12348</v>
      </c>
      <c r="R276">
        <v>1920</v>
      </c>
      <c r="S276">
        <v>2025</v>
      </c>
    </row>
    <row r="277" spans="1:19" x14ac:dyDescent="0.3">
      <c r="A277" t="s">
        <v>3309</v>
      </c>
      <c r="B277">
        <v>-1</v>
      </c>
      <c r="C277" t="s">
        <v>3352</v>
      </c>
      <c r="D277" t="str">
        <f>INDEX(Transcripts[#Data], MATCH(Exons[[#This Row],[Transcript stable ID]], Transcripts[Transcript stable ID], 0), 4)</f>
        <v>NM_023105.2</v>
      </c>
      <c r="E277" t="s">
        <v>27</v>
      </c>
      <c r="J277">
        <v>38326134</v>
      </c>
      <c r="K277">
        <v>38285864</v>
      </c>
      <c r="L277">
        <v>38285953</v>
      </c>
      <c r="N277">
        <v>3</v>
      </c>
      <c r="O277">
        <v>816</v>
      </c>
      <c r="P277">
        <v>905</v>
      </c>
      <c r="Q277" t="s">
        <v>12351</v>
      </c>
      <c r="R277">
        <v>92</v>
      </c>
      <c r="S277">
        <v>181</v>
      </c>
    </row>
    <row r="278" spans="1:19" x14ac:dyDescent="0.3">
      <c r="A278" t="s">
        <v>3309</v>
      </c>
      <c r="B278">
        <v>-1</v>
      </c>
      <c r="C278" t="s">
        <v>3352</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12352</v>
      </c>
    </row>
    <row r="279" spans="1:19" x14ac:dyDescent="0.3">
      <c r="A279" t="s">
        <v>3309</v>
      </c>
      <c r="B279">
        <v>-1</v>
      </c>
      <c r="C279" t="s">
        <v>3352</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12353</v>
      </c>
      <c r="R279">
        <v>2026</v>
      </c>
      <c r="S279">
        <v>2202</v>
      </c>
    </row>
    <row r="280" spans="1:19" x14ac:dyDescent="0.3">
      <c r="A280" t="s">
        <v>3309</v>
      </c>
      <c r="B280">
        <v>-1</v>
      </c>
      <c r="C280" t="s">
        <v>3348</v>
      </c>
      <c r="D280" t="str">
        <f>INDEX(Transcripts[#Data], MATCH(Exons[[#This Row],[Transcript stable ID]], Transcripts[Transcript stable ID], 0), 4)</f>
        <v>NM_001174064.1</v>
      </c>
      <c r="E280" t="s">
        <v>27</v>
      </c>
      <c r="J280">
        <v>38326139</v>
      </c>
      <c r="K280">
        <v>38287200</v>
      </c>
      <c r="L280">
        <v>38287466</v>
      </c>
      <c r="N280">
        <v>4</v>
      </c>
      <c r="O280">
        <v>889</v>
      </c>
      <c r="P280">
        <v>1155</v>
      </c>
      <c r="Q280" t="s">
        <v>12334</v>
      </c>
      <c r="R280">
        <v>68</v>
      </c>
      <c r="S280">
        <v>334</v>
      </c>
    </row>
    <row r="281" spans="1:19" x14ac:dyDescent="0.3">
      <c r="A281" t="s">
        <v>3309</v>
      </c>
      <c r="B281">
        <v>-1</v>
      </c>
      <c r="C281" t="s">
        <v>3348</v>
      </c>
      <c r="D281" t="str">
        <f>INDEX(Transcripts[#Data], MATCH(Exons[[#This Row],[Transcript stable ID]], Transcripts[Transcript stable ID], 0), 4)</f>
        <v>NM_001174064.1</v>
      </c>
      <c r="E281" t="s">
        <v>27</v>
      </c>
      <c r="J281">
        <v>38326139</v>
      </c>
      <c r="K281">
        <v>38285439</v>
      </c>
      <c r="L281">
        <v>38285611</v>
      </c>
      <c r="N281">
        <v>6</v>
      </c>
      <c r="O281">
        <v>1246</v>
      </c>
      <c r="P281">
        <v>1418</v>
      </c>
      <c r="Q281" t="s">
        <v>12336</v>
      </c>
      <c r="R281">
        <v>425</v>
      </c>
      <c r="S281">
        <v>597</v>
      </c>
    </row>
    <row r="282" spans="1:19" x14ac:dyDescent="0.3">
      <c r="A282" t="s">
        <v>3309</v>
      </c>
      <c r="B282">
        <v>-1</v>
      </c>
      <c r="C282" t="s">
        <v>3348</v>
      </c>
      <c r="D282" t="str">
        <f>INDEX(Transcripts[#Data], MATCH(Exons[[#This Row],[Transcript stable ID]], Transcripts[Transcript stable ID], 0), 4)</f>
        <v>NM_001174064.1</v>
      </c>
      <c r="E282" t="s">
        <v>27</v>
      </c>
      <c r="J282">
        <v>38326139</v>
      </c>
      <c r="K282">
        <v>38283640</v>
      </c>
      <c r="L282">
        <v>38283763</v>
      </c>
      <c r="N282">
        <v>7</v>
      </c>
      <c r="O282">
        <v>1419</v>
      </c>
      <c r="P282">
        <v>1542</v>
      </c>
      <c r="Q282" t="s">
        <v>12337</v>
      </c>
      <c r="R282">
        <v>598</v>
      </c>
      <c r="S282">
        <v>721</v>
      </c>
    </row>
    <row r="283" spans="1:19" x14ac:dyDescent="0.3">
      <c r="A283" t="s">
        <v>3309</v>
      </c>
      <c r="B283">
        <v>-1</v>
      </c>
      <c r="C283" t="s">
        <v>3348</v>
      </c>
      <c r="D283" t="str">
        <f>INDEX(Transcripts[#Data], MATCH(Exons[[#This Row],[Transcript stable ID]], Transcripts[Transcript stable ID], 0), 4)</f>
        <v>NM_001174064.1</v>
      </c>
      <c r="E283" t="s">
        <v>27</v>
      </c>
      <c r="J283">
        <v>38326139</v>
      </c>
      <c r="K283">
        <v>38282027</v>
      </c>
      <c r="L283">
        <v>38282217</v>
      </c>
      <c r="N283">
        <v>8</v>
      </c>
      <c r="O283">
        <v>1543</v>
      </c>
      <c r="P283">
        <v>1733</v>
      </c>
      <c r="Q283" t="s">
        <v>12338</v>
      </c>
      <c r="R283">
        <v>722</v>
      </c>
      <c r="S283">
        <v>912</v>
      </c>
    </row>
    <row r="284" spans="1:19" x14ac:dyDescent="0.3">
      <c r="A284" t="s">
        <v>3309</v>
      </c>
      <c r="B284">
        <v>-1</v>
      </c>
      <c r="C284" t="s">
        <v>3348</v>
      </c>
      <c r="D284" t="str">
        <f>INDEX(Transcripts[#Data], MATCH(Exons[[#This Row],[Transcript stable ID]], Transcripts[Transcript stable ID], 0), 4)</f>
        <v>NM_001174064.1</v>
      </c>
      <c r="E284" t="s">
        <v>27</v>
      </c>
      <c r="J284">
        <v>38326139</v>
      </c>
      <c r="K284">
        <v>38279315</v>
      </c>
      <c r="L284">
        <v>38279459</v>
      </c>
      <c r="N284">
        <v>9</v>
      </c>
      <c r="O284">
        <v>1734</v>
      </c>
      <c r="P284">
        <v>1878</v>
      </c>
      <c r="Q284" t="s">
        <v>12339</v>
      </c>
      <c r="R284">
        <v>913</v>
      </c>
      <c r="S284">
        <v>1057</v>
      </c>
    </row>
    <row r="285" spans="1:19" x14ac:dyDescent="0.3">
      <c r="A285" t="s">
        <v>3309</v>
      </c>
      <c r="B285">
        <v>-1</v>
      </c>
      <c r="C285" t="s">
        <v>3348</v>
      </c>
      <c r="D285" t="str">
        <f>INDEX(Transcripts[#Data], MATCH(Exons[[#This Row],[Transcript stable ID]], Transcripts[Transcript stable ID], 0), 4)</f>
        <v>NM_001174064.1</v>
      </c>
      <c r="E285" t="s">
        <v>27</v>
      </c>
      <c r="J285">
        <v>38326139</v>
      </c>
      <c r="K285">
        <v>38275746</v>
      </c>
      <c r="L285">
        <v>38275891</v>
      </c>
      <c r="N285">
        <v>11</v>
      </c>
      <c r="O285">
        <v>2076</v>
      </c>
      <c r="P285">
        <v>2221</v>
      </c>
      <c r="Q285" t="s">
        <v>12341</v>
      </c>
      <c r="R285">
        <v>1255</v>
      </c>
      <c r="S285">
        <v>1400</v>
      </c>
    </row>
    <row r="286" spans="1:19" x14ac:dyDescent="0.3">
      <c r="A286" t="s">
        <v>3309</v>
      </c>
      <c r="B286">
        <v>-1</v>
      </c>
      <c r="C286" t="s">
        <v>3348</v>
      </c>
      <c r="D286" t="str">
        <f>INDEX(Transcripts[#Data], MATCH(Exons[[#This Row],[Transcript stable ID]], Transcripts[Transcript stable ID], 0), 4)</f>
        <v>NM_001174064.1</v>
      </c>
      <c r="E286" t="s">
        <v>27</v>
      </c>
      <c r="J286">
        <v>38326139</v>
      </c>
      <c r="K286">
        <v>38275388</v>
      </c>
      <c r="L286">
        <v>38275509</v>
      </c>
      <c r="N286">
        <v>12</v>
      </c>
      <c r="O286">
        <v>2222</v>
      </c>
      <c r="P286">
        <v>2343</v>
      </c>
      <c r="Q286" t="s">
        <v>12342</v>
      </c>
      <c r="R286">
        <v>1401</v>
      </c>
      <c r="S286">
        <v>1522</v>
      </c>
    </row>
    <row r="287" spans="1:19" x14ac:dyDescent="0.3">
      <c r="A287" t="s">
        <v>3309</v>
      </c>
      <c r="B287">
        <v>-1</v>
      </c>
      <c r="C287" t="s">
        <v>3348</v>
      </c>
      <c r="D287" t="str">
        <f>INDEX(Transcripts[#Data], MATCH(Exons[[#This Row],[Transcript stable ID]], Transcripts[Transcript stable ID], 0), 4)</f>
        <v>NM_001174064.1</v>
      </c>
      <c r="E287" t="s">
        <v>27</v>
      </c>
      <c r="J287">
        <v>38326139</v>
      </c>
      <c r="K287">
        <v>38274824</v>
      </c>
      <c r="L287">
        <v>38274934</v>
      </c>
      <c r="N287">
        <v>13</v>
      </c>
      <c r="O287">
        <v>2344</v>
      </c>
      <c r="P287">
        <v>2454</v>
      </c>
      <c r="Q287" t="s">
        <v>12343</v>
      </c>
      <c r="R287">
        <v>1523</v>
      </c>
      <c r="S287">
        <v>1633</v>
      </c>
    </row>
    <row r="288" spans="1:19" x14ac:dyDescent="0.3">
      <c r="A288" t="s">
        <v>3309</v>
      </c>
      <c r="B288">
        <v>-1</v>
      </c>
      <c r="C288" t="s">
        <v>3348</v>
      </c>
      <c r="D288" t="str">
        <f>INDEX(Transcripts[#Data], MATCH(Exons[[#This Row],[Transcript stable ID]], Transcripts[Transcript stable ID], 0), 4)</f>
        <v>NM_001174064.1</v>
      </c>
      <c r="E288" t="s">
        <v>27</v>
      </c>
      <c r="J288">
        <v>38326139</v>
      </c>
      <c r="K288">
        <v>38273388</v>
      </c>
      <c r="L288">
        <v>38273578</v>
      </c>
      <c r="N288">
        <v>14</v>
      </c>
      <c r="O288">
        <v>2455</v>
      </c>
      <c r="P288">
        <v>2645</v>
      </c>
      <c r="Q288" t="s">
        <v>12344</v>
      </c>
      <c r="R288">
        <v>1634</v>
      </c>
      <c r="S288">
        <v>1824</v>
      </c>
    </row>
    <row r="289" spans="1:19" x14ac:dyDescent="0.3">
      <c r="A289" t="s">
        <v>3309</v>
      </c>
      <c r="B289">
        <v>-1</v>
      </c>
      <c r="C289" t="s">
        <v>3348</v>
      </c>
      <c r="D289" t="str">
        <f>INDEX(Transcripts[#Data], MATCH(Exons[[#This Row],[Transcript stable ID]], Transcripts[Transcript stable ID], 0), 4)</f>
        <v>NM_001174064.1</v>
      </c>
      <c r="E289" t="s">
        <v>27</v>
      </c>
      <c r="J289">
        <v>38326139</v>
      </c>
      <c r="K289">
        <v>38272297</v>
      </c>
      <c r="L289">
        <v>38272419</v>
      </c>
      <c r="N289">
        <v>15</v>
      </c>
      <c r="O289">
        <v>2646</v>
      </c>
      <c r="P289">
        <v>2768</v>
      </c>
      <c r="Q289" t="s">
        <v>12345</v>
      </c>
      <c r="R289">
        <v>1825</v>
      </c>
      <c r="S289">
        <v>1947</v>
      </c>
    </row>
    <row r="290" spans="1:19" x14ac:dyDescent="0.3">
      <c r="A290" t="s">
        <v>3309</v>
      </c>
      <c r="B290">
        <v>-1</v>
      </c>
      <c r="C290" t="s">
        <v>3348</v>
      </c>
      <c r="D290" t="str">
        <f>INDEX(Transcripts[#Data], MATCH(Exons[[#This Row],[Transcript stable ID]], Transcripts[Transcript stable ID], 0), 4)</f>
        <v>NM_001174064.1</v>
      </c>
      <c r="E290" t="s">
        <v>27</v>
      </c>
      <c r="J290">
        <v>38326139</v>
      </c>
      <c r="K290">
        <v>38272077</v>
      </c>
      <c r="L290">
        <v>38272147</v>
      </c>
      <c r="N290">
        <v>16</v>
      </c>
      <c r="O290">
        <v>2769</v>
      </c>
      <c r="P290">
        <v>2839</v>
      </c>
      <c r="Q290" t="s">
        <v>12346</v>
      </c>
      <c r="R290">
        <v>1948</v>
      </c>
      <c r="S290">
        <v>2018</v>
      </c>
    </row>
    <row r="291" spans="1:19" x14ac:dyDescent="0.3">
      <c r="A291" t="s">
        <v>3309</v>
      </c>
      <c r="B291">
        <v>-1</v>
      </c>
      <c r="C291" t="s">
        <v>3348</v>
      </c>
      <c r="D291" t="str">
        <f>INDEX(Transcripts[#Data], MATCH(Exons[[#This Row],[Transcript stable ID]], Transcripts[Transcript stable ID], 0), 4)</f>
        <v>NM_001174064.1</v>
      </c>
      <c r="E291" t="s">
        <v>27</v>
      </c>
      <c r="J291">
        <v>38326139</v>
      </c>
      <c r="K291">
        <v>38271670</v>
      </c>
      <c r="L291">
        <v>38271807</v>
      </c>
      <c r="N291">
        <v>17</v>
      </c>
      <c r="O291">
        <v>2840</v>
      </c>
      <c r="P291">
        <v>2977</v>
      </c>
      <c r="Q291" t="s">
        <v>12347</v>
      </c>
      <c r="R291">
        <v>2019</v>
      </c>
      <c r="S291">
        <v>2156</v>
      </c>
    </row>
    <row r="292" spans="1:19" x14ac:dyDescent="0.3">
      <c r="A292" t="s">
        <v>3309</v>
      </c>
      <c r="B292">
        <v>-1</v>
      </c>
      <c r="C292" t="s">
        <v>3348</v>
      </c>
      <c r="D292" t="str">
        <f>INDEX(Transcripts[#Data], MATCH(Exons[[#This Row],[Transcript stable ID]], Transcripts[Transcript stable ID], 0), 4)</f>
        <v>NM_001174064.1</v>
      </c>
      <c r="E292" t="s">
        <v>27</v>
      </c>
      <c r="J292">
        <v>38326139</v>
      </c>
      <c r="K292">
        <v>38271436</v>
      </c>
      <c r="L292">
        <v>38271541</v>
      </c>
      <c r="N292">
        <v>18</v>
      </c>
      <c r="O292">
        <v>2978</v>
      </c>
      <c r="P292">
        <v>3083</v>
      </c>
      <c r="Q292" t="s">
        <v>12348</v>
      </c>
      <c r="R292">
        <v>2157</v>
      </c>
      <c r="S292">
        <v>2262</v>
      </c>
    </row>
    <row r="293" spans="1:19" x14ac:dyDescent="0.3">
      <c r="A293" t="s">
        <v>3309</v>
      </c>
      <c r="B293">
        <v>-1</v>
      </c>
      <c r="C293" t="s">
        <v>3348</v>
      </c>
      <c r="D293" t="str">
        <f>INDEX(Transcripts[#Data], MATCH(Exons[[#This Row],[Transcript stable ID]], Transcripts[Transcript stable ID], 0), 4)</f>
        <v>NM_001174064.1</v>
      </c>
      <c r="E293" t="s">
        <v>27</v>
      </c>
      <c r="J293">
        <v>38326139</v>
      </c>
      <c r="K293">
        <v>38285864</v>
      </c>
      <c r="L293">
        <v>38285953</v>
      </c>
      <c r="N293">
        <v>5</v>
      </c>
      <c r="O293">
        <v>1156</v>
      </c>
      <c r="P293">
        <v>1245</v>
      </c>
      <c r="Q293" t="s">
        <v>12351</v>
      </c>
      <c r="R293">
        <v>335</v>
      </c>
      <c r="S293">
        <v>424</v>
      </c>
    </row>
    <row r="294" spans="1:19" x14ac:dyDescent="0.3">
      <c r="A294" t="s">
        <v>3309</v>
      </c>
      <c r="B294">
        <v>-1</v>
      </c>
      <c r="C294" t="s">
        <v>3348</v>
      </c>
      <c r="D294" t="str">
        <f>INDEX(Transcripts[#Data], MATCH(Exons[[#This Row],[Transcript stable ID]], Transcripts[Transcript stable ID], 0), 4)</f>
        <v>NM_001174064.1</v>
      </c>
      <c r="E294" t="s">
        <v>27</v>
      </c>
      <c r="J294">
        <v>38326139</v>
      </c>
      <c r="K294">
        <v>38277057</v>
      </c>
      <c r="L294">
        <v>38277253</v>
      </c>
      <c r="N294">
        <v>10</v>
      </c>
      <c r="O294">
        <v>1879</v>
      </c>
      <c r="P294">
        <v>2075</v>
      </c>
      <c r="Q294" t="s">
        <v>12354</v>
      </c>
      <c r="R294">
        <v>1058</v>
      </c>
      <c r="S294">
        <v>1254</v>
      </c>
    </row>
    <row r="295" spans="1:19" x14ac:dyDescent="0.3">
      <c r="A295" t="s">
        <v>3309</v>
      </c>
      <c r="B295">
        <v>-1</v>
      </c>
      <c r="C295" t="s">
        <v>3348</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12355</v>
      </c>
    </row>
    <row r="296" spans="1:19" x14ac:dyDescent="0.3">
      <c r="A296" t="s">
        <v>3309</v>
      </c>
      <c r="B296">
        <v>-1</v>
      </c>
      <c r="C296" t="s">
        <v>3348</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12356</v>
      </c>
    </row>
    <row r="297" spans="1:19" x14ac:dyDescent="0.3">
      <c r="A297" t="s">
        <v>3309</v>
      </c>
      <c r="B297">
        <v>-1</v>
      </c>
      <c r="C297" t="s">
        <v>3348</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12357</v>
      </c>
      <c r="R297">
        <v>1</v>
      </c>
      <c r="S297">
        <v>67</v>
      </c>
    </row>
    <row r="298" spans="1:19" x14ac:dyDescent="0.3">
      <c r="A298" t="s">
        <v>3309</v>
      </c>
      <c r="B298">
        <v>-1</v>
      </c>
      <c r="C298" t="s">
        <v>3348</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12358</v>
      </c>
      <c r="R298">
        <v>2263</v>
      </c>
      <c r="S298">
        <v>2439</v>
      </c>
    </row>
    <row r="299" spans="1:19" x14ac:dyDescent="0.3">
      <c r="A299" t="s">
        <v>3309</v>
      </c>
      <c r="B299">
        <v>-1</v>
      </c>
      <c r="C299" t="s">
        <v>3356</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12333</v>
      </c>
      <c r="R299">
        <v>1</v>
      </c>
      <c r="S299">
        <v>91</v>
      </c>
    </row>
    <row r="300" spans="1:19" x14ac:dyDescent="0.3">
      <c r="A300" t="s">
        <v>3309</v>
      </c>
      <c r="B300">
        <v>-1</v>
      </c>
      <c r="C300" t="s">
        <v>3356</v>
      </c>
      <c r="D300" t="str">
        <f>INDEX(Transcripts[#Data], MATCH(Exons[[#This Row],[Transcript stable ID]], Transcripts[Transcript stable ID], 0), 4)</f>
        <v>NM_023106.2</v>
      </c>
      <c r="E300" t="s">
        <v>27</v>
      </c>
      <c r="J300">
        <v>38326134</v>
      </c>
      <c r="K300">
        <v>38285870</v>
      </c>
      <c r="L300">
        <v>38285953</v>
      </c>
      <c r="N300">
        <v>3</v>
      </c>
      <c r="O300">
        <v>816</v>
      </c>
      <c r="P300">
        <v>899</v>
      </c>
      <c r="Q300" t="s">
        <v>12335</v>
      </c>
      <c r="R300">
        <v>92</v>
      </c>
      <c r="S300">
        <v>175</v>
      </c>
    </row>
    <row r="301" spans="1:19" x14ac:dyDescent="0.3">
      <c r="A301" t="s">
        <v>3309</v>
      </c>
      <c r="B301">
        <v>-1</v>
      </c>
      <c r="C301" t="s">
        <v>3356</v>
      </c>
      <c r="D301" t="str">
        <f>INDEX(Transcripts[#Data], MATCH(Exons[[#This Row],[Transcript stable ID]], Transcripts[Transcript stable ID], 0), 4)</f>
        <v>NM_023106.2</v>
      </c>
      <c r="E301" t="s">
        <v>27</v>
      </c>
      <c r="J301">
        <v>38326134</v>
      </c>
      <c r="K301">
        <v>38285439</v>
      </c>
      <c r="L301">
        <v>38285611</v>
      </c>
      <c r="N301">
        <v>4</v>
      </c>
      <c r="O301">
        <v>900</v>
      </c>
      <c r="P301">
        <v>1072</v>
      </c>
      <c r="Q301" t="s">
        <v>12336</v>
      </c>
      <c r="R301">
        <v>176</v>
      </c>
      <c r="S301">
        <v>348</v>
      </c>
    </row>
    <row r="302" spans="1:19" x14ac:dyDescent="0.3">
      <c r="A302" t="s">
        <v>3309</v>
      </c>
      <c r="B302">
        <v>-1</v>
      </c>
      <c r="C302" t="s">
        <v>3356</v>
      </c>
      <c r="D302" t="str">
        <f>INDEX(Transcripts[#Data], MATCH(Exons[[#This Row],[Transcript stable ID]], Transcripts[Transcript stable ID], 0), 4)</f>
        <v>NM_023106.2</v>
      </c>
      <c r="E302" t="s">
        <v>27</v>
      </c>
      <c r="J302">
        <v>38326134</v>
      </c>
      <c r="K302">
        <v>38283640</v>
      </c>
      <c r="L302">
        <v>38283763</v>
      </c>
      <c r="N302">
        <v>5</v>
      </c>
      <c r="O302">
        <v>1073</v>
      </c>
      <c r="P302">
        <v>1196</v>
      </c>
      <c r="Q302" t="s">
        <v>12337</v>
      </c>
      <c r="R302">
        <v>349</v>
      </c>
      <c r="S302">
        <v>472</v>
      </c>
    </row>
    <row r="303" spans="1:19" x14ac:dyDescent="0.3">
      <c r="A303" t="s">
        <v>3309</v>
      </c>
      <c r="B303">
        <v>-1</v>
      </c>
      <c r="C303" t="s">
        <v>3356</v>
      </c>
      <c r="D303" t="str">
        <f>INDEX(Transcripts[#Data], MATCH(Exons[[#This Row],[Transcript stable ID]], Transcripts[Transcript stable ID], 0), 4)</f>
        <v>NM_023106.2</v>
      </c>
      <c r="E303" t="s">
        <v>27</v>
      </c>
      <c r="J303">
        <v>38326134</v>
      </c>
      <c r="K303">
        <v>38282027</v>
      </c>
      <c r="L303">
        <v>38282217</v>
      </c>
      <c r="N303">
        <v>6</v>
      </c>
      <c r="O303">
        <v>1197</v>
      </c>
      <c r="P303">
        <v>1387</v>
      </c>
      <c r="Q303" t="s">
        <v>12338</v>
      </c>
      <c r="R303">
        <v>473</v>
      </c>
      <c r="S303">
        <v>663</v>
      </c>
    </row>
    <row r="304" spans="1:19" x14ac:dyDescent="0.3">
      <c r="A304" t="s">
        <v>3309</v>
      </c>
      <c r="B304">
        <v>-1</v>
      </c>
      <c r="C304" t="s">
        <v>3356</v>
      </c>
      <c r="D304" t="str">
        <f>INDEX(Transcripts[#Data], MATCH(Exons[[#This Row],[Transcript stable ID]], Transcripts[Transcript stable ID], 0), 4)</f>
        <v>NM_023106.2</v>
      </c>
      <c r="E304" t="s">
        <v>27</v>
      </c>
      <c r="J304">
        <v>38326134</v>
      </c>
      <c r="K304">
        <v>38279315</v>
      </c>
      <c r="L304">
        <v>38279459</v>
      </c>
      <c r="N304">
        <v>7</v>
      </c>
      <c r="O304">
        <v>1388</v>
      </c>
      <c r="P304">
        <v>1532</v>
      </c>
      <c r="Q304" t="s">
        <v>12339</v>
      </c>
      <c r="R304">
        <v>664</v>
      </c>
      <c r="S304">
        <v>808</v>
      </c>
    </row>
    <row r="305" spans="1:19" x14ac:dyDescent="0.3">
      <c r="A305" t="s">
        <v>3309</v>
      </c>
      <c r="B305">
        <v>-1</v>
      </c>
      <c r="C305" t="s">
        <v>3356</v>
      </c>
      <c r="D305" t="str">
        <f>INDEX(Transcripts[#Data], MATCH(Exons[[#This Row],[Transcript stable ID]], Transcripts[Transcript stable ID], 0), 4)</f>
        <v>NM_023106.2</v>
      </c>
      <c r="E305" t="s">
        <v>27</v>
      </c>
      <c r="J305">
        <v>38326134</v>
      </c>
      <c r="K305">
        <v>38277051</v>
      </c>
      <c r="L305">
        <v>38277253</v>
      </c>
      <c r="N305">
        <v>8</v>
      </c>
      <c r="O305">
        <v>1533</v>
      </c>
      <c r="P305">
        <v>1735</v>
      </c>
      <c r="Q305" t="s">
        <v>12340</v>
      </c>
      <c r="R305">
        <v>809</v>
      </c>
      <c r="S305">
        <v>1011</v>
      </c>
    </row>
    <row r="306" spans="1:19" x14ac:dyDescent="0.3">
      <c r="A306" t="s">
        <v>3309</v>
      </c>
      <c r="B306">
        <v>-1</v>
      </c>
      <c r="C306" t="s">
        <v>3356</v>
      </c>
      <c r="D306" t="str">
        <f>INDEX(Transcripts[#Data], MATCH(Exons[[#This Row],[Transcript stable ID]], Transcripts[Transcript stable ID], 0), 4)</f>
        <v>NM_023106.2</v>
      </c>
      <c r="E306" t="s">
        <v>27</v>
      </c>
      <c r="J306">
        <v>38326134</v>
      </c>
      <c r="K306">
        <v>38275746</v>
      </c>
      <c r="L306">
        <v>38275891</v>
      </c>
      <c r="N306">
        <v>9</v>
      </c>
      <c r="O306">
        <v>1736</v>
      </c>
      <c r="P306">
        <v>1881</v>
      </c>
      <c r="Q306" t="s">
        <v>12341</v>
      </c>
      <c r="R306">
        <v>1012</v>
      </c>
      <c r="S306">
        <v>1157</v>
      </c>
    </row>
    <row r="307" spans="1:19" x14ac:dyDescent="0.3">
      <c r="A307" t="s">
        <v>3309</v>
      </c>
      <c r="B307">
        <v>-1</v>
      </c>
      <c r="C307" t="s">
        <v>3356</v>
      </c>
      <c r="D307" t="str">
        <f>INDEX(Transcripts[#Data], MATCH(Exons[[#This Row],[Transcript stable ID]], Transcripts[Transcript stable ID], 0), 4)</f>
        <v>NM_023106.2</v>
      </c>
      <c r="E307" t="s">
        <v>27</v>
      </c>
      <c r="J307">
        <v>38326134</v>
      </c>
      <c r="K307">
        <v>38275388</v>
      </c>
      <c r="L307">
        <v>38275509</v>
      </c>
      <c r="N307">
        <v>10</v>
      </c>
      <c r="O307">
        <v>1882</v>
      </c>
      <c r="P307">
        <v>2003</v>
      </c>
      <c r="Q307" t="s">
        <v>12342</v>
      </c>
      <c r="R307">
        <v>1158</v>
      </c>
      <c r="S307">
        <v>1279</v>
      </c>
    </row>
    <row r="308" spans="1:19" x14ac:dyDescent="0.3">
      <c r="A308" t="s">
        <v>3309</v>
      </c>
      <c r="B308">
        <v>-1</v>
      </c>
      <c r="C308" t="s">
        <v>3356</v>
      </c>
      <c r="D308" t="str">
        <f>INDEX(Transcripts[#Data], MATCH(Exons[[#This Row],[Transcript stable ID]], Transcripts[Transcript stable ID], 0), 4)</f>
        <v>NM_023106.2</v>
      </c>
      <c r="E308" t="s">
        <v>27</v>
      </c>
      <c r="J308">
        <v>38326134</v>
      </c>
      <c r="K308">
        <v>38274824</v>
      </c>
      <c r="L308">
        <v>38274934</v>
      </c>
      <c r="N308">
        <v>11</v>
      </c>
      <c r="O308">
        <v>2004</v>
      </c>
      <c r="P308">
        <v>2114</v>
      </c>
      <c r="Q308" t="s">
        <v>12343</v>
      </c>
      <c r="R308">
        <v>1280</v>
      </c>
      <c r="S308">
        <v>1390</v>
      </c>
    </row>
    <row r="309" spans="1:19" x14ac:dyDescent="0.3">
      <c r="A309" t="s">
        <v>3309</v>
      </c>
      <c r="B309">
        <v>-1</v>
      </c>
      <c r="C309" t="s">
        <v>3356</v>
      </c>
      <c r="D309" t="str">
        <f>INDEX(Transcripts[#Data], MATCH(Exons[[#This Row],[Transcript stable ID]], Transcripts[Transcript stable ID], 0), 4)</f>
        <v>NM_023106.2</v>
      </c>
      <c r="E309" t="s">
        <v>27</v>
      </c>
      <c r="J309">
        <v>38326134</v>
      </c>
      <c r="K309">
        <v>38273388</v>
      </c>
      <c r="L309">
        <v>38273578</v>
      </c>
      <c r="N309">
        <v>12</v>
      </c>
      <c r="O309">
        <v>2115</v>
      </c>
      <c r="P309">
        <v>2305</v>
      </c>
      <c r="Q309" t="s">
        <v>12344</v>
      </c>
      <c r="R309">
        <v>1391</v>
      </c>
      <c r="S309">
        <v>1581</v>
      </c>
    </row>
    <row r="310" spans="1:19" x14ac:dyDescent="0.3">
      <c r="A310" t="s">
        <v>3309</v>
      </c>
      <c r="B310">
        <v>-1</v>
      </c>
      <c r="C310" t="s">
        <v>3356</v>
      </c>
      <c r="D310" t="str">
        <f>INDEX(Transcripts[#Data], MATCH(Exons[[#This Row],[Transcript stable ID]], Transcripts[Transcript stable ID], 0), 4)</f>
        <v>NM_023106.2</v>
      </c>
      <c r="E310" t="s">
        <v>27</v>
      </c>
      <c r="J310">
        <v>38326134</v>
      </c>
      <c r="K310">
        <v>38272297</v>
      </c>
      <c r="L310">
        <v>38272419</v>
      </c>
      <c r="N310">
        <v>13</v>
      </c>
      <c r="O310">
        <v>2306</v>
      </c>
      <c r="P310">
        <v>2428</v>
      </c>
      <c r="Q310" t="s">
        <v>12345</v>
      </c>
      <c r="R310">
        <v>1582</v>
      </c>
      <c r="S310">
        <v>1704</v>
      </c>
    </row>
    <row r="311" spans="1:19" x14ac:dyDescent="0.3">
      <c r="A311" t="s">
        <v>3309</v>
      </c>
      <c r="B311">
        <v>-1</v>
      </c>
      <c r="C311" t="s">
        <v>3356</v>
      </c>
      <c r="D311" t="str">
        <f>INDEX(Transcripts[#Data], MATCH(Exons[[#This Row],[Transcript stable ID]], Transcripts[Transcript stable ID], 0), 4)</f>
        <v>NM_023106.2</v>
      </c>
      <c r="E311" t="s">
        <v>27</v>
      </c>
      <c r="J311">
        <v>38326134</v>
      </c>
      <c r="K311">
        <v>38272077</v>
      </c>
      <c r="L311">
        <v>38272147</v>
      </c>
      <c r="N311">
        <v>14</v>
      </c>
      <c r="O311">
        <v>2429</v>
      </c>
      <c r="P311">
        <v>2499</v>
      </c>
      <c r="Q311" t="s">
        <v>12346</v>
      </c>
      <c r="R311">
        <v>1705</v>
      </c>
      <c r="S311">
        <v>1775</v>
      </c>
    </row>
    <row r="312" spans="1:19" x14ac:dyDescent="0.3">
      <c r="A312" t="s">
        <v>3309</v>
      </c>
      <c r="B312">
        <v>-1</v>
      </c>
      <c r="C312" t="s">
        <v>3356</v>
      </c>
      <c r="D312" t="str">
        <f>INDEX(Transcripts[#Data], MATCH(Exons[[#This Row],[Transcript stable ID]], Transcripts[Transcript stable ID], 0), 4)</f>
        <v>NM_023106.2</v>
      </c>
      <c r="E312" t="s">
        <v>27</v>
      </c>
      <c r="J312">
        <v>38326134</v>
      </c>
      <c r="K312">
        <v>38271670</v>
      </c>
      <c r="L312">
        <v>38271807</v>
      </c>
      <c r="N312">
        <v>15</v>
      </c>
      <c r="O312">
        <v>2500</v>
      </c>
      <c r="P312">
        <v>2637</v>
      </c>
      <c r="Q312" t="s">
        <v>12347</v>
      </c>
      <c r="R312">
        <v>1776</v>
      </c>
      <c r="S312">
        <v>1913</v>
      </c>
    </row>
    <row r="313" spans="1:19" x14ac:dyDescent="0.3">
      <c r="A313" t="s">
        <v>3309</v>
      </c>
      <c r="B313">
        <v>-1</v>
      </c>
      <c r="C313" t="s">
        <v>3356</v>
      </c>
      <c r="D313" t="str">
        <f>INDEX(Transcripts[#Data], MATCH(Exons[[#This Row],[Transcript stable ID]], Transcripts[Transcript stable ID], 0), 4)</f>
        <v>NM_023106.2</v>
      </c>
      <c r="E313" t="s">
        <v>27</v>
      </c>
      <c r="J313">
        <v>38326134</v>
      </c>
      <c r="K313">
        <v>38271436</v>
      </c>
      <c r="L313">
        <v>38271541</v>
      </c>
      <c r="N313">
        <v>16</v>
      </c>
      <c r="O313">
        <v>2638</v>
      </c>
      <c r="P313">
        <v>2743</v>
      </c>
      <c r="Q313" t="s">
        <v>12348</v>
      </c>
      <c r="R313">
        <v>1914</v>
      </c>
      <c r="S313">
        <v>2019</v>
      </c>
    </row>
    <row r="314" spans="1:19" x14ac:dyDescent="0.3">
      <c r="A314" t="s">
        <v>3309</v>
      </c>
      <c r="B314">
        <v>-1</v>
      </c>
      <c r="C314" t="s">
        <v>3356</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12352</v>
      </c>
    </row>
    <row r="315" spans="1:19" x14ac:dyDescent="0.3">
      <c r="A315" t="s">
        <v>3309</v>
      </c>
      <c r="B315">
        <v>-1</v>
      </c>
      <c r="C315" t="s">
        <v>3356</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12359</v>
      </c>
      <c r="R315">
        <v>2020</v>
      </c>
      <c r="S315">
        <v>2196</v>
      </c>
    </row>
    <row r="316" spans="1:19" x14ac:dyDescent="0.3">
      <c r="A316" t="s">
        <v>3309</v>
      </c>
      <c r="B316">
        <v>-1</v>
      </c>
      <c r="C316" t="s">
        <v>3344</v>
      </c>
      <c r="D316" t="str">
        <f>INDEX(Transcripts[#Data], MATCH(Exons[[#This Row],[Transcript stable ID]], Transcripts[Transcript stable ID], 0), 4)</f>
        <v>NM_001174067.1</v>
      </c>
      <c r="E316" t="s">
        <v>27</v>
      </c>
      <c r="J316">
        <v>38325363</v>
      </c>
      <c r="K316">
        <v>38287200</v>
      </c>
      <c r="L316">
        <v>38287466</v>
      </c>
      <c r="N316">
        <v>4</v>
      </c>
      <c r="O316">
        <v>514</v>
      </c>
      <c r="P316">
        <v>780</v>
      </c>
      <c r="Q316" t="s">
        <v>12334</v>
      </c>
      <c r="R316">
        <v>191</v>
      </c>
      <c r="S316">
        <v>457</v>
      </c>
    </row>
    <row r="317" spans="1:19" x14ac:dyDescent="0.3">
      <c r="A317" t="s">
        <v>3309</v>
      </c>
      <c r="B317">
        <v>-1</v>
      </c>
      <c r="C317" t="s">
        <v>3344</v>
      </c>
      <c r="D317" t="str">
        <f>INDEX(Transcripts[#Data], MATCH(Exons[[#This Row],[Transcript stable ID]], Transcripts[Transcript stable ID], 0), 4)</f>
        <v>NM_001174067.1</v>
      </c>
      <c r="E317" t="s">
        <v>27</v>
      </c>
      <c r="J317">
        <v>38325363</v>
      </c>
      <c r="K317">
        <v>38285870</v>
      </c>
      <c r="L317">
        <v>38285953</v>
      </c>
      <c r="N317">
        <v>5</v>
      </c>
      <c r="O317">
        <v>781</v>
      </c>
      <c r="P317">
        <v>864</v>
      </c>
      <c r="Q317" t="s">
        <v>12335</v>
      </c>
      <c r="R317">
        <v>458</v>
      </c>
      <c r="S317">
        <v>541</v>
      </c>
    </row>
    <row r="318" spans="1:19" x14ac:dyDescent="0.3">
      <c r="A318" t="s">
        <v>3309</v>
      </c>
      <c r="B318">
        <v>-1</v>
      </c>
      <c r="C318" t="s">
        <v>3344</v>
      </c>
      <c r="D318" t="str">
        <f>INDEX(Transcripts[#Data], MATCH(Exons[[#This Row],[Transcript stable ID]], Transcripts[Transcript stable ID], 0), 4)</f>
        <v>NM_001174067.1</v>
      </c>
      <c r="E318" t="s">
        <v>27</v>
      </c>
      <c r="J318">
        <v>38325363</v>
      </c>
      <c r="K318">
        <v>38285439</v>
      </c>
      <c r="L318">
        <v>38285611</v>
      </c>
      <c r="N318">
        <v>6</v>
      </c>
      <c r="O318">
        <v>865</v>
      </c>
      <c r="P318">
        <v>1037</v>
      </c>
      <c r="Q318" t="s">
        <v>12336</v>
      </c>
      <c r="R318">
        <v>542</v>
      </c>
      <c r="S318">
        <v>714</v>
      </c>
    </row>
    <row r="319" spans="1:19" x14ac:dyDescent="0.3">
      <c r="A319" t="s">
        <v>3309</v>
      </c>
      <c r="B319">
        <v>-1</v>
      </c>
      <c r="C319" t="s">
        <v>3344</v>
      </c>
      <c r="D319" t="str">
        <f>INDEX(Transcripts[#Data], MATCH(Exons[[#This Row],[Transcript stable ID]], Transcripts[Transcript stable ID], 0), 4)</f>
        <v>NM_001174067.1</v>
      </c>
      <c r="E319" t="s">
        <v>27</v>
      </c>
      <c r="J319">
        <v>38325363</v>
      </c>
      <c r="K319">
        <v>38283640</v>
      </c>
      <c r="L319">
        <v>38283763</v>
      </c>
      <c r="N319">
        <v>7</v>
      </c>
      <c r="O319">
        <v>1038</v>
      </c>
      <c r="P319">
        <v>1161</v>
      </c>
      <c r="Q319" t="s">
        <v>12337</v>
      </c>
      <c r="R319">
        <v>715</v>
      </c>
      <c r="S319">
        <v>838</v>
      </c>
    </row>
    <row r="320" spans="1:19" x14ac:dyDescent="0.3">
      <c r="A320" t="s">
        <v>3309</v>
      </c>
      <c r="B320">
        <v>-1</v>
      </c>
      <c r="C320" t="s">
        <v>3344</v>
      </c>
      <c r="D320" t="str">
        <f>INDEX(Transcripts[#Data], MATCH(Exons[[#This Row],[Transcript stable ID]], Transcripts[Transcript stable ID], 0), 4)</f>
        <v>NM_001174067.1</v>
      </c>
      <c r="E320" t="s">
        <v>27</v>
      </c>
      <c r="J320">
        <v>38325363</v>
      </c>
      <c r="K320">
        <v>38282027</v>
      </c>
      <c r="L320">
        <v>38282217</v>
      </c>
      <c r="N320">
        <v>8</v>
      </c>
      <c r="O320">
        <v>1162</v>
      </c>
      <c r="P320">
        <v>1352</v>
      </c>
      <c r="Q320" t="s">
        <v>12338</v>
      </c>
      <c r="R320">
        <v>839</v>
      </c>
      <c r="S320">
        <v>1029</v>
      </c>
    </row>
    <row r="321" spans="1:19" x14ac:dyDescent="0.3">
      <c r="A321" t="s">
        <v>3309</v>
      </c>
      <c r="B321">
        <v>-1</v>
      </c>
      <c r="C321" t="s">
        <v>3344</v>
      </c>
      <c r="D321" t="str">
        <f>INDEX(Transcripts[#Data], MATCH(Exons[[#This Row],[Transcript stable ID]], Transcripts[Transcript stable ID], 0), 4)</f>
        <v>NM_001174067.1</v>
      </c>
      <c r="E321" t="s">
        <v>27</v>
      </c>
      <c r="J321">
        <v>38325363</v>
      </c>
      <c r="K321">
        <v>38279315</v>
      </c>
      <c r="L321">
        <v>38279459</v>
      </c>
      <c r="N321">
        <v>9</v>
      </c>
      <c r="O321">
        <v>1353</v>
      </c>
      <c r="P321">
        <v>1497</v>
      </c>
      <c r="Q321" t="s">
        <v>12339</v>
      </c>
      <c r="R321">
        <v>1030</v>
      </c>
      <c r="S321">
        <v>1174</v>
      </c>
    </row>
    <row r="322" spans="1:19" x14ac:dyDescent="0.3">
      <c r="A322" t="s">
        <v>3309</v>
      </c>
      <c r="B322">
        <v>-1</v>
      </c>
      <c r="C322" t="s">
        <v>3344</v>
      </c>
      <c r="D322" t="str">
        <f>INDEX(Transcripts[#Data], MATCH(Exons[[#This Row],[Transcript stable ID]], Transcripts[Transcript stable ID], 0), 4)</f>
        <v>NM_001174067.1</v>
      </c>
      <c r="E322" t="s">
        <v>27</v>
      </c>
      <c r="J322">
        <v>38325363</v>
      </c>
      <c r="K322">
        <v>38277051</v>
      </c>
      <c r="L322">
        <v>38277253</v>
      </c>
      <c r="N322">
        <v>10</v>
      </c>
      <c r="O322">
        <v>1498</v>
      </c>
      <c r="P322">
        <v>1700</v>
      </c>
      <c r="Q322" t="s">
        <v>12340</v>
      </c>
      <c r="R322">
        <v>1175</v>
      </c>
      <c r="S322">
        <v>1377</v>
      </c>
    </row>
    <row r="323" spans="1:19" x14ac:dyDescent="0.3">
      <c r="A323" t="s">
        <v>3309</v>
      </c>
      <c r="B323">
        <v>-1</v>
      </c>
      <c r="C323" t="s">
        <v>3344</v>
      </c>
      <c r="D323" t="str">
        <f>INDEX(Transcripts[#Data], MATCH(Exons[[#This Row],[Transcript stable ID]], Transcripts[Transcript stable ID], 0), 4)</f>
        <v>NM_001174067.1</v>
      </c>
      <c r="E323" t="s">
        <v>27</v>
      </c>
      <c r="J323">
        <v>38325363</v>
      </c>
      <c r="K323">
        <v>38275746</v>
      </c>
      <c r="L323">
        <v>38275891</v>
      </c>
      <c r="N323">
        <v>11</v>
      </c>
      <c r="O323">
        <v>1701</v>
      </c>
      <c r="P323">
        <v>1846</v>
      </c>
      <c r="Q323" t="s">
        <v>12341</v>
      </c>
      <c r="R323">
        <v>1378</v>
      </c>
      <c r="S323">
        <v>1523</v>
      </c>
    </row>
    <row r="324" spans="1:19" x14ac:dyDescent="0.3">
      <c r="A324" t="s">
        <v>3309</v>
      </c>
      <c r="B324">
        <v>-1</v>
      </c>
      <c r="C324" t="s">
        <v>3344</v>
      </c>
      <c r="D324" t="str">
        <f>INDEX(Transcripts[#Data], MATCH(Exons[[#This Row],[Transcript stable ID]], Transcripts[Transcript stable ID], 0), 4)</f>
        <v>NM_001174067.1</v>
      </c>
      <c r="E324" t="s">
        <v>27</v>
      </c>
      <c r="J324">
        <v>38325363</v>
      </c>
      <c r="K324">
        <v>38275388</v>
      </c>
      <c r="L324">
        <v>38275509</v>
      </c>
      <c r="N324">
        <v>12</v>
      </c>
      <c r="O324">
        <v>1847</v>
      </c>
      <c r="P324">
        <v>1968</v>
      </c>
      <c r="Q324" t="s">
        <v>12342</v>
      </c>
      <c r="R324">
        <v>1524</v>
      </c>
      <c r="S324">
        <v>1645</v>
      </c>
    </row>
    <row r="325" spans="1:19" x14ac:dyDescent="0.3">
      <c r="A325" t="s">
        <v>3309</v>
      </c>
      <c r="B325">
        <v>-1</v>
      </c>
      <c r="C325" t="s">
        <v>3344</v>
      </c>
      <c r="D325" t="str">
        <f>INDEX(Transcripts[#Data], MATCH(Exons[[#This Row],[Transcript stable ID]], Transcripts[Transcript stable ID], 0), 4)</f>
        <v>NM_001174067.1</v>
      </c>
      <c r="E325" t="s">
        <v>27</v>
      </c>
      <c r="J325">
        <v>38325363</v>
      </c>
      <c r="K325">
        <v>38274824</v>
      </c>
      <c r="L325">
        <v>38274934</v>
      </c>
      <c r="N325">
        <v>13</v>
      </c>
      <c r="O325">
        <v>1969</v>
      </c>
      <c r="P325">
        <v>2079</v>
      </c>
      <c r="Q325" t="s">
        <v>12343</v>
      </c>
      <c r="R325">
        <v>1646</v>
      </c>
      <c r="S325">
        <v>1756</v>
      </c>
    </row>
    <row r="326" spans="1:19" x14ac:dyDescent="0.3">
      <c r="A326" t="s">
        <v>3309</v>
      </c>
      <c r="B326">
        <v>-1</v>
      </c>
      <c r="C326" t="s">
        <v>3344</v>
      </c>
      <c r="D326" t="str">
        <f>INDEX(Transcripts[#Data], MATCH(Exons[[#This Row],[Transcript stable ID]], Transcripts[Transcript stable ID], 0), 4)</f>
        <v>NM_001174067.1</v>
      </c>
      <c r="E326" t="s">
        <v>27</v>
      </c>
      <c r="J326">
        <v>38325363</v>
      </c>
      <c r="K326">
        <v>38273388</v>
      </c>
      <c r="L326">
        <v>38273578</v>
      </c>
      <c r="N326">
        <v>14</v>
      </c>
      <c r="O326">
        <v>2080</v>
      </c>
      <c r="P326">
        <v>2270</v>
      </c>
      <c r="Q326" t="s">
        <v>12344</v>
      </c>
      <c r="R326">
        <v>1757</v>
      </c>
      <c r="S326">
        <v>1947</v>
      </c>
    </row>
    <row r="327" spans="1:19" x14ac:dyDescent="0.3">
      <c r="A327" t="s">
        <v>3309</v>
      </c>
      <c r="B327">
        <v>-1</v>
      </c>
      <c r="C327" t="s">
        <v>3344</v>
      </c>
      <c r="D327" t="str">
        <f>INDEX(Transcripts[#Data], MATCH(Exons[[#This Row],[Transcript stable ID]], Transcripts[Transcript stable ID], 0), 4)</f>
        <v>NM_001174067.1</v>
      </c>
      <c r="E327" t="s">
        <v>27</v>
      </c>
      <c r="J327">
        <v>38325363</v>
      </c>
      <c r="K327">
        <v>38272297</v>
      </c>
      <c r="L327">
        <v>38272419</v>
      </c>
      <c r="N327">
        <v>15</v>
      </c>
      <c r="O327">
        <v>2271</v>
      </c>
      <c r="P327">
        <v>2393</v>
      </c>
      <c r="Q327" t="s">
        <v>12345</v>
      </c>
      <c r="R327">
        <v>1948</v>
      </c>
      <c r="S327">
        <v>2070</v>
      </c>
    </row>
    <row r="328" spans="1:19" x14ac:dyDescent="0.3">
      <c r="A328" t="s">
        <v>3309</v>
      </c>
      <c r="B328">
        <v>-1</v>
      </c>
      <c r="C328" t="s">
        <v>3344</v>
      </c>
      <c r="D328" t="str">
        <f>INDEX(Transcripts[#Data], MATCH(Exons[[#This Row],[Transcript stable ID]], Transcripts[Transcript stable ID], 0), 4)</f>
        <v>NM_001174067.1</v>
      </c>
      <c r="E328" t="s">
        <v>27</v>
      </c>
      <c r="J328">
        <v>38325363</v>
      </c>
      <c r="K328">
        <v>38272077</v>
      </c>
      <c r="L328">
        <v>38272147</v>
      </c>
      <c r="N328">
        <v>16</v>
      </c>
      <c r="O328">
        <v>2394</v>
      </c>
      <c r="P328">
        <v>2464</v>
      </c>
      <c r="Q328" t="s">
        <v>12346</v>
      </c>
      <c r="R328">
        <v>2071</v>
      </c>
      <c r="S328">
        <v>2141</v>
      </c>
    </row>
    <row r="329" spans="1:19" x14ac:dyDescent="0.3">
      <c r="A329" t="s">
        <v>3309</v>
      </c>
      <c r="B329">
        <v>-1</v>
      </c>
      <c r="C329" t="s">
        <v>3344</v>
      </c>
      <c r="D329" t="str">
        <f>INDEX(Transcripts[#Data], MATCH(Exons[[#This Row],[Transcript stable ID]], Transcripts[Transcript stable ID], 0), 4)</f>
        <v>NM_001174067.1</v>
      </c>
      <c r="E329" t="s">
        <v>27</v>
      </c>
      <c r="J329">
        <v>38325363</v>
      </c>
      <c r="K329">
        <v>38271670</v>
      </c>
      <c r="L329">
        <v>38271807</v>
      </c>
      <c r="N329">
        <v>17</v>
      </c>
      <c r="O329">
        <v>2465</v>
      </c>
      <c r="P329">
        <v>2602</v>
      </c>
      <c r="Q329" t="s">
        <v>12347</v>
      </c>
      <c r="R329">
        <v>2142</v>
      </c>
      <c r="S329">
        <v>2279</v>
      </c>
    </row>
    <row r="330" spans="1:19" x14ac:dyDescent="0.3">
      <c r="A330" t="s">
        <v>3309</v>
      </c>
      <c r="B330">
        <v>-1</v>
      </c>
      <c r="C330" t="s">
        <v>3344</v>
      </c>
      <c r="D330" t="str">
        <f>INDEX(Transcripts[#Data], MATCH(Exons[[#This Row],[Transcript stable ID]], Transcripts[Transcript stable ID], 0), 4)</f>
        <v>NM_001174067.1</v>
      </c>
      <c r="E330" t="s">
        <v>27</v>
      </c>
      <c r="J330">
        <v>38325363</v>
      </c>
      <c r="K330">
        <v>38271436</v>
      </c>
      <c r="L330">
        <v>38271541</v>
      </c>
      <c r="N330">
        <v>18</v>
      </c>
      <c r="O330">
        <v>2603</v>
      </c>
      <c r="P330">
        <v>2708</v>
      </c>
      <c r="Q330" t="s">
        <v>12348</v>
      </c>
      <c r="R330">
        <v>2280</v>
      </c>
      <c r="S330">
        <v>2385</v>
      </c>
    </row>
    <row r="331" spans="1:19" x14ac:dyDescent="0.3">
      <c r="A331" t="s">
        <v>3309</v>
      </c>
      <c r="B331">
        <v>-1</v>
      </c>
      <c r="C331" t="s">
        <v>3344</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12360</v>
      </c>
      <c r="R331">
        <v>2386</v>
      </c>
      <c r="S331">
        <v>2562</v>
      </c>
    </row>
    <row r="332" spans="1:19" x14ac:dyDescent="0.3">
      <c r="A332" t="s">
        <v>3309</v>
      </c>
      <c r="B332">
        <v>-1</v>
      </c>
      <c r="C332" t="s">
        <v>3344</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12361</v>
      </c>
    </row>
    <row r="333" spans="1:19" x14ac:dyDescent="0.3">
      <c r="A333" t="s">
        <v>3309</v>
      </c>
      <c r="B333">
        <v>-1</v>
      </c>
      <c r="C333" t="s">
        <v>3344</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12362</v>
      </c>
      <c r="R333">
        <v>1</v>
      </c>
      <c r="S333">
        <v>11</v>
      </c>
    </row>
    <row r="334" spans="1:19" x14ac:dyDescent="0.3">
      <c r="A334" t="s">
        <v>3309</v>
      </c>
      <c r="B334">
        <v>-1</v>
      </c>
      <c r="C334" t="s">
        <v>3344</v>
      </c>
      <c r="D334" t="str">
        <f>INDEX(Transcripts[#Data], MATCH(Exons[[#This Row],[Transcript stable ID]], Transcripts[Transcript stable ID], 0), 4)</f>
        <v>NM_001174067.1</v>
      </c>
      <c r="E334" t="s">
        <v>27</v>
      </c>
      <c r="J334">
        <v>38325363</v>
      </c>
      <c r="K334">
        <v>38314874</v>
      </c>
      <c r="L334">
        <v>38315052</v>
      </c>
      <c r="N334">
        <v>3</v>
      </c>
      <c r="O334">
        <v>335</v>
      </c>
      <c r="P334">
        <v>513</v>
      </c>
      <c r="Q334" t="s">
        <v>12363</v>
      </c>
      <c r="R334">
        <v>12</v>
      </c>
      <c r="S334">
        <v>190</v>
      </c>
    </row>
    <row r="335" spans="1:19" x14ac:dyDescent="0.3">
      <c r="A335" t="s">
        <v>3309</v>
      </c>
      <c r="B335">
        <v>-1</v>
      </c>
      <c r="C335" t="s">
        <v>3329</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12333</v>
      </c>
      <c r="R335">
        <v>1</v>
      </c>
      <c r="S335">
        <v>91</v>
      </c>
    </row>
    <row r="336" spans="1:19" x14ac:dyDescent="0.3">
      <c r="A336" t="s">
        <v>3309</v>
      </c>
      <c r="B336">
        <v>-1</v>
      </c>
      <c r="C336" t="s">
        <v>3329</v>
      </c>
      <c r="D336" t="str">
        <f>INDEX(Transcripts[#Data], MATCH(Exons[[#This Row],[Transcript stable ID]], Transcripts[Transcript stable ID], 0), 4)</f>
        <v>NM_023110.2</v>
      </c>
      <c r="E336" t="s">
        <v>27</v>
      </c>
      <c r="J336">
        <v>38326352</v>
      </c>
      <c r="K336">
        <v>38287200</v>
      </c>
      <c r="L336">
        <v>38287466</v>
      </c>
      <c r="N336">
        <v>3</v>
      </c>
      <c r="O336">
        <v>1034</v>
      </c>
      <c r="P336">
        <v>1300</v>
      </c>
      <c r="Q336" t="s">
        <v>12334</v>
      </c>
      <c r="R336">
        <v>92</v>
      </c>
      <c r="S336">
        <v>358</v>
      </c>
    </row>
    <row r="337" spans="1:19" x14ac:dyDescent="0.3">
      <c r="A337" t="s">
        <v>3309</v>
      </c>
      <c r="B337">
        <v>-1</v>
      </c>
      <c r="C337" t="s">
        <v>3329</v>
      </c>
      <c r="D337" t="str">
        <f>INDEX(Transcripts[#Data], MATCH(Exons[[#This Row],[Transcript stable ID]], Transcripts[Transcript stable ID], 0), 4)</f>
        <v>NM_023110.2</v>
      </c>
      <c r="E337" t="s">
        <v>27</v>
      </c>
      <c r="J337">
        <v>38326352</v>
      </c>
      <c r="K337">
        <v>38285439</v>
      </c>
      <c r="L337">
        <v>38285611</v>
      </c>
      <c r="N337">
        <v>5</v>
      </c>
      <c r="O337">
        <v>1391</v>
      </c>
      <c r="P337">
        <v>1563</v>
      </c>
      <c r="Q337" t="s">
        <v>12336</v>
      </c>
      <c r="R337">
        <v>449</v>
      </c>
      <c r="S337">
        <v>621</v>
      </c>
    </row>
    <row r="338" spans="1:19" x14ac:dyDescent="0.3">
      <c r="A338" t="s">
        <v>3309</v>
      </c>
      <c r="B338">
        <v>-1</v>
      </c>
      <c r="C338" t="s">
        <v>3329</v>
      </c>
      <c r="D338" t="str">
        <f>INDEX(Transcripts[#Data], MATCH(Exons[[#This Row],[Transcript stable ID]], Transcripts[Transcript stable ID], 0), 4)</f>
        <v>NM_023110.2</v>
      </c>
      <c r="E338" t="s">
        <v>27</v>
      </c>
      <c r="J338">
        <v>38326352</v>
      </c>
      <c r="K338">
        <v>38283640</v>
      </c>
      <c r="L338">
        <v>38283763</v>
      </c>
      <c r="N338">
        <v>6</v>
      </c>
      <c r="O338">
        <v>1564</v>
      </c>
      <c r="P338">
        <v>1687</v>
      </c>
      <c r="Q338" t="s">
        <v>12337</v>
      </c>
      <c r="R338">
        <v>622</v>
      </c>
      <c r="S338">
        <v>745</v>
      </c>
    </row>
    <row r="339" spans="1:19" x14ac:dyDescent="0.3">
      <c r="A339" t="s">
        <v>3309</v>
      </c>
      <c r="B339">
        <v>-1</v>
      </c>
      <c r="C339" t="s">
        <v>3329</v>
      </c>
      <c r="D339" t="str">
        <f>INDEX(Transcripts[#Data], MATCH(Exons[[#This Row],[Transcript stable ID]], Transcripts[Transcript stable ID], 0), 4)</f>
        <v>NM_023110.2</v>
      </c>
      <c r="E339" t="s">
        <v>27</v>
      </c>
      <c r="J339">
        <v>38326352</v>
      </c>
      <c r="K339">
        <v>38282027</v>
      </c>
      <c r="L339">
        <v>38282217</v>
      </c>
      <c r="N339">
        <v>7</v>
      </c>
      <c r="O339">
        <v>1688</v>
      </c>
      <c r="P339">
        <v>1878</v>
      </c>
      <c r="Q339" t="s">
        <v>12338</v>
      </c>
      <c r="R339">
        <v>746</v>
      </c>
      <c r="S339">
        <v>936</v>
      </c>
    </row>
    <row r="340" spans="1:19" x14ac:dyDescent="0.3">
      <c r="A340" t="s">
        <v>3309</v>
      </c>
      <c r="B340">
        <v>-1</v>
      </c>
      <c r="C340" t="s">
        <v>3329</v>
      </c>
      <c r="D340" t="str">
        <f>INDEX(Transcripts[#Data], MATCH(Exons[[#This Row],[Transcript stable ID]], Transcripts[Transcript stable ID], 0), 4)</f>
        <v>NM_023110.2</v>
      </c>
      <c r="E340" t="s">
        <v>27</v>
      </c>
      <c r="J340">
        <v>38326352</v>
      </c>
      <c r="K340">
        <v>38279315</v>
      </c>
      <c r="L340">
        <v>38279459</v>
      </c>
      <c r="N340">
        <v>8</v>
      </c>
      <c r="O340">
        <v>1879</v>
      </c>
      <c r="P340">
        <v>2023</v>
      </c>
      <c r="Q340" t="s">
        <v>12339</v>
      </c>
      <c r="R340">
        <v>937</v>
      </c>
      <c r="S340">
        <v>1081</v>
      </c>
    </row>
    <row r="341" spans="1:19" x14ac:dyDescent="0.3">
      <c r="A341" t="s">
        <v>3309</v>
      </c>
      <c r="B341">
        <v>-1</v>
      </c>
      <c r="C341" t="s">
        <v>3329</v>
      </c>
      <c r="D341" t="str">
        <f>INDEX(Transcripts[#Data], MATCH(Exons[[#This Row],[Transcript stable ID]], Transcripts[Transcript stable ID], 0), 4)</f>
        <v>NM_023110.2</v>
      </c>
      <c r="E341" t="s">
        <v>27</v>
      </c>
      <c r="J341">
        <v>38326352</v>
      </c>
      <c r="K341">
        <v>38277051</v>
      </c>
      <c r="L341">
        <v>38277253</v>
      </c>
      <c r="N341">
        <v>9</v>
      </c>
      <c r="O341">
        <v>2024</v>
      </c>
      <c r="P341">
        <v>2226</v>
      </c>
      <c r="Q341" t="s">
        <v>12340</v>
      </c>
      <c r="R341">
        <v>1082</v>
      </c>
      <c r="S341">
        <v>1284</v>
      </c>
    </row>
    <row r="342" spans="1:19" x14ac:dyDescent="0.3">
      <c r="A342" t="s">
        <v>3309</v>
      </c>
      <c r="B342">
        <v>-1</v>
      </c>
      <c r="C342" t="s">
        <v>3329</v>
      </c>
      <c r="D342" t="str">
        <f>INDEX(Transcripts[#Data], MATCH(Exons[[#This Row],[Transcript stable ID]], Transcripts[Transcript stable ID], 0), 4)</f>
        <v>NM_023110.2</v>
      </c>
      <c r="E342" t="s">
        <v>27</v>
      </c>
      <c r="J342">
        <v>38326352</v>
      </c>
      <c r="K342">
        <v>38275746</v>
      </c>
      <c r="L342">
        <v>38275891</v>
      </c>
      <c r="N342">
        <v>10</v>
      </c>
      <c r="O342">
        <v>2227</v>
      </c>
      <c r="P342">
        <v>2372</v>
      </c>
      <c r="Q342" t="s">
        <v>12341</v>
      </c>
      <c r="R342">
        <v>1285</v>
      </c>
      <c r="S342">
        <v>1430</v>
      </c>
    </row>
    <row r="343" spans="1:19" x14ac:dyDescent="0.3">
      <c r="A343" t="s">
        <v>3309</v>
      </c>
      <c r="B343">
        <v>-1</v>
      </c>
      <c r="C343" t="s">
        <v>3329</v>
      </c>
      <c r="D343" t="str">
        <f>INDEX(Transcripts[#Data], MATCH(Exons[[#This Row],[Transcript stable ID]], Transcripts[Transcript stable ID], 0), 4)</f>
        <v>NM_023110.2</v>
      </c>
      <c r="E343" t="s">
        <v>27</v>
      </c>
      <c r="J343">
        <v>38326352</v>
      </c>
      <c r="K343">
        <v>38275388</v>
      </c>
      <c r="L343">
        <v>38275509</v>
      </c>
      <c r="N343">
        <v>11</v>
      </c>
      <c r="O343">
        <v>2373</v>
      </c>
      <c r="P343">
        <v>2494</v>
      </c>
      <c r="Q343" t="s">
        <v>12342</v>
      </c>
      <c r="R343">
        <v>1431</v>
      </c>
      <c r="S343">
        <v>1552</v>
      </c>
    </row>
    <row r="344" spans="1:19" x14ac:dyDescent="0.3">
      <c r="A344" t="s">
        <v>3309</v>
      </c>
      <c r="B344">
        <v>-1</v>
      </c>
      <c r="C344" t="s">
        <v>3329</v>
      </c>
      <c r="D344" t="str">
        <f>INDEX(Transcripts[#Data], MATCH(Exons[[#This Row],[Transcript stable ID]], Transcripts[Transcript stable ID], 0), 4)</f>
        <v>NM_023110.2</v>
      </c>
      <c r="E344" t="s">
        <v>27</v>
      </c>
      <c r="J344">
        <v>38326352</v>
      </c>
      <c r="K344">
        <v>38274824</v>
      </c>
      <c r="L344">
        <v>38274934</v>
      </c>
      <c r="N344">
        <v>12</v>
      </c>
      <c r="O344">
        <v>2495</v>
      </c>
      <c r="P344">
        <v>2605</v>
      </c>
      <c r="Q344" t="s">
        <v>12343</v>
      </c>
      <c r="R344">
        <v>1553</v>
      </c>
      <c r="S344">
        <v>1663</v>
      </c>
    </row>
    <row r="345" spans="1:19" x14ac:dyDescent="0.3">
      <c r="A345" t="s">
        <v>3309</v>
      </c>
      <c r="B345">
        <v>-1</v>
      </c>
      <c r="C345" t="s">
        <v>3329</v>
      </c>
      <c r="D345" t="str">
        <f>INDEX(Transcripts[#Data], MATCH(Exons[[#This Row],[Transcript stable ID]], Transcripts[Transcript stable ID], 0), 4)</f>
        <v>NM_023110.2</v>
      </c>
      <c r="E345" t="s">
        <v>27</v>
      </c>
      <c r="J345">
        <v>38326352</v>
      </c>
      <c r="K345">
        <v>38273388</v>
      </c>
      <c r="L345">
        <v>38273578</v>
      </c>
      <c r="N345">
        <v>13</v>
      </c>
      <c r="O345">
        <v>2606</v>
      </c>
      <c r="P345">
        <v>2796</v>
      </c>
      <c r="Q345" t="s">
        <v>12344</v>
      </c>
      <c r="R345">
        <v>1664</v>
      </c>
      <c r="S345">
        <v>1854</v>
      </c>
    </row>
    <row r="346" spans="1:19" x14ac:dyDescent="0.3">
      <c r="A346" t="s">
        <v>3309</v>
      </c>
      <c r="B346">
        <v>-1</v>
      </c>
      <c r="C346" t="s">
        <v>3329</v>
      </c>
      <c r="D346" t="str">
        <f>INDEX(Transcripts[#Data], MATCH(Exons[[#This Row],[Transcript stable ID]], Transcripts[Transcript stable ID], 0), 4)</f>
        <v>NM_023110.2</v>
      </c>
      <c r="E346" t="s">
        <v>27</v>
      </c>
      <c r="J346">
        <v>38326352</v>
      </c>
      <c r="K346">
        <v>38272297</v>
      </c>
      <c r="L346">
        <v>38272419</v>
      </c>
      <c r="N346">
        <v>14</v>
      </c>
      <c r="O346">
        <v>2797</v>
      </c>
      <c r="P346">
        <v>2919</v>
      </c>
      <c r="Q346" t="s">
        <v>12345</v>
      </c>
      <c r="R346">
        <v>1855</v>
      </c>
      <c r="S346">
        <v>1977</v>
      </c>
    </row>
    <row r="347" spans="1:19" x14ac:dyDescent="0.3">
      <c r="A347" t="s">
        <v>3309</v>
      </c>
      <c r="B347">
        <v>-1</v>
      </c>
      <c r="C347" t="s">
        <v>3329</v>
      </c>
      <c r="D347" t="str">
        <f>INDEX(Transcripts[#Data], MATCH(Exons[[#This Row],[Transcript stable ID]], Transcripts[Transcript stable ID], 0), 4)</f>
        <v>NM_023110.2</v>
      </c>
      <c r="E347" t="s">
        <v>27</v>
      </c>
      <c r="J347">
        <v>38326352</v>
      </c>
      <c r="K347">
        <v>38272077</v>
      </c>
      <c r="L347">
        <v>38272147</v>
      </c>
      <c r="N347">
        <v>15</v>
      </c>
      <c r="O347">
        <v>2920</v>
      </c>
      <c r="P347">
        <v>2990</v>
      </c>
      <c r="Q347" t="s">
        <v>12346</v>
      </c>
      <c r="R347">
        <v>1978</v>
      </c>
      <c r="S347">
        <v>2048</v>
      </c>
    </row>
    <row r="348" spans="1:19" x14ac:dyDescent="0.3">
      <c r="A348" t="s">
        <v>3309</v>
      </c>
      <c r="B348">
        <v>-1</v>
      </c>
      <c r="C348" t="s">
        <v>3329</v>
      </c>
      <c r="D348" t="str">
        <f>INDEX(Transcripts[#Data], MATCH(Exons[[#This Row],[Transcript stable ID]], Transcripts[Transcript stable ID], 0), 4)</f>
        <v>NM_023110.2</v>
      </c>
      <c r="E348" t="s">
        <v>27</v>
      </c>
      <c r="J348">
        <v>38326352</v>
      </c>
      <c r="K348">
        <v>38271670</v>
      </c>
      <c r="L348">
        <v>38271807</v>
      </c>
      <c r="N348">
        <v>16</v>
      </c>
      <c r="O348">
        <v>2991</v>
      </c>
      <c r="P348">
        <v>3128</v>
      </c>
      <c r="Q348" t="s">
        <v>12347</v>
      </c>
      <c r="R348">
        <v>2049</v>
      </c>
      <c r="S348">
        <v>2186</v>
      </c>
    </row>
    <row r="349" spans="1:19" x14ac:dyDescent="0.3">
      <c r="A349" t="s">
        <v>3309</v>
      </c>
      <c r="B349">
        <v>-1</v>
      </c>
      <c r="C349" t="s">
        <v>3329</v>
      </c>
      <c r="D349" t="str">
        <f>INDEX(Transcripts[#Data], MATCH(Exons[[#This Row],[Transcript stable ID]], Transcripts[Transcript stable ID], 0), 4)</f>
        <v>NM_023110.2</v>
      </c>
      <c r="E349" t="s">
        <v>27</v>
      </c>
      <c r="J349">
        <v>38326352</v>
      </c>
      <c r="K349">
        <v>38271436</v>
      </c>
      <c r="L349">
        <v>38271541</v>
      </c>
      <c r="N349">
        <v>17</v>
      </c>
      <c r="O349">
        <v>3129</v>
      </c>
      <c r="P349">
        <v>3234</v>
      </c>
      <c r="Q349" t="s">
        <v>12348</v>
      </c>
      <c r="R349">
        <v>2187</v>
      </c>
      <c r="S349">
        <v>2292</v>
      </c>
    </row>
    <row r="350" spans="1:19" x14ac:dyDescent="0.3">
      <c r="A350" t="s">
        <v>3309</v>
      </c>
      <c r="B350">
        <v>-1</v>
      </c>
      <c r="C350" t="s">
        <v>3329</v>
      </c>
      <c r="D350" t="str">
        <f>INDEX(Transcripts[#Data], MATCH(Exons[[#This Row],[Transcript stable ID]], Transcripts[Transcript stable ID], 0), 4)</f>
        <v>NM_023110.2</v>
      </c>
      <c r="E350" t="s">
        <v>27</v>
      </c>
      <c r="J350">
        <v>38326352</v>
      </c>
      <c r="K350">
        <v>38285864</v>
      </c>
      <c r="L350">
        <v>38285953</v>
      </c>
      <c r="N350">
        <v>4</v>
      </c>
      <c r="O350">
        <v>1301</v>
      </c>
      <c r="P350">
        <v>1390</v>
      </c>
      <c r="Q350" t="s">
        <v>12351</v>
      </c>
      <c r="R350">
        <v>359</v>
      </c>
      <c r="S350">
        <v>448</v>
      </c>
    </row>
    <row r="351" spans="1:19" x14ac:dyDescent="0.3">
      <c r="A351" t="s">
        <v>3309</v>
      </c>
      <c r="B351">
        <v>-1</v>
      </c>
      <c r="C351" t="s">
        <v>3329</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12364</v>
      </c>
    </row>
    <row r="352" spans="1:19" x14ac:dyDescent="0.3">
      <c r="A352" t="s">
        <v>3309</v>
      </c>
      <c r="B352">
        <v>-1</v>
      </c>
      <c r="C352" t="s">
        <v>3329</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12365</v>
      </c>
      <c r="R352">
        <v>2293</v>
      </c>
      <c r="S352">
        <v>2469</v>
      </c>
    </row>
    <row r="353" spans="1:19" x14ac:dyDescent="0.3">
      <c r="A353" t="s">
        <v>8872</v>
      </c>
      <c r="B353">
        <v>1</v>
      </c>
      <c r="C353" t="s">
        <v>8875</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12366</v>
      </c>
      <c r="R353">
        <v>1</v>
      </c>
      <c r="S353">
        <v>295</v>
      </c>
    </row>
    <row r="354" spans="1:19" x14ac:dyDescent="0.3">
      <c r="A354" t="s">
        <v>8872</v>
      </c>
      <c r="B354">
        <v>1</v>
      </c>
      <c r="C354" t="s">
        <v>8875</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12367</v>
      </c>
    </row>
    <row r="355" spans="1:19" x14ac:dyDescent="0.3">
      <c r="A355" t="s">
        <v>8872</v>
      </c>
      <c r="B355">
        <v>1</v>
      </c>
      <c r="C355" t="s">
        <v>8875</v>
      </c>
      <c r="D355" t="str">
        <f>INDEX(Transcripts[#Data], MATCH(Exons[[#This Row],[Transcript stable ID]], Transcripts[Transcript stable ID], 0), 4)</f>
        <v>NM_006290.3</v>
      </c>
      <c r="E355" t="s">
        <v>27</v>
      </c>
      <c r="J355">
        <v>138188581</v>
      </c>
      <c r="K355">
        <v>138195982</v>
      </c>
      <c r="L355">
        <v>138196172</v>
      </c>
      <c r="N355">
        <v>3</v>
      </c>
      <c r="O355">
        <v>362</v>
      </c>
      <c r="P355">
        <v>552</v>
      </c>
      <c r="Q355" t="s">
        <v>12368</v>
      </c>
      <c r="R355">
        <v>296</v>
      </c>
      <c r="S355">
        <v>486</v>
      </c>
    </row>
    <row r="356" spans="1:19" x14ac:dyDescent="0.3">
      <c r="A356" t="s">
        <v>8872</v>
      </c>
      <c r="B356">
        <v>1</v>
      </c>
      <c r="C356" t="s">
        <v>8875</v>
      </c>
      <c r="D356" t="str">
        <f>INDEX(Transcripts[#Data], MATCH(Exons[[#This Row],[Transcript stable ID]], Transcripts[Transcript stable ID], 0), 4)</f>
        <v>NM_006290.3</v>
      </c>
      <c r="E356" t="s">
        <v>27</v>
      </c>
      <c r="J356">
        <v>138188581</v>
      </c>
      <c r="K356">
        <v>138196825</v>
      </c>
      <c r="L356">
        <v>138196972</v>
      </c>
      <c r="N356">
        <v>4</v>
      </c>
      <c r="O356">
        <v>553</v>
      </c>
      <c r="P356">
        <v>700</v>
      </c>
      <c r="Q356" t="s">
        <v>12369</v>
      </c>
      <c r="R356">
        <v>487</v>
      </c>
      <c r="S356">
        <v>634</v>
      </c>
    </row>
    <row r="357" spans="1:19" x14ac:dyDescent="0.3">
      <c r="A357" t="s">
        <v>8872</v>
      </c>
      <c r="B357">
        <v>1</v>
      </c>
      <c r="C357" t="s">
        <v>8875</v>
      </c>
      <c r="D357" t="str">
        <f>INDEX(Transcripts[#Data], MATCH(Exons[[#This Row],[Transcript stable ID]], Transcripts[Transcript stable ID], 0), 4)</f>
        <v>NM_006290.3</v>
      </c>
      <c r="E357" t="s">
        <v>27</v>
      </c>
      <c r="J357">
        <v>138188581</v>
      </c>
      <c r="K357">
        <v>138197133</v>
      </c>
      <c r="L357">
        <v>138197303</v>
      </c>
      <c r="N357">
        <v>5</v>
      </c>
      <c r="O357">
        <v>701</v>
      </c>
      <c r="P357">
        <v>871</v>
      </c>
      <c r="Q357" t="s">
        <v>12370</v>
      </c>
      <c r="R357">
        <v>635</v>
      </c>
      <c r="S357">
        <v>805</v>
      </c>
    </row>
    <row r="358" spans="1:19" x14ac:dyDescent="0.3">
      <c r="A358" t="s">
        <v>8872</v>
      </c>
      <c r="B358">
        <v>1</v>
      </c>
      <c r="C358" t="s">
        <v>8875</v>
      </c>
      <c r="D358" t="str">
        <f>INDEX(Transcripts[#Data], MATCH(Exons[[#This Row],[Transcript stable ID]], Transcripts[Transcript stable ID], 0), 4)</f>
        <v>NM_006290.3</v>
      </c>
      <c r="E358" t="s">
        <v>27</v>
      </c>
      <c r="J358">
        <v>138188581</v>
      </c>
      <c r="K358">
        <v>138198213</v>
      </c>
      <c r="L358">
        <v>138198393</v>
      </c>
      <c r="N358">
        <v>6</v>
      </c>
      <c r="O358">
        <v>872</v>
      </c>
      <c r="P358">
        <v>1052</v>
      </c>
      <c r="Q358" t="s">
        <v>12371</v>
      </c>
      <c r="R358">
        <v>806</v>
      </c>
      <c r="S358">
        <v>986</v>
      </c>
    </row>
    <row r="359" spans="1:19" x14ac:dyDescent="0.3">
      <c r="A359" t="s">
        <v>8872</v>
      </c>
      <c r="B359">
        <v>1</v>
      </c>
      <c r="C359" t="s">
        <v>8875</v>
      </c>
      <c r="D359" t="str">
        <f>INDEX(Transcripts[#Data], MATCH(Exons[[#This Row],[Transcript stable ID]], Transcripts[Transcript stable ID], 0), 4)</f>
        <v>NM_006290.3</v>
      </c>
      <c r="E359" t="s">
        <v>27</v>
      </c>
      <c r="J359">
        <v>138188581</v>
      </c>
      <c r="K359">
        <v>138199569</v>
      </c>
      <c r="L359">
        <v>138200488</v>
      </c>
      <c r="N359">
        <v>7</v>
      </c>
      <c r="O359">
        <v>1053</v>
      </c>
      <c r="P359">
        <v>1972</v>
      </c>
      <c r="Q359" t="s">
        <v>12372</v>
      </c>
      <c r="R359">
        <v>987</v>
      </c>
      <c r="S359">
        <v>1906</v>
      </c>
    </row>
    <row r="360" spans="1:19" x14ac:dyDescent="0.3">
      <c r="A360" t="s">
        <v>8872</v>
      </c>
      <c r="B360">
        <v>1</v>
      </c>
      <c r="C360" t="s">
        <v>8875</v>
      </c>
      <c r="D360" t="str">
        <f>INDEX(Transcripts[#Data], MATCH(Exons[[#This Row],[Transcript stable ID]], Transcripts[Transcript stable ID], 0), 4)</f>
        <v>NM_006290.3</v>
      </c>
      <c r="E360" t="s">
        <v>27</v>
      </c>
      <c r="J360">
        <v>138188581</v>
      </c>
      <c r="K360">
        <v>138201208</v>
      </c>
      <c r="L360">
        <v>138201389</v>
      </c>
      <c r="N360">
        <v>8</v>
      </c>
      <c r="O360">
        <v>1973</v>
      </c>
      <c r="P360">
        <v>2154</v>
      </c>
      <c r="Q360" t="s">
        <v>12373</v>
      </c>
      <c r="R360">
        <v>1907</v>
      </c>
      <c r="S360">
        <v>2088</v>
      </c>
    </row>
    <row r="361" spans="1:19" x14ac:dyDescent="0.3">
      <c r="A361" t="s">
        <v>8872</v>
      </c>
      <c r="B361">
        <v>1</v>
      </c>
      <c r="C361" t="s">
        <v>8875</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12374</v>
      </c>
      <c r="R361">
        <v>2089</v>
      </c>
      <c r="S361">
        <v>2373</v>
      </c>
    </row>
    <row r="362" spans="1:19" x14ac:dyDescent="0.3">
      <c r="A362" t="s">
        <v>103</v>
      </c>
      <c r="B362">
        <v>1</v>
      </c>
      <c r="C362" t="s">
        <v>3889</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12383</v>
      </c>
    </row>
    <row r="363" spans="1:19" x14ac:dyDescent="0.3">
      <c r="A363" t="s">
        <v>103</v>
      </c>
      <c r="B363">
        <v>1</v>
      </c>
      <c r="C363" t="s">
        <v>3889</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12384</v>
      </c>
    </row>
    <row r="364" spans="1:19" x14ac:dyDescent="0.3">
      <c r="A364" t="s">
        <v>103</v>
      </c>
      <c r="B364">
        <v>1</v>
      </c>
      <c r="C364" t="s">
        <v>3889</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12385</v>
      </c>
    </row>
    <row r="365" spans="1:19" x14ac:dyDescent="0.3">
      <c r="A365" t="s">
        <v>103</v>
      </c>
      <c r="B365">
        <v>1</v>
      </c>
      <c r="C365" t="s">
        <v>3889</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12386</v>
      </c>
    </row>
    <row r="366" spans="1:19" x14ac:dyDescent="0.3">
      <c r="A366" t="s">
        <v>103</v>
      </c>
      <c r="B366">
        <v>1</v>
      </c>
      <c r="C366" t="s">
        <v>3889</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12387</v>
      </c>
    </row>
    <row r="367" spans="1:19" x14ac:dyDescent="0.3">
      <c r="A367" t="s">
        <v>103</v>
      </c>
      <c r="B367">
        <v>1</v>
      </c>
      <c r="C367" t="s">
        <v>3889</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12388</v>
      </c>
    </row>
    <row r="368" spans="1:19" x14ac:dyDescent="0.3">
      <c r="A368" t="s">
        <v>103</v>
      </c>
      <c r="B368">
        <v>1</v>
      </c>
      <c r="C368" t="s">
        <v>3889</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12389</v>
      </c>
    </row>
    <row r="369" spans="1:19" x14ac:dyDescent="0.3">
      <c r="A369" t="s">
        <v>103</v>
      </c>
      <c r="B369">
        <v>1</v>
      </c>
      <c r="C369" t="s">
        <v>3889</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12390</v>
      </c>
    </row>
    <row r="370" spans="1:19" x14ac:dyDescent="0.3">
      <c r="A370" t="s">
        <v>103</v>
      </c>
      <c r="B370">
        <v>1</v>
      </c>
      <c r="C370" t="s">
        <v>3889</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12391</v>
      </c>
    </row>
    <row r="371" spans="1:19" x14ac:dyDescent="0.3">
      <c r="A371" t="s">
        <v>103</v>
      </c>
      <c r="B371">
        <v>1</v>
      </c>
      <c r="C371" t="s">
        <v>3889</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12392</v>
      </c>
    </row>
    <row r="372" spans="1:19" x14ac:dyDescent="0.3">
      <c r="A372" t="s">
        <v>103</v>
      </c>
      <c r="B372">
        <v>1</v>
      </c>
      <c r="C372" t="s">
        <v>3889</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12393</v>
      </c>
    </row>
    <row r="373" spans="1:19" x14ac:dyDescent="0.3">
      <c r="A373" t="s">
        <v>103</v>
      </c>
      <c r="B373">
        <v>1</v>
      </c>
      <c r="C373" t="s">
        <v>3889</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12394</v>
      </c>
      <c r="R373">
        <v>1</v>
      </c>
      <c r="S373">
        <v>738</v>
      </c>
    </row>
    <row r="374" spans="1:19" x14ac:dyDescent="0.3">
      <c r="A374" t="s">
        <v>103</v>
      </c>
      <c r="B374">
        <v>1</v>
      </c>
      <c r="C374" t="s">
        <v>3889</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12395</v>
      </c>
    </row>
    <row r="375" spans="1:19" x14ac:dyDescent="0.3">
      <c r="A375" t="s">
        <v>103</v>
      </c>
      <c r="B375">
        <v>1</v>
      </c>
      <c r="C375" t="s">
        <v>3876</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12396</v>
      </c>
      <c r="R375">
        <v>1</v>
      </c>
      <c r="S375">
        <v>2068</v>
      </c>
    </row>
    <row r="376" spans="1:19" x14ac:dyDescent="0.3">
      <c r="A376" t="s">
        <v>103</v>
      </c>
      <c r="B376">
        <v>1</v>
      </c>
      <c r="C376" t="s">
        <v>3876</v>
      </c>
      <c r="D376" t="str">
        <f>INDEX(Transcripts[#Data], MATCH(Exons[[#This Row],[Transcript stable ID]], Transcripts[Transcript stable ID], 0), 4)</f>
        <v>NM_080425.3</v>
      </c>
      <c r="E376" t="s">
        <v>27</v>
      </c>
      <c r="J376">
        <v>57427769</v>
      </c>
      <c r="K376">
        <v>57470667</v>
      </c>
      <c r="L376">
        <v>57470739</v>
      </c>
      <c r="N376">
        <v>2</v>
      </c>
      <c r="O376">
        <v>2621</v>
      </c>
      <c r="P376">
        <v>2693</v>
      </c>
      <c r="Q376" t="s">
        <v>12397</v>
      </c>
      <c r="R376">
        <v>2069</v>
      </c>
      <c r="S376">
        <v>2141</v>
      </c>
    </row>
    <row r="377" spans="1:19" x14ac:dyDescent="0.3">
      <c r="A377" t="s">
        <v>103</v>
      </c>
      <c r="B377">
        <v>1</v>
      </c>
      <c r="C377" t="s">
        <v>3876</v>
      </c>
      <c r="D377" t="str">
        <f>INDEX(Transcripts[#Data], MATCH(Exons[[#This Row],[Transcript stable ID]], Transcripts[Transcript stable ID], 0), 4)</f>
        <v>NM_080425.3</v>
      </c>
      <c r="E377" t="s">
        <v>27</v>
      </c>
      <c r="J377">
        <v>57427769</v>
      </c>
      <c r="K377">
        <v>57473996</v>
      </c>
      <c r="L377">
        <v>57474040</v>
      </c>
      <c r="N377">
        <v>3</v>
      </c>
      <c r="O377">
        <v>2694</v>
      </c>
      <c r="P377">
        <v>2738</v>
      </c>
      <c r="Q377" t="s">
        <v>12398</v>
      </c>
      <c r="R377">
        <v>2142</v>
      </c>
      <c r="S377">
        <v>2186</v>
      </c>
    </row>
    <row r="378" spans="1:19" x14ac:dyDescent="0.3">
      <c r="A378" t="s">
        <v>103</v>
      </c>
      <c r="B378">
        <v>1</v>
      </c>
      <c r="C378" t="s">
        <v>3876</v>
      </c>
      <c r="D378" t="str">
        <f>INDEX(Transcripts[#Data], MATCH(Exons[[#This Row],[Transcript stable ID]], Transcripts[Transcript stable ID], 0), 4)</f>
        <v>NM_080425.3</v>
      </c>
      <c r="E378" t="s">
        <v>27</v>
      </c>
      <c r="J378">
        <v>57427769</v>
      </c>
      <c r="K378">
        <v>57478586</v>
      </c>
      <c r="L378">
        <v>57478640</v>
      </c>
      <c r="N378">
        <v>4</v>
      </c>
      <c r="O378">
        <v>2739</v>
      </c>
      <c r="P378">
        <v>2793</v>
      </c>
      <c r="Q378" t="s">
        <v>12399</v>
      </c>
      <c r="R378">
        <v>2187</v>
      </c>
      <c r="S378">
        <v>2241</v>
      </c>
    </row>
    <row r="379" spans="1:19" x14ac:dyDescent="0.3">
      <c r="A379" t="s">
        <v>103</v>
      </c>
      <c r="B379">
        <v>1</v>
      </c>
      <c r="C379" t="s">
        <v>3876</v>
      </c>
      <c r="D379" t="str">
        <f>INDEX(Transcripts[#Data], MATCH(Exons[[#This Row],[Transcript stable ID]], Transcripts[Transcript stable ID], 0), 4)</f>
        <v>NM_080425.3</v>
      </c>
      <c r="E379" t="s">
        <v>27</v>
      </c>
      <c r="J379">
        <v>57427769</v>
      </c>
      <c r="K379">
        <v>57478727</v>
      </c>
      <c r="L379">
        <v>57478846</v>
      </c>
      <c r="N379">
        <v>5</v>
      </c>
      <c r="O379">
        <v>2794</v>
      </c>
      <c r="P379">
        <v>2913</v>
      </c>
      <c r="Q379" t="s">
        <v>12400</v>
      </c>
      <c r="R379">
        <v>2242</v>
      </c>
      <c r="S379">
        <v>2361</v>
      </c>
    </row>
    <row r="380" spans="1:19" x14ac:dyDescent="0.3">
      <c r="A380" t="s">
        <v>103</v>
      </c>
      <c r="B380">
        <v>1</v>
      </c>
      <c r="C380" t="s">
        <v>3876</v>
      </c>
      <c r="D380" t="str">
        <f>INDEX(Transcripts[#Data], MATCH(Exons[[#This Row],[Transcript stable ID]], Transcripts[Transcript stable ID], 0), 4)</f>
        <v>NM_080425.3</v>
      </c>
      <c r="E380" t="s">
        <v>27</v>
      </c>
      <c r="J380">
        <v>57427769</v>
      </c>
      <c r="K380">
        <v>57480438</v>
      </c>
      <c r="L380">
        <v>57480535</v>
      </c>
      <c r="N380">
        <v>6</v>
      </c>
      <c r="O380">
        <v>2914</v>
      </c>
      <c r="P380">
        <v>3011</v>
      </c>
      <c r="Q380" t="s">
        <v>12401</v>
      </c>
      <c r="R380">
        <v>2362</v>
      </c>
      <c r="S380">
        <v>2459</v>
      </c>
    </row>
    <row r="381" spans="1:19" x14ac:dyDescent="0.3">
      <c r="A381" t="s">
        <v>103</v>
      </c>
      <c r="B381">
        <v>1</v>
      </c>
      <c r="C381" t="s">
        <v>3876</v>
      </c>
      <c r="D381" t="str">
        <f>INDEX(Transcripts[#Data], MATCH(Exons[[#This Row],[Transcript stable ID]], Transcripts[Transcript stable ID], 0), 4)</f>
        <v>NM_080425.3</v>
      </c>
      <c r="E381" t="s">
        <v>27</v>
      </c>
      <c r="J381">
        <v>57427769</v>
      </c>
      <c r="K381">
        <v>57484217</v>
      </c>
      <c r="L381">
        <v>57484271</v>
      </c>
      <c r="N381">
        <v>7</v>
      </c>
      <c r="O381">
        <v>3012</v>
      </c>
      <c r="P381">
        <v>3066</v>
      </c>
      <c r="Q381" t="s">
        <v>12402</v>
      </c>
      <c r="R381">
        <v>2460</v>
      </c>
      <c r="S381">
        <v>2514</v>
      </c>
    </row>
    <row r="382" spans="1:19" x14ac:dyDescent="0.3">
      <c r="A382" t="s">
        <v>103</v>
      </c>
      <c r="B382">
        <v>1</v>
      </c>
      <c r="C382" t="s">
        <v>3876</v>
      </c>
      <c r="D382" t="str">
        <f>INDEX(Transcripts[#Data], MATCH(Exons[[#This Row],[Transcript stable ID]], Transcripts[Transcript stable ID], 0), 4)</f>
        <v>NM_080425.3</v>
      </c>
      <c r="E382" t="s">
        <v>27</v>
      </c>
      <c r="J382">
        <v>57427769</v>
      </c>
      <c r="K382">
        <v>57484405</v>
      </c>
      <c r="L382">
        <v>57484478</v>
      </c>
      <c r="N382">
        <v>8</v>
      </c>
      <c r="O382">
        <v>3067</v>
      </c>
      <c r="P382">
        <v>3140</v>
      </c>
      <c r="Q382" t="s">
        <v>12403</v>
      </c>
      <c r="R382">
        <v>2515</v>
      </c>
      <c r="S382">
        <v>2588</v>
      </c>
    </row>
    <row r="383" spans="1:19" x14ac:dyDescent="0.3">
      <c r="A383" t="s">
        <v>103</v>
      </c>
      <c r="B383">
        <v>1</v>
      </c>
      <c r="C383" t="s">
        <v>3876</v>
      </c>
      <c r="D383" t="str">
        <f>INDEX(Transcripts[#Data], MATCH(Exons[[#This Row],[Transcript stable ID]], Transcripts[Transcript stable ID], 0), 4)</f>
        <v>NM_080425.3</v>
      </c>
      <c r="E383" t="s">
        <v>27</v>
      </c>
      <c r="J383">
        <v>57427769</v>
      </c>
      <c r="K383">
        <v>57484576</v>
      </c>
      <c r="L383">
        <v>57484634</v>
      </c>
      <c r="N383">
        <v>9</v>
      </c>
      <c r="O383">
        <v>3141</v>
      </c>
      <c r="P383">
        <v>3199</v>
      </c>
      <c r="Q383" t="s">
        <v>12404</v>
      </c>
      <c r="R383">
        <v>2589</v>
      </c>
      <c r="S383">
        <v>2647</v>
      </c>
    </row>
    <row r="384" spans="1:19" x14ac:dyDescent="0.3">
      <c r="A384" t="s">
        <v>103</v>
      </c>
      <c r="B384">
        <v>1</v>
      </c>
      <c r="C384" t="s">
        <v>3876</v>
      </c>
      <c r="D384" t="str">
        <f>INDEX(Transcripts[#Data], MATCH(Exons[[#This Row],[Transcript stable ID]], Transcripts[Transcript stable ID], 0), 4)</f>
        <v>NM_080425.3</v>
      </c>
      <c r="E384" t="s">
        <v>27</v>
      </c>
      <c r="J384">
        <v>57427769</v>
      </c>
      <c r="K384">
        <v>57484739</v>
      </c>
      <c r="L384">
        <v>57484859</v>
      </c>
      <c r="N384">
        <v>10</v>
      </c>
      <c r="O384">
        <v>3200</v>
      </c>
      <c r="P384">
        <v>3320</v>
      </c>
      <c r="Q384" t="s">
        <v>12405</v>
      </c>
      <c r="R384">
        <v>2648</v>
      </c>
      <c r="S384">
        <v>2768</v>
      </c>
    </row>
    <row r="385" spans="1:19" x14ac:dyDescent="0.3">
      <c r="A385" t="s">
        <v>103</v>
      </c>
      <c r="B385">
        <v>1</v>
      </c>
      <c r="C385" t="s">
        <v>3876</v>
      </c>
      <c r="D385" t="str">
        <f>INDEX(Transcripts[#Data], MATCH(Exons[[#This Row],[Transcript stable ID]], Transcripts[Transcript stable ID], 0), 4)</f>
        <v>NM_080425.3</v>
      </c>
      <c r="E385" t="s">
        <v>27</v>
      </c>
      <c r="J385">
        <v>57427769</v>
      </c>
      <c r="K385">
        <v>57485006</v>
      </c>
      <c r="L385">
        <v>57485136</v>
      </c>
      <c r="N385">
        <v>11</v>
      </c>
      <c r="O385">
        <v>3321</v>
      </c>
      <c r="P385">
        <v>3451</v>
      </c>
      <c r="Q385" t="s">
        <v>12406</v>
      </c>
      <c r="R385">
        <v>2769</v>
      </c>
      <c r="S385">
        <v>2899</v>
      </c>
    </row>
    <row r="386" spans="1:19" x14ac:dyDescent="0.3">
      <c r="A386" t="s">
        <v>103</v>
      </c>
      <c r="B386">
        <v>1</v>
      </c>
      <c r="C386" t="s">
        <v>3876</v>
      </c>
      <c r="D386" t="str">
        <f>INDEX(Transcripts[#Data], MATCH(Exons[[#This Row],[Transcript stable ID]], Transcripts[Transcript stable ID], 0), 4)</f>
        <v>NM_080425.3</v>
      </c>
      <c r="E386" t="s">
        <v>27</v>
      </c>
      <c r="J386">
        <v>57427769</v>
      </c>
      <c r="K386">
        <v>57485389</v>
      </c>
      <c r="L386">
        <v>57485456</v>
      </c>
      <c r="N386">
        <v>12</v>
      </c>
      <c r="O386">
        <v>3452</v>
      </c>
      <c r="P386">
        <v>3519</v>
      </c>
      <c r="Q386" t="s">
        <v>12407</v>
      </c>
      <c r="R386">
        <v>2900</v>
      </c>
      <c r="S386">
        <v>2967</v>
      </c>
    </row>
    <row r="387" spans="1:19" x14ac:dyDescent="0.3">
      <c r="A387" t="s">
        <v>103</v>
      </c>
      <c r="B387">
        <v>1</v>
      </c>
      <c r="C387" t="s">
        <v>3876</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12408</v>
      </c>
      <c r="R387">
        <v>2968</v>
      </c>
      <c r="S387">
        <v>3114</v>
      </c>
    </row>
    <row r="388" spans="1:19" x14ac:dyDescent="0.3">
      <c r="A388" t="s">
        <v>103</v>
      </c>
      <c r="B388">
        <v>1</v>
      </c>
      <c r="C388" t="s">
        <v>3896</v>
      </c>
      <c r="D388" t="str">
        <f>INDEX(Transcripts[#Data], MATCH(Exons[[#This Row],[Transcript stable ID]], Transcripts[Transcript stable ID], 0), 4)</f>
        <v>NM_000516.5</v>
      </c>
      <c r="E388" t="s">
        <v>27</v>
      </c>
      <c r="J388">
        <v>57466358</v>
      </c>
      <c r="K388">
        <v>57470667</v>
      </c>
      <c r="L388">
        <v>57470739</v>
      </c>
      <c r="N388">
        <v>2</v>
      </c>
      <c r="O388">
        <v>564</v>
      </c>
      <c r="P388">
        <v>636</v>
      </c>
      <c r="Q388" t="s">
        <v>12397</v>
      </c>
      <c r="R388">
        <v>140</v>
      </c>
      <c r="S388">
        <v>212</v>
      </c>
    </row>
    <row r="389" spans="1:19" x14ac:dyDescent="0.3">
      <c r="A389" t="s">
        <v>103</v>
      </c>
      <c r="B389">
        <v>1</v>
      </c>
      <c r="C389" t="s">
        <v>3896</v>
      </c>
      <c r="D389" t="str">
        <f>INDEX(Transcripts[#Data], MATCH(Exons[[#This Row],[Transcript stable ID]], Transcripts[Transcript stable ID], 0), 4)</f>
        <v>NM_000516.5</v>
      </c>
      <c r="E389" t="s">
        <v>27</v>
      </c>
      <c r="J389">
        <v>57466358</v>
      </c>
      <c r="K389">
        <v>57473996</v>
      </c>
      <c r="L389">
        <v>57474040</v>
      </c>
      <c r="N389">
        <v>3</v>
      </c>
      <c r="O389">
        <v>637</v>
      </c>
      <c r="P389">
        <v>681</v>
      </c>
      <c r="Q389" t="s">
        <v>12398</v>
      </c>
      <c r="R389">
        <v>213</v>
      </c>
      <c r="S389">
        <v>257</v>
      </c>
    </row>
    <row r="390" spans="1:19" x14ac:dyDescent="0.3">
      <c r="A390" t="s">
        <v>103</v>
      </c>
      <c r="B390">
        <v>1</v>
      </c>
      <c r="C390" t="s">
        <v>3896</v>
      </c>
      <c r="D390" t="str">
        <f>INDEX(Transcripts[#Data], MATCH(Exons[[#This Row],[Transcript stable ID]], Transcripts[Transcript stable ID], 0), 4)</f>
        <v>NM_000516.5</v>
      </c>
      <c r="E390" t="s">
        <v>27</v>
      </c>
      <c r="J390">
        <v>57466358</v>
      </c>
      <c r="K390">
        <v>57478586</v>
      </c>
      <c r="L390">
        <v>57478640</v>
      </c>
      <c r="N390">
        <v>4</v>
      </c>
      <c r="O390">
        <v>682</v>
      </c>
      <c r="P390">
        <v>736</v>
      </c>
      <c r="Q390" t="s">
        <v>12399</v>
      </c>
      <c r="R390">
        <v>258</v>
      </c>
      <c r="S390">
        <v>312</v>
      </c>
    </row>
    <row r="391" spans="1:19" x14ac:dyDescent="0.3">
      <c r="A391" t="s">
        <v>103</v>
      </c>
      <c r="B391">
        <v>1</v>
      </c>
      <c r="C391" t="s">
        <v>3896</v>
      </c>
      <c r="D391" t="str">
        <f>INDEX(Transcripts[#Data], MATCH(Exons[[#This Row],[Transcript stable ID]], Transcripts[Transcript stable ID], 0), 4)</f>
        <v>NM_000516.5</v>
      </c>
      <c r="E391" t="s">
        <v>27</v>
      </c>
      <c r="J391">
        <v>57466358</v>
      </c>
      <c r="K391">
        <v>57478727</v>
      </c>
      <c r="L391">
        <v>57478846</v>
      </c>
      <c r="N391">
        <v>5</v>
      </c>
      <c r="O391">
        <v>737</v>
      </c>
      <c r="P391">
        <v>856</v>
      </c>
      <c r="Q391" t="s">
        <v>12400</v>
      </c>
      <c r="R391">
        <v>313</v>
      </c>
      <c r="S391">
        <v>432</v>
      </c>
    </row>
    <row r="392" spans="1:19" x14ac:dyDescent="0.3">
      <c r="A392" t="s">
        <v>103</v>
      </c>
      <c r="B392">
        <v>1</v>
      </c>
      <c r="C392" t="s">
        <v>3896</v>
      </c>
      <c r="D392" t="str">
        <f>INDEX(Transcripts[#Data], MATCH(Exons[[#This Row],[Transcript stable ID]], Transcripts[Transcript stable ID], 0), 4)</f>
        <v>NM_000516.5</v>
      </c>
      <c r="E392" t="s">
        <v>27</v>
      </c>
      <c r="J392">
        <v>57466358</v>
      </c>
      <c r="K392">
        <v>57480438</v>
      </c>
      <c r="L392">
        <v>57480535</v>
      </c>
      <c r="N392">
        <v>6</v>
      </c>
      <c r="O392">
        <v>857</v>
      </c>
      <c r="P392">
        <v>954</v>
      </c>
      <c r="Q392" t="s">
        <v>12401</v>
      </c>
      <c r="R392">
        <v>433</v>
      </c>
      <c r="S392">
        <v>530</v>
      </c>
    </row>
    <row r="393" spans="1:19" x14ac:dyDescent="0.3">
      <c r="A393" t="s">
        <v>103</v>
      </c>
      <c r="B393">
        <v>1</v>
      </c>
      <c r="C393" t="s">
        <v>3896</v>
      </c>
      <c r="D393" t="str">
        <f>INDEX(Transcripts[#Data], MATCH(Exons[[#This Row],[Transcript stable ID]], Transcripts[Transcript stable ID], 0), 4)</f>
        <v>NM_000516.5</v>
      </c>
      <c r="E393" t="s">
        <v>27</v>
      </c>
      <c r="J393">
        <v>57466358</v>
      </c>
      <c r="K393">
        <v>57484217</v>
      </c>
      <c r="L393">
        <v>57484271</v>
      </c>
      <c r="N393">
        <v>7</v>
      </c>
      <c r="O393">
        <v>955</v>
      </c>
      <c r="P393">
        <v>1009</v>
      </c>
      <c r="Q393" t="s">
        <v>12402</v>
      </c>
      <c r="R393">
        <v>531</v>
      </c>
      <c r="S393">
        <v>585</v>
      </c>
    </row>
    <row r="394" spans="1:19" x14ac:dyDescent="0.3">
      <c r="A394" t="s">
        <v>103</v>
      </c>
      <c r="B394">
        <v>1</v>
      </c>
      <c r="C394" t="s">
        <v>3896</v>
      </c>
      <c r="D394" t="str">
        <f>INDEX(Transcripts[#Data], MATCH(Exons[[#This Row],[Transcript stable ID]], Transcripts[Transcript stable ID], 0), 4)</f>
        <v>NM_000516.5</v>
      </c>
      <c r="E394" t="s">
        <v>27</v>
      </c>
      <c r="J394">
        <v>57466358</v>
      </c>
      <c r="K394">
        <v>57484405</v>
      </c>
      <c r="L394">
        <v>57484478</v>
      </c>
      <c r="N394">
        <v>8</v>
      </c>
      <c r="O394">
        <v>1010</v>
      </c>
      <c r="P394">
        <v>1083</v>
      </c>
      <c r="Q394" t="s">
        <v>12403</v>
      </c>
      <c r="R394">
        <v>586</v>
      </c>
      <c r="S394">
        <v>659</v>
      </c>
    </row>
    <row r="395" spans="1:19" x14ac:dyDescent="0.3">
      <c r="A395" t="s">
        <v>103</v>
      </c>
      <c r="B395">
        <v>1</v>
      </c>
      <c r="C395" t="s">
        <v>3896</v>
      </c>
      <c r="D395" t="str">
        <f>INDEX(Transcripts[#Data], MATCH(Exons[[#This Row],[Transcript stable ID]], Transcripts[Transcript stable ID], 0), 4)</f>
        <v>NM_000516.5</v>
      </c>
      <c r="E395" t="s">
        <v>27</v>
      </c>
      <c r="J395">
        <v>57466358</v>
      </c>
      <c r="K395">
        <v>57484576</v>
      </c>
      <c r="L395">
        <v>57484634</v>
      </c>
      <c r="N395">
        <v>9</v>
      </c>
      <c r="O395">
        <v>1084</v>
      </c>
      <c r="P395">
        <v>1142</v>
      </c>
      <c r="Q395" t="s">
        <v>12404</v>
      </c>
      <c r="R395">
        <v>660</v>
      </c>
      <c r="S395">
        <v>718</v>
      </c>
    </row>
    <row r="396" spans="1:19" x14ac:dyDescent="0.3">
      <c r="A396" t="s">
        <v>103</v>
      </c>
      <c r="B396">
        <v>1</v>
      </c>
      <c r="C396" t="s">
        <v>3896</v>
      </c>
      <c r="D396" t="str">
        <f>INDEX(Transcripts[#Data], MATCH(Exons[[#This Row],[Transcript stable ID]], Transcripts[Transcript stable ID], 0), 4)</f>
        <v>NM_000516.5</v>
      </c>
      <c r="E396" t="s">
        <v>27</v>
      </c>
      <c r="J396">
        <v>57466358</v>
      </c>
      <c r="K396">
        <v>57484739</v>
      </c>
      <c r="L396">
        <v>57484859</v>
      </c>
      <c r="N396">
        <v>10</v>
      </c>
      <c r="O396">
        <v>1143</v>
      </c>
      <c r="P396">
        <v>1263</v>
      </c>
      <c r="Q396" t="s">
        <v>12405</v>
      </c>
      <c r="R396">
        <v>719</v>
      </c>
      <c r="S396">
        <v>839</v>
      </c>
    </row>
    <row r="397" spans="1:19" x14ac:dyDescent="0.3">
      <c r="A397" t="s">
        <v>103</v>
      </c>
      <c r="B397">
        <v>1</v>
      </c>
      <c r="C397" t="s">
        <v>3896</v>
      </c>
      <c r="D397" t="str">
        <f>INDEX(Transcripts[#Data], MATCH(Exons[[#This Row],[Transcript stable ID]], Transcripts[Transcript stable ID], 0), 4)</f>
        <v>NM_000516.5</v>
      </c>
      <c r="E397" t="s">
        <v>27</v>
      </c>
      <c r="J397">
        <v>57466358</v>
      </c>
      <c r="K397">
        <v>57485006</v>
      </c>
      <c r="L397">
        <v>57485136</v>
      </c>
      <c r="N397">
        <v>11</v>
      </c>
      <c r="O397">
        <v>1264</v>
      </c>
      <c r="P397">
        <v>1394</v>
      </c>
      <c r="Q397" t="s">
        <v>12406</v>
      </c>
      <c r="R397">
        <v>840</v>
      </c>
      <c r="S397">
        <v>970</v>
      </c>
    </row>
    <row r="398" spans="1:19" x14ac:dyDescent="0.3">
      <c r="A398" t="s">
        <v>103</v>
      </c>
      <c r="B398">
        <v>1</v>
      </c>
      <c r="C398" t="s">
        <v>3896</v>
      </c>
      <c r="D398" t="str">
        <f>INDEX(Transcripts[#Data], MATCH(Exons[[#This Row],[Transcript stable ID]], Transcripts[Transcript stable ID], 0), 4)</f>
        <v>NM_000516.5</v>
      </c>
      <c r="E398" t="s">
        <v>27</v>
      </c>
      <c r="J398">
        <v>57466358</v>
      </c>
      <c r="K398">
        <v>57485389</v>
      </c>
      <c r="L398">
        <v>57485456</v>
      </c>
      <c r="N398">
        <v>12</v>
      </c>
      <c r="O398">
        <v>1395</v>
      </c>
      <c r="P398">
        <v>1462</v>
      </c>
      <c r="Q398" t="s">
        <v>12407</v>
      </c>
      <c r="R398">
        <v>971</v>
      </c>
      <c r="S398">
        <v>1038</v>
      </c>
    </row>
    <row r="399" spans="1:19" x14ac:dyDescent="0.3">
      <c r="A399" t="s">
        <v>103</v>
      </c>
      <c r="B399">
        <v>1</v>
      </c>
      <c r="C399" t="s">
        <v>3896</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12408</v>
      </c>
      <c r="R399">
        <v>1039</v>
      </c>
      <c r="S399">
        <v>1185</v>
      </c>
    </row>
    <row r="400" spans="1:19" x14ac:dyDescent="0.3">
      <c r="A400" t="s">
        <v>103</v>
      </c>
      <c r="B400">
        <v>1</v>
      </c>
      <c r="C400" t="s">
        <v>3896</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12409</v>
      </c>
      <c r="R400">
        <v>1</v>
      </c>
      <c r="S400">
        <v>139</v>
      </c>
    </row>
    <row r="401" spans="1:19" x14ac:dyDescent="0.3">
      <c r="A401" t="s">
        <v>103</v>
      </c>
      <c r="B401">
        <v>1</v>
      </c>
      <c r="C401" t="s">
        <v>3892</v>
      </c>
      <c r="D401" t="str">
        <f>INDEX(Transcripts[#Data], MATCH(Exons[[#This Row],[Transcript stable ID]], Transcripts[Transcript stable ID], 0), 4)</f>
        <v>NM_001077488.1</v>
      </c>
      <c r="E401" t="s">
        <v>27</v>
      </c>
      <c r="J401">
        <v>57466358</v>
      </c>
      <c r="K401">
        <v>57470667</v>
      </c>
      <c r="L401">
        <v>57470739</v>
      </c>
      <c r="N401">
        <v>2</v>
      </c>
      <c r="O401">
        <v>564</v>
      </c>
      <c r="P401">
        <v>636</v>
      </c>
      <c r="Q401" t="s">
        <v>12397</v>
      </c>
      <c r="R401">
        <v>140</v>
      </c>
      <c r="S401">
        <v>212</v>
      </c>
    </row>
    <row r="402" spans="1:19" x14ac:dyDescent="0.3">
      <c r="A402" t="s">
        <v>103</v>
      </c>
      <c r="B402">
        <v>1</v>
      </c>
      <c r="C402" t="s">
        <v>3892</v>
      </c>
      <c r="D402" t="str">
        <f>INDEX(Transcripts[#Data], MATCH(Exons[[#This Row],[Transcript stable ID]], Transcripts[Transcript stable ID], 0), 4)</f>
        <v>NM_001077488.1</v>
      </c>
      <c r="E402" t="s">
        <v>27</v>
      </c>
      <c r="J402">
        <v>57466358</v>
      </c>
      <c r="K402">
        <v>57473996</v>
      </c>
      <c r="L402">
        <v>57474040</v>
      </c>
      <c r="N402">
        <v>3</v>
      </c>
      <c r="O402">
        <v>637</v>
      </c>
      <c r="P402">
        <v>681</v>
      </c>
      <c r="Q402" t="s">
        <v>12398</v>
      </c>
      <c r="R402">
        <v>213</v>
      </c>
      <c r="S402">
        <v>257</v>
      </c>
    </row>
    <row r="403" spans="1:19" x14ac:dyDescent="0.3">
      <c r="A403" t="s">
        <v>103</v>
      </c>
      <c r="B403">
        <v>1</v>
      </c>
      <c r="C403" t="s">
        <v>3892</v>
      </c>
      <c r="D403" t="str">
        <f>INDEX(Transcripts[#Data], MATCH(Exons[[#This Row],[Transcript stable ID]], Transcripts[Transcript stable ID], 0), 4)</f>
        <v>NM_001077488.1</v>
      </c>
      <c r="E403" t="s">
        <v>27</v>
      </c>
      <c r="J403">
        <v>57466358</v>
      </c>
      <c r="K403">
        <v>57478727</v>
      </c>
      <c r="L403">
        <v>57478846</v>
      </c>
      <c r="N403">
        <v>5</v>
      </c>
      <c r="O403">
        <v>740</v>
      </c>
      <c r="P403">
        <v>859</v>
      </c>
      <c r="Q403" t="s">
        <v>12400</v>
      </c>
      <c r="R403">
        <v>316</v>
      </c>
      <c r="S403">
        <v>435</v>
      </c>
    </row>
    <row r="404" spans="1:19" x14ac:dyDescent="0.3">
      <c r="A404" t="s">
        <v>103</v>
      </c>
      <c r="B404">
        <v>1</v>
      </c>
      <c r="C404" t="s">
        <v>3892</v>
      </c>
      <c r="D404" t="str">
        <f>INDEX(Transcripts[#Data], MATCH(Exons[[#This Row],[Transcript stable ID]], Transcripts[Transcript stable ID], 0), 4)</f>
        <v>NM_001077488.1</v>
      </c>
      <c r="E404" t="s">
        <v>27</v>
      </c>
      <c r="J404">
        <v>57466358</v>
      </c>
      <c r="K404">
        <v>57480438</v>
      </c>
      <c r="L404">
        <v>57480535</v>
      </c>
      <c r="N404">
        <v>6</v>
      </c>
      <c r="O404">
        <v>860</v>
      </c>
      <c r="P404">
        <v>957</v>
      </c>
      <c r="Q404" t="s">
        <v>12401</v>
      </c>
      <c r="R404">
        <v>436</v>
      </c>
      <c r="S404">
        <v>533</v>
      </c>
    </row>
    <row r="405" spans="1:19" x14ac:dyDescent="0.3">
      <c r="A405" t="s">
        <v>103</v>
      </c>
      <c r="B405">
        <v>1</v>
      </c>
      <c r="C405" t="s">
        <v>3892</v>
      </c>
      <c r="D405" t="str">
        <f>INDEX(Transcripts[#Data], MATCH(Exons[[#This Row],[Transcript stable ID]], Transcripts[Transcript stable ID], 0), 4)</f>
        <v>NM_001077488.1</v>
      </c>
      <c r="E405" t="s">
        <v>27</v>
      </c>
      <c r="J405">
        <v>57466358</v>
      </c>
      <c r="K405">
        <v>57484217</v>
      </c>
      <c r="L405">
        <v>57484271</v>
      </c>
      <c r="N405">
        <v>7</v>
      </c>
      <c r="O405">
        <v>958</v>
      </c>
      <c r="P405">
        <v>1012</v>
      </c>
      <c r="Q405" t="s">
        <v>12402</v>
      </c>
      <c r="R405">
        <v>534</v>
      </c>
      <c r="S405">
        <v>588</v>
      </c>
    </row>
    <row r="406" spans="1:19" x14ac:dyDescent="0.3">
      <c r="A406" t="s">
        <v>103</v>
      </c>
      <c r="B406">
        <v>1</v>
      </c>
      <c r="C406" t="s">
        <v>3892</v>
      </c>
      <c r="D406" t="str">
        <f>INDEX(Transcripts[#Data], MATCH(Exons[[#This Row],[Transcript stable ID]], Transcripts[Transcript stable ID], 0), 4)</f>
        <v>NM_001077488.1</v>
      </c>
      <c r="E406" t="s">
        <v>27</v>
      </c>
      <c r="J406">
        <v>57466358</v>
      </c>
      <c r="K406">
        <v>57484405</v>
      </c>
      <c r="L406">
        <v>57484478</v>
      </c>
      <c r="N406">
        <v>8</v>
      </c>
      <c r="O406">
        <v>1013</v>
      </c>
      <c r="P406">
        <v>1086</v>
      </c>
      <c r="Q406" t="s">
        <v>12403</v>
      </c>
      <c r="R406">
        <v>589</v>
      </c>
      <c r="S406">
        <v>662</v>
      </c>
    </row>
    <row r="407" spans="1:19" x14ac:dyDescent="0.3">
      <c r="A407" t="s">
        <v>103</v>
      </c>
      <c r="B407">
        <v>1</v>
      </c>
      <c r="C407" t="s">
        <v>3892</v>
      </c>
      <c r="D407" t="str">
        <f>INDEX(Transcripts[#Data], MATCH(Exons[[#This Row],[Transcript stable ID]], Transcripts[Transcript stable ID], 0), 4)</f>
        <v>NM_001077488.1</v>
      </c>
      <c r="E407" t="s">
        <v>27</v>
      </c>
      <c r="J407">
        <v>57466358</v>
      </c>
      <c r="K407">
        <v>57484576</v>
      </c>
      <c r="L407">
        <v>57484634</v>
      </c>
      <c r="N407">
        <v>9</v>
      </c>
      <c r="O407">
        <v>1087</v>
      </c>
      <c r="P407">
        <v>1145</v>
      </c>
      <c r="Q407" t="s">
        <v>12404</v>
      </c>
      <c r="R407">
        <v>663</v>
      </c>
      <c r="S407">
        <v>721</v>
      </c>
    </row>
    <row r="408" spans="1:19" x14ac:dyDescent="0.3">
      <c r="A408" t="s">
        <v>103</v>
      </c>
      <c r="B408">
        <v>1</v>
      </c>
      <c r="C408" t="s">
        <v>3892</v>
      </c>
      <c r="D408" t="str">
        <f>INDEX(Transcripts[#Data], MATCH(Exons[[#This Row],[Transcript stable ID]], Transcripts[Transcript stable ID], 0), 4)</f>
        <v>NM_001077488.1</v>
      </c>
      <c r="E408" t="s">
        <v>27</v>
      </c>
      <c r="J408">
        <v>57466358</v>
      </c>
      <c r="K408">
        <v>57484739</v>
      </c>
      <c r="L408">
        <v>57484859</v>
      </c>
      <c r="N408">
        <v>10</v>
      </c>
      <c r="O408">
        <v>1146</v>
      </c>
      <c r="P408">
        <v>1266</v>
      </c>
      <c r="Q408" t="s">
        <v>12405</v>
      </c>
      <c r="R408">
        <v>722</v>
      </c>
      <c r="S408">
        <v>842</v>
      </c>
    </row>
    <row r="409" spans="1:19" x14ac:dyDescent="0.3">
      <c r="A409" t="s">
        <v>103</v>
      </c>
      <c r="B409">
        <v>1</v>
      </c>
      <c r="C409" t="s">
        <v>3892</v>
      </c>
      <c r="D409" t="str">
        <f>INDEX(Transcripts[#Data], MATCH(Exons[[#This Row],[Transcript stable ID]], Transcripts[Transcript stable ID], 0), 4)</f>
        <v>NM_001077488.1</v>
      </c>
      <c r="E409" t="s">
        <v>27</v>
      </c>
      <c r="J409">
        <v>57466358</v>
      </c>
      <c r="K409">
        <v>57485006</v>
      </c>
      <c r="L409">
        <v>57485136</v>
      </c>
      <c r="N409">
        <v>11</v>
      </c>
      <c r="O409">
        <v>1267</v>
      </c>
      <c r="P409">
        <v>1397</v>
      </c>
      <c r="Q409" t="s">
        <v>12406</v>
      </c>
      <c r="R409">
        <v>843</v>
      </c>
      <c r="S409">
        <v>973</v>
      </c>
    </row>
    <row r="410" spans="1:19" x14ac:dyDescent="0.3">
      <c r="A410" t="s">
        <v>103</v>
      </c>
      <c r="B410">
        <v>1</v>
      </c>
      <c r="C410" t="s">
        <v>3892</v>
      </c>
      <c r="D410" t="str">
        <f>INDEX(Transcripts[#Data], MATCH(Exons[[#This Row],[Transcript stable ID]], Transcripts[Transcript stable ID], 0), 4)</f>
        <v>NM_001077488.1</v>
      </c>
      <c r="E410" t="s">
        <v>27</v>
      </c>
      <c r="J410">
        <v>57466358</v>
      </c>
      <c r="K410">
        <v>57485389</v>
      </c>
      <c r="L410">
        <v>57485456</v>
      </c>
      <c r="N410">
        <v>12</v>
      </c>
      <c r="O410">
        <v>1398</v>
      </c>
      <c r="P410">
        <v>1465</v>
      </c>
      <c r="Q410" t="s">
        <v>12407</v>
      </c>
      <c r="R410">
        <v>974</v>
      </c>
      <c r="S410">
        <v>1041</v>
      </c>
    </row>
    <row r="411" spans="1:19" x14ac:dyDescent="0.3">
      <c r="A411" t="s">
        <v>103</v>
      </c>
      <c r="B411">
        <v>1</v>
      </c>
      <c r="C411" t="s">
        <v>3892</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12408</v>
      </c>
      <c r="R411">
        <v>1042</v>
      </c>
      <c r="S411">
        <v>1188</v>
      </c>
    </row>
    <row r="412" spans="1:19" x14ac:dyDescent="0.3">
      <c r="A412" t="s">
        <v>103</v>
      </c>
      <c r="B412">
        <v>1</v>
      </c>
      <c r="C412" t="s">
        <v>3892</v>
      </c>
      <c r="D412" t="str">
        <f>INDEX(Transcripts[#Data], MATCH(Exons[[#This Row],[Transcript stable ID]], Transcripts[Transcript stable ID], 0), 4)</f>
        <v>NM_001077488.1</v>
      </c>
      <c r="E412" t="s">
        <v>27</v>
      </c>
      <c r="J412">
        <v>57466358</v>
      </c>
      <c r="K412">
        <v>57478583</v>
      </c>
      <c r="L412">
        <v>57478640</v>
      </c>
      <c r="N412">
        <v>4</v>
      </c>
      <c r="O412">
        <v>682</v>
      </c>
      <c r="P412">
        <v>739</v>
      </c>
      <c r="Q412" t="s">
        <v>12410</v>
      </c>
      <c r="R412">
        <v>258</v>
      </c>
      <c r="S412">
        <v>315</v>
      </c>
    </row>
    <row r="413" spans="1:19" x14ac:dyDescent="0.3">
      <c r="A413" t="s">
        <v>103</v>
      </c>
      <c r="B413">
        <v>1</v>
      </c>
      <c r="C413" t="s">
        <v>3892</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12409</v>
      </c>
      <c r="R413">
        <v>1</v>
      </c>
      <c r="S413">
        <v>139</v>
      </c>
    </row>
    <row r="414" spans="1:19" x14ac:dyDescent="0.3">
      <c r="A414" t="s">
        <v>103</v>
      </c>
      <c r="B414">
        <v>1</v>
      </c>
      <c r="C414" t="s">
        <v>3906</v>
      </c>
      <c r="D414" t="str">
        <f>INDEX(Transcripts[#Data], MATCH(Exons[[#This Row],[Transcript stable ID]], Transcripts[Transcript stable ID], 0), 4)</f>
        <v>NM_001077489.3</v>
      </c>
      <c r="E414" t="s">
        <v>27</v>
      </c>
      <c r="J414">
        <v>57466419</v>
      </c>
      <c r="K414">
        <v>57470667</v>
      </c>
      <c r="L414">
        <v>57470739</v>
      </c>
      <c r="N414">
        <v>2</v>
      </c>
      <c r="O414">
        <v>503</v>
      </c>
      <c r="P414">
        <v>575</v>
      </c>
      <c r="Q414" t="s">
        <v>12397</v>
      </c>
      <c r="R414">
        <v>140</v>
      </c>
      <c r="S414">
        <v>212</v>
      </c>
    </row>
    <row r="415" spans="1:19" x14ac:dyDescent="0.3">
      <c r="A415" t="s">
        <v>103</v>
      </c>
      <c r="B415">
        <v>1</v>
      </c>
      <c r="C415" t="s">
        <v>3906</v>
      </c>
      <c r="D415" t="str">
        <f>INDEX(Transcripts[#Data], MATCH(Exons[[#This Row],[Transcript stable ID]], Transcripts[Transcript stable ID], 0), 4)</f>
        <v>NM_001077489.3</v>
      </c>
      <c r="E415" t="s">
        <v>27</v>
      </c>
      <c r="J415">
        <v>57466419</v>
      </c>
      <c r="K415">
        <v>57478586</v>
      </c>
      <c r="L415">
        <v>57478640</v>
      </c>
      <c r="N415">
        <v>3</v>
      </c>
      <c r="O415">
        <v>576</v>
      </c>
      <c r="P415">
        <v>630</v>
      </c>
      <c r="Q415" t="s">
        <v>12399</v>
      </c>
      <c r="R415">
        <v>213</v>
      </c>
      <c r="S415">
        <v>267</v>
      </c>
    </row>
    <row r="416" spans="1:19" x14ac:dyDescent="0.3">
      <c r="A416" t="s">
        <v>103</v>
      </c>
      <c r="B416">
        <v>1</v>
      </c>
      <c r="C416" t="s">
        <v>3906</v>
      </c>
      <c r="D416" t="str">
        <f>INDEX(Transcripts[#Data], MATCH(Exons[[#This Row],[Transcript stable ID]], Transcripts[Transcript stable ID], 0), 4)</f>
        <v>NM_001077489.3</v>
      </c>
      <c r="E416" t="s">
        <v>27</v>
      </c>
      <c r="J416">
        <v>57466419</v>
      </c>
      <c r="K416">
        <v>57478727</v>
      </c>
      <c r="L416">
        <v>57478846</v>
      </c>
      <c r="N416">
        <v>4</v>
      </c>
      <c r="O416">
        <v>631</v>
      </c>
      <c r="P416">
        <v>750</v>
      </c>
      <c r="Q416" t="s">
        <v>12400</v>
      </c>
      <c r="R416">
        <v>268</v>
      </c>
      <c r="S416">
        <v>387</v>
      </c>
    </row>
    <row r="417" spans="1:19" x14ac:dyDescent="0.3">
      <c r="A417" t="s">
        <v>103</v>
      </c>
      <c r="B417">
        <v>1</v>
      </c>
      <c r="C417" t="s">
        <v>3906</v>
      </c>
      <c r="D417" t="str">
        <f>INDEX(Transcripts[#Data], MATCH(Exons[[#This Row],[Transcript stable ID]], Transcripts[Transcript stable ID], 0), 4)</f>
        <v>NM_001077489.3</v>
      </c>
      <c r="E417" t="s">
        <v>27</v>
      </c>
      <c r="J417">
        <v>57466419</v>
      </c>
      <c r="K417">
        <v>57480438</v>
      </c>
      <c r="L417">
        <v>57480535</v>
      </c>
      <c r="N417">
        <v>5</v>
      </c>
      <c r="O417">
        <v>751</v>
      </c>
      <c r="P417">
        <v>848</v>
      </c>
      <c r="Q417" t="s">
        <v>12401</v>
      </c>
      <c r="R417">
        <v>388</v>
      </c>
      <c r="S417">
        <v>485</v>
      </c>
    </row>
    <row r="418" spans="1:19" x14ac:dyDescent="0.3">
      <c r="A418" t="s">
        <v>103</v>
      </c>
      <c r="B418">
        <v>1</v>
      </c>
      <c r="C418" t="s">
        <v>3906</v>
      </c>
      <c r="D418" t="str">
        <f>INDEX(Transcripts[#Data], MATCH(Exons[[#This Row],[Transcript stable ID]], Transcripts[Transcript stable ID], 0), 4)</f>
        <v>NM_001077489.3</v>
      </c>
      <c r="E418" t="s">
        <v>27</v>
      </c>
      <c r="J418">
        <v>57466419</v>
      </c>
      <c r="K418">
        <v>57484217</v>
      </c>
      <c r="L418">
        <v>57484271</v>
      </c>
      <c r="N418">
        <v>6</v>
      </c>
      <c r="O418">
        <v>849</v>
      </c>
      <c r="P418">
        <v>903</v>
      </c>
      <c r="Q418" t="s">
        <v>12402</v>
      </c>
      <c r="R418">
        <v>486</v>
      </c>
      <c r="S418">
        <v>540</v>
      </c>
    </row>
    <row r="419" spans="1:19" x14ac:dyDescent="0.3">
      <c r="A419" t="s">
        <v>103</v>
      </c>
      <c r="B419">
        <v>1</v>
      </c>
      <c r="C419" t="s">
        <v>3906</v>
      </c>
      <c r="D419" t="str">
        <f>INDEX(Transcripts[#Data], MATCH(Exons[[#This Row],[Transcript stable ID]], Transcripts[Transcript stable ID], 0), 4)</f>
        <v>NM_001077489.3</v>
      </c>
      <c r="E419" t="s">
        <v>27</v>
      </c>
      <c r="J419">
        <v>57466419</v>
      </c>
      <c r="K419">
        <v>57484405</v>
      </c>
      <c r="L419">
        <v>57484478</v>
      </c>
      <c r="N419">
        <v>7</v>
      </c>
      <c r="O419">
        <v>904</v>
      </c>
      <c r="P419">
        <v>977</v>
      </c>
      <c r="Q419" t="s">
        <v>12403</v>
      </c>
      <c r="R419">
        <v>541</v>
      </c>
      <c r="S419">
        <v>614</v>
      </c>
    </row>
    <row r="420" spans="1:19" x14ac:dyDescent="0.3">
      <c r="A420" t="s">
        <v>103</v>
      </c>
      <c r="B420">
        <v>1</v>
      </c>
      <c r="C420" t="s">
        <v>3906</v>
      </c>
      <c r="D420" t="str">
        <f>INDEX(Transcripts[#Data], MATCH(Exons[[#This Row],[Transcript stable ID]], Transcripts[Transcript stable ID], 0), 4)</f>
        <v>NM_001077489.3</v>
      </c>
      <c r="E420" t="s">
        <v>27</v>
      </c>
      <c r="J420">
        <v>57466419</v>
      </c>
      <c r="K420">
        <v>57484576</v>
      </c>
      <c r="L420">
        <v>57484634</v>
      </c>
      <c r="N420">
        <v>8</v>
      </c>
      <c r="O420">
        <v>978</v>
      </c>
      <c r="P420">
        <v>1036</v>
      </c>
      <c r="Q420" t="s">
        <v>12404</v>
      </c>
      <c r="R420">
        <v>615</v>
      </c>
      <c r="S420">
        <v>673</v>
      </c>
    </row>
    <row r="421" spans="1:19" x14ac:dyDescent="0.3">
      <c r="A421" t="s">
        <v>103</v>
      </c>
      <c r="B421">
        <v>1</v>
      </c>
      <c r="C421" t="s">
        <v>3906</v>
      </c>
      <c r="D421" t="str">
        <f>INDEX(Transcripts[#Data], MATCH(Exons[[#This Row],[Transcript stable ID]], Transcripts[Transcript stable ID], 0), 4)</f>
        <v>NM_001077489.3</v>
      </c>
      <c r="E421" t="s">
        <v>27</v>
      </c>
      <c r="J421">
        <v>57466419</v>
      </c>
      <c r="K421">
        <v>57484739</v>
      </c>
      <c r="L421">
        <v>57484859</v>
      </c>
      <c r="N421">
        <v>9</v>
      </c>
      <c r="O421">
        <v>1037</v>
      </c>
      <c r="P421">
        <v>1157</v>
      </c>
      <c r="Q421" t="s">
        <v>12405</v>
      </c>
      <c r="R421">
        <v>674</v>
      </c>
      <c r="S421">
        <v>794</v>
      </c>
    </row>
    <row r="422" spans="1:19" x14ac:dyDescent="0.3">
      <c r="A422" t="s">
        <v>103</v>
      </c>
      <c r="B422">
        <v>1</v>
      </c>
      <c r="C422" t="s">
        <v>3906</v>
      </c>
      <c r="D422" t="str">
        <f>INDEX(Transcripts[#Data], MATCH(Exons[[#This Row],[Transcript stable ID]], Transcripts[Transcript stable ID], 0), 4)</f>
        <v>NM_001077489.3</v>
      </c>
      <c r="E422" t="s">
        <v>27</v>
      </c>
      <c r="J422">
        <v>57466419</v>
      </c>
      <c r="K422">
        <v>57485006</v>
      </c>
      <c r="L422">
        <v>57485136</v>
      </c>
      <c r="N422">
        <v>10</v>
      </c>
      <c r="O422">
        <v>1158</v>
      </c>
      <c r="P422">
        <v>1288</v>
      </c>
      <c r="Q422" t="s">
        <v>12406</v>
      </c>
      <c r="R422">
        <v>795</v>
      </c>
      <c r="S422">
        <v>925</v>
      </c>
    </row>
    <row r="423" spans="1:19" x14ac:dyDescent="0.3">
      <c r="A423" t="s">
        <v>103</v>
      </c>
      <c r="B423">
        <v>1</v>
      </c>
      <c r="C423" t="s">
        <v>3906</v>
      </c>
      <c r="D423" t="str">
        <f>INDEX(Transcripts[#Data], MATCH(Exons[[#This Row],[Transcript stable ID]], Transcripts[Transcript stable ID], 0), 4)</f>
        <v>NM_001077489.3</v>
      </c>
      <c r="E423" t="s">
        <v>27</v>
      </c>
      <c r="J423">
        <v>57466419</v>
      </c>
      <c r="K423">
        <v>57485389</v>
      </c>
      <c r="L423">
        <v>57485456</v>
      </c>
      <c r="N423">
        <v>11</v>
      </c>
      <c r="O423">
        <v>1289</v>
      </c>
      <c r="P423">
        <v>1356</v>
      </c>
      <c r="Q423" t="s">
        <v>12407</v>
      </c>
      <c r="R423">
        <v>926</v>
      </c>
      <c r="S423">
        <v>993</v>
      </c>
    </row>
    <row r="424" spans="1:19" x14ac:dyDescent="0.3">
      <c r="A424" t="s">
        <v>103</v>
      </c>
      <c r="B424">
        <v>1</v>
      </c>
      <c r="C424" t="s">
        <v>3906</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12408</v>
      </c>
      <c r="R424">
        <v>994</v>
      </c>
      <c r="S424">
        <v>1140</v>
      </c>
    </row>
    <row r="425" spans="1:19" x14ac:dyDescent="0.3">
      <c r="A425" t="s">
        <v>103</v>
      </c>
      <c r="B425">
        <v>1</v>
      </c>
      <c r="C425" t="s">
        <v>3906</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12411</v>
      </c>
      <c r="R425">
        <v>1</v>
      </c>
      <c r="S425">
        <v>139</v>
      </c>
    </row>
    <row r="426" spans="1:19" x14ac:dyDescent="0.3">
      <c r="A426" t="s">
        <v>4059</v>
      </c>
      <c r="B426">
        <v>1</v>
      </c>
      <c r="C426" t="s">
        <v>4079</v>
      </c>
      <c r="D426">
        <f>INDEX(Transcripts[#Data], MATCH(Exons[[#This Row],[Transcript stable ID]], Transcripts[Transcript stable ID], 0), 4)</f>
        <v>0</v>
      </c>
      <c r="E426" t="s">
        <v>27</v>
      </c>
      <c r="J426">
        <v>121416549</v>
      </c>
      <c r="K426">
        <v>121426636</v>
      </c>
      <c r="L426">
        <v>121426835</v>
      </c>
      <c r="N426">
        <v>2</v>
      </c>
      <c r="O426">
        <v>350</v>
      </c>
      <c r="P426">
        <v>549</v>
      </c>
      <c r="Q426" t="s">
        <v>12412</v>
      </c>
      <c r="R426">
        <v>327</v>
      </c>
      <c r="S426">
        <v>526</v>
      </c>
    </row>
    <row r="427" spans="1:19" x14ac:dyDescent="0.3">
      <c r="A427" t="s">
        <v>4059</v>
      </c>
      <c r="B427">
        <v>1</v>
      </c>
      <c r="C427" t="s">
        <v>4079</v>
      </c>
      <c r="D427">
        <f>INDEX(Transcripts[#Data], MATCH(Exons[[#This Row],[Transcript stable ID]], Transcripts[Transcript stable ID], 0), 4)</f>
        <v>0</v>
      </c>
      <c r="E427" t="s">
        <v>27</v>
      </c>
      <c r="J427">
        <v>121416549</v>
      </c>
      <c r="K427">
        <v>121431323</v>
      </c>
      <c r="L427">
        <v>121431509</v>
      </c>
      <c r="N427">
        <v>3</v>
      </c>
      <c r="O427">
        <v>550</v>
      </c>
      <c r="P427">
        <v>736</v>
      </c>
      <c r="Q427" t="s">
        <v>12413</v>
      </c>
      <c r="R427">
        <v>527</v>
      </c>
      <c r="S427">
        <v>713</v>
      </c>
    </row>
    <row r="428" spans="1:19" x14ac:dyDescent="0.3">
      <c r="A428" t="s">
        <v>4059</v>
      </c>
      <c r="B428">
        <v>1</v>
      </c>
      <c r="C428" t="s">
        <v>4079</v>
      </c>
      <c r="D428">
        <f>INDEX(Transcripts[#Data], MATCH(Exons[[#This Row],[Transcript stable ID]], Transcripts[Transcript stable ID], 0), 4)</f>
        <v>0</v>
      </c>
      <c r="E428" t="s">
        <v>27</v>
      </c>
      <c r="J428">
        <v>121416549</v>
      </c>
      <c r="K428">
        <v>121431967</v>
      </c>
      <c r="L428">
        <v>121432208</v>
      </c>
      <c r="N428">
        <v>4</v>
      </c>
      <c r="O428">
        <v>737</v>
      </c>
      <c r="P428">
        <v>978</v>
      </c>
      <c r="Q428" t="s">
        <v>12414</v>
      </c>
      <c r="R428">
        <v>714</v>
      </c>
      <c r="S428">
        <v>955</v>
      </c>
    </row>
    <row r="429" spans="1:19" x14ac:dyDescent="0.3">
      <c r="A429" t="s">
        <v>4059</v>
      </c>
      <c r="B429">
        <v>1</v>
      </c>
      <c r="C429" t="s">
        <v>4079</v>
      </c>
      <c r="D429">
        <f>INDEX(Transcripts[#Data], MATCH(Exons[[#This Row],[Transcript stable ID]], Transcripts[Transcript stable ID], 0), 4)</f>
        <v>0</v>
      </c>
      <c r="E429" t="s">
        <v>27</v>
      </c>
      <c r="J429">
        <v>121416549</v>
      </c>
      <c r="K429">
        <v>121434065</v>
      </c>
      <c r="L429">
        <v>121434216</v>
      </c>
      <c r="N429">
        <v>5</v>
      </c>
      <c r="O429">
        <v>979</v>
      </c>
      <c r="P429">
        <v>1130</v>
      </c>
      <c r="Q429" t="s">
        <v>12415</v>
      </c>
      <c r="R429">
        <v>956</v>
      </c>
      <c r="S429">
        <v>1107</v>
      </c>
    </row>
    <row r="430" spans="1:19" x14ac:dyDescent="0.3">
      <c r="A430" t="s">
        <v>4059</v>
      </c>
      <c r="B430">
        <v>1</v>
      </c>
      <c r="C430" t="s">
        <v>4079</v>
      </c>
      <c r="D430">
        <f>INDEX(Transcripts[#Data], MATCH(Exons[[#This Row],[Transcript stable ID]], Transcripts[Transcript stable ID], 0), 4)</f>
        <v>0</v>
      </c>
      <c r="E430" t="s">
        <v>27</v>
      </c>
      <c r="J430">
        <v>121416549</v>
      </c>
      <c r="K430">
        <v>121434344</v>
      </c>
      <c r="L430">
        <v>121434545</v>
      </c>
      <c r="N430">
        <v>6</v>
      </c>
      <c r="O430">
        <v>1131</v>
      </c>
      <c r="P430">
        <v>1332</v>
      </c>
      <c r="Q430" t="s">
        <v>12416</v>
      </c>
      <c r="R430">
        <v>1108</v>
      </c>
      <c r="S430">
        <v>1309</v>
      </c>
    </row>
    <row r="431" spans="1:19" x14ac:dyDescent="0.3">
      <c r="A431" t="s">
        <v>4059</v>
      </c>
      <c r="B431">
        <v>1</v>
      </c>
      <c r="C431" t="s">
        <v>4079</v>
      </c>
      <c r="D431">
        <f>INDEX(Transcripts[#Data], MATCH(Exons[[#This Row],[Transcript stable ID]], Transcripts[Transcript stable ID], 0), 4)</f>
        <v>0</v>
      </c>
      <c r="E431" t="s">
        <v>27</v>
      </c>
      <c r="J431">
        <v>121416549</v>
      </c>
      <c r="K431">
        <v>121435277</v>
      </c>
      <c r="L431">
        <v>121435468</v>
      </c>
      <c r="N431">
        <v>7</v>
      </c>
      <c r="O431">
        <v>1333</v>
      </c>
      <c r="P431">
        <v>1524</v>
      </c>
      <c r="Q431" t="s">
        <v>12417</v>
      </c>
      <c r="R431">
        <v>1310</v>
      </c>
      <c r="S431">
        <v>1501</v>
      </c>
    </row>
    <row r="432" spans="1:19" x14ac:dyDescent="0.3">
      <c r="A432" t="s">
        <v>4059</v>
      </c>
      <c r="B432">
        <v>1</v>
      </c>
      <c r="C432" t="s">
        <v>4079</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12418</v>
      </c>
      <c r="R432">
        <v>1862</v>
      </c>
      <c r="S432">
        <v>1989</v>
      </c>
    </row>
    <row r="433" spans="1:19" x14ac:dyDescent="0.3">
      <c r="A433" t="s">
        <v>4059</v>
      </c>
      <c r="B433">
        <v>1</v>
      </c>
      <c r="C433" t="s">
        <v>4079</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12419</v>
      </c>
      <c r="R433">
        <v>1</v>
      </c>
      <c r="S433">
        <v>326</v>
      </c>
    </row>
    <row r="434" spans="1:19" x14ac:dyDescent="0.3">
      <c r="A434" t="s">
        <v>4059</v>
      </c>
      <c r="B434">
        <v>1</v>
      </c>
      <c r="C434" t="s">
        <v>4079</v>
      </c>
      <c r="D434">
        <f>INDEX(Transcripts[#Data], MATCH(Exons[[#This Row],[Transcript stable ID]], Transcripts[Transcript stable ID], 0), 4)</f>
        <v>0</v>
      </c>
      <c r="E434" t="s">
        <v>27</v>
      </c>
      <c r="J434">
        <v>121416549</v>
      </c>
      <c r="K434">
        <v>121437071</v>
      </c>
      <c r="L434">
        <v>121437430</v>
      </c>
      <c r="N434">
        <v>8</v>
      </c>
      <c r="O434">
        <v>1525</v>
      </c>
      <c r="P434">
        <v>1884</v>
      </c>
      <c r="Q434" t="s">
        <v>12420</v>
      </c>
      <c r="R434">
        <v>1502</v>
      </c>
      <c r="S434">
        <v>1861</v>
      </c>
    </row>
    <row r="435" spans="1:19" x14ac:dyDescent="0.3">
      <c r="A435" t="s">
        <v>9555</v>
      </c>
      <c r="B435">
        <v>1</v>
      </c>
      <c r="C435" t="s">
        <v>9556</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12421</v>
      </c>
      <c r="R435">
        <v>1</v>
      </c>
      <c r="S435">
        <v>1542</v>
      </c>
    </row>
    <row r="436" spans="1:19" x14ac:dyDescent="0.3">
      <c r="A436" t="s">
        <v>9555</v>
      </c>
      <c r="B436">
        <v>1</v>
      </c>
      <c r="C436" t="s">
        <v>9556</v>
      </c>
      <c r="D436" t="str">
        <f>INDEX(Transcripts[#Data], MATCH(Exons[[#This Row],[Transcript stable ID]], Transcripts[Transcript stable ID], 0), 4)</f>
        <v>NM_017519.2</v>
      </c>
      <c r="E436" t="s">
        <v>27</v>
      </c>
      <c r="J436">
        <v>157099063</v>
      </c>
      <c r="K436">
        <v>157150361</v>
      </c>
      <c r="L436">
        <v>157150555</v>
      </c>
      <c r="N436">
        <v>2</v>
      </c>
      <c r="O436">
        <v>1544</v>
      </c>
      <c r="P436">
        <v>1738</v>
      </c>
      <c r="Q436" t="s">
        <v>12422</v>
      </c>
      <c r="R436">
        <v>1543</v>
      </c>
      <c r="S436">
        <v>1737</v>
      </c>
    </row>
    <row r="437" spans="1:19" x14ac:dyDescent="0.3">
      <c r="A437" t="s">
        <v>9555</v>
      </c>
      <c r="B437">
        <v>1</v>
      </c>
      <c r="C437" t="s">
        <v>9556</v>
      </c>
      <c r="D437" t="str">
        <f>INDEX(Transcripts[#Data], MATCH(Exons[[#This Row],[Transcript stable ID]], Transcripts[Transcript stable ID], 0), 4)</f>
        <v>NM_017519.2</v>
      </c>
      <c r="E437" t="s">
        <v>27</v>
      </c>
      <c r="J437">
        <v>157099063</v>
      </c>
      <c r="K437">
        <v>157222510</v>
      </c>
      <c r="L437">
        <v>157222659</v>
      </c>
      <c r="N437">
        <v>3</v>
      </c>
      <c r="O437">
        <v>1739</v>
      </c>
      <c r="P437">
        <v>1888</v>
      </c>
      <c r="Q437" t="s">
        <v>12423</v>
      </c>
      <c r="R437">
        <v>1738</v>
      </c>
      <c r="S437">
        <v>1887</v>
      </c>
    </row>
    <row r="438" spans="1:19" x14ac:dyDescent="0.3">
      <c r="A438" t="s">
        <v>9555</v>
      </c>
      <c r="B438">
        <v>1</v>
      </c>
      <c r="C438" t="s">
        <v>9556</v>
      </c>
      <c r="D438" t="str">
        <f>INDEX(Transcripts[#Data], MATCH(Exons[[#This Row],[Transcript stable ID]], Transcripts[Transcript stable ID], 0), 4)</f>
        <v>NM_017519.2</v>
      </c>
      <c r="E438" t="s">
        <v>27</v>
      </c>
      <c r="J438">
        <v>157099063</v>
      </c>
      <c r="K438">
        <v>157256600</v>
      </c>
      <c r="L438">
        <v>157256710</v>
      </c>
      <c r="N438">
        <v>4</v>
      </c>
      <c r="O438">
        <v>1889</v>
      </c>
      <c r="P438">
        <v>1999</v>
      </c>
      <c r="Q438" t="s">
        <v>12424</v>
      </c>
      <c r="R438">
        <v>1888</v>
      </c>
      <c r="S438">
        <v>1998</v>
      </c>
    </row>
    <row r="439" spans="1:19" x14ac:dyDescent="0.3">
      <c r="A439" t="s">
        <v>9555</v>
      </c>
      <c r="B439">
        <v>1</v>
      </c>
      <c r="C439" t="s">
        <v>9556</v>
      </c>
      <c r="D439" t="str">
        <f>INDEX(Transcripts[#Data], MATCH(Exons[[#This Row],[Transcript stable ID]], Transcripts[Transcript stable ID], 0), 4)</f>
        <v>NM_017519.2</v>
      </c>
      <c r="E439" t="s">
        <v>27</v>
      </c>
      <c r="J439">
        <v>157099063</v>
      </c>
      <c r="K439">
        <v>157405796</v>
      </c>
      <c r="L439">
        <v>157406039</v>
      </c>
      <c r="N439">
        <v>5</v>
      </c>
      <c r="O439">
        <v>2000</v>
      </c>
      <c r="P439">
        <v>2243</v>
      </c>
      <c r="Q439" t="s">
        <v>12425</v>
      </c>
      <c r="R439">
        <v>1999</v>
      </c>
      <c r="S439">
        <v>2242</v>
      </c>
    </row>
    <row r="440" spans="1:19" x14ac:dyDescent="0.3">
      <c r="A440" t="s">
        <v>9555</v>
      </c>
      <c r="B440">
        <v>1</v>
      </c>
      <c r="C440" t="s">
        <v>9556</v>
      </c>
      <c r="D440" t="str">
        <f>INDEX(Transcripts[#Data], MATCH(Exons[[#This Row],[Transcript stable ID]], Transcripts[Transcript stable ID], 0), 4)</f>
        <v>NM_017519.2</v>
      </c>
      <c r="E440" t="s">
        <v>27</v>
      </c>
      <c r="J440">
        <v>157099063</v>
      </c>
      <c r="K440">
        <v>157431606</v>
      </c>
      <c r="L440">
        <v>157431695</v>
      </c>
      <c r="N440">
        <v>6</v>
      </c>
      <c r="O440">
        <v>2244</v>
      </c>
      <c r="P440">
        <v>2333</v>
      </c>
      <c r="Q440" t="s">
        <v>12426</v>
      </c>
      <c r="R440">
        <v>2243</v>
      </c>
      <c r="S440">
        <v>2332</v>
      </c>
    </row>
    <row r="441" spans="1:19" x14ac:dyDescent="0.3">
      <c r="A441" t="s">
        <v>9555</v>
      </c>
      <c r="B441">
        <v>1</v>
      </c>
      <c r="C441" t="s">
        <v>9556</v>
      </c>
      <c r="D441" t="str">
        <f>INDEX(Transcripts[#Data], MATCH(Exons[[#This Row],[Transcript stable ID]], Transcripts[Transcript stable ID], 0), 4)</f>
        <v>NM_017519.2</v>
      </c>
      <c r="E441" t="s">
        <v>27</v>
      </c>
      <c r="J441">
        <v>157099063</v>
      </c>
      <c r="K441">
        <v>157454162</v>
      </c>
      <c r="L441">
        <v>157454341</v>
      </c>
      <c r="N441">
        <v>7</v>
      </c>
      <c r="O441">
        <v>2334</v>
      </c>
      <c r="P441">
        <v>2513</v>
      </c>
      <c r="Q441" t="s">
        <v>12427</v>
      </c>
      <c r="R441">
        <v>2333</v>
      </c>
      <c r="S441">
        <v>2512</v>
      </c>
    </row>
    <row r="442" spans="1:19" x14ac:dyDescent="0.3">
      <c r="A442" t="s">
        <v>9555</v>
      </c>
      <c r="B442">
        <v>1</v>
      </c>
      <c r="C442" t="s">
        <v>9556</v>
      </c>
      <c r="D442" t="str">
        <f>INDEX(Transcripts[#Data], MATCH(Exons[[#This Row],[Transcript stable ID]], Transcripts[Transcript stable ID], 0), 4)</f>
        <v>NM_017519.2</v>
      </c>
      <c r="E442" t="s">
        <v>27</v>
      </c>
      <c r="J442">
        <v>157099063</v>
      </c>
      <c r="K442">
        <v>157469758</v>
      </c>
      <c r="L442">
        <v>157470085</v>
      </c>
      <c r="N442">
        <v>8</v>
      </c>
      <c r="O442">
        <v>2514</v>
      </c>
      <c r="P442">
        <v>2841</v>
      </c>
      <c r="Q442" t="s">
        <v>12428</v>
      </c>
      <c r="R442">
        <v>2513</v>
      </c>
      <c r="S442">
        <v>2840</v>
      </c>
    </row>
    <row r="443" spans="1:19" x14ac:dyDescent="0.3">
      <c r="A443" t="s">
        <v>9555</v>
      </c>
      <c r="B443">
        <v>1</v>
      </c>
      <c r="C443" t="s">
        <v>9556</v>
      </c>
      <c r="D443" t="str">
        <f>INDEX(Transcripts[#Data], MATCH(Exons[[#This Row],[Transcript stable ID]], Transcripts[Transcript stable ID], 0), 4)</f>
        <v>NM_017519.2</v>
      </c>
      <c r="E443" t="s">
        <v>27</v>
      </c>
      <c r="J443">
        <v>157099063</v>
      </c>
      <c r="K443">
        <v>157488174</v>
      </c>
      <c r="L443">
        <v>157488319</v>
      </c>
      <c r="N443">
        <v>9</v>
      </c>
      <c r="O443">
        <v>2842</v>
      </c>
      <c r="P443">
        <v>2987</v>
      </c>
      <c r="Q443" t="s">
        <v>12429</v>
      </c>
      <c r="R443">
        <v>2841</v>
      </c>
      <c r="S443">
        <v>2986</v>
      </c>
    </row>
    <row r="444" spans="1:19" x14ac:dyDescent="0.3">
      <c r="A444" t="s">
        <v>9555</v>
      </c>
      <c r="B444">
        <v>1</v>
      </c>
      <c r="C444" t="s">
        <v>9556</v>
      </c>
      <c r="D444" t="str">
        <f>INDEX(Transcripts[#Data], MATCH(Exons[[#This Row],[Transcript stable ID]], Transcripts[Transcript stable ID], 0), 4)</f>
        <v>NM_017519.2</v>
      </c>
      <c r="E444" t="s">
        <v>27</v>
      </c>
      <c r="J444">
        <v>157099063</v>
      </c>
      <c r="K444">
        <v>157495142</v>
      </c>
      <c r="L444">
        <v>157495251</v>
      </c>
      <c r="N444">
        <v>10</v>
      </c>
      <c r="O444">
        <v>2988</v>
      </c>
      <c r="P444">
        <v>3097</v>
      </c>
      <c r="Q444" t="s">
        <v>12430</v>
      </c>
      <c r="R444">
        <v>2987</v>
      </c>
      <c r="S444">
        <v>3096</v>
      </c>
    </row>
    <row r="445" spans="1:19" x14ac:dyDescent="0.3">
      <c r="A445" t="s">
        <v>9555</v>
      </c>
      <c r="B445">
        <v>1</v>
      </c>
      <c r="C445" t="s">
        <v>9556</v>
      </c>
      <c r="D445" t="str">
        <f>INDEX(Transcripts[#Data], MATCH(Exons[[#This Row],[Transcript stable ID]], Transcripts[Transcript stable ID], 0), 4)</f>
        <v>NM_017519.2</v>
      </c>
      <c r="E445" t="s">
        <v>27</v>
      </c>
      <c r="J445">
        <v>157099063</v>
      </c>
      <c r="K445">
        <v>157502103</v>
      </c>
      <c r="L445">
        <v>157502312</v>
      </c>
      <c r="N445">
        <v>11</v>
      </c>
      <c r="O445">
        <v>3098</v>
      </c>
      <c r="P445">
        <v>3307</v>
      </c>
      <c r="Q445" t="s">
        <v>12431</v>
      </c>
      <c r="R445">
        <v>3097</v>
      </c>
      <c r="S445">
        <v>3306</v>
      </c>
    </row>
    <row r="446" spans="1:19" x14ac:dyDescent="0.3">
      <c r="A446" t="s">
        <v>9555</v>
      </c>
      <c r="B446">
        <v>1</v>
      </c>
      <c r="C446" t="s">
        <v>9556</v>
      </c>
      <c r="D446" t="str">
        <f>INDEX(Transcripts[#Data], MATCH(Exons[[#This Row],[Transcript stable ID]], Transcripts[Transcript stable ID], 0), 4)</f>
        <v>NM_017519.2</v>
      </c>
      <c r="E446" t="s">
        <v>27</v>
      </c>
      <c r="J446">
        <v>157099063</v>
      </c>
      <c r="K446">
        <v>157505365</v>
      </c>
      <c r="L446">
        <v>157505569</v>
      </c>
      <c r="N446">
        <v>12</v>
      </c>
      <c r="O446">
        <v>3308</v>
      </c>
      <c r="P446">
        <v>3512</v>
      </c>
      <c r="Q446" t="s">
        <v>12432</v>
      </c>
      <c r="R446">
        <v>3307</v>
      </c>
      <c r="S446">
        <v>3511</v>
      </c>
    </row>
    <row r="447" spans="1:19" x14ac:dyDescent="0.3">
      <c r="A447" t="s">
        <v>9555</v>
      </c>
      <c r="B447">
        <v>1</v>
      </c>
      <c r="C447" t="s">
        <v>9556</v>
      </c>
      <c r="D447" t="str">
        <f>INDEX(Transcripts[#Data], MATCH(Exons[[#This Row],[Transcript stable ID]], Transcripts[Transcript stable ID], 0), 4)</f>
        <v>NM_017519.2</v>
      </c>
      <c r="E447" t="s">
        <v>27</v>
      </c>
      <c r="J447">
        <v>157099063</v>
      </c>
      <c r="K447">
        <v>157510776</v>
      </c>
      <c r="L447">
        <v>157510914</v>
      </c>
      <c r="N447">
        <v>13</v>
      </c>
      <c r="O447">
        <v>3513</v>
      </c>
      <c r="P447">
        <v>3651</v>
      </c>
      <c r="Q447" t="s">
        <v>12433</v>
      </c>
      <c r="R447">
        <v>3512</v>
      </c>
      <c r="S447">
        <v>3650</v>
      </c>
    </row>
    <row r="448" spans="1:19" x14ac:dyDescent="0.3">
      <c r="A448" t="s">
        <v>9555</v>
      </c>
      <c r="B448">
        <v>1</v>
      </c>
      <c r="C448" t="s">
        <v>9556</v>
      </c>
      <c r="D448" t="str">
        <f>INDEX(Transcripts[#Data], MATCH(Exons[[#This Row],[Transcript stable ID]], Transcripts[Transcript stable ID], 0), 4)</f>
        <v>NM_017519.2</v>
      </c>
      <c r="E448" t="s">
        <v>27</v>
      </c>
      <c r="J448">
        <v>157099063</v>
      </c>
      <c r="K448">
        <v>157511172</v>
      </c>
      <c r="L448">
        <v>157511344</v>
      </c>
      <c r="N448">
        <v>14</v>
      </c>
      <c r="O448">
        <v>3652</v>
      </c>
      <c r="P448">
        <v>3824</v>
      </c>
      <c r="Q448" t="s">
        <v>12434</v>
      </c>
      <c r="R448">
        <v>3651</v>
      </c>
      <c r="S448">
        <v>3823</v>
      </c>
    </row>
    <row r="449" spans="1:19" x14ac:dyDescent="0.3">
      <c r="A449" t="s">
        <v>9555</v>
      </c>
      <c r="B449">
        <v>1</v>
      </c>
      <c r="C449" t="s">
        <v>9556</v>
      </c>
      <c r="D449" t="str">
        <f>INDEX(Transcripts[#Data], MATCH(Exons[[#This Row],[Transcript stable ID]], Transcripts[Transcript stable ID], 0), 4)</f>
        <v>NM_017519.2</v>
      </c>
      <c r="E449" t="s">
        <v>27</v>
      </c>
      <c r="J449">
        <v>157099063</v>
      </c>
      <c r="K449">
        <v>157517299</v>
      </c>
      <c r="L449">
        <v>157517449</v>
      </c>
      <c r="N449">
        <v>15</v>
      </c>
      <c r="O449">
        <v>3825</v>
      </c>
      <c r="P449">
        <v>3975</v>
      </c>
      <c r="Q449" t="s">
        <v>12435</v>
      </c>
      <c r="R449">
        <v>3824</v>
      </c>
      <c r="S449">
        <v>3974</v>
      </c>
    </row>
    <row r="450" spans="1:19" x14ac:dyDescent="0.3">
      <c r="A450" t="s">
        <v>9555</v>
      </c>
      <c r="B450">
        <v>1</v>
      </c>
      <c r="C450" t="s">
        <v>9556</v>
      </c>
      <c r="D450" t="str">
        <f>INDEX(Transcripts[#Data], MATCH(Exons[[#This Row],[Transcript stable ID]], Transcripts[Transcript stable ID], 0), 4)</f>
        <v>NM_017519.2</v>
      </c>
      <c r="E450" t="s">
        <v>27</v>
      </c>
      <c r="J450">
        <v>157099063</v>
      </c>
      <c r="K450">
        <v>157519945</v>
      </c>
      <c r="L450">
        <v>157520041</v>
      </c>
      <c r="N450">
        <v>16</v>
      </c>
      <c r="O450">
        <v>3976</v>
      </c>
      <c r="P450">
        <v>4072</v>
      </c>
      <c r="Q450" t="s">
        <v>12436</v>
      </c>
      <c r="R450">
        <v>3975</v>
      </c>
      <c r="S450">
        <v>4071</v>
      </c>
    </row>
    <row r="451" spans="1:19" x14ac:dyDescent="0.3">
      <c r="A451" t="s">
        <v>9555</v>
      </c>
      <c r="B451">
        <v>1</v>
      </c>
      <c r="C451" t="s">
        <v>9556</v>
      </c>
      <c r="D451" t="str">
        <f>INDEX(Transcripts[#Data], MATCH(Exons[[#This Row],[Transcript stable ID]], Transcripts[Transcript stable ID], 0), 4)</f>
        <v>NM_017519.2</v>
      </c>
      <c r="E451" t="s">
        <v>27</v>
      </c>
      <c r="J451">
        <v>157099063</v>
      </c>
      <c r="K451">
        <v>157521839</v>
      </c>
      <c r="L451">
        <v>157522622</v>
      </c>
      <c r="N451">
        <v>17</v>
      </c>
      <c r="O451">
        <v>4073</v>
      </c>
      <c r="P451">
        <v>4856</v>
      </c>
      <c r="Q451" t="s">
        <v>12437</v>
      </c>
      <c r="R451">
        <v>4072</v>
      </c>
      <c r="S451">
        <v>4855</v>
      </c>
    </row>
    <row r="452" spans="1:19" x14ac:dyDescent="0.3">
      <c r="A452" t="s">
        <v>9555</v>
      </c>
      <c r="B452">
        <v>1</v>
      </c>
      <c r="C452" t="s">
        <v>9556</v>
      </c>
      <c r="D452" t="str">
        <f>INDEX(Transcripts[#Data], MATCH(Exons[[#This Row],[Transcript stable ID]], Transcripts[Transcript stable ID], 0), 4)</f>
        <v>NM_017519.2</v>
      </c>
      <c r="E452" t="s">
        <v>27</v>
      </c>
      <c r="J452">
        <v>157099063</v>
      </c>
      <c r="K452">
        <v>157525000</v>
      </c>
      <c r="L452">
        <v>157525130</v>
      </c>
      <c r="N452">
        <v>18</v>
      </c>
      <c r="O452">
        <v>4857</v>
      </c>
      <c r="P452">
        <v>4987</v>
      </c>
      <c r="Q452" t="s">
        <v>12438</v>
      </c>
      <c r="R452">
        <v>4856</v>
      </c>
      <c r="S452">
        <v>4986</v>
      </c>
    </row>
    <row r="453" spans="1:19" x14ac:dyDescent="0.3">
      <c r="A453" t="s">
        <v>9555</v>
      </c>
      <c r="B453">
        <v>1</v>
      </c>
      <c r="C453" t="s">
        <v>9556</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12439</v>
      </c>
      <c r="R453">
        <v>4987</v>
      </c>
      <c r="S453">
        <v>6711</v>
      </c>
    </row>
    <row r="454" spans="1:19" x14ac:dyDescent="0.3">
      <c r="A454" t="s">
        <v>9555</v>
      </c>
      <c r="B454">
        <v>1</v>
      </c>
      <c r="C454" t="s">
        <v>9560</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12421</v>
      </c>
      <c r="R454">
        <v>1</v>
      </c>
      <c r="S454">
        <v>1542</v>
      </c>
    </row>
    <row r="455" spans="1:19" x14ac:dyDescent="0.3">
      <c r="A455" t="s">
        <v>9555</v>
      </c>
      <c r="B455">
        <v>1</v>
      </c>
      <c r="C455" t="s">
        <v>9560</v>
      </c>
      <c r="D455" t="str">
        <f>INDEX(Transcripts[#Data], MATCH(Exons[[#This Row],[Transcript stable ID]], Transcripts[Transcript stable ID], 0), 4)</f>
        <v>NM_020732.3</v>
      </c>
      <c r="E455" t="s">
        <v>27</v>
      </c>
      <c r="J455">
        <v>157099063</v>
      </c>
      <c r="K455">
        <v>157150361</v>
      </c>
      <c r="L455">
        <v>157150555</v>
      </c>
      <c r="N455">
        <v>2</v>
      </c>
      <c r="O455">
        <v>1544</v>
      </c>
      <c r="P455">
        <v>1738</v>
      </c>
      <c r="Q455" t="s">
        <v>12422</v>
      </c>
      <c r="R455">
        <v>1543</v>
      </c>
      <c r="S455">
        <v>1737</v>
      </c>
    </row>
    <row r="456" spans="1:19" x14ac:dyDescent="0.3">
      <c r="A456" t="s">
        <v>9555</v>
      </c>
      <c r="B456">
        <v>1</v>
      </c>
      <c r="C456" t="s">
        <v>9560</v>
      </c>
      <c r="D456" t="str">
        <f>INDEX(Transcripts[#Data], MATCH(Exons[[#This Row],[Transcript stable ID]], Transcripts[Transcript stable ID], 0), 4)</f>
        <v>NM_020732.3</v>
      </c>
      <c r="E456" t="s">
        <v>27</v>
      </c>
      <c r="J456">
        <v>157099063</v>
      </c>
      <c r="K456">
        <v>157222510</v>
      </c>
      <c r="L456">
        <v>157222659</v>
      </c>
      <c r="N456">
        <v>4</v>
      </c>
      <c r="O456">
        <v>1778</v>
      </c>
      <c r="P456">
        <v>1927</v>
      </c>
      <c r="Q456" t="s">
        <v>12423</v>
      </c>
      <c r="R456">
        <v>1777</v>
      </c>
      <c r="S456">
        <v>1926</v>
      </c>
    </row>
    <row r="457" spans="1:19" x14ac:dyDescent="0.3">
      <c r="A457" t="s">
        <v>9555</v>
      </c>
      <c r="B457">
        <v>1</v>
      </c>
      <c r="C457" t="s">
        <v>9560</v>
      </c>
      <c r="D457" t="str">
        <f>INDEX(Transcripts[#Data], MATCH(Exons[[#This Row],[Transcript stable ID]], Transcripts[Transcript stable ID], 0), 4)</f>
        <v>NM_020732.3</v>
      </c>
      <c r="E457" t="s">
        <v>27</v>
      </c>
      <c r="J457">
        <v>157099063</v>
      </c>
      <c r="K457">
        <v>157256600</v>
      </c>
      <c r="L457">
        <v>157256710</v>
      </c>
      <c r="N457">
        <v>5</v>
      </c>
      <c r="O457">
        <v>1928</v>
      </c>
      <c r="P457">
        <v>2038</v>
      </c>
      <c r="Q457" t="s">
        <v>12424</v>
      </c>
      <c r="R457">
        <v>1927</v>
      </c>
      <c r="S457">
        <v>2037</v>
      </c>
    </row>
    <row r="458" spans="1:19" x14ac:dyDescent="0.3">
      <c r="A458" t="s">
        <v>9555</v>
      </c>
      <c r="B458">
        <v>1</v>
      </c>
      <c r="C458" t="s">
        <v>9560</v>
      </c>
      <c r="D458" t="str">
        <f>INDEX(Transcripts[#Data], MATCH(Exons[[#This Row],[Transcript stable ID]], Transcripts[Transcript stable ID], 0), 4)</f>
        <v>NM_020732.3</v>
      </c>
      <c r="E458" t="s">
        <v>27</v>
      </c>
      <c r="J458">
        <v>157099063</v>
      </c>
      <c r="K458">
        <v>157405796</v>
      </c>
      <c r="L458">
        <v>157406039</v>
      </c>
      <c r="N458">
        <v>6</v>
      </c>
      <c r="O458">
        <v>2039</v>
      </c>
      <c r="P458">
        <v>2282</v>
      </c>
      <c r="Q458" t="s">
        <v>12425</v>
      </c>
      <c r="R458">
        <v>2038</v>
      </c>
      <c r="S458">
        <v>2281</v>
      </c>
    </row>
    <row r="459" spans="1:19" x14ac:dyDescent="0.3">
      <c r="A459" t="s">
        <v>9555</v>
      </c>
      <c r="B459">
        <v>1</v>
      </c>
      <c r="C459" t="s">
        <v>9560</v>
      </c>
      <c r="D459" t="str">
        <f>INDEX(Transcripts[#Data], MATCH(Exons[[#This Row],[Transcript stable ID]], Transcripts[Transcript stable ID], 0), 4)</f>
        <v>NM_020732.3</v>
      </c>
      <c r="E459" t="s">
        <v>27</v>
      </c>
      <c r="J459">
        <v>157099063</v>
      </c>
      <c r="K459">
        <v>157431606</v>
      </c>
      <c r="L459">
        <v>157431695</v>
      </c>
      <c r="N459">
        <v>7</v>
      </c>
      <c r="O459">
        <v>2283</v>
      </c>
      <c r="P459">
        <v>2372</v>
      </c>
      <c r="Q459" t="s">
        <v>12426</v>
      </c>
      <c r="R459">
        <v>2282</v>
      </c>
      <c r="S459">
        <v>2371</v>
      </c>
    </row>
    <row r="460" spans="1:19" x14ac:dyDescent="0.3">
      <c r="A460" t="s">
        <v>9555</v>
      </c>
      <c r="B460">
        <v>1</v>
      </c>
      <c r="C460" t="s">
        <v>9560</v>
      </c>
      <c r="D460" t="str">
        <f>INDEX(Transcripts[#Data], MATCH(Exons[[#This Row],[Transcript stable ID]], Transcripts[Transcript stable ID], 0), 4)</f>
        <v>NM_020732.3</v>
      </c>
      <c r="E460" t="s">
        <v>27</v>
      </c>
      <c r="J460">
        <v>157099063</v>
      </c>
      <c r="K460">
        <v>157454162</v>
      </c>
      <c r="L460">
        <v>157454341</v>
      </c>
      <c r="N460">
        <v>8</v>
      </c>
      <c r="O460">
        <v>2373</v>
      </c>
      <c r="P460">
        <v>2552</v>
      </c>
      <c r="Q460" t="s">
        <v>12427</v>
      </c>
      <c r="R460">
        <v>2372</v>
      </c>
      <c r="S460">
        <v>2551</v>
      </c>
    </row>
    <row r="461" spans="1:19" x14ac:dyDescent="0.3">
      <c r="A461" t="s">
        <v>9555</v>
      </c>
      <c r="B461">
        <v>1</v>
      </c>
      <c r="C461" t="s">
        <v>9560</v>
      </c>
      <c r="D461" t="str">
        <f>INDEX(Transcripts[#Data], MATCH(Exons[[#This Row],[Transcript stable ID]], Transcripts[Transcript stable ID], 0), 4)</f>
        <v>NM_020732.3</v>
      </c>
      <c r="E461" t="s">
        <v>27</v>
      </c>
      <c r="J461">
        <v>157099063</v>
      </c>
      <c r="K461">
        <v>157469758</v>
      </c>
      <c r="L461">
        <v>157470085</v>
      </c>
      <c r="N461">
        <v>9</v>
      </c>
      <c r="O461">
        <v>2553</v>
      </c>
      <c r="P461">
        <v>2880</v>
      </c>
      <c r="Q461" t="s">
        <v>12428</v>
      </c>
      <c r="R461">
        <v>2552</v>
      </c>
      <c r="S461">
        <v>2879</v>
      </c>
    </row>
    <row r="462" spans="1:19" x14ac:dyDescent="0.3">
      <c r="A462" t="s">
        <v>9555</v>
      </c>
      <c r="B462">
        <v>1</v>
      </c>
      <c r="C462" t="s">
        <v>9560</v>
      </c>
      <c r="D462" t="str">
        <f>INDEX(Transcripts[#Data], MATCH(Exons[[#This Row],[Transcript stable ID]], Transcripts[Transcript stable ID], 0), 4)</f>
        <v>NM_020732.3</v>
      </c>
      <c r="E462" t="s">
        <v>27</v>
      </c>
      <c r="J462">
        <v>157099063</v>
      </c>
      <c r="K462">
        <v>157488174</v>
      </c>
      <c r="L462">
        <v>157488319</v>
      </c>
      <c r="N462">
        <v>10</v>
      </c>
      <c r="O462">
        <v>2881</v>
      </c>
      <c r="P462">
        <v>3026</v>
      </c>
      <c r="Q462" t="s">
        <v>12429</v>
      </c>
      <c r="R462">
        <v>2880</v>
      </c>
      <c r="S462">
        <v>3025</v>
      </c>
    </row>
    <row r="463" spans="1:19" x14ac:dyDescent="0.3">
      <c r="A463" t="s">
        <v>9555</v>
      </c>
      <c r="B463">
        <v>1</v>
      </c>
      <c r="C463" t="s">
        <v>9560</v>
      </c>
      <c r="D463" t="str">
        <f>INDEX(Transcripts[#Data], MATCH(Exons[[#This Row],[Transcript stable ID]], Transcripts[Transcript stable ID], 0), 4)</f>
        <v>NM_020732.3</v>
      </c>
      <c r="E463" t="s">
        <v>27</v>
      </c>
      <c r="J463">
        <v>157099063</v>
      </c>
      <c r="K463">
        <v>157495142</v>
      </c>
      <c r="L463">
        <v>157495251</v>
      </c>
      <c r="N463">
        <v>11</v>
      </c>
      <c r="O463">
        <v>3027</v>
      </c>
      <c r="P463">
        <v>3136</v>
      </c>
      <c r="Q463" t="s">
        <v>12430</v>
      </c>
      <c r="R463">
        <v>3026</v>
      </c>
      <c r="S463">
        <v>3135</v>
      </c>
    </row>
    <row r="464" spans="1:19" x14ac:dyDescent="0.3">
      <c r="A464" t="s">
        <v>9555</v>
      </c>
      <c r="B464">
        <v>1</v>
      </c>
      <c r="C464" t="s">
        <v>9560</v>
      </c>
      <c r="D464" t="str">
        <f>INDEX(Transcripts[#Data], MATCH(Exons[[#This Row],[Transcript stable ID]], Transcripts[Transcript stable ID], 0), 4)</f>
        <v>NM_020732.3</v>
      </c>
      <c r="E464" t="s">
        <v>27</v>
      </c>
      <c r="J464">
        <v>157099063</v>
      </c>
      <c r="K464">
        <v>157502103</v>
      </c>
      <c r="L464">
        <v>157502312</v>
      </c>
      <c r="N464">
        <v>12</v>
      </c>
      <c r="O464">
        <v>3137</v>
      </c>
      <c r="P464">
        <v>3346</v>
      </c>
      <c r="Q464" t="s">
        <v>12431</v>
      </c>
      <c r="R464">
        <v>3136</v>
      </c>
      <c r="S464">
        <v>3345</v>
      </c>
    </row>
    <row r="465" spans="1:19" x14ac:dyDescent="0.3">
      <c r="A465" t="s">
        <v>9555</v>
      </c>
      <c r="B465">
        <v>1</v>
      </c>
      <c r="C465" t="s">
        <v>9560</v>
      </c>
      <c r="D465" t="str">
        <f>INDEX(Transcripts[#Data], MATCH(Exons[[#This Row],[Transcript stable ID]], Transcripts[Transcript stable ID], 0), 4)</f>
        <v>NM_020732.3</v>
      </c>
      <c r="E465" t="s">
        <v>27</v>
      </c>
      <c r="J465">
        <v>157099063</v>
      </c>
      <c r="K465">
        <v>157505365</v>
      </c>
      <c r="L465">
        <v>157505569</v>
      </c>
      <c r="N465">
        <v>13</v>
      </c>
      <c r="O465">
        <v>3347</v>
      </c>
      <c r="P465">
        <v>3551</v>
      </c>
      <c r="Q465" t="s">
        <v>12432</v>
      </c>
      <c r="R465">
        <v>3346</v>
      </c>
      <c r="S465">
        <v>3550</v>
      </c>
    </row>
    <row r="466" spans="1:19" x14ac:dyDescent="0.3">
      <c r="A466" t="s">
        <v>9555</v>
      </c>
      <c r="B466">
        <v>1</v>
      </c>
      <c r="C466" t="s">
        <v>9560</v>
      </c>
      <c r="D466" t="str">
        <f>INDEX(Transcripts[#Data], MATCH(Exons[[#This Row],[Transcript stable ID]], Transcripts[Transcript stable ID], 0), 4)</f>
        <v>NM_020732.3</v>
      </c>
      <c r="E466" t="s">
        <v>27</v>
      </c>
      <c r="J466">
        <v>157099063</v>
      </c>
      <c r="K466">
        <v>157510776</v>
      </c>
      <c r="L466">
        <v>157510914</v>
      </c>
      <c r="N466">
        <v>14</v>
      </c>
      <c r="O466">
        <v>3552</v>
      </c>
      <c r="P466">
        <v>3690</v>
      </c>
      <c r="Q466" t="s">
        <v>12433</v>
      </c>
      <c r="R466">
        <v>3551</v>
      </c>
      <c r="S466">
        <v>3689</v>
      </c>
    </row>
    <row r="467" spans="1:19" x14ac:dyDescent="0.3">
      <c r="A467" t="s">
        <v>9555</v>
      </c>
      <c r="B467">
        <v>1</v>
      </c>
      <c r="C467" t="s">
        <v>9560</v>
      </c>
      <c r="D467" t="str">
        <f>INDEX(Transcripts[#Data], MATCH(Exons[[#This Row],[Transcript stable ID]], Transcripts[Transcript stable ID], 0), 4)</f>
        <v>NM_020732.3</v>
      </c>
      <c r="E467" t="s">
        <v>27</v>
      </c>
      <c r="J467">
        <v>157099063</v>
      </c>
      <c r="K467">
        <v>157511172</v>
      </c>
      <c r="L467">
        <v>157511344</v>
      </c>
      <c r="N467">
        <v>15</v>
      </c>
      <c r="O467">
        <v>3691</v>
      </c>
      <c r="P467">
        <v>3863</v>
      </c>
      <c r="Q467" t="s">
        <v>12434</v>
      </c>
      <c r="R467">
        <v>3690</v>
      </c>
      <c r="S467">
        <v>3862</v>
      </c>
    </row>
    <row r="468" spans="1:19" x14ac:dyDescent="0.3">
      <c r="A468" t="s">
        <v>9555</v>
      </c>
      <c r="B468">
        <v>1</v>
      </c>
      <c r="C468" t="s">
        <v>9560</v>
      </c>
      <c r="D468" t="str">
        <f>INDEX(Transcripts[#Data], MATCH(Exons[[#This Row],[Transcript stable ID]], Transcripts[Transcript stable ID], 0), 4)</f>
        <v>NM_020732.3</v>
      </c>
      <c r="E468" t="s">
        <v>27</v>
      </c>
      <c r="J468">
        <v>157099063</v>
      </c>
      <c r="K468">
        <v>157517299</v>
      </c>
      <c r="L468">
        <v>157517449</v>
      </c>
      <c r="N468">
        <v>16</v>
      </c>
      <c r="O468">
        <v>3864</v>
      </c>
      <c r="P468">
        <v>4014</v>
      </c>
      <c r="Q468" t="s">
        <v>12435</v>
      </c>
      <c r="R468">
        <v>3863</v>
      </c>
      <c r="S468">
        <v>4013</v>
      </c>
    </row>
    <row r="469" spans="1:19" x14ac:dyDescent="0.3">
      <c r="A469" t="s">
        <v>9555</v>
      </c>
      <c r="B469">
        <v>1</v>
      </c>
      <c r="C469" t="s">
        <v>9560</v>
      </c>
      <c r="D469" t="str">
        <f>INDEX(Transcripts[#Data], MATCH(Exons[[#This Row],[Transcript stable ID]], Transcripts[Transcript stable ID], 0), 4)</f>
        <v>NM_020732.3</v>
      </c>
      <c r="E469" t="s">
        <v>27</v>
      </c>
      <c r="J469">
        <v>157099063</v>
      </c>
      <c r="K469">
        <v>157519945</v>
      </c>
      <c r="L469">
        <v>157520041</v>
      </c>
      <c r="N469">
        <v>17</v>
      </c>
      <c r="O469">
        <v>4015</v>
      </c>
      <c r="P469">
        <v>4111</v>
      </c>
      <c r="Q469" t="s">
        <v>12436</v>
      </c>
      <c r="R469">
        <v>4014</v>
      </c>
      <c r="S469">
        <v>4110</v>
      </c>
    </row>
    <row r="470" spans="1:19" x14ac:dyDescent="0.3">
      <c r="A470" t="s">
        <v>9555</v>
      </c>
      <c r="B470">
        <v>1</v>
      </c>
      <c r="C470" t="s">
        <v>9560</v>
      </c>
      <c r="D470" t="str">
        <f>INDEX(Transcripts[#Data], MATCH(Exons[[#This Row],[Transcript stable ID]], Transcripts[Transcript stable ID], 0), 4)</f>
        <v>NM_020732.3</v>
      </c>
      <c r="E470" t="s">
        <v>27</v>
      </c>
      <c r="J470">
        <v>157099063</v>
      </c>
      <c r="K470">
        <v>157521839</v>
      </c>
      <c r="L470">
        <v>157522622</v>
      </c>
      <c r="N470">
        <v>18</v>
      </c>
      <c r="O470">
        <v>4112</v>
      </c>
      <c r="P470">
        <v>4895</v>
      </c>
      <c r="Q470" t="s">
        <v>12437</v>
      </c>
      <c r="R470">
        <v>4111</v>
      </c>
      <c r="S470">
        <v>4894</v>
      </c>
    </row>
    <row r="471" spans="1:19" x14ac:dyDescent="0.3">
      <c r="A471" t="s">
        <v>9555</v>
      </c>
      <c r="B471">
        <v>1</v>
      </c>
      <c r="C471" t="s">
        <v>9560</v>
      </c>
      <c r="D471" t="str">
        <f>INDEX(Transcripts[#Data], MATCH(Exons[[#This Row],[Transcript stable ID]], Transcripts[Transcript stable ID], 0), 4)</f>
        <v>NM_020732.3</v>
      </c>
      <c r="E471" t="s">
        <v>27</v>
      </c>
      <c r="J471">
        <v>157099063</v>
      </c>
      <c r="K471">
        <v>157525000</v>
      </c>
      <c r="L471">
        <v>157525130</v>
      </c>
      <c r="N471">
        <v>19</v>
      </c>
      <c r="O471">
        <v>4896</v>
      </c>
      <c r="P471">
        <v>5026</v>
      </c>
      <c r="Q471" t="s">
        <v>12438</v>
      </c>
      <c r="R471">
        <v>4895</v>
      </c>
      <c r="S471">
        <v>5025</v>
      </c>
    </row>
    <row r="472" spans="1:19" x14ac:dyDescent="0.3">
      <c r="A472" t="s">
        <v>9555</v>
      </c>
      <c r="B472">
        <v>1</v>
      </c>
      <c r="C472" t="s">
        <v>9560</v>
      </c>
      <c r="D472" t="str">
        <f>INDEX(Transcripts[#Data], MATCH(Exons[[#This Row],[Transcript stable ID]], Transcripts[Transcript stable ID], 0), 4)</f>
        <v>NM_020732.3</v>
      </c>
      <c r="E472" t="s">
        <v>27</v>
      </c>
      <c r="J472">
        <v>157099063</v>
      </c>
      <c r="K472">
        <v>157192748</v>
      </c>
      <c r="L472">
        <v>157192786</v>
      </c>
      <c r="N472">
        <v>3</v>
      </c>
      <c r="O472">
        <v>1739</v>
      </c>
      <c r="P472">
        <v>1777</v>
      </c>
      <c r="Q472" t="s">
        <v>12440</v>
      </c>
      <c r="R472">
        <v>1738</v>
      </c>
      <c r="S472">
        <v>1776</v>
      </c>
    </row>
    <row r="473" spans="1:19" x14ac:dyDescent="0.3">
      <c r="A473" t="s">
        <v>9555</v>
      </c>
      <c r="B473">
        <v>1</v>
      </c>
      <c r="C473" t="s">
        <v>9560</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12441</v>
      </c>
      <c r="R473">
        <v>5026</v>
      </c>
      <c r="S473">
        <v>6750</v>
      </c>
    </row>
    <row r="474" spans="1:19" x14ac:dyDescent="0.3">
      <c r="A474" t="s">
        <v>7973</v>
      </c>
      <c r="B474">
        <v>-1</v>
      </c>
      <c r="C474" t="s">
        <v>7992</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12442</v>
      </c>
      <c r="R474">
        <v>1</v>
      </c>
      <c r="S474">
        <v>406</v>
      </c>
    </row>
    <row r="475" spans="1:19" x14ac:dyDescent="0.3">
      <c r="A475" t="s">
        <v>7973</v>
      </c>
      <c r="B475">
        <v>-1</v>
      </c>
      <c r="C475" t="s">
        <v>7992</v>
      </c>
      <c r="D475" t="str">
        <f>INDEX(Transcripts[#Data], MATCH(Exons[[#This Row],[Transcript stable ID]], Transcripts[Transcript stable ID], 0), 4)</f>
        <v>NM_001178030.1</v>
      </c>
      <c r="E475" t="s">
        <v>27</v>
      </c>
      <c r="J475">
        <v>64545941</v>
      </c>
      <c r="K475">
        <v>64543970</v>
      </c>
      <c r="L475">
        <v>64544098</v>
      </c>
      <c r="N475">
        <v>2</v>
      </c>
      <c r="O475">
        <v>484</v>
      </c>
      <c r="P475">
        <v>612</v>
      </c>
      <c r="Q475" t="s">
        <v>12443</v>
      </c>
      <c r="R475">
        <v>407</v>
      </c>
      <c r="S475">
        <v>535</v>
      </c>
    </row>
    <row r="476" spans="1:19" x14ac:dyDescent="0.3">
      <c r="A476" t="s">
        <v>7973</v>
      </c>
      <c r="B476">
        <v>-1</v>
      </c>
      <c r="C476" t="s">
        <v>7992</v>
      </c>
      <c r="D476" t="str">
        <f>INDEX(Transcripts[#Data], MATCH(Exons[[#This Row],[Transcript stable ID]], Transcripts[Transcript stable ID], 0), 4)</f>
        <v>NM_001178030.1</v>
      </c>
      <c r="E476" t="s">
        <v>27</v>
      </c>
      <c r="J476">
        <v>64545941</v>
      </c>
      <c r="K476">
        <v>64540902</v>
      </c>
      <c r="L476">
        <v>64540977</v>
      </c>
      <c r="N476">
        <v>3</v>
      </c>
      <c r="O476">
        <v>613</v>
      </c>
      <c r="P476">
        <v>688</v>
      </c>
      <c r="Q476" t="s">
        <v>12444</v>
      </c>
      <c r="R476">
        <v>536</v>
      </c>
      <c r="S476">
        <v>611</v>
      </c>
    </row>
    <row r="477" spans="1:19" x14ac:dyDescent="0.3">
      <c r="A477" t="s">
        <v>7973</v>
      </c>
      <c r="B477">
        <v>-1</v>
      </c>
      <c r="C477" t="s">
        <v>7992</v>
      </c>
      <c r="D477" t="str">
        <f>INDEX(Transcripts[#Data], MATCH(Exons[[#This Row],[Transcript stable ID]], Transcripts[Transcript stable ID], 0), 4)</f>
        <v>NM_001178030.1</v>
      </c>
      <c r="E477" t="s">
        <v>27</v>
      </c>
      <c r="J477">
        <v>64545941</v>
      </c>
      <c r="K477">
        <v>64537728</v>
      </c>
      <c r="L477">
        <v>64537880</v>
      </c>
      <c r="N477">
        <v>4</v>
      </c>
      <c r="O477">
        <v>689</v>
      </c>
      <c r="P477">
        <v>841</v>
      </c>
      <c r="Q477" t="s">
        <v>12445</v>
      </c>
      <c r="R477">
        <v>612</v>
      </c>
      <c r="S477">
        <v>764</v>
      </c>
    </row>
    <row r="478" spans="1:19" x14ac:dyDescent="0.3">
      <c r="A478" t="s">
        <v>7973</v>
      </c>
      <c r="B478">
        <v>-1</v>
      </c>
      <c r="C478" t="s">
        <v>7992</v>
      </c>
      <c r="D478" t="str">
        <f>INDEX(Transcripts[#Data], MATCH(Exons[[#This Row],[Transcript stable ID]], Transcripts[Transcript stable ID], 0), 4)</f>
        <v>NM_001178030.1</v>
      </c>
      <c r="E478" t="s">
        <v>27</v>
      </c>
      <c r="J478">
        <v>64545941</v>
      </c>
      <c r="K478">
        <v>64537436</v>
      </c>
      <c r="L478">
        <v>64537525</v>
      </c>
      <c r="N478">
        <v>5</v>
      </c>
      <c r="O478">
        <v>842</v>
      </c>
      <c r="P478">
        <v>931</v>
      </c>
      <c r="Q478" t="s">
        <v>12446</v>
      </c>
      <c r="R478">
        <v>765</v>
      </c>
      <c r="S478">
        <v>854</v>
      </c>
    </row>
    <row r="479" spans="1:19" x14ac:dyDescent="0.3">
      <c r="A479" t="s">
        <v>7973</v>
      </c>
      <c r="B479">
        <v>-1</v>
      </c>
      <c r="C479" t="s">
        <v>7992</v>
      </c>
      <c r="D479" t="str">
        <f>INDEX(Transcripts[#Data], MATCH(Exons[[#This Row],[Transcript stable ID]], Transcripts[Transcript stable ID], 0), 4)</f>
        <v>NM_001178030.1</v>
      </c>
      <c r="E479" t="s">
        <v>27</v>
      </c>
      <c r="J479">
        <v>64545941</v>
      </c>
      <c r="K479">
        <v>64536898</v>
      </c>
      <c r="L479">
        <v>64537081</v>
      </c>
      <c r="N479">
        <v>6</v>
      </c>
      <c r="O479">
        <v>932</v>
      </c>
      <c r="P479">
        <v>1115</v>
      </c>
      <c r="Q479" t="s">
        <v>12447</v>
      </c>
      <c r="R479">
        <v>855</v>
      </c>
      <c r="S479">
        <v>1038</v>
      </c>
    </row>
    <row r="480" spans="1:19" x14ac:dyDescent="0.3">
      <c r="A480" t="s">
        <v>7973</v>
      </c>
      <c r="B480">
        <v>-1</v>
      </c>
      <c r="C480" t="s">
        <v>7992</v>
      </c>
      <c r="D480" t="str">
        <f>INDEX(Transcripts[#Data], MATCH(Exons[[#This Row],[Transcript stable ID]], Transcripts[Transcript stable ID], 0), 4)</f>
        <v>NM_001178030.1</v>
      </c>
      <c r="E480" t="s">
        <v>27</v>
      </c>
      <c r="J480">
        <v>64545941</v>
      </c>
      <c r="K480">
        <v>64536695</v>
      </c>
      <c r="L480">
        <v>64536810</v>
      </c>
      <c r="N480">
        <v>7</v>
      </c>
      <c r="O480">
        <v>1116</v>
      </c>
      <c r="P480">
        <v>1231</v>
      </c>
      <c r="Q480" t="s">
        <v>12448</v>
      </c>
      <c r="R480">
        <v>1039</v>
      </c>
      <c r="S480">
        <v>1154</v>
      </c>
    </row>
    <row r="481" spans="1:19" x14ac:dyDescent="0.3">
      <c r="A481" t="s">
        <v>7973</v>
      </c>
      <c r="B481">
        <v>-1</v>
      </c>
      <c r="C481" t="s">
        <v>7992</v>
      </c>
      <c r="D481" t="str">
        <f>INDEX(Transcripts[#Data], MATCH(Exons[[#This Row],[Transcript stable ID]], Transcripts[Transcript stable ID], 0), 4)</f>
        <v>NM_001178030.1</v>
      </c>
      <c r="E481" t="s">
        <v>27</v>
      </c>
      <c r="J481">
        <v>64545941</v>
      </c>
      <c r="K481">
        <v>64536494</v>
      </c>
      <c r="L481">
        <v>64536601</v>
      </c>
      <c r="N481">
        <v>8</v>
      </c>
      <c r="O481">
        <v>1232</v>
      </c>
      <c r="P481">
        <v>1339</v>
      </c>
      <c r="Q481" t="s">
        <v>12449</v>
      </c>
      <c r="R481">
        <v>1155</v>
      </c>
      <c r="S481">
        <v>1262</v>
      </c>
    </row>
    <row r="482" spans="1:19" x14ac:dyDescent="0.3">
      <c r="A482" t="s">
        <v>7973</v>
      </c>
      <c r="B482">
        <v>-1</v>
      </c>
      <c r="C482" t="s">
        <v>7992</v>
      </c>
      <c r="D482" t="str">
        <f>INDEX(Transcripts[#Data], MATCH(Exons[[#This Row],[Transcript stable ID]], Transcripts[Transcript stable ID], 0), 4)</f>
        <v>NM_001178030.1</v>
      </c>
      <c r="E482" t="s">
        <v>27</v>
      </c>
      <c r="J482">
        <v>64545941</v>
      </c>
      <c r="K482">
        <v>64535578</v>
      </c>
      <c r="L482">
        <v>64535758</v>
      </c>
      <c r="N482">
        <v>9</v>
      </c>
      <c r="O482">
        <v>1340</v>
      </c>
      <c r="P482">
        <v>1520</v>
      </c>
      <c r="Q482" t="s">
        <v>12450</v>
      </c>
      <c r="R482">
        <v>1263</v>
      </c>
      <c r="S482">
        <v>1443</v>
      </c>
    </row>
    <row r="483" spans="1:19" x14ac:dyDescent="0.3">
      <c r="A483" t="s">
        <v>7973</v>
      </c>
      <c r="B483">
        <v>-1</v>
      </c>
      <c r="C483" t="s">
        <v>7992</v>
      </c>
      <c r="D483" t="str">
        <f>INDEX(Transcripts[#Data], MATCH(Exons[[#This Row],[Transcript stable ID]], Transcripts[Transcript stable ID], 0), 4)</f>
        <v>NM_001178030.1</v>
      </c>
      <c r="E483" t="s">
        <v>27</v>
      </c>
      <c r="J483">
        <v>64545941</v>
      </c>
      <c r="K483">
        <v>64535043</v>
      </c>
      <c r="L483">
        <v>64535316</v>
      </c>
      <c r="N483">
        <v>10</v>
      </c>
      <c r="O483">
        <v>1521</v>
      </c>
      <c r="P483">
        <v>1794</v>
      </c>
      <c r="Q483" t="s">
        <v>12451</v>
      </c>
      <c r="R483">
        <v>1444</v>
      </c>
      <c r="S483">
        <v>1717</v>
      </c>
    </row>
    <row r="484" spans="1:19" x14ac:dyDescent="0.3">
      <c r="A484" t="s">
        <v>7973</v>
      </c>
      <c r="B484">
        <v>-1</v>
      </c>
      <c r="C484" t="s">
        <v>7992</v>
      </c>
      <c r="D484" t="str">
        <f>INDEX(Transcripts[#Data], MATCH(Exons[[#This Row],[Transcript stable ID]], Transcripts[Transcript stable ID], 0), 4)</f>
        <v>NM_001178030.1</v>
      </c>
      <c r="E484" t="s">
        <v>27</v>
      </c>
      <c r="J484">
        <v>64545941</v>
      </c>
      <c r="K484">
        <v>64534664</v>
      </c>
      <c r="L484">
        <v>64534723</v>
      </c>
      <c r="N484">
        <v>11</v>
      </c>
      <c r="O484">
        <v>1795</v>
      </c>
      <c r="P484">
        <v>1854</v>
      </c>
      <c r="Q484" t="s">
        <v>12452</v>
      </c>
      <c r="R484">
        <v>1718</v>
      </c>
      <c r="S484">
        <v>1777</v>
      </c>
    </row>
    <row r="485" spans="1:19" x14ac:dyDescent="0.3">
      <c r="A485" t="s">
        <v>7973</v>
      </c>
      <c r="B485">
        <v>-1</v>
      </c>
      <c r="C485" t="s">
        <v>7992</v>
      </c>
      <c r="D485" t="str">
        <f>INDEX(Transcripts[#Data], MATCH(Exons[[#This Row],[Transcript stable ID]], Transcripts[Transcript stable ID], 0), 4)</f>
        <v>NM_001178030.1</v>
      </c>
      <c r="E485" t="s">
        <v>27</v>
      </c>
      <c r="J485">
        <v>64545941</v>
      </c>
      <c r="K485">
        <v>64534372</v>
      </c>
      <c r="L485">
        <v>64534551</v>
      </c>
      <c r="N485">
        <v>12</v>
      </c>
      <c r="O485">
        <v>1855</v>
      </c>
      <c r="P485">
        <v>2034</v>
      </c>
      <c r="Q485" t="s">
        <v>12453</v>
      </c>
      <c r="R485">
        <v>1778</v>
      </c>
      <c r="S485">
        <v>1957</v>
      </c>
    </row>
    <row r="486" spans="1:19" x14ac:dyDescent="0.3">
      <c r="A486" t="s">
        <v>7973</v>
      </c>
      <c r="B486">
        <v>-1</v>
      </c>
      <c r="C486" t="s">
        <v>7992</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12454</v>
      </c>
      <c r="R486">
        <v>1958</v>
      </c>
      <c r="S486">
        <v>2022</v>
      </c>
    </row>
    <row r="487" spans="1:19" x14ac:dyDescent="0.3">
      <c r="A487" t="s">
        <v>7973</v>
      </c>
      <c r="B487">
        <v>-1</v>
      </c>
      <c r="C487" t="s">
        <v>7984</v>
      </c>
      <c r="D487" t="str">
        <f>INDEX(Transcripts[#Data], MATCH(Exons[[#This Row],[Transcript stable ID]], Transcripts[Transcript stable ID], 0), 4)</f>
        <v>NM_004630.3</v>
      </c>
      <c r="E487" t="s">
        <v>27</v>
      </c>
      <c r="J487">
        <v>64546202</v>
      </c>
      <c r="K487">
        <v>64543970</v>
      </c>
      <c r="L487">
        <v>64544098</v>
      </c>
      <c r="N487">
        <v>2</v>
      </c>
      <c r="O487">
        <v>370</v>
      </c>
      <c r="P487">
        <v>498</v>
      </c>
      <c r="Q487" t="s">
        <v>12443</v>
      </c>
      <c r="R487">
        <v>32</v>
      </c>
      <c r="S487">
        <v>160</v>
      </c>
    </row>
    <row r="488" spans="1:19" x14ac:dyDescent="0.3">
      <c r="A488" t="s">
        <v>7973</v>
      </c>
      <c r="B488">
        <v>-1</v>
      </c>
      <c r="C488" t="s">
        <v>7984</v>
      </c>
      <c r="D488" t="str">
        <f>INDEX(Transcripts[#Data], MATCH(Exons[[#This Row],[Transcript stable ID]], Transcripts[Transcript stable ID], 0), 4)</f>
        <v>NM_004630.3</v>
      </c>
      <c r="E488" t="s">
        <v>27</v>
      </c>
      <c r="J488">
        <v>64546202</v>
      </c>
      <c r="K488">
        <v>64540902</v>
      </c>
      <c r="L488">
        <v>64540977</v>
      </c>
      <c r="N488">
        <v>3</v>
      </c>
      <c r="O488">
        <v>499</v>
      </c>
      <c r="P488">
        <v>574</v>
      </c>
      <c r="Q488" t="s">
        <v>12444</v>
      </c>
      <c r="R488">
        <v>161</v>
      </c>
      <c r="S488">
        <v>236</v>
      </c>
    </row>
    <row r="489" spans="1:19" x14ac:dyDescent="0.3">
      <c r="A489" t="s">
        <v>7973</v>
      </c>
      <c r="B489">
        <v>-1</v>
      </c>
      <c r="C489" t="s">
        <v>7984</v>
      </c>
      <c r="D489" t="str">
        <f>INDEX(Transcripts[#Data], MATCH(Exons[[#This Row],[Transcript stable ID]], Transcripts[Transcript stable ID], 0), 4)</f>
        <v>NM_004630.3</v>
      </c>
      <c r="E489" t="s">
        <v>27</v>
      </c>
      <c r="J489">
        <v>64546202</v>
      </c>
      <c r="K489">
        <v>64537728</v>
      </c>
      <c r="L489">
        <v>64537880</v>
      </c>
      <c r="N489">
        <v>4</v>
      </c>
      <c r="O489">
        <v>575</v>
      </c>
      <c r="P489">
        <v>727</v>
      </c>
      <c r="Q489" t="s">
        <v>12445</v>
      </c>
      <c r="R489">
        <v>237</v>
      </c>
      <c r="S489">
        <v>389</v>
      </c>
    </row>
    <row r="490" spans="1:19" x14ac:dyDescent="0.3">
      <c r="A490" t="s">
        <v>7973</v>
      </c>
      <c r="B490">
        <v>-1</v>
      </c>
      <c r="C490" t="s">
        <v>7984</v>
      </c>
      <c r="D490" t="str">
        <f>INDEX(Transcripts[#Data], MATCH(Exons[[#This Row],[Transcript stable ID]], Transcripts[Transcript stable ID], 0), 4)</f>
        <v>NM_004630.3</v>
      </c>
      <c r="E490" t="s">
        <v>27</v>
      </c>
      <c r="J490">
        <v>64546202</v>
      </c>
      <c r="K490">
        <v>64537436</v>
      </c>
      <c r="L490">
        <v>64537525</v>
      </c>
      <c r="N490">
        <v>5</v>
      </c>
      <c r="O490">
        <v>728</v>
      </c>
      <c r="P490">
        <v>817</v>
      </c>
      <c r="Q490" t="s">
        <v>12446</v>
      </c>
      <c r="R490">
        <v>390</v>
      </c>
      <c r="S490">
        <v>479</v>
      </c>
    </row>
    <row r="491" spans="1:19" x14ac:dyDescent="0.3">
      <c r="A491" t="s">
        <v>7973</v>
      </c>
      <c r="B491">
        <v>-1</v>
      </c>
      <c r="C491" t="s">
        <v>7984</v>
      </c>
      <c r="D491" t="str">
        <f>INDEX(Transcripts[#Data], MATCH(Exons[[#This Row],[Transcript stable ID]], Transcripts[Transcript stable ID], 0), 4)</f>
        <v>NM_004630.3</v>
      </c>
      <c r="E491" t="s">
        <v>27</v>
      </c>
      <c r="J491">
        <v>64546202</v>
      </c>
      <c r="K491">
        <v>64536898</v>
      </c>
      <c r="L491">
        <v>64537081</v>
      </c>
      <c r="N491">
        <v>6</v>
      </c>
      <c r="O491">
        <v>818</v>
      </c>
      <c r="P491">
        <v>1001</v>
      </c>
      <c r="Q491" t="s">
        <v>12447</v>
      </c>
      <c r="R491">
        <v>480</v>
      </c>
      <c r="S491">
        <v>663</v>
      </c>
    </row>
    <row r="492" spans="1:19" x14ac:dyDescent="0.3">
      <c r="A492" t="s">
        <v>7973</v>
      </c>
      <c r="B492">
        <v>-1</v>
      </c>
      <c r="C492" t="s">
        <v>7984</v>
      </c>
      <c r="D492" t="str">
        <f>INDEX(Transcripts[#Data], MATCH(Exons[[#This Row],[Transcript stable ID]], Transcripts[Transcript stable ID], 0), 4)</f>
        <v>NM_004630.3</v>
      </c>
      <c r="E492" t="s">
        <v>27</v>
      </c>
      <c r="J492">
        <v>64546202</v>
      </c>
      <c r="K492">
        <v>64536695</v>
      </c>
      <c r="L492">
        <v>64536810</v>
      </c>
      <c r="N492">
        <v>7</v>
      </c>
      <c r="O492">
        <v>1002</v>
      </c>
      <c r="P492">
        <v>1117</v>
      </c>
      <c r="Q492" t="s">
        <v>12448</v>
      </c>
      <c r="R492">
        <v>664</v>
      </c>
      <c r="S492">
        <v>779</v>
      </c>
    </row>
    <row r="493" spans="1:19" x14ac:dyDescent="0.3">
      <c r="A493" t="s">
        <v>7973</v>
      </c>
      <c r="B493">
        <v>-1</v>
      </c>
      <c r="C493" t="s">
        <v>7984</v>
      </c>
      <c r="D493" t="str">
        <f>INDEX(Transcripts[#Data], MATCH(Exons[[#This Row],[Transcript stable ID]], Transcripts[Transcript stable ID], 0), 4)</f>
        <v>NM_004630.3</v>
      </c>
      <c r="E493" t="s">
        <v>27</v>
      </c>
      <c r="J493">
        <v>64546202</v>
      </c>
      <c r="K493">
        <v>64536494</v>
      </c>
      <c r="L493">
        <v>64536601</v>
      </c>
      <c r="N493">
        <v>8</v>
      </c>
      <c r="O493">
        <v>1118</v>
      </c>
      <c r="P493">
        <v>1225</v>
      </c>
      <c r="Q493" t="s">
        <v>12449</v>
      </c>
      <c r="R493">
        <v>780</v>
      </c>
      <c r="S493">
        <v>887</v>
      </c>
    </row>
    <row r="494" spans="1:19" x14ac:dyDescent="0.3">
      <c r="A494" t="s">
        <v>7973</v>
      </c>
      <c r="B494">
        <v>-1</v>
      </c>
      <c r="C494" t="s">
        <v>7984</v>
      </c>
      <c r="D494" t="str">
        <f>INDEX(Transcripts[#Data], MATCH(Exons[[#This Row],[Transcript stable ID]], Transcripts[Transcript stable ID], 0), 4)</f>
        <v>NM_004630.3</v>
      </c>
      <c r="E494" t="s">
        <v>27</v>
      </c>
      <c r="J494">
        <v>64546202</v>
      </c>
      <c r="K494">
        <v>64535578</v>
      </c>
      <c r="L494">
        <v>64535758</v>
      </c>
      <c r="N494">
        <v>9</v>
      </c>
      <c r="O494">
        <v>1226</v>
      </c>
      <c r="P494">
        <v>1406</v>
      </c>
      <c r="Q494" t="s">
        <v>12450</v>
      </c>
      <c r="R494">
        <v>888</v>
      </c>
      <c r="S494">
        <v>1068</v>
      </c>
    </row>
    <row r="495" spans="1:19" x14ac:dyDescent="0.3">
      <c r="A495" t="s">
        <v>7973</v>
      </c>
      <c r="B495">
        <v>-1</v>
      </c>
      <c r="C495" t="s">
        <v>7984</v>
      </c>
      <c r="D495" t="str">
        <f>INDEX(Transcripts[#Data], MATCH(Exons[[#This Row],[Transcript stable ID]], Transcripts[Transcript stable ID], 0), 4)</f>
        <v>NM_004630.3</v>
      </c>
      <c r="E495" t="s">
        <v>27</v>
      </c>
      <c r="J495">
        <v>64546202</v>
      </c>
      <c r="K495">
        <v>64535043</v>
      </c>
      <c r="L495">
        <v>64535316</v>
      </c>
      <c r="N495">
        <v>10</v>
      </c>
      <c r="O495">
        <v>1407</v>
      </c>
      <c r="P495">
        <v>1680</v>
      </c>
      <c r="Q495" t="s">
        <v>12451</v>
      </c>
      <c r="R495">
        <v>1069</v>
      </c>
      <c r="S495">
        <v>1342</v>
      </c>
    </row>
    <row r="496" spans="1:19" x14ac:dyDescent="0.3">
      <c r="A496" t="s">
        <v>7973</v>
      </c>
      <c r="B496">
        <v>-1</v>
      </c>
      <c r="C496" t="s">
        <v>7984</v>
      </c>
      <c r="D496" t="str">
        <f>INDEX(Transcripts[#Data], MATCH(Exons[[#This Row],[Transcript stable ID]], Transcripts[Transcript stable ID], 0), 4)</f>
        <v>NM_004630.3</v>
      </c>
      <c r="E496" t="s">
        <v>27</v>
      </c>
      <c r="J496">
        <v>64546202</v>
      </c>
      <c r="K496">
        <v>64534664</v>
      </c>
      <c r="L496">
        <v>64534723</v>
      </c>
      <c r="N496">
        <v>11</v>
      </c>
      <c r="O496">
        <v>1681</v>
      </c>
      <c r="P496">
        <v>1740</v>
      </c>
      <c r="Q496" t="s">
        <v>12452</v>
      </c>
      <c r="R496">
        <v>1343</v>
      </c>
      <c r="S496">
        <v>1402</v>
      </c>
    </row>
    <row r="497" spans="1:19" x14ac:dyDescent="0.3">
      <c r="A497" t="s">
        <v>7973</v>
      </c>
      <c r="B497">
        <v>-1</v>
      </c>
      <c r="C497" t="s">
        <v>7984</v>
      </c>
      <c r="D497" t="str">
        <f>INDEX(Transcripts[#Data], MATCH(Exons[[#This Row],[Transcript stable ID]], Transcripts[Transcript stable ID], 0), 4)</f>
        <v>NM_004630.3</v>
      </c>
      <c r="E497" t="s">
        <v>27</v>
      </c>
      <c r="J497">
        <v>64546202</v>
      </c>
      <c r="K497">
        <v>64534372</v>
      </c>
      <c r="L497">
        <v>64534551</v>
      </c>
      <c r="N497">
        <v>12</v>
      </c>
      <c r="O497">
        <v>1741</v>
      </c>
      <c r="P497">
        <v>1920</v>
      </c>
      <c r="Q497" t="s">
        <v>12453</v>
      </c>
      <c r="R497">
        <v>1403</v>
      </c>
      <c r="S497">
        <v>1582</v>
      </c>
    </row>
    <row r="498" spans="1:19" x14ac:dyDescent="0.3">
      <c r="A498" t="s">
        <v>7973</v>
      </c>
      <c r="B498">
        <v>-1</v>
      </c>
      <c r="C498" t="s">
        <v>7984</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12455</v>
      </c>
      <c r="R498">
        <v>1</v>
      </c>
      <c r="S498">
        <v>31</v>
      </c>
    </row>
    <row r="499" spans="1:19" x14ac:dyDescent="0.3">
      <c r="A499" t="s">
        <v>7973</v>
      </c>
      <c r="B499">
        <v>-1</v>
      </c>
      <c r="C499" t="s">
        <v>7984</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12456</v>
      </c>
      <c r="R499">
        <v>1583</v>
      </c>
      <c r="S499">
        <v>1920</v>
      </c>
    </row>
    <row r="500" spans="1:19" x14ac:dyDescent="0.3">
      <c r="A500" t="s">
        <v>7973</v>
      </c>
      <c r="B500">
        <v>-1</v>
      </c>
      <c r="C500" t="s">
        <v>8000</v>
      </c>
      <c r="D500" t="str">
        <f>INDEX(Transcripts[#Data], MATCH(Exons[[#This Row],[Transcript stable ID]], Transcripts[Transcript stable ID], 0), 4)</f>
        <v>NM_201998.2</v>
      </c>
      <c r="E500" t="s">
        <v>27</v>
      </c>
      <c r="J500">
        <v>64546219</v>
      </c>
      <c r="K500">
        <v>64543970</v>
      </c>
      <c r="L500">
        <v>64544098</v>
      </c>
      <c r="N500">
        <v>2</v>
      </c>
      <c r="O500">
        <v>387</v>
      </c>
      <c r="P500">
        <v>515</v>
      </c>
      <c r="Q500" t="s">
        <v>12443</v>
      </c>
      <c r="R500">
        <v>32</v>
      </c>
      <c r="S500">
        <v>160</v>
      </c>
    </row>
    <row r="501" spans="1:19" x14ac:dyDescent="0.3">
      <c r="A501" t="s">
        <v>7973</v>
      </c>
      <c r="B501">
        <v>-1</v>
      </c>
      <c r="C501" t="s">
        <v>8000</v>
      </c>
      <c r="D501" t="str">
        <f>INDEX(Transcripts[#Data], MATCH(Exons[[#This Row],[Transcript stable ID]], Transcripts[Transcript stable ID], 0), 4)</f>
        <v>NM_201998.2</v>
      </c>
      <c r="E501" t="s">
        <v>27</v>
      </c>
      <c r="J501">
        <v>64546219</v>
      </c>
      <c r="K501">
        <v>64540902</v>
      </c>
      <c r="L501">
        <v>64540977</v>
      </c>
      <c r="N501">
        <v>3</v>
      </c>
      <c r="O501">
        <v>516</v>
      </c>
      <c r="P501">
        <v>591</v>
      </c>
      <c r="Q501" t="s">
        <v>12444</v>
      </c>
      <c r="R501">
        <v>161</v>
      </c>
      <c r="S501">
        <v>236</v>
      </c>
    </row>
    <row r="502" spans="1:19" x14ac:dyDescent="0.3">
      <c r="A502" t="s">
        <v>7973</v>
      </c>
      <c r="B502">
        <v>-1</v>
      </c>
      <c r="C502" t="s">
        <v>8000</v>
      </c>
      <c r="D502" t="str">
        <f>INDEX(Transcripts[#Data], MATCH(Exons[[#This Row],[Transcript stable ID]], Transcripts[Transcript stable ID], 0), 4)</f>
        <v>NM_201998.2</v>
      </c>
      <c r="E502" t="s">
        <v>27</v>
      </c>
      <c r="J502">
        <v>64546219</v>
      </c>
      <c r="K502">
        <v>64537728</v>
      </c>
      <c r="L502">
        <v>64537880</v>
      </c>
      <c r="N502">
        <v>4</v>
      </c>
      <c r="O502">
        <v>592</v>
      </c>
      <c r="P502">
        <v>744</v>
      </c>
      <c r="Q502" t="s">
        <v>12445</v>
      </c>
      <c r="R502">
        <v>237</v>
      </c>
      <c r="S502">
        <v>389</v>
      </c>
    </row>
    <row r="503" spans="1:19" x14ac:dyDescent="0.3">
      <c r="A503" t="s">
        <v>7973</v>
      </c>
      <c r="B503">
        <v>-1</v>
      </c>
      <c r="C503" t="s">
        <v>8000</v>
      </c>
      <c r="D503" t="str">
        <f>INDEX(Transcripts[#Data], MATCH(Exons[[#This Row],[Transcript stable ID]], Transcripts[Transcript stable ID], 0), 4)</f>
        <v>NM_201998.2</v>
      </c>
      <c r="E503" t="s">
        <v>27</v>
      </c>
      <c r="J503">
        <v>64546219</v>
      </c>
      <c r="K503">
        <v>64537436</v>
      </c>
      <c r="L503">
        <v>64537525</v>
      </c>
      <c r="N503">
        <v>5</v>
      </c>
      <c r="O503">
        <v>745</v>
      </c>
      <c r="P503">
        <v>834</v>
      </c>
      <c r="Q503" t="s">
        <v>12446</v>
      </c>
      <c r="R503">
        <v>390</v>
      </c>
      <c r="S503">
        <v>479</v>
      </c>
    </row>
    <row r="504" spans="1:19" x14ac:dyDescent="0.3">
      <c r="A504" t="s">
        <v>7973</v>
      </c>
      <c r="B504">
        <v>-1</v>
      </c>
      <c r="C504" t="s">
        <v>8000</v>
      </c>
      <c r="D504" t="str">
        <f>INDEX(Transcripts[#Data], MATCH(Exons[[#This Row],[Transcript stable ID]], Transcripts[Transcript stable ID], 0), 4)</f>
        <v>NM_201998.2</v>
      </c>
      <c r="E504" t="s">
        <v>27</v>
      </c>
      <c r="J504">
        <v>64546219</v>
      </c>
      <c r="K504">
        <v>64536898</v>
      </c>
      <c r="L504">
        <v>64537081</v>
      </c>
      <c r="N504">
        <v>6</v>
      </c>
      <c r="O504">
        <v>835</v>
      </c>
      <c r="P504">
        <v>1018</v>
      </c>
      <c r="Q504" t="s">
        <v>12447</v>
      </c>
      <c r="R504">
        <v>480</v>
      </c>
      <c r="S504">
        <v>663</v>
      </c>
    </row>
    <row r="505" spans="1:19" x14ac:dyDescent="0.3">
      <c r="A505" t="s">
        <v>7973</v>
      </c>
      <c r="B505">
        <v>-1</v>
      </c>
      <c r="C505" t="s">
        <v>8000</v>
      </c>
      <c r="D505" t="str">
        <f>INDEX(Transcripts[#Data], MATCH(Exons[[#This Row],[Transcript stable ID]], Transcripts[Transcript stable ID], 0), 4)</f>
        <v>NM_201998.2</v>
      </c>
      <c r="E505" t="s">
        <v>27</v>
      </c>
      <c r="J505">
        <v>64546219</v>
      </c>
      <c r="K505">
        <v>64536695</v>
      </c>
      <c r="L505">
        <v>64536810</v>
      </c>
      <c r="N505">
        <v>7</v>
      </c>
      <c r="O505">
        <v>1019</v>
      </c>
      <c r="P505">
        <v>1134</v>
      </c>
      <c r="Q505" t="s">
        <v>12448</v>
      </c>
      <c r="R505">
        <v>664</v>
      </c>
      <c r="S505">
        <v>779</v>
      </c>
    </row>
    <row r="506" spans="1:19" x14ac:dyDescent="0.3">
      <c r="A506" t="s">
        <v>7973</v>
      </c>
      <c r="B506">
        <v>-1</v>
      </c>
      <c r="C506" t="s">
        <v>8000</v>
      </c>
      <c r="D506" t="str">
        <f>INDEX(Transcripts[#Data], MATCH(Exons[[#This Row],[Transcript stable ID]], Transcripts[Transcript stable ID], 0), 4)</f>
        <v>NM_201998.2</v>
      </c>
      <c r="E506" t="s">
        <v>27</v>
      </c>
      <c r="J506">
        <v>64546219</v>
      </c>
      <c r="K506">
        <v>64536494</v>
      </c>
      <c r="L506">
        <v>64536601</v>
      </c>
      <c r="N506">
        <v>8</v>
      </c>
      <c r="O506">
        <v>1135</v>
      </c>
      <c r="P506">
        <v>1242</v>
      </c>
      <c r="Q506" t="s">
        <v>12449</v>
      </c>
      <c r="R506">
        <v>780</v>
      </c>
      <c r="S506">
        <v>887</v>
      </c>
    </row>
    <row r="507" spans="1:19" x14ac:dyDescent="0.3">
      <c r="A507" t="s">
        <v>7973</v>
      </c>
      <c r="B507">
        <v>-1</v>
      </c>
      <c r="C507" t="s">
        <v>8000</v>
      </c>
      <c r="D507" t="str">
        <f>INDEX(Transcripts[#Data], MATCH(Exons[[#This Row],[Transcript stable ID]], Transcripts[Transcript stable ID], 0), 4)</f>
        <v>NM_201998.2</v>
      </c>
      <c r="E507" t="s">
        <v>27</v>
      </c>
      <c r="J507">
        <v>64546219</v>
      </c>
      <c r="K507">
        <v>64535578</v>
      </c>
      <c r="L507">
        <v>64535758</v>
      </c>
      <c r="N507">
        <v>9</v>
      </c>
      <c r="O507">
        <v>1243</v>
      </c>
      <c r="P507">
        <v>1423</v>
      </c>
      <c r="Q507" t="s">
        <v>12450</v>
      </c>
      <c r="R507">
        <v>888</v>
      </c>
      <c r="S507">
        <v>1068</v>
      </c>
    </row>
    <row r="508" spans="1:19" x14ac:dyDescent="0.3">
      <c r="A508" t="s">
        <v>7973</v>
      </c>
      <c r="B508">
        <v>-1</v>
      </c>
      <c r="C508" t="s">
        <v>8000</v>
      </c>
      <c r="D508" t="str">
        <f>INDEX(Transcripts[#Data], MATCH(Exons[[#This Row],[Transcript stable ID]], Transcripts[Transcript stable ID], 0), 4)</f>
        <v>NM_201998.2</v>
      </c>
      <c r="E508" t="s">
        <v>27</v>
      </c>
      <c r="J508">
        <v>64546219</v>
      </c>
      <c r="K508">
        <v>64535043</v>
      </c>
      <c r="L508">
        <v>64535316</v>
      </c>
      <c r="N508">
        <v>10</v>
      </c>
      <c r="O508">
        <v>1424</v>
      </c>
      <c r="P508">
        <v>1697</v>
      </c>
      <c r="Q508" t="s">
        <v>12451</v>
      </c>
      <c r="R508">
        <v>1069</v>
      </c>
      <c r="S508">
        <v>1342</v>
      </c>
    </row>
    <row r="509" spans="1:19" x14ac:dyDescent="0.3">
      <c r="A509" t="s">
        <v>7973</v>
      </c>
      <c r="B509">
        <v>-1</v>
      </c>
      <c r="C509" t="s">
        <v>8000</v>
      </c>
      <c r="D509" t="str">
        <f>INDEX(Transcripts[#Data], MATCH(Exons[[#This Row],[Transcript stable ID]], Transcripts[Transcript stable ID], 0), 4)</f>
        <v>NM_201998.2</v>
      </c>
      <c r="E509" t="s">
        <v>27</v>
      </c>
      <c r="J509">
        <v>64546219</v>
      </c>
      <c r="K509">
        <v>64534664</v>
      </c>
      <c r="L509">
        <v>64534723</v>
      </c>
      <c r="N509">
        <v>11</v>
      </c>
      <c r="O509">
        <v>1698</v>
      </c>
      <c r="P509">
        <v>1757</v>
      </c>
      <c r="Q509" t="s">
        <v>12452</v>
      </c>
      <c r="R509">
        <v>1343</v>
      </c>
      <c r="S509">
        <v>1402</v>
      </c>
    </row>
    <row r="510" spans="1:19" x14ac:dyDescent="0.3">
      <c r="A510" t="s">
        <v>7973</v>
      </c>
      <c r="B510">
        <v>-1</v>
      </c>
      <c r="C510" t="s">
        <v>8000</v>
      </c>
      <c r="D510" t="str">
        <f>INDEX(Transcripts[#Data], MATCH(Exons[[#This Row],[Transcript stable ID]], Transcripts[Transcript stable ID], 0), 4)</f>
        <v>NM_201998.2</v>
      </c>
      <c r="E510" t="s">
        <v>27</v>
      </c>
      <c r="J510">
        <v>64546219</v>
      </c>
      <c r="K510">
        <v>64534372</v>
      </c>
      <c r="L510">
        <v>64534551</v>
      </c>
      <c r="N510">
        <v>12</v>
      </c>
      <c r="O510">
        <v>1758</v>
      </c>
      <c r="P510">
        <v>1937</v>
      </c>
      <c r="Q510" t="s">
        <v>12453</v>
      </c>
      <c r="R510">
        <v>1403</v>
      </c>
      <c r="S510">
        <v>1582</v>
      </c>
    </row>
    <row r="511" spans="1:19" x14ac:dyDescent="0.3">
      <c r="A511" t="s">
        <v>7973</v>
      </c>
      <c r="B511">
        <v>-1</v>
      </c>
      <c r="C511" t="s">
        <v>8000</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12454</v>
      </c>
      <c r="R511">
        <v>1583</v>
      </c>
      <c r="S511">
        <v>1647</v>
      </c>
    </row>
    <row r="512" spans="1:19" x14ac:dyDescent="0.3">
      <c r="A512" t="s">
        <v>7973</v>
      </c>
      <c r="B512">
        <v>-1</v>
      </c>
      <c r="C512" t="s">
        <v>8000</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12457</v>
      </c>
      <c r="R512">
        <v>1</v>
      </c>
      <c r="S512">
        <v>31</v>
      </c>
    </row>
    <row r="513" spans="1:19" x14ac:dyDescent="0.3">
      <c r="A513" t="s">
        <v>7973</v>
      </c>
      <c r="B513">
        <v>-1</v>
      </c>
      <c r="C513" t="s">
        <v>7996</v>
      </c>
      <c r="D513" t="str">
        <f>INDEX(Transcripts[#Data], MATCH(Exons[[#This Row],[Transcript stable ID]], Transcripts[Transcript stable ID], 0), 4)</f>
        <v>NM_201997.2</v>
      </c>
      <c r="E513" t="s">
        <v>27</v>
      </c>
      <c r="J513">
        <v>64546219</v>
      </c>
      <c r="K513">
        <v>64543970</v>
      </c>
      <c r="L513">
        <v>64544098</v>
      </c>
      <c r="N513">
        <v>2</v>
      </c>
      <c r="O513">
        <v>387</v>
      </c>
      <c r="P513">
        <v>515</v>
      </c>
      <c r="Q513" t="s">
        <v>12443</v>
      </c>
      <c r="R513">
        <v>32</v>
      </c>
      <c r="S513">
        <v>160</v>
      </c>
    </row>
    <row r="514" spans="1:19" x14ac:dyDescent="0.3">
      <c r="A514" t="s">
        <v>7973</v>
      </c>
      <c r="B514">
        <v>-1</v>
      </c>
      <c r="C514" t="s">
        <v>7996</v>
      </c>
      <c r="D514" t="str">
        <f>INDEX(Transcripts[#Data], MATCH(Exons[[#This Row],[Transcript stable ID]], Transcripts[Transcript stable ID], 0), 4)</f>
        <v>NM_201997.2</v>
      </c>
      <c r="E514" t="s">
        <v>27</v>
      </c>
      <c r="J514">
        <v>64546219</v>
      </c>
      <c r="K514">
        <v>64540902</v>
      </c>
      <c r="L514">
        <v>64540977</v>
      </c>
      <c r="N514">
        <v>3</v>
      </c>
      <c r="O514">
        <v>516</v>
      </c>
      <c r="P514">
        <v>591</v>
      </c>
      <c r="Q514" t="s">
        <v>12444</v>
      </c>
      <c r="R514">
        <v>161</v>
      </c>
      <c r="S514">
        <v>236</v>
      </c>
    </row>
    <row r="515" spans="1:19" x14ac:dyDescent="0.3">
      <c r="A515" t="s">
        <v>7973</v>
      </c>
      <c r="B515">
        <v>-1</v>
      </c>
      <c r="C515" t="s">
        <v>7996</v>
      </c>
      <c r="D515" t="str">
        <f>INDEX(Transcripts[#Data], MATCH(Exons[[#This Row],[Transcript stable ID]], Transcripts[Transcript stable ID], 0), 4)</f>
        <v>NM_201997.2</v>
      </c>
      <c r="E515" t="s">
        <v>27</v>
      </c>
      <c r="J515">
        <v>64546219</v>
      </c>
      <c r="K515">
        <v>64537728</v>
      </c>
      <c r="L515">
        <v>64537880</v>
      </c>
      <c r="N515">
        <v>4</v>
      </c>
      <c r="O515">
        <v>592</v>
      </c>
      <c r="P515">
        <v>744</v>
      </c>
      <c r="Q515" t="s">
        <v>12445</v>
      </c>
      <c r="R515">
        <v>237</v>
      </c>
      <c r="S515">
        <v>389</v>
      </c>
    </row>
    <row r="516" spans="1:19" x14ac:dyDescent="0.3">
      <c r="A516" t="s">
        <v>7973</v>
      </c>
      <c r="B516">
        <v>-1</v>
      </c>
      <c r="C516" t="s">
        <v>7996</v>
      </c>
      <c r="D516" t="str">
        <f>INDEX(Transcripts[#Data], MATCH(Exons[[#This Row],[Transcript stable ID]], Transcripts[Transcript stable ID], 0), 4)</f>
        <v>NM_201997.2</v>
      </c>
      <c r="E516" t="s">
        <v>27</v>
      </c>
      <c r="J516">
        <v>64546219</v>
      </c>
      <c r="K516">
        <v>64537436</v>
      </c>
      <c r="L516">
        <v>64537525</v>
      </c>
      <c r="N516">
        <v>5</v>
      </c>
      <c r="O516">
        <v>745</v>
      </c>
      <c r="P516">
        <v>834</v>
      </c>
      <c r="Q516" t="s">
        <v>12446</v>
      </c>
      <c r="R516">
        <v>390</v>
      </c>
      <c r="S516">
        <v>479</v>
      </c>
    </row>
    <row r="517" spans="1:19" x14ac:dyDescent="0.3">
      <c r="A517" t="s">
        <v>7973</v>
      </c>
      <c r="B517">
        <v>-1</v>
      </c>
      <c r="C517" t="s">
        <v>7996</v>
      </c>
      <c r="D517" t="str">
        <f>INDEX(Transcripts[#Data], MATCH(Exons[[#This Row],[Transcript stable ID]], Transcripts[Transcript stable ID], 0), 4)</f>
        <v>NM_201997.2</v>
      </c>
      <c r="E517" t="s">
        <v>27</v>
      </c>
      <c r="J517">
        <v>64546219</v>
      </c>
      <c r="K517">
        <v>64536898</v>
      </c>
      <c r="L517">
        <v>64537081</v>
      </c>
      <c r="N517">
        <v>6</v>
      </c>
      <c r="O517">
        <v>835</v>
      </c>
      <c r="P517">
        <v>1018</v>
      </c>
      <c r="Q517" t="s">
        <v>12447</v>
      </c>
      <c r="R517">
        <v>480</v>
      </c>
      <c r="S517">
        <v>663</v>
      </c>
    </row>
    <row r="518" spans="1:19" x14ac:dyDescent="0.3">
      <c r="A518" t="s">
        <v>7973</v>
      </c>
      <c r="B518">
        <v>-1</v>
      </c>
      <c r="C518" t="s">
        <v>7996</v>
      </c>
      <c r="D518" t="str">
        <f>INDEX(Transcripts[#Data], MATCH(Exons[[#This Row],[Transcript stable ID]], Transcripts[Transcript stable ID], 0), 4)</f>
        <v>NM_201997.2</v>
      </c>
      <c r="E518" t="s">
        <v>27</v>
      </c>
      <c r="J518">
        <v>64546219</v>
      </c>
      <c r="K518">
        <v>64536695</v>
      </c>
      <c r="L518">
        <v>64536810</v>
      </c>
      <c r="N518">
        <v>7</v>
      </c>
      <c r="O518">
        <v>1019</v>
      </c>
      <c r="P518">
        <v>1134</v>
      </c>
      <c r="Q518" t="s">
        <v>12448</v>
      </c>
      <c r="R518">
        <v>664</v>
      </c>
      <c r="S518">
        <v>779</v>
      </c>
    </row>
    <row r="519" spans="1:19" x14ac:dyDescent="0.3">
      <c r="A519" t="s">
        <v>7973</v>
      </c>
      <c r="B519">
        <v>-1</v>
      </c>
      <c r="C519" t="s">
        <v>7996</v>
      </c>
      <c r="D519" t="str">
        <f>INDEX(Transcripts[#Data], MATCH(Exons[[#This Row],[Transcript stable ID]], Transcripts[Transcript stable ID], 0), 4)</f>
        <v>NM_201997.2</v>
      </c>
      <c r="E519" t="s">
        <v>27</v>
      </c>
      <c r="J519">
        <v>64546219</v>
      </c>
      <c r="K519">
        <v>64536494</v>
      </c>
      <c r="L519">
        <v>64536601</v>
      </c>
      <c r="N519">
        <v>8</v>
      </c>
      <c r="O519">
        <v>1135</v>
      </c>
      <c r="P519">
        <v>1242</v>
      </c>
      <c r="Q519" t="s">
        <v>12449</v>
      </c>
      <c r="R519">
        <v>780</v>
      </c>
      <c r="S519">
        <v>887</v>
      </c>
    </row>
    <row r="520" spans="1:19" x14ac:dyDescent="0.3">
      <c r="A520" t="s">
        <v>7973</v>
      </c>
      <c r="B520">
        <v>-1</v>
      </c>
      <c r="C520" t="s">
        <v>7996</v>
      </c>
      <c r="D520" t="str">
        <f>INDEX(Transcripts[#Data], MATCH(Exons[[#This Row],[Transcript stable ID]], Transcripts[Transcript stable ID], 0), 4)</f>
        <v>NM_201997.2</v>
      </c>
      <c r="E520" t="s">
        <v>27</v>
      </c>
      <c r="J520">
        <v>64546219</v>
      </c>
      <c r="K520">
        <v>64535578</v>
      </c>
      <c r="L520">
        <v>64535758</v>
      </c>
      <c r="N520">
        <v>9</v>
      </c>
      <c r="O520">
        <v>1243</v>
      </c>
      <c r="P520">
        <v>1423</v>
      </c>
      <c r="Q520" t="s">
        <v>12450</v>
      </c>
      <c r="R520">
        <v>888</v>
      </c>
      <c r="S520">
        <v>1068</v>
      </c>
    </row>
    <row r="521" spans="1:19" x14ac:dyDescent="0.3">
      <c r="A521" t="s">
        <v>7973</v>
      </c>
      <c r="B521">
        <v>-1</v>
      </c>
      <c r="C521" t="s">
        <v>7996</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12457</v>
      </c>
      <c r="R521">
        <v>1</v>
      </c>
      <c r="S521">
        <v>31</v>
      </c>
    </row>
    <row r="522" spans="1:19" x14ac:dyDescent="0.3">
      <c r="A522" t="s">
        <v>7973</v>
      </c>
      <c r="B522">
        <v>-1</v>
      </c>
      <c r="C522" t="s">
        <v>7996</v>
      </c>
      <c r="D522" t="str">
        <f>INDEX(Transcripts[#Data], MATCH(Exons[[#This Row],[Transcript stable ID]], Transcripts[Transcript stable ID], 0), 4)</f>
        <v>NM_201997.2</v>
      </c>
      <c r="E522" t="s">
        <v>27</v>
      </c>
      <c r="J522">
        <v>64546219</v>
      </c>
      <c r="K522">
        <v>64535039</v>
      </c>
      <c r="L522">
        <v>64535316</v>
      </c>
      <c r="N522">
        <v>10</v>
      </c>
      <c r="O522">
        <v>1424</v>
      </c>
      <c r="P522">
        <v>1701</v>
      </c>
      <c r="Q522" t="s">
        <v>12458</v>
      </c>
      <c r="R522">
        <v>1069</v>
      </c>
      <c r="S522">
        <v>1346</v>
      </c>
    </row>
    <row r="523" spans="1:19" x14ac:dyDescent="0.3">
      <c r="A523" t="s">
        <v>7973</v>
      </c>
      <c r="B523">
        <v>-1</v>
      </c>
      <c r="C523" t="s">
        <v>7996</v>
      </c>
      <c r="D523" t="str">
        <f>INDEX(Transcripts[#Data], MATCH(Exons[[#This Row],[Transcript stable ID]], Transcripts[Transcript stable ID], 0), 4)</f>
        <v>NM_201997.2</v>
      </c>
      <c r="E523" t="s">
        <v>27</v>
      </c>
      <c r="J523">
        <v>64546219</v>
      </c>
      <c r="K523">
        <v>64534664</v>
      </c>
      <c r="L523">
        <v>64534723</v>
      </c>
      <c r="N523">
        <v>11</v>
      </c>
      <c r="O523">
        <v>1702</v>
      </c>
      <c r="P523">
        <v>1761</v>
      </c>
      <c r="Q523" t="s">
        <v>12459</v>
      </c>
      <c r="R523">
        <v>1347</v>
      </c>
      <c r="S523">
        <v>1406</v>
      </c>
    </row>
    <row r="524" spans="1:19" x14ac:dyDescent="0.3">
      <c r="A524" t="s">
        <v>7973</v>
      </c>
      <c r="B524">
        <v>-1</v>
      </c>
      <c r="C524" t="s">
        <v>7996</v>
      </c>
      <c r="D524" t="str">
        <f>INDEX(Transcripts[#Data], MATCH(Exons[[#This Row],[Transcript stable ID]], Transcripts[Transcript stable ID], 0), 4)</f>
        <v>NM_201997.2</v>
      </c>
      <c r="E524" t="s">
        <v>27</v>
      </c>
      <c r="J524">
        <v>64546219</v>
      </c>
      <c r="K524">
        <v>64534372</v>
      </c>
      <c r="L524">
        <v>64534551</v>
      </c>
      <c r="N524">
        <v>12</v>
      </c>
      <c r="O524">
        <v>1762</v>
      </c>
      <c r="P524">
        <v>1941</v>
      </c>
      <c r="Q524" t="s">
        <v>12460</v>
      </c>
      <c r="R524">
        <v>1407</v>
      </c>
      <c r="S524">
        <v>1586</v>
      </c>
    </row>
    <row r="525" spans="1:19" x14ac:dyDescent="0.3">
      <c r="A525" t="s">
        <v>7973</v>
      </c>
      <c r="B525">
        <v>-1</v>
      </c>
      <c r="C525" t="s">
        <v>7996</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12461</v>
      </c>
      <c r="R525">
        <v>1587</v>
      </c>
      <c r="S525">
        <v>1716</v>
      </c>
    </row>
    <row r="526" spans="1:19" x14ac:dyDescent="0.3">
      <c r="A526" t="s">
        <v>7973</v>
      </c>
      <c r="B526">
        <v>-1</v>
      </c>
      <c r="C526" t="s">
        <v>7988</v>
      </c>
      <c r="D526" t="str">
        <f>INDEX(Transcripts[#Data], MATCH(Exons[[#This Row],[Transcript stable ID]], Transcripts[Transcript stable ID], 0), 4)</f>
        <v>NM_201995.2</v>
      </c>
      <c r="E526" t="s">
        <v>27</v>
      </c>
      <c r="J526">
        <v>64546258</v>
      </c>
      <c r="K526">
        <v>64543970</v>
      </c>
      <c r="L526">
        <v>64544098</v>
      </c>
      <c r="N526">
        <v>2</v>
      </c>
      <c r="O526">
        <v>426</v>
      </c>
      <c r="P526">
        <v>554</v>
      </c>
      <c r="Q526" t="s">
        <v>12443</v>
      </c>
      <c r="R526">
        <v>32</v>
      </c>
      <c r="S526">
        <v>160</v>
      </c>
    </row>
    <row r="527" spans="1:19" x14ac:dyDescent="0.3">
      <c r="A527" t="s">
        <v>7973</v>
      </c>
      <c r="B527">
        <v>-1</v>
      </c>
      <c r="C527" t="s">
        <v>7988</v>
      </c>
      <c r="D527" t="str">
        <f>INDEX(Transcripts[#Data], MATCH(Exons[[#This Row],[Transcript stable ID]], Transcripts[Transcript stable ID], 0), 4)</f>
        <v>NM_201995.2</v>
      </c>
      <c r="E527" t="s">
        <v>27</v>
      </c>
      <c r="J527">
        <v>64546258</v>
      </c>
      <c r="K527">
        <v>64540902</v>
      </c>
      <c r="L527">
        <v>64540977</v>
      </c>
      <c r="N527">
        <v>3</v>
      </c>
      <c r="O527">
        <v>555</v>
      </c>
      <c r="P527">
        <v>630</v>
      </c>
      <c r="Q527" t="s">
        <v>12444</v>
      </c>
      <c r="R527">
        <v>161</v>
      </c>
      <c r="S527">
        <v>236</v>
      </c>
    </row>
    <row r="528" spans="1:19" x14ac:dyDescent="0.3">
      <c r="A528" t="s">
        <v>7973</v>
      </c>
      <c r="B528">
        <v>-1</v>
      </c>
      <c r="C528" t="s">
        <v>7988</v>
      </c>
      <c r="D528" t="str">
        <f>INDEX(Transcripts[#Data], MATCH(Exons[[#This Row],[Transcript stable ID]], Transcripts[Transcript stable ID], 0), 4)</f>
        <v>NM_201995.2</v>
      </c>
      <c r="E528" t="s">
        <v>27</v>
      </c>
      <c r="J528">
        <v>64546258</v>
      </c>
      <c r="K528">
        <v>64537728</v>
      </c>
      <c r="L528">
        <v>64537880</v>
      </c>
      <c r="N528">
        <v>4</v>
      </c>
      <c r="O528">
        <v>631</v>
      </c>
      <c r="P528">
        <v>783</v>
      </c>
      <c r="Q528" t="s">
        <v>12445</v>
      </c>
      <c r="R528">
        <v>237</v>
      </c>
      <c r="S528">
        <v>389</v>
      </c>
    </row>
    <row r="529" spans="1:19" x14ac:dyDescent="0.3">
      <c r="A529" t="s">
        <v>7973</v>
      </c>
      <c r="B529">
        <v>-1</v>
      </c>
      <c r="C529" t="s">
        <v>7988</v>
      </c>
      <c r="D529" t="str">
        <f>INDEX(Transcripts[#Data], MATCH(Exons[[#This Row],[Transcript stable ID]], Transcripts[Transcript stable ID], 0), 4)</f>
        <v>NM_201995.2</v>
      </c>
      <c r="E529" t="s">
        <v>27</v>
      </c>
      <c r="J529">
        <v>64546258</v>
      </c>
      <c r="K529">
        <v>64537436</v>
      </c>
      <c r="L529">
        <v>64537525</v>
      </c>
      <c r="N529">
        <v>5</v>
      </c>
      <c r="O529">
        <v>784</v>
      </c>
      <c r="P529">
        <v>873</v>
      </c>
      <c r="Q529" t="s">
        <v>12446</v>
      </c>
      <c r="R529">
        <v>390</v>
      </c>
      <c r="S529">
        <v>479</v>
      </c>
    </row>
    <row r="530" spans="1:19" x14ac:dyDescent="0.3">
      <c r="A530" t="s">
        <v>7973</v>
      </c>
      <c r="B530">
        <v>-1</v>
      </c>
      <c r="C530" t="s">
        <v>7988</v>
      </c>
      <c r="D530" t="str">
        <f>INDEX(Transcripts[#Data], MATCH(Exons[[#This Row],[Transcript stable ID]], Transcripts[Transcript stable ID], 0), 4)</f>
        <v>NM_201995.2</v>
      </c>
      <c r="E530" t="s">
        <v>27</v>
      </c>
      <c r="J530">
        <v>64546258</v>
      </c>
      <c r="K530">
        <v>64536898</v>
      </c>
      <c r="L530">
        <v>64537081</v>
      </c>
      <c r="N530">
        <v>6</v>
      </c>
      <c r="O530">
        <v>874</v>
      </c>
      <c r="P530">
        <v>1057</v>
      </c>
      <c r="Q530" t="s">
        <v>12447</v>
      </c>
      <c r="R530">
        <v>480</v>
      </c>
      <c r="S530">
        <v>663</v>
      </c>
    </row>
    <row r="531" spans="1:19" x14ac:dyDescent="0.3">
      <c r="A531" t="s">
        <v>7973</v>
      </c>
      <c r="B531">
        <v>-1</v>
      </c>
      <c r="C531" t="s">
        <v>7988</v>
      </c>
      <c r="D531" t="str">
        <f>INDEX(Transcripts[#Data], MATCH(Exons[[#This Row],[Transcript stable ID]], Transcripts[Transcript stable ID], 0), 4)</f>
        <v>NM_201995.2</v>
      </c>
      <c r="E531" t="s">
        <v>27</v>
      </c>
      <c r="J531">
        <v>64546258</v>
      </c>
      <c r="K531">
        <v>64536695</v>
      </c>
      <c r="L531">
        <v>64536810</v>
      </c>
      <c r="N531">
        <v>7</v>
      </c>
      <c r="O531">
        <v>1058</v>
      </c>
      <c r="P531">
        <v>1173</v>
      </c>
      <c r="Q531" t="s">
        <v>12448</v>
      </c>
      <c r="R531">
        <v>664</v>
      </c>
      <c r="S531">
        <v>779</v>
      </c>
    </row>
    <row r="532" spans="1:19" x14ac:dyDescent="0.3">
      <c r="A532" t="s">
        <v>7973</v>
      </c>
      <c r="B532">
        <v>-1</v>
      </c>
      <c r="C532" t="s">
        <v>7988</v>
      </c>
      <c r="D532" t="str">
        <f>INDEX(Transcripts[#Data], MATCH(Exons[[#This Row],[Transcript stable ID]], Transcripts[Transcript stable ID], 0), 4)</f>
        <v>NM_201995.2</v>
      </c>
      <c r="E532" t="s">
        <v>27</v>
      </c>
      <c r="J532">
        <v>64546258</v>
      </c>
      <c r="K532">
        <v>64536494</v>
      </c>
      <c r="L532">
        <v>64536601</v>
      </c>
      <c r="N532">
        <v>8</v>
      </c>
      <c r="O532">
        <v>1174</v>
      </c>
      <c r="P532">
        <v>1281</v>
      </c>
      <c r="Q532" t="s">
        <v>12449</v>
      </c>
      <c r="R532">
        <v>780</v>
      </c>
      <c r="S532">
        <v>887</v>
      </c>
    </row>
    <row r="533" spans="1:19" x14ac:dyDescent="0.3">
      <c r="A533" t="s">
        <v>7973</v>
      </c>
      <c r="B533">
        <v>-1</v>
      </c>
      <c r="C533" t="s">
        <v>7988</v>
      </c>
      <c r="D533" t="str">
        <f>INDEX(Transcripts[#Data], MATCH(Exons[[#This Row],[Transcript stable ID]], Transcripts[Transcript stable ID], 0), 4)</f>
        <v>NM_201995.2</v>
      </c>
      <c r="E533" t="s">
        <v>27</v>
      </c>
      <c r="J533">
        <v>64546258</v>
      </c>
      <c r="K533">
        <v>64535578</v>
      </c>
      <c r="L533">
        <v>64535758</v>
      </c>
      <c r="N533">
        <v>9</v>
      </c>
      <c r="O533">
        <v>1282</v>
      </c>
      <c r="P533">
        <v>1462</v>
      </c>
      <c r="Q533" t="s">
        <v>12450</v>
      </c>
      <c r="R533">
        <v>888</v>
      </c>
      <c r="S533">
        <v>1068</v>
      </c>
    </row>
    <row r="534" spans="1:19" x14ac:dyDescent="0.3">
      <c r="A534" t="s">
        <v>7973</v>
      </c>
      <c r="B534">
        <v>-1</v>
      </c>
      <c r="C534" t="s">
        <v>7988</v>
      </c>
      <c r="D534" t="str">
        <f>INDEX(Transcripts[#Data], MATCH(Exons[[#This Row],[Transcript stable ID]], Transcripts[Transcript stable ID], 0), 4)</f>
        <v>NM_201995.2</v>
      </c>
      <c r="E534" t="s">
        <v>27</v>
      </c>
      <c r="J534">
        <v>64546258</v>
      </c>
      <c r="K534">
        <v>64535043</v>
      </c>
      <c r="L534">
        <v>64535316</v>
      </c>
      <c r="N534">
        <v>10</v>
      </c>
      <c r="O534">
        <v>1463</v>
      </c>
      <c r="P534">
        <v>1736</v>
      </c>
      <c r="Q534" t="s">
        <v>12451</v>
      </c>
      <c r="R534">
        <v>1069</v>
      </c>
      <c r="S534">
        <v>1342</v>
      </c>
    </row>
    <row r="535" spans="1:19" x14ac:dyDescent="0.3">
      <c r="A535" t="s">
        <v>7973</v>
      </c>
      <c r="B535">
        <v>-1</v>
      </c>
      <c r="C535" t="s">
        <v>7988</v>
      </c>
      <c r="D535" t="str">
        <f>INDEX(Transcripts[#Data], MATCH(Exons[[#This Row],[Transcript stable ID]], Transcripts[Transcript stable ID], 0), 4)</f>
        <v>NM_201995.2</v>
      </c>
      <c r="E535" t="s">
        <v>27</v>
      </c>
      <c r="J535">
        <v>64546258</v>
      </c>
      <c r="K535">
        <v>64534664</v>
      </c>
      <c r="L535">
        <v>64534723</v>
      </c>
      <c r="N535">
        <v>11</v>
      </c>
      <c r="O535">
        <v>1737</v>
      </c>
      <c r="P535">
        <v>1796</v>
      </c>
      <c r="Q535" t="s">
        <v>12452</v>
      </c>
      <c r="R535">
        <v>1343</v>
      </c>
      <c r="S535">
        <v>1402</v>
      </c>
    </row>
    <row r="536" spans="1:19" x14ac:dyDescent="0.3">
      <c r="A536" t="s">
        <v>7973</v>
      </c>
      <c r="B536">
        <v>-1</v>
      </c>
      <c r="C536" t="s">
        <v>7988</v>
      </c>
      <c r="D536" t="str">
        <f>INDEX(Transcripts[#Data], MATCH(Exons[[#This Row],[Transcript stable ID]], Transcripts[Transcript stable ID], 0), 4)</f>
        <v>NM_201995.2</v>
      </c>
      <c r="E536" t="s">
        <v>27</v>
      </c>
      <c r="J536">
        <v>64546258</v>
      </c>
      <c r="K536">
        <v>64534372</v>
      </c>
      <c r="L536">
        <v>64534551</v>
      </c>
      <c r="N536">
        <v>12</v>
      </c>
      <c r="O536">
        <v>1797</v>
      </c>
      <c r="P536">
        <v>1976</v>
      </c>
      <c r="Q536" t="s">
        <v>12453</v>
      </c>
      <c r="R536">
        <v>1403</v>
      </c>
      <c r="S536">
        <v>1582</v>
      </c>
    </row>
    <row r="537" spans="1:19" x14ac:dyDescent="0.3">
      <c r="A537" t="s">
        <v>7973</v>
      </c>
      <c r="B537">
        <v>-1</v>
      </c>
      <c r="C537" t="s">
        <v>7988</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12461</v>
      </c>
      <c r="R537">
        <v>1788</v>
      </c>
      <c r="S537">
        <v>1917</v>
      </c>
    </row>
    <row r="538" spans="1:19" x14ac:dyDescent="0.3">
      <c r="A538" t="s">
        <v>7973</v>
      </c>
      <c r="B538">
        <v>-1</v>
      </c>
      <c r="C538" t="s">
        <v>7988</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12462</v>
      </c>
      <c r="R538">
        <v>1</v>
      </c>
      <c r="S538">
        <v>31</v>
      </c>
    </row>
    <row r="539" spans="1:19" x14ac:dyDescent="0.3">
      <c r="A539" t="s">
        <v>7973</v>
      </c>
      <c r="B539">
        <v>-1</v>
      </c>
      <c r="C539" t="s">
        <v>7988</v>
      </c>
      <c r="D539" t="str">
        <f>INDEX(Transcripts[#Data], MATCH(Exons[[#This Row],[Transcript stable ID]], Transcripts[Transcript stable ID], 0), 4)</f>
        <v>NM_201995.2</v>
      </c>
      <c r="E539" t="s">
        <v>27</v>
      </c>
      <c r="J539">
        <v>64546258</v>
      </c>
      <c r="K539">
        <v>64533423</v>
      </c>
      <c r="L539">
        <v>64533627</v>
      </c>
      <c r="N539">
        <v>13</v>
      </c>
      <c r="O539">
        <v>1977</v>
      </c>
      <c r="P539">
        <v>2181</v>
      </c>
      <c r="Q539" t="s">
        <v>12463</v>
      </c>
      <c r="R539">
        <v>1583</v>
      </c>
      <c r="S539">
        <v>1787</v>
      </c>
    </row>
    <row r="540" spans="1:19" x14ac:dyDescent="0.3">
      <c r="A540" t="s">
        <v>7973</v>
      </c>
      <c r="B540">
        <v>-1</v>
      </c>
      <c r="C540" t="s">
        <v>8004</v>
      </c>
      <c r="D540" t="str">
        <f>INDEX(Transcripts[#Data], MATCH(Exons[[#This Row],[Transcript stable ID]], Transcripts[Transcript stable ID], 0), 4)</f>
        <v>NM_001178031.2</v>
      </c>
      <c r="E540" t="s">
        <v>27</v>
      </c>
      <c r="J540">
        <v>64545232</v>
      </c>
      <c r="K540">
        <v>64540902</v>
      </c>
      <c r="L540">
        <v>64540977</v>
      </c>
      <c r="N540">
        <v>3</v>
      </c>
      <c r="O540">
        <v>392</v>
      </c>
      <c r="P540">
        <v>467</v>
      </c>
      <c r="Q540" t="s">
        <v>12444</v>
      </c>
      <c r="R540">
        <v>83</v>
      </c>
      <c r="S540">
        <v>158</v>
      </c>
    </row>
    <row r="541" spans="1:19" x14ac:dyDescent="0.3">
      <c r="A541" t="s">
        <v>7973</v>
      </c>
      <c r="B541">
        <v>-1</v>
      </c>
      <c r="C541" t="s">
        <v>8004</v>
      </c>
      <c r="D541" t="str">
        <f>INDEX(Transcripts[#Data], MATCH(Exons[[#This Row],[Transcript stable ID]], Transcripts[Transcript stable ID], 0), 4)</f>
        <v>NM_001178031.2</v>
      </c>
      <c r="E541" t="s">
        <v>27</v>
      </c>
      <c r="J541">
        <v>64545232</v>
      </c>
      <c r="K541">
        <v>64537728</v>
      </c>
      <c r="L541">
        <v>64537880</v>
      </c>
      <c r="N541">
        <v>4</v>
      </c>
      <c r="O541">
        <v>468</v>
      </c>
      <c r="P541">
        <v>620</v>
      </c>
      <c r="Q541" t="s">
        <v>12445</v>
      </c>
      <c r="R541">
        <v>159</v>
      </c>
      <c r="S541">
        <v>311</v>
      </c>
    </row>
    <row r="542" spans="1:19" x14ac:dyDescent="0.3">
      <c r="A542" t="s">
        <v>7973</v>
      </c>
      <c r="B542">
        <v>-1</v>
      </c>
      <c r="C542" t="s">
        <v>8004</v>
      </c>
      <c r="D542" t="str">
        <f>INDEX(Transcripts[#Data], MATCH(Exons[[#This Row],[Transcript stable ID]], Transcripts[Transcript stable ID], 0), 4)</f>
        <v>NM_001178031.2</v>
      </c>
      <c r="E542" t="s">
        <v>27</v>
      </c>
      <c r="J542">
        <v>64545232</v>
      </c>
      <c r="K542">
        <v>64537436</v>
      </c>
      <c r="L542">
        <v>64537525</v>
      </c>
      <c r="N542">
        <v>5</v>
      </c>
      <c r="O542">
        <v>621</v>
      </c>
      <c r="P542">
        <v>710</v>
      </c>
      <c r="Q542" t="s">
        <v>12446</v>
      </c>
      <c r="R542">
        <v>312</v>
      </c>
      <c r="S542">
        <v>401</v>
      </c>
    </row>
    <row r="543" spans="1:19" x14ac:dyDescent="0.3">
      <c r="A543" t="s">
        <v>7973</v>
      </c>
      <c r="B543">
        <v>-1</v>
      </c>
      <c r="C543" t="s">
        <v>8004</v>
      </c>
      <c r="D543" t="str">
        <f>INDEX(Transcripts[#Data], MATCH(Exons[[#This Row],[Transcript stable ID]], Transcripts[Transcript stable ID], 0), 4)</f>
        <v>NM_001178031.2</v>
      </c>
      <c r="E543" t="s">
        <v>27</v>
      </c>
      <c r="J543">
        <v>64545232</v>
      </c>
      <c r="K543">
        <v>64536898</v>
      </c>
      <c r="L543">
        <v>64537081</v>
      </c>
      <c r="N543">
        <v>6</v>
      </c>
      <c r="O543">
        <v>711</v>
      </c>
      <c r="P543">
        <v>894</v>
      </c>
      <c r="Q543" t="s">
        <v>12447</v>
      </c>
      <c r="R543">
        <v>402</v>
      </c>
      <c r="S543">
        <v>585</v>
      </c>
    </row>
    <row r="544" spans="1:19" x14ac:dyDescent="0.3">
      <c r="A544" t="s">
        <v>7973</v>
      </c>
      <c r="B544">
        <v>-1</v>
      </c>
      <c r="C544" t="s">
        <v>8004</v>
      </c>
      <c r="D544" t="str">
        <f>INDEX(Transcripts[#Data], MATCH(Exons[[#This Row],[Transcript stable ID]], Transcripts[Transcript stable ID], 0), 4)</f>
        <v>NM_001178031.2</v>
      </c>
      <c r="E544" t="s">
        <v>27</v>
      </c>
      <c r="J544">
        <v>64545232</v>
      </c>
      <c r="K544">
        <v>64536695</v>
      </c>
      <c r="L544">
        <v>64536810</v>
      </c>
      <c r="N544">
        <v>7</v>
      </c>
      <c r="O544">
        <v>895</v>
      </c>
      <c r="P544">
        <v>1010</v>
      </c>
      <c r="Q544" t="s">
        <v>12448</v>
      </c>
      <c r="R544">
        <v>586</v>
      </c>
      <c r="S544">
        <v>701</v>
      </c>
    </row>
    <row r="545" spans="1:19" x14ac:dyDescent="0.3">
      <c r="A545" t="s">
        <v>7973</v>
      </c>
      <c r="B545">
        <v>-1</v>
      </c>
      <c r="C545" t="s">
        <v>8004</v>
      </c>
      <c r="D545" t="str">
        <f>INDEX(Transcripts[#Data], MATCH(Exons[[#This Row],[Transcript stable ID]], Transcripts[Transcript stable ID], 0), 4)</f>
        <v>NM_001178031.2</v>
      </c>
      <c r="E545" t="s">
        <v>27</v>
      </c>
      <c r="J545">
        <v>64545232</v>
      </c>
      <c r="K545">
        <v>64536494</v>
      </c>
      <c r="L545">
        <v>64536601</v>
      </c>
      <c r="N545">
        <v>8</v>
      </c>
      <c r="O545">
        <v>1011</v>
      </c>
      <c r="P545">
        <v>1118</v>
      </c>
      <c r="Q545" t="s">
        <v>12449</v>
      </c>
      <c r="R545">
        <v>702</v>
      </c>
      <c r="S545">
        <v>809</v>
      </c>
    </row>
    <row r="546" spans="1:19" x14ac:dyDescent="0.3">
      <c r="A546" t="s">
        <v>7973</v>
      </c>
      <c r="B546">
        <v>-1</v>
      </c>
      <c r="C546" t="s">
        <v>8004</v>
      </c>
      <c r="D546" t="str">
        <f>INDEX(Transcripts[#Data], MATCH(Exons[[#This Row],[Transcript stable ID]], Transcripts[Transcript stable ID], 0), 4)</f>
        <v>NM_001178031.2</v>
      </c>
      <c r="E546" t="s">
        <v>27</v>
      </c>
      <c r="J546">
        <v>64545232</v>
      </c>
      <c r="K546">
        <v>64535578</v>
      </c>
      <c r="L546">
        <v>64535758</v>
      </c>
      <c r="N546">
        <v>9</v>
      </c>
      <c r="O546">
        <v>1119</v>
      </c>
      <c r="P546">
        <v>1299</v>
      </c>
      <c r="Q546" t="s">
        <v>12450</v>
      </c>
      <c r="R546">
        <v>810</v>
      </c>
      <c r="S546">
        <v>990</v>
      </c>
    </row>
    <row r="547" spans="1:19" x14ac:dyDescent="0.3">
      <c r="A547" t="s">
        <v>7973</v>
      </c>
      <c r="B547">
        <v>-1</v>
      </c>
      <c r="C547" t="s">
        <v>8004</v>
      </c>
      <c r="D547" t="str">
        <f>INDEX(Transcripts[#Data], MATCH(Exons[[#This Row],[Transcript stable ID]], Transcripts[Transcript stable ID], 0), 4)</f>
        <v>NM_001178031.2</v>
      </c>
      <c r="E547" t="s">
        <v>27</v>
      </c>
      <c r="J547">
        <v>64545232</v>
      </c>
      <c r="K547">
        <v>64535043</v>
      </c>
      <c r="L547">
        <v>64535316</v>
      </c>
      <c r="N547">
        <v>10</v>
      </c>
      <c r="O547">
        <v>1300</v>
      </c>
      <c r="P547">
        <v>1573</v>
      </c>
      <c r="Q547" t="s">
        <v>12451</v>
      </c>
      <c r="R547">
        <v>991</v>
      </c>
      <c r="S547">
        <v>1264</v>
      </c>
    </row>
    <row r="548" spans="1:19" x14ac:dyDescent="0.3">
      <c r="A548" t="s">
        <v>7973</v>
      </c>
      <c r="B548">
        <v>-1</v>
      </c>
      <c r="C548" t="s">
        <v>8004</v>
      </c>
      <c r="D548" t="str">
        <f>INDEX(Transcripts[#Data], MATCH(Exons[[#This Row],[Transcript stable ID]], Transcripts[Transcript stable ID], 0), 4)</f>
        <v>NM_001178031.2</v>
      </c>
      <c r="E548" t="s">
        <v>27</v>
      </c>
      <c r="J548">
        <v>64545232</v>
      </c>
      <c r="K548">
        <v>64534664</v>
      </c>
      <c r="L548">
        <v>64534723</v>
      </c>
      <c r="N548">
        <v>11</v>
      </c>
      <c r="O548">
        <v>1574</v>
      </c>
      <c r="P548">
        <v>1633</v>
      </c>
      <c r="Q548" t="s">
        <v>12452</v>
      </c>
      <c r="R548">
        <v>1265</v>
      </c>
      <c r="S548">
        <v>1324</v>
      </c>
    </row>
    <row r="549" spans="1:19" x14ac:dyDescent="0.3">
      <c r="A549" t="s">
        <v>7973</v>
      </c>
      <c r="B549">
        <v>-1</v>
      </c>
      <c r="C549" t="s">
        <v>8004</v>
      </c>
      <c r="D549" t="str">
        <f>INDEX(Transcripts[#Data], MATCH(Exons[[#This Row],[Transcript stable ID]], Transcripts[Transcript stable ID], 0), 4)</f>
        <v>NM_001178031.2</v>
      </c>
      <c r="E549" t="s">
        <v>27</v>
      </c>
      <c r="J549">
        <v>64545232</v>
      </c>
      <c r="K549">
        <v>64534372</v>
      </c>
      <c r="L549">
        <v>64534551</v>
      </c>
      <c r="N549">
        <v>12</v>
      </c>
      <c r="O549">
        <v>1634</v>
      </c>
      <c r="P549">
        <v>1813</v>
      </c>
      <c r="Q549" t="s">
        <v>12453</v>
      </c>
      <c r="R549">
        <v>1325</v>
      </c>
      <c r="S549">
        <v>1504</v>
      </c>
    </row>
    <row r="550" spans="1:19" x14ac:dyDescent="0.3">
      <c r="A550" t="s">
        <v>7973</v>
      </c>
      <c r="B550">
        <v>-1</v>
      </c>
      <c r="C550" t="s">
        <v>8004</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12464</v>
      </c>
    </row>
    <row r="551" spans="1:19" x14ac:dyDescent="0.3">
      <c r="A551" t="s">
        <v>7973</v>
      </c>
      <c r="B551">
        <v>-1</v>
      </c>
      <c r="C551" t="s">
        <v>8004</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12465</v>
      </c>
      <c r="R551">
        <v>1</v>
      </c>
      <c r="S551">
        <v>82</v>
      </c>
    </row>
    <row r="552" spans="1:19" x14ac:dyDescent="0.3">
      <c r="A552" t="s">
        <v>7973</v>
      </c>
      <c r="B552">
        <v>-1</v>
      </c>
      <c r="C552" t="s">
        <v>8004</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12466</v>
      </c>
      <c r="R552">
        <v>1505</v>
      </c>
      <c r="S552">
        <v>1842</v>
      </c>
    </row>
    <row r="553" spans="1:19" x14ac:dyDescent="0.3">
      <c r="A553" t="s">
        <v>5433</v>
      </c>
      <c r="B553">
        <v>1</v>
      </c>
      <c r="C553" t="s">
        <v>5434</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12467</v>
      </c>
      <c r="R553">
        <v>1</v>
      </c>
      <c r="S553">
        <v>79</v>
      </c>
    </row>
    <row r="554" spans="1:19" x14ac:dyDescent="0.3">
      <c r="A554" t="s">
        <v>5433</v>
      </c>
      <c r="B554">
        <v>1</v>
      </c>
      <c r="C554" t="s">
        <v>5434</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12468</v>
      </c>
      <c r="R554">
        <v>80</v>
      </c>
      <c r="S554">
        <v>212</v>
      </c>
    </row>
    <row r="555" spans="1:19" x14ac:dyDescent="0.3">
      <c r="A555" t="s">
        <v>5433</v>
      </c>
      <c r="B555">
        <v>1</v>
      </c>
      <c r="C555" t="s">
        <v>5434</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12469</v>
      </c>
      <c r="R555">
        <v>213</v>
      </c>
      <c r="S555">
        <v>391</v>
      </c>
    </row>
    <row r="556" spans="1:19" x14ac:dyDescent="0.3">
      <c r="A556" t="s">
        <v>5433</v>
      </c>
      <c r="B556">
        <v>1</v>
      </c>
      <c r="C556" t="s">
        <v>5434</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12470</v>
      </c>
      <c r="R556">
        <v>392</v>
      </c>
      <c r="S556">
        <v>690</v>
      </c>
    </row>
    <row r="557" spans="1:19" x14ac:dyDescent="0.3">
      <c r="A557" t="s">
        <v>5433</v>
      </c>
      <c r="B557">
        <v>1</v>
      </c>
      <c r="C557" t="s">
        <v>5434</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12471</v>
      </c>
      <c r="R557">
        <v>691</v>
      </c>
      <c r="S557">
        <v>853</v>
      </c>
    </row>
    <row r="558" spans="1:19" x14ac:dyDescent="0.3">
      <c r="A558" t="s">
        <v>5433</v>
      </c>
      <c r="B558">
        <v>1</v>
      </c>
      <c r="C558" t="s">
        <v>5434</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12472</v>
      </c>
      <c r="R558">
        <v>854</v>
      </c>
      <c r="S558">
        <v>980</v>
      </c>
    </row>
    <row r="559" spans="1:19" x14ac:dyDescent="0.3">
      <c r="A559" t="s">
        <v>5433</v>
      </c>
      <c r="B559">
        <v>1</v>
      </c>
      <c r="C559" t="s">
        <v>5434</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12473</v>
      </c>
      <c r="R559">
        <v>981</v>
      </c>
      <c r="S559">
        <v>1165</v>
      </c>
    </row>
    <row r="560" spans="1:19" x14ac:dyDescent="0.3">
      <c r="A560" t="s">
        <v>5433</v>
      </c>
      <c r="B560">
        <v>1</v>
      </c>
      <c r="C560" t="s">
        <v>5434</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12474</v>
      </c>
      <c r="R560">
        <v>1166</v>
      </c>
      <c r="S560">
        <v>1308</v>
      </c>
    </row>
    <row r="561" spans="1:19" x14ac:dyDescent="0.3">
      <c r="A561" t="s">
        <v>5433</v>
      </c>
      <c r="B561">
        <v>1</v>
      </c>
      <c r="C561" t="s">
        <v>5434</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12475</v>
      </c>
      <c r="R561">
        <v>1309</v>
      </c>
      <c r="S561">
        <v>1468</v>
      </c>
    </row>
    <row r="562" spans="1:19" x14ac:dyDescent="0.3">
      <c r="A562" t="s">
        <v>5433</v>
      </c>
      <c r="B562">
        <v>1</v>
      </c>
      <c r="C562" t="s">
        <v>5434</v>
      </c>
      <c r="D562" t="str">
        <f>INDEX(Transcripts[#Data], MATCH(Exons[[#This Row],[Transcript stable ID]], Transcripts[Transcript stable ID], 0), 4)</f>
        <v>NM_005373.2</v>
      </c>
      <c r="E562" t="s">
        <v>27</v>
      </c>
      <c r="J562">
        <v>43803478</v>
      </c>
      <c r="K562">
        <v>43814934</v>
      </c>
      <c r="L562">
        <v>43815030</v>
      </c>
      <c r="N562">
        <v>10</v>
      </c>
      <c r="O562">
        <v>1511</v>
      </c>
      <c r="P562">
        <v>1607</v>
      </c>
      <c r="Q562" t="s">
        <v>12476</v>
      </c>
      <c r="R562">
        <v>1469</v>
      </c>
      <c r="S562">
        <v>1565</v>
      </c>
    </row>
    <row r="563" spans="1:19" x14ac:dyDescent="0.3">
      <c r="A563" t="s">
        <v>5433</v>
      </c>
      <c r="B563">
        <v>1</v>
      </c>
      <c r="C563" t="s">
        <v>5434</v>
      </c>
      <c r="D563" t="str">
        <f>INDEX(Transcripts[#Data], MATCH(Exons[[#This Row],[Transcript stable ID]], Transcripts[Transcript stable ID], 0), 4)</f>
        <v>NM_005373.2</v>
      </c>
      <c r="E563" t="s">
        <v>27</v>
      </c>
      <c r="J563">
        <v>43803478</v>
      </c>
      <c r="K563">
        <v>43817887</v>
      </c>
      <c r="L563">
        <v>43817974</v>
      </c>
      <c r="N563">
        <v>11</v>
      </c>
      <c r="O563">
        <v>1608</v>
      </c>
      <c r="P563">
        <v>1695</v>
      </c>
      <c r="Q563" t="s">
        <v>12477</v>
      </c>
      <c r="R563">
        <v>1566</v>
      </c>
      <c r="S563">
        <v>1653</v>
      </c>
    </row>
    <row r="564" spans="1:19" x14ac:dyDescent="0.3">
      <c r="A564" t="s">
        <v>5433</v>
      </c>
      <c r="B564">
        <v>1</v>
      </c>
      <c r="C564" t="s">
        <v>5434</v>
      </c>
      <c r="D564" t="str">
        <f>INDEX(Transcripts[#Data], MATCH(Exons[[#This Row],[Transcript stable ID]], Transcripts[Transcript stable ID], 0), 4)</f>
        <v>NM_005373.2</v>
      </c>
      <c r="E564" t="s">
        <v>27</v>
      </c>
      <c r="J564">
        <v>43803478</v>
      </c>
      <c r="K564">
        <v>43818189</v>
      </c>
      <c r="L564">
        <v>43818443</v>
      </c>
      <c r="N564">
        <v>12</v>
      </c>
      <c r="O564">
        <v>1696</v>
      </c>
      <c r="P564">
        <v>1950</v>
      </c>
      <c r="Q564" t="s">
        <v>12478</v>
      </c>
      <c r="R564">
        <v>1654</v>
      </c>
      <c r="S564">
        <v>1908</v>
      </c>
    </row>
    <row r="565" spans="1:19" x14ac:dyDescent="0.3">
      <c r="A565" t="s">
        <v>3208</v>
      </c>
      <c r="B565">
        <v>1</v>
      </c>
      <c r="C565" t="s">
        <v>3236</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12479</v>
      </c>
      <c r="R565">
        <v>1</v>
      </c>
      <c r="S565">
        <v>30</v>
      </c>
    </row>
    <row r="566" spans="1:19" x14ac:dyDescent="0.3">
      <c r="A566" t="s">
        <v>3208</v>
      </c>
      <c r="B566">
        <v>1</v>
      </c>
      <c r="C566" t="s">
        <v>3236</v>
      </c>
      <c r="D566" t="str">
        <f>INDEX(Transcripts[#Data], MATCH(Exons[[#This Row],[Transcript stable ID]], Transcripts[Transcript stable ID], 0), 4)</f>
        <v>NM_000043.6</v>
      </c>
      <c r="E566" t="s">
        <v>27</v>
      </c>
      <c r="J566">
        <v>90750414</v>
      </c>
      <c r="K566">
        <v>90762786</v>
      </c>
      <c r="L566">
        <v>90762951</v>
      </c>
      <c r="N566">
        <v>2</v>
      </c>
      <c r="O566">
        <v>251</v>
      </c>
      <c r="P566">
        <v>416</v>
      </c>
      <c r="Q566" t="s">
        <v>12480</v>
      </c>
      <c r="R566">
        <v>31</v>
      </c>
      <c r="S566">
        <v>196</v>
      </c>
    </row>
    <row r="567" spans="1:19" x14ac:dyDescent="0.3">
      <c r="A567" t="s">
        <v>3208</v>
      </c>
      <c r="B567">
        <v>1</v>
      </c>
      <c r="C567" t="s">
        <v>3236</v>
      </c>
      <c r="D567" t="str">
        <f>INDEX(Transcripts[#Data], MATCH(Exons[[#This Row],[Transcript stable ID]], Transcripts[Transcript stable ID], 0), 4)</f>
        <v>NM_000043.6</v>
      </c>
      <c r="E567" t="s">
        <v>27</v>
      </c>
      <c r="J567">
        <v>90750414</v>
      </c>
      <c r="K567">
        <v>90767457</v>
      </c>
      <c r="L567">
        <v>90767594</v>
      </c>
      <c r="N567">
        <v>3</v>
      </c>
      <c r="O567">
        <v>417</v>
      </c>
      <c r="P567">
        <v>554</v>
      </c>
      <c r="Q567" t="s">
        <v>12481</v>
      </c>
      <c r="R567">
        <v>197</v>
      </c>
      <c r="S567">
        <v>334</v>
      </c>
    </row>
    <row r="568" spans="1:19" x14ac:dyDescent="0.3">
      <c r="A568" t="s">
        <v>3208</v>
      </c>
      <c r="B568">
        <v>1</v>
      </c>
      <c r="C568" t="s">
        <v>3236</v>
      </c>
      <c r="D568" t="str">
        <f>INDEX(Transcripts[#Data], MATCH(Exons[[#This Row],[Transcript stable ID]], Transcripts[Transcript stable ID], 0), 4)</f>
        <v>NM_000043.6</v>
      </c>
      <c r="E568" t="s">
        <v>27</v>
      </c>
      <c r="J568">
        <v>90750414</v>
      </c>
      <c r="K568">
        <v>90768646</v>
      </c>
      <c r="L568">
        <v>90768754</v>
      </c>
      <c r="N568">
        <v>4</v>
      </c>
      <c r="O568">
        <v>555</v>
      </c>
      <c r="P568">
        <v>663</v>
      </c>
      <c r="Q568" t="s">
        <v>12482</v>
      </c>
      <c r="R568">
        <v>335</v>
      </c>
      <c r="S568">
        <v>443</v>
      </c>
    </row>
    <row r="569" spans="1:19" x14ac:dyDescent="0.3">
      <c r="A569" t="s">
        <v>3208</v>
      </c>
      <c r="B569">
        <v>1</v>
      </c>
      <c r="C569" t="s">
        <v>3236</v>
      </c>
      <c r="D569" t="str">
        <f>INDEX(Transcripts[#Data], MATCH(Exons[[#This Row],[Transcript stable ID]], Transcripts[Transcript stable ID], 0), 4)</f>
        <v>NM_000043.6</v>
      </c>
      <c r="E569" t="s">
        <v>27</v>
      </c>
      <c r="J569">
        <v>90750414</v>
      </c>
      <c r="K569">
        <v>90770296</v>
      </c>
      <c r="L569">
        <v>90770357</v>
      </c>
      <c r="N569">
        <v>5</v>
      </c>
      <c r="O569">
        <v>664</v>
      </c>
      <c r="P569">
        <v>725</v>
      </c>
      <c r="Q569" t="s">
        <v>12483</v>
      </c>
      <c r="R569">
        <v>444</v>
      </c>
      <c r="S569">
        <v>505</v>
      </c>
    </row>
    <row r="570" spans="1:19" x14ac:dyDescent="0.3">
      <c r="A570" t="s">
        <v>3208</v>
      </c>
      <c r="B570">
        <v>1</v>
      </c>
      <c r="C570" t="s">
        <v>3236</v>
      </c>
      <c r="D570" t="str">
        <f>INDEX(Transcripts[#Data], MATCH(Exons[[#This Row],[Transcript stable ID]], Transcripts[Transcript stable ID], 0), 4)</f>
        <v>NM_000043.6</v>
      </c>
      <c r="E570" t="s">
        <v>27</v>
      </c>
      <c r="J570">
        <v>90750414</v>
      </c>
      <c r="K570">
        <v>90770510</v>
      </c>
      <c r="L570">
        <v>90770572</v>
      </c>
      <c r="N570">
        <v>6</v>
      </c>
      <c r="O570">
        <v>726</v>
      </c>
      <c r="P570">
        <v>788</v>
      </c>
      <c r="Q570" t="s">
        <v>12484</v>
      </c>
      <c r="R570">
        <v>506</v>
      </c>
      <c r="S570">
        <v>568</v>
      </c>
    </row>
    <row r="571" spans="1:19" x14ac:dyDescent="0.3">
      <c r="A571" t="s">
        <v>3208</v>
      </c>
      <c r="B571">
        <v>1</v>
      </c>
      <c r="C571" t="s">
        <v>3236</v>
      </c>
      <c r="D571" t="str">
        <f>INDEX(Transcripts[#Data], MATCH(Exons[[#This Row],[Transcript stable ID]], Transcripts[Transcript stable ID], 0), 4)</f>
        <v>NM_000043.6</v>
      </c>
      <c r="E571" t="s">
        <v>27</v>
      </c>
      <c r="J571">
        <v>90750414</v>
      </c>
      <c r="K571">
        <v>90771756</v>
      </c>
      <c r="L571">
        <v>90771838</v>
      </c>
      <c r="N571">
        <v>7</v>
      </c>
      <c r="O571">
        <v>789</v>
      </c>
      <c r="P571">
        <v>871</v>
      </c>
      <c r="Q571" t="s">
        <v>12485</v>
      </c>
      <c r="R571">
        <v>569</v>
      </c>
      <c r="S571">
        <v>651</v>
      </c>
    </row>
    <row r="572" spans="1:19" x14ac:dyDescent="0.3">
      <c r="A572" t="s">
        <v>3208</v>
      </c>
      <c r="B572">
        <v>1</v>
      </c>
      <c r="C572" t="s">
        <v>3236</v>
      </c>
      <c r="D572" t="str">
        <f>INDEX(Transcripts[#Data], MATCH(Exons[[#This Row],[Transcript stable ID]], Transcripts[Transcript stable ID], 0), 4)</f>
        <v>NM_000043.6</v>
      </c>
      <c r="E572" t="s">
        <v>27</v>
      </c>
      <c r="J572">
        <v>90750414</v>
      </c>
      <c r="K572">
        <v>90773100</v>
      </c>
      <c r="L572">
        <v>90773124</v>
      </c>
      <c r="N572">
        <v>8</v>
      </c>
      <c r="O572">
        <v>872</v>
      </c>
      <c r="P572">
        <v>896</v>
      </c>
      <c r="Q572" t="s">
        <v>12486</v>
      </c>
      <c r="R572">
        <v>652</v>
      </c>
      <c r="S572">
        <v>676</v>
      </c>
    </row>
    <row r="573" spans="1:19" x14ac:dyDescent="0.3">
      <c r="A573" t="s">
        <v>3208</v>
      </c>
      <c r="B573">
        <v>1</v>
      </c>
      <c r="C573" t="s">
        <v>3236</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12487</v>
      </c>
      <c r="R573">
        <v>677</v>
      </c>
      <c r="S573">
        <v>1008</v>
      </c>
    </row>
    <row r="574" spans="1:19" x14ac:dyDescent="0.3">
      <c r="A574" t="s">
        <v>9587</v>
      </c>
      <c r="B574">
        <v>-1</v>
      </c>
      <c r="C574" t="s">
        <v>9590</v>
      </c>
      <c r="D574" t="str">
        <f>INDEX(Transcripts[#Data], MATCH(Exons[[#This Row],[Transcript stable ID]], Transcripts[Transcript stable ID], 0), 4)</f>
        <v>NM_003502.4</v>
      </c>
      <c r="E574" t="s">
        <v>27</v>
      </c>
      <c r="F574">
        <v>402369</v>
      </c>
      <c r="G574">
        <v>402659</v>
      </c>
      <c r="J574">
        <v>402659</v>
      </c>
      <c r="K574">
        <v>402369</v>
      </c>
      <c r="L574">
        <v>402659</v>
      </c>
      <c r="N574">
        <v>1</v>
      </c>
      <c r="Q574" t="s">
        <v>12488</v>
      </c>
    </row>
    <row r="575" spans="1:19" x14ac:dyDescent="0.3">
      <c r="A575" t="s">
        <v>9587</v>
      </c>
      <c r="B575">
        <v>-1</v>
      </c>
      <c r="C575" t="s">
        <v>9590</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12489</v>
      </c>
      <c r="R575">
        <v>1</v>
      </c>
      <c r="S575">
        <v>878</v>
      </c>
    </row>
    <row r="576" spans="1:19" x14ac:dyDescent="0.3">
      <c r="A576" t="s">
        <v>9587</v>
      </c>
      <c r="B576">
        <v>-1</v>
      </c>
      <c r="C576" t="s">
        <v>9590</v>
      </c>
      <c r="D576" t="str">
        <f>INDEX(Transcripts[#Data], MATCH(Exons[[#This Row],[Transcript stable ID]], Transcripts[Transcript stable ID], 0), 4)</f>
        <v>NM_003502.4</v>
      </c>
      <c r="E576" t="s">
        <v>27</v>
      </c>
      <c r="J576">
        <v>402659</v>
      </c>
      <c r="K576">
        <v>364543</v>
      </c>
      <c r="L576">
        <v>364683</v>
      </c>
      <c r="N576">
        <v>3</v>
      </c>
      <c r="O576">
        <v>1251</v>
      </c>
      <c r="P576">
        <v>1391</v>
      </c>
      <c r="Q576" t="s">
        <v>12490</v>
      </c>
      <c r="R576">
        <v>879</v>
      </c>
      <c r="S576">
        <v>1019</v>
      </c>
    </row>
    <row r="577" spans="1:19" x14ac:dyDescent="0.3">
      <c r="A577" t="s">
        <v>9587</v>
      </c>
      <c r="B577">
        <v>-1</v>
      </c>
      <c r="C577" t="s">
        <v>9590</v>
      </c>
      <c r="D577" t="str">
        <f>INDEX(Transcripts[#Data], MATCH(Exons[[#This Row],[Transcript stable ID]], Transcripts[Transcript stable ID], 0), 4)</f>
        <v>NM_003502.4</v>
      </c>
      <c r="E577" t="s">
        <v>27</v>
      </c>
      <c r="J577">
        <v>402659</v>
      </c>
      <c r="K577">
        <v>359973</v>
      </c>
      <c r="L577">
        <v>360069</v>
      </c>
      <c r="N577">
        <v>4</v>
      </c>
      <c r="O577">
        <v>1392</v>
      </c>
      <c r="P577">
        <v>1488</v>
      </c>
      <c r="Q577" t="s">
        <v>12491</v>
      </c>
      <c r="R577">
        <v>1020</v>
      </c>
      <c r="S577">
        <v>1116</v>
      </c>
    </row>
    <row r="578" spans="1:19" x14ac:dyDescent="0.3">
      <c r="A578" t="s">
        <v>9587</v>
      </c>
      <c r="B578">
        <v>-1</v>
      </c>
      <c r="C578" t="s">
        <v>9590</v>
      </c>
      <c r="D578" t="str">
        <f>INDEX(Transcripts[#Data], MATCH(Exons[[#This Row],[Transcript stable ID]], Transcripts[Transcript stable ID], 0), 4)</f>
        <v>NM_003502.4</v>
      </c>
      <c r="E578" t="s">
        <v>27</v>
      </c>
      <c r="J578">
        <v>402659</v>
      </c>
      <c r="K578">
        <v>354304</v>
      </c>
      <c r="L578">
        <v>354441</v>
      </c>
      <c r="N578">
        <v>5</v>
      </c>
      <c r="O578">
        <v>1489</v>
      </c>
      <c r="P578">
        <v>1626</v>
      </c>
      <c r="Q578" t="s">
        <v>12492</v>
      </c>
      <c r="R578">
        <v>1117</v>
      </c>
      <c r="S578">
        <v>1254</v>
      </c>
    </row>
    <row r="579" spans="1:19" x14ac:dyDescent="0.3">
      <c r="A579" t="s">
        <v>9587</v>
      </c>
      <c r="B579">
        <v>-1</v>
      </c>
      <c r="C579" t="s">
        <v>9590</v>
      </c>
      <c r="D579" t="str">
        <f>INDEX(Transcripts[#Data], MATCH(Exons[[#This Row],[Transcript stable ID]], Transcripts[Transcript stable ID], 0), 4)</f>
        <v>NM_003502.4</v>
      </c>
      <c r="E579" t="s">
        <v>27</v>
      </c>
      <c r="J579">
        <v>402659</v>
      </c>
      <c r="K579">
        <v>347722</v>
      </c>
      <c r="L579">
        <v>348251</v>
      </c>
      <c r="N579">
        <v>6</v>
      </c>
      <c r="O579">
        <v>1627</v>
      </c>
      <c r="P579">
        <v>2156</v>
      </c>
      <c r="Q579" t="s">
        <v>12493</v>
      </c>
      <c r="R579">
        <v>1255</v>
      </c>
      <c r="S579">
        <v>1784</v>
      </c>
    </row>
    <row r="580" spans="1:19" x14ac:dyDescent="0.3">
      <c r="A580" t="s">
        <v>9587</v>
      </c>
      <c r="B580">
        <v>-1</v>
      </c>
      <c r="C580" t="s">
        <v>9590</v>
      </c>
      <c r="D580" t="str">
        <f>INDEX(Transcripts[#Data], MATCH(Exons[[#This Row],[Transcript stable ID]], Transcripts[Transcript stable ID], 0), 4)</f>
        <v>NM_003502.4</v>
      </c>
      <c r="E580" t="s">
        <v>27</v>
      </c>
      <c r="J580">
        <v>402659</v>
      </c>
      <c r="K580">
        <v>347056</v>
      </c>
      <c r="L580">
        <v>347226</v>
      </c>
      <c r="N580">
        <v>7</v>
      </c>
      <c r="O580">
        <v>2157</v>
      </c>
      <c r="P580">
        <v>2327</v>
      </c>
      <c r="Q580" t="s">
        <v>12494</v>
      </c>
      <c r="R580">
        <v>1785</v>
      </c>
      <c r="S580">
        <v>1955</v>
      </c>
    </row>
    <row r="581" spans="1:19" x14ac:dyDescent="0.3">
      <c r="A581" t="s">
        <v>9587</v>
      </c>
      <c r="B581">
        <v>-1</v>
      </c>
      <c r="C581" t="s">
        <v>9590</v>
      </c>
      <c r="D581" t="str">
        <f>INDEX(Transcripts[#Data], MATCH(Exons[[#This Row],[Transcript stable ID]], Transcripts[Transcript stable ID], 0), 4)</f>
        <v>NM_003502.4</v>
      </c>
      <c r="E581" t="s">
        <v>27</v>
      </c>
      <c r="J581">
        <v>402659</v>
      </c>
      <c r="K581">
        <v>343488</v>
      </c>
      <c r="L581">
        <v>343718</v>
      </c>
      <c r="N581">
        <v>8</v>
      </c>
      <c r="O581">
        <v>2328</v>
      </c>
      <c r="P581">
        <v>2558</v>
      </c>
      <c r="Q581" t="s">
        <v>12495</v>
      </c>
      <c r="R581">
        <v>1956</v>
      </c>
      <c r="S581">
        <v>2186</v>
      </c>
    </row>
    <row r="582" spans="1:19" x14ac:dyDescent="0.3">
      <c r="A582" t="s">
        <v>9587</v>
      </c>
      <c r="B582">
        <v>-1</v>
      </c>
      <c r="C582" t="s">
        <v>9590</v>
      </c>
      <c r="D582" t="str">
        <f>INDEX(Transcripts[#Data], MATCH(Exons[[#This Row],[Transcript stable ID]], Transcripts[Transcript stable ID], 0), 4)</f>
        <v>NM_003502.4</v>
      </c>
      <c r="E582" t="s">
        <v>27</v>
      </c>
      <c r="J582">
        <v>402659</v>
      </c>
      <c r="K582">
        <v>341190</v>
      </c>
      <c r="L582">
        <v>341297</v>
      </c>
      <c r="N582">
        <v>9</v>
      </c>
      <c r="O582">
        <v>2559</v>
      </c>
      <c r="P582">
        <v>2666</v>
      </c>
      <c r="Q582" t="s">
        <v>12496</v>
      </c>
      <c r="R582">
        <v>2187</v>
      </c>
      <c r="S582">
        <v>2294</v>
      </c>
    </row>
    <row r="583" spans="1:19" x14ac:dyDescent="0.3">
      <c r="A583" t="s">
        <v>9587</v>
      </c>
      <c r="B583">
        <v>-1</v>
      </c>
      <c r="C583" t="s">
        <v>9590</v>
      </c>
      <c r="D583" t="str">
        <f>INDEX(Transcripts[#Data], MATCH(Exons[[#This Row],[Transcript stable ID]], Transcripts[Transcript stable ID], 0), 4)</f>
        <v>NM_003502.4</v>
      </c>
      <c r="E583" t="s">
        <v>27</v>
      </c>
      <c r="J583">
        <v>402659</v>
      </c>
      <c r="K583">
        <v>339440</v>
      </c>
      <c r="L583">
        <v>339607</v>
      </c>
      <c r="N583">
        <v>10</v>
      </c>
      <c r="O583">
        <v>2667</v>
      </c>
      <c r="P583">
        <v>2834</v>
      </c>
      <c r="Q583" t="s">
        <v>12497</v>
      </c>
      <c r="R583">
        <v>2295</v>
      </c>
      <c r="S583">
        <v>2462</v>
      </c>
    </row>
    <row r="584" spans="1:19" x14ac:dyDescent="0.3">
      <c r="A584" t="s">
        <v>9587</v>
      </c>
      <c r="B584">
        <v>-1</v>
      </c>
      <c r="C584" t="s">
        <v>9590</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12498</v>
      </c>
      <c r="R584">
        <v>2463</v>
      </c>
      <c r="S584">
        <v>2589</v>
      </c>
    </row>
    <row r="585" spans="1:19" x14ac:dyDescent="0.3">
      <c r="A585" t="s">
        <v>9587</v>
      </c>
      <c r="B585">
        <v>-1</v>
      </c>
      <c r="C585" t="s">
        <v>9594</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12489</v>
      </c>
      <c r="R585">
        <v>1</v>
      </c>
      <c r="S585">
        <v>878</v>
      </c>
    </row>
    <row r="586" spans="1:19" x14ac:dyDescent="0.3">
      <c r="A586" t="s">
        <v>9587</v>
      </c>
      <c r="B586">
        <v>-1</v>
      </c>
      <c r="C586" t="s">
        <v>9594</v>
      </c>
      <c r="D586" t="str">
        <f>INDEX(Transcripts[#Data], MATCH(Exons[[#This Row],[Transcript stable ID]], Transcripts[Transcript stable ID], 0), 4)</f>
        <v>NM_181050.2</v>
      </c>
      <c r="E586" t="s">
        <v>27</v>
      </c>
      <c r="J586">
        <v>402449</v>
      </c>
      <c r="K586">
        <v>364543</v>
      </c>
      <c r="L586">
        <v>364683</v>
      </c>
      <c r="N586">
        <v>3</v>
      </c>
      <c r="O586">
        <v>1041</v>
      </c>
      <c r="P586">
        <v>1181</v>
      </c>
      <c r="Q586" t="s">
        <v>12490</v>
      </c>
      <c r="R586">
        <v>879</v>
      </c>
      <c r="S586">
        <v>1019</v>
      </c>
    </row>
    <row r="587" spans="1:19" x14ac:dyDescent="0.3">
      <c r="A587" t="s">
        <v>9587</v>
      </c>
      <c r="B587">
        <v>-1</v>
      </c>
      <c r="C587" t="s">
        <v>9594</v>
      </c>
      <c r="D587" t="str">
        <f>INDEX(Transcripts[#Data], MATCH(Exons[[#This Row],[Transcript stable ID]], Transcripts[Transcript stable ID], 0), 4)</f>
        <v>NM_181050.2</v>
      </c>
      <c r="E587" t="s">
        <v>27</v>
      </c>
      <c r="J587">
        <v>402449</v>
      </c>
      <c r="K587">
        <v>359973</v>
      </c>
      <c r="L587">
        <v>360069</v>
      </c>
      <c r="N587">
        <v>4</v>
      </c>
      <c r="O587">
        <v>1182</v>
      </c>
      <c r="P587">
        <v>1278</v>
      </c>
      <c r="Q587" t="s">
        <v>12491</v>
      </c>
      <c r="R587">
        <v>1020</v>
      </c>
      <c r="S587">
        <v>1116</v>
      </c>
    </row>
    <row r="588" spans="1:19" x14ac:dyDescent="0.3">
      <c r="A588" t="s">
        <v>9587</v>
      </c>
      <c r="B588">
        <v>-1</v>
      </c>
      <c r="C588" t="s">
        <v>9594</v>
      </c>
      <c r="D588" t="str">
        <f>INDEX(Transcripts[#Data], MATCH(Exons[[#This Row],[Transcript stable ID]], Transcripts[Transcript stable ID], 0), 4)</f>
        <v>NM_181050.2</v>
      </c>
      <c r="E588" t="s">
        <v>27</v>
      </c>
      <c r="J588">
        <v>402449</v>
      </c>
      <c r="K588">
        <v>354304</v>
      </c>
      <c r="L588">
        <v>354441</v>
      </c>
      <c r="N588">
        <v>5</v>
      </c>
      <c r="O588">
        <v>1279</v>
      </c>
      <c r="P588">
        <v>1416</v>
      </c>
      <c r="Q588" t="s">
        <v>12492</v>
      </c>
      <c r="R588">
        <v>1117</v>
      </c>
      <c r="S588">
        <v>1254</v>
      </c>
    </row>
    <row r="589" spans="1:19" x14ac:dyDescent="0.3">
      <c r="A589" t="s">
        <v>9587</v>
      </c>
      <c r="B589">
        <v>-1</v>
      </c>
      <c r="C589" t="s">
        <v>9594</v>
      </c>
      <c r="D589" t="str">
        <f>INDEX(Transcripts[#Data], MATCH(Exons[[#This Row],[Transcript stable ID]], Transcripts[Transcript stable ID], 0), 4)</f>
        <v>NM_181050.2</v>
      </c>
      <c r="E589" t="s">
        <v>27</v>
      </c>
      <c r="J589">
        <v>402449</v>
      </c>
      <c r="K589">
        <v>347722</v>
      </c>
      <c r="L589">
        <v>348251</v>
      </c>
      <c r="N589">
        <v>6</v>
      </c>
      <c r="O589">
        <v>1417</v>
      </c>
      <c r="P589">
        <v>1946</v>
      </c>
      <c r="Q589" t="s">
        <v>12493</v>
      </c>
      <c r="R589">
        <v>1255</v>
      </c>
      <c r="S589">
        <v>1784</v>
      </c>
    </row>
    <row r="590" spans="1:19" x14ac:dyDescent="0.3">
      <c r="A590" t="s">
        <v>9587</v>
      </c>
      <c r="B590">
        <v>-1</v>
      </c>
      <c r="C590" t="s">
        <v>9594</v>
      </c>
      <c r="D590" t="str">
        <f>INDEX(Transcripts[#Data], MATCH(Exons[[#This Row],[Transcript stable ID]], Transcripts[Transcript stable ID], 0), 4)</f>
        <v>NM_181050.2</v>
      </c>
      <c r="E590" t="s">
        <v>27</v>
      </c>
      <c r="J590">
        <v>402449</v>
      </c>
      <c r="K590">
        <v>347056</v>
      </c>
      <c r="L590">
        <v>347226</v>
      </c>
      <c r="N590">
        <v>7</v>
      </c>
      <c r="O590">
        <v>1947</v>
      </c>
      <c r="P590">
        <v>2117</v>
      </c>
      <c r="Q590" t="s">
        <v>12494</v>
      </c>
      <c r="R590">
        <v>1785</v>
      </c>
      <c r="S590">
        <v>1955</v>
      </c>
    </row>
    <row r="591" spans="1:19" x14ac:dyDescent="0.3">
      <c r="A591" t="s">
        <v>9587</v>
      </c>
      <c r="B591">
        <v>-1</v>
      </c>
      <c r="C591" t="s">
        <v>9594</v>
      </c>
      <c r="D591" t="str">
        <f>INDEX(Transcripts[#Data], MATCH(Exons[[#This Row],[Transcript stable ID]], Transcripts[Transcript stable ID], 0), 4)</f>
        <v>NM_181050.2</v>
      </c>
      <c r="E591" t="s">
        <v>27</v>
      </c>
      <c r="J591">
        <v>402449</v>
      </c>
      <c r="K591">
        <v>343488</v>
      </c>
      <c r="L591">
        <v>343718</v>
      </c>
      <c r="N591">
        <v>8</v>
      </c>
      <c r="O591">
        <v>2118</v>
      </c>
      <c r="P591">
        <v>2348</v>
      </c>
      <c r="Q591" t="s">
        <v>12495</v>
      </c>
      <c r="R591">
        <v>1956</v>
      </c>
      <c r="S591">
        <v>2186</v>
      </c>
    </row>
    <row r="592" spans="1:19" x14ac:dyDescent="0.3">
      <c r="A592" t="s">
        <v>9587</v>
      </c>
      <c r="B592">
        <v>-1</v>
      </c>
      <c r="C592" t="s">
        <v>9594</v>
      </c>
      <c r="D592" t="str">
        <f>INDEX(Transcripts[#Data], MATCH(Exons[[#This Row],[Transcript stable ID]], Transcripts[Transcript stable ID], 0), 4)</f>
        <v>NM_181050.2</v>
      </c>
      <c r="E592" t="s">
        <v>27</v>
      </c>
      <c r="J592">
        <v>402449</v>
      </c>
      <c r="K592">
        <v>339440</v>
      </c>
      <c r="L592">
        <v>339607</v>
      </c>
      <c r="N592">
        <v>9</v>
      </c>
      <c r="O592">
        <v>2349</v>
      </c>
      <c r="P592">
        <v>2516</v>
      </c>
      <c r="Q592" t="s">
        <v>12497</v>
      </c>
      <c r="R592">
        <v>2187</v>
      </c>
      <c r="S592">
        <v>2354</v>
      </c>
    </row>
    <row r="593" spans="1:19" x14ac:dyDescent="0.3">
      <c r="A593" t="s">
        <v>9587</v>
      </c>
      <c r="B593">
        <v>-1</v>
      </c>
      <c r="C593" t="s">
        <v>9594</v>
      </c>
      <c r="D593" t="str">
        <f>INDEX(Transcripts[#Data], MATCH(Exons[[#This Row],[Transcript stable ID]], Transcripts[Transcript stable ID], 0), 4)</f>
        <v>NM_181050.2</v>
      </c>
      <c r="E593" t="s">
        <v>27</v>
      </c>
      <c r="F593">
        <v>402369</v>
      </c>
      <c r="G593">
        <v>402449</v>
      </c>
      <c r="J593">
        <v>402449</v>
      </c>
      <c r="K593">
        <v>402369</v>
      </c>
      <c r="L593">
        <v>402449</v>
      </c>
      <c r="N593">
        <v>1</v>
      </c>
      <c r="Q593" t="s">
        <v>12499</v>
      </c>
    </row>
    <row r="594" spans="1:19" x14ac:dyDescent="0.3">
      <c r="A594" t="s">
        <v>9587</v>
      </c>
      <c r="B594">
        <v>-1</v>
      </c>
      <c r="C594" t="s">
        <v>9594</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12500</v>
      </c>
      <c r="R594">
        <v>2355</v>
      </c>
      <c r="S594">
        <v>2481</v>
      </c>
    </row>
    <row r="595" spans="1:19" x14ac:dyDescent="0.3">
      <c r="A595" t="s">
        <v>1875</v>
      </c>
      <c r="B595">
        <v>1</v>
      </c>
      <c r="C595" t="s">
        <v>1885</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12501</v>
      </c>
      <c r="R595">
        <v>1</v>
      </c>
      <c r="S595">
        <v>13</v>
      </c>
    </row>
    <row r="596" spans="1:19" x14ac:dyDescent="0.3">
      <c r="A596" t="s">
        <v>1875</v>
      </c>
      <c r="B596">
        <v>1</v>
      </c>
      <c r="C596" t="s">
        <v>1885</v>
      </c>
      <c r="D596" t="str">
        <f>INDEX(Transcripts[#Data], MATCH(Exons[[#This Row],[Transcript stable ID]], Transcripts[Transcript stable ID], 0), 4)</f>
        <v>NM_001098210.1</v>
      </c>
      <c r="E596" t="s">
        <v>27</v>
      </c>
      <c r="J596">
        <v>41240925</v>
      </c>
      <c r="K596">
        <v>41266017</v>
      </c>
      <c r="L596">
        <v>41266244</v>
      </c>
      <c r="N596">
        <v>3</v>
      </c>
      <c r="O596">
        <v>299</v>
      </c>
      <c r="P596">
        <v>526</v>
      </c>
      <c r="Q596" t="s">
        <v>12502</v>
      </c>
      <c r="R596">
        <v>14</v>
      </c>
      <c r="S596">
        <v>241</v>
      </c>
    </row>
    <row r="597" spans="1:19" x14ac:dyDescent="0.3">
      <c r="A597" t="s">
        <v>1875</v>
      </c>
      <c r="B597">
        <v>1</v>
      </c>
      <c r="C597" t="s">
        <v>1885</v>
      </c>
      <c r="D597" t="str">
        <f>INDEX(Transcripts[#Data], MATCH(Exons[[#This Row],[Transcript stable ID]], Transcripts[Transcript stable ID], 0), 4)</f>
        <v>NM_001098210.1</v>
      </c>
      <c r="E597" t="s">
        <v>27</v>
      </c>
      <c r="J597">
        <v>41240925</v>
      </c>
      <c r="K597">
        <v>41266445</v>
      </c>
      <c r="L597">
        <v>41266698</v>
      </c>
      <c r="N597">
        <v>4</v>
      </c>
      <c r="O597">
        <v>527</v>
      </c>
      <c r="P597">
        <v>780</v>
      </c>
      <c r="Q597" t="s">
        <v>12503</v>
      </c>
      <c r="R597">
        <v>242</v>
      </c>
      <c r="S597">
        <v>495</v>
      </c>
    </row>
    <row r="598" spans="1:19" x14ac:dyDescent="0.3">
      <c r="A598" t="s">
        <v>1875</v>
      </c>
      <c r="B598">
        <v>1</v>
      </c>
      <c r="C598" t="s">
        <v>1885</v>
      </c>
      <c r="D598" t="str">
        <f>INDEX(Transcripts[#Data], MATCH(Exons[[#This Row],[Transcript stable ID]], Transcripts[Transcript stable ID], 0), 4)</f>
        <v>NM_001098210.1</v>
      </c>
      <c r="E598" t="s">
        <v>27</v>
      </c>
      <c r="J598">
        <v>41240925</v>
      </c>
      <c r="K598">
        <v>41266825</v>
      </c>
      <c r="L598">
        <v>41267063</v>
      </c>
      <c r="N598">
        <v>5</v>
      </c>
      <c r="O598">
        <v>781</v>
      </c>
      <c r="P598">
        <v>1019</v>
      </c>
      <c r="Q598" t="s">
        <v>12504</v>
      </c>
      <c r="R598">
        <v>496</v>
      </c>
      <c r="S598">
        <v>734</v>
      </c>
    </row>
    <row r="599" spans="1:19" x14ac:dyDescent="0.3">
      <c r="A599" t="s">
        <v>1875</v>
      </c>
      <c r="B599">
        <v>1</v>
      </c>
      <c r="C599" t="s">
        <v>1885</v>
      </c>
      <c r="D599" t="str">
        <f>INDEX(Transcripts[#Data], MATCH(Exons[[#This Row],[Transcript stable ID]], Transcripts[Transcript stable ID], 0), 4)</f>
        <v>NM_001098210.1</v>
      </c>
      <c r="E599" t="s">
        <v>27</v>
      </c>
      <c r="J599">
        <v>41240925</v>
      </c>
      <c r="K599">
        <v>41267151</v>
      </c>
      <c r="L599">
        <v>41267352</v>
      </c>
      <c r="N599">
        <v>6</v>
      </c>
      <c r="O599">
        <v>1020</v>
      </c>
      <c r="P599">
        <v>1221</v>
      </c>
      <c r="Q599" t="s">
        <v>12505</v>
      </c>
      <c r="R599">
        <v>735</v>
      </c>
      <c r="S599">
        <v>936</v>
      </c>
    </row>
    <row r="600" spans="1:19" x14ac:dyDescent="0.3">
      <c r="A600" t="s">
        <v>1875</v>
      </c>
      <c r="B600">
        <v>1</v>
      </c>
      <c r="C600" t="s">
        <v>1885</v>
      </c>
      <c r="D600" t="str">
        <f>INDEX(Transcripts[#Data], MATCH(Exons[[#This Row],[Transcript stable ID]], Transcripts[Transcript stable ID], 0), 4)</f>
        <v>NM_001098210.1</v>
      </c>
      <c r="E600" t="s">
        <v>27</v>
      </c>
      <c r="J600">
        <v>41240925</v>
      </c>
      <c r="K600">
        <v>41268699</v>
      </c>
      <c r="L600">
        <v>41268843</v>
      </c>
      <c r="N600">
        <v>7</v>
      </c>
      <c r="O600">
        <v>1222</v>
      </c>
      <c r="P600">
        <v>1366</v>
      </c>
      <c r="Q600" t="s">
        <v>12506</v>
      </c>
      <c r="R600">
        <v>937</v>
      </c>
      <c r="S600">
        <v>1081</v>
      </c>
    </row>
    <row r="601" spans="1:19" x14ac:dyDescent="0.3">
      <c r="A601" t="s">
        <v>1875</v>
      </c>
      <c r="B601">
        <v>1</v>
      </c>
      <c r="C601" t="s">
        <v>1885</v>
      </c>
      <c r="D601" t="str">
        <f>INDEX(Transcripts[#Data], MATCH(Exons[[#This Row],[Transcript stable ID]], Transcripts[Transcript stable ID], 0), 4)</f>
        <v>NM_001098210.1</v>
      </c>
      <c r="E601" t="s">
        <v>27</v>
      </c>
      <c r="J601">
        <v>41240925</v>
      </c>
      <c r="K601">
        <v>41274832</v>
      </c>
      <c r="L601">
        <v>41274935</v>
      </c>
      <c r="N601">
        <v>8</v>
      </c>
      <c r="O601">
        <v>1367</v>
      </c>
      <c r="P601">
        <v>1470</v>
      </c>
      <c r="Q601" t="s">
        <v>12507</v>
      </c>
      <c r="R601">
        <v>1082</v>
      </c>
      <c r="S601">
        <v>1185</v>
      </c>
    </row>
    <row r="602" spans="1:19" x14ac:dyDescent="0.3">
      <c r="A602" t="s">
        <v>1875</v>
      </c>
      <c r="B602">
        <v>1</v>
      </c>
      <c r="C602" t="s">
        <v>1885</v>
      </c>
      <c r="D602" t="str">
        <f>INDEX(Transcripts[#Data], MATCH(Exons[[#This Row],[Transcript stable ID]], Transcripts[Transcript stable ID], 0), 4)</f>
        <v>NM_001098210.1</v>
      </c>
      <c r="E602" t="s">
        <v>27</v>
      </c>
      <c r="J602">
        <v>41240925</v>
      </c>
      <c r="K602">
        <v>41275020</v>
      </c>
      <c r="L602">
        <v>41275358</v>
      </c>
      <c r="N602">
        <v>9</v>
      </c>
      <c r="O602">
        <v>1471</v>
      </c>
      <c r="P602">
        <v>1809</v>
      </c>
      <c r="Q602" t="s">
        <v>12508</v>
      </c>
      <c r="R602">
        <v>1186</v>
      </c>
      <c r="S602">
        <v>1524</v>
      </c>
    </row>
    <row r="603" spans="1:19" x14ac:dyDescent="0.3">
      <c r="A603" t="s">
        <v>1875</v>
      </c>
      <c r="B603">
        <v>1</v>
      </c>
      <c r="C603" t="s">
        <v>1885</v>
      </c>
      <c r="D603" t="str">
        <f>INDEX(Transcripts[#Data], MATCH(Exons[[#This Row],[Transcript stable ID]], Transcripts[Transcript stable ID], 0), 4)</f>
        <v>NM_001098210.1</v>
      </c>
      <c r="E603" t="s">
        <v>27</v>
      </c>
      <c r="J603">
        <v>41240925</v>
      </c>
      <c r="K603">
        <v>41275630</v>
      </c>
      <c r="L603">
        <v>41275788</v>
      </c>
      <c r="N603">
        <v>10</v>
      </c>
      <c r="O603">
        <v>1810</v>
      </c>
      <c r="P603">
        <v>1968</v>
      </c>
      <c r="Q603" t="s">
        <v>12509</v>
      </c>
      <c r="R603">
        <v>1525</v>
      </c>
      <c r="S603">
        <v>1683</v>
      </c>
    </row>
    <row r="604" spans="1:19" x14ac:dyDescent="0.3">
      <c r="A604" t="s">
        <v>1875</v>
      </c>
      <c r="B604">
        <v>1</v>
      </c>
      <c r="C604" t="s">
        <v>1885</v>
      </c>
      <c r="D604" t="str">
        <f>INDEX(Transcripts[#Data], MATCH(Exons[[#This Row],[Transcript stable ID]], Transcripts[Transcript stable ID], 0), 4)</f>
        <v>NM_001098210.1</v>
      </c>
      <c r="E604" t="s">
        <v>27</v>
      </c>
      <c r="J604">
        <v>41240925</v>
      </c>
      <c r="K604">
        <v>41277215</v>
      </c>
      <c r="L604">
        <v>41277334</v>
      </c>
      <c r="N604">
        <v>11</v>
      </c>
      <c r="O604">
        <v>1969</v>
      </c>
      <c r="P604">
        <v>2088</v>
      </c>
      <c r="Q604" t="s">
        <v>12510</v>
      </c>
      <c r="R604">
        <v>1684</v>
      </c>
      <c r="S604">
        <v>1803</v>
      </c>
    </row>
    <row r="605" spans="1:19" x14ac:dyDescent="0.3">
      <c r="A605" t="s">
        <v>1875</v>
      </c>
      <c r="B605">
        <v>1</v>
      </c>
      <c r="C605" t="s">
        <v>1885</v>
      </c>
      <c r="D605" t="str">
        <f>INDEX(Transcripts[#Data], MATCH(Exons[[#This Row],[Transcript stable ID]], Transcripts[Transcript stable ID], 0), 4)</f>
        <v>NM_001098210.1</v>
      </c>
      <c r="E605" t="s">
        <v>27</v>
      </c>
      <c r="J605">
        <v>41240925</v>
      </c>
      <c r="K605">
        <v>41277840</v>
      </c>
      <c r="L605">
        <v>41277990</v>
      </c>
      <c r="N605">
        <v>12</v>
      </c>
      <c r="O605">
        <v>2089</v>
      </c>
      <c r="P605">
        <v>2239</v>
      </c>
      <c r="Q605" t="s">
        <v>12511</v>
      </c>
      <c r="R605">
        <v>1804</v>
      </c>
      <c r="S605">
        <v>1954</v>
      </c>
    </row>
    <row r="606" spans="1:19" x14ac:dyDescent="0.3">
      <c r="A606" t="s">
        <v>1875</v>
      </c>
      <c r="B606">
        <v>1</v>
      </c>
      <c r="C606" t="s">
        <v>1885</v>
      </c>
      <c r="D606" t="str">
        <f>INDEX(Transcripts[#Data], MATCH(Exons[[#This Row],[Transcript stable ID]], Transcripts[Transcript stable ID], 0), 4)</f>
        <v>NM_001098210.1</v>
      </c>
      <c r="E606" t="s">
        <v>27</v>
      </c>
      <c r="J606">
        <v>41240925</v>
      </c>
      <c r="K606">
        <v>41278079</v>
      </c>
      <c r="L606">
        <v>41278200</v>
      </c>
      <c r="N606">
        <v>13</v>
      </c>
      <c r="O606">
        <v>2240</v>
      </c>
      <c r="P606">
        <v>2361</v>
      </c>
      <c r="Q606" t="s">
        <v>12512</v>
      </c>
      <c r="R606">
        <v>1955</v>
      </c>
      <c r="S606">
        <v>2076</v>
      </c>
    </row>
    <row r="607" spans="1:19" x14ac:dyDescent="0.3">
      <c r="A607" t="s">
        <v>1875</v>
      </c>
      <c r="B607">
        <v>1</v>
      </c>
      <c r="C607" t="s">
        <v>1885</v>
      </c>
      <c r="D607" t="str">
        <f>INDEX(Transcripts[#Data], MATCH(Exons[[#This Row],[Transcript stable ID]], Transcripts[Transcript stable ID], 0), 4)</f>
        <v>NM_001098210.1</v>
      </c>
      <c r="E607" t="s">
        <v>27</v>
      </c>
      <c r="J607">
        <v>41240925</v>
      </c>
      <c r="K607">
        <v>41279507</v>
      </c>
      <c r="L607">
        <v>41279567</v>
      </c>
      <c r="N607">
        <v>14</v>
      </c>
      <c r="O607">
        <v>2362</v>
      </c>
      <c r="P607">
        <v>2422</v>
      </c>
      <c r="Q607" t="s">
        <v>12513</v>
      </c>
      <c r="R607">
        <v>2077</v>
      </c>
      <c r="S607">
        <v>2137</v>
      </c>
    </row>
    <row r="608" spans="1:19" x14ac:dyDescent="0.3">
      <c r="A608" t="s">
        <v>1875</v>
      </c>
      <c r="B608">
        <v>1</v>
      </c>
      <c r="C608" t="s">
        <v>1885</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12514</v>
      </c>
    </row>
    <row r="609" spans="1:19" x14ac:dyDescent="0.3">
      <c r="A609" t="s">
        <v>1875</v>
      </c>
      <c r="B609">
        <v>1</v>
      </c>
      <c r="C609" t="s">
        <v>1885</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12515</v>
      </c>
      <c r="R609">
        <v>2138</v>
      </c>
      <c r="S609">
        <v>2346</v>
      </c>
    </row>
    <row r="610" spans="1:19" x14ac:dyDescent="0.3">
      <c r="A610" t="s">
        <v>1875</v>
      </c>
      <c r="B610">
        <v>1</v>
      </c>
      <c r="C610" t="s">
        <v>1885</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12516</v>
      </c>
    </row>
    <row r="611" spans="1:19" x14ac:dyDescent="0.3">
      <c r="A611" t="s">
        <v>1875</v>
      </c>
      <c r="B611">
        <v>1</v>
      </c>
      <c r="C611" t="s">
        <v>1878</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12501</v>
      </c>
      <c r="R611">
        <v>1</v>
      </c>
      <c r="S611">
        <v>13</v>
      </c>
    </row>
    <row r="612" spans="1:19" x14ac:dyDescent="0.3">
      <c r="A612" t="s">
        <v>1875</v>
      </c>
      <c r="B612">
        <v>1</v>
      </c>
      <c r="C612" t="s">
        <v>1878</v>
      </c>
      <c r="D612" t="str">
        <f>INDEX(Transcripts[#Data], MATCH(Exons[[#This Row],[Transcript stable ID]], Transcripts[Transcript stable ID], 0), 4)</f>
        <v>NM_001904.3</v>
      </c>
      <c r="E612" t="s">
        <v>27</v>
      </c>
      <c r="J612">
        <v>41240930</v>
      </c>
      <c r="K612">
        <v>41266017</v>
      </c>
      <c r="L612">
        <v>41266244</v>
      </c>
      <c r="N612">
        <v>3</v>
      </c>
      <c r="O612">
        <v>294</v>
      </c>
      <c r="P612">
        <v>521</v>
      </c>
      <c r="Q612" t="s">
        <v>12502</v>
      </c>
      <c r="R612">
        <v>14</v>
      </c>
      <c r="S612">
        <v>241</v>
      </c>
    </row>
    <row r="613" spans="1:19" x14ac:dyDescent="0.3">
      <c r="A613" t="s">
        <v>1875</v>
      </c>
      <c r="B613">
        <v>1</v>
      </c>
      <c r="C613" t="s">
        <v>1878</v>
      </c>
      <c r="D613" t="str">
        <f>INDEX(Transcripts[#Data], MATCH(Exons[[#This Row],[Transcript stable ID]], Transcripts[Transcript stable ID], 0), 4)</f>
        <v>NM_001904.3</v>
      </c>
      <c r="E613" t="s">
        <v>27</v>
      </c>
      <c r="J613">
        <v>41240930</v>
      </c>
      <c r="K613">
        <v>41266445</v>
      </c>
      <c r="L613">
        <v>41266698</v>
      </c>
      <c r="N613">
        <v>4</v>
      </c>
      <c r="O613">
        <v>522</v>
      </c>
      <c r="P613">
        <v>775</v>
      </c>
      <c r="Q613" t="s">
        <v>12503</v>
      </c>
      <c r="R613">
        <v>242</v>
      </c>
      <c r="S613">
        <v>495</v>
      </c>
    </row>
    <row r="614" spans="1:19" x14ac:dyDescent="0.3">
      <c r="A614" t="s">
        <v>1875</v>
      </c>
      <c r="B614">
        <v>1</v>
      </c>
      <c r="C614" t="s">
        <v>1878</v>
      </c>
      <c r="D614" t="str">
        <f>INDEX(Transcripts[#Data], MATCH(Exons[[#This Row],[Transcript stable ID]], Transcripts[Transcript stable ID], 0), 4)</f>
        <v>NM_001904.3</v>
      </c>
      <c r="E614" t="s">
        <v>27</v>
      </c>
      <c r="J614">
        <v>41240930</v>
      </c>
      <c r="K614">
        <v>41266825</v>
      </c>
      <c r="L614">
        <v>41267063</v>
      </c>
      <c r="N614">
        <v>5</v>
      </c>
      <c r="O614">
        <v>776</v>
      </c>
      <c r="P614">
        <v>1014</v>
      </c>
      <c r="Q614" t="s">
        <v>12504</v>
      </c>
      <c r="R614">
        <v>496</v>
      </c>
      <c r="S614">
        <v>734</v>
      </c>
    </row>
    <row r="615" spans="1:19" x14ac:dyDescent="0.3">
      <c r="A615" t="s">
        <v>1875</v>
      </c>
      <c r="B615">
        <v>1</v>
      </c>
      <c r="C615" t="s">
        <v>1878</v>
      </c>
      <c r="D615" t="str">
        <f>INDEX(Transcripts[#Data], MATCH(Exons[[#This Row],[Transcript stable ID]], Transcripts[Transcript stable ID], 0), 4)</f>
        <v>NM_001904.3</v>
      </c>
      <c r="E615" t="s">
        <v>27</v>
      </c>
      <c r="J615">
        <v>41240930</v>
      </c>
      <c r="K615">
        <v>41267151</v>
      </c>
      <c r="L615">
        <v>41267352</v>
      </c>
      <c r="N615">
        <v>6</v>
      </c>
      <c r="O615">
        <v>1015</v>
      </c>
      <c r="P615">
        <v>1216</v>
      </c>
      <c r="Q615" t="s">
        <v>12505</v>
      </c>
      <c r="R615">
        <v>735</v>
      </c>
      <c r="S615">
        <v>936</v>
      </c>
    </row>
    <row r="616" spans="1:19" x14ac:dyDescent="0.3">
      <c r="A616" t="s">
        <v>1875</v>
      </c>
      <c r="B616">
        <v>1</v>
      </c>
      <c r="C616" t="s">
        <v>1878</v>
      </c>
      <c r="D616" t="str">
        <f>INDEX(Transcripts[#Data], MATCH(Exons[[#This Row],[Transcript stable ID]], Transcripts[Transcript stable ID], 0), 4)</f>
        <v>NM_001904.3</v>
      </c>
      <c r="E616" t="s">
        <v>27</v>
      </c>
      <c r="J616">
        <v>41240930</v>
      </c>
      <c r="K616">
        <v>41268699</v>
      </c>
      <c r="L616">
        <v>41268843</v>
      </c>
      <c r="N616">
        <v>7</v>
      </c>
      <c r="O616">
        <v>1217</v>
      </c>
      <c r="P616">
        <v>1361</v>
      </c>
      <c r="Q616" t="s">
        <v>12506</v>
      </c>
      <c r="R616">
        <v>937</v>
      </c>
      <c r="S616">
        <v>1081</v>
      </c>
    </row>
    <row r="617" spans="1:19" x14ac:dyDescent="0.3">
      <c r="A617" t="s">
        <v>1875</v>
      </c>
      <c r="B617">
        <v>1</v>
      </c>
      <c r="C617" t="s">
        <v>1878</v>
      </c>
      <c r="D617" t="str">
        <f>INDEX(Transcripts[#Data], MATCH(Exons[[#This Row],[Transcript stable ID]], Transcripts[Transcript stable ID], 0), 4)</f>
        <v>NM_001904.3</v>
      </c>
      <c r="E617" t="s">
        <v>27</v>
      </c>
      <c r="J617">
        <v>41240930</v>
      </c>
      <c r="K617">
        <v>41274832</v>
      </c>
      <c r="L617">
        <v>41274935</v>
      </c>
      <c r="N617">
        <v>8</v>
      </c>
      <c r="O617">
        <v>1362</v>
      </c>
      <c r="P617">
        <v>1465</v>
      </c>
      <c r="Q617" t="s">
        <v>12507</v>
      </c>
      <c r="R617">
        <v>1082</v>
      </c>
      <c r="S617">
        <v>1185</v>
      </c>
    </row>
    <row r="618" spans="1:19" x14ac:dyDescent="0.3">
      <c r="A618" t="s">
        <v>1875</v>
      </c>
      <c r="B618">
        <v>1</v>
      </c>
      <c r="C618" t="s">
        <v>1878</v>
      </c>
      <c r="D618" t="str">
        <f>INDEX(Transcripts[#Data], MATCH(Exons[[#This Row],[Transcript stable ID]], Transcripts[Transcript stable ID], 0), 4)</f>
        <v>NM_001904.3</v>
      </c>
      <c r="E618" t="s">
        <v>27</v>
      </c>
      <c r="J618">
        <v>41240930</v>
      </c>
      <c r="K618">
        <v>41275020</v>
      </c>
      <c r="L618">
        <v>41275358</v>
      </c>
      <c r="N618">
        <v>9</v>
      </c>
      <c r="O618">
        <v>1466</v>
      </c>
      <c r="P618">
        <v>1804</v>
      </c>
      <c r="Q618" t="s">
        <v>12508</v>
      </c>
      <c r="R618">
        <v>1186</v>
      </c>
      <c r="S618">
        <v>1524</v>
      </c>
    </row>
    <row r="619" spans="1:19" x14ac:dyDescent="0.3">
      <c r="A619" t="s">
        <v>1875</v>
      </c>
      <c r="B619">
        <v>1</v>
      </c>
      <c r="C619" t="s">
        <v>1878</v>
      </c>
      <c r="D619" t="str">
        <f>INDEX(Transcripts[#Data], MATCH(Exons[[#This Row],[Transcript stable ID]], Transcripts[Transcript stable ID], 0), 4)</f>
        <v>NM_001904.3</v>
      </c>
      <c r="E619" t="s">
        <v>27</v>
      </c>
      <c r="J619">
        <v>41240930</v>
      </c>
      <c r="K619">
        <v>41275630</v>
      </c>
      <c r="L619">
        <v>41275788</v>
      </c>
      <c r="N619">
        <v>10</v>
      </c>
      <c r="O619">
        <v>1805</v>
      </c>
      <c r="P619">
        <v>1963</v>
      </c>
      <c r="Q619" t="s">
        <v>12509</v>
      </c>
      <c r="R619">
        <v>1525</v>
      </c>
      <c r="S619">
        <v>1683</v>
      </c>
    </row>
    <row r="620" spans="1:19" x14ac:dyDescent="0.3">
      <c r="A620" t="s">
        <v>1875</v>
      </c>
      <c r="B620">
        <v>1</v>
      </c>
      <c r="C620" t="s">
        <v>1878</v>
      </c>
      <c r="D620" t="str">
        <f>INDEX(Transcripts[#Data], MATCH(Exons[[#This Row],[Transcript stable ID]], Transcripts[Transcript stable ID], 0), 4)</f>
        <v>NM_001904.3</v>
      </c>
      <c r="E620" t="s">
        <v>27</v>
      </c>
      <c r="J620">
        <v>41240930</v>
      </c>
      <c r="K620">
        <v>41277215</v>
      </c>
      <c r="L620">
        <v>41277334</v>
      </c>
      <c r="N620">
        <v>11</v>
      </c>
      <c r="O620">
        <v>1964</v>
      </c>
      <c r="P620">
        <v>2083</v>
      </c>
      <c r="Q620" t="s">
        <v>12510</v>
      </c>
      <c r="R620">
        <v>1684</v>
      </c>
      <c r="S620">
        <v>1803</v>
      </c>
    </row>
    <row r="621" spans="1:19" x14ac:dyDescent="0.3">
      <c r="A621" t="s">
        <v>1875</v>
      </c>
      <c r="B621">
        <v>1</v>
      </c>
      <c r="C621" t="s">
        <v>1878</v>
      </c>
      <c r="D621" t="str">
        <f>INDEX(Transcripts[#Data], MATCH(Exons[[#This Row],[Transcript stable ID]], Transcripts[Transcript stable ID], 0), 4)</f>
        <v>NM_001904.3</v>
      </c>
      <c r="E621" t="s">
        <v>27</v>
      </c>
      <c r="J621">
        <v>41240930</v>
      </c>
      <c r="K621">
        <v>41277840</v>
      </c>
      <c r="L621">
        <v>41277990</v>
      </c>
      <c r="N621">
        <v>12</v>
      </c>
      <c r="O621">
        <v>2084</v>
      </c>
      <c r="P621">
        <v>2234</v>
      </c>
      <c r="Q621" t="s">
        <v>12511</v>
      </c>
      <c r="R621">
        <v>1804</v>
      </c>
      <c r="S621">
        <v>1954</v>
      </c>
    </row>
    <row r="622" spans="1:19" x14ac:dyDescent="0.3">
      <c r="A622" t="s">
        <v>1875</v>
      </c>
      <c r="B622">
        <v>1</v>
      </c>
      <c r="C622" t="s">
        <v>1878</v>
      </c>
      <c r="D622" t="str">
        <f>INDEX(Transcripts[#Data], MATCH(Exons[[#This Row],[Transcript stable ID]], Transcripts[Transcript stable ID], 0), 4)</f>
        <v>NM_001904.3</v>
      </c>
      <c r="E622" t="s">
        <v>27</v>
      </c>
      <c r="J622">
        <v>41240930</v>
      </c>
      <c r="K622">
        <v>41278079</v>
      </c>
      <c r="L622">
        <v>41278200</v>
      </c>
      <c r="N622">
        <v>13</v>
      </c>
      <c r="O622">
        <v>2235</v>
      </c>
      <c r="P622">
        <v>2356</v>
      </c>
      <c r="Q622" t="s">
        <v>12512</v>
      </c>
      <c r="R622">
        <v>1955</v>
      </c>
      <c r="S622">
        <v>2076</v>
      </c>
    </row>
    <row r="623" spans="1:19" x14ac:dyDescent="0.3">
      <c r="A623" t="s">
        <v>1875</v>
      </c>
      <c r="B623">
        <v>1</v>
      </c>
      <c r="C623" t="s">
        <v>1878</v>
      </c>
      <c r="D623" t="str">
        <f>INDEX(Transcripts[#Data], MATCH(Exons[[#This Row],[Transcript stable ID]], Transcripts[Transcript stable ID], 0), 4)</f>
        <v>NM_001904.3</v>
      </c>
      <c r="E623" t="s">
        <v>27</v>
      </c>
      <c r="J623">
        <v>41240930</v>
      </c>
      <c r="K623">
        <v>41279507</v>
      </c>
      <c r="L623">
        <v>41279567</v>
      </c>
      <c r="N623">
        <v>14</v>
      </c>
      <c r="O623">
        <v>2357</v>
      </c>
      <c r="P623">
        <v>2417</v>
      </c>
      <c r="Q623" t="s">
        <v>12513</v>
      </c>
      <c r="R623">
        <v>2077</v>
      </c>
      <c r="S623">
        <v>2137</v>
      </c>
    </row>
    <row r="624" spans="1:19" x14ac:dyDescent="0.3">
      <c r="A624" t="s">
        <v>1875</v>
      </c>
      <c r="B624">
        <v>1</v>
      </c>
      <c r="C624" t="s">
        <v>1878</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12517</v>
      </c>
    </row>
    <row r="625" spans="1:19" x14ac:dyDescent="0.3">
      <c r="A625" t="s">
        <v>1875</v>
      </c>
      <c r="B625">
        <v>1</v>
      </c>
      <c r="C625" t="s">
        <v>1878</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12518</v>
      </c>
      <c r="R625">
        <v>2138</v>
      </c>
      <c r="S625">
        <v>2346</v>
      </c>
    </row>
    <row r="626" spans="1:19" x14ac:dyDescent="0.3">
      <c r="A626" t="s">
        <v>1875</v>
      </c>
      <c r="B626">
        <v>1</v>
      </c>
      <c r="C626" t="s">
        <v>1882</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12501</v>
      </c>
      <c r="R626">
        <v>1</v>
      </c>
      <c r="S626">
        <v>13</v>
      </c>
    </row>
    <row r="627" spans="1:19" x14ac:dyDescent="0.3">
      <c r="A627" t="s">
        <v>1875</v>
      </c>
      <c r="B627">
        <v>1</v>
      </c>
      <c r="C627" t="s">
        <v>1882</v>
      </c>
      <c r="D627" t="str">
        <f>INDEX(Transcripts[#Data], MATCH(Exons[[#This Row],[Transcript stable ID]], Transcripts[Transcript stable ID], 0), 4)</f>
        <v>NM_001098209.1</v>
      </c>
      <c r="E627" t="s">
        <v>27</v>
      </c>
      <c r="J627">
        <v>41240996</v>
      </c>
      <c r="K627">
        <v>41266017</v>
      </c>
      <c r="L627">
        <v>41266244</v>
      </c>
      <c r="N627">
        <v>3</v>
      </c>
      <c r="O627">
        <v>228</v>
      </c>
      <c r="P627">
        <v>455</v>
      </c>
      <c r="Q627" t="s">
        <v>12502</v>
      </c>
      <c r="R627">
        <v>14</v>
      </c>
      <c r="S627">
        <v>241</v>
      </c>
    </row>
    <row r="628" spans="1:19" x14ac:dyDescent="0.3">
      <c r="A628" t="s">
        <v>1875</v>
      </c>
      <c r="B628">
        <v>1</v>
      </c>
      <c r="C628" t="s">
        <v>1882</v>
      </c>
      <c r="D628" t="str">
        <f>INDEX(Transcripts[#Data], MATCH(Exons[[#This Row],[Transcript stable ID]], Transcripts[Transcript stable ID], 0), 4)</f>
        <v>NM_001098209.1</v>
      </c>
      <c r="E628" t="s">
        <v>27</v>
      </c>
      <c r="J628">
        <v>41240996</v>
      </c>
      <c r="K628">
        <v>41266445</v>
      </c>
      <c r="L628">
        <v>41266698</v>
      </c>
      <c r="N628">
        <v>4</v>
      </c>
      <c r="O628">
        <v>456</v>
      </c>
      <c r="P628">
        <v>709</v>
      </c>
      <c r="Q628" t="s">
        <v>12503</v>
      </c>
      <c r="R628">
        <v>242</v>
      </c>
      <c r="S628">
        <v>495</v>
      </c>
    </row>
    <row r="629" spans="1:19" x14ac:dyDescent="0.3">
      <c r="A629" t="s">
        <v>1875</v>
      </c>
      <c r="B629">
        <v>1</v>
      </c>
      <c r="C629" t="s">
        <v>1882</v>
      </c>
      <c r="D629" t="str">
        <f>INDEX(Transcripts[#Data], MATCH(Exons[[#This Row],[Transcript stable ID]], Transcripts[Transcript stable ID], 0), 4)</f>
        <v>NM_001098209.1</v>
      </c>
      <c r="E629" t="s">
        <v>27</v>
      </c>
      <c r="J629">
        <v>41240996</v>
      </c>
      <c r="K629">
        <v>41266825</v>
      </c>
      <c r="L629">
        <v>41267063</v>
      </c>
      <c r="N629">
        <v>5</v>
      </c>
      <c r="O629">
        <v>710</v>
      </c>
      <c r="P629">
        <v>948</v>
      </c>
      <c r="Q629" t="s">
        <v>12504</v>
      </c>
      <c r="R629">
        <v>496</v>
      </c>
      <c r="S629">
        <v>734</v>
      </c>
    </row>
    <row r="630" spans="1:19" x14ac:dyDescent="0.3">
      <c r="A630" t="s">
        <v>1875</v>
      </c>
      <c r="B630">
        <v>1</v>
      </c>
      <c r="C630" t="s">
        <v>1882</v>
      </c>
      <c r="D630" t="str">
        <f>INDEX(Transcripts[#Data], MATCH(Exons[[#This Row],[Transcript stable ID]], Transcripts[Transcript stable ID], 0), 4)</f>
        <v>NM_001098209.1</v>
      </c>
      <c r="E630" t="s">
        <v>27</v>
      </c>
      <c r="J630">
        <v>41240996</v>
      </c>
      <c r="K630">
        <v>41267151</v>
      </c>
      <c r="L630">
        <v>41267352</v>
      </c>
      <c r="N630">
        <v>6</v>
      </c>
      <c r="O630">
        <v>949</v>
      </c>
      <c r="P630">
        <v>1150</v>
      </c>
      <c r="Q630" t="s">
        <v>12505</v>
      </c>
      <c r="R630">
        <v>735</v>
      </c>
      <c r="S630">
        <v>936</v>
      </c>
    </row>
    <row r="631" spans="1:19" x14ac:dyDescent="0.3">
      <c r="A631" t="s">
        <v>1875</v>
      </c>
      <c r="B631">
        <v>1</v>
      </c>
      <c r="C631" t="s">
        <v>1882</v>
      </c>
      <c r="D631" t="str">
        <f>INDEX(Transcripts[#Data], MATCH(Exons[[#This Row],[Transcript stable ID]], Transcripts[Transcript stable ID], 0), 4)</f>
        <v>NM_001098209.1</v>
      </c>
      <c r="E631" t="s">
        <v>27</v>
      </c>
      <c r="J631">
        <v>41240996</v>
      </c>
      <c r="K631">
        <v>41268699</v>
      </c>
      <c r="L631">
        <v>41268843</v>
      </c>
      <c r="N631">
        <v>7</v>
      </c>
      <c r="O631">
        <v>1151</v>
      </c>
      <c r="P631">
        <v>1295</v>
      </c>
      <c r="Q631" t="s">
        <v>12506</v>
      </c>
      <c r="R631">
        <v>937</v>
      </c>
      <c r="S631">
        <v>1081</v>
      </c>
    </row>
    <row r="632" spans="1:19" x14ac:dyDescent="0.3">
      <c r="A632" t="s">
        <v>1875</v>
      </c>
      <c r="B632">
        <v>1</v>
      </c>
      <c r="C632" t="s">
        <v>1882</v>
      </c>
      <c r="D632" t="str">
        <f>INDEX(Transcripts[#Data], MATCH(Exons[[#This Row],[Transcript stable ID]], Transcripts[Transcript stable ID], 0), 4)</f>
        <v>NM_001098209.1</v>
      </c>
      <c r="E632" t="s">
        <v>27</v>
      </c>
      <c r="J632">
        <v>41240996</v>
      </c>
      <c r="K632">
        <v>41274832</v>
      </c>
      <c r="L632">
        <v>41274935</v>
      </c>
      <c r="N632">
        <v>8</v>
      </c>
      <c r="O632">
        <v>1296</v>
      </c>
      <c r="P632">
        <v>1399</v>
      </c>
      <c r="Q632" t="s">
        <v>12507</v>
      </c>
      <c r="R632">
        <v>1082</v>
      </c>
      <c r="S632">
        <v>1185</v>
      </c>
    </row>
    <row r="633" spans="1:19" x14ac:dyDescent="0.3">
      <c r="A633" t="s">
        <v>1875</v>
      </c>
      <c r="B633">
        <v>1</v>
      </c>
      <c r="C633" t="s">
        <v>1882</v>
      </c>
      <c r="D633" t="str">
        <f>INDEX(Transcripts[#Data], MATCH(Exons[[#This Row],[Transcript stable ID]], Transcripts[Transcript stable ID], 0), 4)</f>
        <v>NM_001098209.1</v>
      </c>
      <c r="E633" t="s">
        <v>27</v>
      </c>
      <c r="J633">
        <v>41240996</v>
      </c>
      <c r="K633">
        <v>41275020</v>
      </c>
      <c r="L633">
        <v>41275358</v>
      </c>
      <c r="N633">
        <v>9</v>
      </c>
      <c r="O633">
        <v>1400</v>
      </c>
      <c r="P633">
        <v>1738</v>
      </c>
      <c r="Q633" t="s">
        <v>12508</v>
      </c>
      <c r="R633">
        <v>1186</v>
      </c>
      <c r="S633">
        <v>1524</v>
      </c>
    </row>
    <row r="634" spans="1:19" x14ac:dyDescent="0.3">
      <c r="A634" t="s">
        <v>1875</v>
      </c>
      <c r="B634">
        <v>1</v>
      </c>
      <c r="C634" t="s">
        <v>1882</v>
      </c>
      <c r="D634" t="str">
        <f>INDEX(Transcripts[#Data], MATCH(Exons[[#This Row],[Transcript stable ID]], Transcripts[Transcript stable ID], 0), 4)</f>
        <v>NM_001098209.1</v>
      </c>
      <c r="E634" t="s">
        <v>27</v>
      </c>
      <c r="J634">
        <v>41240996</v>
      </c>
      <c r="K634">
        <v>41275630</v>
      </c>
      <c r="L634">
        <v>41275788</v>
      </c>
      <c r="N634">
        <v>10</v>
      </c>
      <c r="O634">
        <v>1739</v>
      </c>
      <c r="P634">
        <v>1897</v>
      </c>
      <c r="Q634" t="s">
        <v>12509</v>
      </c>
      <c r="R634">
        <v>1525</v>
      </c>
      <c r="S634">
        <v>1683</v>
      </c>
    </row>
    <row r="635" spans="1:19" x14ac:dyDescent="0.3">
      <c r="A635" t="s">
        <v>1875</v>
      </c>
      <c r="B635">
        <v>1</v>
      </c>
      <c r="C635" t="s">
        <v>1882</v>
      </c>
      <c r="D635" t="str">
        <f>INDEX(Transcripts[#Data], MATCH(Exons[[#This Row],[Transcript stable ID]], Transcripts[Transcript stable ID], 0), 4)</f>
        <v>NM_001098209.1</v>
      </c>
      <c r="E635" t="s">
        <v>27</v>
      </c>
      <c r="J635">
        <v>41240996</v>
      </c>
      <c r="K635">
        <v>41277215</v>
      </c>
      <c r="L635">
        <v>41277334</v>
      </c>
      <c r="N635">
        <v>11</v>
      </c>
      <c r="O635">
        <v>1898</v>
      </c>
      <c r="P635">
        <v>2017</v>
      </c>
      <c r="Q635" t="s">
        <v>12510</v>
      </c>
      <c r="R635">
        <v>1684</v>
      </c>
      <c r="S635">
        <v>1803</v>
      </c>
    </row>
    <row r="636" spans="1:19" x14ac:dyDescent="0.3">
      <c r="A636" t="s">
        <v>1875</v>
      </c>
      <c r="B636">
        <v>1</v>
      </c>
      <c r="C636" t="s">
        <v>1882</v>
      </c>
      <c r="D636" t="str">
        <f>INDEX(Transcripts[#Data], MATCH(Exons[[#This Row],[Transcript stable ID]], Transcripts[Transcript stable ID], 0), 4)</f>
        <v>NM_001098209.1</v>
      </c>
      <c r="E636" t="s">
        <v>27</v>
      </c>
      <c r="J636">
        <v>41240996</v>
      </c>
      <c r="K636">
        <v>41277840</v>
      </c>
      <c r="L636">
        <v>41277990</v>
      </c>
      <c r="N636">
        <v>12</v>
      </c>
      <c r="O636">
        <v>2018</v>
      </c>
      <c r="P636">
        <v>2168</v>
      </c>
      <c r="Q636" t="s">
        <v>12511</v>
      </c>
      <c r="R636">
        <v>1804</v>
      </c>
      <c r="S636">
        <v>1954</v>
      </c>
    </row>
    <row r="637" spans="1:19" x14ac:dyDescent="0.3">
      <c r="A637" t="s">
        <v>1875</v>
      </c>
      <c r="B637">
        <v>1</v>
      </c>
      <c r="C637" t="s">
        <v>1882</v>
      </c>
      <c r="D637" t="str">
        <f>INDEX(Transcripts[#Data], MATCH(Exons[[#This Row],[Transcript stable ID]], Transcripts[Transcript stable ID], 0), 4)</f>
        <v>NM_001098209.1</v>
      </c>
      <c r="E637" t="s">
        <v>27</v>
      </c>
      <c r="J637">
        <v>41240996</v>
      </c>
      <c r="K637">
        <v>41278079</v>
      </c>
      <c r="L637">
        <v>41278200</v>
      </c>
      <c r="N637">
        <v>13</v>
      </c>
      <c r="O637">
        <v>2169</v>
      </c>
      <c r="P637">
        <v>2290</v>
      </c>
      <c r="Q637" t="s">
        <v>12512</v>
      </c>
      <c r="R637">
        <v>1955</v>
      </c>
      <c r="S637">
        <v>2076</v>
      </c>
    </row>
    <row r="638" spans="1:19" x14ac:dyDescent="0.3">
      <c r="A638" t="s">
        <v>1875</v>
      </c>
      <c r="B638">
        <v>1</v>
      </c>
      <c r="C638" t="s">
        <v>1882</v>
      </c>
      <c r="D638" t="str">
        <f>INDEX(Transcripts[#Data], MATCH(Exons[[#This Row],[Transcript stable ID]], Transcripts[Transcript stable ID], 0), 4)</f>
        <v>NM_001098209.1</v>
      </c>
      <c r="E638" t="s">
        <v>27</v>
      </c>
      <c r="J638">
        <v>41240996</v>
      </c>
      <c r="K638">
        <v>41279507</v>
      </c>
      <c r="L638">
        <v>41279567</v>
      </c>
      <c r="N638">
        <v>14</v>
      </c>
      <c r="O638">
        <v>2291</v>
      </c>
      <c r="P638">
        <v>2351</v>
      </c>
      <c r="Q638" t="s">
        <v>12513</v>
      </c>
      <c r="R638">
        <v>2077</v>
      </c>
      <c r="S638">
        <v>2137</v>
      </c>
    </row>
    <row r="639" spans="1:19" x14ac:dyDescent="0.3">
      <c r="A639" t="s">
        <v>1875</v>
      </c>
      <c r="B639">
        <v>1</v>
      </c>
      <c r="C639" t="s">
        <v>1882</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12515</v>
      </c>
      <c r="R639">
        <v>2138</v>
      </c>
      <c r="S639">
        <v>2346</v>
      </c>
    </row>
    <row r="640" spans="1:19" x14ac:dyDescent="0.3">
      <c r="A640" t="s">
        <v>1875</v>
      </c>
      <c r="B640">
        <v>1</v>
      </c>
      <c r="C640" t="s">
        <v>1882</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12519</v>
      </c>
    </row>
    <row r="641" spans="1:19" x14ac:dyDescent="0.3">
      <c r="A641" t="s">
        <v>1875</v>
      </c>
      <c r="B641">
        <v>1</v>
      </c>
      <c r="C641" t="s">
        <v>1882</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12520</v>
      </c>
    </row>
    <row r="642" spans="1:19" x14ac:dyDescent="0.3">
      <c r="A642" t="s">
        <v>7121</v>
      </c>
      <c r="B642">
        <v>1</v>
      </c>
      <c r="C642" t="s">
        <v>7136</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12521</v>
      </c>
      <c r="R642">
        <v>1</v>
      </c>
      <c r="S642">
        <v>3</v>
      </c>
    </row>
    <row r="643" spans="1:19" x14ac:dyDescent="0.3">
      <c r="A643" t="s">
        <v>7121</v>
      </c>
      <c r="B643">
        <v>1</v>
      </c>
      <c r="C643" t="s">
        <v>7136</v>
      </c>
      <c r="D643" t="str">
        <f>INDEX(Transcripts[#Data], MATCH(Exons[[#This Row],[Transcript stable ID]], Transcripts[Transcript stable ID], 0), 4)</f>
        <v>NM_001031698.2</v>
      </c>
      <c r="E643" t="s">
        <v>27</v>
      </c>
      <c r="J643">
        <v>50017219</v>
      </c>
      <c r="K643">
        <v>50024328</v>
      </c>
      <c r="L643">
        <v>50024408</v>
      </c>
      <c r="N643">
        <v>2</v>
      </c>
      <c r="O643">
        <v>159</v>
      </c>
      <c r="P643">
        <v>239</v>
      </c>
      <c r="Q643" t="s">
        <v>12522</v>
      </c>
      <c r="R643">
        <v>4</v>
      </c>
      <c r="S643">
        <v>84</v>
      </c>
    </row>
    <row r="644" spans="1:19" x14ac:dyDescent="0.3">
      <c r="A644" t="s">
        <v>7121</v>
      </c>
      <c r="B644">
        <v>1</v>
      </c>
      <c r="C644" t="s">
        <v>7136</v>
      </c>
      <c r="D644" t="str">
        <f>INDEX(Transcripts[#Data], MATCH(Exons[[#This Row],[Transcript stable ID]], Transcripts[Transcript stable ID], 0), 4)</f>
        <v>NM_001031698.2</v>
      </c>
      <c r="E644" t="s">
        <v>27</v>
      </c>
      <c r="J644">
        <v>50017219</v>
      </c>
      <c r="K644">
        <v>50025184</v>
      </c>
      <c r="L644">
        <v>50025327</v>
      </c>
      <c r="N644">
        <v>3</v>
      </c>
      <c r="O644">
        <v>240</v>
      </c>
      <c r="P644">
        <v>383</v>
      </c>
      <c r="Q644" t="s">
        <v>12523</v>
      </c>
      <c r="R644">
        <v>85</v>
      </c>
      <c r="S644">
        <v>228</v>
      </c>
    </row>
    <row r="645" spans="1:19" x14ac:dyDescent="0.3">
      <c r="A645" t="s">
        <v>7121</v>
      </c>
      <c r="B645">
        <v>1</v>
      </c>
      <c r="C645" t="s">
        <v>7136</v>
      </c>
      <c r="D645" t="str">
        <f>INDEX(Transcripts[#Data], MATCH(Exons[[#This Row],[Transcript stable ID]], Transcripts[Transcript stable ID], 0), 4)</f>
        <v>NM_001031698.2</v>
      </c>
      <c r="E645" t="s">
        <v>27</v>
      </c>
      <c r="J645">
        <v>50017219</v>
      </c>
      <c r="K645">
        <v>50025643</v>
      </c>
      <c r="L645">
        <v>50025708</v>
      </c>
      <c r="N645">
        <v>4</v>
      </c>
      <c r="O645">
        <v>384</v>
      </c>
      <c r="P645">
        <v>449</v>
      </c>
      <c r="Q645" t="s">
        <v>12524</v>
      </c>
      <c r="R645">
        <v>229</v>
      </c>
      <c r="S645">
        <v>294</v>
      </c>
    </row>
    <row r="646" spans="1:19" x14ac:dyDescent="0.3">
      <c r="A646" t="s">
        <v>7121</v>
      </c>
      <c r="B646">
        <v>1</v>
      </c>
      <c r="C646" t="s">
        <v>7136</v>
      </c>
      <c r="D646" t="str">
        <f>INDEX(Transcripts[#Data], MATCH(Exons[[#This Row],[Transcript stable ID]], Transcripts[Transcript stable ID], 0), 4)</f>
        <v>NM_001031698.2</v>
      </c>
      <c r="E646" t="s">
        <v>27</v>
      </c>
      <c r="J646">
        <v>50017219</v>
      </c>
      <c r="K646">
        <v>50026379</v>
      </c>
      <c r="L646">
        <v>50026406</v>
      </c>
      <c r="N646">
        <v>5</v>
      </c>
      <c r="O646">
        <v>450</v>
      </c>
      <c r="P646">
        <v>477</v>
      </c>
      <c r="Q646" t="s">
        <v>12525</v>
      </c>
      <c r="R646">
        <v>295</v>
      </c>
      <c r="S646">
        <v>322</v>
      </c>
    </row>
    <row r="647" spans="1:19" x14ac:dyDescent="0.3">
      <c r="A647" t="s">
        <v>7121</v>
      </c>
      <c r="B647">
        <v>1</v>
      </c>
      <c r="C647" t="s">
        <v>7136</v>
      </c>
      <c r="D647" t="str">
        <f>INDEX(Transcripts[#Data], MATCH(Exons[[#This Row],[Transcript stable ID]], Transcripts[Transcript stable ID], 0), 4)</f>
        <v>NM_001031698.2</v>
      </c>
      <c r="E647" t="s">
        <v>27</v>
      </c>
      <c r="J647">
        <v>50017219</v>
      </c>
      <c r="K647">
        <v>50026638</v>
      </c>
      <c r="L647">
        <v>50026663</v>
      </c>
      <c r="N647">
        <v>6</v>
      </c>
      <c r="O647">
        <v>478</v>
      </c>
      <c r="P647">
        <v>503</v>
      </c>
      <c r="Q647" t="s">
        <v>12526</v>
      </c>
      <c r="R647">
        <v>323</v>
      </c>
      <c r="S647">
        <v>348</v>
      </c>
    </row>
    <row r="648" spans="1:19" x14ac:dyDescent="0.3">
      <c r="A648" t="s">
        <v>7121</v>
      </c>
      <c r="B648">
        <v>1</v>
      </c>
      <c r="C648" t="s">
        <v>7136</v>
      </c>
      <c r="D648" t="str">
        <f>INDEX(Transcripts[#Data], MATCH(Exons[[#This Row],[Transcript stable ID]], Transcripts[Transcript stable ID], 0), 4)</f>
        <v>NM_001031698.2</v>
      </c>
      <c r="E648" t="s">
        <v>27</v>
      </c>
      <c r="J648">
        <v>50017219</v>
      </c>
      <c r="K648">
        <v>50026797</v>
      </c>
      <c r="L648">
        <v>50026907</v>
      </c>
      <c r="N648">
        <v>7</v>
      </c>
      <c r="O648">
        <v>504</v>
      </c>
      <c r="P648">
        <v>614</v>
      </c>
      <c r="Q648" t="s">
        <v>12527</v>
      </c>
      <c r="R648">
        <v>349</v>
      </c>
      <c r="S648">
        <v>459</v>
      </c>
    </row>
    <row r="649" spans="1:19" x14ac:dyDescent="0.3">
      <c r="A649" t="s">
        <v>7121</v>
      </c>
      <c r="B649">
        <v>1</v>
      </c>
      <c r="C649" t="s">
        <v>7136</v>
      </c>
      <c r="D649" t="str">
        <f>INDEX(Transcripts[#Data], MATCH(Exons[[#This Row],[Transcript stable ID]], Transcripts[Transcript stable ID], 0), 4)</f>
        <v>NM_001031698.2</v>
      </c>
      <c r="E649" t="s">
        <v>27</v>
      </c>
      <c r="J649">
        <v>50017219</v>
      </c>
      <c r="K649">
        <v>50027210</v>
      </c>
      <c r="L649">
        <v>50027330</v>
      </c>
      <c r="N649">
        <v>8</v>
      </c>
      <c r="O649">
        <v>615</v>
      </c>
      <c r="P649">
        <v>735</v>
      </c>
      <c r="Q649" t="s">
        <v>12528</v>
      </c>
      <c r="R649">
        <v>460</v>
      </c>
      <c r="S649">
        <v>580</v>
      </c>
    </row>
    <row r="650" spans="1:19" x14ac:dyDescent="0.3">
      <c r="A650" t="s">
        <v>7121</v>
      </c>
      <c r="B650">
        <v>1</v>
      </c>
      <c r="C650" t="s">
        <v>7136</v>
      </c>
      <c r="D650" t="str">
        <f>INDEX(Transcripts[#Data], MATCH(Exons[[#This Row],[Transcript stable ID]], Transcripts[Transcript stable ID], 0), 4)</f>
        <v>NM_001031698.2</v>
      </c>
      <c r="E650" t="s">
        <v>27</v>
      </c>
      <c r="J650">
        <v>50017219</v>
      </c>
      <c r="K650">
        <v>50027420</v>
      </c>
      <c r="L650">
        <v>50027444</v>
      </c>
      <c r="N650">
        <v>9</v>
      </c>
      <c r="O650">
        <v>736</v>
      </c>
      <c r="P650">
        <v>760</v>
      </c>
      <c r="Q650" t="s">
        <v>12529</v>
      </c>
      <c r="R650">
        <v>581</v>
      </c>
      <c r="S650">
        <v>605</v>
      </c>
    </row>
    <row r="651" spans="1:19" x14ac:dyDescent="0.3">
      <c r="A651" t="s">
        <v>7121</v>
      </c>
      <c r="B651">
        <v>1</v>
      </c>
      <c r="C651" t="s">
        <v>7136</v>
      </c>
      <c r="D651" t="str">
        <f>INDEX(Transcripts[#Data], MATCH(Exons[[#This Row],[Transcript stable ID]], Transcripts[Transcript stable ID], 0), 4)</f>
        <v>NM_001031698.2</v>
      </c>
      <c r="E651" t="s">
        <v>27</v>
      </c>
      <c r="J651">
        <v>50017219</v>
      </c>
      <c r="K651">
        <v>50027669</v>
      </c>
      <c r="L651">
        <v>50027875</v>
      </c>
      <c r="N651">
        <v>10</v>
      </c>
      <c r="O651">
        <v>761</v>
      </c>
      <c r="P651">
        <v>967</v>
      </c>
      <c r="Q651" t="s">
        <v>12530</v>
      </c>
      <c r="R651">
        <v>606</v>
      </c>
      <c r="S651">
        <v>812</v>
      </c>
    </row>
    <row r="652" spans="1:19" x14ac:dyDescent="0.3">
      <c r="A652" t="s">
        <v>7121</v>
      </c>
      <c r="B652">
        <v>1</v>
      </c>
      <c r="C652" t="s">
        <v>7136</v>
      </c>
      <c r="D652" t="str">
        <f>INDEX(Transcripts[#Data], MATCH(Exons[[#This Row],[Transcript stable ID]], Transcripts[Transcript stable ID], 0), 4)</f>
        <v>NM_001031698.2</v>
      </c>
      <c r="E652" t="s">
        <v>27</v>
      </c>
      <c r="J652">
        <v>50017219</v>
      </c>
      <c r="K652">
        <v>50028115</v>
      </c>
      <c r="L652">
        <v>50028238</v>
      </c>
      <c r="N652">
        <v>11</v>
      </c>
      <c r="O652">
        <v>968</v>
      </c>
      <c r="P652">
        <v>1091</v>
      </c>
      <c r="Q652" t="s">
        <v>12531</v>
      </c>
      <c r="R652">
        <v>813</v>
      </c>
      <c r="S652">
        <v>936</v>
      </c>
    </row>
    <row r="653" spans="1:19" x14ac:dyDescent="0.3">
      <c r="A653" t="s">
        <v>7121</v>
      </c>
      <c r="B653">
        <v>1</v>
      </c>
      <c r="C653" t="s">
        <v>7136</v>
      </c>
      <c r="D653" t="str">
        <f>INDEX(Transcripts[#Data], MATCH(Exons[[#This Row],[Transcript stable ID]], Transcripts[Transcript stable ID], 0), 4)</f>
        <v>NM_001031698.2</v>
      </c>
      <c r="E653" t="s">
        <v>27</v>
      </c>
      <c r="J653">
        <v>50017219</v>
      </c>
      <c r="K653">
        <v>50028321</v>
      </c>
      <c r="L653">
        <v>50028385</v>
      </c>
      <c r="N653">
        <v>12</v>
      </c>
      <c r="O653">
        <v>1092</v>
      </c>
      <c r="P653">
        <v>1156</v>
      </c>
      <c r="Q653" t="s">
        <v>12532</v>
      </c>
      <c r="R653">
        <v>937</v>
      </c>
      <c r="S653">
        <v>1001</v>
      </c>
    </row>
    <row r="654" spans="1:19" x14ac:dyDescent="0.3">
      <c r="A654" t="s">
        <v>7121</v>
      </c>
      <c r="B654">
        <v>1</v>
      </c>
      <c r="C654" t="s">
        <v>7136</v>
      </c>
      <c r="D654" t="str">
        <f>INDEX(Transcripts[#Data], MATCH(Exons[[#This Row],[Transcript stable ID]], Transcripts[Transcript stable ID], 0), 4)</f>
        <v>NM_001031698.2</v>
      </c>
      <c r="E654" t="s">
        <v>27</v>
      </c>
      <c r="J654">
        <v>50017219</v>
      </c>
      <c r="K654">
        <v>50028882</v>
      </c>
      <c r="L654">
        <v>50029046</v>
      </c>
      <c r="N654">
        <v>13</v>
      </c>
      <c r="O654">
        <v>1157</v>
      </c>
      <c r="P654">
        <v>1321</v>
      </c>
      <c r="Q654" t="s">
        <v>12533</v>
      </c>
      <c r="R654">
        <v>1002</v>
      </c>
      <c r="S654">
        <v>1166</v>
      </c>
    </row>
    <row r="655" spans="1:19" x14ac:dyDescent="0.3">
      <c r="A655" t="s">
        <v>7121</v>
      </c>
      <c r="B655">
        <v>1</v>
      </c>
      <c r="C655" t="s">
        <v>7136</v>
      </c>
      <c r="D655" t="str">
        <f>INDEX(Transcripts[#Data], MATCH(Exons[[#This Row],[Transcript stable ID]], Transcripts[Transcript stable ID], 0), 4)</f>
        <v>NM_001031698.2</v>
      </c>
      <c r="E655" t="s">
        <v>27</v>
      </c>
      <c r="J655">
        <v>50017219</v>
      </c>
      <c r="K655">
        <v>50029148</v>
      </c>
      <c r="L655">
        <v>50029256</v>
      </c>
      <c r="N655">
        <v>14</v>
      </c>
      <c r="O655">
        <v>1322</v>
      </c>
      <c r="P655">
        <v>1430</v>
      </c>
      <c r="Q655" t="s">
        <v>12534</v>
      </c>
      <c r="R655">
        <v>1167</v>
      </c>
      <c r="S655">
        <v>1275</v>
      </c>
    </row>
    <row r="656" spans="1:19" x14ac:dyDescent="0.3">
      <c r="A656" t="s">
        <v>7121</v>
      </c>
      <c r="B656">
        <v>1</v>
      </c>
      <c r="C656" t="s">
        <v>7136</v>
      </c>
      <c r="D656" t="str">
        <f>INDEX(Transcripts[#Data], MATCH(Exons[[#This Row],[Transcript stable ID]], Transcripts[Transcript stable ID], 0), 4)</f>
        <v>NM_001031698.2</v>
      </c>
      <c r="E656" t="s">
        <v>27</v>
      </c>
      <c r="J656">
        <v>50017219</v>
      </c>
      <c r="K656">
        <v>50029626</v>
      </c>
      <c r="L656">
        <v>50029776</v>
      </c>
      <c r="N656">
        <v>15</v>
      </c>
      <c r="O656">
        <v>1431</v>
      </c>
      <c r="P656">
        <v>1581</v>
      </c>
      <c r="Q656" t="s">
        <v>12535</v>
      </c>
      <c r="R656">
        <v>1276</v>
      </c>
      <c r="S656">
        <v>1426</v>
      </c>
    </row>
    <row r="657" spans="1:19" x14ac:dyDescent="0.3">
      <c r="A657" t="s">
        <v>7121</v>
      </c>
      <c r="B657">
        <v>1</v>
      </c>
      <c r="C657" t="s">
        <v>7136</v>
      </c>
      <c r="D657" t="str">
        <f>INDEX(Transcripts[#Data], MATCH(Exons[[#This Row],[Transcript stable ID]], Transcripts[Transcript stable ID], 0), 4)</f>
        <v>NM_001031698.2</v>
      </c>
      <c r="E657" t="s">
        <v>27</v>
      </c>
      <c r="J657">
        <v>50017219</v>
      </c>
      <c r="K657">
        <v>50030499</v>
      </c>
      <c r="L657">
        <v>50030632</v>
      </c>
      <c r="N657">
        <v>16</v>
      </c>
      <c r="O657">
        <v>1582</v>
      </c>
      <c r="P657">
        <v>1715</v>
      </c>
      <c r="Q657" t="s">
        <v>12536</v>
      </c>
      <c r="R657">
        <v>1427</v>
      </c>
      <c r="S657">
        <v>1560</v>
      </c>
    </row>
    <row r="658" spans="1:19" x14ac:dyDescent="0.3">
      <c r="A658" t="s">
        <v>7121</v>
      </c>
      <c r="B658">
        <v>1</v>
      </c>
      <c r="C658" t="s">
        <v>7136</v>
      </c>
      <c r="D658" t="str">
        <f>INDEX(Transcripts[#Data], MATCH(Exons[[#This Row],[Transcript stable ID]], Transcripts[Transcript stable ID], 0), 4)</f>
        <v>NM_001031698.2</v>
      </c>
      <c r="E658" t="s">
        <v>27</v>
      </c>
      <c r="J658">
        <v>50017219</v>
      </c>
      <c r="K658">
        <v>50031253</v>
      </c>
      <c r="L658">
        <v>50031367</v>
      </c>
      <c r="N658">
        <v>17</v>
      </c>
      <c r="O658">
        <v>1716</v>
      </c>
      <c r="P658">
        <v>1830</v>
      </c>
      <c r="Q658" t="s">
        <v>12537</v>
      </c>
      <c r="R658">
        <v>1561</v>
      </c>
      <c r="S658">
        <v>1675</v>
      </c>
    </row>
    <row r="659" spans="1:19" x14ac:dyDescent="0.3">
      <c r="A659" t="s">
        <v>7121</v>
      </c>
      <c r="B659">
        <v>1</v>
      </c>
      <c r="C659" t="s">
        <v>7136</v>
      </c>
      <c r="D659" t="str">
        <f>INDEX(Transcripts[#Data], MATCH(Exons[[#This Row],[Transcript stable ID]], Transcripts[Transcript stable ID], 0), 4)</f>
        <v>NM_001031698.2</v>
      </c>
      <c r="E659" t="s">
        <v>27</v>
      </c>
      <c r="J659">
        <v>50017219</v>
      </c>
      <c r="K659">
        <v>50031516</v>
      </c>
      <c r="L659">
        <v>50031607</v>
      </c>
      <c r="N659">
        <v>18</v>
      </c>
      <c r="O659">
        <v>1831</v>
      </c>
      <c r="P659">
        <v>1922</v>
      </c>
      <c r="Q659" t="s">
        <v>12538</v>
      </c>
      <c r="R659">
        <v>1676</v>
      </c>
      <c r="S659">
        <v>1767</v>
      </c>
    </row>
    <row r="660" spans="1:19" x14ac:dyDescent="0.3">
      <c r="A660" t="s">
        <v>7121</v>
      </c>
      <c r="B660">
        <v>1</v>
      </c>
      <c r="C660" t="s">
        <v>7136</v>
      </c>
      <c r="D660" t="str">
        <f>INDEX(Transcripts[#Data], MATCH(Exons[[#This Row],[Transcript stable ID]], Transcripts[Transcript stable ID], 0), 4)</f>
        <v>NM_001031698.2</v>
      </c>
      <c r="E660" t="s">
        <v>27</v>
      </c>
      <c r="J660">
        <v>50017219</v>
      </c>
      <c r="K660">
        <v>50035691</v>
      </c>
      <c r="L660">
        <v>50035807</v>
      </c>
      <c r="N660">
        <v>19</v>
      </c>
      <c r="O660">
        <v>1923</v>
      </c>
      <c r="P660">
        <v>2039</v>
      </c>
      <c r="Q660" t="s">
        <v>12539</v>
      </c>
      <c r="R660">
        <v>1768</v>
      </c>
      <c r="S660">
        <v>1884</v>
      </c>
    </row>
    <row r="661" spans="1:19" x14ac:dyDescent="0.3">
      <c r="A661" t="s">
        <v>7121</v>
      </c>
      <c r="B661">
        <v>1</v>
      </c>
      <c r="C661" t="s">
        <v>7136</v>
      </c>
      <c r="D661" t="str">
        <f>INDEX(Transcripts[#Data], MATCH(Exons[[#This Row],[Transcript stable ID]], Transcripts[Transcript stable ID], 0), 4)</f>
        <v>NM_001031698.2</v>
      </c>
      <c r="E661" t="s">
        <v>27</v>
      </c>
      <c r="J661">
        <v>50017219</v>
      </c>
      <c r="K661">
        <v>50036018</v>
      </c>
      <c r="L661">
        <v>50036155</v>
      </c>
      <c r="N661">
        <v>20</v>
      </c>
      <c r="O661">
        <v>2040</v>
      </c>
      <c r="P661">
        <v>2177</v>
      </c>
      <c r="Q661" t="s">
        <v>12540</v>
      </c>
      <c r="R661">
        <v>1885</v>
      </c>
      <c r="S661">
        <v>2022</v>
      </c>
    </row>
    <row r="662" spans="1:19" x14ac:dyDescent="0.3">
      <c r="A662" t="s">
        <v>7121</v>
      </c>
      <c r="B662">
        <v>1</v>
      </c>
      <c r="C662" t="s">
        <v>7136</v>
      </c>
      <c r="D662" t="str">
        <f>INDEX(Transcripts[#Data], MATCH(Exons[[#This Row],[Transcript stable ID]], Transcripts[Transcript stable ID], 0), 4)</f>
        <v>NM_001031698.2</v>
      </c>
      <c r="E662" t="s">
        <v>27</v>
      </c>
      <c r="J662">
        <v>50017219</v>
      </c>
      <c r="K662">
        <v>50036363</v>
      </c>
      <c r="L662">
        <v>50036458</v>
      </c>
      <c r="N662">
        <v>21</v>
      </c>
      <c r="O662">
        <v>2178</v>
      </c>
      <c r="P662">
        <v>2273</v>
      </c>
      <c r="Q662" t="s">
        <v>12541</v>
      </c>
      <c r="R662">
        <v>2023</v>
      </c>
      <c r="S662">
        <v>2118</v>
      </c>
    </row>
    <row r="663" spans="1:19" x14ac:dyDescent="0.3">
      <c r="A663" t="s">
        <v>7121</v>
      </c>
      <c r="B663">
        <v>1</v>
      </c>
      <c r="C663" t="s">
        <v>7136</v>
      </c>
      <c r="D663" t="str">
        <f>INDEX(Transcripts[#Data], MATCH(Exons[[#This Row],[Transcript stable ID]], Transcripts[Transcript stable ID], 0), 4)</f>
        <v>NM_001031698.2</v>
      </c>
      <c r="E663" t="s">
        <v>27</v>
      </c>
      <c r="J663">
        <v>50017219</v>
      </c>
      <c r="K663">
        <v>50036713</v>
      </c>
      <c r="L663">
        <v>50036799</v>
      </c>
      <c r="N663">
        <v>22</v>
      </c>
      <c r="O663">
        <v>2274</v>
      </c>
      <c r="P663">
        <v>2360</v>
      </c>
      <c r="Q663" t="s">
        <v>12542</v>
      </c>
      <c r="R663">
        <v>2119</v>
      </c>
      <c r="S663">
        <v>2205</v>
      </c>
    </row>
    <row r="664" spans="1:19" x14ac:dyDescent="0.3">
      <c r="A664" t="s">
        <v>7121</v>
      </c>
      <c r="B664">
        <v>1</v>
      </c>
      <c r="C664" t="s">
        <v>7136</v>
      </c>
      <c r="D664" t="str">
        <f>INDEX(Transcripts[#Data], MATCH(Exons[[#This Row],[Transcript stable ID]], Transcripts[Transcript stable ID], 0), 4)</f>
        <v>NM_001031698.2</v>
      </c>
      <c r="E664" t="s">
        <v>27</v>
      </c>
      <c r="J664">
        <v>50017219</v>
      </c>
      <c r="K664">
        <v>50037006</v>
      </c>
      <c r="L664">
        <v>50037180</v>
      </c>
      <c r="N664">
        <v>23</v>
      </c>
      <c r="O664">
        <v>2361</v>
      </c>
      <c r="P664">
        <v>2535</v>
      </c>
      <c r="Q664" t="s">
        <v>12543</v>
      </c>
      <c r="R664">
        <v>2206</v>
      </c>
      <c r="S664">
        <v>2380</v>
      </c>
    </row>
    <row r="665" spans="1:19" x14ac:dyDescent="0.3">
      <c r="A665" t="s">
        <v>7121</v>
      </c>
      <c r="B665">
        <v>1</v>
      </c>
      <c r="C665" t="s">
        <v>7136</v>
      </c>
      <c r="D665" t="str">
        <f>INDEX(Transcripts[#Data], MATCH(Exons[[#This Row],[Transcript stable ID]], Transcripts[Transcript stable ID], 0), 4)</f>
        <v>NM_001031698.2</v>
      </c>
      <c r="E665" t="s">
        <v>27</v>
      </c>
      <c r="J665">
        <v>50017219</v>
      </c>
      <c r="K665">
        <v>50037474</v>
      </c>
      <c r="L665">
        <v>50037535</v>
      </c>
      <c r="N665">
        <v>24</v>
      </c>
      <c r="O665">
        <v>2536</v>
      </c>
      <c r="P665">
        <v>2597</v>
      </c>
      <c r="Q665" t="s">
        <v>12544</v>
      </c>
      <c r="R665">
        <v>2381</v>
      </c>
      <c r="S665">
        <v>2442</v>
      </c>
    </row>
    <row r="666" spans="1:19" x14ac:dyDescent="0.3">
      <c r="A666" t="s">
        <v>7121</v>
      </c>
      <c r="B666">
        <v>1</v>
      </c>
      <c r="C666" t="s">
        <v>7136</v>
      </c>
      <c r="D666" t="str">
        <f>INDEX(Transcripts[#Data], MATCH(Exons[[#This Row],[Transcript stable ID]], Transcripts[Transcript stable ID], 0), 4)</f>
        <v>NM_001031698.2</v>
      </c>
      <c r="E666" t="s">
        <v>27</v>
      </c>
      <c r="J666">
        <v>50017219</v>
      </c>
      <c r="K666">
        <v>50037644</v>
      </c>
      <c r="L666">
        <v>50037787</v>
      </c>
      <c r="N666">
        <v>25</v>
      </c>
      <c r="O666">
        <v>2598</v>
      </c>
      <c r="P666">
        <v>2741</v>
      </c>
      <c r="Q666" t="s">
        <v>12545</v>
      </c>
      <c r="R666">
        <v>2443</v>
      </c>
      <c r="S666">
        <v>2586</v>
      </c>
    </row>
    <row r="667" spans="1:19" x14ac:dyDescent="0.3">
      <c r="A667" t="s">
        <v>7121</v>
      </c>
      <c r="B667">
        <v>1</v>
      </c>
      <c r="C667" t="s">
        <v>7136</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12546</v>
      </c>
      <c r="R667">
        <v>2587</v>
      </c>
      <c r="S667">
        <v>2679</v>
      </c>
    </row>
    <row r="668" spans="1:19" x14ac:dyDescent="0.3">
      <c r="A668" t="s">
        <v>5144</v>
      </c>
      <c r="B668">
        <v>1</v>
      </c>
      <c r="C668" t="s">
        <v>5155</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12547</v>
      </c>
    </row>
    <row r="669" spans="1:19" x14ac:dyDescent="0.3">
      <c r="A669" t="s">
        <v>5144</v>
      </c>
      <c r="B669">
        <v>1</v>
      </c>
      <c r="C669" t="s">
        <v>5155</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12548</v>
      </c>
      <c r="R669">
        <v>1</v>
      </c>
      <c r="S669">
        <v>78</v>
      </c>
    </row>
    <row r="670" spans="1:19" x14ac:dyDescent="0.3">
      <c r="A670" t="s">
        <v>5144</v>
      </c>
      <c r="B670">
        <v>1</v>
      </c>
      <c r="C670" t="s">
        <v>5155</v>
      </c>
      <c r="D670" t="str">
        <f>INDEX(Transcripts[#Data], MATCH(Exons[[#This Row],[Transcript stable ID]], Transcripts[Transcript stable ID], 0), 4)</f>
        <v>NM_002393.5</v>
      </c>
      <c r="E670" t="s">
        <v>27</v>
      </c>
      <c r="J670">
        <v>204485511</v>
      </c>
      <c r="K670">
        <v>204495488</v>
      </c>
      <c r="L670">
        <v>204495562</v>
      </c>
      <c r="N670">
        <v>3</v>
      </c>
      <c r="O670">
        <v>241</v>
      </c>
      <c r="P670">
        <v>315</v>
      </c>
      <c r="Q670" t="s">
        <v>12549</v>
      </c>
      <c r="R670">
        <v>79</v>
      </c>
      <c r="S670">
        <v>153</v>
      </c>
    </row>
    <row r="671" spans="1:19" x14ac:dyDescent="0.3">
      <c r="A671" t="s">
        <v>5144</v>
      </c>
      <c r="B671">
        <v>1</v>
      </c>
      <c r="C671" t="s">
        <v>5155</v>
      </c>
      <c r="D671" t="str">
        <f>INDEX(Transcripts[#Data], MATCH(Exons[[#This Row],[Transcript stable ID]], Transcripts[Transcript stable ID], 0), 4)</f>
        <v>NM_002393.5</v>
      </c>
      <c r="E671" t="s">
        <v>27</v>
      </c>
      <c r="J671">
        <v>204485511</v>
      </c>
      <c r="K671">
        <v>204499812</v>
      </c>
      <c r="L671">
        <v>204499945</v>
      </c>
      <c r="N671">
        <v>4</v>
      </c>
      <c r="O671">
        <v>316</v>
      </c>
      <c r="P671">
        <v>449</v>
      </c>
      <c r="Q671" t="s">
        <v>12550</v>
      </c>
      <c r="R671">
        <v>154</v>
      </c>
      <c r="S671">
        <v>287</v>
      </c>
    </row>
    <row r="672" spans="1:19" x14ac:dyDescent="0.3">
      <c r="A672" t="s">
        <v>5144</v>
      </c>
      <c r="B672">
        <v>1</v>
      </c>
      <c r="C672" t="s">
        <v>5155</v>
      </c>
      <c r="D672" t="str">
        <f>INDEX(Transcripts[#Data], MATCH(Exons[[#This Row],[Transcript stable ID]], Transcripts[Transcript stable ID], 0), 4)</f>
        <v>NM_002393.5</v>
      </c>
      <c r="E672" t="s">
        <v>27</v>
      </c>
      <c r="J672">
        <v>204485511</v>
      </c>
      <c r="K672">
        <v>204501319</v>
      </c>
      <c r="L672">
        <v>204501374</v>
      </c>
      <c r="N672">
        <v>5</v>
      </c>
      <c r="O672">
        <v>450</v>
      </c>
      <c r="P672">
        <v>505</v>
      </c>
      <c r="Q672" t="s">
        <v>12551</v>
      </c>
      <c r="R672">
        <v>288</v>
      </c>
      <c r="S672">
        <v>343</v>
      </c>
    </row>
    <row r="673" spans="1:19" x14ac:dyDescent="0.3">
      <c r="A673" t="s">
        <v>5144</v>
      </c>
      <c r="B673">
        <v>1</v>
      </c>
      <c r="C673" t="s">
        <v>5155</v>
      </c>
      <c r="D673" t="str">
        <f>INDEX(Transcripts[#Data], MATCH(Exons[[#This Row],[Transcript stable ID]], Transcripts[Transcript stable ID], 0), 4)</f>
        <v>NM_002393.5</v>
      </c>
      <c r="E673" t="s">
        <v>27</v>
      </c>
      <c r="J673">
        <v>204485511</v>
      </c>
      <c r="K673">
        <v>204506558</v>
      </c>
      <c r="L673">
        <v>204506625</v>
      </c>
      <c r="N673">
        <v>6</v>
      </c>
      <c r="O673">
        <v>506</v>
      </c>
      <c r="P673">
        <v>573</v>
      </c>
      <c r="Q673" t="s">
        <v>12552</v>
      </c>
      <c r="R673">
        <v>344</v>
      </c>
      <c r="S673">
        <v>411</v>
      </c>
    </row>
    <row r="674" spans="1:19" x14ac:dyDescent="0.3">
      <c r="A674" t="s">
        <v>5144</v>
      </c>
      <c r="B674">
        <v>1</v>
      </c>
      <c r="C674" t="s">
        <v>5155</v>
      </c>
      <c r="D674" t="str">
        <f>INDEX(Transcripts[#Data], MATCH(Exons[[#This Row],[Transcript stable ID]], Transcripts[Transcript stable ID], 0), 4)</f>
        <v>NM_002393.5</v>
      </c>
      <c r="E674" t="s">
        <v>27</v>
      </c>
      <c r="J674">
        <v>204485511</v>
      </c>
      <c r="K674">
        <v>204507337</v>
      </c>
      <c r="L674">
        <v>204507436</v>
      </c>
      <c r="N674">
        <v>7</v>
      </c>
      <c r="O674">
        <v>574</v>
      </c>
      <c r="P674">
        <v>673</v>
      </c>
      <c r="Q674" t="s">
        <v>12553</v>
      </c>
      <c r="R674">
        <v>412</v>
      </c>
      <c r="S674">
        <v>511</v>
      </c>
    </row>
    <row r="675" spans="1:19" x14ac:dyDescent="0.3">
      <c r="A675" t="s">
        <v>5144</v>
      </c>
      <c r="B675">
        <v>1</v>
      </c>
      <c r="C675" t="s">
        <v>5155</v>
      </c>
      <c r="D675" t="str">
        <f>INDEX(Transcripts[#Data], MATCH(Exons[[#This Row],[Transcript stable ID]], Transcripts[Transcript stable ID], 0), 4)</f>
        <v>NM_002393.5</v>
      </c>
      <c r="E675" t="s">
        <v>27</v>
      </c>
      <c r="J675">
        <v>204485511</v>
      </c>
      <c r="K675">
        <v>204511912</v>
      </c>
      <c r="L675">
        <v>204512072</v>
      </c>
      <c r="N675">
        <v>8</v>
      </c>
      <c r="O675">
        <v>674</v>
      </c>
      <c r="P675">
        <v>834</v>
      </c>
      <c r="Q675" t="s">
        <v>12554</v>
      </c>
      <c r="R675">
        <v>512</v>
      </c>
      <c r="S675">
        <v>672</v>
      </c>
    </row>
    <row r="676" spans="1:19" x14ac:dyDescent="0.3">
      <c r="A676" t="s">
        <v>5144</v>
      </c>
      <c r="B676">
        <v>1</v>
      </c>
      <c r="C676" t="s">
        <v>5155</v>
      </c>
      <c r="D676" t="str">
        <f>INDEX(Transcripts[#Data], MATCH(Exons[[#This Row],[Transcript stable ID]], Transcripts[Transcript stable ID], 0), 4)</f>
        <v>NM_002393.5</v>
      </c>
      <c r="E676" t="s">
        <v>27</v>
      </c>
      <c r="J676">
        <v>204485511</v>
      </c>
      <c r="K676">
        <v>204513663</v>
      </c>
      <c r="L676">
        <v>204513812</v>
      </c>
      <c r="N676">
        <v>9</v>
      </c>
      <c r="O676">
        <v>835</v>
      </c>
      <c r="P676">
        <v>984</v>
      </c>
      <c r="Q676" t="s">
        <v>12555</v>
      </c>
      <c r="R676">
        <v>673</v>
      </c>
      <c r="S676">
        <v>822</v>
      </c>
    </row>
    <row r="677" spans="1:19" x14ac:dyDescent="0.3">
      <c r="A677" t="s">
        <v>5144</v>
      </c>
      <c r="B677">
        <v>1</v>
      </c>
      <c r="C677" t="s">
        <v>5155</v>
      </c>
      <c r="D677" t="str">
        <f>INDEX(Transcripts[#Data], MATCH(Exons[[#This Row],[Transcript stable ID]], Transcripts[Transcript stable ID], 0), 4)</f>
        <v>NM_002393.5</v>
      </c>
      <c r="E677" t="s">
        <v>27</v>
      </c>
      <c r="J677">
        <v>204485511</v>
      </c>
      <c r="K677">
        <v>204515925</v>
      </c>
      <c r="L677">
        <v>204516005</v>
      </c>
      <c r="N677">
        <v>10</v>
      </c>
      <c r="O677">
        <v>985</v>
      </c>
      <c r="P677">
        <v>1065</v>
      </c>
      <c r="Q677" t="s">
        <v>12556</v>
      </c>
      <c r="R677">
        <v>823</v>
      </c>
      <c r="S677">
        <v>903</v>
      </c>
    </row>
    <row r="678" spans="1:19" x14ac:dyDescent="0.3">
      <c r="A678" t="s">
        <v>5144</v>
      </c>
      <c r="B678">
        <v>1</v>
      </c>
      <c r="C678" t="s">
        <v>5155</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12557</v>
      </c>
      <c r="R678">
        <v>904</v>
      </c>
      <c r="S678">
        <v>1473</v>
      </c>
    </row>
    <row r="679" spans="1:19" x14ac:dyDescent="0.3">
      <c r="A679" t="s">
        <v>5144</v>
      </c>
      <c r="B679">
        <v>1</v>
      </c>
      <c r="C679" t="s">
        <v>5173</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12548</v>
      </c>
      <c r="R679">
        <v>1</v>
      </c>
      <c r="S679">
        <v>78</v>
      </c>
    </row>
    <row r="680" spans="1:19" x14ac:dyDescent="0.3">
      <c r="A680" t="s">
        <v>5144</v>
      </c>
      <c r="B680">
        <v>1</v>
      </c>
      <c r="C680" t="s">
        <v>5173</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12558</v>
      </c>
    </row>
    <row r="681" spans="1:19" x14ac:dyDescent="0.3">
      <c r="A681" t="s">
        <v>5144</v>
      </c>
      <c r="B681">
        <v>1</v>
      </c>
      <c r="C681" t="s">
        <v>5173</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12559</v>
      </c>
      <c r="R681">
        <v>79</v>
      </c>
      <c r="S681">
        <v>495</v>
      </c>
    </row>
    <row r="682" spans="1:19" x14ac:dyDescent="0.3">
      <c r="A682" t="s">
        <v>260</v>
      </c>
      <c r="B682">
        <v>-1</v>
      </c>
      <c r="C682" t="s">
        <v>289</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12560</v>
      </c>
    </row>
    <row r="683" spans="1:19" x14ac:dyDescent="0.3">
      <c r="A683" t="s">
        <v>260</v>
      </c>
      <c r="B683">
        <v>-1</v>
      </c>
      <c r="C683" t="s">
        <v>289</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12561</v>
      </c>
      <c r="R683">
        <v>1</v>
      </c>
      <c r="S683">
        <v>46</v>
      </c>
    </row>
    <row r="684" spans="1:19" x14ac:dyDescent="0.3">
      <c r="A684" t="s">
        <v>260</v>
      </c>
      <c r="B684">
        <v>-1</v>
      </c>
      <c r="C684" t="s">
        <v>289</v>
      </c>
      <c r="D684" t="str">
        <f>INDEX(Transcripts[#Data], MATCH(Exons[[#This Row],[Transcript stable ID]], Transcripts[Transcript stable ID], 0), 4)</f>
        <v>NM_001626.5</v>
      </c>
      <c r="E684" t="s">
        <v>27</v>
      </c>
      <c r="J684">
        <v>40791302</v>
      </c>
      <c r="K684">
        <v>40762833</v>
      </c>
      <c r="L684">
        <v>40762961</v>
      </c>
      <c r="N684">
        <v>3</v>
      </c>
      <c r="O684">
        <v>346</v>
      </c>
      <c r="P684">
        <v>474</v>
      </c>
      <c r="Q684" t="s">
        <v>12562</v>
      </c>
      <c r="R684">
        <v>47</v>
      </c>
      <c r="S684">
        <v>175</v>
      </c>
    </row>
    <row r="685" spans="1:19" x14ac:dyDescent="0.3">
      <c r="A685" t="s">
        <v>260</v>
      </c>
      <c r="B685">
        <v>-1</v>
      </c>
      <c r="C685" t="s">
        <v>289</v>
      </c>
      <c r="D685" t="str">
        <f>INDEX(Transcripts[#Data], MATCH(Exons[[#This Row],[Transcript stable ID]], Transcripts[Transcript stable ID], 0), 4)</f>
        <v>NM_001626.5</v>
      </c>
      <c r="E685" t="s">
        <v>27</v>
      </c>
      <c r="J685">
        <v>40791302</v>
      </c>
      <c r="K685">
        <v>40761065</v>
      </c>
      <c r="L685">
        <v>40761176</v>
      </c>
      <c r="N685">
        <v>4</v>
      </c>
      <c r="O685">
        <v>475</v>
      </c>
      <c r="P685">
        <v>586</v>
      </c>
      <c r="Q685" t="s">
        <v>12563</v>
      </c>
      <c r="R685">
        <v>176</v>
      </c>
      <c r="S685">
        <v>287</v>
      </c>
    </row>
    <row r="686" spans="1:19" x14ac:dyDescent="0.3">
      <c r="A686" t="s">
        <v>260</v>
      </c>
      <c r="B686">
        <v>-1</v>
      </c>
      <c r="C686" t="s">
        <v>289</v>
      </c>
      <c r="D686" t="str">
        <f>INDEX(Transcripts[#Data], MATCH(Exons[[#This Row],[Transcript stable ID]], Transcripts[Transcript stable ID], 0), 4)</f>
        <v>NM_001626.5</v>
      </c>
      <c r="E686" t="s">
        <v>27</v>
      </c>
      <c r="J686">
        <v>40791302</v>
      </c>
      <c r="K686">
        <v>40748441</v>
      </c>
      <c r="L686">
        <v>40748594</v>
      </c>
      <c r="N686">
        <v>5</v>
      </c>
      <c r="O686">
        <v>587</v>
      </c>
      <c r="P686">
        <v>740</v>
      </c>
      <c r="Q686" t="s">
        <v>12564</v>
      </c>
      <c r="R686">
        <v>288</v>
      </c>
      <c r="S686">
        <v>441</v>
      </c>
    </row>
    <row r="687" spans="1:19" x14ac:dyDescent="0.3">
      <c r="A687" t="s">
        <v>260</v>
      </c>
      <c r="B687">
        <v>-1</v>
      </c>
      <c r="C687" t="s">
        <v>289</v>
      </c>
      <c r="D687" t="str">
        <f>INDEX(Transcripts[#Data], MATCH(Exons[[#This Row],[Transcript stable ID]], Transcripts[Transcript stable ID], 0), 4)</f>
        <v>NM_001626.5</v>
      </c>
      <c r="E687" t="s">
        <v>27</v>
      </c>
      <c r="J687">
        <v>40791302</v>
      </c>
      <c r="K687">
        <v>40747845</v>
      </c>
      <c r="L687">
        <v>40747976</v>
      </c>
      <c r="N687">
        <v>6</v>
      </c>
      <c r="O687">
        <v>741</v>
      </c>
      <c r="P687">
        <v>872</v>
      </c>
      <c r="Q687" t="s">
        <v>12565</v>
      </c>
      <c r="R687">
        <v>442</v>
      </c>
      <c r="S687">
        <v>573</v>
      </c>
    </row>
    <row r="688" spans="1:19" x14ac:dyDescent="0.3">
      <c r="A688" t="s">
        <v>260</v>
      </c>
      <c r="B688">
        <v>-1</v>
      </c>
      <c r="C688" t="s">
        <v>289</v>
      </c>
      <c r="D688" t="str">
        <f>INDEX(Transcripts[#Data], MATCH(Exons[[#This Row],[Transcript stable ID]], Transcripts[Transcript stable ID], 0), 4)</f>
        <v>NM_001626.5</v>
      </c>
      <c r="E688" t="s">
        <v>27</v>
      </c>
      <c r="J688">
        <v>40791302</v>
      </c>
      <c r="K688">
        <v>40745952</v>
      </c>
      <c r="L688">
        <v>40746017</v>
      </c>
      <c r="N688">
        <v>7</v>
      </c>
      <c r="O688">
        <v>873</v>
      </c>
      <c r="P688">
        <v>938</v>
      </c>
      <c r="Q688" t="s">
        <v>12566</v>
      </c>
      <c r="R688">
        <v>574</v>
      </c>
      <c r="S688">
        <v>639</v>
      </c>
    </row>
    <row r="689" spans="1:19" x14ac:dyDescent="0.3">
      <c r="A689" t="s">
        <v>260</v>
      </c>
      <c r="B689">
        <v>-1</v>
      </c>
      <c r="C689" t="s">
        <v>289</v>
      </c>
      <c r="D689" t="str">
        <f>INDEX(Transcripts[#Data], MATCH(Exons[[#This Row],[Transcript stable ID]], Transcripts[Transcript stable ID], 0), 4)</f>
        <v>NM_001626.5</v>
      </c>
      <c r="E689" t="s">
        <v>27</v>
      </c>
      <c r="J689">
        <v>40791302</v>
      </c>
      <c r="K689">
        <v>40744812</v>
      </c>
      <c r="L689">
        <v>40744880</v>
      </c>
      <c r="N689">
        <v>8</v>
      </c>
      <c r="O689">
        <v>939</v>
      </c>
      <c r="P689">
        <v>1007</v>
      </c>
      <c r="Q689" t="s">
        <v>12567</v>
      </c>
      <c r="R689">
        <v>640</v>
      </c>
      <c r="S689">
        <v>708</v>
      </c>
    </row>
    <row r="690" spans="1:19" x14ac:dyDescent="0.3">
      <c r="A690" t="s">
        <v>260</v>
      </c>
      <c r="B690">
        <v>-1</v>
      </c>
      <c r="C690" t="s">
        <v>289</v>
      </c>
      <c r="D690" t="str">
        <f>INDEX(Transcripts[#Data], MATCH(Exons[[#This Row],[Transcript stable ID]], Transcripts[Transcript stable ID], 0), 4)</f>
        <v>NM_001626.5</v>
      </c>
      <c r="E690" t="s">
        <v>27</v>
      </c>
      <c r="J690">
        <v>40791302</v>
      </c>
      <c r="K690">
        <v>40743876</v>
      </c>
      <c r="L690">
        <v>40743998</v>
      </c>
      <c r="N690">
        <v>9</v>
      </c>
      <c r="O690">
        <v>1008</v>
      </c>
      <c r="P690">
        <v>1130</v>
      </c>
      <c r="Q690" t="s">
        <v>12568</v>
      </c>
      <c r="R690">
        <v>709</v>
      </c>
      <c r="S690">
        <v>831</v>
      </c>
    </row>
    <row r="691" spans="1:19" x14ac:dyDescent="0.3">
      <c r="A691" t="s">
        <v>260</v>
      </c>
      <c r="B691">
        <v>-1</v>
      </c>
      <c r="C691" t="s">
        <v>289</v>
      </c>
      <c r="D691" t="str">
        <f>INDEX(Transcripts[#Data], MATCH(Exons[[#This Row],[Transcript stable ID]], Transcripts[Transcript stable ID], 0), 4)</f>
        <v>NM_001626.5</v>
      </c>
      <c r="E691" t="s">
        <v>27</v>
      </c>
      <c r="J691">
        <v>40791302</v>
      </c>
      <c r="K691">
        <v>40742164</v>
      </c>
      <c r="L691">
        <v>40742292</v>
      </c>
      <c r="N691">
        <v>10</v>
      </c>
      <c r="O691">
        <v>1131</v>
      </c>
      <c r="P691">
        <v>1259</v>
      </c>
      <c r="Q691" t="s">
        <v>12569</v>
      </c>
      <c r="R691">
        <v>832</v>
      </c>
      <c r="S691">
        <v>960</v>
      </c>
    </row>
    <row r="692" spans="1:19" x14ac:dyDescent="0.3">
      <c r="A692" t="s">
        <v>260</v>
      </c>
      <c r="B692">
        <v>-1</v>
      </c>
      <c r="C692" t="s">
        <v>289</v>
      </c>
      <c r="D692" t="str">
        <f>INDEX(Transcripts[#Data], MATCH(Exons[[#This Row],[Transcript stable ID]], Transcripts[Transcript stable ID], 0), 4)</f>
        <v>NM_001626.5</v>
      </c>
      <c r="E692" t="s">
        <v>27</v>
      </c>
      <c r="J692">
        <v>40791302</v>
      </c>
      <c r="K692">
        <v>40741797</v>
      </c>
      <c r="L692">
        <v>40742011</v>
      </c>
      <c r="N692">
        <v>11</v>
      </c>
      <c r="O692">
        <v>1260</v>
      </c>
      <c r="P692">
        <v>1474</v>
      </c>
      <c r="Q692" t="s">
        <v>12570</v>
      </c>
      <c r="R692">
        <v>961</v>
      </c>
      <c r="S692">
        <v>1175</v>
      </c>
    </row>
    <row r="693" spans="1:19" x14ac:dyDescent="0.3">
      <c r="A693" t="s">
        <v>260</v>
      </c>
      <c r="B693">
        <v>-1</v>
      </c>
      <c r="C693" t="s">
        <v>289</v>
      </c>
      <c r="D693" t="str">
        <f>INDEX(Transcripts[#Data], MATCH(Exons[[#This Row],[Transcript stable ID]], Transcripts[Transcript stable ID], 0), 4)</f>
        <v>NM_001626.5</v>
      </c>
      <c r="E693" t="s">
        <v>27</v>
      </c>
      <c r="J693">
        <v>40791302</v>
      </c>
      <c r="K693">
        <v>40741170</v>
      </c>
      <c r="L693">
        <v>40741257</v>
      </c>
      <c r="N693">
        <v>12</v>
      </c>
      <c r="O693">
        <v>1475</v>
      </c>
      <c r="P693">
        <v>1562</v>
      </c>
      <c r="Q693" t="s">
        <v>12571</v>
      </c>
      <c r="R693">
        <v>1176</v>
      </c>
      <c r="S693">
        <v>1263</v>
      </c>
    </row>
    <row r="694" spans="1:19" x14ac:dyDescent="0.3">
      <c r="A694" t="s">
        <v>260</v>
      </c>
      <c r="B694">
        <v>-1</v>
      </c>
      <c r="C694" t="s">
        <v>289</v>
      </c>
      <c r="D694" t="str">
        <f>INDEX(Transcripts[#Data], MATCH(Exons[[#This Row],[Transcript stable ID]], Transcripts[Transcript stable ID], 0), 4)</f>
        <v>NM_001626.5</v>
      </c>
      <c r="E694" t="s">
        <v>27</v>
      </c>
      <c r="J694">
        <v>40791302</v>
      </c>
      <c r="K694">
        <v>40740952</v>
      </c>
      <c r="L694">
        <v>40741054</v>
      </c>
      <c r="N694">
        <v>13</v>
      </c>
      <c r="O694">
        <v>1563</v>
      </c>
      <c r="P694">
        <v>1665</v>
      </c>
      <c r="Q694" t="s">
        <v>12572</v>
      </c>
      <c r="R694">
        <v>1264</v>
      </c>
      <c r="S694">
        <v>1366</v>
      </c>
    </row>
    <row r="695" spans="1:19" x14ac:dyDescent="0.3">
      <c r="A695" t="s">
        <v>260</v>
      </c>
      <c r="B695">
        <v>-1</v>
      </c>
      <c r="C695" t="s">
        <v>289</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12573</v>
      </c>
      <c r="R695">
        <v>1367</v>
      </c>
      <c r="S695">
        <v>1446</v>
      </c>
    </row>
    <row r="696" spans="1:19" x14ac:dyDescent="0.3">
      <c r="A696" t="s">
        <v>16</v>
      </c>
      <c r="B696">
        <v>-1</v>
      </c>
      <c r="C696" t="s">
        <v>3630</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12574</v>
      </c>
      <c r="R696">
        <v>1</v>
      </c>
      <c r="S696">
        <v>43</v>
      </c>
    </row>
    <row r="697" spans="1:19" x14ac:dyDescent="0.3">
      <c r="A697" t="s">
        <v>16</v>
      </c>
      <c r="B697">
        <v>-1</v>
      </c>
      <c r="C697" t="s">
        <v>3630</v>
      </c>
      <c r="D697" t="str">
        <f>INDEX(Transcripts[#Data], MATCH(Exons[[#This Row],[Transcript stable ID]], Transcripts[Transcript stable ID], 0), 4)</f>
        <v>NM_004119.2</v>
      </c>
      <c r="E697" t="s">
        <v>27</v>
      </c>
      <c r="J697">
        <v>28674729</v>
      </c>
      <c r="K697">
        <v>28644628</v>
      </c>
      <c r="L697">
        <v>28644749</v>
      </c>
      <c r="N697">
        <v>2</v>
      </c>
      <c r="O697">
        <v>126</v>
      </c>
      <c r="P697">
        <v>247</v>
      </c>
      <c r="Q697" t="s">
        <v>12575</v>
      </c>
      <c r="R697">
        <v>44</v>
      </c>
      <c r="S697">
        <v>165</v>
      </c>
    </row>
    <row r="698" spans="1:19" x14ac:dyDescent="0.3">
      <c r="A698" t="s">
        <v>16</v>
      </c>
      <c r="B698">
        <v>-1</v>
      </c>
      <c r="C698" t="s">
        <v>3630</v>
      </c>
      <c r="D698" t="str">
        <f>INDEX(Transcripts[#Data], MATCH(Exons[[#This Row],[Transcript stable ID]], Transcripts[Transcript stable ID], 0), 4)</f>
        <v>NM_004119.2</v>
      </c>
      <c r="E698" t="s">
        <v>27</v>
      </c>
      <c r="J698">
        <v>28674729</v>
      </c>
      <c r="K698">
        <v>28636004</v>
      </c>
      <c r="L698">
        <v>28636206</v>
      </c>
      <c r="N698">
        <v>3</v>
      </c>
      <c r="O698">
        <v>248</v>
      </c>
      <c r="P698">
        <v>450</v>
      </c>
      <c r="Q698" t="s">
        <v>12576</v>
      </c>
      <c r="R698">
        <v>166</v>
      </c>
      <c r="S698">
        <v>368</v>
      </c>
    </row>
    <row r="699" spans="1:19" x14ac:dyDescent="0.3">
      <c r="A699" t="s">
        <v>16</v>
      </c>
      <c r="B699">
        <v>-1</v>
      </c>
      <c r="C699" t="s">
        <v>3630</v>
      </c>
      <c r="D699" t="str">
        <f>INDEX(Transcripts[#Data], MATCH(Exons[[#This Row],[Transcript stable ID]], Transcripts[Transcript stable ID], 0), 4)</f>
        <v>NM_004119.2</v>
      </c>
      <c r="E699" t="s">
        <v>27</v>
      </c>
      <c r="J699">
        <v>28674729</v>
      </c>
      <c r="K699">
        <v>28631484</v>
      </c>
      <c r="L699">
        <v>28631599</v>
      </c>
      <c r="N699">
        <v>4</v>
      </c>
      <c r="O699">
        <v>451</v>
      </c>
      <c r="P699">
        <v>566</v>
      </c>
      <c r="Q699" t="s">
        <v>12577</v>
      </c>
      <c r="R699">
        <v>369</v>
      </c>
      <c r="S699">
        <v>484</v>
      </c>
    </row>
    <row r="700" spans="1:19" x14ac:dyDescent="0.3">
      <c r="A700" t="s">
        <v>16</v>
      </c>
      <c r="B700">
        <v>-1</v>
      </c>
      <c r="C700" t="s">
        <v>3630</v>
      </c>
      <c r="D700" t="str">
        <f>INDEX(Transcripts[#Data], MATCH(Exons[[#This Row],[Transcript stable ID]], Transcripts[Transcript stable ID], 0), 4)</f>
        <v>NM_004119.2</v>
      </c>
      <c r="E700" t="s">
        <v>27</v>
      </c>
      <c r="J700">
        <v>28674729</v>
      </c>
      <c r="K700">
        <v>28626682</v>
      </c>
      <c r="L700">
        <v>28626811</v>
      </c>
      <c r="N700">
        <v>5</v>
      </c>
      <c r="O700">
        <v>567</v>
      </c>
      <c r="P700">
        <v>696</v>
      </c>
      <c r="Q700" t="s">
        <v>12578</v>
      </c>
      <c r="R700">
        <v>485</v>
      </c>
      <c r="S700">
        <v>614</v>
      </c>
    </row>
    <row r="701" spans="1:19" x14ac:dyDescent="0.3">
      <c r="A701" t="s">
        <v>16</v>
      </c>
      <c r="B701">
        <v>-1</v>
      </c>
      <c r="C701" t="s">
        <v>3630</v>
      </c>
      <c r="D701" t="str">
        <f>INDEX(Transcripts[#Data], MATCH(Exons[[#This Row],[Transcript stable ID]], Transcripts[Transcript stable ID], 0), 4)</f>
        <v>NM_004119.2</v>
      </c>
      <c r="E701" t="s">
        <v>27</v>
      </c>
      <c r="J701">
        <v>28674729</v>
      </c>
      <c r="K701">
        <v>28624232</v>
      </c>
      <c r="L701">
        <v>28624359</v>
      </c>
      <c r="N701">
        <v>6</v>
      </c>
      <c r="O701">
        <v>697</v>
      </c>
      <c r="P701">
        <v>824</v>
      </c>
      <c r="Q701" t="s">
        <v>12579</v>
      </c>
      <c r="R701">
        <v>615</v>
      </c>
      <c r="S701">
        <v>742</v>
      </c>
    </row>
    <row r="702" spans="1:19" x14ac:dyDescent="0.3">
      <c r="A702" t="s">
        <v>16</v>
      </c>
      <c r="B702">
        <v>-1</v>
      </c>
      <c r="C702" t="s">
        <v>3630</v>
      </c>
      <c r="D702" t="str">
        <f>INDEX(Transcripts[#Data], MATCH(Exons[[#This Row],[Transcript stable ID]], Transcripts[Transcript stable ID], 0), 4)</f>
        <v>NM_004119.2</v>
      </c>
      <c r="E702" t="s">
        <v>27</v>
      </c>
      <c r="J702">
        <v>28674729</v>
      </c>
      <c r="K702">
        <v>28623772</v>
      </c>
      <c r="L702">
        <v>28623911</v>
      </c>
      <c r="N702">
        <v>7</v>
      </c>
      <c r="O702">
        <v>825</v>
      </c>
      <c r="P702">
        <v>964</v>
      </c>
      <c r="Q702" t="s">
        <v>12580</v>
      </c>
      <c r="R702">
        <v>743</v>
      </c>
      <c r="S702">
        <v>882</v>
      </c>
    </row>
    <row r="703" spans="1:19" x14ac:dyDescent="0.3">
      <c r="A703" t="s">
        <v>16</v>
      </c>
      <c r="B703">
        <v>-1</v>
      </c>
      <c r="C703" t="s">
        <v>3630</v>
      </c>
      <c r="D703" t="str">
        <f>INDEX(Transcripts[#Data], MATCH(Exons[[#This Row],[Transcript stable ID]], Transcripts[Transcript stable ID], 0), 4)</f>
        <v>NM_004119.2</v>
      </c>
      <c r="E703" t="s">
        <v>27</v>
      </c>
      <c r="J703">
        <v>28674729</v>
      </c>
      <c r="K703">
        <v>28623521</v>
      </c>
      <c r="L703">
        <v>28623674</v>
      </c>
      <c r="N703">
        <v>8</v>
      </c>
      <c r="O703">
        <v>965</v>
      </c>
      <c r="P703">
        <v>1118</v>
      </c>
      <c r="Q703" t="s">
        <v>12581</v>
      </c>
      <c r="R703">
        <v>883</v>
      </c>
      <c r="S703">
        <v>1036</v>
      </c>
    </row>
    <row r="704" spans="1:19" x14ac:dyDescent="0.3">
      <c r="A704" t="s">
        <v>16</v>
      </c>
      <c r="B704">
        <v>-1</v>
      </c>
      <c r="C704" t="s">
        <v>3630</v>
      </c>
      <c r="D704" t="str">
        <f>INDEX(Transcripts[#Data], MATCH(Exons[[#This Row],[Transcript stable ID]], Transcripts[Transcript stable ID], 0), 4)</f>
        <v>NM_004119.2</v>
      </c>
      <c r="E704" t="s">
        <v>27</v>
      </c>
      <c r="J704">
        <v>28674729</v>
      </c>
      <c r="K704">
        <v>28622412</v>
      </c>
      <c r="L704">
        <v>28622580</v>
      </c>
      <c r="N704">
        <v>9</v>
      </c>
      <c r="O704">
        <v>1119</v>
      </c>
      <c r="P704">
        <v>1287</v>
      </c>
      <c r="Q704" t="s">
        <v>12582</v>
      </c>
      <c r="R704">
        <v>1037</v>
      </c>
      <c r="S704">
        <v>1205</v>
      </c>
    </row>
    <row r="705" spans="1:19" x14ac:dyDescent="0.3">
      <c r="A705" t="s">
        <v>16</v>
      </c>
      <c r="B705">
        <v>-1</v>
      </c>
      <c r="C705" t="s">
        <v>3630</v>
      </c>
      <c r="D705" t="str">
        <f>INDEX(Transcripts[#Data], MATCH(Exons[[#This Row],[Transcript stable ID]], Transcripts[Transcript stable ID], 0), 4)</f>
        <v>NM_004119.2</v>
      </c>
      <c r="E705" t="s">
        <v>27</v>
      </c>
      <c r="J705">
        <v>28674729</v>
      </c>
      <c r="K705">
        <v>28611322</v>
      </c>
      <c r="L705">
        <v>28611425</v>
      </c>
      <c r="N705">
        <v>10</v>
      </c>
      <c r="O705">
        <v>1288</v>
      </c>
      <c r="P705">
        <v>1391</v>
      </c>
      <c r="Q705" t="s">
        <v>12583</v>
      </c>
      <c r="R705">
        <v>1206</v>
      </c>
      <c r="S705">
        <v>1309</v>
      </c>
    </row>
    <row r="706" spans="1:19" x14ac:dyDescent="0.3">
      <c r="A706" t="s">
        <v>16</v>
      </c>
      <c r="B706">
        <v>-1</v>
      </c>
      <c r="C706" t="s">
        <v>3630</v>
      </c>
      <c r="D706" t="str">
        <f>INDEX(Transcripts[#Data], MATCH(Exons[[#This Row],[Transcript stable ID]], Transcripts[Transcript stable ID], 0), 4)</f>
        <v>NM_004119.2</v>
      </c>
      <c r="E706" t="s">
        <v>27</v>
      </c>
      <c r="J706">
        <v>28674729</v>
      </c>
      <c r="K706">
        <v>28610072</v>
      </c>
      <c r="L706">
        <v>28610180</v>
      </c>
      <c r="N706">
        <v>11</v>
      </c>
      <c r="O706">
        <v>1392</v>
      </c>
      <c r="P706">
        <v>1500</v>
      </c>
      <c r="Q706" t="s">
        <v>12584</v>
      </c>
      <c r="R706">
        <v>1310</v>
      </c>
      <c r="S706">
        <v>1418</v>
      </c>
    </row>
    <row r="707" spans="1:19" x14ac:dyDescent="0.3">
      <c r="A707" t="s">
        <v>16</v>
      </c>
      <c r="B707">
        <v>-1</v>
      </c>
      <c r="C707" t="s">
        <v>3630</v>
      </c>
      <c r="D707" t="str">
        <f>INDEX(Transcripts[#Data], MATCH(Exons[[#This Row],[Transcript stable ID]], Transcripts[Transcript stable ID], 0), 4)</f>
        <v>NM_004119.2</v>
      </c>
      <c r="E707" t="s">
        <v>27</v>
      </c>
      <c r="J707">
        <v>28674729</v>
      </c>
      <c r="K707">
        <v>28609632</v>
      </c>
      <c r="L707">
        <v>28609810</v>
      </c>
      <c r="N707">
        <v>12</v>
      </c>
      <c r="O707">
        <v>1501</v>
      </c>
      <c r="P707">
        <v>1679</v>
      </c>
      <c r="Q707" t="s">
        <v>12585</v>
      </c>
      <c r="R707">
        <v>1419</v>
      </c>
      <c r="S707">
        <v>1597</v>
      </c>
    </row>
    <row r="708" spans="1:19" x14ac:dyDescent="0.3">
      <c r="A708" t="s">
        <v>16</v>
      </c>
      <c r="B708">
        <v>-1</v>
      </c>
      <c r="C708" t="s">
        <v>3630</v>
      </c>
      <c r="D708" t="str">
        <f>INDEX(Transcripts[#Data], MATCH(Exons[[#This Row],[Transcript stable ID]], Transcripts[Transcript stable ID], 0), 4)</f>
        <v>NM_004119.2</v>
      </c>
      <c r="E708" t="s">
        <v>27</v>
      </c>
      <c r="J708">
        <v>28674729</v>
      </c>
      <c r="K708">
        <v>28608438</v>
      </c>
      <c r="L708">
        <v>28608544</v>
      </c>
      <c r="N708">
        <v>13</v>
      </c>
      <c r="O708">
        <v>1680</v>
      </c>
      <c r="P708">
        <v>1786</v>
      </c>
      <c r="Q708" t="s">
        <v>12586</v>
      </c>
      <c r="R708">
        <v>1598</v>
      </c>
      <c r="S708">
        <v>1704</v>
      </c>
    </row>
    <row r="709" spans="1:19" x14ac:dyDescent="0.3">
      <c r="A709" t="s">
        <v>16</v>
      </c>
      <c r="B709">
        <v>-1</v>
      </c>
      <c r="C709" t="s">
        <v>3630</v>
      </c>
      <c r="D709" t="str">
        <f>INDEX(Transcripts[#Data], MATCH(Exons[[#This Row],[Transcript stable ID]], Transcripts[Transcript stable ID], 0), 4)</f>
        <v>NM_004119.2</v>
      </c>
      <c r="E709" t="s">
        <v>27</v>
      </c>
      <c r="J709">
        <v>28674729</v>
      </c>
      <c r="K709">
        <v>28608219</v>
      </c>
      <c r="L709">
        <v>28608351</v>
      </c>
      <c r="N709">
        <v>14</v>
      </c>
      <c r="O709">
        <v>1787</v>
      </c>
      <c r="P709">
        <v>1919</v>
      </c>
      <c r="Q709" t="s">
        <v>12587</v>
      </c>
      <c r="R709">
        <v>1705</v>
      </c>
      <c r="S709">
        <v>1837</v>
      </c>
    </row>
    <row r="710" spans="1:19" x14ac:dyDescent="0.3">
      <c r="A710" t="s">
        <v>16</v>
      </c>
      <c r="B710">
        <v>-1</v>
      </c>
      <c r="C710" t="s">
        <v>3630</v>
      </c>
      <c r="D710" t="str">
        <f>INDEX(Transcripts[#Data], MATCH(Exons[[#This Row],[Transcript stable ID]], Transcripts[Transcript stable ID], 0), 4)</f>
        <v>NM_004119.2</v>
      </c>
      <c r="E710" t="s">
        <v>27</v>
      </c>
      <c r="J710">
        <v>28674729</v>
      </c>
      <c r="K710">
        <v>28608024</v>
      </c>
      <c r="L710">
        <v>28608128</v>
      </c>
      <c r="N710">
        <v>15</v>
      </c>
      <c r="O710">
        <v>1920</v>
      </c>
      <c r="P710">
        <v>2024</v>
      </c>
      <c r="Q710" t="s">
        <v>12588</v>
      </c>
      <c r="R710">
        <v>1838</v>
      </c>
      <c r="S710">
        <v>1942</v>
      </c>
    </row>
    <row r="711" spans="1:19" x14ac:dyDescent="0.3">
      <c r="A711" t="s">
        <v>16</v>
      </c>
      <c r="B711">
        <v>-1</v>
      </c>
      <c r="C711" t="s">
        <v>3630</v>
      </c>
      <c r="D711" t="str">
        <f>INDEX(Transcripts[#Data], MATCH(Exons[[#This Row],[Transcript stable ID]], Transcripts[Transcript stable ID], 0), 4)</f>
        <v>NM_004119.2</v>
      </c>
      <c r="E711" t="s">
        <v>27</v>
      </c>
      <c r="J711">
        <v>28674729</v>
      </c>
      <c r="K711">
        <v>28602315</v>
      </c>
      <c r="L711">
        <v>28602425</v>
      </c>
      <c r="N711">
        <v>16</v>
      </c>
      <c r="O711">
        <v>2025</v>
      </c>
      <c r="P711">
        <v>2135</v>
      </c>
      <c r="Q711" t="s">
        <v>12589</v>
      </c>
      <c r="R711">
        <v>1943</v>
      </c>
      <c r="S711">
        <v>2053</v>
      </c>
    </row>
    <row r="712" spans="1:19" x14ac:dyDescent="0.3">
      <c r="A712" t="s">
        <v>16</v>
      </c>
      <c r="B712">
        <v>-1</v>
      </c>
      <c r="C712" t="s">
        <v>3630</v>
      </c>
      <c r="D712" t="str">
        <f>INDEX(Transcripts[#Data], MATCH(Exons[[#This Row],[Transcript stable ID]], Transcripts[Transcript stable ID], 0), 4)</f>
        <v>NM_004119.2</v>
      </c>
      <c r="E712" t="s">
        <v>27</v>
      </c>
      <c r="J712">
        <v>28674729</v>
      </c>
      <c r="K712">
        <v>28601225</v>
      </c>
      <c r="L712">
        <v>28601378</v>
      </c>
      <c r="N712">
        <v>17</v>
      </c>
      <c r="O712">
        <v>2136</v>
      </c>
      <c r="P712">
        <v>2289</v>
      </c>
      <c r="Q712" t="s">
        <v>12590</v>
      </c>
      <c r="R712">
        <v>2054</v>
      </c>
      <c r="S712">
        <v>2207</v>
      </c>
    </row>
    <row r="713" spans="1:19" x14ac:dyDescent="0.3">
      <c r="A713" t="s">
        <v>16</v>
      </c>
      <c r="B713">
        <v>-1</v>
      </c>
      <c r="C713" t="s">
        <v>3630</v>
      </c>
      <c r="D713" t="str">
        <f>INDEX(Transcripts[#Data], MATCH(Exons[[#This Row],[Transcript stable ID]], Transcripts[Transcript stable ID], 0), 4)</f>
        <v>NM_004119.2</v>
      </c>
      <c r="E713" t="s">
        <v>27</v>
      </c>
      <c r="J713">
        <v>28674729</v>
      </c>
      <c r="K713">
        <v>28598998</v>
      </c>
      <c r="L713">
        <v>28599080</v>
      </c>
      <c r="N713">
        <v>18</v>
      </c>
      <c r="O713">
        <v>2290</v>
      </c>
      <c r="P713">
        <v>2372</v>
      </c>
      <c r="Q713" t="s">
        <v>12591</v>
      </c>
      <c r="R713">
        <v>2208</v>
      </c>
      <c r="S713">
        <v>2290</v>
      </c>
    </row>
    <row r="714" spans="1:19" x14ac:dyDescent="0.3">
      <c r="A714" t="s">
        <v>16</v>
      </c>
      <c r="B714">
        <v>-1</v>
      </c>
      <c r="C714" t="s">
        <v>3630</v>
      </c>
      <c r="D714" t="str">
        <f>INDEX(Transcripts[#Data], MATCH(Exons[[#This Row],[Transcript stable ID]], Transcripts[Transcript stable ID], 0), 4)</f>
        <v>NM_004119.2</v>
      </c>
      <c r="E714" t="s">
        <v>27</v>
      </c>
      <c r="J714">
        <v>28674729</v>
      </c>
      <c r="K714">
        <v>28597487</v>
      </c>
      <c r="L714">
        <v>28597614</v>
      </c>
      <c r="N714">
        <v>19</v>
      </c>
      <c r="O714">
        <v>2373</v>
      </c>
      <c r="P714">
        <v>2500</v>
      </c>
      <c r="Q714" t="s">
        <v>12592</v>
      </c>
      <c r="R714">
        <v>2291</v>
      </c>
      <c r="S714">
        <v>2418</v>
      </c>
    </row>
    <row r="715" spans="1:19" x14ac:dyDescent="0.3">
      <c r="A715" t="s">
        <v>16</v>
      </c>
      <c r="B715">
        <v>-1</v>
      </c>
      <c r="C715" t="s">
        <v>3630</v>
      </c>
      <c r="D715" t="str">
        <f>INDEX(Transcripts[#Data], MATCH(Exons[[#This Row],[Transcript stable ID]], Transcripts[Transcript stable ID], 0), 4)</f>
        <v>NM_004119.2</v>
      </c>
      <c r="E715" t="s">
        <v>27</v>
      </c>
      <c r="J715">
        <v>28674729</v>
      </c>
      <c r="K715">
        <v>28592604</v>
      </c>
      <c r="L715">
        <v>28592726</v>
      </c>
      <c r="N715">
        <v>20</v>
      </c>
      <c r="O715">
        <v>2501</v>
      </c>
      <c r="P715">
        <v>2623</v>
      </c>
      <c r="Q715" t="s">
        <v>12593</v>
      </c>
      <c r="R715">
        <v>2419</v>
      </c>
      <c r="S715">
        <v>2541</v>
      </c>
    </row>
    <row r="716" spans="1:19" x14ac:dyDescent="0.3">
      <c r="A716" t="s">
        <v>16</v>
      </c>
      <c r="B716">
        <v>-1</v>
      </c>
      <c r="C716" t="s">
        <v>3630</v>
      </c>
      <c r="D716" t="str">
        <f>INDEX(Transcripts[#Data], MATCH(Exons[[#This Row],[Transcript stable ID]], Transcripts[Transcript stable ID], 0), 4)</f>
        <v>NM_004119.2</v>
      </c>
      <c r="E716" t="s">
        <v>27</v>
      </c>
      <c r="J716">
        <v>28674729</v>
      </c>
      <c r="K716">
        <v>28589727</v>
      </c>
      <c r="L716">
        <v>28589838</v>
      </c>
      <c r="N716">
        <v>21</v>
      </c>
      <c r="O716">
        <v>2624</v>
      </c>
      <c r="P716">
        <v>2735</v>
      </c>
      <c r="Q716" t="s">
        <v>12594</v>
      </c>
      <c r="R716">
        <v>2542</v>
      </c>
      <c r="S716">
        <v>2653</v>
      </c>
    </row>
    <row r="717" spans="1:19" x14ac:dyDescent="0.3">
      <c r="A717" t="s">
        <v>16</v>
      </c>
      <c r="B717">
        <v>-1</v>
      </c>
      <c r="C717" t="s">
        <v>3630</v>
      </c>
      <c r="D717" t="str">
        <f>INDEX(Transcripts[#Data], MATCH(Exons[[#This Row],[Transcript stable ID]], Transcripts[Transcript stable ID], 0), 4)</f>
        <v>NM_004119.2</v>
      </c>
      <c r="E717" t="s">
        <v>27</v>
      </c>
      <c r="J717">
        <v>28674729</v>
      </c>
      <c r="K717">
        <v>28589294</v>
      </c>
      <c r="L717">
        <v>28589393</v>
      </c>
      <c r="N717">
        <v>22</v>
      </c>
      <c r="O717">
        <v>2736</v>
      </c>
      <c r="P717">
        <v>2835</v>
      </c>
      <c r="Q717" t="s">
        <v>12595</v>
      </c>
      <c r="R717">
        <v>2654</v>
      </c>
      <c r="S717">
        <v>2753</v>
      </c>
    </row>
    <row r="718" spans="1:19" x14ac:dyDescent="0.3">
      <c r="A718" t="s">
        <v>16</v>
      </c>
      <c r="B718">
        <v>-1</v>
      </c>
      <c r="C718" t="s">
        <v>3630</v>
      </c>
      <c r="D718" t="str">
        <f>INDEX(Transcripts[#Data], MATCH(Exons[[#This Row],[Transcript stable ID]], Transcripts[Transcript stable ID], 0), 4)</f>
        <v>NM_004119.2</v>
      </c>
      <c r="E718" t="s">
        <v>27</v>
      </c>
      <c r="J718">
        <v>28674729</v>
      </c>
      <c r="K718">
        <v>28588589</v>
      </c>
      <c r="L718">
        <v>28588694</v>
      </c>
      <c r="N718">
        <v>23</v>
      </c>
      <c r="O718">
        <v>2836</v>
      </c>
      <c r="P718">
        <v>2941</v>
      </c>
      <c r="Q718" t="s">
        <v>12596</v>
      </c>
      <c r="R718">
        <v>2754</v>
      </c>
      <c r="S718">
        <v>2859</v>
      </c>
    </row>
    <row r="719" spans="1:19" x14ac:dyDescent="0.3">
      <c r="A719" t="s">
        <v>16</v>
      </c>
      <c r="B719">
        <v>-1</v>
      </c>
      <c r="C719" t="s">
        <v>3630</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12597</v>
      </c>
      <c r="R719">
        <v>2860</v>
      </c>
      <c r="S719">
        <v>2982</v>
      </c>
    </row>
    <row r="720" spans="1:19" x14ac:dyDescent="0.3">
      <c r="A720" t="s">
        <v>1293</v>
      </c>
      <c r="B720">
        <v>1</v>
      </c>
      <c r="C720" t="s">
        <v>1303</v>
      </c>
      <c r="D720" t="str">
        <f>INDEX(Transcripts[#Data], MATCH(Exons[[#This Row],[Transcript stable ID]], Transcripts[Transcript stable ID], 0), 4)</f>
        <v>NM_016507.3</v>
      </c>
      <c r="E720" t="s">
        <v>27</v>
      </c>
      <c r="J720">
        <v>37618292</v>
      </c>
      <c r="K720">
        <v>37646810</v>
      </c>
      <c r="L720">
        <v>37646986</v>
      </c>
      <c r="N720">
        <v>3</v>
      </c>
      <c r="O720">
        <v>1965</v>
      </c>
      <c r="P720">
        <v>2141</v>
      </c>
      <c r="Q720" t="s">
        <v>12598</v>
      </c>
      <c r="R720">
        <v>1932</v>
      </c>
      <c r="S720">
        <v>2108</v>
      </c>
    </row>
    <row r="721" spans="1:19" x14ac:dyDescent="0.3">
      <c r="A721" t="s">
        <v>1293</v>
      </c>
      <c r="B721">
        <v>1</v>
      </c>
      <c r="C721" t="s">
        <v>1303</v>
      </c>
      <c r="D721" t="str">
        <f>INDEX(Transcripts[#Data], MATCH(Exons[[#This Row],[Transcript stable ID]], Transcripts[Transcript stable ID], 0), 4)</f>
        <v>NM_016507.3</v>
      </c>
      <c r="E721" t="s">
        <v>27</v>
      </c>
      <c r="J721">
        <v>37618292</v>
      </c>
      <c r="K721">
        <v>37649004</v>
      </c>
      <c r="L721">
        <v>37649143</v>
      </c>
      <c r="N721">
        <v>4</v>
      </c>
      <c r="O721">
        <v>2142</v>
      </c>
      <c r="P721">
        <v>2281</v>
      </c>
      <c r="Q721" t="s">
        <v>12599</v>
      </c>
      <c r="R721">
        <v>2109</v>
      </c>
      <c r="S721">
        <v>2248</v>
      </c>
    </row>
    <row r="722" spans="1:19" x14ac:dyDescent="0.3">
      <c r="A722" t="s">
        <v>1293</v>
      </c>
      <c r="B722">
        <v>1</v>
      </c>
      <c r="C722" t="s">
        <v>1303</v>
      </c>
      <c r="D722" t="str">
        <f>INDEX(Transcripts[#Data], MATCH(Exons[[#This Row],[Transcript stable ID]], Transcripts[Transcript stable ID], 0), 4)</f>
        <v>NM_016507.3</v>
      </c>
      <c r="E722" t="s">
        <v>27</v>
      </c>
      <c r="J722">
        <v>37618292</v>
      </c>
      <c r="K722">
        <v>37650777</v>
      </c>
      <c r="L722">
        <v>37650947</v>
      </c>
      <c r="N722">
        <v>5</v>
      </c>
      <c r="O722">
        <v>2282</v>
      </c>
      <c r="P722">
        <v>2452</v>
      </c>
      <c r="Q722" t="s">
        <v>12600</v>
      </c>
      <c r="R722">
        <v>2249</v>
      </c>
      <c r="S722">
        <v>2419</v>
      </c>
    </row>
    <row r="723" spans="1:19" x14ac:dyDescent="0.3">
      <c r="A723" t="s">
        <v>1293</v>
      </c>
      <c r="B723">
        <v>1</v>
      </c>
      <c r="C723" t="s">
        <v>1303</v>
      </c>
      <c r="D723" t="str">
        <f>INDEX(Transcripts[#Data], MATCH(Exons[[#This Row],[Transcript stable ID]], Transcripts[Transcript stable ID], 0), 4)</f>
        <v>NM_016507.3</v>
      </c>
      <c r="E723" t="s">
        <v>27</v>
      </c>
      <c r="J723">
        <v>37618292</v>
      </c>
      <c r="K723">
        <v>37657503</v>
      </c>
      <c r="L723">
        <v>37657692</v>
      </c>
      <c r="N723">
        <v>6</v>
      </c>
      <c r="O723">
        <v>2453</v>
      </c>
      <c r="P723">
        <v>2642</v>
      </c>
      <c r="Q723" t="s">
        <v>12601</v>
      </c>
      <c r="R723">
        <v>2420</v>
      </c>
      <c r="S723">
        <v>2609</v>
      </c>
    </row>
    <row r="724" spans="1:19" x14ac:dyDescent="0.3">
      <c r="A724" t="s">
        <v>1293</v>
      </c>
      <c r="B724">
        <v>1</v>
      </c>
      <c r="C724" t="s">
        <v>1303</v>
      </c>
      <c r="D724" t="str">
        <f>INDEX(Transcripts[#Data], MATCH(Exons[[#This Row],[Transcript stable ID]], Transcripts[Transcript stable ID], 0), 4)</f>
        <v>NM_016507.3</v>
      </c>
      <c r="E724" t="s">
        <v>27</v>
      </c>
      <c r="J724">
        <v>37618292</v>
      </c>
      <c r="K724">
        <v>37665958</v>
      </c>
      <c r="L724">
        <v>37666014</v>
      </c>
      <c r="N724">
        <v>7</v>
      </c>
      <c r="O724">
        <v>2643</v>
      </c>
      <c r="P724">
        <v>2699</v>
      </c>
      <c r="Q724" t="s">
        <v>12602</v>
      </c>
      <c r="R724">
        <v>2610</v>
      </c>
      <c r="S724">
        <v>2666</v>
      </c>
    </row>
    <row r="725" spans="1:19" x14ac:dyDescent="0.3">
      <c r="A725" t="s">
        <v>1293</v>
      </c>
      <c r="B725">
        <v>1</v>
      </c>
      <c r="C725" t="s">
        <v>1303</v>
      </c>
      <c r="D725" t="str">
        <f>INDEX(Transcripts[#Data], MATCH(Exons[[#This Row],[Transcript stable ID]], Transcripts[Transcript stable ID], 0), 4)</f>
        <v>NM_016507.3</v>
      </c>
      <c r="E725" t="s">
        <v>27</v>
      </c>
      <c r="J725">
        <v>37618292</v>
      </c>
      <c r="K725">
        <v>37667782</v>
      </c>
      <c r="L725">
        <v>37667883</v>
      </c>
      <c r="N725">
        <v>8</v>
      </c>
      <c r="O725">
        <v>2700</v>
      </c>
      <c r="P725">
        <v>2801</v>
      </c>
      <c r="Q725" t="s">
        <v>12603</v>
      </c>
      <c r="R725">
        <v>2667</v>
      </c>
      <c r="S725">
        <v>2768</v>
      </c>
    </row>
    <row r="726" spans="1:19" x14ac:dyDescent="0.3">
      <c r="A726" t="s">
        <v>1293</v>
      </c>
      <c r="B726">
        <v>1</v>
      </c>
      <c r="C726" t="s">
        <v>1303</v>
      </c>
      <c r="D726" t="str">
        <f>INDEX(Transcripts[#Data], MATCH(Exons[[#This Row],[Transcript stable ID]], Transcripts[Transcript stable ID], 0), 4)</f>
        <v>NM_016507.3</v>
      </c>
      <c r="E726" t="s">
        <v>27</v>
      </c>
      <c r="J726">
        <v>37618292</v>
      </c>
      <c r="K726">
        <v>37671984</v>
      </c>
      <c r="L726">
        <v>37672061</v>
      </c>
      <c r="N726">
        <v>9</v>
      </c>
      <c r="O726">
        <v>2802</v>
      </c>
      <c r="P726">
        <v>2879</v>
      </c>
      <c r="Q726" t="s">
        <v>12604</v>
      </c>
      <c r="R726">
        <v>2769</v>
      </c>
      <c r="S726">
        <v>2846</v>
      </c>
    </row>
    <row r="727" spans="1:19" x14ac:dyDescent="0.3">
      <c r="A727" t="s">
        <v>1293</v>
      </c>
      <c r="B727">
        <v>1</v>
      </c>
      <c r="C727" t="s">
        <v>1303</v>
      </c>
      <c r="D727" t="str">
        <f>INDEX(Transcripts[#Data], MATCH(Exons[[#This Row],[Transcript stable ID]], Transcripts[Transcript stable ID], 0), 4)</f>
        <v>NM_016507.3</v>
      </c>
      <c r="E727" t="s">
        <v>27</v>
      </c>
      <c r="J727">
        <v>37618292</v>
      </c>
      <c r="K727">
        <v>37673693</v>
      </c>
      <c r="L727">
        <v>37673809</v>
      </c>
      <c r="N727">
        <v>10</v>
      </c>
      <c r="O727">
        <v>2880</v>
      </c>
      <c r="P727">
        <v>2996</v>
      </c>
      <c r="Q727" t="s">
        <v>12605</v>
      </c>
      <c r="R727">
        <v>2847</v>
      </c>
      <c r="S727">
        <v>2963</v>
      </c>
    </row>
    <row r="728" spans="1:19" x14ac:dyDescent="0.3">
      <c r="A728" t="s">
        <v>1293</v>
      </c>
      <c r="B728">
        <v>1</v>
      </c>
      <c r="C728" t="s">
        <v>1303</v>
      </c>
      <c r="D728" t="str">
        <f>INDEX(Transcripts[#Data], MATCH(Exons[[#This Row],[Transcript stable ID]], Transcripts[Transcript stable ID], 0), 4)</f>
        <v>NM_016507.3</v>
      </c>
      <c r="E728" t="s">
        <v>27</v>
      </c>
      <c r="J728">
        <v>37618292</v>
      </c>
      <c r="K728">
        <v>37676209</v>
      </c>
      <c r="L728">
        <v>37676340</v>
      </c>
      <c r="N728">
        <v>11</v>
      </c>
      <c r="O728">
        <v>2997</v>
      </c>
      <c r="P728">
        <v>3128</v>
      </c>
      <c r="Q728" t="s">
        <v>12606</v>
      </c>
      <c r="R728">
        <v>2964</v>
      </c>
      <c r="S728">
        <v>3095</v>
      </c>
    </row>
    <row r="729" spans="1:19" x14ac:dyDescent="0.3">
      <c r="A729" t="s">
        <v>1293</v>
      </c>
      <c r="B729">
        <v>1</v>
      </c>
      <c r="C729" t="s">
        <v>1303</v>
      </c>
      <c r="D729" t="str">
        <f>INDEX(Transcripts[#Data], MATCH(Exons[[#This Row],[Transcript stable ID]], Transcripts[Transcript stable ID], 0), 4)</f>
        <v>NM_016507.3</v>
      </c>
      <c r="E729" t="s">
        <v>27</v>
      </c>
      <c r="J729">
        <v>37618292</v>
      </c>
      <c r="K729">
        <v>37680927</v>
      </c>
      <c r="L729">
        <v>37681138</v>
      </c>
      <c r="N729">
        <v>12</v>
      </c>
      <c r="O729">
        <v>3129</v>
      </c>
      <c r="P729">
        <v>3340</v>
      </c>
      <c r="Q729" t="s">
        <v>12607</v>
      </c>
      <c r="R729">
        <v>3096</v>
      </c>
      <c r="S729">
        <v>3307</v>
      </c>
    </row>
    <row r="730" spans="1:19" x14ac:dyDescent="0.3">
      <c r="A730" t="s">
        <v>1293</v>
      </c>
      <c r="B730">
        <v>1</v>
      </c>
      <c r="C730" t="s">
        <v>1303</v>
      </c>
      <c r="D730" t="str">
        <f>INDEX(Transcripts[#Data], MATCH(Exons[[#This Row],[Transcript stable ID]], Transcripts[Transcript stable ID], 0), 4)</f>
        <v>NM_016507.3</v>
      </c>
      <c r="E730" t="s">
        <v>27</v>
      </c>
      <c r="J730">
        <v>37618292</v>
      </c>
      <c r="K730">
        <v>37627132</v>
      </c>
      <c r="L730">
        <v>37628016</v>
      </c>
      <c r="N730">
        <v>2</v>
      </c>
      <c r="O730">
        <v>1080</v>
      </c>
      <c r="P730">
        <v>1964</v>
      </c>
      <c r="Q730" t="s">
        <v>12608</v>
      </c>
      <c r="R730">
        <v>1047</v>
      </c>
      <c r="S730">
        <v>1931</v>
      </c>
    </row>
    <row r="731" spans="1:19" x14ac:dyDescent="0.3">
      <c r="A731" t="s">
        <v>1293</v>
      </c>
      <c r="B731">
        <v>1</v>
      </c>
      <c r="C731" t="s">
        <v>1303</v>
      </c>
      <c r="D731" t="str">
        <f>INDEX(Transcripts[#Data], MATCH(Exons[[#This Row],[Transcript stable ID]], Transcripts[Transcript stable ID], 0), 4)</f>
        <v>NM_016507.3</v>
      </c>
      <c r="E731" t="s">
        <v>27</v>
      </c>
      <c r="J731">
        <v>37618292</v>
      </c>
      <c r="K731">
        <v>37682117</v>
      </c>
      <c r="L731">
        <v>37682569</v>
      </c>
      <c r="N731">
        <v>13</v>
      </c>
      <c r="O731">
        <v>3341</v>
      </c>
      <c r="P731">
        <v>3793</v>
      </c>
      <c r="Q731" t="s">
        <v>12609</v>
      </c>
      <c r="R731">
        <v>3308</v>
      </c>
      <c r="S731">
        <v>3760</v>
      </c>
    </row>
    <row r="732" spans="1:19" x14ac:dyDescent="0.3">
      <c r="A732" t="s">
        <v>1293</v>
      </c>
      <c r="B732">
        <v>1</v>
      </c>
      <c r="C732" t="s">
        <v>1303</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12610</v>
      </c>
      <c r="R732">
        <v>1</v>
      </c>
      <c r="S732">
        <v>1046</v>
      </c>
    </row>
    <row r="733" spans="1:19" x14ac:dyDescent="0.3">
      <c r="A733" t="s">
        <v>1293</v>
      </c>
      <c r="B733">
        <v>1</v>
      </c>
      <c r="C733" t="s">
        <v>1303</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12611</v>
      </c>
      <c r="R733">
        <v>3761</v>
      </c>
      <c r="S733">
        <v>4473</v>
      </c>
    </row>
    <row r="734" spans="1:19" x14ac:dyDescent="0.3">
      <c r="A734" t="s">
        <v>8183</v>
      </c>
      <c r="B734">
        <v>1</v>
      </c>
      <c r="C734" t="s">
        <v>8191</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12612</v>
      </c>
      <c r="R734">
        <v>1</v>
      </c>
      <c r="S734">
        <v>249</v>
      </c>
    </row>
    <row r="735" spans="1:19" x14ac:dyDescent="0.3">
      <c r="A735" t="s">
        <v>8183</v>
      </c>
      <c r="B735">
        <v>1</v>
      </c>
      <c r="C735" t="s">
        <v>8191</v>
      </c>
      <c r="D735" t="str">
        <f>INDEX(Transcripts[#Data], MATCH(Exons[[#This Row],[Transcript stable ID]], Transcripts[Transcript stable ID], 0), 4)</f>
        <v>NM_005359.5</v>
      </c>
      <c r="E735" t="s">
        <v>27</v>
      </c>
      <c r="J735">
        <v>48556583</v>
      </c>
      <c r="K735">
        <v>48575056</v>
      </c>
      <c r="L735">
        <v>48575230</v>
      </c>
      <c r="N735">
        <v>3</v>
      </c>
      <c r="O735">
        <v>788</v>
      </c>
      <c r="P735">
        <v>962</v>
      </c>
      <c r="Q735" t="s">
        <v>12613</v>
      </c>
      <c r="R735">
        <v>250</v>
      </c>
      <c r="S735">
        <v>424</v>
      </c>
    </row>
    <row r="736" spans="1:19" x14ac:dyDescent="0.3">
      <c r="A736" t="s">
        <v>8183</v>
      </c>
      <c r="B736">
        <v>1</v>
      </c>
      <c r="C736" t="s">
        <v>8191</v>
      </c>
      <c r="D736" t="str">
        <f>INDEX(Transcripts[#Data], MATCH(Exons[[#This Row],[Transcript stable ID]], Transcripts[Transcript stable ID], 0), 4)</f>
        <v>NM_005359.5</v>
      </c>
      <c r="E736" t="s">
        <v>27</v>
      </c>
      <c r="J736">
        <v>48556583</v>
      </c>
      <c r="K736">
        <v>48575665</v>
      </c>
      <c r="L736">
        <v>48575694</v>
      </c>
      <c r="N736">
        <v>4</v>
      </c>
      <c r="O736">
        <v>963</v>
      </c>
      <c r="P736">
        <v>992</v>
      </c>
      <c r="Q736" t="s">
        <v>12614</v>
      </c>
      <c r="R736">
        <v>425</v>
      </c>
      <c r="S736">
        <v>454</v>
      </c>
    </row>
    <row r="737" spans="1:19" x14ac:dyDescent="0.3">
      <c r="A737" t="s">
        <v>8183</v>
      </c>
      <c r="B737">
        <v>1</v>
      </c>
      <c r="C737" t="s">
        <v>8191</v>
      </c>
      <c r="D737" t="str">
        <f>INDEX(Transcripts[#Data], MATCH(Exons[[#This Row],[Transcript stable ID]], Transcripts[Transcript stable ID], 0), 4)</f>
        <v>NM_005359.5</v>
      </c>
      <c r="E737" t="s">
        <v>27</v>
      </c>
      <c r="J737">
        <v>48556583</v>
      </c>
      <c r="K737">
        <v>48581151</v>
      </c>
      <c r="L737">
        <v>48581363</v>
      </c>
      <c r="N737">
        <v>5</v>
      </c>
      <c r="O737">
        <v>993</v>
      </c>
      <c r="P737">
        <v>1205</v>
      </c>
      <c r="Q737" t="s">
        <v>12615</v>
      </c>
      <c r="R737">
        <v>455</v>
      </c>
      <c r="S737">
        <v>667</v>
      </c>
    </row>
    <row r="738" spans="1:19" x14ac:dyDescent="0.3">
      <c r="A738" t="s">
        <v>8183</v>
      </c>
      <c r="B738">
        <v>1</v>
      </c>
      <c r="C738" t="s">
        <v>8191</v>
      </c>
      <c r="D738" t="str">
        <f>INDEX(Transcripts[#Data], MATCH(Exons[[#This Row],[Transcript stable ID]], Transcripts[Transcript stable ID], 0), 4)</f>
        <v>NM_005359.5</v>
      </c>
      <c r="E738" t="s">
        <v>27</v>
      </c>
      <c r="J738">
        <v>48556583</v>
      </c>
      <c r="K738">
        <v>48584495</v>
      </c>
      <c r="L738">
        <v>48584614</v>
      </c>
      <c r="N738">
        <v>6</v>
      </c>
      <c r="O738">
        <v>1206</v>
      </c>
      <c r="P738">
        <v>1325</v>
      </c>
      <c r="Q738" t="s">
        <v>12616</v>
      </c>
      <c r="R738">
        <v>668</v>
      </c>
      <c r="S738">
        <v>787</v>
      </c>
    </row>
    <row r="739" spans="1:19" x14ac:dyDescent="0.3">
      <c r="A739" t="s">
        <v>8183</v>
      </c>
      <c r="B739">
        <v>1</v>
      </c>
      <c r="C739" t="s">
        <v>8191</v>
      </c>
      <c r="D739" t="str">
        <f>INDEX(Transcripts[#Data], MATCH(Exons[[#This Row],[Transcript stable ID]], Transcripts[Transcript stable ID], 0), 4)</f>
        <v>NM_005359.5</v>
      </c>
      <c r="E739" t="s">
        <v>27</v>
      </c>
      <c r="J739">
        <v>48556583</v>
      </c>
      <c r="K739">
        <v>48584710</v>
      </c>
      <c r="L739">
        <v>48584826</v>
      </c>
      <c r="N739">
        <v>7</v>
      </c>
      <c r="O739">
        <v>1326</v>
      </c>
      <c r="P739">
        <v>1442</v>
      </c>
      <c r="Q739" t="s">
        <v>12617</v>
      </c>
      <c r="R739">
        <v>788</v>
      </c>
      <c r="S739">
        <v>904</v>
      </c>
    </row>
    <row r="740" spans="1:19" x14ac:dyDescent="0.3">
      <c r="A740" t="s">
        <v>8183</v>
      </c>
      <c r="B740">
        <v>1</v>
      </c>
      <c r="C740" t="s">
        <v>8191</v>
      </c>
      <c r="D740" t="str">
        <f>INDEX(Transcripts[#Data], MATCH(Exons[[#This Row],[Transcript stable ID]], Transcripts[Transcript stable ID], 0), 4)</f>
        <v>NM_005359.5</v>
      </c>
      <c r="E740" t="s">
        <v>27</v>
      </c>
      <c r="J740">
        <v>48556583</v>
      </c>
      <c r="K740">
        <v>48586236</v>
      </c>
      <c r="L740">
        <v>48586286</v>
      </c>
      <c r="N740">
        <v>8</v>
      </c>
      <c r="O740">
        <v>1443</v>
      </c>
      <c r="P740">
        <v>1493</v>
      </c>
      <c r="Q740" t="s">
        <v>12618</v>
      </c>
      <c r="R740">
        <v>905</v>
      </c>
      <c r="S740">
        <v>955</v>
      </c>
    </row>
    <row r="741" spans="1:19" x14ac:dyDescent="0.3">
      <c r="A741" t="s">
        <v>8183</v>
      </c>
      <c r="B741">
        <v>1</v>
      </c>
      <c r="C741" t="s">
        <v>8191</v>
      </c>
      <c r="D741" t="str">
        <f>INDEX(Transcripts[#Data], MATCH(Exons[[#This Row],[Transcript stable ID]], Transcripts[Transcript stable ID], 0), 4)</f>
        <v>NM_005359.5</v>
      </c>
      <c r="E741" t="s">
        <v>27</v>
      </c>
      <c r="J741">
        <v>48556583</v>
      </c>
      <c r="K741">
        <v>48591793</v>
      </c>
      <c r="L741">
        <v>48591976</v>
      </c>
      <c r="N741">
        <v>9</v>
      </c>
      <c r="O741">
        <v>1494</v>
      </c>
      <c r="P741">
        <v>1677</v>
      </c>
      <c r="Q741" t="s">
        <v>12619</v>
      </c>
      <c r="R741">
        <v>956</v>
      </c>
      <c r="S741">
        <v>1139</v>
      </c>
    </row>
    <row r="742" spans="1:19" x14ac:dyDescent="0.3">
      <c r="A742" t="s">
        <v>8183</v>
      </c>
      <c r="B742">
        <v>1</v>
      </c>
      <c r="C742" t="s">
        <v>8191</v>
      </c>
      <c r="D742" t="str">
        <f>INDEX(Transcripts[#Data], MATCH(Exons[[#This Row],[Transcript stable ID]], Transcripts[Transcript stable ID], 0), 4)</f>
        <v>NM_005359.5</v>
      </c>
      <c r="E742" t="s">
        <v>27</v>
      </c>
      <c r="J742">
        <v>48556583</v>
      </c>
      <c r="K742">
        <v>48593389</v>
      </c>
      <c r="L742">
        <v>48593557</v>
      </c>
      <c r="N742">
        <v>10</v>
      </c>
      <c r="O742">
        <v>1678</v>
      </c>
      <c r="P742">
        <v>1846</v>
      </c>
      <c r="Q742" t="s">
        <v>12620</v>
      </c>
      <c r="R742">
        <v>1140</v>
      </c>
      <c r="S742">
        <v>1308</v>
      </c>
    </row>
    <row r="743" spans="1:19" x14ac:dyDescent="0.3">
      <c r="A743" t="s">
        <v>8183</v>
      </c>
      <c r="B743">
        <v>1</v>
      </c>
      <c r="C743" t="s">
        <v>8191</v>
      </c>
      <c r="D743" t="str">
        <f>INDEX(Transcripts[#Data], MATCH(Exons[[#This Row],[Transcript stable ID]], Transcripts[Transcript stable ID], 0), 4)</f>
        <v>NM_005359.5</v>
      </c>
      <c r="E743" t="s">
        <v>27</v>
      </c>
      <c r="J743">
        <v>48556583</v>
      </c>
      <c r="K743">
        <v>48603008</v>
      </c>
      <c r="L743">
        <v>48603146</v>
      </c>
      <c r="N743">
        <v>11</v>
      </c>
      <c r="O743">
        <v>1847</v>
      </c>
      <c r="P743">
        <v>1985</v>
      </c>
      <c r="Q743" t="s">
        <v>12621</v>
      </c>
      <c r="R743">
        <v>1309</v>
      </c>
      <c r="S743">
        <v>1447</v>
      </c>
    </row>
    <row r="744" spans="1:19" x14ac:dyDescent="0.3">
      <c r="A744" t="s">
        <v>8183</v>
      </c>
      <c r="B744">
        <v>1</v>
      </c>
      <c r="C744" t="s">
        <v>8191</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12622</v>
      </c>
    </row>
    <row r="745" spans="1:19" x14ac:dyDescent="0.3">
      <c r="A745" t="s">
        <v>8183</v>
      </c>
      <c r="B745">
        <v>1</v>
      </c>
      <c r="C745" t="s">
        <v>8191</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12623</v>
      </c>
      <c r="R745">
        <v>1448</v>
      </c>
      <c r="S745">
        <v>1659</v>
      </c>
    </row>
    <row r="746" spans="1:19" x14ac:dyDescent="0.3">
      <c r="A746" t="s">
        <v>5229</v>
      </c>
      <c r="B746">
        <v>-1</v>
      </c>
      <c r="C746" t="s">
        <v>5241</v>
      </c>
      <c r="D746" t="str">
        <f>INDEX(Transcripts[#Data], MATCH(Exons[[#This Row],[Transcript stable ID]], Transcripts[Transcript stable ID], 0), 4)</f>
        <v>NM_130800.2</v>
      </c>
      <c r="E746" t="s">
        <v>27</v>
      </c>
      <c r="J746">
        <v>64578080</v>
      </c>
      <c r="K746">
        <v>64575363</v>
      </c>
      <c r="L746">
        <v>64575571</v>
      </c>
      <c r="N746">
        <v>2</v>
      </c>
      <c r="O746">
        <v>945</v>
      </c>
      <c r="P746">
        <v>1153</v>
      </c>
      <c r="Q746" t="s">
        <v>12624</v>
      </c>
      <c r="R746">
        <v>446</v>
      </c>
      <c r="S746">
        <v>654</v>
      </c>
    </row>
    <row r="747" spans="1:19" x14ac:dyDescent="0.3">
      <c r="A747" t="s">
        <v>5229</v>
      </c>
      <c r="B747">
        <v>-1</v>
      </c>
      <c r="C747" t="s">
        <v>5241</v>
      </c>
      <c r="D747" t="str">
        <f>INDEX(Transcripts[#Data], MATCH(Exons[[#This Row],[Transcript stable ID]], Transcripts[Transcript stable ID], 0), 4)</f>
        <v>NM_130800.2</v>
      </c>
      <c r="E747" t="s">
        <v>27</v>
      </c>
      <c r="J747">
        <v>64578080</v>
      </c>
      <c r="K747">
        <v>64575024</v>
      </c>
      <c r="L747">
        <v>64575152</v>
      </c>
      <c r="N747">
        <v>3</v>
      </c>
      <c r="O747">
        <v>1154</v>
      </c>
      <c r="P747">
        <v>1282</v>
      </c>
      <c r="Q747" t="s">
        <v>12625</v>
      </c>
      <c r="R747">
        <v>655</v>
      </c>
      <c r="S747">
        <v>783</v>
      </c>
    </row>
    <row r="748" spans="1:19" x14ac:dyDescent="0.3">
      <c r="A748" t="s">
        <v>5229</v>
      </c>
      <c r="B748">
        <v>-1</v>
      </c>
      <c r="C748" t="s">
        <v>5241</v>
      </c>
      <c r="D748" t="str">
        <f>INDEX(Transcripts[#Data], MATCH(Exons[[#This Row],[Transcript stable ID]], Transcripts[Transcript stable ID], 0), 4)</f>
        <v>NM_130800.2</v>
      </c>
      <c r="E748" t="s">
        <v>27</v>
      </c>
      <c r="J748">
        <v>64578080</v>
      </c>
      <c r="K748">
        <v>64574651</v>
      </c>
      <c r="L748">
        <v>64574691</v>
      </c>
      <c r="N748">
        <v>4</v>
      </c>
      <c r="O748">
        <v>1283</v>
      </c>
      <c r="P748">
        <v>1323</v>
      </c>
      <c r="Q748" t="s">
        <v>12626</v>
      </c>
      <c r="R748">
        <v>784</v>
      </c>
      <c r="S748">
        <v>824</v>
      </c>
    </row>
    <row r="749" spans="1:19" x14ac:dyDescent="0.3">
      <c r="A749" t="s">
        <v>5229</v>
      </c>
      <c r="B749">
        <v>-1</v>
      </c>
      <c r="C749" t="s">
        <v>5241</v>
      </c>
      <c r="D749" t="str">
        <f>INDEX(Transcripts[#Data], MATCH(Exons[[#This Row],[Transcript stable ID]], Transcripts[Transcript stable ID], 0), 4)</f>
        <v>NM_130800.2</v>
      </c>
      <c r="E749" t="s">
        <v>27</v>
      </c>
      <c r="J749">
        <v>64578080</v>
      </c>
      <c r="K749">
        <v>64574483</v>
      </c>
      <c r="L749">
        <v>64574570</v>
      </c>
      <c r="N749">
        <v>5</v>
      </c>
      <c r="O749">
        <v>1324</v>
      </c>
      <c r="P749">
        <v>1411</v>
      </c>
      <c r="Q749" t="s">
        <v>12627</v>
      </c>
      <c r="R749">
        <v>825</v>
      </c>
      <c r="S749">
        <v>912</v>
      </c>
    </row>
    <row r="750" spans="1:19" x14ac:dyDescent="0.3">
      <c r="A750" t="s">
        <v>5229</v>
      </c>
      <c r="B750">
        <v>-1</v>
      </c>
      <c r="C750" t="s">
        <v>5241</v>
      </c>
      <c r="D750" t="str">
        <f>INDEX(Transcripts[#Data], MATCH(Exons[[#This Row],[Transcript stable ID]], Transcripts[Transcript stable ID], 0), 4)</f>
        <v>NM_130800.2</v>
      </c>
      <c r="E750" t="s">
        <v>27</v>
      </c>
      <c r="J750">
        <v>64578080</v>
      </c>
      <c r="K750">
        <v>64573704</v>
      </c>
      <c r="L750">
        <v>64573840</v>
      </c>
      <c r="N750">
        <v>6</v>
      </c>
      <c r="O750">
        <v>1412</v>
      </c>
      <c r="P750">
        <v>1548</v>
      </c>
      <c r="Q750" t="s">
        <v>12628</v>
      </c>
      <c r="R750">
        <v>913</v>
      </c>
      <c r="S750">
        <v>1049</v>
      </c>
    </row>
    <row r="751" spans="1:19" x14ac:dyDescent="0.3">
      <c r="A751" t="s">
        <v>5229</v>
      </c>
      <c r="B751">
        <v>-1</v>
      </c>
      <c r="C751" t="s">
        <v>5241</v>
      </c>
      <c r="D751" t="str">
        <f>INDEX(Transcripts[#Data], MATCH(Exons[[#This Row],[Transcript stable ID]], Transcripts[Transcript stable ID], 0), 4)</f>
        <v>NM_130800.2</v>
      </c>
      <c r="E751" t="s">
        <v>27</v>
      </c>
      <c r="J751">
        <v>64578080</v>
      </c>
      <c r="K751">
        <v>64573107</v>
      </c>
      <c r="L751">
        <v>64573242</v>
      </c>
      <c r="N751">
        <v>7</v>
      </c>
      <c r="O751">
        <v>1549</v>
      </c>
      <c r="P751">
        <v>1684</v>
      </c>
      <c r="Q751" t="s">
        <v>12629</v>
      </c>
      <c r="R751">
        <v>1050</v>
      </c>
      <c r="S751">
        <v>1185</v>
      </c>
    </row>
    <row r="752" spans="1:19" x14ac:dyDescent="0.3">
      <c r="A752" t="s">
        <v>5229</v>
      </c>
      <c r="B752">
        <v>-1</v>
      </c>
      <c r="C752" t="s">
        <v>5241</v>
      </c>
      <c r="D752" t="str">
        <f>INDEX(Transcripts[#Data], MATCH(Exons[[#This Row],[Transcript stable ID]], Transcripts[Transcript stable ID], 0), 4)</f>
        <v>NM_130800.2</v>
      </c>
      <c r="E752" t="s">
        <v>27</v>
      </c>
      <c r="J752">
        <v>64578080</v>
      </c>
      <c r="K752">
        <v>64572506</v>
      </c>
      <c r="L752">
        <v>64572670</v>
      </c>
      <c r="N752">
        <v>8</v>
      </c>
      <c r="O752">
        <v>1685</v>
      </c>
      <c r="P752">
        <v>1849</v>
      </c>
      <c r="Q752" t="s">
        <v>12630</v>
      </c>
      <c r="R752">
        <v>1186</v>
      </c>
      <c r="S752">
        <v>1350</v>
      </c>
    </row>
    <row r="753" spans="1:19" x14ac:dyDescent="0.3">
      <c r="A753" t="s">
        <v>5229</v>
      </c>
      <c r="B753">
        <v>-1</v>
      </c>
      <c r="C753" t="s">
        <v>5241</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12631</v>
      </c>
      <c r="R753">
        <v>1351</v>
      </c>
      <c r="S753">
        <v>1833</v>
      </c>
    </row>
    <row r="754" spans="1:19" x14ac:dyDescent="0.3">
      <c r="A754" t="s">
        <v>5229</v>
      </c>
      <c r="B754">
        <v>-1</v>
      </c>
      <c r="C754" t="s">
        <v>5241</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12632</v>
      </c>
      <c r="R754">
        <v>1</v>
      </c>
      <c r="S754">
        <v>445</v>
      </c>
    </row>
    <row r="755" spans="1:19" x14ac:dyDescent="0.3">
      <c r="A755" t="s">
        <v>5229</v>
      </c>
      <c r="B755">
        <v>-1</v>
      </c>
      <c r="C755" t="s">
        <v>5258</v>
      </c>
      <c r="D755" t="str">
        <f>INDEX(Transcripts[#Data], MATCH(Exons[[#This Row],[Transcript stable ID]], Transcripts[Transcript stable ID], 0), 4)</f>
        <v>NM_130799.2</v>
      </c>
      <c r="E755" t="s">
        <v>27</v>
      </c>
      <c r="J755">
        <v>64578188</v>
      </c>
      <c r="K755">
        <v>64575363</v>
      </c>
      <c r="L755">
        <v>64575571</v>
      </c>
      <c r="N755">
        <v>3</v>
      </c>
      <c r="O755">
        <v>556</v>
      </c>
      <c r="P755">
        <v>764</v>
      </c>
      <c r="Q755" t="s">
        <v>12624</v>
      </c>
      <c r="R755">
        <v>446</v>
      </c>
      <c r="S755">
        <v>654</v>
      </c>
    </row>
    <row r="756" spans="1:19" x14ac:dyDescent="0.3">
      <c r="A756" t="s">
        <v>5229</v>
      </c>
      <c r="B756">
        <v>-1</v>
      </c>
      <c r="C756" t="s">
        <v>5258</v>
      </c>
      <c r="D756" t="str">
        <f>INDEX(Transcripts[#Data], MATCH(Exons[[#This Row],[Transcript stable ID]], Transcripts[Transcript stable ID], 0), 4)</f>
        <v>NM_130799.2</v>
      </c>
      <c r="E756" t="s">
        <v>27</v>
      </c>
      <c r="J756">
        <v>64578188</v>
      </c>
      <c r="K756">
        <v>64575024</v>
      </c>
      <c r="L756">
        <v>64575152</v>
      </c>
      <c r="N756">
        <v>4</v>
      </c>
      <c r="O756">
        <v>765</v>
      </c>
      <c r="P756">
        <v>893</v>
      </c>
      <c r="Q756" t="s">
        <v>12625</v>
      </c>
      <c r="R756">
        <v>655</v>
      </c>
      <c r="S756">
        <v>783</v>
      </c>
    </row>
    <row r="757" spans="1:19" x14ac:dyDescent="0.3">
      <c r="A757" t="s">
        <v>5229</v>
      </c>
      <c r="B757">
        <v>-1</v>
      </c>
      <c r="C757" t="s">
        <v>5258</v>
      </c>
      <c r="D757" t="str">
        <f>INDEX(Transcripts[#Data], MATCH(Exons[[#This Row],[Transcript stable ID]], Transcripts[Transcript stable ID], 0), 4)</f>
        <v>NM_130799.2</v>
      </c>
      <c r="E757" t="s">
        <v>27</v>
      </c>
      <c r="J757">
        <v>64578188</v>
      </c>
      <c r="K757">
        <v>64574651</v>
      </c>
      <c r="L757">
        <v>64574691</v>
      </c>
      <c r="N757">
        <v>5</v>
      </c>
      <c r="O757">
        <v>894</v>
      </c>
      <c r="P757">
        <v>934</v>
      </c>
      <c r="Q757" t="s">
        <v>12626</v>
      </c>
      <c r="R757">
        <v>784</v>
      </c>
      <c r="S757">
        <v>824</v>
      </c>
    </row>
    <row r="758" spans="1:19" x14ac:dyDescent="0.3">
      <c r="A758" t="s">
        <v>5229</v>
      </c>
      <c r="B758">
        <v>-1</v>
      </c>
      <c r="C758" t="s">
        <v>5258</v>
      </c>
      <c r="D758" t="str">
        <f>INDEX(Transcripts[#Data], MATCH(Exons[[#This Row],[Transcript stable ID]], Transcripts[Transcript stable ID], 0), 4)</f>
        <v>NM_130799.2</v>
      </c>
      <c r="E758" t="s">
        <v>27</v>
      </c>
      <c r="J758">
        <v>64578188</v>
      </c>
      <c r="K758">
        <v>64574483</v>
      </c>
      <c r="L758">
        <v>64574570</v>
      </c>
      <c r="N758">
        <v>6</v>
      </c>
      <c r="O758">
        <v>935</v>
      </c>
      <c r="P758">
        <v>1022</v>
      </c>
      <c r="Q758" t="s">
        <v>12627</v>
      </c>
      <c r="R758">
        <v>825</v>
      </c>
      <c r="S758">
        <v>912</v>
      </c>
    </row>
    <row r="759" spans="1:19" x14ac:dyDescent="0.3">
      <c r="A759" t="s">
        <v>5229</v>
      </c>
      <c r="B759">
        <v>-1</v>
      </c>
      <c r="C759" t="s">
        <v>5258</v>
      </c>
      <c r="D759" t="str">
        <f>INDEX(Transcripts[#Data], MATCH(Exons[[#This Row],[Transcript stable ID]], Transcripts[Transcript stable ID], 0), 4)</f>
        <v>NM_130799.2</v>
      </c>
      <c r="E759" t="s">
        <v>27</v>
      </c>
      <c r="J759">
        <v>64578188</v>
      </c>
      <c r="K759">
        <v>64573704</v>
      </c>
      <c r="L759">
        <v>64573840</v>
      </c>
      <c r="N759">
        <v>7</v>
      </c>
      <c r="O759">
        <v>1023</v>
      </c>
      <c r="P759">
        <v>1159</v>
      </c>
      <c r="Q759" t="s">
        <v>12628</v>
      </c>
      <c r="R759">
        <v>913</v>
      </c>
      <c r="S759">
        <v>1049</v>
      </c>
    </row>
    <row r="760" spans="1:19" x14ac:dyDescent="0.3">
      <c r="A760" t="s">
        <v>5229</v>
      </c>
      <c r="B760">
        <v>-1</v>
      </c>
      <c r="C760" t="s">
        <v>5258</v>
      </c>
      <c r="D760" t="str">
        <f>INDEX(Transcripts[#Data], MATCH(Exons[[#This Row],[Transcript stable ID]], Transcripts[Transcript stable ID], 0), 4)</f>
        <v>NM_130799.2</v>
      </c>
      <c r="E760" t="s">
        <v>27</v>
      </c>
      <c r="J760">
        <v>64578188</v>
      </c>
      <c r="K760">
        <v>64573107</v>
      </c>
      <c r="L760">
        <v>64573242</v>
      </c>
      <c r="N760">
        <v>8</v>
      </c>
      <c r="O760">
        <v>1160</v>
      </c>
      <c r="P760">
        <v>1295</v>
      </c>
      <c r="Q760" t="s">
        <v>12629</v>
      </c>
      <c r="R760">
        <v>1050</v>
      </c>
      <c r="S760">
        <v>1185</v>
      </c>
    </row>
    <row r="761" spans="1:19" x14ac:dyDescent="0.3">
      <c r="A761" t="s">
        <v>5229</v>
      </c>
      <c r="B761">
        <v>-1</v>
      </c>
      <c r="C761" t="s">
        <v>5258</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12633</v>
      </c>
      <c r="R761">
        <v>1</v>
      </c>
      <c r="S761">
        <v>445</v>
      </c>
    </row>
    <row r="762" spans="1:19" x14ac:dyDescent="0.3">
      <c r="A762" t="s">
        <v>5229</v>
      </c>
      <c r="B762">
        <v>-1</v>
      </c>
      <c r="C762" t="s">
        <v>5258</v>
      </c>
      <c r="D762" t="str">
        <f>INDEX(Transcripts[#Data], MATCH(Exons[[#This Row],[Transcript stable ID]], Transcripts[Transcript stable ID], 0), 4)</f>
        <v>NM_130799.2</v>
      </c>
      <c r="E762" t="s">
        <v>27</v>
      </c>
      <c r="J762">
        <v>64578188</v>
      </c>
      <c r="K762">
        <v>64572506</v>
      </c>
      <c r="L762">
        <v>64572670</v>
      </c>
      <c r="N762">
        <v>9</v>
      </c>
      <c r="O762">
        <v>1296</v>
      </c>
      <c r="P762">
        <v>1460</v>
      </c>
      <c r="Q762" t="s">
        <v>12630</v>
      </c>
      <c r="R762">
        <v>1186</v>
      </c>
      <c r="S762">
        <v>1350</v>
      </c>
    </row>
    <row r="763" spans="1:19" x14ac:dyDescent="0.3">
      <c r="A763" t="s">
        <v>5229</v>
      </c>
      <c r="B763">
        <v>-1</v>
      </c>
      <c r="C763" t="s">
        <v>5258</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12631</v>
      </c>
      <c r="R763">
        <v>1351</v>
      </c>
      <c r="S763">
        <v>1833</v>
      </c>
    </row>
    <row r="764" spans="1:19" x14ac:dyDescent="0.3">
      <c r="A764" t="s">
        <v>5229</v>
      </c>
      <c r="B764">
        <v>-1</v>
      </c>
      <c r="C764" t="s">
        <v>5258</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12634</v>
      </c>
    </row>
    <row r="765" spans="1:19" x14ac:dyDescent="0.3">
      <c r="A765" t="s">
        <v>5229</v>
      </c>
      <c r="B765">
        <v>-1</v>
      </c>
      <c r="C765" t="s">
        <v>5234</v>
      </c>
      <c r="D765" t="str">
        <f>INDEX(Transcripts[#Data], MATCH(Exons[[#This Row],[Transcript stable ID]], Transcripts[Transcript stable ID], 0), 4)</f>
        <v>NM_130803.2</v>
      </c>
      <c r="E765" t="s">
        <v>27</v>
      </c>
      <c r="J765">
        <v>64578766</v>
      </c>
      <c r="K765">
        <v>64575363</v>
      </c>
      <c r="L765">
        <v>64575571</v>
      </c>
      <c r="N765">
        <v>3</v>
      </c>
      <c r="O765">
        <v>965</v>
      </c>
      <c r="P765">
        <v>1173</v>
      </c>
      <c r="Q765" t="s">
        <v>12624</v>
      </c>
      <c r="R765">
        <v>461</v>
      </c>
      <c r="S765">
        <v>669</v>
      </c>
    </row>
    <row r="766" spans="1:19" x14ac:dyDescent="0.3">
      <c r="A766" t="s">
        <v>5229</v>
      </c>
      <c r="B766">
        <v>-1</v>
      </c>
      <c r="C766" t="s">
        <v>5234</v>
      </c>
      <c r="D766" t="str">
        <f>INDEX(Transcripts[#Data], MATCH(Exons[[#This Row],[Transcript stable ID]], Transcripts[Transcript stable ID], 0), 4)</f>
        <v>NM_130803.2</v>
      </c>
      <c r="E766" t="s">
        <v>27</v>
      </c>
      <c r="J766">
        <v>64578766</v>
      </c>
      <c r="K766">
        <v>64575024</v>
      </c>
      <c r="L766">
        <v>64575152</v>
      </c>
      <c r="N766">
        <v>4</v>
      </c>
      <c r="O766">
        <v>1174</v>
      </c>
      <c r="P766">
        <v>1302</v>
      </c>
      <c r="Q766" t="s">
        <v>12625</v>
      </c>
      <c r="R766">
        <v>670</v>
      </c>
      <c r="S766">
        <v>798</v>
      </c>
    </row>
    <row r="767" spans="1:19" x14ac:dyDescent="0.3">
      <c r="A767" t="s">
        <v>5229</v>
      </c>
      <c r="B767">
        <v>-1</v>
      </c>
      <c r="C767" t="s">
        <v>5234</v>
      </c>
      <c r="D767" t="str">
        <f>INDEX(Transcripts[#Data], MATCH(Exons[[#This Row],[Transcript stable ID]], Transcripts[Transcript stable ID], 0), 4)</f>
        <v>NM_130803.2</v>
      </c>
      <c r="E767" t="s">
        <v>27</v>
      </c>
      <c r="J767">
        <v>64578766</v>
      </c>
      <c r="K767">
        <v>64574651</v>
      </c>
      <c r="L767">
        <v>64574691</v>
      </c>
      <c r="N767">
        <v>5</v>
      </c>
      <c r="O767">
        <v>1303</v>
      </c>
      <c r="P767">
        <v>1343</v>
      </c>
      <c r="Q767" t="s">
        <v>12626</v>
      </c>
      <c r="R767">
        <v>799</v>
      </c>
      <c r="S767">
        <v>839</v>
      </c>
    </row>
    <row r="768" spans="1:19" x14ac:dyDescent="0.3">
      <c r="A768" t="s">
        <v>5229</v>
      </c>
      <c r="B768">
        <v>-1</v>
      </c>
      <c r="C768" t="s">
        <v>5234</v>
      </c>
      <c r="D768" t="str">
        <f>INDEX(Transcripts[#Data], MATCH(Exons[[#This Row],[Transcript stable ID]], Transcripts[Transcript stable ID], 0), 4)</f>
        <v>NM_130803.2</v>
      </c>
      <c r="E768" t="s">
        <v>27</v>
      </c>
      <c r="J768">
        <v>64578766</v>
      </c>
      <c r="K768">
        <v>64574483</v>
      </c>
      <c r="L768">
        <v>64574570</v>
      </c>
      <c r="N768">
        <v>6</v>
      </c>
      <c r="O768">
        <v>1344</v>
      </c>
      <c r="P768">
        <v>1431</v>
      </c>
      <c r="Q768" t="s">
        <v>12627</v>
      </c>
      <c r="R768">
        <v>840</v>
      </c>
      <c r="S768">
        <v>927</v>
      </c>
    </row>
    <row r="769" spans="1:19" x14ac:dyDescent="0.3">
      <c r="A769" t="s">
        <v>5229</v>
      </c>
      <c r="B769">
        <v>-1</v>
      </c>
      <c r="C769" t="s">
        <v>5234</v>
      </c>
      <c r="D769" t="str">
        <f>INDEX(Transcripts[#Data], MATCH(Exons[[#This Row],[Transcript stable ID]], Transcripts[Transcript stable ID], 0), 4)</f>
        <v>NM_130803.2</v>
      </c>
      <c r="E769" t="s">
        <v>27</v>
      </c>
      <c r="J769">
        <v>64578766</v>
      </c>
      <c r="K769">
        <v>64573704</v>
      </c>
      <c r="L769">
        <v>64573840</v>
      </c>
      <c r="N769">
        <v>7</v>
      </c>
      <c r="O769">
        <v>1432</v>
      </c>
      <c r="P769">
        <v>1568</v>
      </c>
      <c r="Q769" t="s">
        <v>12628</v>
      </c>
      <c r="R769">
        <v>928</v>
      </c>
      <c r="S769">
        <v>1064</v>
      </c>
    </row>
    <row r="770" spans="1:19" x14ac:dyDescent="0.3">
      <c r="A770" t="s">
        <v>5229</v>
      </c>
      <c r="B770">
        <v>-1</v>
      </c>
      <c r="C770" t="s">
        <v>5234</v>
      </c>
      <c r="D770" t="str">
        <f>INDEX(Transcripts[#Data], MATCH(Exons[[#This Row],[Transcript stable ID]], Transcripts[Transcript stable ID], 0), 4)</f>
        <v>NM_130803.2</v>
      </c>
      <c r="E770" t="s">
        <v>27</v>
      </c>
      <c r="J770">
        <v>64578766</v>
      </c>
      <c r="K770">
        <v>64573107</v>
      </c>
      <c r="L770">
        <v>64573242</v>
      </c>
      <c r="N770">
        <v>8</v>
      </c>
      <c r="O770">
        <v>1569</v>
      </c>
      <c r="P770">
        <v>1704</v>
      </c>
      <c r="Q770" t="s">
        <v>12629</v>
      </c>
      <c r="R770">
        <v>1065</v>
      </c>
      <c r="S770">
        <v>1200</v>
      </c>
    </row>
    <row r="771" spans="1:19" x14ac:dyDescent="0.3">
      <c r="A771" t="s">
        <v>5229</v>
      </c>
      <c r="B771">
        <v>-1</v>
      </c>
      <c r="C771" t="s">
        <v>5234</v>
      </c>
      <c r="D771" t="str">
        <f>INDEX(Transcripts[#Data], MATCH(Exons[[#This Row],[Transcript stable ID]], Transcripts[Transcript stable ID], 0), 4)</f>
        <v>NM_130803.2</v>
      </c>
      <c r="E771" t="s">
        <v>27</v>
      </c>
      <c r="J771">
        <v>64578766</v>
      </c>
      <c r="K771">
        <v>64572506</v>
      </c>
      <c r="L771">
        <v>64572670</v>
      </c>
      <c r="N771">
        <v>9</v>
      </c>
      <c r="O771">
        <v>1705</v>
      </c>
      <c r="P771">
        <v>1869</v>
      </c>
      <c r="Q771" t="s">
        <v>12630</v>
      </c>
      <c r="R771">
        <v>1201</v>
      </c>
      <c r="S771">
        <v>1365</v>
      </c>
    </row>
    <row r="772" spans="1:19" x14ac:dyDescent="0.3">
      <c r="A772" t="s">
        <v>5229</v>
      </c>
      <c r="B772">
        <v>-1</v>
      </c>
      <c r="C772" t="s">
        <v>5234</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12635</v>
      </c>
      <c r="R772">
        <v>1</v>
      </c>
      <c r="S772">
        <v>460</v>
      </c>
    </row>
    <row r="773" spans="1:19" x14ac:dyDescent="0.3">
      <c r="A773" t="s">
        <v>5229</v>
      </c>
      <c r="B773">
        <v>-1</v>
      </c>
      <c r="C773" t="s">
        <v>5234</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12636</v>
      </c>
    </row>
    <row r="774" spans="1:19" x14ac:dyDescent="0.3">
      <c r="A774" t="s">
        <v>5229</v>
      </c>
      <c r="B774">
        <v>-1</v>
      </c>
      <c r="C774" t="s">
        <v>5234</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12637</v>
      </c>
      <c r="R774">
        <v>1366</v>
      </c>
      <c r="S774">
        <v>1848</v>
      </c>
    </row>
    <row r="775" spans="1:19" x14ac:dyDescent="0.3">
      <c r="A775" t="s">
        <v>5229</v>
      </c>
      <c r="B775">
        <v>-1</v>
      </c>
      <c r="C775" t="s">
        <v>5249</v>
      </c>
      <c r="D775" t="str">
        <f>INDEX(Transcripts[#Data], MATCH(Exons[[#This Row],[Transcript stable ID]], Transcripts[Transcript stable ID], 0), 4)</f>
        <v>NM_130804.2</v>
      </c>
      <c r="E775" t="s">
        <v>27</v>
      </c>
      <c r="J775">
        <v>64578766</v>
      </c>
      <c r="K775">
        <v>64575363</v>
      </c>
      <c r="L775">
        <v>64575571</v>
      </c>
      <c r="N775">
        <v>4</v>
      </c>
      <c r="O775">
        <v>837</v>
      </c>
      <c r="P775">
        <v>1045</v>
      </c>
      <c r="Q775" t="s">
        <v>12624</v>
      </c>
      <c r="R775">
        <v>461</v>
      </c>
      <c r="S775">
        <v>669</v>
      </c>
    </row>
    <row r="776" spans="1:19" x14ac:dyDescent="0.3">
      <c r="A776" t="s">
        <v>5229</v>
      </c>
      <c r="B776">
        <v>-1</v>
      </c>
      <c r="C776" t="s">
        <v>5249</v>
      </c>
      <c r="D776" t="str">
        <f>INDEX(Transcripts[#Data], MATCH(Exons[[#This Row],[Transcript stable ID]], Transcripts[Transcript stable ID], 0), 4)</f>
        <v>NM_130804.2</v>
      </c>
      <c r="E776" t="s">
        <v>27</v>
      </c>
      <c r="J776">
        <v>64578766</v>
      </c>
      <c r="K776">
        <v>64575024</v>
      </c>
      <c r="L776">
        <v>64575152</v>
      </c>
      <c r="N776">
        <v>5</v>
      </c>
      <c r="O776">
        <v>1046</v>
      </c>
      <c r="P776">
        <v>1174</v>
      </c>
      <c r="Q776" t="s">
        <v>12625</v>
      </c>
      <c r="R776">
        <v>670</v>
      </c>
      <c r="S776">
        <v>798</v>
      </c>
    </row>
    <row r="777" spans="1:19" x14ac:dyDescent="0.3">
      <c r="A777" t="s">
        <v>5229</v>
      </c>
      <c r="B777">
        <v>-1</v>
      </c>
      <c r="C777" t="s">
        <v>5249</v>
      </c>
      <c r="D777" t="str">
        <f>INDEX(Transcripts[#Data], MATCH(Exons[[#This Row],[Transcript stable ID]], Transcripts[Transcript stable ID], 0), 4)</f>
        <v>NM_130804.2</v>
      </c>
      <c r="E777" t="s">
        <v>27</v>
      </c>
      <c r="J777">
        <v>64578766</v>
      </c>
      <c r="K777">
        <v>64574651</v>
      </c>
      <c r="L777">
        <v>64574691</v>
      </c>
      <c r="N777">
        <v>6</v>
      </c>
      <c r="O777">
        <v>1175</v>
      </c>
      <c r="P777">
        <v>1215</v>
      </c>
      <c r="Q777" t="s">
        <v>12626</v>
      </c>
      <c r="R777">
        <v>799</v>
      </c>
      <c r="S777">
        <v>839</v>
      </c>
    </row>
    <row r="778" spans="1:19" x14ac:dyDescent="0.3">
      <c r="A778" t="s">
        <v>5229</v>
      </c>
      <c r="B778">
        <v>-1</v>
      </c>
      <c r="C778" t="s">
        <v>5249</v>
      </c>
      <c r="D778" t="str">
        <f>INDEX(Transcripts[#Data], MATCH(Exons[[#This Row],[Transcript stable ID]], Transcripts[Transcript stable ID], 0), 4)</f>
        <v>NM_130804.2</v>
      </c>
      <c r="E778" t="s">
        <v>27</v>
      </c>
      <c r="J778">
        <v>64578766</v>
      </c>
      <c r="K778">
        <v>64574483</v>
      </c>
      <c r="L778">
        <v>64574570</v>
      </c>
      <c r="N778">
        <v>7</v>
      </c>
      <c r="O778">
        <v>1216</v>
      </c>
      <c r="P778">
        <v>1303</v>
      </c>
      <c r="Q778" t="s">
        <v>12627</v>
      </c>
      <c r="R778">
        <v>840</v>
      </c>
      <c r="S778">
        <v>927</v>
      </c>
    </row>
    <row r="779" spans="1:19" x14ac:dyDescent="0.3">
      <c r="A779" t="s">
        <v>5229</v>
      </c>
      <c r="B779">
        <v>-1</v>
      </c>
      <c r="C779" t="s">
        <v>5249</v>
      </c>
      <c r="D779" t="str">
        <f>INDEX(Transcripts[#Data], MATCH(Exons[[#This Row],[Transcript stable ID]], Transcripts[Transcript stable ID], 0), 4)</f>
        <v>NM_130804.2</v>
      </c>
      <c r="E779" t="s">
        <v>27</v>
      </c>
      <c r="J779">
        <v>64578766</v>
      </c>
      <c r="K779">
        <v>64573704</v>
      </c>
      <c r="L779">
        <v>64573840</v>
      </c>
      <c r="N779">
        <v>8</v>
      </c>
      <c r="O779">
        <v>1304</v>
      </c>
      <c r="P779">
        <v>1440</v>
      </c>
      <c r="Q779" t="s">
        <v>12628</v>
      </c>
      <c r="R779">
        <v>928</v>
      </c>
      <c r="S779">
        <v>1064</v>
      </c>
    </row>
    <row r="780" spans="1:19" x14ac:dyDescent="0.3">
      <c r="A780" t="s">
        <v>5229</v>
      </c>
      <c r="B780">
        <v>-1</v>
      </c>
      <c r="C780" t="s">
        <v>5249</v>
      </c>
      <c r="D780" t="str">
        <f>INDEX(Transcripts[#Data], MATCH(Exons[[#This Row],[Transcript stable ID]], Transcripts[Transcript stable ID], 0), 4)</f>
        <v>NM_130804.2</v>
      </c>
      <c r="E780" t="s">
        <v>27</v>
      </c>
      <c r="J780">
        <v>64578766</v>
      </c>
      <c r="K780">
        <v>64573107</v>
      </c>
      <c r="L780">
        <v>64573242</v>
      </c>
      <c r="N780">
        <v>9</v>
      </c>
      <c r="O780">
        <v>1441</v>
      </c>
      <c r="P780">
        <v>1576</v>
      </c>
      <c r="Q780" t="s">
        <v>12629</v>
      </c>
      <c r="R780">
        <v>1065</v>
      </c>
      <c r="S780">
        <v>1200</v>
      </c>
    </row>
    <row r="781" spans="1:19" x14ac:dyDescent="0.3">
      <c r="A781" t="s">
        <v>5229</v>
      </c>
      <c r="B781">
        <v>-1</v>
      </c>
      <c r="C781" t="s">
        <v>5249</v>
      </c>
      <c r="D781" t="str">
        <f>INDEX(Transcripts[#Data], MATCH(Exons[[#This Row],[Transcript stable ID]], Transcripts[Transcript stable ID], 0), 4)</f>
        <v>NM_130804.2</v>
      </c>
      <c r="E781" t="s">
        <v>27</v>
      </c>
      <c r="J781">
        <v>64578766</v>
      </c>
      <c r="K781">
        <v>64572506</v>
      </c>
      <c r="L781">
        <v>64572670</v>
      </c>
      <c r="N781">
        <v>10</v>
      </c>
      <c r="O781">
        <v>1577</v>
      </c>
      <c r="P781">
        <v>1741</v>
      </c>
      <c r="Q781" t="s">
        <v>12630</v>
      </c>
      <c r="R781">
        <v>1201</v>
      </c>
      <c r="S781">
        <v>1365</v>
      </c>
    </row>
    <row r="782" spans="1:19" x14ac:dyDescent="0.3">
      <c r="A782" t="s">
        <v>5229</v>
      </c>
      <c r="B782">
        <v>-1</v>
      </c>
      <c r="C782" t="s">
        <v>5249</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12635</v>
      </c>
      <c r="R782">
        <v>1</v>
      </c>
      <c r="S782">
        <v>460</v>
      </c>
    </row>
    <row r="783" spans="1:19" x14ac:dyDescent="0.3">
      <c r="A783" t="s">
        <v>5229</v>
      </c>
      <c r="B783">
        <v>-1</v>
      </c>
      <c r="C783" t="s">
        <v>5249</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12638</v>
      </c>
    </row>
    <row r="784" spans="1:19" x14ac:dyDescent="0.3">
      <c r="A784" t="s">
        <v>5229</v>
      </c>
      <c r="B784">
        <v>-1</v>
      </c>
      <c r="C784" t="s">
        <v>5249</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12639</v>
      </c>
    </row>
    <row r="785" spans="1:19" x14ac:dyDescent="0.3">
      <c r="A785" t="s">
        <v>5229</v>
      </c>
      <c r="B785">
        <v>-1</v>
      </c>
      <c r="C785" t="s">
        <v>5249</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12637</v>
      </c>
      <c r="R785">
        <v>1366</v>
      </c>
      <c r="S785">
        <v>1848</v>
      </c>
    </row>
    <row r="786" spans="1:19" x14ac:dyDescent="0.3">
      <c r="A786" t="s">
        <v>5229</v>
      </c>
      <c r="B786">
        <v>-1</v>
      </c>
      <c r="C786" t="s">
        <v>5238</v>
      </c>
      <c r="D786" t="str">
        <f>INDEX(Transcripts[#Data], MATCH(Exons[[#This Row],[Transcript stable ID]], Transcripts[Transcript stable ID], 0), 4)</f>
        <v>NM_130802.2</v>
      </c>
      <c r="E786" t="s">
        <v>27</v>
      </c>
      <c r="J786">
        <v>64578213</v>
      </c>
      <c r="K786">
        <v>64575363</v>
      </c>
      <c r="L786">
        <v>64575571</v>
      </c>
      <c r="N786">
        <v>3</v>
      </c>
      <c r="O786">
        <v>958</v>
      </c>
      <c r="P786">
        <v>1166</v>
      </c>
      <c r="Q786" t="s">
        <v>12624</v>
      </c>
      <c r="R786">
        <v>461</v>
      </c>
      <c r="S786">
        <v>669</v>
      </c>
    </row>
    <row r="787" spans="1:19" x14ac:dyDescent="0.3">
      <c r="A787" t="s">
        <v>5229</v>
      </c>
      <c r="B787">
        <v>-1</v>
      </c>
      <c r="C787" t="s">
        <v>5238</v>
      </c>
      <c r="D787" t="str">
        <f>INDEX(Transcripts[#Data], MATCH(Exons[[#This Row],[Transcript stable ID]], Transcripts[Transcript stable ID], 0), 4)</f>
        <v>NM_130802.2</v>
      </c>
      <c r="E787" t="s">
        <v>27</v>
      </c>
      <c r="J787">
        <v>64578213</v>
      </c>
      <c r="K787">
        <v>64575024</v>
      </c>
      <c r="L787">
        <v>64575152</v>
      </c>
      <c r="N787">
        <v>4</v>
      </c>
      <c r="O787">
        <v>1167</v>
      </c>
      <c r="P787">
        <v>1295</v>
      </c>
      <c r="Q787" t="s">
        <v>12625</v>
      </c>
      <c r="R787">
        <v>670</v>
      </c>
      <c r="S787">
        <v>798</v>
      </c>
    </row>
    <row r="788" spans="1:19" x14ac:dyDescent="0.3">
      <c r="A788" t="s">
        <v>5229</v>
      </c>
      <c r="B788">
        <v>-1</v>
      </c>
      <c r="C788" t="s">
        <v>5238</v>
      </c>
      <c r="D788" t="str">
        <f>INDEX(Transcripts[#Data], MATCH(Exons[[#This Row],[Transcript stable ID]], Transcripts[Transcript stable ID], 0), 4)</f>
        <v>NM_130802.2</v>
      </c>
      <c r="E788" t="s">
        <v>27</v>
      </c>
      <c r="J788">
        <v>64578213</v>
      </c>
      <c r="K788">
        <v>64574651</v>
      </c>
      <c r="L788">
        <v>64574691</v>
      </c>
      <c r="N788">
        <v>5</v>
      </c>
      <c r="O788">
        <v>1296</v>
      </c>
      <c r="P788">
        <v>1336</v>
      </c>
      <c r="Q788" t="s">
        <v>12626</v>
      </c>
      <c r="R788">
        <v>799</v>
      </c>
      <c r="S788">
        <v>839</v>
      </c>
    </row>
    <row r="789" spans="1:19" x14ac:dyDescent="0.3">
      <c r="A789" t="s">
        <v>5229</v>
      </c>
      <c r="B789">
        <v>-1</v>
      </c>
      <c r="C789" t="s">
        <v>5238</v>
      </c>
      <c r="D789" t="str">
        <f>INDEX(Transcripts[#Data], MATCH(Exons[[#This Row],[Transcript stable ID]], Transcripts[Transcript stable ID], 0), 4)</f>
        <v>NM_130802.2</v>
      </c>
      <c r="E789" t="s">
        <v>27</v>
      </c>
      <c r="J789">
        <v>64578213</v>
      </c>
      <c r="K789">
        <v>64574483</v>
      </c>
      <c r="L789">
        <v>64574570</v>
      </c>
      <c r="N789">
        <v>6</v>
      </c>
      <c r="O789">
        <v>1337</v>
      </c>
      <c r="P789">
        <v>1424</v>
      </c>
      <c r="Q789" t="s">
        <v>12627</v>
      </c>
      <c r="R789">
        <v>840</v>
      </c>
      <c r="S789">
        <v>927</v>
      </c>
    </row>
    <row r="790" spans="1:19" x14ac:dyDescent="0.3">
      <c r="A790" t="s">
        <v>5229</v>
      </c>
      <c r="B790">
        <v>-1</v>
      </c>
      <c r="C790" t="s">
        <v>5238</v>
      </c>
      <c r="D790" t="str">
        <f>INDEX(Transcripts[#Data], MATCH(Exons[[#This Row],[Transcript stable ID]], Transcripts[Transcript stable ID], 0), 4)</f>
        <v>NM_130802.2</v>
      </c>
      <c r="E790" t="s">
        <v>27</v>
      </c>
      <c r="J790">
        <v>64578213</v>
      </c>
      <c r="K790">
        <v>64573704</v>
      </c>
      <c r="L790">
        <v>64573840</v>
      </c>
      <c r="N790">
        <v>7</v>
      </c>
      <c r="O790">
        <v>1425</v>
      </c>
      <c r="P790">
        <v>1561</v>
      </c>
      <c r="Q790" t="s">
        <v>12628</v>
      </c>
      <c r="R790">
        <v>928</v>
      </c>
      <c r="S790">
        <v>1064</v>
      </c>
    </row>
    <row r="791" spans="1:19" x14ac:dyDescent="0.3">
      <c r="A791" t="s">
        <v>5229</v>
      </c>
      <c r="B791">
        <v>-1</v>
      </c>
      <c r="C791" t="s">
        <v>5238</v>
      </c>
      <c r="D791" t="str">
        <f>INDEX(Transcripts[#Data], MATCH(Exons[[#This Row],[Transcript stable ID]], Transcripts[Transcript stable ID], 0), 4)</f>
        <v>NM_130802.2</v>
      </c>
      <c r="E791" t="s">
        <v>27</v>
      </c>
      <c r="J791">
        <v>64578213</v>
      </c>
      <c r="K791">
        <v>64573107</v>
      </c>
      <c r="L791">
        <v>64573242</v>
      </c>
      <c r="N791">
        <v>8</v>
      </c>
      <c r="O791">
        <v>1562</v>
      </c>
      <c r="P791">
        <v>1697</v>
      </c>
      <c r="Q791" t="s">
        <v>12629</v>
      </c>
      <c r="R791">
        <v>1065</v>
      </c>
      <c r="S791">
        <v>1200</v>
      </c>
    </row>
    <row r="792" spans="1:19" x14ac:dyDescent="0.3">
      <c r="A792" t="s">
        <v>5229</v>
      </c>
      <c r="B792">
        <v>-1</v>
      </c>
      <c r="C792" t="s">
        <v>5238</v>
      </c>
      <c r="D792" t="str">
        <f>INDEX(Transcripts[#Data], MATCH(Exons[[#This Row],[Transcript stable ID]], Transcripts[Transcript stable ID], 0), 4)</f>
        <v>NM_130802.2</v>
      </c>
      <c r="E792" t="s">
        <v>27</v>
      </c>
      <c r="J792">
        <v>64578213</v>
      </c>
      <c r="K792">
        <v>64572506</v>
      </c>
      <c r="L792">
        <v>64572670</v>
      </c>
      <c r="N792">
        <v>9</v>
      </c>
      <c r="O792">
        <v>1698</v>
      </c>
      <c r="P792">
        <v>1862</v>
      </c>
      <c r="Q792" t="s">
        <v>12630</v>
      </c>
      <c r="R792">
        <v>1201</v>
      </c>
      <c r="S792">
        <v>1365</v>
      </c>
    </row>
    <row r="793" spans="1:19" x14ac:dyDescent="0.3">
      <c r="A793" t="s">
        <v>5229</v>
      </c>
      <c r="B793">
        <v>-1</v>
      </c>
      <c r="C793" t="s">
        <v>5238</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12640</v>
      </c>
    </row>
    <row r="794" spans="1:19" x14ac:dyDescent="0.3">
      <c r="A794" t="s">
        <v>5229</v>
      </c>
      <c r="B794">
        <v>-1</v>
      </c>
      <c r="C794" t="s">
        <v>5238</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12635</v>
      </c>
      <c r="R794">
        <v>1</v>
      </c>
      <c r="S794">
        <v>460</v>
      </c>
    </row>
    <row r="795" spans="1:19" x14ac:dyDescent="0.3">
      <c r="A795" t="s">
        <v>5229</v>
      </c>
      <c r="B795">
        <v>-1</v>
      </c>
      <c r="C795" t="s">
        <v>5238</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12637</v>
      </c>
      <c r="R795">
        <v>1366</v>
      </c>
      <c r="S795">
        <v>1848</v>
      </c>
    </row>
    <row r="796" spans="1:19" x14ac:dyDescent="0.3">
      <c r="A796" t="s">
        <v>5229</v>
      </c>
      <c r="B796">
        <v>-1</v>
      </c>
      <c r="C796" t="s">
        <v>5255</v>
      </c>
      <c r="D796" t="str">
        <f>INDEX(Transcripts[#Data], MATCH(Exons[[#This Row],[Transcript stable ID]], Transcripts[Transcript stable ID], 0), 4)</f>
        <v>NM_000244.3</v>
      </c>
      <c r="E796" t="s">
        <v>27</v>
      </c>
      <c r="J796">
        <v>64578188</v>
      </c>
      <c r="K796">
        <v>64575363</v>
      </c>
      <c r="L796">
        <v>64575571</v>
      </c>
      <c r="N796">
        <v>3</v>
      </c>
      <c r="O796">
        <v>571</v>
      </c>
      <c r="P796">
        <v>779</v>
      </c>
      <c r="Q796" t="s">
        <v>12624</v>
      </c>
      <c r="R796">
        <v>461</v>
      </c>
      <c r="S796">
        <v>669</v>
      </c>
    </row>
    <row r="797" spans="1:19" x14ac:dyDescent="0.3">
      <c r="A797" t="s">
        <v>5229</v>
      </c>
      <c r="B797">
        <v>-1</v>
      </c>
      <c r="C797" t="s">
        <v>5255</v>
      </c>
      <c r="D797" t="str">
        <f>INDEX(Transcripts[#Data], MATCH(Exons[[#This Row],[Transcript stable ID]], Transcripts[Transcript stable ID], 0), 4)</f>
        <v>NM_000244.3</v>
      </c>
      <c r="E797" t="s">
        <v>27</v>
      </c>
      <c r="J797">
        <v>64578188</v>
      </c>
      <c r="K797">
        <v>64575024</v>
      </c>
      <c r="L797">
        <v>64575152</v>
      </c>
      <c r="N797">
        <v>4</v>
      </c>
      <c r="O797">
        <v>780</v>
      </c>
      <c r="P797">
        <v>908</v>
      </c>
      <c r="Q797" t="s">
        <v>12625</v>
      </c>
      <c r="R797">
        <v>670</v>
      </c>
      <c r="S797">
        <v>798</v>
      </c>
    </row>
    <row r="798" spans="1:19" x14ac:dyDescent="0.3">
      <c r="A798" t="s">
        <v>5229</v>
      </c>
      <c r="B798">
        <v>-1</v>
      </c>
      <c r="C798" t="s">
        <v>5255</v>
      </c>
      <c r="D798" t="str">
        <f>INDEX(Transcripts[#Data], MATCH(Exons[[#This Row],[Transcript stable ID]], Transcripts[Transcript stable ID], 0), 4)</f>
        <v>NM_000244.3</v>
      </c>
      <c r="E798" t="s">
        <v>27</v>
      </c>
      <c r="J798">
        <v>64578188</v>
      </c>
      <c r="K798">
        <v>64574651</v>
      </c>
      <c r="L798">
        <v>64574691</v>
      </c>
      <c r="N798">
        <v>5</v>
      </c>
      <c r="O798">
        <v>909</v>
      </c>
      <c r="P798">
        <v>949</v>
      </c>
      <c r="Q798" t="s">
        <v>12626</v>
      </c>
      <c r="R798">
        <v>799</v>
      </c>
      <c r="S798">
        <v>839</v>
      </c>
    </row>
    <row r="799" spans="1:19" x14ac:dyDescent="0.3">
      <c r="A799" t="s">
        <v>5229</v>
      </c>
      <c r="B799">
        <v>-1</v>
      </c>
      <c r="C799" t="s">
        <v>5255</v>
      </c>
      <c r="D799" t="str">
        <f>INDEX(Transcripts[#Data], MATCH(Exons[[#This Row],[Transcript stable ID]], Transcripts[Transcript stable ID], 0), 4)</f>
        <v>NM_000244.3</v>
      </c>
      <c r="E799" t="s">
        <v>27</v>
      </c>
      <c r="J799">
        <v>64578188</v>
      </c>
      <c r="K799">
        <v>64574483</v>
      </c>
      <c r="L799">
        <v>64574570</v>
      </c>
      <c r="N799">
        <v>6</v>
      </c>
      <c r="O799">
        <v>950</v>
      </c>
      <c r="P799">
        <v>1037</v>
      </c>
      <c r="Q799" t="s">
        <v>12627</v>
      </c>
      <c r="R799">
        <v>840</v>
      </c>
      <c r="S799">
        <v>927</v>
      </c>
    </row>
    <row r="800" spans="1:19" x14ac:dyDescent="0.3">
      <c r="A800" t="s">
        <v>5229</v>
      </c>
      <c r="B800">
        <v>-1</v>
      </c>
      <c r="C800" t="s">
        <v>5255</v>
      </c>
      <c r="D800" t="str">
        <f>INDEX(Transcripts[#Data], MATCH(Exons[[#This Row],[Transcript stable ID]], Transcripts[Transcript stable ID], 0), 4)</f>
        <v>NM_000244.3</v>
      </c>
      <c r="E800" t="s">
        <v>27</v>
      </c>
      <c r="J800">
        <v>64578188</v>
      </c>
      <c r="K800">
        <v>64573704</v>
      </c>
      <c r="L800">
        <v>64573840</v>
      </c>
      <c r="N800">
        <v>7</v>
      </c>
      <c r="O800">
        <v>1038</v>
      </c>
      <c r="P800">
        <v>1174</v>
      </c>
      <c r="Q800" t="s">
        <v>12628</v>
      </c>
      <c r="R800">
        <v>928</v>
      </c>
      <c r="S800">
        <v>1064</v>
      </c>
    </row>
    <row r="801" spans="1:19" x14ac:dyDescent="0.3">
      <c r="A801" t="s">
        <v>5229</v>
      </c>
      <c r="B801">
        <v>-1</v>
      </c>
      <c r="C801" t="s">
        <v>5255</v>
      </c>
      <c r="D801" t="str">
        <f>INDEX(Transcripts[#Data], MATCH(Exons[[#This Row],[Transcript stable ID]], Transcripts[Transcript stable ID], 0), 4)</f>
        <v>NM_000244.3</v>
      </c>
      <c r="E801" t="s">
        <v>27</v>
      </c>
      <c r="J801">
        <v>64578188</v>
      </c>
      <c r="K801">
        <v>64573107</v>
      </c>
      <c r="L801">
        <v>64573242</v>
      </c>
      <c r="N801">
        <v>8</v>
      </c>
      <c r="O801">
        <v>1175</v>
      </c>
      <c r="P801">
        <v>1310</v>
      </c>
      <c r="Q801" t="s">
        <v>12629</v>
      </c>
      <c r="R801">
        <v>1065</v>
      </c>
      <c r="S801">
        <v>1200</v>
      </c>
    </row>
    <row r="802" spans="1:19" x14ac:dyDescent="0.3">
      <c r="A802" t="s">
        <v>5229</v>
      </c>
      <c r="B802">
        <v>-1</v>
      </c>
      <c r="C802" t="s">
        <v>5255</v>
      </c>
      <c r="D802" t="str">
        <f>INDEX(Transcripts[#Data], MATCH(Exons[[#This Row],[Transcript stable ID]], Transcripts[Transcript stable ID], 0), 4)</f>
        <v>NM_000244.3</v>
      </c>
      <c r="E802" t="s">
        <v>27</v>
      </c>
      <c r="J802">
        <v>64578188</v>
      </c>
      <c r="K802">
        <v>64572506</v>
      </c>
      <c r="L802">
        <v>64572670</v>
      </c>
      <c r="N802">
        <v>9</v>
      </c>
      <c r="O802">
        <v>1311</v>
      </c>
      <c r="P802">
        <v>1475</v>
      </c>
      <c r="Q802" t="s">
        <v>12630</v>
      </c>
      <c r="R802">
        <v>1201</v>
      </c>
      <c r="S802">
        <v>1365</v>
      </c>
    </row>
    <row r="803" spans="1:19" x14ac:dyDescent="0.3">
      <c r="A803" t="s">
        <v>5229</v>
      </c>
      <c r="B803">
        <v>-1</v>
      </c>
      <c r="C803" t="s">
        <v>5255</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12634</v>
      </c>
    </row>
    <row r="804" spans="1:19" x14ac:dyDescent="0.3">
      <c r="A804" t="s">
        <v>5229</v>
      </c>
      <c r="B804">
        <v>-1</v>
      </c>
      <c r="C804" t="s">
        <v>5255</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12635</v>
      </c>
      <c r="R804">
        <v>1</v>
      </c>
      <c r="S804">
        <v>460</v>
      </c>
    </row>
    <row r="805" spans="1:19" x14ac:dyDescent="0.3">
      <c r="A805" t="s">
        <v>5229</v>
      </c>
      <c r="B805">
        <v>-1</v>
      </c>
      <c r="C805" t="s">
        <v>5255</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12637</v>
      </c>
      <c r="R805">
        <v>1366</v>
      </c>
      <c r="S805">
        <v>1848</v>
      </c>
    </row>
    <row r="806" spans="1:19" x14ac:dyDescent="0.3">
      <c r="A806" t="s">
        <v>7627</v>
      </c>
      <c r="B806">
        <v>1</v>
      </c>
      <c r="C806" t="s">
        <v>7644</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12641</v>
      </c>
      <c r="R806">
        <v>1</v>
      </c>
      <c r="S806">
        <v>3</v>
      </c>
    </row>
    <row r="807" spans="1:19" x14ac:dyDescent="0.3">
      <c r="A807" t="s">
        <v>7627</v>
      </c>
      <c r="B807">
        <v>1</v>
      </c>
      <c r="C807" t="s">
        <v>7644</v>
      </c>
      <c r="D807" t="str">
        <f>INDEX(Transcripts[#Data], MATCH(Exons[[#This Row],[Transcript stable ID]], Transcripts[Transcript stable ID], 0), 4)</f>
        <v>NM_003579.4</v>
      </c>
      <c r="E807" t="s">
        <v>27</v>
      </c>
      <c r="J807">
        <v>46713404</v>
      </c>
      <c r="K807">
        <v>46714184</v>
      </c>
      <c r="L807">
        <v>46714270</v>
      </c>
      <c r="N807">
        <v>2</v>
      </c>
      <c r="O807">
        <v>678</v>
      </c>
      <c r="P807">
        <v>764</v>
      </c>
      <c r="Q807" t="s">
        <v>12642</v>
      </c>
      <c r="R807">
        <v>4</v>
      </c>
      <c r="S807">
        <v>90</v>
      </c>
    </row>
    <row r="808" spans="1:19" x14ac:dyDescent="0.3">
      <c r="A808" t="s">
        <v>7627</v>
      </c>
      <c r="B808">
        <v>1</v>
      </c>
      <c r="C808" t="s">
        <v>7644</v>
      </c>
      <c r="D808" t="str">
        <f>INDEX(Transcripts[#Data], MATCH(Exons[[#This Row],[Transcript stable ID]], Transcripts[Transcript stable ID], 0), 4)</f>
        <v>NM_003579.4</v>
      </c>
      <c r="E808" t="s">
        <v>27</v>
      </c>
      <c r="J808">
        <v>46713404</v>
      </c>
      <c r="K808">
        <v>46715672</v>
      </c>
      <c r="L808">
        <v>46715791</v>
      </c>
      <c r="N808">
        <v>3</v>
      </c>
      <c r="O808">
        <v>765</v>
      </c>
      <c r="P808">
        <v>884</v>
      </c>
      <c r="Q808" t="s">
        <v>12643</v>
      </c>
      <c r="R808">
        <v>91</v>
      </c>
      <c r="S808">
        <v>210</v>
      </c>
    </row>
    <row r="809" spans="1:19" x14ac:dyDescent="0.3">
      <c r="A809" t="s">
        <v>7627</v>
      </c>
      <c r="B809">
        <v>1</v>
      </c>
      <c r="C809" t="s">
        <v>7644</v>
      </c>
      <c r="D809" t="str">
        <f>INDEX(Transcripts[#Data], MATCH(Exons[[#This Row],[Transcript stable ID]], Transcripts[Transcript stable ID], 0), 4)</f>
        <v>NM_003579.4</v>
      </c>
      <c r="E809" t="s">
        <v>27</v>
      </c>
      <c r="J809">
        <v>46713404</v>
      </c>
      <c r="K809">
        <v>46724358</v>
      </c>
      <c r="L809">
        <v>46724418</v>
      </c>
      <c r="N809">
        <v>4</v>
      </c>
      <c r="O809">
        <v>885</v>
      </c>
      <c r="P809">
        <v>945</v>
      </c>
      <c r="Q809" t="s">
        <v>12644</v>
      </c>
      <c r="R809">
        <v>211</v>
      </c>
      <c r="S809">
        <v>271</v>
      </c>
    </row>
    <row r="810" spans="1:19" x14ac:dyDescent="0.3">
      <c r="A810" t="s">
        <v>7627</v>
      </c>
      <c r="B810">
        <v>1</v>
      </c>
      <c r="C810" t="s">
        <v>7644</v>
      </c>
      <c r="D810" t="str">
        <f>INDEX(Transcripts[#Data], MATCH(Exons[[#This Row],[Transcript stable ID]], Transcripts[Transcript stable ID], 0), 4)</f>
        <v>NM_003579.4</v>
      </c>
      <c r="E810" t="s">
        <v>27</v>
      </c>
      <c r="J810">
        <v>46713404</v>
      </c>
      <c r="K810">
        <v>46725636</v>
      </c>
      <c r="L810">
        <v>46725771</v>
      </c>
      <c r="N810">
        <v>5</v>
      </c>
      <c r="O810">
        <v>946</v>
      </c>
      <c r="P810">
        <v>1081</v>
      </c>
      <c r="Q810" t="s">
        <v>12645</v>
      </c>
      <c r="R810">
        <v>272</v>
      </c>
      <c r="S810">
        <v>407</v>
      </c>
    </row>
    <row r="811" spans="1:19" x14ac:dyDescent="0.3">
      <c r="A811" t="s">
        <v>7627</v>
      </c>
      <c r="B811">
        <v>1</v>
      </c>
      <c r="C811" t="s">
        <v>7644</v>
      </c>
      <c r="D811" t="str">
        <f>INDEX(Transcripts[#Data], MATCH(Exons[[#This Row],[Transcript stable ID]], Transcripts[Transcript stable ID], 0), 4)</f>
        <v>NM_003579.4</v>
      </c>
      <c r="E811" t="s">
        <v>27</v>
      </c>
      <c r="J811">
        <v>46713404</v>
      </c>
      <c r="K811">
        <v>46726214</v>
      </c>
      <c r="L811">
        <v>46726283</v>
      </c>
      <c r="N811">
        <v>6</v>
      </c>
      <c r="O811">
        <v>1082</v>
      </c>
      <c r="P811">
        <v>1151</v>
      </c>
      <c r="Q811" t="s">
        <v>12646</v>
      </c>
      <c r="R811">
        <v>408</v>
      </c>
      <c r="S811">
        <v>477</v>
      </c>
    </row>
    <row r="812" spans="1:19" x14ac:dyDescent="0.3">
      <c r="A812" t="s">
        <v>7627</v>
      </c>
      <c r="B812">
        <v>1</v>
      </c>
      <c r="C812" t="s">
        <v>7644</v>
      </c>
      <c r="D812" t="str">
        <f>INDEX(Transcripts[#Data], MATCH(Exons[[#This Row],[Transcript stable ID]], Transcripts[Transcript stable ID], 0), 4)</f>
        <v>NM_003579.4</v>
      </c>
      <c r="E812" t="s">
        <v>27</v>
      </c>
      <c r="J812">
        <v>46713404</v>
      </c>
      <c r="K812">
        <v>46726399</v>
      </c>
      <c r="L812">
        <v>46726687</v>
      </c>
      <c r="N812">
        <v>7</v>
      </c>
      <c r="O812">
        <v>1152</v>
      </c>
      <c r="P812">
        <v>1440</v>
      </c>
      <c r="Q812" t="s">
        <v>12647</v>
      </c>
      <c r="R812">
        <v>478</v>
      </c>
      <c r="S812">
        <v>766</v>
      </c>
    </row>
    <row r="813" spans="1:19" x14ac:dyDescent="0.3">
      <c r="A813" t="s">
        <v>7627</v>
      </c>
      <c r="B813">
        <v>1</v>
      </c>
      <c r="C813" t="s">
        <v>7644</v>
      </c>
      <c r="D813" t="str">
        <f>INDEX(Transcripts[#Data], MATCH(Exons[[#This Row],[Transcript stable ID]], Transcripts[Transcript stable ID], 0), 4)</f>
        <v>NM_003579.4</v>
      </c>
      <c r="E813" t="s">
        <v>27</v>
      </c>
      <c r="J813">
        <v>46713404</v>
      </c>
      <c r="K813">
        <v>46726933</v>
      </c>
      <c r="L813">
        <v>46727057</v>
      </c>
      <c r="N813">
        <v>8</v>
      </c>
      <c r="O813">
        <v>1441</v>
      </c>
      <c r="P813">
        <v>1565</v>
      </c>
      <c r="Q813" t="s">
        <v>12648</v>
      </c>
      <c r="R813">
        <v>767</v>
      </c>
      <c r="S813">
        <v>891</v>
      </c>
    </row>
    <row r="814" spans="1:19" x14ac:dyDescent="0.3">
      <c r="A814" t="s">
        <v>7627</v>
      </c>
      <c r="B814">
        <v>1</v>
      </c>
      <c r="C814" t="s">
        <v>7644</v>
      </c>
      <c r="D814" t="str">
        <f>INDEX(Transcripts[#Data], MATCH(Exons[[#This Row],[Transcript stable ID]], Transcripts[Transcript stable ID], 0), 4)</f>
        <v>NM_003579.4</v>
      </c>
      <c r="E814" t="s">
        <v>27</v>
      </c>
      <c r="J814">
        <v>46713404</v>
      </c>
      <c r="K814">
        <v>46733131</v>
      </c>
      <c r="L814">
        <v>46733281</v>
      </c>
      <c r="N814">
        <v>9</v>
      </c>
      <c r="O814">
        <v>1566</v>
      </c>
      <c r="P814">
        <v>1716</v>
      </c>
      <c r="Q814" t="s">
        <v>12649</v>
      </c>
      <c r="R814">
        <v>892</v>
      </c>
      <c r="S814">
        <v>1042</v>
      </c>
    </row>
    <row r="815" spans="1:19" x14ac:dyDescent="0.3">
      <c r="A815" t="s">
        <v>7627</v>
      </c>
      <c r="B815">
        <v>1</v>
      </c>
      <c r="C815" t="s">
        <v>7644</v>
      </c>
      <c r="D815" t="str">
        <f>INDEX(Transcripts[#Data], MATCH(Exons[[#This Row],[Transcript stable ID]], Transcripts[Transcript stable ID], 0), 4)</f>
        <v>NM_003579.4</v>
      </c>
      <c r="E815" t="s">
        <v>27</v>
      </c>
      <c r="J815">
        <v>46713404</v>
      </c>
      <c r="K815">
        <v>46736331</v>
      </c>
      <c r="L815">
        <v>46736457</v>
      </c>
      <c r="N815">
        <v>10</v>
      </c>
      <c r="O815">
        <v>1717</v>
      </c>
      <c r="P815">
        <v>1843</v>
      </c>
      <c r="Q815" t="s">
        <v>12650</v>
      </c>
      <c r="R815">
        <v>1043</v>
      </c>
      <c r="S815">
        <v>1169</v>
      </c>
    </row>
    <row r="816" spans="1:19" x14ac:dyDescent="0.3">
      <c r="A816" t="s">
        <v>7627</v>
      </c>
      <c r="B816">
        <v>1</v>
      </c>
      <c r="C816" t="s">
        <v>7644</v>
      </c>
      <c r="D816" t="str">
        <f>INDEX(Transcripts[#Data], MATCH(Exons[[#This Row],[Transcript stable ID]], Transcripts[Transcript stable ID], 0), 4)</f>
        <v>NM_003579.4</v>
      </c>
      <c r="E816" t="s">
        <v>27</v>
      </c>
      <c r="J816">
        <v>46713404</v>
      </c>
      <c r="K816">
        <v>46738138</v>
      </c>
      <c r="L816">
        <v>46738212</v>
      </c>
      <c r="N816">
        <v>11</v>
      </c>
      <c r="O816">
        <v>1844</v>
      </c>
      <c r="P816">
        <v>1918</v>
      </c>
      <c r="Q816" t="s">
        <v>12651</v>
      </c>
      <c r="R816">
        <v>1170</v>
      </c>
      <c r="S816">
        <v>1244</v>
      </c>
    </row>
    <row r="817" spans="1:19" x14ac:dyDescent="0.3">
      <c r="A817" t="s">
        <v>7627</v>
      </c>
      <c r="B817">
        <v>1</v>
      </c>
      <c r="C817" t="s">
        <v>7644</v>
      </c>
      <c r="D817" t="str">
        <f>INDEX(Transcripts[#Data], MATCH(Exons[[#This Row],[Transcript stable ID]], Transcripts[Transcript stable ID], 0), 4)</f>
        <v>NM_003579.4</v>
      </c>
      <c r="E817" t="s">
        <v>27</v>
      </c>
      <c r="J817">
        <v>46713404</v>
      </c>
      <c r="K817">
        <v>46738344</v>
      </c>
      <c r="L817">
        <v>46738474</v>
      </c>
      <c r="N817">
        <v>12</v>
      </c>
      <c r="O817">
        <v>1919</v>
      </c>
      <c r="P817">
        <v>2049</v>
      </c>
      <c r="Q817" t="s">
        <v>12652</v>
      </c>
      <c r="R817">
        <v>1245</v>
      </c>
      <c r="S817">
        <v>1375</v>
      </c>
    </row>
    <row r="818" spans="1:19" x14ac:dyDescent="0.3">
      <c r="A818" t="s">
        <v>7627</v>
      </c>
      <c r="B818">
        <v>1</v>
      </c>
      <c r="C818" t="s">
        <v>7644</v>
      </c>
      <c r="D818" t="str">
        <f>INDEX(Transcripts[#Data], MATCH(Exons[[#This Row],[Transcript stable ID]], Transcripts[Transcript stable ID], 0), 4)</f>
        <v>NM_003579.4</v>
      </c>
      <c r="E818" t="s">
        <v>27</v>
      </c>
      <c r="J818">
        <v>46713404</v>
      </c>
      <c r="K818">
        <v>46739027</v>
      </c>
      <c r="L818">
        <v>46739137</v>
      </c>
      <c r="N818">
        <v>13</v>
      </c>
      <c r="O818">
        <v>2050</v>
      </c>
      <c r="P818">
        <v>2160</v>
      </c>
      <c r="Q818" t="s">
        <v>12653</v>
      </c>
      <c r="R818">
        <v>1376</v>
      </c>
      <c r="S818">
        <v>1486</v>
      </c>
    </row>
    <row r="819" spans="1:19" x14ac:dyDescent="0.3">
      <c r="A819" t="s">
        <v>7627</v>
      </c>
      <c r="B819">
        <v>1</v>
      </c>
      <c r="C819" t="s">
        <v>7644</v>
      </c>
      <c r="D819" t="str">
        <f>INDEX(Transcripts[#Data], MATCH(Exons[[#This Row],[Transcript stable ID]], Transcripts[Transcript stable ID], 0), 4)</f>
        <v>NM_003579.4</v>
      </c>
      <c r="E819" t="s">
        <v>27</v>
      </c>
      <c r="J819">
        <v>46713404</v>
      </c>
      <c r="K819">
        <v>46739296</v>
      </c>
      <c r="L819">
        <v>46739419</v>
      </c>
      <c r="N819">
        <v>14</v>
      </c>
      <c r="O819">
        <v>2161</v>
      </c>
      <c r="P819">
        <v>2284</v>
      </c>
      <c r="Q819" t="s">
        <v>12654</v>
      </c>
      <c r="R819">
        <v>1487</v>
      </c>
      <c r="S819">
        <v>1610</v>
      </c>
    </row>
    <row r="820" spans="1:19" x14ac:dyDescent="0.3">
      <c r="A820" t="s">
        <v>7627</v>
      </c>
      <c r="B820">
        <v>1</v>
      </c>
      <c r="C820" t="s">
        <v>7644</v>
      </c>
      <c r="D820" t="str">
        <f>INDEX(Transcripts[#Data], MATCH(Exons[[#This Row],[Transcript stable ID]], Transcripts[Transcript stable ID], 0), 4)</f>
        <v>NM_003579.4</v>
      </c>
      <c r="E820" t="s">
        <v>27</v>
      </c>
      <c r="J820">
        <v>46713404</v>
      </c>
      <c r="K820">
        <v>46739810</v>
      </c>
      <c r="L820">
        <v>46739888</v>
      </c>
      <c r="N820">
        <v>15</v>
      </c>
      <c r="O820">
        <v>2285</v>
      </c>
      <c r="P820">
        <v>2363</v>
      </c>
      <c r="Q820" t="s">
        <v>12655</v>
      </c>
      <c r="R820">
        <v>1611</v>
      </c>
      <c r="S820">
        <v>1689</v>
      </c>
    </row>
    <row r="821" spans="1:19" x14ac:dyDescent="0.3">
      <c r="A821" t="s">
        <v>7627</v>
      </c>
      <c r="B821">
        <v>1</v>
      </c>
      <c r="C821" t="s">
        <v>7644</v>
      </c>
      <c r="D821" t="str">
        <f>INDEX(Transcripts[#Data], MATCH(Exons[[#This Row],[Transcript stable ID]], Transcripts[Transcript stable ID], 0), 4)</f>
        <v>NM_003579.4</v>
      </c>
      <c r="E821" t="s">
        <v>27</v>
      </c>
      <c r="J821">
        <v>46713404</v>
      </c>
      <c r="K821">
        <v>46740210</v>
      </c>
      <c r="L821">
        <v>46740389</v>
      </c>
      <c r="N821">
        <v>16</v>
      </c>
      <c r="O821">
        <v>2364</v>
      </c>
      <c r="P821">
        <v>2543</v>
      </c>
      <c r="Q821" t="s">
        <v>12656</v>
      </c>
      <c r="R821">
        <v>1690</v>
      </c>
      <c r="S821">
        <v>1869</v>
      </c>
    </row>
    <row r="822" spans="1:19" x14ac:dyDescent="0.3">
      <c r="A822" t="s">
        <v>7627</v>
      </c>
      <c r="B822">
        <v>1</v>
      </c>
      <c r="C822" t="s">
        <v>7644</v>
      </c>
      <c r="D822" t="str">
        <f>INDEX(Transcripts[#Data], MATCH(Exons[[#This Row],[Transcript stable ID]], Transcripts[Transcript stable ID], 0), 4)</f>
        <v>NM_003579.4</v>
      </c>
      <c r="E822" t="s">
        <v>27</v>
      </c>
      <c r="J822">
        <v>46713404</v>
      </c>
      <c r="K822">
        <v>46743489</v>
      </c>
      <c r="L822">
        <v>46743652</v>
      </c>
      <c r="N822">
        <v>17</v>
      </c>
      <c r="O822">
        <v>2544</v>
      </c>
      <c r="P822">
        <v>2707</v>
      </c>
      <c r="Q822" t="s">
        <v>12657</v>
      </c>
      <c r="R822">
        <v>1870</v>
      </c>
      <c r="S822">
        <v>2033</v>
      </c>
    </row>
    <row r="823" spans="1:19" x14ac:dyDescent="0.3">
      <c r="A823" t="s">
        <v>7627</v>
      </c>
      <c r="B823">
        <v>1</v>
      </c>
      <c r="C823" t="s">
        <v>7644</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12658</v>
      </c>
      <c r="R823">
        <v>2034</v>
      </c>
      <c r="S823">
        <v>2244</v>
      </c>
    </row>
    <row r="824" spans="1:19" x14ac:dyDescent="0.3">
      <c r="A824" t="s">
        <v>7627</v>
      </c>
      <c r="B824">
        <v>1</v>
      </c>
      <c r="C824" t="s">
        <v>7648</v>
      </c>
      <c r="D824" t="str">
        <f>INDEX(Transcripts[#Data], MATCH(Exons[[#This Row],[Transcript stable ID]], Transcripts[Transcript stable ID], 0), 4)</f>
        <v>NM_001142548.1</v>
      </c>
      <c r="E824" t="s">
        <v>27</v>
      </c>
      <c r="J824">
        <v>46713367</v>
      </c>
      <c r="K824">
        <v>46714184</v>
      </c>
      <c r="L824">
        <v>46714270</v>
      </c>
      <c r="N824">
        <v>3</v>
      </c>
      <c r="O824">
        <v>118</v>
      </c>
      <c r="P824">
        <v>204</v>
      </c>
      <c r="Q824" t="s">
        <v>12642</v>
      </c>
      <c r="R824">
        <v>4</v>
      </c>
      <c r="S824">
        <v>90</v>
      </c>
    </row>
    <row r="825" spans="1:19" x14ac:dyDescent="0.3">
      <c r="A825" t="s">
        <v>7627</v>
      </c>
      <c r="B825">
        <v>1</v>
      </c>
      <c r="C825" t="s">
        <v>7648</v>
      </c>
      <c r="D825" t="str">
        <f>INDEX(Transcripts[#Data], MATCH(Exons[[#This Row],[Transcript stable ID]], Transcripts[Transcript stable ID], 0), 4)</f>
        <v>NM_001142548.1</v>
      </c>
      <c r="E825" t="s">
        <v>27</v>
      </c>
      <c r="J825">
        <v>46713367</v>
      </c>
      <c r="K825">
        <v>46715672</v>
      </c>
      <c r="L825">
        <v>46715791</v>
      </c>
      <c r="N825">
        <v>4</v>
      </c>
      <c r="O825">
        <v>205</v>
      </c>
      <c r="P825">
        <v>324</v>
      </c>
      <c r="Q825" t="s">
        <v>12643</v>
      </c>
      <c r="R825">
        <v>91</v>
      </c>
      <c r="S825">
        <v>210</v>
      </c>
    </row>
    <row r="826" spans="1:19" x14ac:dyDescent="0.3">
      <c r="A826" t="s">
        <v>7627</v>
      </c>
      <c r="B826">
        <v>1</v>
      </c>
      <c r="C826" t="s">
        <v>7648</v>
      </c>
      <c r="D826" t="str">
        <f>INDEX(Transcripts[#Data], MATCH(Exons[[#This Row],[Transcript stable ID]], Transcripts[Transcript stable ID], 0), 4)</f>
        <v>NM_001142548.1</v>
      </c>
      <c r="E826" t="s">
        <v>27</v>
      </c>
      <c r="J826">
        <v>46713367</v>
      </c>
      <c r="K826">
        <v>46724358</v>
      </c>
      <c r="L826">
        <v>46724418</v>
      </c>
      <c r="N826">
        <v>5</v>
      </c>
      <c r="O826">
        <v>325</v>
      </c>
      <c r="P826">
        <v>385</v>
      </c>
      <c r="Q826" t="s">
        <v>12644</v>
      </c>
      <c r="R826">
        <v>211</v>
      </c>
      <c r="S826">
        <v>271</v>
      </c>
    </row>
    <row r="827" spans="1:19" x14ac:dyDescent="0.3">
      <c r="A827" t="s">
        <v>7627</v>
      </c>
      <c r="B827">
        <v>1</v>
      </c>
      <c r="C827" t="s">
        <v>7648</v>
      </c>
      <c r="D827" t="str">
        <f>INDEX(Transcripts[#Data], MATCH(Exons[[#This Row],[Transcript stable ID]], Transcripts[Transcript stable ID], 0), 4)</f>
        <v>NM_001142548.1</v>
      </c>
      <c r="E827" t="s">
        <v>27</v>
      </c>
      <c r="J827">
        <v>46713367</v>
      </c>
      <c r="K827">
        <v>46725636</v>
      </c>
      <c r="L827">
        <v>46725771</v>
      </c>
      <c r="N827">
        <v>6</v>
      </c>
      <c r="O827">
        <v>386</v>
      </c>
      <c r="P827">
        <v>521</v>
      </c>
      <c r="Q827" t="s">
        <v>12645</v>
      </c>
      <c r="R827">
        <v>272</v>
      </c>
      <c r="S827">
        <v>407</v>
      </c>
    </row>
    <row r="828" spans="1:19" x14ac:dyDescent="0.3">
      <c r="A828" t="s">
        <v>7627</v>
      </c>
      <c r="B828">
        <v>1</v>
      </c>
      <c r="C828" t="s">
        <v>7648</v>
      </c>
      <c r="D828" t="str">
        <f>INDEX(Transcripts[#Data], MATCH(Exons[[#This Row],[Transcript stable ID]], Transcripts[Transcript stable ID], 0), 4)</f>
        <v>NM_001142548.1</v>
      </c>
      <c r="E828" t="s">
        <v>27</v>
      </c>
      <c r="J828">
        <v>46713367</v>
      </c>
      <c r="K828">
        <v>46726214</v>
      </c>
      <c r="L828">
        <v>46726283</v>
      </c>
      <c r="N828">
        <v>7</v>
      </c>
      <c r="O828">
        <v>522</v>
      </c>
      <c r="P828">
        <v>591</v>
      </c>
      <c r="Q828" t="s">
        <v>12646</v>
      </c>
      <c r="R828">
        <v>408</v>
      </c>
      <c r="S828">
        <v>477</v>
      </c>
    </row>
    <row r="829" spans="1:19" x14ac:dyDescent="0.3">
      <c r="A829" t="s">
        <v>7627</v>
      </c>
      <c r="B829">
        <v>1</v>
      </c>
      <c r="C829" t="s">
        <v>7648</v>
      </c>
      <c r="D829" t="str">
        <f>INDEX(Transcripts[#Data], MATCH(Exons[[#This Row],[Transcript stable ID]], Transcripts[Transcript stable ID], 0), 4)</f>
        <v>NM_001142548.1</v>
      </c>
      <c r="E829" t="s">
        <v>27</v>
      </c>
      <c r="J829">
        <v>46713367</v>
      </c>
      <c r="K829">
        <v>46726399</v>
      </c>
      <c r="L829">
        <v>46726687</v>
      </c>
      <c r="N829">
        <v>8</v>
      </c>
      <c r="O829">
        <v>592</v>
      </c>
      <c r="P829">
        <v>880</v>
      </c>
      <c r="Q829" t="s">
        <v>12647</v>
      </c>
      <c r="R829">
        <v>478</v>
      </c>
      <c r="S829">
        <v>766</v>
      </c>
    </row>
    <row r="830" spans="1:19" x14ac:dyDescent="0.3">
      <c r="A830" t="s">
        <v>7627</v>
      </c>
      <c r="B830">
        <v>1</v>
      </c>
      <c r="C830" t="s">
        <v>7648</v>
      </c>
      <c r="D830" t="str">
        <f>INDEX(Transcripts[#Data], MATCH(Exons[[#This Row],[Transcript stable ID]], Transcripts[Transcript stable ID], 0), 4)</f>
        <v>NM_001142548.1</v>
      </c>
      <c r="E830" t="s">
        <v>27</v>
      </c>
      <c r="J830">
        <v>46713367</v>
      </c>
      <c r="K830">
        <v>46726933</v>
      </c>
      <c r="L830">
        <v>46727057</v>
      </c>
      <c r="N830">
        <v>9</v>
      </c>
      <c r="O830">
        <v>881</v>
      </c>
      <c r="P830">
        <v>1005</v>
      </c>
      <c r="Q830" t="s">
        <v>12648</v>
      </c>
      <c r="R830">
        <v>767</v>
      </c>
      <c r="S830">
        <v>891</v>
      </c>
    </row>
    <row r="831" spans="1:19" x14ac:dyDescent="0.3">
      <c r="A831" t="s">
        <v>7627</v>
      </c>
      <c r="B831">
        <v>1</v>
      </c>
      <c r="C831" t="s">
        <v>7648</v>
      </c>
      <c r="D831" t="str">
        <f>INDEX(Transcripts[#Data], MATCH(Exons[[#This Row],[Transcript stable ID]], Transcripts[Transcript stable ID], 0), 4)</f>
        <v>NM_001142548.1</v>
      </c>
      <c r="E831" t="s">
        <v>27</v>
      </c>
      <c r="J831">
        <v>46713367</v>
      </c>
      <c r="K831">
        <v>46733131</v>
      </c>
      <c r="L831">
        <v>46733281</v>
      </c>
      <c r="N831">
        <v>10</v>
      </c>
      <c r="O831">
        <v>1006</v>
      </c>
      <c r="P831">
        <v>1156</v>
      </c>
      <c r="Q831" t="s">
        <v>12649</v>
      </c>
      <c r="R831">
        <v>892</v>
      </c>
      <c r="S831">
        <v>1042</v>
      </c>
    </row>
    <row r="832" spans="1:19" x14ac:dyDescent="0.3">
      <c r="A832" t="s">
        <v>7627</v>
      </c>
      <c r="B832">
        <v>1</v>
      </c>
      <c r="C832" t="s">
        <v>7648</v>
      </c>
      <c r="D832" t="str">
        <f>INDEX(Transcripts[#Data], MATCH(Exons[[#This Row],[Transcript stable ID]], Transcripts[Transcript stable ID], 0), 4)</f>
        <v>NM_001142548.1</v>
      </c>
      <c r="E832" t="s">
        <v>27</v>
      </c>
      <c r="J832">
        <v>46713367</v>
      </c>
      <c r="K832">
        <v>46736331</v>
      </c>
      <c r="L832">
        <v>46736457</v>
      </c>
      <c r="N832">
        <v>11</v>
      </c>
      <c r="O832">
        <v>1157</v>
      </c>
      <c r="P832">
        <v>1283</v>
      </c>
      <c r="Q832" t="s">
        <v>12650</v>
      </c>
      <c r="R832">
        <v>1043</v>
      </c>
      <c r="S832">
        <v>1169</v>
      </c>
    </row>
    <row r="833" spans="1:19" x14ac:dyDescent="0.3">
      <c r="A833" t="s">
        <v>7627</v>
      </c>
      <c r="B833">
        <v>1</v>
      </c>
      <c r="C833" t="s">
        <v>7648</v>
      </c>
      <c r="D833" t="str">
        <f>INDEX(Transcripts[#Data], MATCH(Exons[[#This Row],[Transcript stable ID]], Transcripts[Transcript stable ID], 0), 4)</f>
        <v>NM_001142548.1</v>
      </c>
      <c r="E833" t="s">
        <v>27</v>
      </c>
      <c r="J833">
        <v>46713367</v>
      </c>
      <c r="K833">
        <v>46738138</v>
      </c>
      <c r="L833">
        <v>46738212</v>
      </c>
      <c r="N833">
        <v>12</v>
      </c>
      <c r="O833">
        <v>1284</v>
      </c>
      <c r="P833">
        <v>1358</v>
      </c>
      <c r="Q833" t="s">
        <v>12651</v>
      </c>
      <c r="R833">
        <v>1170</v>
      </c>
      <c r="S833">
        <v>1244</v>
      </c>
    </row>
    <row r="834" spans="1:19" x14ac:dyDescent="0.3">
      <c r="A834" t="s">
        <v>7627</v>
      </c>
      <c r="B834">
        <v>1</v>
      </c>
      <c r="C834" t="s">
        <v>7648</v>
      </c>
      <c r="D834" t="str">
        <f>INDEX(Transcripts[#Data], MATCH(Exons[[#This Row],[Transcript stable ID]], Transcripts[Transcript stable ID], 0), 4)</f>
        <v>NM_001142548.1</v>
      </c>
      <c r="E834" t="s">
        <v>27</v>
      </c>
      <c r="J834">
        <v>46713367</v>
      </c>
      <c r="K834">
        <v>46738344</v>
      </c>
      <c r="L834">
        <v>46738474</v>
      </c>
      <c r="N834">
        <v>13</v>
      </c>
      <c r="O834">
        <v>1359</v>
      </c>
      <c r="P834">
        <v>1489</v>
      </c>
      <c r="Q834" t="s">
        <v>12652</v>
      </c>
      <c r="R834">
        <v>1245</v>
      </c>
      <c r="S834">
        <v>1375</v>
      </c>
    </row>
    <row r="835" spans="1:19" x14ac:dyDescent="0.3">
      <c r="A835" t="s">
        <v>7627</v>
      </c>
      <c r="B835">
        <v>1</v>
      </c>
      <c r="C835" t="s">
        <v>7648</v>
      </c>
      <c r="D835" t="str">
        <f>INDEX(Transcripts[#Data], MATCH(Exons[[#This Row],[Transcript stable ID]], Transcripts[Transcript stable ID], 0), 4)</f>
        <v>NM_001142548.1</v>
      </c>
      <c r="E835" t="s">
        <v>27</v>
      </c>
      <c r="J835">
        <v>46713367</v>
      </c>
      <c r="K835">
        <v>46739027</v>
      </c>
      <c r="L835">
        <v>46739137</v>
      </c>
      <c r="N835">
        <v>14</v>
      </c>
      <c r="O835">
        <v>1490</v>
      </c>
      <c r="P835">
        <v>1600</v>
      </c>
      <c r="Q835" t="s">
        <v>12653</v>
      </c>
      <c r="R835">
        <v>1376</v>
      </c>
      <c r="S835">
        <v>1486</v>
      </c>
    </row>
    <row r="836" spans="1:19" x14ac:dyDescent="0.3">
      <c r="A836" t="s">
        <v>7627</v>
      </c>
      <c r="B836">
        <v>1</v>
      </c>
      <c r="C836" t="s">
        <v>7648</v>
      </c>
      <c r="D836" t="str">
        <f>INDEX(Transcripts[#Data], MATCH(Exons[[#This Row],[Transcript stable ID]], Transcripts[Transcript stable ID], 0), 4)</f>
        <v>NM_001142548.1</v>
      </c>
      <c r="E836" t="s">
        <v>27</v>
      </c>
      <c r="J836">
        <v>46713367</v>
      </c>
      <c r="K836">
        <v>46739296</v>
      </c>
      <c r="L836">
        <v>46739419</v>
      </c>
      <c r="N836">
        <v>15</v>
      </c>
      <c r="O836">
        <v>1601</v>
      </c>
      <c r="P836">
        <v>1724</v>
      </c>
      <c r="Q836" t="s">
        <v>12654</v>
      </c>
      <c r="R836">
        <v>1487</v>
      </c>
      <c r="S836">
        <v>1610</v>
      </c>
    </row>
    <row r="837" spans="1:19" x14ac:dyDescent="0.3">
      <c r="A837" t="s">
        <v>7627</v>
      </c>
      <c r="B837">
        <v>1</v>
      </c>
      <c r="C837" t="s">
        <v>7648</v>
      </c>
      <c r="D837" t="str">
        <f>INDEX(Transcripts[#Data], MATCH(Exons[[#This Row],[Transcript stable ID]], Transcripts[Transcript stable ID], 0), 4)</f>
        <v>NM_001142548.1</v>
      </c>
      <c r="E837" t="s">
        <v>27</v>
      </c>
      <c r="J837">
        <v>46713367</v>
      </c>
      <c r="K837">
        <v>46739810</v>
      </c>
      <c r="L837">
        <v>46739888</v>
      </c>
      <c r="N837">
        <v>16</v>
      </c>
      <c r="O837">
        <v>1725</v>
      </c>
      <c r="P837">
        <v>1803</v>
      </c>
      <c r="Q837" t="s">
        <v>12655</v>
      </c>
      <c r="R837">
        <v>1611</v>
      </c>
      <c r="S837">
        <v>1689</v>
      </c>
    </row>
    <row r="838" spans="1:19" x14ac:dyDescent="0.3">
      <c r="A838" t="s">
        <v>7627</v>
      </c>
      <c r="B838">
        <v>1</v>
      </c>
      <c r="C838" t="s">
        <v>7648</v>
      </c>
      <c r="D838" t="str">
        <f>INDEX(Transcripts[#Data], MATCH(Exons[[#This Row],[Transcript stable ID]], Transcripts[Transcript stable ID], 0), 4)</f>
        <v>NM_001142548.1</v>
      </c>
      <c r="E838" t="s">
        <v>27</v>
      </c>
      <c r="J838">
        <v>46713367</v>
      </c>
      <c r="K838">
        <v>46740210</v>
      </c>
      <c r="L838">
        <v>46740389</v>
      </c>
      <c r="N838">
        <v>17</v>
      </c>
      <c r="O838">
        <v>1804</v>
      </c>
      <c r="P838">
        <v>1983</v>
      </c>
      <c r="Q838" t="s">
        <v>12656</v>
      </c>
      <c r="R838">
        <v>1690</v>
      </c>
      <c r="S838">
        <v>1869</v>
      </c>
    </row>
    <row r="839" spans="1:19" x14ac:dyDescent="0.3">
      <c r="A839" t="s">
        <v>7627</v>
      </c>
      <c r="B839">
        <v>1</v>
      </c>
      <c r="C839" t="s">
        <v>7648</v>
      </c>
      <c r="D839" t="str">
        <f>INDEX(Transcripts[#Data], MATCH(Exons[[#This Row],[Transcript stable ID]], Transcripts[Transcript stable ID], 0), 4)</f>
        <v>NM_001142548.1</v>
      </c>
      <c r="E839" t="s">
        <v>27</v>
      </c>
      <c r="J839">
        <v>46713367</v>
      </c>
      <c r="K839">
        <v>46743489</v>
      </c>
      <c r="L839">
        <v>46743652</v>
      </c>
      <c r="N839">
        <v>18</v>
      </c>
      <c r="O839">
        <v>1984</v>
      </c>
      <c r="P839">
        <v>2147</v>
      </c>
      <c r="Q839" t="s">
        <v>12657</v>
      </c>
      <c r="R839">
        <v>1870</v>
      </c>
      <c r="S839">
        <v>2033</v>
      </c>
    </row>
    <row r="840" spans="1:19" x14ac:dyDescent="0.3">
      <c r="A840" t="s">
        <v>7627</v>
      </c>
      <c r="B840">
        <v>1</v>
      </c>
      <c r="C840" t="s">
        <v>7648</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12659</v>
      </c>
    </row>
    <row r="841" spans="1:19" x14ac:dyDescent="0.3">
      <c r="A841" t="s">
        <v>7627</v>
      </c>
      <c r="B841">
        <v>1</v>
      </c>
      <c r="C841" t="s">
        <v>7648</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12660</v>
      </c>
      <c r="R841">
        <v>1</v>
      </c>
      <c r="S841">
        <v>3</v>
      </c>
    </row>
    <row r="842" spans="1:19" x14ac:dyDescent="0.3">
      <c r="A842" t="s">
        <v>7627</v>
      </c>
      <c r="B842">
        <v>1</v>
      </c>
      <c r="C842" t="s">
        <v>7648</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12661</v>
      </c>
      <c r="R842">
        <v>2034</v>
      </c>
      <c r="S842">
        <v>2244</v>
      </c>
    </row>
    <row r="843" spans="1:19" x14ac:dyDescent="0.3">
      <c r="A843" t="s">
        <v>4254</v>
      </c>
      <c r="B843">
        <v>1</v>
      </c>
      <c r="C843" t="s">
        <v>4274</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12662</v>
      </c>
      <c r="R843">
        <v>1</v>
      </c>
      <c r="S843">
        <v>94</v>
      </c>
    </row>
    <row r="844" spans="1:19" x14ac:dyDescent="0.3">
      <c r="A844" t="s">
        <v>4254</v>
      </c>
      <c r="B844">
        <v>1</v>
      </c>
      <c r="C844" t="s">
        <v>4274</v>
      </c>
      <c r="D844">
        <f>INDEX(Transcripts[#Data], MATCH(Exons[[#This Row],[Transcript stable ID]], Transcripts[Transcript stable ID], 0), 4)</f>
        <v>0</v>
      </c>
      <c r="E844" t="s">
        <v>27</v>
      </c>
      <c r="J844">
        <v>99192200</v>
      </c>
      <c r="K844">
        <v>99250791</v>
      </c>
      <c r="L844">
        <v>99251336</v>
      </c>
      <c r="N844">
        <v>2</v>
      </c>
      <c r="O844">
        <v>706</v>
      </c>
      <c r="P844">
        <v>1251</v>
      </c>
      <c r="Q844" t="s">
        <v>12663</v>
      </c>
      <c r="R844">
        <v>95</v>
      </c>
      <c r="S844">
        <v>640</v>
      </c>
    </row>
    <row r="845" spans="1:19" x14ac:dyDescent="0.3">
      <c r="A845" t="s">
        <v>4254</v>
      </c>
      <c r="B845">
        <v>1</v>
      </c>
      <c r="C845" t="s">
        <v>4274</v>
      </c>
      <c r="D845">
        <f>INDEX(Transcripts[#Data], MATCH(Exons[[#This Row],[Transcript stable ID]], Transcripts[Transcript stable ID], 0), 4)</f>
        <v>0</v>
      </c>
      <c r="E845" t="s">
        <v>27</v>
      </c>
      <c r="J845">
        <v>99192200</v>
      </c>
      <c r="K845">
        <v>99434554</v>
      </c>
      <c r="L845">
        <v>99434866</v>
      </c>
      <c r="N845">
        <v>3</v>
      </c>
      <c r="O845">
        <v>1252</v>
      </c>
      <c r="P845">
        <v>1564</v>
      </c>
      <c r="Q845" t="s">
        <v>12664</v>
      </c>
      <c r="R845">
        <v>641</v>
      </c>
      <c r="S845">
        <v>953</v>
      </c>
    </row>
    <row r="846" spans="1:19" x14ac:dyDescent="0.3">
      <c r="A846" t="s">
        <v>4254</v>
      </c>
      <c r="B846">
        <v>1</v>
      </c>
      <c r="C846" t="s">
        <v>4274</v>
      </c>
      <c r="D846">
        <f>INDEX(Transcripts[#Data], MATCH(Exons[[#This Row],[Transcript stable ID]], Transcripts[Transcript stable ID], 0), 4)</f>
        <v>0</v>
      </c>
      <c r="E846" t="s">
        <v>27</v>
      </c>
      <c r="J846">
        <v>99192200</v>
      </c>
      <c r="K846">
        <v>99439986</v>
      </c>
      <c r="L846">
        <v>99440134</v>
      </c>
      <c r="N846">
        <v>4</v>
      </c>
      <c r="O846">
        <v>1565</v>
      </c>
      <c r="P846">
        <v>1713</v>
      </c>
      <c r="Q846" t="s">
        <v>12665</v>
      </c>
      <c r="R846">
        <v>954</v>
      </c>
      <c r="S846">
        <v>1102</v>
      </c>
    </row>
    <row r="847" spans="1:19" x14ac:dyDescent="0.3">
      <c r="A847" t="s">
        <v>4254</v>
      </c>
      <c r="B847">
        <v>1</v>
      </c>
      <c r="C847" t="s">
        <v>4274</v>
      </c>
      <c r="D847">
        <f>INDEX(Transcripts[#Data], MATCH(Exons[[#This Row],[Transcript stable ID]], Transcripts[Transcript stable ID], 0), 4)</f>
        <v>0</v>
      </c>
      <c r="E847" t="s">
        <v>27</v>
      </c>
      <c r="J847">
        <v>99192200</v>
      </c>
      <c r="K847">
        <v>99442706</v>
      </c>
      <c r="L847">
        <v>99442850</v>
      </c>
      <c r="N847">
        <v>5</v>
      </c>
      <c r="O847">
        <v>1714</v>
      </c>
      <c r="P847">
        <v>1858</v>
      </c>
      <c r="Q847" t="s">
        <v>12666</v>
      </c>
      <c r="R847">
        <v>1103</v>
      </c>
      <c r="S847">
        <v>1247</v>
      </c>
    </row>
    <row r="848" spans="1:19" x14ac:dyDescent="0.3">
      <c r="A848" t="s">
        <v>4254</v>
      </c>
      <c r="B848">
        <v>1</v>
      </c>
      <c r="C848" t="s">
        <v>4274</v>
      </c>
      <c r="D848">
        <f>INDEX(Transcripts[#Data], MATCH(Exons[[#This Row],[Transcript stable ID]], Transcripts[Transcript stable ID], 0), 4)</f>
        <v>0</v>
      </c>
      <c r="E848" t="s">
        <v>27</v>
      </c>
      <c r="J848">
        <v>99192200</v>
      </c>
      <c r="K848">
        <v>99451914</v>
      </c>
      <c r="L848">
        <v>99452128</v>
      </c>
      <c r="N848">
        <v>6</v>
      </c>
      <c r="O848">
        <v>1859</v>
      </c>
      <c r="P848">
        <v>2073</v>
      </c>
      <c r="Q848" t="s">
        <v>12667</v>
      </c>
      <c r="R848">
        <v>1248</v>
      </c>
      <c r="S848">
        <v>1462</v>
      </c>
    </row>
    <row r="849" spans="1:19" x14ac:dyDescent="0.3">
      <c r="A849" t="s">
        <v>4254</v>
      </c>
      <c r="B849">
        <v>1</v>
      </c>
      <c r="C849" t="s">
        <v>4274</v>
      </c>
      <c r="D849">
        <f>INDEX(Transcripts[#Data], MATCH(Exons[[#This Row],[Transcript stable ID]], Transcripts[Transcript stable ID], 0), 4)</f>
        <v>0</v>
      </c>
      <c r="E849" t="s">
        <v>27</v>
      </c>
      <c r="J849">
        <v>99192200</v>
      </c>
      <c r="K849">
        <v>99454544</v>
      </c>
      <c r="L849">
        <v>99454670</v>
      </c>
      <c r="N849">
        <v>7</v>
      </c>
      <c r="O849">
        <v>2074</v>
      </c>
      <c r="P849">
        <v>2200</v>
      </c>
      <c r="Q849" t="s">
        <v>12668</v>
      </c>
      <c r="R849">
        <v>1463</v>
      </c>
      <c r="S849">
        <v>1589</v>
      </c>
    </row>
    <row r="850" spans="1:19" x14ac:dyDescent="0.3">
      <c r="A850" t="s">
        <v>4254</v>
      </c>
      <c r="B850">
        <v>1</v>
      </c>
      <c r="C850" t="s">
        <v>4274</v>
      </c>
      <c r="D850">
        <f>INDEX(Transcripts[#Data], MATCH(Exons[[#This Row],[Transcript stable ID]], Transcripts[Transcript stable ID], 0), 4)</f>
        <v>0</v>
      </c>
      <c r="E850" t="s">
        <v>27</v>
      </c>
      <c r="J850">
        <v>99192200</v>
      </c>
      <c r="K850">
        <v>99456273</v>
      </c>
      <c r="L850">
        <v>99456511</v>
      </c>
      <c r="N850">
        <v>8</v>
      </c>
      <c r="O850">
        <v>2201</v>
      </c>
      <c r="P850">
        <v>2439</v>
      </c>
      <c r="Q850" t="s">
        <v>12669</v>
      </c>
      <c r="R850">
        <v>1590</v>
      </c>
      <c r="S850">
        <v>1828</v>
      </c>
    </row>
    <row r="851" spans="1:19" x14ac:dyDescent="0.3">
      <c r="A851" t="s">
        <v>4254</v>
      </c>
      <c r="B851">
        <v>1</v>
      </c>
      <c r="C851" t="s">
        <v>4274</v>
      </c>
      <c r="D851">
        <f>INDEX(Transcripts[#Data], MATCH(Exons[[#This Row],[Transcript stable ID]], Transcripts[Transcript stable ID], 0), 4)</f>
        <v>0</v>
      </c>
      <c r="E851" t="s">
        <v>27</v>
      </c>
      <c r="J851">
        <v>99192200</v>
      </c>
      <c r="K851">
        <v>99459193</v>
      </c>
      <c r="L851">
        <v>99459360</v>
      </c>
      <c r="N851">
        <v>9</v>
      </c>
      <c r="O851">
        <v>2440</v>
      </c>
      <c r="P851">
        <v>2607</v>
      </c>
      <c r="Q851" t="s">
        <v>12670</v>
      </c>
      <c r="R851">
        <v>1829</v>
      </c>
      <c r="S851">
        <v>1996</v>
      </c>
    </row>
    <row r="852" spans="1:19" x14ac:dyDescent="0.3">
      <c r="A852" t="s">
        <v>4254</v>
      </c>
      <c r="B852">
        <v>1</v>
      </c>
      <c r="C852" t="s">
        <v>4274</v>
      </c>
      <c r="D852">
        <f>INDEX(Transcripts[#Data], MATCH(Exons[[#This Row],[Transcript stable ID]], Transcripts[Transcript stable ID], 0), 4)</f>
        <v>0</v>
      </c>
      <c r="E852" t="s">
        <v>27</v>
      </c>
      <c r="J852">
        <v>99192200</v>
      </c>
      <c r="K852">
        <v>99459901</v>
      </c>
      <c r="L852">
        <v>99460105</v>
      </c>
      <c r="N852">
        <v>10</v>
      </c>
      <c r="O852">
        <v>2608</v>
      </c>
      <c r="P852">
        <v>2812</v>
      </c>
      <c r="Q852" t="s">
        <v>12671</v>
      </c>
      <c r="R852">
        <v>1997</v>
      </c>
      <c r="S852">
        <v>2201</v>
      </c>
    </row>
    <row r="853" spans="1:19" x14ac:dyDescent="0.3">
      <c r="A853" t="s">
        <v>4254</v>
      </c>
      <c r="B853">
        <v>1</v>
      </c>
      <c r="C853" t="s">
        <v>4274</v>
      </c>
      <c r="D853">
        <f>INDEX(Transcripts[#Data], MATCH(Exons[[#This Row],[Transcript stable ID]], Transcripts[Transcript stable ID], 0), 4)</f>
        <v>0</v>
      </c>
      <c r="E853" t="s">
        <v>27</v>
      </c>
      <c r="J853">
        <v>99192200</v>
      </c>
      <c r="K853">
        <v>99465377</v>
      </c>
      <c r="L853">
        <v>99465660</v>
      </c>
      <c r="N853">
        <v>11</v>
      </c>
      <c r="O853">
        <v>2813</v>
      </c>
      <c r="P853">
        <v>3096</v>
      </c>
      <c r="Q853" t="s">
        <v>12672</v>
      </c>
      <c r="R853">
        <v>2202</v>
      </c>
      <c r="S853">
        <v>2485</v>
      </c>
    </row>
    <row r="854" spans="1:19" x14ac:dyDescent="0.3">
      <c r="A854" t="s">
        <v>4254</v>
      </c>
      <c r="B854">
        <v>1</v>
      </c>
      <c r="C854" t="s">
        <v>4274</v>
      </c>
      <c r="D854">
        <f>INDEX(Transcripts[#Data], MATCH(Exons[[#This Row],[Transcript stable ID]], Transcripts[Transcript stable ID], 0), 4)</f>
        <v>0</v>
      </c>
      <c r="E854" t="s">
        <v>27</v>
      </c>
      <c r="J854">
        <v>99192200</v>
      </c>
      <c r="K854">
        <v>99467105</v>
      </c>
      <c r="L854">
        <v>99467241</v>
      </c>
      <c r="N854">
        <v>12</v>
      </c>
      <c r="O854">
        <v>3097</v>
      </c>
      <c r="P854">
        <v>3233</v>
      </c>
      <c r="Q854" t="s">
        <v>12673</v>
      </c>
      <c r="R854">
        <v>2486</v>
      </c>
      <c r="S854">
        <v>2622</v>
      </c>
    </row>
    <row r="855" spans="1:19" x14ac:dyDescent="0.3">
      <c r="A855" t="s">
        <v>4254</v>
      </c>
      <c r="B855">
        <v>1</v>
      </c>
      <c r="C855" t="s">
        <v>4274</v>
      </c>
      <c r="D855">
        <f>INDEX(Transcripts[#Data], MATCH(Exons[[#This Row],[Transcript stable ID]], Transcripts[Transcript stable ID], 0), 4)</f>
        <v>0</v>
      </c>
      <c r="E855" t="s">
        <v>27</v>
      </c>
      <c r="J855">
        <v>99192200</v>
      </c>
      <c r="K855">
        <v>99467754</v>
      </c>
      <c r="L855">
        <v>99467913</v>
      </c>
      <c r="N855">
        <v>13</v>
      </c>
      <c r="O855">
        <v>3234</v>
      </c>
      <c r="P855">
        <v>3393</v>
      </c>
      <c r="Q855" t="s">
        <v>12674</v>
      </c>
      <c r="R855">
        <v>2623</v>
      </c>
      <c r="S855">
        <v>2782</v>
      </c>
    </row>
    <row r="856" spans="1:19" x14ac:dyDescent="0.3">
      <c r="A856" t="s">
        <v>4254</v>
      </c>
      <c r="B856">
        <v>1</v>
      </c>
      <c r="C856" t="s">
        <v>4274</v>
      </c>
      <c r="D856">
        <f>INDEX(Transcripts[#Data], MATCH(Exons[[#This Row],[Transcript stable ID]], Transcripts[Transcript stable ID], 0), 4)</f>
        <v>0</v>
      </c>
      <c r="E856" t="s">
        <v>27</v>
      </c>
      <c r="J856">
        <v>99192200</v>
      </c>
      <c r="K856">
        <v>99472787</v>
      </c>
      <c r="L856">
        <v>99472889</v>
      </c>
      <c r="N856">
        <v>14</v>
      </c>
      <c r="O856">
        <v>3394</v>
      </c>
      <c r="P856">
        <v>3496</v>
      </c>
      <c r="Q856" t="s">
        <v>12675</v>
      </c>
      <c r="R856">
        <v>2783</v>
      </c>
      <c r="S856">
        <v>2885</v>
      </c>
    </row>
    <row r="857" spans="1:19" x14ac:dyDescent="0.3">
      <c r="A857" t="s">
        <v>4254</v>
      </c>
      <c r="B857">
        <v>1</v>
      </c>
      <c r="C857" t="s">
        <v>4274</v>
      </c>
      <c r="D857">
        <f>INDEX(Transcripts[#Data], MATCH(Exons[[#This Row],[Transcript stable ID]], Transcripts[Transcript stable ID], 0), 4)</f>
        <v>0</v>
      </c>
      <c r="E857" t="s">
        <v>27</v>
      </c>
      <c r="J857">
        <v>99192200</v>
      </c>
      <c r="K857">
        <v>99473464</v>
      </c>
      <c r="L857">
        <v>99473534</v>
      </c>
      <c r="N857">
        <v>15</v>
      </c>
      <c r="O857">
        <v>3497</v>
      </c>
      <c r="P857">
        <v>3567</v>
      </c>
      <c r="Q857" t="s">
        <v>12676</v>
      </c>
      <c r="R857">
        <v>2886</v>
      </c>
      <c r="S857">
        <v>2956</v>
      </c>
    </row>
    <row r="858" spans="1:19" x14ac:dyDescent="0.3">
      <c r="A858" t="s">
        <v>4254</v>
      </c>
      <c r="B858">
        <v>1</v>
      </c>
      <c r="C858" t="s">
        <v>4274</v>
      </c>
      <c r="D858">
        <f>INDEX(Transcripts[#Data], MATCH(Exons[[#This Row],[Transcript stable ID]], Transcripts[Transcript stable ID], 0), 4)</f>
        <v>0</v>
      </c>
      <c r="E858" t="s">
        <v>27</v>
      </c>
      <c r="J858">
        <v>99192200</v>
      </c>
      <c r="K858">
        <v>99478053</v>
      </c>
      <c r="L858">
        <v>99478282</v>
      </c>
      <c r="N858">
        <v>16</v>
      </c>
      <c r="O858">
        <v>3568</v>
      </c>
      <c r="P858">
        <v>3797</v>
      </c>
      <c r="Q858" t="s">
        <v>12677</v>
      </c>
      <c r="R858">
        <v>2957</v>
      </c>
      <c r="S858">
        <v>3186</v>
      </c>
    </row>
    <row r="859" spans="1:19" x14ac:dyDescent="0.3">
      <c r="A859" t="s">
        <v>4254</v>
      </c>
      <c r="B859">
        <v>1</v>
      </c>
      <c r="C859" t="s">
        <v>4274</v>
      </c>
      <c r="D859">
        <f>INDEX(Transcripts[#Data], MATCH(Exons[[#This Row],[Transcript stable ID]], Transcripts[Transcript stable ID], 0), 4)</f>
        <v>0</v>
      </c>
      <c r="E859" t="s">
        <v>27</v>
      </c>
      <c r="J859">
        <v>99192200</v>
      </c>
      <c r="K859">
        <v>99478545</v>
      </c>
      <c r="L859">
        <v>99478655</v>
      </c>
      <c r="N859">
        <v>17</v>
      </c>
      <c r="O859">
        <v>3798</v>
      </c>
      <c r="P859">
        <v>3908</v>
      </c>
      <c r="Q859" t="s">
        <v>12678</v>
      </c>
      <c r="R859">
        <v>3187</v>
      </c>
      <c r="S859">
        <v>3297</v>
      </c>
    </row>
    <row r="860" spans="1:19" x14ac:dyDescent="0.3">
      <c r="A860" t="s">
        <v>4254</v>
      </c>
      <c r="B860">
        <v>1</v>
      </c>
      <c r="C860" t="s">
        <v>4274</v>
      </c>
      <c r="D860">
        <f>INDEX(Transcripts[#Data], MATCH(Exons[[#This Row],[Transcript stable ID]], Transcripts[Transcript stable ID], 0), 4)</f>
        <v>0</v>
      </c>
      <c r="E860" t="s">
        <v>27</v>
      </c>
      <c r="J860">
        <v>99192200</v>
      </c>
      <c r="K860">
        <v>99482430</v>
      </c>
      <c r="L860">
        <v>99482589</v>
      </c>
      <c r="N860">
        <v>18</v>
      </c>
      <c r="O860">
        <v>3909</v>
      </c>
      <c r="P860">
        <v>4068</v>
      </c>
      <c r="Q860" t="s">
        <v>12679</v>
      </c>
      <c r="R860">
        <v>3298</v>
      </c>
      <c r="S860">
        <v>3457</v>
      </c>
    </row>
    <row r="861" spans="1:19" x14ac:dyDescent="0.3">
      <c r="A861" t="s">
        <v>4254</v>
      </c>
      <c r="B861">
        <v>1</v>
      </c>
      <c r="C861" t="s">
        <v>4274</v>
      </c>
      <c r="D861">
        <f>INDEX(Transcripts[#Data], MATCH(Exons[[#This Row],[Transcript stable ID]], Transcripts[Transcript stable ID], 0), 4)</f>
        <v>0</v>
      </c>
      <c r="E861" t="s">
        <v>27</v>
      </c>
      <c r="J861">
        <v>99192200</v>
      </c>
      <c r="K861">
        <v>99486152</v>
      </c>
      <c r="L861">
        <v>99486281</v>
      </c>
      <c r="N861">
        <v>19</v>
      </c>
      <c r="O861">
        <v>4069</v>
      </c>
      <c r="P861">
        <v>4198</v>
      </c>
      <c r="Q861" t="s">
        <v>12680</v>
      </c>
      <c r="R861">
        <v>3458</v>
      </c>
      <c r="S861">
        <v>3587</v>
      </c>
    </row>
    <row r="862" spans="1:19" x14ac:dyDescent="0.3">
      <c r="A862" t="s">
        <v>4254</v>
      </c>
      <c r="B862">
        <v>1</v>
      </c>
      <c r="C862" t="s">
        <v>4274</v>
      </c>
      <c r="D862">
        <f>INDEX(Transcripts[#Data], MATCH(Exons[[#This Row],[Transcript stable ID]], Transcripts[Transcript stable ID], 0), 4)</f>
        <v>0</v>
      </c>
      <c r="E862" t="s">
        <v>27</v>
      </c>
      <c r="J862">
        <v>99192200</v>
      </c>
      <c r="K862">
        <v>99491803</v>
      </c>
      <c r="L862">
        <v>99491937</v>
      </c>
      <c r="N862">
        <v>20</v>
      </c>
      <c r="O862">
        <v>4199</v>
      </c>
      <c r="P862">
        <v>4333</v>
      </c>
      <c r="Q862" t="s">
        <v>12681</v>
      </c>
      <c r="R862">
        <v>3588</v>
      </c>
      <c r="S862">
        <v>3722</v>
      </c>
    </row>
    <row r="863" spans="1:19" x14ac:dyDescent="0.3">
      <c r="A863" t="s">
        <v>4254</v>
      </c>
      <c r="B863">
        <v>1</v>
      </c>
      <c r="C863" t="s">
        <v>4274</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12682</v>
      </c>
      <c r="R863">
        <v>3723</v>
      </c>
      <c r="S863">
        <v>4104</v>
      </c>
    </row>
    <row r="864" spans="1:19" x14ac:dyDescent="0.3">
      <c r="A864" t="s">
        <v>7375</v>
      </c>
      <c r="B864">
        <v>1</v>
      </c>
      <c r="C864" t="s">
        <v>7388</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12683</v>
      </c>
    </row>
    <row r="865" spans="1:19" x14ac:dyDescent="0.3">
      <c r="A865" t="s">
        <v>7375</v>
      </c>
      <c r="B865">
        <v>1</v>
      </c>
      <c r="C865" t="s">
        <v>7388</v>
      </c>
      <c r="D865" t="str">
        <f>INDEX(Transcripts[#Data], MATCH(Exons[[#This Row],[Transcript stable ID]], Transcripts[Transcript stable ID], 0), 4)</f>
        <v>NM_005732.3</v>
      </c>
      <c r="E865" t="s">
        <v>27</v>
      </c>
      <c r="J865">
        <v>131892616</v>
      </c>
      <c r="K865">
        <v>131915554</v>
      </c>
      <c r="L865">
        <v>131915758</v>
      </c>
      <c r="N865">
        <v>5</v>
      </c>
      <c r="O865">
        <v>953</v>
      </c>
      <c r="P865">
        <v>1157</v>
      </c>
      <c r="Q865" t="s">
        <v>12684</v>
      </c>
      <c r="R865">
        <v>135</v>
      </c>
      <c r="S865">
        <v>339</v>
      </c>
    </row>
    <row r="866" spans="1:19" x14ac:dyDescent="0.3">
      <c r="A866" t="s">
        <v>7375</v>
      </c>
      <c r="B866">
        <v>1</v>
      </c>
      <c r="C866" t="s">
        <v>7388</v>
      </c>
      <c r="D866" t="str">
        <f>INDEX(Transcripts[#Data], MATCH(Exons[[#This Row],[Transcript stable ID]], Transcripts[Transcript stable ID], 0), 4)</f>
        <v>NM_005732.3</v>
      </c>
      <c r="E866" t="s">
        <v>27</v>
      </c>
      <c r="J866">
        <v>131892616</v>
      </c>
      <c r="K866">
        <v>131923254</v>
      </c>
      <c r="L866">
        <v>131923382</v>
      </c>
      <c r="N866">
        <v>6</v>
      </c>
      <c r="O866">
        <v>1158</v>
      </c>
      <c r="P866">
        <v>1286</v>
      </c>
      <c r="Q866" t="s">
        <v>12685</v>
      </c>
      <c r="R866">
        <v>340</v>
      </c>
      <c r="S866">
        <v>468</v>
      </c>
    </row>
    <row r="867" spans="1:19" x14ac:dyDescent="0.3">
      <c r="A867" t="s">
        <v>7375</v>
      </c>
      <c r="B867">
        <v>1</v>
      </c>
      <c r="C867" t="s">
        <v>7388</v>
      </c>
      <c r="D867" t="str">
        <f>INDEX(Transcripts[#Data], MATCH(Exons[[#This Row],[Transcript stable ID]], Transcripts[Transcript stable ID], 0), 4)</f>
        <v>NM_005732.3</v>
      </c>
      <c r="E867" t="s">
        <v>27</v>
      </c>
      <c r="J867">
        <v>131892616</v>
      </c>
      <c r="K867">
        <v>131923616</v>
      </c>
      <c r="L867">
        <v>131923781</v>
      </c>
      <c r="N867">
        <v>7</v>
      </c>
      <c r="O867">
        <v>1287</v>
      </c>
      <c r="P867">
        <v>1452</v>
      </c>
      <c r="Q867" t="s">
        <v>12686</v>
      </c>
      <c r="R867">
        <v>469</v>
      </c>
      <c r="S867">
        <v>634</v>
      </c>
    </row>
    <row r="868" spans="1:19" x14ac:dyDescent="0.3">
      <c r="A868" t="s">
        <v>7375</v>
      </c>
      <c r="B868">
        <v>1</v>
      </c>
      <c r="C868" t="s">
        <v>7388</v>
      </c>
      <c r="D868" t="str">
        <f>INDEX(Transcripts[#Data], MATCH(Exons[[#This Row],[Transcript stable ID]], Transcripts[Transcript stable ID], 0), 4)</f>
        <v>NM_005732.3</v>
      </c>
      <c r="E868" t="s">
        <v>27</v>
      </c>
      <c r="J868">
        <v>131892616</v>
      </c>
      <c r="K868">
        <v>131924379</v>
      </c>
      <c r="L868">
        <v>131924572</v>
      </c>
      <c r="N868">
        <v>8</v>
      </c>
      <c r="O868">
        <v>1453</v>
      </c>
      <c r="P868">
        <v>1646</v>
      </c>
      <c r="Q868" t="s">
        <v>12687</v>
      </c>
      <c r="R868">
        <v>635</v>
      </c>
      <c r="S868">
        <v>828</v>
      </c>
    </row>
    <row r="869" spans="1:19" x14ac:dyDescent="0.3">
      <c r="A869" t="s">
        <v>7375</v>
      </c>
      <c r="B869">
        <v>1</v>
      </c>
      <c r="C869" t="s">
        <v>7388</v>
      </c>
      <c r="D869" t="str">
        <f>INDEX(Transcripts[#Data], MATCH(Exons[[#This Row],[Transcript stable ID]], Transcripts[Transcript stable ID], 0), 4)</f>
        <v>NM_005732.3</v>
      </c>
      <c r="E869" t="s">
        <v>27</v>
      </c>
      <c r="J869">
        <v>131892616</v>
      </c>
      <c r="K869">
        <v>131925323</v>
      </c>
      <c r="L869">
        <v>131925529</v>
      </c>
      <c r="N869">
        <v>9</v>
      </c>
      <c r="O869">
        <v>1647</v>
      </c>
      <c r="P869">
        <v>1853</v>
      </c>
      <c r="Q869" t="s">
        <v>12688</v>
      </c>
      <c r="R869">
        <v>829</v>
      </c>
      <c r="S869">
        <v>1035</v>
      </c>
    </row>
    <row r="870" spans="1:19" x14ac:dyDescent="0.3">
      <c r="A870" t="s">
        <v>7375</v>
      </c>
      <c r="B870">
        <v>1</v>
      </c>
      <c r="C870" t="s">
        <v>7388</v>
      </c>
      <c r="D870" t="str">
        <f>INDEX(Transcripts[#Data], MATCH(Exons[[#This Row],[Transcript stable ID]], Transcripts[Transcript stable ID], 0), 4)</f>
        <v>NM_005732.3</v>
      </c>
      <c r="E870" t="s">
        <v>27</v>
      </c>
      <c r="J870">
        <v>131892616</v>
      </c>
      <c r="K870">
        <v>131926916</v>
      </c>
      <c r="L870">
        <v>131927098</v>
      </c>
      <c r="N870">
        <v>10</v>
      </c>
      <c r="O870">
        <v>1854</v>
      </c>
      <c r="P870">
        <v>2036</v>
      </c>
      <c r="Q870" t="s">
        <v>12689</v>
      </c>
      <c r="R870">
        <v>1036</v>
      </c>
      <c r="S870">
        <v>1218</v>
      </c>
    </row>
    <row r="871" spans="1:19" x14ac:dyDescent="0.3">
      <c r="A871" t="s">
        <v>7375</v>
      </c>
      <c r="B871">
        <v>1</v>
      </c>
      <c r="C871" t="s">
        <v>7388</v>
      </c>
      <c r="D871" t="str">
        <f>INDEX(Transcripts[#Data], MATCH(Exons[[#This Row],[Transcript stable ID]], Transcripts[Transcript stable ID], 0), 4)</f>
        <v>NM_005732.3</v>
      </c>
      <c r="E871" t="s">
        <v>27</v>
      </c>
      <c r="J871">
        <v>131892616</v>
      </c>
      <c r="K871">
        <v>131927569</v>
      </c>
      <c r="L871">
        <v>131927726</v>
      </c>
      <c r="N871">
        <v>11</v>
      </c>
      <c r="O871">
        <v>2037</v>
      </c>
      <c r="P871">
        <v>2194</v>
      </c>
      <c r="Q871" t="s">
        <v>12690</v>
      </c>
      <c r="R871">
        <v>1219</v>
      </c>
      <c r="S871">
        <v>1376</v>
      </c>
    </row>
    <row r="872" spans="1:19" x14ac:dyDescent="0.3">
      <c r="A872" t="s">
        <v>7375</v>
      </c>
      <c r="B872">
        <v>1</v>
      </c>
      <c r="C872" t="s">
        <v>7388</v>
      </c>
      <c r="D872" t="str">
        <f>INDEX(Transcripts[#Data], MATCH(Exons[[#This Row],[Transcript stable ID]], Transcripts[Transcript stable ID], 0), 4)</f>
        <v>NM_005732.3</v>
      </c>
      <c r="E872" t="s">
        <v>27</v>
      </c>
      <c r="J872">
        <v>131892616</v>
      </c>
      <c r="K872">
        <v>131930561</v>
      </c>
      <c r="L872">
        <v>131930736</v>
      </c>
      <c r="N872">
        <v>12</v>
      </c>
      <c r="O872">
        <v>2195</v>
      </c>
      <c r="P872">
        <v>2370</v>
      </c>
      <c r="Q872" t="s">
        <v>12691</v>
      </c>
      <c r="R872">
        <v>1377</v>
      </c>
      <c r="S872">
        <v>1552</v>
      </c>
    </row>
    <row r="873" spans="1:19" x14ac:dyDescent="0.3">
      <c r="A873" t="s">
        <v>7375</v>
      </c>
      <c r="B873">
        <v>1</v>
      </c>
      <c r="C873" t="s">
        <v>7388</v>
      </c>
      <c r="D873" t="str">
        <f>INDEX(Transcripts[#Data], MATCH(Exons[[#This Row],[Transcript stable ID]], Transcripts[Transcript stable ID], 0), 4)</f>
        <v>NM_005732.3</v>
      </c>
      <c r="E873" t="s">
        <v>27</v>
      </c>
      <c r="J873">
        <v>131892616</v>
      </c>
      <c r="K873">
        <v>131931265</v>
      </c>
      <c r="L873">
        <v>131931502</v>
      </c>
      <c r="N873">
        <v>13</v>
      </c>
      <c r="O873">
        <v>2371</v>
      </c>
      <c r="P873">
        <v>2608</v>
      </c>
      <c r="Q873" t="s">
        <v>12692</v>
      </c>
      <c r="R873">
        <v>1553</v>
      </c>
      <c r="S873">
        <v>1790</v>
      </c>
    </row>
    <row r="874" spans="1:19" x14ac:dyDescent="0.3">
      <c r="A874" t="s">
        <v>7375</v>
      </c>
      <c r="B874">
        <v>1</v>
      </c>
      <c r="C874" t="s">
        <v>7388</v>
      </c>
      <c r="D874" t="str">
        <f>INDEX(Transcripts[#Data], MATCH(Exons[[#This Row],[Transcript stable ID]], Transcripts[Transcript stable ID], 0), 4)</f>
        <v>NM_005732.3</v>
      </c>
      <c r="E874" t="s">
        <v>27</v>
      </c>
      <c r="J874">
        <v>131892616</v>
      </c>
      <c r="K874">
        <v>131938992</v>
      </c>
      <c r="L874">
        <v>131939181</v>
      </c>
      <c r="N874">
        <v>14</v>
      </c>
      <c r="O874">
        <v>2609</v>
      </c>
      <c r="P874">
        <v>2798</v>
      </c>
      <c r="Q874" t="s">
        <v>12693</v>
      </c>
      <c r="R874">
        <v>1791</v>
      </c>
      <c r="S874">
        <v>1980</v>
      </c>
    </row>
    <row r="875" spans="1:19" x14ac:dyDescent="0.3">
      <c r="A875" t="s">
        <v>7375</v>
      </c>
      <c r="B875">
        <v>1</v>
      </c>
      <c r="C875" t="s">
        <v>7388</v>
      </c>
      <c r="D875" t="str">
        <f>INDEX(Transcripts[#Data], MATCH(Exons[[#This Row],[Transcript stable ID]], Transcripts[Transcript stable ID], 0), 4)</f>
        <v>NM_005732.3</v>
      </c>
      <c r="E875" t="s">
        <v>27</v>
      </c>
      <c r="J875">
        <v>131892616</v>
      </c>
      <c r="K875">
        <v>131939612</v>
      </c>
      <c r="L875">
        <v>131939738</v>
      </c>
      <c r="N875">
        <v>15</v>
      </c>
      <c r="O875">
        <v>2799</v>
      </c>
      <c r="P875">
        <v>2925</v>
      </c>
      <c r="Q875" t="s">
        <v>12694</v>
      </c>
      <c r="R875">
        <v>1981</v>
      </c>
      <c r="S875">
        <v>2107</v>
      </c>
    </row>
    <row r="876" spans="1:19" x14ac:dyDescent="0.3">
      <c r="A876" t="s">
        <v>7375</v>
      </c>
      <c r="B876">
        <v>1</v>
      </c>
      <c r="C876" t="s">
        <v>7388</v>
      </c>
      <c r="D876" t="str">
        <f>INDEX(Transcripts[#Data], MATCH(Exons[[#This Row],[Transcript stable ID]], Transcripts[Transcript stable ID], 0), 4)</f>
        <v>NM_005732.3</v>
      </c>
      <c r="E876" t="s">
        <v>27</v>
      </c>
      <c r="J876">
        <v>131892616</v>
      </c>
      <c r="K876">
        <v>131940498</v>
      </c>
      <c r="L876">
        <v>131940691</v>
      </c>
      <c r="N876">
        <v>16</v>
      </c>
      <c r="O876">
        <v>2926</v>
      </c>
      <c r="P876">
        <v>3119</v>
      </c>
      <c r="Q876" t="s">
        <v>12695</v>
      </c>
      <c r="R876">
        <v>2108</v>
      </c>
      <c r="S876">
        <v>2301</v>
      </c>
    </row>
    <row r="877" spans="1:19" x14ac:dyDescent="0.3">
      <c r="A877" t="s">
        <v>7375</v>
      </c>
      <c r="B877">
        <v>1</v>
      </c>
      <c r="C877" t="s">
        <v>7388</v>
      </c>
      <c r="D877" t="str">
        <f>INDEX(Transcripts[#Data], MATCH(Exons[[#This Row],[Transcript stable ID]], Transcripts[Transcript stable ID], 0), 4)</f>
        <v>NM_005732.3</v>
      </c>
      <c r="E877" t="s">
        <v>27</v>
      </c>
      <c r="J877">
        <v>131892616</v>
      </c>
      <c r="K877">
        <v>131944307</v>
      </c>
      <c r="L877">
        <v>131944417</v>
      </c>
      <c r="N877">
        <v>17</v>
      </c>
      <c r="O877">
        <v>3120</v>
      </c>
      <c r="P877">
        <v>3230</v>
      </c>
      <c r="Q877" t="s">
        <v>12696</v>
      </c>
      <c r="R877">
        <v>2302</v>
      </c>
      <c r="S877">
        <v>2412</v>
      </c>
    </row>
    <row r="878" spans="1:19" x14ac:dyDescent="0.3">
      <c r="A878" t="s">
        <v>7375</v>
      </c>
      <c r="B878">
        <v>1</v>
      </c>
      <c r="C878" t="s">
        <v>7388</v>
      </c>
      <c r="D878" t="str">
        <f>INDEX(Transcripts[#Data], MATCH(Exons[[#This Row],[Transcript stable ID]], Transcripts[Transcript stable ID], 0), 4)</f>
        <v>NM_005732.3</v>
      </c>
      <c r="E878" t="s">
        <v>27</v>
      </c>
      <c r="J878">
        <v>131892616</v>
      </c>
      <c r="K878">
        <v>131944809</v>
      </c>
      <c r="L878">
        <v>131944901</v>
      </c>
      <c r="N878">
        <v>18</v>
      </c>
      <c r="O878">
        <v>3231</v>
      </c>
      <c r="P878">
        <v>3323</v>
      </c>
      <c r="Q878" t="s">
        <v>12697</v>
      </c>
      <c r="R878">
        <v>2413</v>
      </c>
      <c r="S878">
        <v>2505</v>
      </c>
    </row>
    <row r="879" spans="1:19" x14ac:dyDescent="0.3">
      <c r="A879" t="s">
        <v>7375</v>
      </c>
      <c r="B879">
        <v>1</v>
      </c>
      <c r="C879" t="s">
        <v>7388</v>
      </c>
      <c r="D879" t="str">
        <f>INDEX(Transcripts[#Data], MATCH(Exons[[#This Row],[Transcript stable ID]], Transcripts[Transcript stable ID], 0), 4)</f>
        <v>NM_005732.3</v>
      </c>
      <c r="E879" t="s">
        <v>27</v>
      </c>
      <c r="J879">
        <v>131892616</v>
      </c>
      <c r="K879">
        <v>131944975</v>
      </c>
      <c r="L879">
        <v>131945088</v>
      </c>
      <c r="N879">
        <v>19</v>
      </c>
      <c r="O879">
        <v>3324</v>
      </c>
      <c r="P879">
        <v>3437</v>
      </c>
      <c r="Q879" t="s">
        <v>12698</v>
      </c>
      <c r="R879">
        <v>2506</v>
      </c>
      <c r="S879">
        <v>2619</v>
      </c>
    </row>
    <row r="880" spans="1:19" x14ac:dyDescent="0.3">
      <c r="A880" t="s">
        <v>7375</v>
      </c>
      <c r="B880">
        <v>1</v>
      </c>
      <c r="C880" t="s">
        <v>7388</v>
      </c>
      <c r="D880" t="str">
        <f>INDEX(Transcripts[#Data], MATCH(Exons[[#This Row],[Transcript stable ID]], Transcripts[Transcript stable ID], 0), 4)</f>
        <v>NM_005732.3</v>
      </c>
      <c r="E880" t="s">
        <v>27</v>
      </c>
      <c r="J880">
        <v>131892616</v>
      </c>
      <c r="K880">
        <v>131951695</v>
      </c>
      <c r="L880">
        <v>131951822</v>
      </c>
      <c r="N880">
        <v>20</v>
      </c>
      <c r="O880">
        <v>3438</v>
      </c>
      <c r="P880">
        <v>3565</v>
      </c>
      <c r="Q880" t="s">
        <v>12699</v>
      </c>
      <c r="R880">
        <v>2620</v>
      </c>
      <c r="S880">
        <v>2747</v>
      </c>
    </row>
    <row r="881" spans="1:19" x14ac:dyDescent="0.3">
      <c r="A881" t="s">
        <v>7375</v>
      </c>
      <c r="B881">
        <v>1</v>
      </c>
      <c r="C881" t="s">
        <v>7388</v>
      </c>
      <c r="D881" t="str">
        <f>INDEX(Transcripts[#Data], MATCH(Exons[[#This Row],[Transcript stable ID]], Transcripts[Transcript stable ID], 0), 4)</f>
        <v>NM_005732.3</v>
      </c>
      <c r="E881" t="s">
        <v>27</v>
      </c>
      <c r="J881">
        <v>131892616</v>
      </c>
      <c r="K881">
        <v>131953762</v>
      </c>
      <c r="L881">
        <v>131953986</v>
      </c>
      <c r="N881">
        <v>21</v>
      </c>
      <c r="O881">
        <v>3566</v>
      </c>
      <c r="P881">
        <v>3790</v>
      </c>
      <c r="Q881" t="s">
        <v>12700</v>
      </c>
      <c r="R881">
        <v>2748</v>
      </c>
      <c r="S881">
        <v>2972</v>
      </c>
    </row>
    <row r="882" spans="1:19" x14ac:dyDescent="0.3">
      <c r="A882" t="s">
        <v>7375</v>
      </c>
      <c r="B882">
        <v>1</v>
      </c>
      <c r="C882" t="s">
        <v>7388</v>
      </c>
      <c r="D882" t="str">
        <f>INDEX(Transcripts[#Data], MATCH(Exons[[#This Row],[Transcript stable ID]], Transcripts[Transcript stable ID], 0), 4)</f>
        <v>NM_005732.3</v>
      </c>
      <c r="E882" t="s">
        <v>27</v>
      </c>
      <c r="J882">
        <v>131892616</v>
      </c>
      <c r="K882">
        <v>131972807</v>
      </c>
      <c r="L882">
        <v>131972892</v>
      </c>
      <c r="N882">
        <v>22</v>
      </c>
      <c r="O882">
        <v>3791</v>
      </c>
      <c r="P882">
        <v>3876</v>
      </c>
      <c r="Q882" t="s">
        <v>12701</v>
      </c>
      <c r="R882">
        <v>2973</v>
      </c>
      <c r="S882">
        <v>3058</v>
      </c>
    </row>
    <row r="883" spans="1:19" x14ac:dyDescent="0.3">
      <c r="A883" t="s">
        <v>7375</v>
      </c>
      <c r="B883">
        <v>1</v>
      </c>
      <c r="C883" t="s">
        <v>7388</v>
      </c>
      <c r="D883" t="str">
        <f>INDEX(Transcripts[#Data], MATCH(Exons[[#This Row],[Transcript stable ID]], Transcripts[Transcript stable ID], 0), 4)</f>
        <v>NM_005732.3</v>
      </c>
      <c r="E883" t="s">
        <v>27</v>
      </c>
      <c r="J883">
        <v>131892616</v>
      </c>
      <c r="K883">
        <v>131973773</v>
      </c>
      <c r="L883">
        <v>131973915</v>
      </c>
      <c r="N883">
        <v>23</v>
      </c>
      <c r="O883">
        <v>3877</v>
      </c>
      <c r="P883">
        <v>4019</v>
      </c>
      <c r="Q883" t="s">
        <v>12702</v>
      </c>
      <c r="R883">
        <v>3059</v>
      </c>
      <c r="S883">
        <v>3201</v>
      </c>
    </row>
    <row r="884" spans="1:19" x14ac:dyDescent="0.3">
      <c r="A884" t="s">
        <v>7375</v>
      </c>
      <c r="B884">
        <v>1</v>
      </c>
      <c r="C884" t="s">
        <v>7388</v>
      </c>
      <c r="D884" t="str">
        <f>INDEX(Transcripts[#Data], MATCH(Exons[[#This Row],[Transcript stable ID]], Transcripts[Transcript stable ID], 0), 4)</f>
        <v>NM_005732.3</v>
      </c>
      <c r="E884" t="s">
        <v>27</v>
      </c>
      <c r="J884">
        <v>131892616</v>
      </c>
      <c r="K884">
        <v>131976364</v>
      </c>
      <c r="L884">
        <v>131976497</v>
      </c>
      <c r="N884">
        <v>24</v>
      </c>
      <c r="O884">
        <v>4020</v>
      </c>
      <c r="P884">
        <v>4153</v>
      </c>
      <c r="Q884" t="s">
        <v>12703</v>
      </c>
      <c r="R884">
        <v>3202</v>
      </c>
      <c r="S884">
        <v>3335</v>
      </c>
    </row>
    <row r="885" spans="1:19" x14ac:dyDescent="0.3">
      <c r="A885" t="s">
        <v>7375</v>
      </c>
      <c r="B885">
        <v>1</v>
      </c>
      <c r="C885" t="s">
        <v>7388</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12704</v>
      </c>
    </row>
    <row r="886" spans="1:19" x14ac:dyDescent="0.3">
      <c r="A886" t="s">
        <v>7375</v>
      </c>
      <c r="B886">
        <v>1</v>
      </c>
      <c r="C886" t="s">
        <v>7388</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12705</v>
      </c>
    </row>
    <row r="887" spans="1:19" x14ac:dyDescent="0.3">
      <c r="A887" t="s">
        <v>7375</v>
      </c>
      <c r="B887">
        <v>1</v>
      </c>
      <c r="C887" t="s">
        <v>7388</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12706</v>
      </c>
      <c r="R887">
        <v>1</v>
      </c>
      <c r="S887">
        <v>134</v>
      </c>
    </row>
    <row r="888" spans="1:19" x14ac:dyDescent="0.3">
      <c r="A888" t="s">
        <v>7375</v>
      </c>
      <c r="B888">
        <v>1</v>
      </c>
      <c r="C888" t="s">
        <v>7388</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12707</v>
      </c>
      <c r="R888">
        <v>3336</v>
      </c>
      <c r="S888">
        <v>3522</v>
      </c>
    </row>
    <row r="889" spans="1:19" x14ac:dyDescent="0.3">
      <c r="A889" t="s">
        <v>9603</v>
      </c>
      <c r="B889">
        <v>-1</v>
      </c>
      <c r="C889" t="s">
        <v>9604</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12708</v>
      </c>
      <c r="R889">
        <v>1</v>
      </c>
      <c r="S889">
        <v>667</v>
      </c>
    </row>
    <row r="890" spans="1:19" x14ac:dyDescent="0.3">
      <c r="A890" t="s">
        <v>9603</v>
      </c>
      <c r="B890">
        <v>-1</v>
      </c>
      <c r="C890" t="s">
        <v>9604</v>
      </c>
      <c r="D890" t="str">
        <f>INDEX(Transcripts[#Data], MATCH(Exons[[#This Row],[Transcript stable ID]], Transcripts[Transcript stable ID], 0), 4)</f>
        <v>NM_004304.4</v>
      </c>
      <c r="E890" t="s">
        <v>27</v>
      </c>
      <c r="J890">
        <v>30144432</v>
      </c>
      <c r="K890">
        <v>29940444</v>
      </c>
      <c r="L890">
        <v>29940563</v>
      </c>
      <c r="N890">
        <v>2</v>
      </c>
      <c r="O890">
        <v>1575</v>
      </c>
      <c r="P890">
        <v>1694</v>
      </c>
      <c r="Q890" t="s">
        <v>12709</v>
      </c>
      <c r="R890">
        <v>668</v>
      </c>
      <c r="S890">
        <v>787</v>
      </c>
    </row>
    <row r="891" spans="1:19" x14ac:dyDescent="0.3">
      <c r="A891" t="s">
        <v>9603</v>
      </c>
      <c r="B891">
        <v>-1</v>
      </c>
      <c r="C891" t="s">
        <v>9604</v>
      </c>
      <c r="D891" t="str">
        <f>INDEX(Transcripts[#Data], MATCH(Exons[[#This Row],[Transcript stable ID]], Transcripts[Transcript stable ID], 0), 4)</f>
        <v>NM_004304.4</v>
      </c>
      <c r="E891" t="s">
        <v>27</v>
      </c>
      <c r="J891">
        <v>30144432</v>
      </c>
      <c r="K891">
        <v>29917716</v>
      </c>
      <c r="L891">
        <v>29917880</v>
      </c>
      <c r="N891">
        <v>3</v>
      </c>
      <c r="O891">
        <v>1695</v>
      </c>
      <c r="P891">
        <v>1859</v>
      </c>
      <c r="Q891" t="s">
        <v>12710</v>
      </c>
      <c r="R891">
        <v>788</v>
      </c>
      <c r="S891">
        <v>952</v>
      </c>
    </row>
    <row r="892" spans="1:19" x14ac:dyDescent="0.3">
      <c r="A892" t="s">
        <v>9603</v>
      </c>
      <c r="B892">
        <v>-1</v>
      </c>
      <c r="C892" t="s">
        <v>9604</v>
      </c>
      <c r="D892" t="str">
        <f>INDEX(Transcripts[#Data], MATCH(Exons[[#This Row],[Transcript stable ID]], Transcripts[Transcript stable ID], 0), 4)</f>
        <v>NM_004304.4</v>
      </c>
      <c r="E892" t="s">
        <v>27</v>
      </c>
      <c r="J892">
        <v>30144432</v>
      </c>
      <c r="K892">
        <v>29754781</v>
      </c>
      <c r="L892">
        <v>29754982</v>
      </c>
      <c r="N892">
        <v>4</v>
      </c>
      <c r="O892">
        <v>1860</v>
      </c>
      <c r="P892">
        <v>2061</v>
      </c>
      <c r="Q892" t="s">
        <v>12711</v>
      </c>
      <c r="R892">
        <v>953</v>
      </c>
      <c r="S892">
        <v>1154</v>
      </c>
    </row>
    <row r="893" spans="1:19" x14ac:dyDescent="0.3">
      <c r="A893" t="s">
        <v>9603</v>
      </c>
      <c r="B893">
        <v>-1</v>
      </c>
      <c r="C893" t="s">
        <v>9604</v>
      </c>
      <c r="D893" t="str">
        <f>INDEX(Transcripts[#Data], MATCH(Exons[[#This Row],[Transcript stable ID]], Transcripts[Transcript stable ID], 0), 4)</f>
        <v>NM_004304.4</v>
      </c>
      <c r="E893" t="s">
        <v>27</v>
      </c>
      <c r="J893">
        <v>30144432</v>
      </c>
      <c r="K893">
        <v>29606598</v>
      </c>
      <c r="L893">
        <v>29606725</v>
      </c>
      <c r="N893">
        <v>5</v>
      </c>
      <c r="O893">
        <v>2062</v>
      </c>
      <c r="P893">
        <v>2189</v>
      </c>
      <c r="Q893" t="s">
        <v>12712</v>
      </c>
      <c r="R893">
        <v>1155</v>
      </c>
      <c r="S893">
        <v>1282</v>
      </c>
    </row>
    <row r="894" spans="1:19" x14ac:dyDescent="0.3">
      <c r="A894" t="s">
        <v>9603</v>
      </c>
      <c r="B894">
        <v>-1</v>
      </c>
      <c r="C894" t="s">
        <v>9604</v>
      </c>
      <c r="D894" t="str">
        <f>INDEX(Transcripts[#Data], MATCH(Exons[[#This Row],[Transcript stable ID]], Transcripts[Transcript stable ID], 0), 4)</f>
        <v>NM_004304.4</v>
      </c>
      <c r="E894" t="s">
        <v>27</v>
      </c>
      <c r="J894">
        <v>30144432</v>
      </c>
      <c r="K894">
        <v>29551216</v>
      </c>
      <c r="L894">
        <v>29551347</v>
      </c>
      <c r="N894">
        <v>6</v>
      </c>
      <c r="O894">
        <v>2190</v>
      </c>
      <c r="P894">
        <v>2321</v>
      </c>
      <c r="Q894" t="s">
        <v>12713</v>
      </c>
      <c r="R894">
        <v>1283</v>
      </c>
      <c r="S894">
        <v>1414</v>
      </c>
    </row>
    <row r="895" spans="1:19" x14ac:dyDescent="0.3">
      <c r="A895" t="s">
        <v>9603</v>
      </c>
      <c r="B895">
        <v>-1</v>
      </c>
      <c r="C895" t="s">
        <v>9604</v>
      </c>
      <c r="D895" t="str">
        <f>INDEX(Transcripts[#Data], MATCH(Exons[[#This Row],[Transcript stable ID]], Transcripts[Transcript stable ID], 0), 4)</f>
        <v>NM_004304.4</v>
      </c>
      <c r="E895" t="s">
        <v>27</v>
      </c>
      <c r="J895">
        <v>30144432</v>
      </c>
      <c r="K895">
        <v>29543617</v>
      </c>
      <c r="L895">
        <v>29543748</v>
      </c>
      <c r="N895">
        <v>7</v>
      </c>
      <c r="O895">
        <v>2322</v>
      </c>
      <c r="P895">
        <v>2453</v>
      </c>
      <c r="Q895" t="s">
        <v>12714</v>
      </c>
      <c r="R895">
        <v>1415</v>
      </c>
      <c r="S895">
        <v>1546</v>
      </c>
    </row>
    <row r="896" spans="1:19" x14ac:dyDescent="0.3">
      <c r="A896" t="s">
        <v>9603</v>
      </c>
      <c r="B896">
        <v>-1</v>
      </c>
      <c r="C896" t="s">
        <v>9604</v>
      </c>
      <c r="D896" t="str">
        <f>INDEX(Transcripts[#Data], MATCH(Exons[[#This Row],[Transcript stable ID]], Transcripts[Transcript stable ID], 0), 4)</f>
        <v>NM_004304.4</v>
      </c>
      <c r="E896" t="s">
        <v>27</v>
      </c>
      <c r="J896">
        <v>30144432</v>
      </c>
      <c r="K896">
        <v>29541170</v>
      </c>
      <c r="L896">
        <v>29541270</v>
      </c>
      <c r="N896">
        <v>8</v>
      </c>
      <c r="O896">
        <v>2454</v>
      </c>
      <c r="P896">
        <v>2554</v>
      </c>
      <c r="Q896" t="s">
        <v>12715</v>
      </c>
      <c r="R896">
        <v>1547</v>
      </c>
      <c r="S896">
        <v>1647</v>
      </c>
    </row>
    <row r="897" spans="1:19" x14ac:dyDescent="0.3">
      <c r="A897" t="s">
        <v>9603</v>
      </c>
      <c r="B897">
        <v>-1</v>
      </c>
      <c r="C897" t="s">
        <v>9604</v>
      </c>
      <c r="D897" t="str">
        <f>INDEX(Transcripts[#Data], MATCH(Exons[[#This Row],[Transcript stable ID]], Transcripts[Transcript stable ID], 0), 4)</f>
        <v>NM_004304.4</v>
      </c>
      <c r="E897" t="s">
        <v>27</v>
      </c>
      <c r="J897">
        <v>30144432</v>
      </c>
      <c r="K897">
        <v>29519754</v>
      </c>
      <c r="L897">
        <v>29519923</v>
      </c>
      <c r="N897">
        <v>9</v>
      </c>
      <c r="O897">
        <v>2555</v>
      </c>
      <c r="P897">
        <v>2724</v>
      </c>
      <c r="Q897" t="s">
        <v>12716</v>
      </c>
      <c r="R897">
        <v>1648</v>
      </c>
      <c r="S897">
        <v>1817</v>
      </c>
    </row>
    <row r="898" spans="1:19" x14ac:dyDescent="0.3">
      <c r="A898" t="s">
        <v>9603</v>
      </c>
      <c r="B898">
        <v>-1</v>
      </c>
      <c r="C898" t="s">
        <v>9604</v>
      </c>
      <c r="D898" t="str">
        <f>INDEX(Transcripts[#Data], MATCH(Exons[[#This Row],[Transcript stable ID]], Transcripts[Transcript stable ID], 0), 4)</f>
        <v>NM_004304.4</v>
      </c>
      <c r="E898" t="s">
        <v>27</v>
      </c>
      <c r="J898">
        <v>30144432</v>
      </c>
      <c r="K898">
        <v>29498268</v>
      </c>
      <c r="L898">
        <v>29498362</v>
      </c>
      <c r="N898">
        <v>10</v>
      </c>
      <c r="O898">
        <v>2725</v>
      </c>
      <c r="P898">
        <v>2819</v>
      </c>
      <c r="Q898" t="s">
        <v>12717</v>
      </c>
      <c r="R898">
        <v>1818</v>
      </c>
      <c r="S898">
        <v>1912</v>
      </c>
    </row>
    <row r="899" spans="1:19" x14ac:dyDescent="0.3">
      <c r="A899" t="s">
        <v>9603</v>
      </c>
      <c r="B899">
        <v>-1</v>
      </c>
      <c r="C899" t="s">
        <v>9604</v>
      </c>
      <c r="D899" t="str">
        <f>INDEX(Transcripts[#Data], MATCH(Exons[[#This Row],[Transcript stable ID]], Transcripts[Transcript stable ID], 0), 4)</f>
        <v>NM_004304.4</v>
      </c>
      <c r="E899" t="s">
        <v>27</v>
      </c>
      <c r="J899">
        <v>30144432</v>
      </c>
      <c r="K899">
        <v>29497965</v>
      </c>
      <c r="L899">
        <v>29498093</v>
      </c>
      <c r="N899">
        <v>11</v>
      </c>
      <c r="O899">
        <v>2820</v>
      </c>
      <c r="P899">
        <v>2948</v>
      </c>
      <c r="Q899" t="s">
        <v>12718</v>
      </c>
      <c r="R899">
        <v>1913</v>
      </c>
      <c r="S899">
        <v>2041</v>
      </c>
    </row>
    <row r="900" spans="1:19" x14ac:dyDescent="0.3">
      <c r="A900" t="s">
        <v>9603</v>
      </c>
      <c r="B900">
        <v>-1</v>
      </c>
      <c r="C900" t="s">
        <v>9604</v>
      </c>
      <c r="D900" t="str">
        <f>INDEX(Transcripts[#Data], MATCH(Exons[[#This Row],[Transcript stable ID]], Transcripts[Transcript stable ID], 0), 4)</f>
        <v>NM_004304.4</v>
      </c>
      <c r="E900" t="s">
        <v>27</v>
      </c>
      <c r="J900">
        <v>30144432</v>
      </c>
      <c r="K900">
        <v>29473971</v>
      </c>
      <c r="L900">
        <v>29474133</v>
      </c>
      <c r="N900">
        <v>12</v>
      </c>
      <c r="O900">
        <v>2949</v>
      </c>
      <c r="P900">
        <v>3111</v>
      </c>
      <c r="Q900" t="s">
        <v>12719</v>
      </c>
      <c r="R900">
        <v>2042</v>
      </c>
      <c r="S900">
        <v>2204</v>
      </c>
    </row>
    <row r="901" spans="1:19" x14ac:dyDescent="0.3">
      <c r="A901" t="s">
        <v>9603</v>
      </c>
      <c r="B901">
        <v>-1</v>
      </c>
      <c r="C901" t="s">
        <v>9604</v>
      </c>
      <c r="D901" t="str">
        <f>INDEX(Transcripts[#Data], MATCH(Exons[[#This Row],[Transcript stable ID]], Transcripts[Transcript stable ID], 0), 4)</f>
        <v>NM_004304.4</v>
      </c>
      <c r="E901" t="s">
        <v>27</v>
      </c>
      <c r="J901">
        <v>30144432</v>
      </c>
      <c r="K901">
        <v>29462546</v>
      </c>
      <c r="L901">
        <v>29462696</v>
      </c>
      <c r="N901">
        <v>13</v>
      </c>
      <c r="O901">
        <v>3112</v>
      </c>
      <c r="P901">
        <v>3262</v>
      </c>
      <c r="Q901" t="s">
        <v>12720</v>
      </c>
      <c r="R901">
        <v>2205</v>
      </c>
      <c r="S901">
        <v>2355</v>
      </c>
    </row>
    <row r="902" spans="1:19" x14ac:dyDescent="0.3">
      <c r="A902" t="s">
        <v>9603</v>
      </c>
      <c r="B902">
        <v>-1</v>
      </c>
      <c r="C902" t="s">
        <v>9604</v>
      </c>
      <c r="D902" t="str">
        <f>INDEX(Transcripts[#Data], MATCH(Exons[[#This Row],[Transcript stable ID]], Transcripts[Transcript stable ID], 0), 4)</f>
        <v>NM_004304.4</v>
      </c>
      <c r="E902" t="s">
        <v>27</v>
      </c>
      <c r="J902">
        <v>30144432</v>
      </c>
      <c r="K902">
        <v>29456431</v>
      </c>
      <c r="L902">
        <v>29456562</v>
      </c>
      <c r="N902">
        <v>14</v>
      </c>
      <c r="O902">
        <v>3263</v>
      </c>
      <c r="P902">
        <v>3394</v>
      </c>
      <c r="Q902" t="s">
        <v>12721</v>
      </c>
      <c r="R902">
        <v>2356</v>
      </c>
      <c r="S902">
        <v>2487</v>
      </c>
    </row>
    <row r="903" spans="1:19" x14ac:dyDescent="0.3">
      <c r="A903" t="s">
        <v>9603</v>
      </c>
      <c r="B903">
        <v>-1</v>
      </c>
      <c r="C903" t="s">
        <v>9604</v>
      </c>
      <c r="D903" t="str">
        <f>INDEX(Transcripts[#Data], MATCH(Exons[[#This Row],[Transcript stable ID]], Transcripts[Transcript stable ID], 0), 4)</f>
        <v>NM_004304.4</v>
      </c>
      <c r="E903" t="s">
        <v>27</v>
      </c>
      <c r="J903">
        <v>30144432</v>
      </c>
      <c r="K903">
        <v>29455170</v>
      </c>
      <c r="L903">
        <v>29455314</v>
      </c>
      <c r="N903">
        <v>15</v>
      </c>
      <c r="O903">
        <v>3395</v>
      </c>
      <c r="P903">
        <v>3539</v>
      </c>
      <c r="Q903" t="s">
        <v>12722</v>
      </c>
      <c r="R903">
        <v>2488</v>
      </c>
      <c r="S903">
        <v>2632</v>
      </c>
    </row>
    <row r="904" spans="1:19" x14ac:dyDescent="0.3">
      <c r="A904" t="s">
        <v>9603</v>
      </c>
      <c r="B904">
        <v>-1</v>
      </c>
      <c r="C904" t="s">
        <v>9604</v>
      </c>
      <c r="D904" t="str">
        <f>INDEX(Transcripts[#Data], MATCH(Exons[[#This Row],[Transcript stable ID]], Transcripts[Transcript stable ID], 0), 4)</f>
        <v>NM_004304.4</v>
      </c>
      <c r="E904" t="s">
        <v>27</v>
      </c>
      <c r="J904">
        <v>30144432</v>
      </c>
      <c r="K904">
        <v>29451750</v>
      </c>
      <c r="L904">
        <v>29451932</v>
      </c>
      <c r="N904">
        <v>16</v>
      </c>
      <c r="O904">
        <v>3540</v>
      </c>
      <c r="P904">
        <v>3722</v>
      </c>
      <c r="Q904" t="s">
        <v>12723</v>
      </c>
      <c r="R904">
        <v>2633</v>
      </c>
      <c r="S904">
        <v>2815</v>
      </c>
    </row>
    <row r="905" spans="1:19" x14ac:dyDescent="0.3">
      <c r="A905" t="s">
        <v>9603</v>
      </c>
      <c r="B905">
        <v>-1</v>
      </c>
      <c r="C905" t="s">
        <v>9604</v>
      </c>
      <c r="D905" t="str">
        <f>INDEX(Transcripts[#Data], MATCH(Exons[[#This Row],[Transcript stable ID]], Transcripts[Transcript stable ID], 0), 4)</f>
        <v>NM_004304.4</v>
      </c>
      <c r="E905" t="s">
        <v>27</v>
      </c>
      <c r="J905">
        <v>30144432</v>
      </c>
      <c r="K905">
        <v>29450440</v>
      </c>
      <c r="L905">
        <v>29450538</v>
      </c>
      <c r="N905">
        <v>17</v>
      </c>
      <c r="O905">
        <v>3723</v>
      </c>
      <c r="P905">
        <v>3821</v>
      </c>
      <c r="Q905" t="s">
        <v>12724</v>
      </c>
      <c r="R905">
        <v>2816</v>
      </c>
      <c r="S905">
        <v>2914</v>
      </c>
    </row>
    <row r="906" spans="1:19" x14ac:dyDescent="0.3">
      <c r="A906" t="s">
        <v>9603</v>
      </c>
      <c r="B906">
        <v>-1</v>
      </c>
      <c r="C906" t="s">
        <v>9604</v>
      </c>
      <c r="D906" t="str">
        <f>INDEX(Transcripts[#Data], MATCH(Exons[[#This Row],[Transcript stable ID]], Transcripts[Transcript stable ID], 0), 4)</f>
        <v>NM_004304.4</v>
      </c>
      <c r="E906" t="s">
        <v>27</v>
      </c>
      <c r="J906">
        <v>30144432</v>
      </c>
      <c r="K906">
        <v>29449788</v>
      </c>
      <c r="L906">
        <v>29449940</v>
      </c>
      <c r="N906">
        <v>18</v>
      </c>
      <c r="O906">
        <v>3822</v>
      </c>
      <c r="P906">
        <v>3974</v>
      </c>
      <c r="Q906" t="s">
        <v>12725</v>
      </c>
      <c r="R906">
        <v>2915</v>
      </c>
      <c r="S906">
        <v>3067</v>
      </c>
    </row>
    <row r="907" spans="1:19" x14ac:dyDescent="0.3">
      <c r="A907" t="s">
        <v>9603</v>
      </c>
      <c r="B907">
        <v>-1</v>
      </c>
      <c r="C907" t="s">
        <v>9604</v>
      </c>
      <c r="D907" t="str">
        <f>INDEX(Transcripts[#Data], MATCH(Exons[[#This Row],[Transcript stable ID]], Transcripts[Transcript stable ID], 0), 4)</f>
        <v>NM_004304.4</v>
      </c>
      <c r="E907" t="s">
        <v>27</v>
      </c>
      <c r="J907">
        <v>30144432</v>
      </c>
      <c r="K907">
        <v>29448327</v>
      </c>
      <c r="L907">
        <v>29448431</v>
      </c>
      <c r="N907">
        <v>19</v>
      </c>
      <c r="O907">
        <v>3975</v>
      </c>
      <c r="P907">
        <v>4079</v>
      </c>
      <c r="Q907" t="s">
        <v>12726</v>
      </c>
      <c r="R907">
        <v>3068</v>
      </c>
      <c r="S907">
        <v>3172</v>
      </c>
    </row>
    <row r="908" spans="1:19" x14ac:dyDescent="0.3">
      <c r="A908" t="s">
        <v>9603</v>
      </c>
      <c r="B908">
        <v>-1</v>
      </c>
      <c r="C908" t="s">
        <v>9604</v>
      </c>
      <c r="D908" t="str">
        <f>INDEX(Transcripts[#Data], MATCH(Exons[[#This Row],[Transcript stable ID]], Transcripts[Transcript stable ID], 0), 4)</f>
        <v>NM_004304.4</v>
      </c>
      <c r="E908" t="s">
        <v>27</v>
      </c>
      <c r="J908">
        <v>30144432</v>
      </c>
      <c r="K908">
        <v>29446208</v>
      </c>
      <c r="L908">
        <v>29446394</v>
      </c>
      <c r="N908">
        <v>20</v>
      </c>
      <c r="O908">
        <v>4080</v>
      </c>
      <c r="P908">
        <v>4266</v>
      </c>
      <c r="Q908" t="s">
        <v>12727</v>
      </c>
      <c r="R908">
        <v>3173</v>
      </c>
      <c r="S908">
        <v>3359</v>
      </c>
    </row>
    <row r="909" spans="1:19" x14ac:dyDescent="0.3">
      <c r="A909" t="s">
        <v>9603</v>
      </c>
      <c r="B909">
        <v>-1</v>
      </c>
      <c r="C909" t="s">
        <v>9604</v>
      </c>
      <c r="D909" t="str">
        <f>INDEX(Transcripts[#Data], MATCH(Exons[[#This Row],[Transcript stable ID]], Transcripts[Transcript stable ID], 0), 4)</f>
        <v>NM_004304.4</v>
      </c>
      <c r="E909" t="s">
        <v>27</v>
      </c>
      <c r="J909">
        <v>30144432</v>
      </c>
      <c r="K909">
        <v>29445383</v>
      </c>
      <c r="L909">
        <v>29445473</v>
      </c>
      <c r="N909">
        <v>21</v>
      </c>
      <c r="O909">
        <v>4267</v>
      </c>
      <c r="P909">
        <v>4357</v>
      </c>
      <c r="Q909" t="s">
        <v>12728</v>
      </c>
      <c r="R909">
        <v>3360</v>
      </c>
      <c r="S909">
        <v>3450</v>
      </c>
    </row>
    <row r="910" spans="1:19" x14ac:dyDescent="0.3">
      <c r="A910" t="s">
        <v>9603</v>
      </c>
      <c r="B910">
        <v>-1</v>
      </c>
      <c r="C910" t="s">
        <v>9604</v>
      </c>
      <c r="D910" t="str">
        <f>INDEX(Transcripts[#Data], MATCH(Exons[[#This Row],[Transcript stable ID]], Transcripts[Transcript stable ID], 0), 4)</f>
        <v>NM_004304.4</v>
      </c>
      <c r="E910" t="s">
        <v>27</v>
      </c>
      <c r="J910">
        <v>30144432</v>
      </c>
      <c r="K910">
        <v>29445210</v>
      </c>
      <c r="L910">
        <v>29445274</v>
      </c>
      <c r="N910">
        <v>22</v>
      </c>
      <c r="O910">
        <v>4358</v>
      </c>
      <c r="P910">
        <v>4422</v>
      </c>
      <c r="Q910" t="s">
        <v>12729</v>
      </c>
      <c r="R910">
        <v>3451</v>
      </c>
      <c r="S910">
        <v>3515</v>
      </c>
    </row>
    <row r="911" spans="1:19" x14ac:dyDescent="0.3">
      <c r="A911" t="s">
        <v>9603</v>
      </c>
      <c r="B911">
        <v>-1</v>
      </c>
      <c r="C911" t="s">
        <v>9604</v>
      </c>
      <c r="D911" t="str">
        <f>INDEX(Transcripts[#Data], MATCH(Exons[[#This Row],[Transcript stable ID]], Transcripts[Transcript stable ID], 0), 4)</f>
        <v>NM_004304.4</v>
      </c>
      <c r="E911" t="s">
        <v>27</v>
      </c>
      <c r="J911">
        <v>30144432</v>
      </c>
      <c r="K911">
        <v>29443572</v>
      </c>
      <c r="L911">
        <v>29443701</v>
      </c>
      <c r="N911">
        <v>23</v>
      </c>
      <c r="O911">
        <v>4423</v>
      </c>
      <c r="P911">
        <v>4552</v>
      </c>
      <c r="Q911" t="s">
        <v>12730</v>
      </c>
      <c r="R911">
        <v>3516</v>
      </c>
      <c r="S911">
        <v>3645</v>
      </c>
    </row>
    <row r="912" spans="1:19" x14ac:dyDescent="0.3">
      <c r="A912" t="s">
        <v>9603</v>
      </c>
      <c r="B912">
        <v>-1</v>
      </c>
      <c r="C912" t="s">
        <v>9604</v>
      </c>
      <c r="D912" t="str">
        <f>INDEX(Transcripts[#Data], MATCH(Exons[[#This Row],[Transcript stable ID]], Transcripts[Transcript stable ID], 0), 4)</f>
        <v>NM_004304.4</v>
      </c>
      <c r="E912" t="s">
        <v>27</v>
      </c>
      <c r="J912">
        <v>30144432</v>
      </c>
      <c r="K912">
        <v>29436850</v>
      </c>
      <c r="L912">
        <v>29436947</v>
      </c>
      <c r="N912">
        <v>24</v>
      </c>
      <c r="O912">
        <v>4553</v>
      </c>
      <c r="P912">
        <v>4650</v>
      </c>
      <c r="Q912" t="s">
        <v>12731</v>
      </c>
      <c r="R912">
        <v>3646</v>
      </c>
      <c r="S912">
        <v>3743</v>
      </c>
    </row>
    <row r="913" spans="1:19" x14ac:dyDescent="0.3">
      <c r="A913" t="s">
        <v>9603</v>
      </c>
      <c r="B913">
        <v>-1</v>
      </c>
      <c r="C913" t="s">
        <v>9604</v>
      </c>
      <c r="D913" t="str">
        <f>INDEX(Transcripts[#Data], MATCH(Exons[[#This Row],[Transcript stable ID]], Transcripts[Transcript stable ID], 0), 4)</f>
        <v>NM_004304.4</v>
      </c>
      <c r="E913" t="s">
        <v>27</v>
      </c>
      <c r="J913">
        <v>30144432</v>
      </c>
      <c r="K913">
        <v>29432652</v>
      </c>
      <c r="L913">
        <v>29432744</v>
      </c>
      <c r="N913">
        <v>25</v>
      </c>
      <c r="O913">
        <v>4651</v>
      </c>
      <c r="P913">
        <v>4743</v>
      </c>
      <c r="Q913" t="s">
        <v>12732</v>
      </c>
      <c r="R913">
        <v>3744</v>
      </c>
      <c r="S913">
        <v>3836</v>
      </c>
    </row>
    <row r="914" spans="1:19" x14ac:dyDescent="0.3">
      <c r="A914" t="s">
        <v>9603</v>
      </c>
      <c r="B914">
        <v>-1</v>
      </c>
      <c r="C914" t="s">
        <v>9604</v>
      </c>
      <c r="D914" t="str">
        <f>INDEX(Transcripts[#Data], MATCH(Exons[[#This Row],[Transcript stable ID]], Transcripts[Transcript stable ID], 0), 4)</f>
        <v>NM_004304.4</v>
      </c>
      <c r="E914" t="s">
        <v>27</v>
      </c>
      <c r="J914">
        <v>30144432</v>
      </c>
      <c r="K914">
        <v>29430037</v>
      </c>
      <c r="L914">
        <v>29430138</v>
      </c>
      <c r="N914">
        <v>26</v>
      </c>
      <c r="O914">
        <v>4744</v>
      </c>
      <c r="P914">
        <v>4845</v>
      </c>
      <c r="Q914" t="s">
        <v>12733</v>
      </c>
      <c r="R914">
        <v>3837</v>
      </c>
      <c r="S914">
        <v>3938</v>
      </c>
    </row>
    <row r="915" spans="1:19" x14ac:dyDescent="0.3">
      <c r="A915" t="s">
        <v>9603</v>
      </c>
      <c r="B915">
        <v>-1</v>
      </c>
      <c r="C915" t="s">
        <v>9604</v>
      </c>
      <c r="D915" t="str">
        <f>INDEX(Transcripts[#Data], MATCH(Exons[[#This Row],[Transcript stable ID]], Transcripts[Transcript stable ID], 0), 4)</f>
        <v>NM_004304.4</v>
      </c>
      <c r="E915" t="s">
        <v>27</v>
      </c>
      <c r="J915">
        <v>30144432</v>
      </c>
      <c r="K915">
        <v>29420408</v>
      </c>
      <c r="L915">
        <v>29420542</v>
      </c>
      <c r="N915">
        <v>27</v>
      </c>
      <c r="O915">
        <v>4846</v>
      </c>
      <c r="P915">
        <v>4980</v>
      </c>
      <c r="Q915" t="s">
        <v>12734</v>
      </c>
      <c r="R915">
        <v>3939</v>
      </c>
      <c r="S915">
        <v>4073</v>
      </c>
    </row>
    <row r="916" spans="1:19" x14ac:dyDescent="0.3">
      <c r="A916" t="s">
        <v>9603</v>
      </c>
      <c r="B916">
        <v>-1</v>
      </c>
      <c r="C916" t="s">
        <v>9604</v>
      </c>
      <c r="D916" t="str">
        <f>INDEX(Transcripts[#Data], MATCH(Exons[[#This Row],[Transcript stable ID]], Transcripts[Transcript stable ID], 0), 4)</f>
        <v>NM_004304.4</v>
      </c>
      <c r="E916" t="s">
        <v>27</v>
      </c>
      <c r="J916">
        <v>30144432</v>
      </c>
      <c r="K916">
        <v>29419636</v>
      </c>
      <c r="L916">
        <v>29419726</v>
      </c>
      <c r="N916">
        <v>28</v>
      </c>
      <c r="O916">
        <v>4981</v>
      </c>
      <c r="P916">
        <v>5071</v>
      </c>
      <c r="Q916" t="s">
        <v>12735</v>
      </c>
      <c r="R916">
        <v>4074</v>
      </c>
      <c r="S916">
        <v>4164</v>
      </c>
    </row>
    <row r="917" spans="1:19" x14ac:dyDescent="0.3">
      <c r="A917" t="s">
        <v>9603</v>
      </c>
      <c r="B917">
        <v>-1</v>
      </c>
      <c r="C917" t="s">
        <v>9604</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12736</v>
      </c>
      <c r="R917">
        <v>4165</v>
      </c>
      <c r="S917">
        <v>4863</v>
      </c>
    </row>
    <row r="918" spans="1:19" x14ac:dyDescent="0.3">
      <c r="A918" t="s">
        <v>104</v>
      </c>
      <c r="B918">
        <v>-1</v>
      </c>
      <c r="C918" t="s">
        <v>1551</v>
      </c>
      <c r="D918" t="str">
        <f>INDEX(Transcripts[#Data], MATCH(Exons[[#This Row],[Transcript stable ID]], Transcripts[Transcript stable ID], 0), 4)</f>
        <v>NM_007194.4</v>
      </c>
      <c r="E918" t="s">
        <v>27</v>
      </c>
      <c r="J918">
        <v>29137832</v>
      </c>
      <c r="K918">
        <v>29105994</v>
      </c>
      <c r="L918">
        <v>29106047</v>
      </c>
      <c r="N918">
        <v>7</v>
      </c>
      <c r="O918">
        <v>875</v>
      </c>
      <c r="P918">
        <v>928</v>
      </c>
      <c r="Q918" t="s">
        <v>12737</v>
      </c>
      <c r="R918">
        <v>793</v>
      </c>
      <c r="S918">
        <v>846</v>
      </c>
    </row>
    <row r="919" spans="1:19" x14ac:dyDescent="0.3">
      <c r="A919" t="s">
        <v>104</v>
      </c>
      <c r="B919">
        <v>-1</v>
      </c>
      <c r="C919" t="s">
        <v>1551</v>
      </c>
      <c r="D919" t="str">
        <f>INDEX(Transcripts[#Data], MATCH(Exons[[#This Row],[Transcript stable ID]], Transcripts[Transcript stable ID], 0), 4)</f>
        <v>NM_007194.4</v>
      </c>
      <c r="E919" t="s">
        <v>27</v>
      </c>
      <c r="J919">
        <v>29137832</v>
      </c>
      <c r="K919">
        <v>29099493</v>
      </c>
      <c r="L919">
        <v>29099554</v>
      </c>
      <c r="N919">
        <v>8</v>
      </c>
      <c r="O919">
        <v>929</v>
      </c>
      <c r="P919">
        <v>990</v>
      </c>
      <c r="Q919" t="s">
        <v>12738</v>
      </c>
      <c r="R919">
        <v>847</v>
      </c>
      <c r="S919">
        <v>908</v>
      </c>
    </row>
    <row r="920" spans="1:19" x14ac:dyDescent="0.3">
      <c r="A920" t="s">
        <v>104</v>
      </c>
      <c r="B920">
        <v>-1</v>
      </c>
      <c r="C920" t="s">
        <v>1551</v>
      </c>
      <c r="D920" t="str">
        <f>INDEX(Transcripts[#Data], MATCH(Exons[[#This Row],[Transcript stable ID]], Transcripts[Transcript stable ID], 0), 4)</f>
        <v>NM_007194.4</v>
      </c>
      <c r="E920" t="s">
        <v>27</v>
      </c>
      <c r="J920">
        <v>29137832</v>
      </c>
      <c r="K920">
        <v>29095826</v>
      </c>
      <c r="L920">
        <v>29095925</v>
      </c>
      <c r="N920">
        <v>9</v>
      </c>
      <c r="O920">
        <v>991</v>
      </c>
      <c r="P920">
        <v>1090</v>
      </c>
      <c r="Q920" t="s">
        <v>12739</v>
      </c>
      <c r="R920">
        <v>909</v>
      </c>
      <c r="S920">
        <v>1008</v>
      </c>
    </row>
    <row r="921" spans="1:19" x14ac:dyDescent="0.3">
      <c r="A921" t="s">
        <v>104</v>
      </c>
      <c r="B921">
        <v>-1</v>
      </c>
      <c r="C921" t="s">
        <v>1551</v>
      </c>
      <c r="D921" t="str">
        <f>INDEX(Transcripts[#Data], MATCH(Exons[[#This Row],[Transcript stable ID]], Transcripts[Transcript stable ID], 0), 4)</f>
        <v>NM_007194.4</v>
      </c>
      <c r="E921" t="s">
        <v>27</v>
      </c>
      <c r="J921">
        <v>29137832</v>
      </c>
      <c r="K921">
        <v>29092889</v>
      </c>
      <c r="L921">
        <v>29092975</v>
      </c>
      <c r="N921">
        <v>10</v>
      </c>
      <c r="O921">
        <v>1091</v>
      </c>
      <c r="P921">
        <v>1177</v>
      </c>
      <c r="Q921" t="s">
        <v>12740</v>
      </c>
      <c r="R921">
        <v>1009</v>
      </c>
      <c r="S921">
        <v>1095</v>
      </c>
    </row>
    <row r="922" spans="1:19" x14ac:dyDescent="0.3">
      <c r="A922" t="s">
        <v>104</v>
      </c>
      <c r="B922">
        <v>-1</v>
      </c>
      <c r="C922" t="s">
        <v>1551</v>
      </c>
      <c r="D922" t="str">
        <f>INDEX(Transcripts[#Data], MATCH(Exons[[#This Row],[Transcript stable ID]], Transcripts[Transcript stable ID], 0), 4)</f>
        <v>NM_007194.4</v>
      </c>
      <c r="E922" t="s">
        <v>27</v>
      </c>
      <c r="J922">
        <v>29137832</v>
      </c>
      <c r="K922">
        <v>29091698</v>
      </c>
      <c r="L922">
        <v>29091861</v>
      </c>
      <c r="N922">
        <v>11</v>
      </c>
      <c r="O922">
        <v>1178</v>
      </c>
      <c r="P922">
        <v>1341</v>
      </c>
      <c r="Q922" t="s">
        <v>12741</v>
      </c>
      <c r="R922">
        <v>1096</v>
      </c>
      <c r="S922">
        <v>1259</v>
      </c>
    </row>
    <row r="923" spans="1:19" x14ac:dyDescent="0.3">
      <c r="A923" t="s">
        <v>104</v>
      </c>
      <c r="B923">
        <v>-1</v>
      </c>
      <c r="C923" t="s">
        <v>1551</v>
      </c>
      <c r="D923" t="str">
        <f>INDEX(Transcripts[#Data], MATCH(Exons[[#This Row],[Transcript stable ID]], Transcripts[Transcript stable ID], 0), 4)</f>
        <v>NM_007194.4</v>
      </c>
      <c r="E923" t="s">
        <v>27</v>
      </c>
      <c r="J923">
        <v>29137832</v>
      </c>
      <c r="K923">
        <v>29090020</v>
      </c>
      <c r="L923">
        <v>29090105</v>
      </c>
      <c r="N923">
        <v>13</v>
      </c>
      <c r="O923">
        <v>1458</v>
      </c>
      <c r="P923">
        <v>1543</v>
      </c>
      <c r="Q923" t="s">
        <v>12742</v>
      </c>
      <c r="R923">
        <v>1376</v>
      </c>
      <c r="S923">
        <v>1461</v>
      </c>
    </row>
    <row r="924" spans="1:19" x14ac:dyDescent="0.3">
      <c r="A924" t="s">
        <v>104</v>
      </c>
      <c r="B924">
        <v>-1</v>
      </c>
      <c r="C924" t="s">
        <v>1551</v>
      </c>
      <c r="D924" t="str">
        <f>INDEX(Transcripts[#Data], MATCH(Exons[[#This Row],[Transcript stable ID]], Transcripts[Transcript stable ID], 0), 4)</f>
        <v>NM_007194.4</v>
      </c>
      <c r="E924" t="s">
        <v>27</v>
      </c>
      <c r="J924">
        <v>29137832</v>
      </c>
      <c r="K924">
        <v>29085123</v>
      </c>
      <c r="L924">
        <v>29085203</v>
      </c>
      <c r="N924">
        <v>14</v>
      </c>
      <c r="O924">
        <v>1544</v>
      </c>
      <c r="P924">
        <v>1624</v>
      </c>
      <c r="Q924" t="s">
        <v>12743</v>
      </c>
      <c r="R924">
        <v>1462</v>
      </c>
      <c r="S924">
        <v>1542</v>
      </c>
    </row>
    <row r="925" spans="1:19" x14ac:dyDescent="0.3">
      <c r="A925" t="s">
        <v>104</v>
      </c>
      <c r="B925">
        <v>-1</v>
      </c>
      <c r="C925" t="s">
        <v>1551</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12744</v>
      </c>
      <c r="R925">
        <v>1</v>
      </c>
      <c r="S925">
        <v>319</v>
      </c>
    </row>
    <row r="926" spans="1:19" x14ac:dyDescent="0.3">
      <c r="A926" t="s">
        <v>104</v>
      </c>
      <c r="B926">
        <v>-1</v>
      </c>
      <c r="C926" t="s">
        <v>1551</v>
      </c>
      <c r="D926" t="str">
        <f>INDEX(Transcripts[#Data], MATCH(Exons[[#This Row],[Transcript stable ID]], Transcripts[Transcript stable ID], 0), 4)</f>
        <v>NM_007194.4</v>
      </c>
      <c r="E926" t="s">
        <v>27</v>
      </c>
      <c r="J926">
        <v>29137832</v>
      </c>
      <c r="K926">
        <v>29121231</v>
      </c>
      <c r="L926">
        <v>29121355</v>
      </c>
      <c r="N926">
        <v>3</v>
      </c>
      <c r="O926">
        <v>402</v>
      </c>
      <c r="P926">
        <v>526</v>
      </c>
      <c r="Q926" t="s">
        <v>12745</v>
      </c>
      <c r="R926">
        <v>320</v>
      </c>
      <c r="S926">
        <v>444</v>
      </c>
    </row>
    <row r="927" spans="1:19" x14ac:dyDescent="0.3">
      <c r="A927" t="s">
        <v>104</v>
      </c>
      <c r="B927">
        <v>-1</v>
      </c>
      <c r="C927" t="s">
        <v>1551</v>
      </c>
      <c r="D927" t="str">
        <f>INDEX(Transcripts[#Data], MATCH(Exons[[#This Row],[Transcript stable ID]], Transcripts[Transcript stable ID], 0), 4)</f>
        <v>NM_007194.4</v>
      </c>
      <c r="E927" t="s">
        <v>27</v>
      </c>
      <c r="J927">
        <v>29137832</v>
      </c>
      <c r="K927">
        <v>29120965</v>
      </c>
      <c r="L927">
        <v>29121112</v>
      </c>
      <c r="N927">
        <v>4</v>
      </c>
      <c r="O927">
        <v>527</v>
      </c>
      <c r="P927">
        <v>674</v>
      </c>
      <c r="Q927" t="s">
        <v>12746</v>
      </c>
      <c r="R927">
        <v>445</v>
      </c>
      <c r="S927">
        <v>592</v>
      </c>
    </row>
    <row r="928" spans="1:19" x14ac:dyDescent="0.3">
      <c r="A928" t="s">
        <v>104</v>
      </c>
      <c r="B928">
        <v>-1</v>
      </c>
      <c r="C928" t="s">
        <v>1551</v>
      </c>
      <c r="D928" t="str">
        <f>INDEX(Transcripts[#Data], MATCH(Exons[[#This Row],[Transcript stable ID]], Transcripts[Transcript stable ID], 0), 4)</f>
        <v>NM_007194.4</v>
      </c>
      <c r="E928" t="s">
        <v>27</v>
      </c>
      <c r="J928">
        <v>29137832</v>
      </c>
      <c r="K928">
        <v>29115383</v>
      </c>
      <c r="L928">
        <v>29115473</v>
      </c>
      <c r="N928">
        <v>5</v>
      </c>
      <c r="O928">
        <v>675</v>
      </c>
      <c r="P928">
        <v>765</v>
      </c>
      <c r="Q928" t="s">
        <v>12747</v>
      </c>
      <c r="R928">
        <v>593</v>
      </c>
      <c r="S928">
        <v>683</v>
      </c>
    </row>
    <row r="929" spans="1:19" x14ac:dyDescent="0.3">
      <c r="A929" t="s">
        <v>104</v>
      </c>
      <c r="B929">
        <v>-1</v>
      </c>
      <c r="C929" t="s">
        <v>1551</v>
      </c>
      <c r="D929" t="str">
        <f>INDEX(Transcripts[#Data], MATCH(Exons[[#This Row],[Transcript stable ID]], Transcripts[Transcript stable ID], 0), 4)</f>
        <v>NM_007194.4</v>
      </c>
      <c r="E929" t="s">
        <v>27</v>
      </c>
      <c r="J929">
        <v>29137832</v>
      </c>
      <c r="K929">
        <v>29107897</v>
      </c>
      <c r="L929">
        <v>29108005</v>
      </c>
      <c r="N929">
        <v>6</v>
      </c>
      <c r="O929">
        <v>766</v>
      </c>
      <c r="P929">
        <v>874</v>
      </c>
      <c r="Q929" t="s">
        <v>12748</v>
      </c>
      <c r="R929">
        <v>684</v>
      </c>
      <c r="S929">
        <v>792</v>
      </c>
    </row>
    <row r="930" spans="1:19" x14ac:dyDescent="0.3">
      <c r="A930" t="s">
        <v>104</v>
      </c>
      <c r="B930">
        <v>-1</v>
      </c>
      <c r="C930" t="s">
        <v>1551</v>
      </c>
      <c r="D930" t="str">
        <f>INDEX(Transcripts[#Data], MATCH(Exons[[#This Row],[Transcript stable ID]], Transcripts[Transcript stable ID], 0), 4)</f>
        <v>NM_007194.4</v>
      </c>
      <c r="E930" t="s">
        <v>27</v>
      </c>
      <c r="J930">
        <v>29137832</v>
      </c>
      <c r="K930">
        <v>29091115</v>
      </c>
      <c r="L930">
        <v>29091230</v>
      </c>
      <c r="N930">
        <v>12</v>
      </c>
      <c r="O930">
        <v>1342</v>
      </c>
      <c r="P930">
        <v>1457</v>
      </c>
      <c r="Q930" t="s">
        <v>12749</v>
      </c>
      <c r="R930">
        <v>1260</v>
      </c>
      <c r="S930">
        <v>1375</v>
      </c>
    </row>
    <row r="931" spans="1:19" x14ac:dyDescent="0.3">
      <c r="A931" t="s">
        <v>104</v>
      </c>
      <c r="B931">
        <v>-1</v>
      </c>
      <c r="C931" t="s">
        <v>1551</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12750</v>
      </c>
      <c r="R931">
        <v>1543</v>
      </c>
      <c r="S931">
        <v>1632</v>
      </c>
    </row>
    <row r="932" spans="1:19" x14ac:dyDescent="0.3">
      <c r="A932" t="s">
        <v>104</v>
      </c>
      <c r="B932">
        <v>-1</v>
      </c>
      <c r="C932" t="s">
        <v>1551</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12751</v>
      </c>
    </row>
    <row r="933" spans="1:19" x14ac:dyDescent="0.3">
      <c r="A933" t="s">
        <v>104</v>
      </c>
      <c r="B933">
        <v>-1</v>
      </c>
      <c r="C933" t="s">
        <v>1543</v>
      </c>
      <c r="D933" t="str">
        <f>INDEX(Transcripts[#Data], MATCH(Exons[[#This Row],[Transcript stable ID]], Transcripts[Transcript stable ID], 0), 4)</f>
        <v>NM_001005735.1</v>
      </c>
      <c r="E933" t="s">
        <v>27</v>
      </c>
      <c r="J933">
        <v>29137826</v>
      </c>
      <c r="K933">
        <v>29105994</v>
      </c>
      <c r="L933">
        <v>29106047</v>
      </c>
      <c r="N933">
        <v>8</v>
      </c>
      <c r="O933">
        <v>998</v>
      </c>
      <c r="P933">
        <v>1051</v>
      </c>
      <c r="Q933" t="s">
        <v>12737</v>
      </c>
      <c r="R933">
        <v>922</v>
      </c>
      <c r="S933">
        <v>975</v>
      </c>
    </row>
    <row r="934" spans="1:19" x14ac:dyDescent="0.3">
      <c r="A934" t="s">
        <v>104</v>
      </c>
      <c r="B934">
        <v>-1</v>
      </c>
      <c r="C934" t="s">
        <v>1543</v>
      </c>
      <c r="D934" t="str">
        <f>INDEX(Transcripts[#Data], MATCH(Exons[[#This Row],[Transcript stable ID]], Transcripts[Transcript stable ID], 0), 4)</f>
        <v>NM_001005735.1</v>
      </c>
      <c r="E934" t="s">
        <v>27</v>
      </c>
      <c r="J934">
        <v>29137826</v>
      </c>
      <c r="K934">
        <v>29099493</v>
      </c>
      <c r="L934">
        <v>29099554</v>
      </c>
      <c r="N934">
        <v>9</v>
      </c>
      <c r="O934">
        <v>1052</v>
      </c>
      <c r="P934">
        <v>1113</v>
      </c>
      <c r="Q934" t="s">
        <v>12738</v>
      </c>
      <c r="R934">
        <v>976</v>
      </c>
      <c r="S934">
        <v>1037</v>
      </c>
    </row>
    <row r="935" spans="1:19" x14ac:dyDescent="0.3">
      <c r="A935" t="s">
        <v>104</v>
      </c>
      <c r="B935">
        <v>-1</v>
      </c>
      <c r="C935" t="s">
        <v>1543</v>
      </c>
      <c r="D935" t="str">
        <f>INDEX(Transcripts[#Data], MATCH(Exons[[#This Row],[Transcript stable ID]], Transcripts[Transcript stable ID], 0), 4)</f>
        <v>NM_001005735.1</v>
      </c>
      <c r="E935" t="s">
        <v>27</v>
      </c>
      <c r="J935">
        <v>29137826</v>
      </c>
      <c r="K935">
        <v>29095826</v>
      </c>
      <c r="L935">
        <v>29095925</v>
      </c>
      <c r="N935">
        <v>10</v>
      </c>
      <c r="O935">
        <v>1114</v>
      </c>
      <c r="P935">
        <v>1213</v>
      </c>
      <c r="Q935" t="s">
        <v>12739</v>
      </c>
      <c r="R935">
        <v>1038</v>
      </c>
      <c r="S935">
        <v>1137</v>
      </c>
    </row>
    <row r="936" spans="1:19" x14ac:dyDescent="0.3">
      <c r="A936" t="s">
        <v>104</v>
      </c>
      <c r="B936">
        <v>-1</v>
      </c>
      <c r="C936" t="s">
        <v>1543</v>
      </c>
      <c r="D936" t="str">
        <f>INDEX(Transcripts[#Data], MATCH(Exons[[#This Row],[Transcript stable ID]], Transcripts[Transcript stable ID], 0), 4)</f>
        <v>NM_001005735.1</v>
      </c>
      <c r="E936" t="s">
        <v>27</v>
      </c>
      <c r="J936">
        <v>29137826</v>
      </c>
      <c r="K936">
        <v>29092889</v>
      </c>
      <c r="L936">
        <v>29092975</v>
      </c>
      <c r="N936">
        <v>11</v>
      </c>
      <c r="O936">
        <v>1214</v>
      </c>
      <c r="P936">
        <v>1300</v>
      </c>
      <c r="Q936" t="s">
        <v>12740</v>
      </c>
      <c r="R936">
        <v>1138</v>
      </c>
      <c r="S936">
        <v>1224</v>
      </c>
    </row>
    <row r="937" spans="1:19" x14ac:dyDescent="0.3">
      <c r="A937" t="s">
        <v>104</v>
      </c>
      <c r="B937">
        <v>-1</v>
      </c>
      <c r="C937" t="s">
        <v>1543</v>
      </c>
      <c r="D937" t="str">
        <f>INDEX(Transcripts[#Data], MATCH(Exons[[#This Row],[Transcript stable ID]], Transcripts[Transcript stable ID], 0), 4)</f>
        <v>NM_001005735.1</v>
      </c>
      <c r="E937" t="s">
        <v>27</v>
      </c>
      <c r="J937">
        <v>29137826</v>
      </c>
      <c r="K937">
        <v>29091698</v>
      </c>
      <c r="L937">
        <v>29091861</v>
      </c>
      <c r="N937">
        <v>12</v>
      </c>
      <c r="O937">
        <v>1301</v>
      </c>
      <c r="P937">
        <v>1464</v>
      </c>
      <c r="Q937" t="s">
        <v>12741</v>
      </c>
      <c r="R937">
        <v>1225</v>
      </c>
      <c r="S937">
        <v>1388</v>
      </c>
    </row>
    <row r="938" spans="1:19" x14ac:dyDescent="0.3">
      <c r="A938" t="s">
        <v>104</v>
      </c>
      <c r="B938">
        <v>-1</v>
      </c>
      <c r="C938" t="s">
        <v>1543</v>
      </c>
      <c r="D938" t="str">
        <f>INDEX(Transcripts[#Data], MATCH(Exons[[#This Row],[Transcript stable ID]], Transcripts[Transcript stable ID], 0), 4)</f>
        <v>NM_001005735.1</v>
      </c>
      <c r="E938" t="s">
        <v>27</v>
      </c>
      <c r="J938">
        <v>29137826</v>
      </c>
      <c r="K938">
        <v>29090020</v>
      </c>
      <c r="L938">
        <v>29090105</v>
      </c>
      <c r="N938">
        <v>14</v>
      </c>
      <c r="O938">
        <v>1581</v>
      </c>
      <c r="P938">
        <v>1666</v>
      </c>
      <c r="Q938" t="s">
        <v>12742</v>
      </c>
      <c r="R938">
        <v>1505</v>
      </c>
      <c r="S938">
        <v>1590</v>
      </c>
    </row>
    <row r="939" spans="1:19" x14ac:dyDescent="0.3">
      <c r="A939" t="s">
        <v>104</v>
      </c>
      <c r="B939">
        <v>-1</v>
      </c>
      <c r="C939" t="s">
        <v>1543</v>
      </c>
      <c r="D939" t="str">
        <f>INDEX(Transcripts[#Data], MATCH(Exons[[#This Row],[Transcript stable ID]], Transcripts[Transcript stable ID], 0), 4)</f>
        <v>NM_001005735.1</v>
      </c>
      <c r="E939" t="s">
        <v>27</v>
      </c>
      <c r="J939">
        <v>29137826</v>
      </c>
      <c r="K939">
        <v>29085123</v>
      </c>
      <c r="L939">
        <v>29085203</v>
      </c>
      <c r="N939">
        <v>15</v>
      </c>
      <c r="O939">
        <v>1667</v>
      </c>
      <c r="P939">
        <v>1747</v>
      </c>
      <c r="Q939" t="s">
        <v>12743</v>
      </c>
      <c r="R939">
        <v>1591</v>
      </c>
      <c r="S939">
        <v>1671</v>
      </c>
    </row>
    <row r="940" spans="1:19" x14ac:dyDescent="0.3">
      <c r="A940" t="s">
        <v>104</v>
      </c>
      <c r="B940">
        <v>-1</v>
      </c>
      <c r="C940" t="s">
        <v>1543</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12744</v>
      </c>
      <c r="R940">
        <v>1</v>
      </c>
      <c r="S940">
        <v>319</v>
      </c>
    </row>
    <row r="941" spans="1:19" x14ac:dyDescent="0.3">
      <c r="A941" t="s">
        <v>104</v>
      </c>
      <c r="B941">
        <v>-1</v>
      </c>
      <c r="C941" t="s">
        <v>1543</v>
      </c>
      <c r="D941" t="str">
        <f>INDEX(Transcripts[#Data], MATCH(Exons[[#This Row],[Transcript stable ID]], Transcripts[Transcript stable ID], 0), 4)</f>
        <v>NM_001005735.1</v>
      </c>
      <c r="E941" t="s">
        <v>27</v>
      </c>
      <c r="J941">
        <v>29137826</v>
      </c>
      <c r="K941">
        <v>29121231</v>
      </c>
      <c r="L941">
        <v>29121355</v>
      </c>
      <c r="N941">
        <v>4</v>
      </c>
      <c r="O941">
        <v>525</v>
      </c>
      <c r="P941">
        <v>649</v>
      </c>
      <c r="Q941" t="s">
        <v>12745</v>
      </c>
      <c r="R941">
        <v>449</v>
      </c>
      <c r="S941">
        <v>573</v>
      </c>
    </row>
    <row r="942" spans="1:19" x14ac:dyDescent="0.3">
      <c r="A942" t="s">
        <v>104</v>
      </c>
      <c r="B942">
        <v>-1</v>
      </c>
      <c r="C942" t="s">
        <v>1543</v>
      </c>
      <c r="D942" t="str">
        <f>INDEX(Transcripts[#Data], MATCH(Exons[[#This Row],[Transcript stable ID]], Transcripts[Transcript stable ID], 0), 4)</f>
        <v>NM_001005735.1</v>
      </c>
      <c r="E942" t="s">
        <v>27</v>
      </c>
      <c r="J942">
        <v>29137826</v>
      </c>
      <c r="K942">
        <v>29120965</v>
      </c>
      <c r="L942">
        <v>29121112</v>
      </c>
      <c r="N942">
        <v>5</v>
      </c>
      <c r="O942">
        <v>650</v>
      </c>
      <c r="P942">
        <v>797</v>
      </c>
      <c r="Q942" t="s">
        <v>12746</v>
      </c>
      <c r="R942">
        <v>574</v>
      </c>
      <c r="S942">
        <v>721</v>
      </c>
    </row>
    <row r="943" spans="1:19" x14ac:dyDescent="0.3">
      <c r="A943" t="s">
        <v>104</v>
      </c>
      <c r="B943">
        <v>-1</v>
      </c>
      <c r="C943" t="s">
        <v>1543</v>
      </c>
      <c r="D943" t="str">
        <f>INDEX(Transcripts[#Data], MATCH(Exons[[#This Row],[Transcript stable ID]], Transcripts[Transcript stable ID], 0), 4)</f>
        <v>NM_001005735.1</v>
      </c>
      <c r="E943" t="s">
        <v>27</v>
      </c>
      <c r="J943">
        <v>29137826</v>
      </c>
      <c r="K943">
        <v>29115383</v>
      </c>
      <c r="L943">
        <v>29115473</v>
      </c>
      <c r="N943">
        <v>6</v>
      </c>
      <c r="O943">
        <v>798</v>
      </c>
      <c r="P943">
        <v>888</v>
      </c>
      <c r="Q943" t="s">
        <v>12747</v>
      </c>
      <c r="R943">
        <v>722</v>
      </c>
      <c r="S943">
        <v>812</v>
      </c>
    </row>
    <row r="944" spans="1:19" x14ac:dyDescent="0.3">
      <c r="A944" t="s">
        <v>104</v>
      </c>
      <c r="B944">
        <v>-1</v>
      </c>
      <c r="C944" t="s">
        <v>1543</v>
      </c>
      <c r="D944" t="str">
        <f>INDEX(Transcripts[#Data], MATCH(Exons[[#This Row],[Transcript stable ID]], Transcripts[Transcript stable ID], 0), 4)</f>
        <v>NM_001005735.1</v>
      </c>
      <c r="E944" t="s">
        <v>27</v>
      </c>
      <c r="J944">
        <v>29137826</v>
      </c>
      <c r="K944">
        <v>29107897</v>
      </c>
      <c r="L944">
        <v>29108005</v>
      </c>
      <c r="N944">
        <v>7</v>
      </c>
      <c r="O944">
        <v>889</v>
      </c>
      <c r="P944">
        <v>997</v>
      </c>
      <c r="Q944" t="s">
        <v>12748</v>
      </c>
      <c r="R944">
        <v>813</v>
      </c>
      <c r="S944">
        <v>921</v>
      </c>
    </row>
    <row r="945" spans="1:19" x14ac:dyDescent="0.3">
      <c r="A945" t="s">
        <v>104</v>
      </c>
      <c r="B945">
        <v>-1</v>
      </c>
      <c r="C945" t="s">
        <v>1543</v>
      </c>
      <c r="D945" t="str">
        <f>INDEX(Transcripts[#Data], MATCH(Exons[[#This Row],[Transcript stable ID]], Transcripts[Transcript stable ID], 0), 4)</f>
        <v>NM_001005735.1</v>
      </c>
      <c r="E945" t="s">
        <v>27</v>
      </c>
      <c r="J945">
        <v>29137826</v>
      </c>
      <c r="K945">
        <v>29091115</v>
      </c>
      <c r="L945">
        <v>29091230</v>
      </c>
      <c r="N945">
        <v>13</v>
      </c>
      <c r="O945">
        <v>1465</v>
      </c>
      <c r="P945">
        <v>1580</v>
      </c>
      <c r="Q945" t="s">
        <v>12749</v>
      </c>
      <c r="R945">
        <v>1389</v>
      </c>
      <c r="S945">
        <v>1504</v>
      </c>
    </row>
    <row r="946" spans="1:19" x14ac:dyDescent="0.3">
      <c r="A946" t="s">
        <v>104</v>
      </c>
      <c r="B946">
        <v>-1</v>
      </c>
      <c r="C946" t="s">
        <v>1543</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12752</v>
      </c>
    </row>
    <row r="947" spans="1:19" x14ac:dyDescent="0.3">
      <c r="A947" t="s">
        <v>104</v>
      </c>
      <c r="B947">
        <v>-1</v>
      </c>
      <c r="C947" t="s">
        <v>1543</v>
      </c>
      <c r="D947" t="str">
        <f>INDEX(Transcripts[#Data], MATCH(Exons[[#This Row],[Transcript stable ID]], Transcripts[Transcript stable ID], 0), 4)</f>
        <v>NM_001005735.1</v>
      </c>
      <c r="E947" t="s">
        <v>27</v>
      </c>
      <c r="J947">
        <v>29137826</v>
      </c>
      <c r="K947">
        <v>29126408</v>
      </c>
      <c r="L947">
        <v>29126536</v>
      </c>
      <c r="N947">
        <v>3</v>
      </c>
      <c r="O947">
        <v>396</v>
      </c>
      <c r="P947">
        <v>524</v>
      </c>
      <c r="Q947" t="s">
        <v>12753</v>
      </c>
      <c r="R947">
        <v>320</v>
      </c>
      <c r="S947">
        <v>448</v>
      </c>
    </row>
    <row r="948" spans="1:19" x14ac:dyDescent="0.3">
      <c r="A948" t="s">
        <v>104</v>
      </c>
      <c r="B948">
        <v>-1</v>
      </c>
      <c r="C948" t="s">
        <v>1543</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12754</v>
      </c>
      <c r="R948">
        <v>1672</v>
      </c>
      <c r="S948">
        <v>1761</v>
      </c>
    </row>
    <row r="949" spans="1:19" x14ac:dyDescent="0.3">
      <c r="A949" t="s">
        <v>104</v>
      </c>
      <c r="B949">
        <v>-1</v>
      </c>
      <c r="C949" t="s">
        <v>1560</v>
      </c>
      <c r="D949" t="str">
        <f>INDEX(Transcripts[#Data], MATCH(Exons[[#This Row],[Transcript stable ID]], Transcripts[Transcript stable ID], 0), 4)</f>
        <v>NM_145862.2</v>
      </c>
      <c r="E949" t="s">
        <v>27</v>
      </c>
      <c r="J949">
        <v>29137822</v>
      </c>
      <c r="K949">
        <v>29105994</v>
      </c>
      <c r="L949">
        <v>29106047</v>
      </c>
      <c r="N949">
        <v>7</v>
      </c>
      <c r="O949">
        <v>865</v>
      </c>
      <c r="P949">
        <v>918</v>
      </c>
      <c r="Q949" t="s">
        <v>12737</v>
      </c>
      <c r="R949">
        <v>793</v>
      </c>
      <c r="S949">
        <v>846</v>
      </c>
    </row>
    <row r="950" spans="1:19" x14ac:dyDescent="0.3">
      <c r="A950" t="s">
        <v>104</v>
      </c>
      <c r="B950">
        <v>-1</v>
      </c>
      <c r="C950" t="s">
        <v>1560</v>
      </c>
      <c r="D950" t="str">
        <f>INDEX(Transcripts[#Data], MATCH(Exons[[#This Row],[Transcript stable ID]], Transcripts[Transcript stable ID], 0), 4)</f>
        <v>NM_145862.2</v>
      </c>
      <c r="E950" t="s">
        <v>27</v>
      </c>
      <c r="J950">
        <v>29137822</v>
      </c>
      <c r="K950">
        <v>29099493</v>
      </c>
      <c r="L950">
        <v>29099554</v>
      </c>
      <c r="N950">
        <v>8</v>
      </c>
      <c r="O950">
        <v>919</v>
      </c>
      <c r="P950">
        <v>980</v>
      </c>
      <c r="Q950" t="s">
        <v>12738</v>
      </c>
      <c r="R950">
        <v>847</v>
      </c>
      <c r="S950">
        <v>908</v>
      </c>
    </row>
    <row r="951" spans="1:19" x14ac:dyDescent="0.3">
      <c r="A951" t="s">
        <v>104</v>
      </c>
      <c r="B951">
        <v>-1</v>
      </c>
      <c r="C951" t="s">
        <v>1560</v>
      </c>
      <c r="D951" t="str">
        <f>INDEX(Transcripts[#Data], MATCH(Exons[[#This Row],[Transcript stable ID]], Transcripts[Transcript stable ID], 0), 4)</f>
        <v>NM_145862.2</v>
      </c>
      <c r="E951" t="s">
        <v>27</v>
      </c>
      <c r="J951">
        <v>29137822</v>
      </c>
      <c r="K951">
        <v>29095826</v>
      </c>
      <c r="L951">
        <v>29095925</v>
      </c>
      <c r="N951">
        <v>9</v>
      </c>
      <c r="O951">
        <v>981</v>
      </c>
      <c r="P951">
        <v>1080</v>
      </c>
      <c r="Q951" t="s">
        <v>12739</v>
      </c>
      <c r="R951">
        <v>909</v>
      </c>
      <c r="S951">
        <v>1008</v>
      </c>
    </row>
    <row r="952" spans="1:19" x14ac:dyDescent="0.3">
      <c r="A952" t="s">
        <v>104</v>
      </c>
      <c r="B952">
        <v>-1</v>
      </c>
      <c r="C952" t="s">
        <v>1560</v>
      </c>
      <c r="D952" t="str">
        <f>INDEX(Transcripts[#Data], MATCH(Exons[[#This Row],[Transcript stable ID]], Transcripts[Transcript stable ID], 0), 4)</f>
        <v>NM_145862.2</v>
      </c>
      <c r="E952" t="s">
        <v>27</v>
      </c>
      <c r="J952">
        <v>29137822</v>
      </c>
      <c r="K952">
        <v>29091698</v>
      </c>
      <c r="L952">
        <v>29091861</v>
      </c>
      <c r="N952">
        <v>10</v>
      </c>
      <c r="O952">
        <v>1081</v>
      </c>
      <c r="P952">
        <v>1244</v>
      </c>
      <c r="Q952" t="s">
        <v>12741</v>
      </c>
      <c r="R952">
        <v>1009</v>
      </c>
      <c r="S952">
        <v>1172</v>
      </c>
    </row>
    <row r="953" spans="1:19" x14ac:dyDescent="0.3">
      <c r="A953" t="s">
        <v>104</v>
      </c>
      <c r="B953">
        <v>-1</v>
      </c>
      <c r="C953" t="s">
        <v>1560</v>
      </c>
      <c r="D953" t="str">
        <f>INDEX(Transcripts[#Data], MATCH(Exons[[#This Row],[Transcript stable ID]], Transcripts[Transcript stable ID], 0), 4)</f>
        <v>NM_145862.2</v>
      </c>
      <c r="E953" t="s">
        <v>27</v>
      </c>
      <c r="J953">
        <v>29137822</v>
      </c>
      <c r="K953">
        <v>29090020</v>
      </c>
      <c r="L953">
        <v>29090105</v>
      </c>
      <c r="N953">
        <v>12</v>
      </c>
      <c r="O953">
        <v>1361</v>
      </c>
      <c r="P953">
        <v>1446</v>
      </c>
      <c r="Q953" t="s">
        <v>12742</v>
      </c>
      <c r="R953">
        <v>1289</v>
      </c>
      <c r="S953">
        <v>1374</v>
      </c>
    </row>
    <row r="954" spans="1:19" x14ac:dyDescent="0.3">
      <c r="A954" t="s">
        <v>104</v>
      </c>
      <c r="B954">
        <v>-1</v>
      </c>
      <c r="C954" t="s">
        <v>1560</v>
      </c>
      <c r="D954" t="str">
        <f>INDEX(Transcripts[#Data], MATCH(Exons[[#This Row],[Transcript stable ID]], Transcripts[Transcript stable ID], 0), 4)</f>
        <v>NM_145862.2</v>
      </c>
      <c r="E954" t="s">
        <v>27</v>
      </c>
      <c r="J954">
        <v>29137822</v>
      </c>
      <c r="K954">
        <v>29085123</v>
      </c>
      <c r="L954">
        <v>29085203</v>
      </c>
      <c r="N954">
        <v>13</v>
      </c>
      <c r="O954">
        <v>1447</v>
      </c>
      <c r="P954">
        <v>1527</v>
      </c>
      <c r="Q954" t="s">
        <v>12743</v>
      </c>
      <c r="R954">
        <v>1375</v>
      </c>
      <c r="S954">
        <v>1455</v>
      </c>
    </row>
    <row r="955" spans="1:19" x14ac:dyDescent="0.3">
      <c r="A955" t="s">
        <v>104</v>
      </c>
      <c r="B955">
        <v>-1</v>
      </c>
      <c r="C955" t="s">
        <v>1560</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12755</v>
      </c>
      <c r="R955">
        <v>1456</v>
      </c>
      <c r="S955">
        <v>1545</v>
      </c>
    </row>
    <row r="956" spans="1:19" x14ac:dyDescent="0.3">
      <c r="A956" t="s">
        <v>104</v>
      </c>
      <c r="B956">
        <v>-1</v>
      </c>
      <c r="C956" t="s">
        <v>1560</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12744</v>
      </c>
      <c r="R956">
        <v>1</v>
      </c>
      <c r="S956">
        <v>319</v>
      </c>
    </row>
    <row r="957" spans="1:19" x14ac:dyDescent="0.3">
      <c r="A957" t="s">
        <v>104</v>
      </c>
      <c r="B957">
        <v>-1</v>
      </c>
      <c r="C957" t="s">
        <v>1560</v>
      </c>
      <c r="D957" t="str">
        <f>INDEX(Transcripts[#Data], MATCH(Exons[[#This Row],[Transcript stable ID]], Transcripts[Transcript stable ID], 0), 4)</f>
        <v>NM_145862.2</v>
      </c>
      <c r="E957" t="s">
        <v>27</v>
      </c>
      <c r="J957">
        <v>29137822</v>
      </c>
      <c r="K957">
        <v>29121231</v>
      </c>
      <c r="L957">
        <v>29121355</v>
      </c>
      <c r="N957">
        <v>3</v>
      </c>
      <c r="O957">
        <v>392</v>
      </c>
      <c r="P957">
        <v>516</v>
      </c>
      <c r="Q957" t="s">
        <v>12745</v>
      </c>
      <c r="R957">
        <v>320</v>
      </c>
      <c r="S957">
        <v>444</v>
      </c>
    </row>
    <row r="958" spans="1:19" x14ac:dyDescent="0.3">
      <c r="A958" t="s">
        <v>104</v>
      </c>
      <c r="B958">
        <v>-1</v>
      </c>
      <c r="C958" t="s">
        <v>1560</v>
      </c>
      <c r="D958" t="str">
        <f>INDEX(Transcripts[#Data], MATCH(Exons[[#This Row],[Transcript stable ID]], Transcripts[Transcript stable ID], 0), 4)</f>
        <v>NM_145862.2</v>
      </c>
      <c r="E958" t="s">
        <v>27</v>
      </c>
      <c r="J958">
        <v>29137822</v>
      </c>
      <c r="K958">
        <v>29120965</v>
      </c>
      <c r="L958">
        <v>29121112</v>
      </c>
      <c r="N958">
        <v>4</v>
      </c>
      <c r="O958">
        <v>517</v>
      </c>
      <c r="P958">
        <v>664</v>
      </c>
      <c r="Q958" t="s">
        <v>12746</v>
      </c>
      <c r="R958">
        <v>445</v>
      </c>
      <c r="S958">
        <v>592</v>
      </c>
    </row>
    <row r="959" spans="1:19" x14ac:dyDescent="0.3">
      <c r="A959" t="s">
        <v>104</v>
      </c>
      <c r="B959">
        <v>-1</v>
      </c>
      <c r="C959" t="s">
        <v>1560</v>
      </c>
      <c r="D959" t="str">
        <f>INDEX(Transcripts[#Data], MATCH(Exons[[#This Row],[Transcript stable ID]], Transcripts[Transcript stable ID], 0), 4)</f>
        <v>NM_145862.2</v>
      </c>
      <c r="E959" t="s">
        <v>27</v>
      </c>
      <c r="J959">
        <v>29137822</v>
      </c>
      <c r="K959">
        <v>29115383</v>
      </c>
      <c r="L959">
        <v>29115473</v>
      </c>
      <c r="N959">
        <v>5</v>
      </c>
      <c r="O959">
        <v>665</v>
      </c>
      <c r="P959">
        <v>755</v>
      </c>
      <c r="Q959" t="s">
        <v>12747</v>
      </c>
      <c r="R959">
        <v>593</v>
      </c>
      <c r="S959">
        <v>683</v>
      </c>
    </row>
    <row r="960" spans="1:19" x14ac:dyDescent="0.3">
      <c r="A960" t="s">
        <v>104</v>
      </c>
      <c r="B960">
        <v>-1</v>
      </c>
      <c r="C960" t="s">
        <v>1560</v>
      </c>
      <c r="D960" t="str">
        <f>INDEX(Transcripts[#Data], MATCH(Exons[[#This Row],[Transcript stable ID]], Transcripts[Transcript stable ID], 0), 4)</f>
        <v>NM_145862.2</v>
      </c>
      <c r="E960" t="s">
        <v>27</v>
      </c>
      <c r="J960">
        <v>29137822</v>
      </c>
      <c r="K960">
        <v>29107897</v>
      </c>
      <c r="L960">
        <v>29108005</v>
      </c>
      <c r="N960">
        <v>6</v>
      </c>
      <c r="O960">
        <v>756</v>
      </c>
      <c r="P960">
        <v>864</v>
      </c>
      <c r="Q960" t="s">
        <v>12748</v>
      </c>
      <c r="R960">
        <v>684</v>
      </c>
      <c r="S960">
        <v>792</v>
      </c>
    </row>
    <row r="961" spans="1:19" x14ac:dyDescent="0.3">
      <c r="A961" t="s">
        <v>104</v>
      </c>
      <c r="B961">
        <v>-1</v>
      </c>
      <c r="C961" t="s">
        <v>1560</v>
      </c>
      <c r="D961" t="str">
        <f>INDEX(Transcripts[#Data], MATCH(Exons[[#This Row],[Transcript stable ID]], Transcripts[Transcript stable ID], 0), 4)</f>
        <v>NM_145862.2</v>
      </c>
      <c r="E961" t="s">
        <v>27</v>
      </c>
      <c r="J961">
        <v>29137822</v>
      </c>
      <c r="K961">
        <v>29091115</v>
      </c>
      <c r="L961">
        <v>29091230</v>
      </c>
      <c r="N961">
        <v>11</v>
      </c>
      <c r="O961">
        <v>1245</v>
      </c>
      <c r="P961">
        <v>1360</v>
      </c>
      <c r="Q961" t="s">
        <v>12749</v>
      </c>
      <c r="R961">
        <v>1173</v>
      </c>
      <c r="S961">
        <v>1288</v>
      </c>
    </row>
    <row r="962" spans="1:19" x14ac:dyDescent="0.3">
      <c r="A962" t="s">
        <v>104</v>
      </c>
      <c r="B962">
        <v>-1</v>
      </c>
      <c r="C962" t="s">
        <v>1560</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12756</v>
      </c>
    </row>
    <row r="963" spans="1:19" x14ac:dyDescent="0.3">
      <c r="A963" t="s">
        <v>104</v>
      </c>
      <c r="B963">
        <v>-1</v>
      </c>
      <c r="C963" t="s">
        <v>1539</v>
      </c>
      <c r="D963" t="str">
        <f>INDEX(Transcripts[#Data], MATCH(Exons[[#This Row],[Transcript stable ID]], Transcripts[Transcript stable ID], 0), 4)</f>
        <v>NM_001257387.1</v>
      </c>
      <c r="E963" t="s">
        <v>27</v>
      </c>
      <c r="J963">
        <v>29138410</v>
      </c>
      <c r="K963">
        <v>29105994</v>
      </c>
      <c r="L963">
        <v>29106047</v>
      </c>
      <c r="N963">
        <v>8</v>
      </c>
      <c r="O963">
        <v>1567</v>
      </c>
      <c r="P963">
        <v>1620</v>
      </c>
      <c r="Q963" t="s">
        <v>12737</v>
      </c>
      <c r="R963">
        <v>130</v>
      </c>
      <c r="S963">
        <v>183</v>
      </c>
    </row>
    <row r="964" spans="1:19" x14ac:dyDescent="0.3">
      <c r="A964" t="s">
        <v>104</v>
      </c>
      <c r="B964">
        <v>-1</v>
      </c>
      <c r="C964" t="s">
        <v>1539</v>
      </c>
      <c r="D964" t="str">
        <f>INDEX(Transcripts[#Data], MATCH(Exons[[#This Row],[Transcript stable ID]], Transcripts[Transcript stable ID], 0), 4)</f>
        <v>NM_001257387.1</v>
      </c>
      <c r="E964" t="s">
        <v>27</v>
      </c>
      <c r="J964">
        <v>29138410</v>
      </c>
      <c r="K964">
        <v>29099493</v>
      </c>
      <c r="L964">
        <v>29099554</v>
      </c>
      <c r="N964">
        <v>9</v>
      </c>
      <c r="O964">
        <v>1621</v>
      </c>
      <c r="P964">
        <v>1682</v>
      </c>
      <c r="Q964" t="s">
        <v>12738</v>
      </c>
      <c r="R964">
        <v>184</v>
      </c>
      <c r="S964">
        <v>245</v>
      </c>
    </row>
    <row r="965" spans="1:19" x14ac:dyDescent="0.3">
      <c r="A965" t="s">
        <v>104</v>
      </c>
      <c r="B965">
        <v>-1</v>
      </c>
      <c r="C965" t="s">
        <v>1539</v>
      </c>
      <c r="D965" t="str">
        <f>INDEX(Transcripts[#Data], MATCH(Exons[[#This Row],[Transcript stable ID]], Transcripts[Transcript stable ID], 0), 4)</f>
        <v>NM_001257387.1</v>
      </c>
      <c r="E965" t="s">
        <v>27</v>
      </c>
      <c r="J965">
        <v>29138410</v>
      </c>
      <c r="K965">
        <v>29095826</v>
      </c>
      <c r="L965">
        <v>29095925</v>
      </c>
      <c r="N965">
        <v>10</v>
      </c>
      <c r="O965">
        <v>1683</v>
      </c>
      <c r="P965">
        <v>1782</v>
      </c>
      <c r="Q965" t="s">
        <v>12739</v>
      </c>
      <c r="R965">
        <v>246</v>
      </c>
      <c r="S965">
        <v>345</v>
      </c>
    </row>
    <row r="966" spans="1:19" x14ac:dyDescent="0.3">
      <c r="A966" t="s">
        <v>104</v>
      </c>
      <c r="B966">
        <v>-1</v>
      </c>
      <c r="C966" t="s">
        <v>1539</v>
      </c>
      <c r="D966" t="str">
        <f>INDEX(Transcripts[#Data], MATCH(Exons[[#This Row],[Transcript stable ID]], Transcripts[Transcript stable ID], 0), 4)</f>
        <v>NM_001257387.1</v>
      </c>
      <c r="E966" t="s">
        <v>27</v>
      </c>
      <c r="J966">
        <v>29138410</v>
      </c>
      <c r="K966">
        <v>29092889</v>
      </c>
      <c r="L966">
        <v>29092975</v>
      </c>
      <c r="N966">
        <v>11</v>
      </c>
      <c r="O966">
        <v>1783</v>
      </c>
      <c r="P966">
        <v>1869</v>
      </c>
      <c r="Q966" t="s">
        <v>12740</v>
      </c>
      <c r="R966">
        <v>346</v>
      </c>
      <c r="S966">
        <v>432</v>
      </c>
    </row>
    <row r="967" spans="1:19" x14ac:dyDescent="0.3">
      <c r="A967" t="s">
        <v>104</v>
      </c>
      <c r="B967">
        <v>-1</v>
      </c>
      <c r="C967" t="s">
        <v>1539</v>
      </c>
      <c r="D967" t="str">
        <f>INDEX(Transcripts[#Data], MATCH(Exons[[#This Row],[Transcript stable ID]], Transcripts[Transcript stable ID], 0), 4)</f>
        <v>NM_001257387.1</v>
      </c>
      <c r="E967" t="s">
        <v>27</v>
      </c>
      <c r="J967">
        <v>29138410</v>
      </c>
      <c r="K967">
        <v>29091698</v>
      </c>
      <c r="L967">
        <v>29091861</v>
      </c>
      <c r="N967">
        <v>12</v>
      </c>
      <c r="O967">
        <v>1870</v>
      </c>
      <c r="P967">
        <v>2033</v>
      </c>
      <c r="Q967" t="s">
        <v>12741</v>
      </c>
      <c r="R967">
        <v>433</v>
      </c>
      <c r="S967">
        <v>596</v>
      </c>
    </row>
    <row r="968" spans="1:19" x14ac:dyDescent="0.3">
      <c r="A968" t="s">
        <v>104</v>
      </c>
      <c r="B968">
        <v>-1</v>
      </c>
      <c r="C968" t="s">
        <v>1539</v>
      </c>
      <c r="D968" t="str">
        <f>INDEX(Transcripts[#Data], MATCH(Exons[[#This Row],[Transcript stable ID]], Transcripts[Transcript stable ID], 0), 4)</f>
        <v>NM_001257387.1</v>
      </c>
      <c r="E968" t="s">
        <v>27</v>
      </c>
      <c r="J968">
        <v>29138410</v>
      </c>
      <c r="K968">
        <v>29090020</v>
      </c>
      <c r="L968">
        <v>29090105</v>
      </c>
      <c r="N968">
        <v>14</v>
      </c>
      <c r="O968">
        <v>2150</v>
      </c>
      <c r="P968">
        <v>2235</v>
      </c>
      <c r="Q968" t="s">
        <v>12742</v>
      </c>
      <c r="R968">
        <v>713</v>
      </c>
      <c r="S968">
        <v>798</v>
      </c>
    </row>
    <row r="969" spans="1:19" x14ac:dyDescent="0.3">
      <c r="A969" t="s">
        <v>104</v>
      </c>
      <c r="B969">
        <v>-1</v>
      </c>
      <c r="C969" t="s">
        <v>1539</v>
      </c>
      <c r="D969" t="str">
        <f>INDEX(Transcripts[#Data], MATCH(Exons[[#This Row],[Transcript stable ID]], Transcripts[Transcript stable ID], 0), 4)</f>
        <v>NM_001257387.1</v>
      </c>
      <c r="E969" t="s">
        <v>27</v>
      </c>
      <c r="J969">
        <v>29138410</v>
      </c>
      <c r="K969">
        <v>29085123</v>
      </c>
      <c r="L969">
        <v>29085203</v>
      </c>
      <c r="N969">
        <v>15</v>
      </c>
      <c r="O969">
        <v>2236</v>
      </c>
      <c r="P969">
        <v>2316</v>
      </c>
      <c r="Q969" t="s">
        <v>12743</v>
      </c>
      <c r="R969">
        <v>799</v>
      </c>
      <c r="S969">
        <v>879</v>
      </c>
    </row>
    <row r="970" spans="1:19" x14ac:dyDescent="0.3">
      <c r="A970" t="s">
        <v>104</v>
      </c>
      <c r="B970">
        <v>-1</v>
      </c>
      <c r="C970" t="s">
        <v>1539</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12755</v>
      </c>
      <c r="R970">
        <v>880</v>
      </c>
      <c r="S970">
        <v>969</v>
      </c>
    </row>
    <row r="971" spans="1:19" x14ac:dyDescent="0.3">
      <c r="A971" t="s">
        <v>104</v>
      </c>
      <c r="B971">
        <v>-1</v>
      </c>
      <c r="C971" t="s">
        <v>1539</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12757</v>
      </c>
    </row>
    <row r="972" spans="1:19" x14ac:dyDescent="0.3">
      <c r="A972" t="s">
        <v>104</v>
      </c>
      <c r="B972">
        <v>-1</v>
      </c>
      <c r="C972" t="s">
        <v>1539</v>
      </c>
      <c r="D972" t="str">
        <f>INDEX(Transcripts[#Data], MATCH(Exons[[#This Row],[Transcript stable ID]], Transcripts[Transcript stable ID], 0), 4)</f>
        <v>NM_001257387.1</v>
      </c>
      <c r="E972" t="s">
        <v>27</v>
      </c>
      <c r="J972">
        <v>29138410</v>
      </c>
      <c r="K972">
        <v>29107897</v>
      </c>
      <c r="L972">
        <v>29108005</v>
      </c>
      <c r="N972">
        <v>7</v>
      </c>
      <c r="O972">
        <v>1458</v>
      </c>
      <c r="P972">
        <v>1566</v>
      </c>
      <c r="Q972" t="s">
        <v>12748</v>
      </c>
      <c r="R972">
        <v>21</v>
      </c>
      <c r="S972">
        <v>129</v>
      </c>
    </row>
    <row r="973" spans="1:19" x14ac:dyDescent="0.3">
      <c r="A973" t="s">
        <v>104</v>
      </c>
      <c r="B973">
        <v>-1</v>
      </c>
      <c r="C973" t="s">
        <v>1539</v>
      </c>
      <c r="D973" t="str">
        <f>INDEX(Transcripts[#Data], MATCH(Exons[[#This Row],[Transcript stable ID]], Transcripts[Transcript stable ID], 0), 4)</f>
        <v>NM_001257387.1</v>
      </c>
      <c r="E973" t="s">
        <v>27</v>
      </c>
      <c r="J973">
        <v>29138410</v>
      </c>
      <c r="K973">
        <v>29091115</v>
      </c>
      <c r="L973">
        <v>29091230</v>
      </c>
      <c r="N973">
        <v>13</v>
      </c>
      <c r="O973">
        <v>2034</v>
      </c>
      <c r="P973">
        <v>2149</v>
      </c>
      <c r="Q973" t="s">
        <v>12749</v>
      </c>
      <c r="R973">
        <v>597</v>
      </c>
      <c r="S973">
        <v>712</v>
      </c>
    </row>
    <row r="974" spans="1:19" x14ac:dyDescent="0.3">
      <c r="A974" t="s">
        <v>104</v>
      </c>
      <c r="B974">
        <v>-1</v>
      </c>
      <c r="C974" t="s">
        <v>1539</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12758</v>
      </c>
    </row>
    <row r="975" spans="1:19" x14ac:dyDescent="0.3">
      <c r="A975" t="s">
        <v>104</v>
      </c>
      <c r="B975">
        <v>-1</v>
      </c>
      <c r="C975" t="s">
        <v>1539</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12759</v>
      </c>
    </row>
    <row r="976" spans="1:19" x14ac:dyDescent="0.3">
      <c r="A976" t="s">
        <v>104</v>
      </c>
      <c r="B976">
        <v>-1</v>
      </c>
      <c r="C976" t="s">
        <v>1539</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12760</v>
      </c>
      <c r="R976">
        <v>1</v>
      </c>
      <c r="S976">
        <v>20</v>
      </c>
    </row>
    <row r="977" spans="1:19" x14ac:dyDescent="0.3">
      <c r="A977" t="s">
        <v>104</v>
      </c>
      <c r="B977">
        <v>-1</v>
      </c>
      <c r="C977" t="s">
        <v>1539</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12761</v>
      </c>
    </row>
    <row r="978" spans="1:19" x14ac:dyDescent="0.3">
      <c r="A978" t="s">
        <v>104</v>
      </c>
      <c r="B978">
        <v>-1</v>
      </c>
      <c r="C978" t="s">
        <v>1539</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12762</v>
      </c>
    </row>
    <row r="979" spans="1:19" x14ac:dyDescent="0.3">
      <c r="A979" t="s">
        <v>7552</v>
      </c>
      <c r="B979">
        <v>-1</v>
      </c>
      <c r="C979" t="s">
        <v>7590</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12763</v>
      </c>
      <c r="R979">
        <v>1</v>
      </c>
      <c r="S979">
        <v>82</v>
      </c>
    </row>
    <row r="980" spans="1:19" x14ac:dyDescent="0.3">
      <c r="A980" t="s">
        <v>7552</v>
      </c>
      <c r="B980">
        <v>-1</v>
      </c>
      <c r="C980" t="s">
        <v>7590</v>
      </c>
      <c r="D980" t="str">
        <f>INDEX(Transcripts[#Data], MATCH(Exons[[#This Row],[Transcript stable ID]], Transcripts[Transcript stable ID], 0), 4)</f>
        <v>NM_002878.3</v>
      </c>
      <c r="E980" t="s">
        <v>27</v>
      </c>
      <c r="J980">
        <v>33446888</v>
      </c>
      <c r="K980">
        <v>33446130</v>
      </c>
      <c r="L980">
        <v>33446191</v>
      </c>
      <c r="N980">
        <v>2</v>
      </c>
      <c r="O980">
        <v>339</v>
      </c>
      <c r="P980">
        <v>400</v>
      </c>
      <c r="Q980" t="s">
        <v>12764</v>
      </c>
      <c r="R980">
        <v>83</v>
      </c>
      <c r="S980">
        <v>144</v>
      </c>
    </row>
    <row r="981" spans="1:19" x14ac:dyDescent="0.3">
      <c r="A981" t="s">
        <v>7552</v>
      </c>
      <c r="B981">
        <v>-1</v>
      </c>
      <c r="C981" t="s">
        <v>7590</v>
      </c>
      <c r="D981" t="str">
        <f>INDEX(Transcripts[#Data], MATCH(Exons[[#This Row],[Transcript stable ID]], Transcripts[Transcript stable ID], 0), 4)</f>
        <v>NM_002878.3</v>
      </c>
      <c r="E981" t="s">
        <v>27</v>
      </c>
      <c r="J981">
        <v>33446888</v>
      </c>
      <c r="K981">
        <v>33445520</v>
      </c>
      <c r="L981">
        <v>33445638</v>
      </c>
      <c r="N981">
        <v>3</v>
      </c>
      <c r="O981">
        <v>401</v>
      </c>
      <c r="P981">
        <v>519</v>
      </c>
      <c r="Q981" t="s">
        <v>12765</v>
      </c>
      <c r="R981">
        <v>145</v>
      </c>
      <c r="S981">
        <v>263</v>
      </c>
    </row>
    <row r="982" spans="1:19" x14ac:dyDescent="0.3">
      <c r="A982" t="s">
        <v>7552</v>
      </c>
      <c r="B982">
        <v>-1</v>
      </c>
      <c r="C982" t="s">
        <v>7590</v>
      </c>
      <c r="D982" t="str">
        <f>INDEX(Transcripts[#Data], MATCH(Exons[[#This Row],[Transcript stable ID]], Transcripts[Transcript stable ID], 0), 4)</f>
        <v>NM_002878.3</v>
      </c>
      <c r="E982" t="s">
        <v>27</v>
      </c>
      <c r="J982">
        <v>33446888</v>
      </c>
      <c r="K982">
        <v>33434385</v>
      </c>
      <c r="L982">
        <v>33434466</v>
      </c>
      <c r="N982">
        <v>4</v>
      </c>
      <c r="O982">
        <v>520</v>
      </c>
      <c r="P982">
        <v>601</v>
      </c>
      <c r="Q982" t="s">
        <v>12766</v>
      </c>
      <c r="R982">
        <v>264</v>
      </c>
      <c r="S982">
        <v>345</v>
      </c>
    </row>
    <row r="983" spans="1:19" x14ac:dyDescent="0.3">
      <c r="A983" t="s">
        <v>7552</v>
      </c>
      <c r="B983">
        <v>-1</v>
      </c>
      <c r="C983" t="s">
        <v>7590</v>
      </c>
      <c r="D983" t="str">
        <f>INDEX(Transcripts[#Data], MATCH(Exons[[#This Row],[Transcript stable ID]], Transcripts[Transcript stable ID], 0), 4)</f>
        <v>NM_002878.3</v>
      </c>
      <c r="E983" t="s">
        <v>27</v>
      </c>
      <c r="J983">
        <v>33446888</v>
      </c>
      <c r="K983">
        <v>33434007</v>
      </c>
      <c r="L983">
        <v>33434141</v>
      </c>
      <c r="N983">
        <v>5</v>
      </c>
      <c r="O983">
        <v>602</v>
      </c>
      <c r="P983">
        <v>736</v>
      </c>
      <c r="Q983" t="s">
        <v>12767</v>
      </c>
      <c r="R983">
        <v>346</v>
      </c>
      <c r="S983">
        <v>480</v>
      </c>
    </row>
    <row r="984" spans="1:19" x14ac:dyDescent="0.3">
      <c r="A984" t="s">
        <v>7552</v>
      </c>
      <c r="B984">
        <v>-1</v>
      </c>
      <c r="C984" t="s">
        <v>7590</v>
      </c>
      <c r="D984" t="str">
        <f>INDEX(Transcripts[#Data], MATCH(Exons[[#This Row],[Transcript stable ID]], Transcripts[Transcript stable ID], 0), 4)</f>
        <v>NM_002878.3</v>
      </c>
      <c r="E984" t="s">
        <v>27</v>
      </c>
      <c r="J984">
        <v>33446888</v>
      </c>
      <c r="K984">
        <v>33433405</v>
      </c>
      <c r="L984">
        <v>33433500</v>
      </c>
      <c r="N984">
        <v>6</v>
      </c>
      <c r="O984">
        <v>737</v>
      </c>
      <c r="P984">
        <v>832</v>
      </c>
      <c r="Q984" t="s">
        <v>12768</v>
      </c>
      <c r="R984">
        <v>481</v>
      </c>
      <c r="S984">
        <v>576</v>
      </c>
    </row>
    <row r="985" spans="1:19" x14ac:dyDescent="0.3">
      <c r="A985" t="s">
        <v>7552</v>
      </c>
      <c r="B985">
        <v>-1</v>
      </c>
      <c r="C985" t="s">
        <v>7590</v>
      </c>
      <c r="D985" t="str">
        <f>INDEX(Transcripts[#Data], MATCH(Exons[[#This Row],[Transcript stable ID]], Transcripts[Transcript stable ID], 0), 4)</f>
        <v>NM_002878.3</v>
      </c>
      <c r="E985" t="s">
        <v>27</v>
      </c>
      <c r="J985">
        <v>33446888</v>
      </c>
      <c r="K985">
        <v>33430473</v>
      </c>
      <c r="L985">
        <v>33430563</v>
      </c>
      <c r="N985">
        <v>7</v>
      </c>
      <c r="O985">
        <v>833</v>
      </c>
      <c r="P985">
        <v>923</v>
      </c>
      <c r="Q985" t="s">
        <v>12769</v>
      </c>
      <c r="R985">
        <v>577</v>
      </c>
      <c r="S985">
        <v>667</v>
      </c>
    </row>
    <row r="986" spans="1:19" x14ac:dyDescent="0.3">
      <c r="A986" t="s">
        <v>7552</v>
      </c>
      <c r="B986">
        <v>-1</v>
      </c>
      <c r="C986" t="s">
        <v>7590</v>
      </c>
      <c r="D986" t="str">
        <f>INDEX(Transcripts[#Data], MATCH(Exons[[#This Row],[Transcript stable ID]], Transcripts[Transcript stable ID], 0), 4)</f>
        <v>NM_002878.3</v>
      </c>
      <c r="E986" t="s">
        <v>27</v>
      </c>
      <c r="J986">
        <v>33446888</v>
      </c>
      <c r="K986">
        <v>33430273</v>
      </c>
      <c r="L986">
        <v>33430343</v>
      </c>
      <c r="N986">
        <v>8</v>
      </c>
      <c r="O986">
        <v>924</v>
      </c>
      <c r="P986">
        <v>994</v>
      </c>
      <c r="Q986" t="s">
        <v>12770</v>
      </c>
      <c r="R986">
        <v>668</v>
      </c>
      <c r="S986">
        <v>738</v>
      </c>
    </row>
    <row r="987" spans="1:19" x14ac:dyDescent="0.3">
      <c r="A987" t="s">
        <v>7552</v>
      </c>
      <c r="B987">
        <v>-1</v>
      </c>
      <c r="C987" t="s">
        <v>7590</v>
      </c>
      <c r="D987" t="str">
        <f>INDEX(Transcripts[#Data], MATCH(Exons[[#This Row],[Transcript stable ID]], Transcripts[Transcript stable ID], 0), 4)</f>
        <v>NM_002878.3</v>
      </c>
      <c r="E987" t="s">
        <v>27</v>
      </c>
      <c r="J987">
        <v>33446888</v>
      </c>
      <c r="K987">
        <v>33428220</v>
      </c>
      <c r="L987">
        <v>33428384</v>
      </c>
      <c r="N987">
        <v>9</v>
      </c>
      <c r="O987">
        <v>995</v>
      </c>
      <c r="P987">
        <v>1159</v>
      </c>
      <c r="Q987" t="s">
        <v>12771</v>
      </c>
      <c r="R987">
        <v>739</v>
      </c>
      <c r="S987">
        <v>903</v>
      </c>
    </row>
    <row r="988" spans="1:19" x14ac:dyDescent="0.3">
      <c r="A988" t="s">
        <v>7552</v>
      </c>
      <c r="B988">
        <v>-1</v>
      </c>
      <c r="C988" t="s">
        <v>7590</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12772</v>
      </c>
      <c r="R988">
        <v>904</v>
      </c>
      <c r="S988">
        <v>987</v>
      </c>
    </row>
    <row r="989" spans="1:19" x14ac:dyDescent="0.3">
      <c r="A989" t="s">
        <v>7552</v>
      </c>
      <c r="B989">
        <v>-1</v>
      </c>
      <c r="C989" t="s">
        <v>7604</v>
      </c>
      <c r="D989" t="str">
        <f>INDEX(Transcripts[#Data], MATCH(Exons[[#This Row],[Transcript stable ID]], Transcripts[Transcript stable ID], 0), 4)</f>
        <v>NM_133629.2</v>
      </c>
      <c r="E989" t="s">
        <v>27</v>
      </c>
      <c r="J989">
        <v>33446764</v>
      </c>
      <c r="K989">
        <v>33446130</v>
      </c>
      <c r="L989">
        <v>33446191</v>
      </c>
      <c r="N989">
        <v>2</v>
      </c>
      <c r="O989">
        <v>215</v>
      </c>
      <c r="P989">
        <v>276</v>
      </c>
      <c r="Q989" t="s">
        <v>12764</v>
      </c>
      <c r="R989">
        <v>83</v>
      </c>
      <c r="S989">
        <v>144</v>
      </c>
    </row>
    <row r="990" spans="1:19" x14ac:dyDescent="0.3">
      <c r="A990" t="s">
        <v>7552</v>
      </c>
      <c r="B990">
        <v>-1</v>
      </c>
      <c r="C990" t="s">
        <v>7604</v>
      </c>
      <c r="D990" t="str">
        <f>INDEX(Transcripts[#Data], MATCH(Exons[[#This Row],[Transcript stable ID]], Transcripts[Transcript stable ID], 0), 4)</f>
        <v>NM_133629.2</v>
      </c>
      <c r="E990" t="s">
        <v>27</v>
      </c>
      <c r="J990">
        <v>33446764</v>
      </c>
      <c r="K990">
        <v>33433405</v>
      </c>
      <c r="L990">
        <v>33433500</v>
      </c>
      <c r="N990">
        <v>3</v>
      </c>
      <c r="O990">
        <v>277</v>
      </c>
      <c r="P990">
        <v>372</v>
      </c>
      <c r="Q990" t="s">
        <v>12768</v>
      </c>
      <c r="R990">
        <v>145</v>
      </c>
      <c r="S990">
        <v>240</v>
      </c>
    </row>
    <row r="991" spans="1:19" x14ac:dyDescent="0.3">
      <c r="A991" t="s">
        <v>7552</v>
      </c>
      <c r="B991">
        <v>-1</v>
      </c>
      <c r="C991" t="s">
        <v>7604</v>
      </c>
      <c r="D991" t="str">
        <f>INDEX(Transcripts[#Data], MATCH(Exons[[#This Row],[Transcript stable ID]], Transcripts[Transcript stable ID], 0), 4)</f>
        <v>NM_133629.2</v>
      </c>
      <c r="E991" t="s">
        <v>27</v>
      </c>
      <c r="J991">
        <v>33446764</v>
      </c>
      <c r="K991">
        <v>33430473</v>
      </c>
      <c r="L991">
        <v>33430563</v>
      </c>
      <c r="N991">
        <v>4</v>
      </c>
      <c r="O991">
        <v>373</v>
      </c>
      <c r="P991">
        <v>463</v>
      </c>
      <c r="Q991" t="s">
        <v>12769</v>
      </c>
      <c r="R991">
        <v>241</v>
      </c>
      <c r="S991">
        <v>331</v>
      </c>
    </row>
    <row r="992" spans="1:19" x14ac:dyDescent="0.3">
      <c r="A992" t="s">
        <v>7552</v>
      </c>
      <c r="B992">
        <v>-1</v>
      </c>
      <c r="C992" t="s">
        <v>7604</v>
      </c>
      <c r="D992" t="str">
        <f>INDEX(Transcripts[#Data], MATCH(Exons[[#This Row],[Transcript stable ID]], Transcripts[Transcript stable ID], 0), 4)</f>
        <v>NM_133629.2</v>
      </c>
      <c r="E992" t="s">
        <v>27</v>
      </c>
      <c r="J992">
        <v>33446764</v>
      </c>
      <c r="K992">
        <v>33430273</v>
      </c>
      <c r="L992">
        <v>33430343</v>
      </c>
      <c r="N992">
        <v>5</v>
      </c>
      <c r="O992">
        <v>464</v>
      </c>
      <c r="P992">
        <v>534</v>
      </c>
      <c r="Q992" t="s">
        <v>12770</v>
      </c>
      <c r="R992">
        <v>332</v>
      </c>
      <c r="S992">
        <v>402</v>
      </c>
    </row>
    <row r="993" spans="1:19" x14ac:dyDescent="0.3">
      <c r="A993" t="s">
        <v>7552</v>
      </c>
      <c r="B993">
        <v>-1</v>
      </c>
      <c r="C993" t="s">
        <v>7604</v>
      </c>
      <c r="D993" t="str">
        <f>INDEX(Transcripts[#Data], MATCH(Exons[[#This Row],[Transcript stable ID]], Transcripts[Transcript stable ID], 0), 4)</f>
        <v>NM_133629.2</v>
      </c>
      <c r="E993" t="s">
        <v>27</v>
      </c>
      <c r="J993">
        <v>33446764</v>
      </c>
      <c r="K993">
        <v>33428220</v>
      </c>
      <c r="L993">
        <v>33428384</v>
      </c>
      <c r="N993">
        <v>6</v>
      </c>
      <c r="O993">
        <v>535</v>
      </c>
      <c r="P993">
        <v>699</v>
      </c>
      <c r="Q993" t="s">
        <v>12771</v>
      </c>
      <c r="R993">
        <v>403</v>
      </c>
      <c r="S993">
        <v>567</v>
      </c>
    </row>
    <row r="994" spans="1:19" x14ac:dyDescent="0.3">
      <c r="A994" t="s">
        <v>7552</v>
      </c>
      <c r="B994">
        <v>-1</v>
      </c>
      <c r="C994" t="s">
        <v>7604</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12773</v>
      </c>
      <c r="R994">
        <v>1</v>
      </c>
      <c r="S994">
        <v>82</v>
      </c>
    </row>
    <row r="995" spans="1:19" x14ac:dyDescent="0.3">
      <c r="A995" t="s">
        <v>7552</v>
      </c>
      <c r="B995">
        <v>-1</v>
      </c>
      <c r="C995" t="s">
        <v>7604</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12774</v>
      </c>
      <c r="R995">
        <v>568</v>
      </c>
      <c r="S995">
        <v>651</v>
      </c>
    </row>
    <row r="996" spans="1:19" x14ac:dyDescent="0.3">
      <c r="A996" t="s">
        <v>7552</v>
      </c>
      <c r="B996">
        <v>-1</v>
      </c>
      <c r="C996" t="s">
        <v>7600</v>
      </c>
      <c r="D996" t="str">
        <f>INDEX(Transcripts[#Data], MATCH(Exons[[#This Row],[Transcript stable ID]], Transcripts[Transcript stable ID], 0), 4)</f>
        <v>NM_001142571.1</v>
      </c>
      <c r="E996" t="s">
        <v>27</v>
      </c>
      <c r="J996">
        <v>33446832</v>
      </c>
      <c r="K996">
        <v>33446130</v>
      </c>
      <c r="L996">
        <v>33446191</v>
      </c>
      <c r="N996">
        <v>2</v>
      </c>
      <c r="O996">
        <v>283</v>
      </c>
      <c r="P996">
        <v>344</v>
      </c>
      <c r="Q996" t="s">
        <v>12764</v>
      </c>
      <c r="R996">
        <v>83</v>
      </c>
      <c r="S996">
        <v>144</v>
      </c>
    </row>
    <row r="997" spans="1:19" x14ac:dyDescent="0.3">
      <c r="A997" t="s">
        <v>7552</v>
      </c>
      <c r="B997">
        <v>-1</v>
      </c>
      <c r="C997" t="s">
        <v>7600</v>
      </c>
      <c r="D997" t="str">
        <f>INDEX(Transcripts[#Data], MATCH(Exons[[#This Row],[Transcript stable ID]], Transcripts[Transcript stable ID], 0), 4)</f>
        <v>NM_001142571.1</v>
      </c>
      <c r="E997" t="s">
        <v>27</v>
      </c>
      <c r="J997">
        <v>33446832</v>
      </c>
      <c r="K997">
        <v>33434385</v>
      </c>
      <c r="L997">
        <v>33434466</v>
      </c>
      <c r="N997">
        <v>4</v>
      </c>
      <c r="O997">
        <v>524</v>
      </c>
      <c r="P997">
        <v>605</v>
      </c>
      <c r="Q997" t="s">
        <v>12766</v>
      </c>
      <c r="R997">
        <v>324</v>
      </c>
      <c r="S997">
        <v>405</v>
      </c>
    </row>
    <row r="998" spans="1:19" x14ac:dyDescent="0.3">
      <c r="A998" t="s">
        <v>7552</v>
      </c>
      <c r="B998">
        <v>-1</v>
      </c>
      <c r="C998" t="s">
        <v>7600</v>
      </c>
      <c r="D998" t="str">
        <f>INDEX(Transcripts[#Data], MATCH(Exons[[#This Row],[Transcript stable ID]], Transcripts[Transcript stable ID], 0), 4)</f>
        <v>NM_001142571.1</v>
      </c>
      <c r="E998" t="s">
        <v>27</v>
      </c>
      <c r="J998">
        <v>33446832</v>
      </c>
      <c r="K998">
        <v>33434007</v>
      </c>
      <c r="L998">
        <v>33434141</v>
      </c>
      <c r="N998">
        <v>5</v>
      </c>
      <c r="O998">
        <v>606</v>
      </c>
      <c r="P998">
        <v>740</v>
      </c>
      <c r="Q998" t="s">
        <v>12767</v>
      </c>
      <c r="R998">
        <v>406</v>
      </c>
      <c r="S998">
        <v>540</v>
      </c>
    </row>
    <row r="999" spans="1:19" x14ac:dyDescent="0.3">
      <c r="A999" t="s">
        <v>7552</v>
      </c>
      <c r="B999">
        <v>-1</v>
      </c>
      <c r="C999" t="s">
        <v>7600</v>
      </c>
      <c r="D999" t="str">
        <f>INDEX(Transcripts[#Data], MATCH(Exons[[#This Row],[Transcript stable ID]], Transcripts[Transcript stable ID], 0), 4)</f>
        <v>NM_001142571.1</v>
      </c>
      <c r="E999" t="s">
        <v>27</v>
      </c>
      <c r="J999">
        <v>33446832</v>
      </c>
      <c r="K999">
        <v>33433405</v>
      </c>
      <c r="L999">
        <v>33433500</v>
      </c>
      <c r="N999">
        <v>6</v>
      </c>
      <c r="O999">
        <v>741</v>
      </c>
      <c r="P999">
        <v>836</v>
      </c>
      <c r="Q999" t="s">
        <v>12768</v>
      </c>
      <c r="R999">
        <v>541</v>
      </c>
      <c r="S999">
        <v>636</v>
      </c>
    </row>
    <row r="1000" spans="1:19" x14ac:dyDescent="0.3">
      <c r="A1000" t="s">
        <v>7552</v>
      </c>
      <c r="B1000">
        <v>-1</v>
      </c>
      <c r="C1000" t="s">
        <v>7600</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12769</v>
      </c>
      <c r="R1000">
        <v>637</v>
      </c>
      <c r="S1000">
        <v>727</v>
      </c>
    </row>
    <row r="1001" spans="1:19" x14ac:dyDescent="0.3">
      <c r="A1001" t="s">
        <v>7552</v>
      </c>
      <c r="B1001">
        <v>-1</v>
      </c>
      <c r="C1001" t="s">
        <v>7600</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12770</v>
      </c>
      <c r="R1001">
        <v>728</v>
      </c>
      <c r="S1001">
        <v>798</v>
      </c>
    </row>
    <row r="1002" spans="1:19" x14ac:dyDescent="0.3">
      <c r="A1002" t="s">
        <v>7552</v>
      </c>
      <c r="B1002">
        <v>-1</v>
      </c>
      <c r="C1002" t="s">
        <v>7600</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12771</v>
      </c>
      <c r="R1002">
        <v>799</v>
      </c>
      <c r="S1002">
        <v>963</v>
      </c>
    </row>
    <row r="1003" spans="1:19" x14ac:dyDescent="0.3">
      <c r="A1003" t="s">
        <v>7552</v>
      </c>
      <c r="B1003">
        <v>-1</v>
      </c>
      <c r="C1003" t="s">
        <v>7600</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12775</v>
      </c>
      <c r="R1003">
        <v>1</v>
      </c>
      <c r="S1003">
        <v>82</v>
      </c>
    </row>
    <row r="1004" spans="1:19" x14ac:dyDescent="0.3">
      <c r="A1004" t="s">
        <v>7552</v>
      </c>
      <c r="B1004">
        <v>-1</v>
      </c>
      <c r="C1004" t="s">
        <v>7600</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12776</v>
      </c>
      <c r="R1004">
        <v>145</v>
      </c>
      <c r="S1004">
        <v>323</v>
      </c>
    </row>
    <row r="1005" spans="1:19" x14ac:dyDescent="0.3">
      <c r="A1005" t="s">
        <v>7552</v>
      </c>
      <c r="B1005">
        <v>-1</v>
      </c>
      <c r="C1005" t="s">
        <v>7600</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12777</v>
      </c>
      <c r="R1005">
        <v>964</v>
      </c>
      <c r="S1005">
        <v>1047</v>
      </c>
    </row>
    <row r="1006" spans="1:19" x14ac:dyDescent="0.3">
      <c r="A1006" t="s">
        <v>6016</v>
      </c>
      <c r="B1006">
        <v>-1</v>
      </c>
      <c r="C1006" t="s">
        <v>6022</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12778</v>
      </c>
      <c r="R1006">
        <v>1</v>
      </c>
      <c r="S1006">
        <v>37</v>
      </c>
    </row>
    <row r="1007" spans="1:19" x14ac:dyDescent="0.3">
      <c r="A1007" t="s">
        <v>6016</v>
      </c>
      <c r="B1007">
        <v>-1</v>
      </c>
      <c r="C1007" t="s">
        <v>6022</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12779</v>
      </c>
      <c r="R1007">
        <v>38</v>
      </c>
      <c r="S1007">
        <v>156</v>
      </c>
    </row>
    <row r="1008" spans="1:19" x14ac:dyDescent="0.3">
      <c r="A1008" t="s">
        <v>6016</v>
      </c>
      <c r="B1008">
        <v>-1</v>
      </c>
      <c r="C1008" t="s">
        <v>6022</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12780</v>
      </c>
      <c r="R1008">
        <v>157</v>
      </c>
      <c r="S1008">
        <v>217</v>
      </c>
    </row>
    <row r="1009" spans="1:19" x14ac:dyDescent="0.3">
      <c r="A1009" t="s">
        <v>6016</v>
      </c>
      <c r="B1009">
        <v>-1</v>
      </c>
      <c r="C1009" t="s">
        <v>6022</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12781</v>
      </c>
      <c r="R1009">
        <v>218</v>
      </c>
      <c r="S1009">
        <v>290</v>
      </c>
    </row>
    <row r="1010" spans="1:19" x14ac:dyDescent="0.3">
      <c r="A1010" t="s">
        <v>6016</v>
      </c>
      <c r="B1010">
        <v>-1</v>
      </c>
      <c r="C1010" t="s">
        <v>6022</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12782</v>
      </c>
      <c r="R1010">
        <v>291</v>
      </c>
      <c r="S1010">
        <v>331</v>
      </c>
    </row>
    <row r="1011" spans="1:19" x14ac:dyDescent="0.3">
      <c r="A1011" t="s">
        <v>6016</v>
      </c>
      <c r="B1011">
        <v>-1</v>
      </c>
      <c r="C1011" t="s">
        <v>6022</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12783</v>
      </c>
      <c r="R1011">
        <v>332</v>
      </c>
      <c r="S1011">
        <v>556</v>
      </c>
    </row>
    <row r="1012" spans="1:19" x14ac:dyDescent="0.3">
      <c r="A1012" t="s">
        <v>6016</v>
      </c>
      <c r="B1012">
        <v>-1</v>
      </c>
      <c r="C1012" t="s">
        <v>6022</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12784</v>
      </c>
      <c r="R1012">
        <v>557</v>
      </c>
      <c r="S1012">
        <v>638</v>
      </c>
    </row>
    <row r="1013" spans="1:19" x14ac:dyDescent="0.3">
      <c r="A1013" t="s">
        <v>6016</v>
      </c>
      <c r="B1013">
        <v>-1</v>
      </c>
      <c r="C1013" t="s">
        <v>6022</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12785</v>
      </c>
      <c r="R1013">
        <v>639</v>
      </c>
      <c r="S1013">
        <v>726</v>
      </c>
    </row>
    <row r="1014" spans="1:19" x14ac:dyDescent="0.3">
      <c r="A1014" t="s">
        <v>6016</v>
      </c>
      <c r="B1014">
        <v>-1</v>
      </c>
      <c r="C1014" t="s">
        <v>6022</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12786</v>
      </c>
      <c r="R1014">
        <v>727</v>
      </c>
      <c r="S1014">
        <v>818</v>
      </c>
    </row>
    <row r="1015" spans="1:19" x14ac:dyDescent="0.3">
      <c r="A1015" t="s">
        <v>6016</v>
      </c>
      <c r="B1015">
        <v>-1</v>
      </c>
      <c r="C1015" t="s">
        <v>6022</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12787</v>
      </c>
      <c r="R1015">
        <v>819</v>
      </c>
      <c r="S1015">
        <v>906</v>
      </c>
    </row>
    <row r="1016" spans="1:19" x14ac:dyDescent="0.3">
      <c r="A1016" t="s">
        <v>6016</v>
      </c>
      <c r="B1016">
        <v>-1</v>
      </c>
      <c r="C1016" t="s">
        <v>6022</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12788</v>
      </c>
      <c r="R1016">
        <v>907</v>
      </c>
      <c r="S1016">
        <v>1003</v>
      </c>
    </row>
    <row r="1017" spans="1:19" x14ac:dyDescent="0.3">
      <c r="A1017" t="s">
        <v>6016</v>
      </c>
      <c r="B1017">
        <v>-1</v>
      </c>
      <c r="C1017" t="s">
        <v>6022</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12789</v>
      </c>
      <c r="R1017">
        <v>1004</v>
      </c>
      <c r="S1017">
        <v>1132</v>
      </c>
    </row>
    <row r="1018" spans="1:19" x14ac:dyDescent="0.3">
      <c r="A1018" t="s">
        <v>6016</v>
      </c>
      <c r="B1018">
        <v>-1</v>
      </c>
      <c r="C1018" t="s">
        <v>6022</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12790</v>
      </c>
      <c r="R1018">
        <v>1133</v>
      </c>
      <c r="S1018">
        <v>2785</v>
      </c>
    </row>
    <row r="1019" spans="1:19" x14ac:dyDescent="0.3">
      <c r="A1019" t="s">
        <v>6016</v>
      </c>
      <c r="B1019">
        <v>-1</v>
      </c>
      <c r="C1019" t="s">
        <v>6022</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12791</v>
      </c>
      <c r="R1019">
        <v>2786</v>
      </c>
      <c r="S1019">
        <v>2901</v>
      </c>
    </row>
    <row r="1020" spans="1:19" x14ac:dyDescent="0.3">
      <c r="A1020" t="s">
        <v>6016</v>
      </c>
      <c r="B1020">
        <v>-1</v>
      </c>
      <c r="C1020" t="s">
        <v>6022</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12792</v>
      </c>
      <c r="R1020">
        <v>2902</v>
      </c>
      <c r="S1020">
        <v>3010</v>
      </c>
    </row>
    <row r="1021" spans="1:19" x14ac:dyDescent="0.3">
      <c r="A1021" t="s">
        <v>6016</v>
      </c>
      <c r="B1021">
        <v>-1</v>
      </c>
      <c r="C1021" t="s">
        <v>6022</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12793</v>
      </c>
      <c r="R1021">
        <v>3011</v>
      </c>
      <c r="S1021">
        <v>3071</v>
      </c>
    </row>
    <row r="1022" spans="1:19" x14ac:dyDescent="0.3">
      <c r="A1022" t="s">
        <v>6016</v>
      </c>
      <c r="B1022">
        <v>-1</v>
      </c>
      <c r="C1022" t="s">
        <v>6022</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12794</v>
      </c>
      <c r="R1022">
        <v>3072</v>
      </c>
      <c r="S1022">
        <v>4206</v>
      </c>
    </row>
    <row r="1023" spans="1:19" x14ac:dyDescent="0.3">
      <c r="A1023" t="s">
        <v>6016</v>
      </c>
      <c r="B1023">
        <v>-1</v>
      </c>
      <c r="C1023" t="s">
        <v>6022</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12795</v>
      </c>
      <c r="R1023">
        <v>4207</v>
      </c>
      <c r="S1023">
        <v>4284</v>
      </c>
    </row>
    <row r="1024" spans="1:19" x14ac:dyDescent="0.3">
      <c r="A1024" t="s">
        <v>8374</v>
      </c>
      <c r="B1024">
        <v>1</v>
      </c>
      <c r="C1024" t="s">
        <v>8375</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12796</v>
      </c>
      <c r="R1024">
        <v>1</v>
      </c>
      <c r="S1024">
        <v>431</v>
      </c>
    </row>
    <row r="1025" spans="1:19" x14ac:dyDescent="0.3">
      <c r="A1025" t="s">
        <v>8374</v>
      </c>
      <c r="B1025">
        <v>1</v>
      </c>
      <c r="C1025" t="s">
        <v>8375</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12797</v>
      </c>
      <c r="R1025">
        <v>432</v>
      </c>
      <c r="S1025">
        <v>685</v>
      </c>
    </row>
    <row r="1026" spans="1:19" x14ac:dyDescent="0.3">
      <c r="A1026" t="s">
        <v>8374</v>
      </c>
      <c r="B1026">
        <v>1</v>
      </c>
      <c r="C1026" t="s">
        <v>8375</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12798</v>
      </c>
      <c r="R1026">
        <v>686</v>
      </c>
      <c r="S1026">
        <v>1530</v>
      </c>
    </row>
    <row r="1027" spans="1:19" x14ac:dyDescent="0.3">
      <c r="A1027" t="s">
        <v>129</v>
      </c>
      <c r="B1027">
        <v>1</v>
      </c>
      <c r="C1027" t="s">
        <v>4406</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12799</v>
      </c>
      <c r="R1027">
        <v>1</v>
      </c>
      <c r="S1027">
        <v>82</v>
      </c>
    </row>
    <row r="1028" spans="1:19" x14ac:dyDescent="0.3">
      <c r="A1028" t="s">
        <v>129</v>
      </c>
      <c r="B1028">
        <v>1</v>
      </c>
      <c r="C1028" t="s">
        <v>4406</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12800</v>
      </c>
      <c r="R1028">
        <v>83</v>
      </c>
      <c r="S1028">
        <v>221</v>
      </c>
    </row>
    <row r="1029" spans="1:19" x14ac:dyDescent="0.3">
      <c r="A1029" t="s">
        <v>129</v>
      </c>
      <c r="B1029">
        <v>1</v>
      </c>
      <c r="C1029" t="s">
        <v>4406</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12801</v>
      </c>
      <c r="R1029">
        <v>222</v>
      </c>
      <c r="S1029">
        <v>379</v>
      </c>
    </row>
    <row r="1030" spans="1:19" x14ac:dyDescent="0.3">
      <c r="A1030" t="s">
        <v>129</v>
      </c>
      <c r="B1030">
        <v>1</v>
      </c>
      <c r="C1030" t="s">
        <v>4406</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12802</v>
      </c>
      <c r="R1030">
        <v>380</v>
      </c>
      <c r="S1030">
        <v>537</v>
      </c>
    </row>
    <row r="1031" spans="1:19" x14ac:dyDescent="0.3">
      <c r="A1031" t="s">
        <v>129</v>
      </c>
      <c r="B1031">
        <v>1</v>
      </c>
      <c r="C1031" t="s">
        <v>4406</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12803</v>
      </c>
      <c r="R1031">
        <v>538</v>
      </c>
      <c r="S1031">
        <v>706</v>
      </c>
    </row>
    <row r="1032" spans="1:19" x14ac:dyDescent="0.3">
      <c r="A1032" t="s">
        <v>129</v>
      </c>
      <c r="B1032">
        <v>1</v>
      </c>
      <c r="C1032" t="s">
        <v>4406</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12804</v>
      </c>
      <c r="R1032">
        <v>707</v>
      </c>
      <c r="S1032">
        <v>800</v>
      </c>
    </row>
    <row r="1033" spans="1:19" x14ac:dyDescent="0.3">
      <c r="A1033" t="s">
        <v>129</v>
      </c>
      <c r="B1033">
        <v>1</v>
      </c>
      <c r="C1033" t="s">
        <v>4406</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12805</v>
      </c>
      <c r="R1033">
        <v>801</v>
      </c>
      <c r="S1033">
        <v>876</v>
      </c>
    </row>
    <row r="1034" spans="1:19" x14ac:dyDescent="0.3">
      <c r="A1034" t="s">
        <v>129</v>
      </c>
      <c r="B1034">
        <v>1</v>
      </c>
      <c r="C1034" t="s">
        <v>4406</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12806</v>
      </c>
      <c r="R1034">
        <v>877</v>
      </c>
      <c r="S1034">
        <v>1380</v>
      </c>
    </row>
    <row r="1035" spans="1:19" x14ac:dyDescent="0.3">
      <c r="A1035" t="s">
        <v>107</v>
      </c>
      <c r="B1035">
        <v>-1</v>
      </c>
      <c r="C1035" t="s">
        <v>3256</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12807</v>
      </c>
    </row>
    <row r="1036" spans="1:19" x14ac:dyDescent="0.3">
      <c r="A1036" t="s">
        <v>107</v>
      </c>
      <c r="B1036">
        <v>-1</v>
      </c>
      <c r="C1036" t="s">
        <v>3256</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12808</v>
      </c>
      <c r="R1036">
        <v>1</v>
      </c>
      <c r="S1036">
        <v>501</v>
      </c>
    </row>
    <row r="1037" spans="1:19" x14ac:dyDescent="0.3">
      <c r="A1037" t="s">
        <v>107</v>
      </c>
      <c r="B1037">
        <v>-1</v>
      </c>
      <c r="C1037" t="s">
        <v>3256</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12809</v>
      </c>
      <c r="R1037">
        <v>502</v>
      </c>
      <c r="S1037">
        <v>584</v>
      </c>
    </row>
    <row r="1038" spans="1:19" x14ac:dyDescent="0.3">
      <c r="A1038" t="s">
        <v>107</v>
      </c>
      <c r="B1038">
        <v>-1</v>
      </c>
      <c r="C1038" t="s">
        <v>3256</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12810</v>
      </c>
      <c r="R1038">
        <v>585</v>
      </c>
      <c r="S1038">
        <v>726</v>
      </c>
    </row>
    <row r="1039" spans="1:19" x14ac:dyDescent="0.3">
      <c r="A1039" t="s">
        <v>107</v>
      </c>
      <c r="B1039">
        <v>-1</v>
      </c>
      <c r="C1039" t="s">
        <v>3256</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12811</v>
      </c>
      <c r="R1039">
        <v>727</v>
      </c>
      <c r="S1039">
        <v>861</v>
      </c>
    </row>
    <row r="1040" spans="1:19" x14ac:dyDescent="0.3">
      <c r="A1040" t="s">
        <v>107</v>
      </c>
      <c r="B1040">
        <v>-1</v>
      </c>
      <c r="C1040" t="s">
        <v>3256</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12812</v>
      </c>
      <c r="R1040">
        <v>862</v>
      </c>
      <c r="S1040">
        <v>985</v>
      </c>
    </row>
    <row r="1041" spans="1:19" x14ac:dyDescent="0.3">
      <c r="A1041" t="s">
        <v>107</v>
      </c>
      <c r="B1041">
        <v>-1</v>
      </c>
      <c r="C1041" t="s">
        <v>3256</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12813</v>
      </c>
      <c r="R1041">
        <v>986</v>
      </c>
      <c r="S1041">
        <v>1122</v>
      </c>
    </row>
    <row r="1042" spans="1:19" x14ac:dyDescent="0.3">
      <c r="A1042" t="s">
        <v>107</v>
      </c>
      <c r="B1042">
        <v>-1</v>
      </c>
      <c r="C1042" t="s">
        <v>3256</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12814</v>
      </c>
      <c r="R1042">
        <v>1123</v>
      </c>
      <c r="S1042">
        <v>1236</v>
      </c>
    </row>
    <row r="1043" spans="1:19" x14ac:dyDescent="0.3">
      <c r="A1043" t="s">
        <v>107</v>
      </c>
      <c r="B1043">
        <v>-1</v>
      </c>
      <c r="C1043" t="s">
        <v>3256</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12815</v>
      </c>
      <c r="R1043">
        <v>1237</v>
      </c>
      <c r="S1043">
        <v>1418</v>
      </c>
    </row>
    <row r="1044" spans="1:19" x14ac:dyDescent="0.3">
      <c r="A1044" t="s">
        <v>107</v>
      </c>
      <c r="B1044">
        <v>-1</v>
      </c>
      <c r="C1044" t="s">
        <v>3256</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12816</v>
      </c>
      <c r="R1044">
        <v>1419</v>
      </c>
      <c r="S1044">
        <v>1644</v>
      </c>
    </row>
    <row r="1045" spans="1:19" x14ac:dyDescent="0.3">
      <c r="A1045" t="s">
        <v>107</v>
      </c>
      <c r="B1045">
        <v>-1</v>
      </c>
      <c r="C1045" t="s">
        <v>3256</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12817</v>
      </c>
      <c r="R1045">
        <v>1645</v>
      </c>
      <c r="S1045">
        <v>1855</v>
      </c>
    </row>
    <row r="1046" spans="1:19" x14ac:dyDescent="0.3">
      <c r="A1046" t="s">
        <v>107</v>
      </c>
      <c r="B1046">
        <v>-1</v>
      </c>
      <c r="C1046" t="s">
        <v>3256</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12818</v>
      </c>
      <c r="R1046">
        <v>1856</v>
      </c>
      <c r="S1046">
        <v>2124</v>
      </c>
    </row>
    <row r="1047" spans="1:19" x14ac:dyDescent="0.3">
      <c r="A1047" t="s">
        <v>107</v>
      </c>
      <c r="B1047">
        <v>-1</v>
      </c>
      <c r="C1047" t="s">
        <v>3264</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12809</v>
      </c>
      <c r="R1047">
        <v>148</v>
      </c>
      <c r="S1047">
        <v>230</v>
      </c>
    </row>
    <row r="1048" spans="1:19" x14ac:dyDescent="0.3">
      <c r="A1048" t="s">
        <v>107</v>
      </c>
      <c r="B1048">
        <v>-1</v>
      </c>
      <c r="C1048" t="s">
        <v>3264</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12810</v>
      </c>
      <c r="R1048">
        <v>231</v>
      </c>
      <c r="S1048">
        <v>372</v>
      </c>
    </row>
    <row r="1049" spans="1:19" x14ac:dyDescent="0.3">
      <c r="A1049" t="s">
        <v>107</v>
      </c>
      <c r="B1049">
        <v>-1</v>
      </c>
      <c r="C1049" t="s">
        <v>3264</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12811</v>
      </c>
      <c r="R1049">
        <v>373</v>
      </c>
      <c r="S1049">
        <v>507</v>
      </c>
    </row>
    <row r="1050" spans="1:19" x14ac:dyDescent="0.3">
      <c r="A1050" t="s">
        <v>107</v>
      </c>
      <c r="B1050">
        <v>-1</v>
      </c>
      <c r="C1050" t="s">
        <v>3264</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12812</v>
      </c>
      <c r="R1050">
        <v>508</v>
      </c>
      <c r="S1050">
        <v>631</v>
      </c>
    </row>
    <row r="1051" spans="1:19" x14ac:dyDescent="0.3">
      <c r="A1051" t="s">
        <v>107</v>
      </c>
      <c r="B1051">
        <v>-1</v>
      </c>
      <c r="C1051" t="s">
        <v>3264</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12813</v>
      </c>
      <c r="R1051">
        <v>632</v>
      </c>
      <c r="S1051">
        <v>768</v>
      </c>
    </row>
    <row r="1052" spans="1:19" x14ac:dyDescent="0.3">
      <c r="A1052" t="s">
        <v>107</v>
      </c>
      <c r="B1052">
        <v>-1</v>
      </c>
      <c r="C1052" t="s">
        <v>3264</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12814</v>
      </c>
      <c r="R1052">
        <v>769</v>
      </c>
      <c r="S1052">
        <v>882</v>
      </c>
    </row>
    <row r="1053" spans="1:19" x14ac:dyDescent="0.3">
      <c r="A1053" t="s">
        <v>107</v>
      </c>
      <c r="B1053">
        <v>-1</v>
      </c>
      <c r="C1053" t="s">
        <v>3264</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12815</v>
      </c>
      <c r="R1053">
        <v>883</v>
      </c>
      <c r="S1053">
        <v>1064</v>
      </c>
    </row>
    <row r="1054" spans="1:19" x14ac:dyDescent="0.3">
      <c r="A1054" t="s">
        <v>107</v>
      </c>
      <c r="B1054">
        <v>-1</v>
      </c>
      <c r="C1054" t="s">
        <v>3264</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12816</v>
      </c>
      <c r="R1054">
        <v>1065</v>
      </c>
      <c r="S1054">
        <v>1290</v>
      </c>
    </row>
    <row r="1055" spans="1:19" x14ac:dyDescent="0.3">
      <c r="A1055" t="s">
        <v>107</v>
      </c>
      <c r="B1055">
        <v>-1</v>
      </c>
      <c r="C1055" t="s">
        <v>3264</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12817</v>
      </c>
      <c r="R1055">
        <v>1291</v>
      </c>
      <c r="S1055">
        <v>1501</v>
      </c>
    </row>
    <row r="1056" spans="1:19" x14ac:dyDescent="0.3">
      <c r="A1056" t="s">
        <v>107</v>
      </c>
      <c r="B1056">
        <v>-1</v>
      </c>
      <c r="C1056" t="s">
        <v>3264</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12819</v>
      </c>
      <c r="R1056">
        <v>1</v>
      </c>
      <c r="S1056">
        <v>147</v>
      </c>
    </row>
    <row r="1057" spans="1:19" x14ac:dyDescent="0.3">
      <c r="A1057" t="s">
        <v>107</v>
      </c>
      <c r="B1057">
        <v>-1</v>
      </c>
      <c r="C1057" t="s">
        <v>3264</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12820</v>
      </c>
      <c r="R1057">
        <v>1502</v>
      </c>
      <c r="S1057">
        <v>1770</v>
      </c>
    </row>
    <row r="1058" spans="1:19" x14ac:dyDescent="0.3">
      <c r="A1058" t="s">
        <v>107</v>
      </c>
      <c r="B1058">
        <v>-1</v>
      </c>
      <c r="C1058" t="s">
        <v>3260</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12809</v>
      </c>
      <c r="R1058">
        <v>262</v>
      </c>
      <c r="S1058">
        <v>344</v>
      </c>
    </row>
    <row r="1059" spans="1:19" x14ac:dyDescent="0.3">
      <c r="A1059" t="s">
        <v>107</v>
      </c>
      <c r="B1059">
        <v>-1</v>
      </c>
      <c r="C1059" t="s">
        <v>3260</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12810</v>
      </c>
      <c r="R1059">
        <v>345</v>
      </c>
      <c r="S1059">
        <v>486</v>
      </c>
    </row>
    <row r="1060" spans="1:19" x14ac:dyDescent="0.3">
      <c r="A1060" t="s">
        <v>107</v>
      </c>
      <c r="B1060">
        <v>-1</v>
      </c>
      <c r="C1060" t="s">
        <v>3260</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12811</v>
      </c>
      <c r="R1060">
        <v>487</v>
      </c>
      <c r="S1060">
        <v>621</v>
      </c>
    </row>
    <row r="1061" spans="1:19" x14ac:dyDescent="0.3">
      <c r="A1061" t="s">
        <v>107</v>
      </c>
      <c r="B1061">
        <v>-1</v>
      </c>
      <c r="C1061" t="s">
        <v>3260</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12812</v>
      </c>
      <c r="R1061">
        <v>622</v>
      </c>
      <c r="S1061">
        <v>745</v>
      </c>
    </row>
    <row r="1062" spans="1:19" x14ac:dyDescent="0.3">
      <c r="A1062" t="s">
        <v>107</v>
      </c>
      <c r="B1062">
        <v>-1</v>
      </c>
      <c r="C1062" t="s">
        <v>3260</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12813</v>
      </c>
      <c r="R1062">
        <v>746</v>
      </c>
      <c r="S1062">
        <v>882</v>
      </c>
    </row>
    <row r="1063" spans="1:19" x14ac:dyDescent="0.3">
      <c r="A1063" t="s">
        <v>107</v>
      </c>
      <c r="B1063">
        <v>-1</v>
      </c>
      <c r="C1063" t="s">
        <v>3260</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12814</v>
      </c>
      <c r="R1063">
        <v>883</v>
      </c>
      <c r="S1063">
        <v>996</v>
      </c>
    </row>
    <row r="1064" spans="1:19" x14ac:dyDescent="0.3">
      <c r="A1064" t="s">
        <v>107</v>
      </c>
      <c r="B1064">
        <v>-1</v>
      </c>
      <c r="C1064" t="s">
        <v>3260</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12815</v>
      </c>
      <c r="R1064">
        <v>997</v>
      </c>
      <c r="S1064">
        <v>1178</v>
      </c>
    </row>
    <row r="1065" spans="1:19" x14ac:dyDescent="0.3">
      <c r="A1065" t="s">
        <v>107</v>
      </c>
      <c r="B1065">
        <v>-1</v>
      </c>
      <c r="C1065" t="s">
        <v>3260</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12816</v>
      </c>
      <c r="R1065">
        <v>1179</v>
      </c>
      <c r="S1065">
        <v>1404</v>
      </c>
    </row>
    <row r="1066" spans="1:19" x14ac:dyDescent="0.3">
      <c r="A1066" t="s">
        <v>107</v>
      </c>
      <c r="B1066">
        <v>-1</v>
      </c>
      <c r="C1066" t="s">
        <v>3260</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12817</v>
      </c>
      <c r="R1066">
        <v>1405</v>
      </c>
      <c r="S1066">
        <v>1615</v>
      </c>
    </row>
    <row r="1067" spans="1:19" x14ac:dyDescent="0.3">
      <c r="A1067" t="s">
        <v>107</v>
      </c>
      <c r="B1067">
        <v>-1</v>
      </c>
      <c r="C1067" t="s">
        <v>3260</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12821</v>
      </c>
      <c r="R1067">
        <v>1</v>
      </c>
      <c r="S1067">
        <v>261</v>
      </c>
    </row>
    <row r="1068" spans="1:19" x14ac:dyDescent="0.3">
      <c r="A1068" t="s">
        <v>107</v>
      </c>
      <c r="B1068">
        <v>-1</v>
      </c>
      <c r="C1068" t="s">
        <v>3260</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12822</v>
      </c>
      <c r="R1068">
        <v>1616</v>
      </c>
      <c r="S1068">
        <v>1884</v>
      </c>
    </row>
    <row r="1069" spans="1:19" x14ac:dyDescent="0.3">
      <c r="A1069" t="s">
        <v>107</v>
      </c>
      <c r="B1069">
        <v>-1</v>
      </c>
      <c r="C1069" t="s">
        <v>3277</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12823</v>
      </c>
    </row>
    <row r="1070" spans="1:19" x14ac:dyDescent="0.3">
      <c r="A1070" t="s">
        <v>107</v>
      </c>
      <c r="B1070">
        <v>-1</v>
      </c>
      <c r="C1070" t="s">
        <v>3277</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12824</v>
      </c>
    </row>
    <row r="1071" spans="1:19" x14ac:dyDescent="0.3">
      <c r="A1071" t="s">
        <v>107</v>
      </c>
      <c r="B1071">
        <v>-1</v>
      </c>
      <c r="C1071" t="s">
        <v>3277</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12825</v>
      </c>
    </row>
    <row r="1072" spans="1:19" x14ac:dyDescent="0.3">
      <c r="A1072" t="s">
        <v>107</v>
      </c>
      <c r="B1072">
        <v>-1</v>
      </c>
      <c r="C1072" t="s">
        <v>3277</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12826</v>
      </c>
      <c r="R1072">
        <v>1</v>
      </c>
      <c r="S1072">
        <v>531</v>
      </c>
    </row>
    <row r="1073" spans="1:19" x14ac:dyDescent="0.3">
      <c r="A1073" t="s">
        <v>2815</v>
      </c>
      <c r="B1073">
        <v>1</v>
      </c>
      <c r="C1073" t="s">
        <v>2826</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12827</v>
      </c>
      <c r="R1073">
        <v>453</v>
      </c>
      <c r="S1073">
        <v>643</v>
      </c>
    </row>
    <row r="1074" spans="1:19" x14ac:dyDescent="0.3">
      <c r="A1074" t="s">
        <v>2815</v>
      </c>
      <c r="B1074">
        <v>1</v>
      </c>
      <c r="C1074" t="s">
        <v>2826</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12828</v>
      </c>
      <c r="R1074">
        <v>644</v>
      </c>
      <c r="S1074">
        <v>760</v>
      </c>
    </row>
    <row r="1075" spans="1:19" x14ac:dyDescent="0.3">
      <c r="A1075" t="s">
        <v>2815</v>
      </c>
      <c r="B1075">
        <v>1</v>
      </c>
      <c r="C1075" t="s">
        <v>2826</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12829</v>
      </c>
      <c r="R1075">
        <v>761</v>
      </c>
      <c r="S1075">
        <v>1096</v>
      </c>
    </row>
    <row r="1076" spans="1:19" x14ac:dyDescent="0.3">
      <c r="A1076" t="s">
        <v>2815</v>
      </c>
      <c r="B1076">
        <v>1</v>
      </c>
      <c r="C1076" t="s">
        <v>2826</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12830</v>
      </c>
      <c r="R1076">
        <v>1097</v>
      </c>
      <c r="S1076">
        <v>1235</v>
      </c>
    </row>
    <row r="1077" spans="1:19" x14ac:dyDescent="0.3">
      <c r="A1077" t="s">
        <v>2815</v>
      </c>
      <c r="B1077">
        <v>1</v>
      </c>
      <c r="C1077" t="s">
        <v>2826</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12831</v>
      </c>
      <c r="R1077">
        <v>1236</v>
      </c>
      <c r="S1077">
        <v>1369</v>
      </c>
    </row>
    <row r="1078" spans="1:19" x14ac:dyDescent="0.3">
      <c r="A1078" t="s">
        <v>2815</v>
      </c>
      <c r="B1078">
        <v>1</v>
      </c>
      <c r="C1078" t="s">
        <v>2826</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12832</v>
      </c>
      <c r="R1078">
        <v>1370</v>
      </c>
      <c r="S1078">
        <v>1553</v>
      </c>
    </row>
    <row r="1079" spans="1:19" x14ac:dyDescent="0.3">
      <c r="A1079" t="s">
        <v>2815</v>
      </c>
      <c r="B1079">
        <v>1</v>
      </c>
      <c r="C1079" t="s">
        <v>2826</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12833</v>
      </c>
      <c r="R1079">
        <v>1</v>
      </c>
      <c r="S1079">
        <v>452</v>
      </c>
    </row>
    <row r="1080" spans="1:19" x14ac:dyDescent="0.3">
      <c r="A1080" t="s">
        <v>2815</v>
      </c>
      <c r="B1080">
        <v>1</v>
      </c>
      <c r="C1080" t="s">
        <v>2826</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12834</v>
      </c>
      <c r="R1080">
        <v>1554</v>
      </c>
      <c r="S1080">
        <v>1788</v>
      </c>
    </row>
    <row r="1081" spans="1:19" x14ac:dyDescent="0.3">
      <c r="A1081" t="s">
        <v>2815</v>
      </c>
      <c r="B1081">
        <v>1</v>
      </c>
      <c r="C1081" t="s">
        <v>2822</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12835</v>
      </c>
    </row>
    <row r="1082" spans="1:19" x14ac:dyDescent="0.3">
      <c r="A1082" t="s">
        <v>2815</v>
      </c>
      <c r="B1082">
        <v>1</v>
      </c>
      <c r="C1082" t="s">
        <v>2822</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12836</v>
      </c>
    </row>
    <row r="1083" spans="1:19" x14ac:dyDescent="0.3">
      <c r="A1083" t="s">
        <v>2815</v>
      </c>
      <c r="B1083">
        <v>1</v>
      </c>
      <c r="C1083" t="s">
        <v>2822</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12837</v>
      </c>
      <c r="R1083">
        <v>1</v>
      </c>
      <c r="S1083">
        <v>452</v>
      </c>
    </row>
    <row r="1084" spans="1:19" x14ac:dyDescent="0.3">
      <c r="A1084" t="s">
        <v>2815</v>
      </c>
      <c r="B1084">
        <v>1</v>
      </c>
      <c r="C1084" t="s">
        <v>2822</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12827</v>
      </c>
      <c r="R1084">
        <v>453</v>
      </c>
      <c r="S1084">
        <v>643</v>
      </c>
    </row>
    <row r="1085" spans="1:19" x14ac:dyDescent="0.3">
      <c r="A1085" t="s">
        <v>2815</v>
      </c>
      <c r="B1085">
        <v>1</v>
      </c>
      <c r="C1085" t="s">
        <v>2822</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12828</v>
      </c>
      <c r="R1085">
        <v>644</v>
      </c>
      <c r="S1085">
        <v>760</v>
      </c>
    </row>
    <row r="1086" spans="1:19" x14ac:dyDescent="0.3">
      <c r="A1086" t="s">
        <v>2815</v>
      </c>
      <c r="B1086">
        <v>1</v>
      </c>
      <c r="C1086" t="s">
        <v>2822</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12829</v>
      </c>
      <c r="R1086">
        <v>761</v>
      </c>
      <c r="S1086">
        <v>1096</v>
      </c>
    </row>
    <row r="1087" spans="1:19" x14ac:dyDescent="0.3">
      <c r="A1087" t="s">
        <v>2815</v>
      </c>
      <c r="B1087">
        <v>1</v>
      </c>
      <c r="C1087" t="s">
        <v>2822</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12830</v>
      </c>
      <c r="R1087">
        <v>1097</v>
      </c>
      <c r="S1087">
        <v>1235</v>
      </c>
    </row>
    <row r="1088" spans="1:19" x14ac:dyDescent="0.3">
      <c r="A1088" t="s">
        <v>2815</v>
      </c>
      <c r="B1088">
        <v>1</v>
      </c>
      <c r="C1088" t="s">
        <v>2822</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12831</v>
      </c>
      <c r="R1088">
        <v>1236</v>
      </c>
      <c r="S1088">
        <v>1369</v>
      </c>
    </row>
    <row r="1089" spans="1:19" x14ac:dyDescent="0.3">
      <c r="A1089" t="s">
        <v>2815</v>
      </c>
      <c r="B1089">
        <v>1</v>
      </c>
      <c r="C1089" t="s">
        <v>2822</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12832</v>
      </c>
      <c r="R1089">
        <v>1370</v>
      </c>
      <c r="S1089">
        <v>1553</v>
      </c>
    </row>
    <row r="1090" spans="1:19" x14ac:dyDescent="0.3">
      <c r="A1090" t="s">
        <v>2815</v>
      </c>
      <c r="B1090">
        <v>1</v>
      </c>
      <c r="C1090" t="s">
        <v>2822</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12838</v>
      </c>
      <c r="R1090">
        <v>1554</v>
      </c>
      <c r="S1090">
        <v>1788</v>
      </c>
    </row>
    <row r="1091" spans="1:19" x14ac:dyDescent="0.3">
      <c r="A1091" t="s">
        <v>2815</v>
      </c>
      <c r="B1091">
        <v>1</v>
      </c>
      <c r="C1091" t="s">
        <v>2832</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12837</v>
      </c>
      <c r="R1091">
        <v>1</v>
      </c>
      <c r="S1091">
        <v>452</v>
      </c>
    </row>
    <row r="1092" spans="1:19" x14ac:dyDescent="0.3">
      <c r="A1092" t="s">
        <v>2815</v>
      </c>
      <c r="B1092">
        <v>1</v>
      </c>
      <c r="C1092" t="s">
        <v>2832</v>
      </c>
      <c r="D1092">
        <f>INDEX(Transcripts[#Data], MATCH(Exons[[#This Row],[Transcript stable ID]], Transcripts[Transcript stable ID], 0), 4)</f>
        <v>0</v>
      </c>
      <c r="E1092" t="s">
        <v>27</v>
      </c>
      <c r="J1092">
        <v>152126808</v>
      </c>
      <c r="K1092">
        <v>152163732</v>
      </c>
      <c r="L1092">
        <v>152163922</v>
      </c>
      <c r="N1092">
        <v>3</v>
      </c>
      <c r="O1092">
        <v>671</v>
      </c>
      <c r="P1092">
        <v>861</v>
      </c>
      <c r="Q1092" t="s">
        <v>12827</v>
      </c>
      <c r="R1092">
        <v>453</v>
      </c>
      <c r="S1092">
        <v>643</v>
      </c>
    </row>
    <row r="1093" spans="1:19" x14ac:dyDescent="0.3">
      <c r="A1093" t="s">
        <v>2815</v>
      </c>
      <c r="B1093">
        <v>1</v>
      </c>
      <c r="C1093" t="s">
        <v>2832</v>
      </c>
      <c r="D1093">
        <f>INDEX(Transcripts[#Data], MATCH(Exons[[#This Row],[Transcript stable ID]], Transcripts[Transcript stable ID], 0), 4)</f>
        <v>0</v>
      </c>
      <c r="E1093" t="s">
        <v>27</v>
      </c>
      <c r="J1093">
        <v>152126808</v>
      </c>
      <c r="K1093">
        <v>152201790</v>
      </c>
      <c r="L1093">
        <v>152201906</v>
      </c>
      <c r="N1093">
        <v>4</v>
      </c>
      <c r="O1093">
        <v>862</v>
      </c>
      <c r="P1093">
        <v>978</v>
      </c>
      <c r="Q1093" t="s">
        <v>12828</v>
      </c>
      <c r="R1093">
        <v>644</v>
      </c>
      <c r="S1093">
        <v>760</v>
      </c>
    </row>
    <row r="1094" spans="1:19" x14ac:dyDescent="0.3">
      <c r="A1094" t="s">
        <v>2815</v>
      </c>
      <c r="B1094">
        <v>1</v>
      </c>
      <c r="C1094" t="s">
        <v>2832</v>
      </c>
      <c r="D1094">
        <f>INDEX(Transcripts[#Data], MATCH(Exons[[#This Row],[Transcript stable ID]], Transcripts[Transcript stable ID], 0), 4)</f>
        <v>0</v>
      </c>
      <c r="E1094" t="s">
        <v>27</v>
      </c>
      <c r="J1094">
        <v>152126808</v>
      </c>
      <c r="K1094">
        <v>152332791</v>
      </c>
      <c r="L1094">
        <v>152332929</v>
      </c>
      <c r="N1094">
        <v>5</v>
      </c>
      <c r="O1094">
        <v>979</v>
      </c>
      <c r="P1094">
        <v>1117</v>
      </c>
      <c r="Q1094" t="s">
        <v>12830</v>
      </c>
      <c r="R1094">
        <v>761</v>
      </c>
      <c r="S1094">
        <v>899</v>
      </c>
    </row>
    <row r="1095" spans="1:19" x14ac:dyDescent="0.3">
      <c r="A1095" t="s">
        <v>2815</v>
      </c>
      <c r="B1095">
        <v>1</v>
      </c>
      <c r="C1095" t="s">
        <v>2832</v>
      </c>
      <c r="D1095">
        <f>INDEX(Transcripts[#Data], MATCH(Exons[[#This Row],[Transcript stable ID]], Transcripts[Transcript stable ID], 0), 4)</f>
        <v>0</v>
      </c>
      <c r="E1095" t="s">
        <v>27</v>
      </c>
      <c r="J1095">
        <v>152126808</v>
      </c>
      <c r="K1095">
        <v>152382126</v>
      </c>
      <c r="L1095">
        <v>152382259</v>
      </c>
      <c r="N1095">
        <v>6</v>
      </c>
      <c r="O1095">
        <v>1118</v>
      </c>
      <c r="P1095">
        <v>1251</v>
      </c>
      <c r="Q1095" t="s">
        <v>12831</v>
      </c>
      <c r="R1095">
        <v>900</v>
      </c>
      <c r="S1095">
        <v>1033</v>
      </c>
    </row>
    <row r="1096" spans="1:19" x14ac:dyDescent="0.3">
      <c r="A1096" t="s">
        <v>2815</v>
      </c>
      <c r="B1096">
        <v>1</v>
      </c>
      <c r="C1096" t="s">
        <v>2832</v>
      </c>
      <c r="D1096">
        <f>INDEX(Transcripts[#Data], MATCH(Exons[[#This Row],[Transcript stable ID]], Transcripts[Transcript stable ID], 0), 4)</f>
        <v>0</v>
      </c>
      <c r="E1096" t="s">
        <v>27</v>
      </c>
      <c r="J1096">
        <v>152126808</v>
      </c>
      <c r="K1096">
        <v>152415520</v>
      </c>
      <c r="L1096">
        <v>152415703</v>
      </c>
      <c r="N1096">
        <v>7</v>
      </c>
      <c r="O1096">
        <v>1252</v>
      </c>
      <c r="P1096">
        <v>1435</v>
      </c>
      <c r="Q1096" t="s">
        <v>12832</v>
      </c>
      <c r="R1096">
        <v>1034</v>
      </c>
      <c r="S1096">
        <v>1217</v>
      </c>
    </row>
    <row r="1097" spans="1:19" x14ac:dyDescent="0.3">
      <c r="A1097" t="s">
        <v>2815</v>
      </c>
      <c r="B1097">
        <v>1</v>
      </c>
      <c r="C1097" t="s">
        <v>2832</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12838</v>
      </c>
      <c r="R1097">
        <v>1218</v>
      </c>
      <c r="S1097">
        <v>1452</v>
      </c>
    </row>
    <row r="1098" spans="1:19" x14ac:dyDescent="0.3">
      <c r="A1098" t="s">
        <v>2815</v>
      </c>
      <c r="B1098">
        <v>1</v>
      </c>
      <c r="C1098" t="s">
        <v>2832</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12839</v>
      </c>
    </row>
    <row r="1099" spans="1:19" x14ac:dyDescent="0.3">
      <c r="A1099" t="s">
        <v>2815</v>
      </c>
      <c r="B1099">
        <v>1</v>
      </c>
      <c r="C1099" t="s">
        <v>2829</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12837</v>
      </c>
      <c r="R1099">
        <v>1</v>
      </c>
      <c r="S1099">
        <v>452</v>
      </c>
    </row>
    <row r="1100" spans="1:19" x14ac:dyDescent="0.3">
      <c r="A1100" t="s">
        <v>2815</v>
      </c>
      <c r="B1100">
        <v>1</v>
      </c>
      <c r="C1100" t="s">
        <v>2829</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12827</v>
      </c>
      <c r="R1100">
        <v>453</v>
      </c>
      <c r="S1100">
        <v>643</v>
      </c>
    </row>
    <row r="1101" spans="1:19" x14ac:dyDescent="0.3">
      <c r="A1101" t="s">
        <v>2815</v>
      </c>
      <c r="B1101">
        <v>1</v>
      </c>
      <c r="C1101" t="s">
        <v>2829</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12828</v>
      </c>
      <c r="R1101">
        <v>644</v>
      </c>
      <c r="S1101">
        <v>760</v>
      </c>
    </row>
    <row r="1102" spans="1:19" x14ac:dyDescent="0.3">
      <c r="A1102" t="s">
        <v>2815</v>
      </c>
      <c r="B1102">
        <v>1</v>
      </c>
      <c r="C1102" t="s">
        <v>2829</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12829</v>
      </c>
      <c r="R1102">
        <v>761</v>
      </c>
      <c r="S1102">
        <v>1096</v>
      </c>
    </row>
    <row r="1103" spans="1:19" x14ac:dyDescent="0.3">
      <c r="A1103" t="s">
        <v>2815</v>
      </c>
      <c r="B1103">
        <v>1</v>
      </c>
      <c r="C1103" t="s">
        <v>2829</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12830</v>
      </c>
      <c r="R1103">
        <v>1097</v>
      </c>
      <c r="S1103">
        <v>1235</v>
      </c>
    </row>
    <row r="1104" spans="1:19" x14ac:dyDescent="0.3">
      <c r="A1104" t="s">
        <v>2815</v>
      </c>
      <c r="B1104">
        <v>1</v>
      </c>
      <c r="C1104" t="s">
        <v>2829</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12831</v>
      </c>
      <c r="R1104">
        <v>1236</v>
      </c>
      <c r="S1104">
        <v>1369</v>
      </c>
    </row>
    <row r="1105" spans="1:19" x14ac:dyDescent="0.3">
      <c r="A1105" t="s">
        <v>2815</v>
      </c>
      <c r="B1105">
        <v>1</v>
      </c>
      <c r="C1105" t="s">
        <v>2829</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12832</v>
      </c>
      <c r="R1105">
        <v>1370</v>
      </c>
      <c r="S1105">
        <v>1553</v>
      </c>
    </row>
    <row r="1106" spans="1:19" x14ac:dyDescent="0.3">
      <c r="A1106" t="s">
        <v>2815</v>
      </c>
      <c r="B1106">
        <v>1</v>
      </c>
      <c r="C1106" t="s">
        <v>2829</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12838</v>
      </c>
      <c r="R1106">
        <v>1554</v>
      </c>
      <c r="S1106">
        <v>1788</v>
      </c>
    </row>
    <row r="1107" spans="1:19" x14ac:dyDescent="0.3">
      <c r="A1107" t="s">
        <v>2815</v>
      </c>
      <c r="B1107">
        <v>1</v>
      </c>
      <c r="C1107" t="s">
        <v>2829</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12840</v>
      </c>
    </row>
    <row r="1108" spans="1:19" x14ac:dyDescent="0.3">
      <c r="A1108" t="s">
        <v>461</v>
      </c>
      <c r="B1108">
        <v>1</v>
      </c>
      <c r="C1108" t="s">
        <v>477</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12841</v>
      </c>
      <c r="R1108">
        <v>1</v>
      </c>
      <c r="S1108">
        <v>72</v>
      </c>
    </row>
    <row r="1109" spans="1:19" x14ac:dyDescent="0.3">
      <c r="A1109" t="s">
        <v>461</v>
      </c>
      <c r="B1109">
        <v>1</v>
      </c>
      <c r="C1109" t="s">
        <v>477</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12842</v>
      </c>
      <c r="R1109">
        <v>73</v>
      </c>
      <c r="S1109">
        <v>185</v>
      </c>
    </row>
    <row r="1110" spans="1:19" x14ac:dyDescent="0.3">
      <c r="A1110" t="s">
        <v>461</v>
      </c>
      <c r="B1110">
        <v>1</v>
      </c>
      <c r="C1110" t="s">
        <v>477</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12843</v>
      </c>
      <c r="R1110">
        <v>186</v>
      </c>
      <c r="S1110">
        <v>331</v>
      </c>
    </row>
    <row r="1111" spans="1:19" x14ac:dyDescent="0.3">
      <c r="A1111" t="s">
        <v>461</v>
      </c>
      <c r="B1111">
        <v>1</v>
      </c>
      <c r="C1111" t="s">
        <v>477</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12844</v>
      </c>
      <c r="R1111">
        <v>332</v>
      </c>
      <c r="S1111">
        <v>496</v>
      </c>
    </row>
    <row r="1112" spans="1:19" x14ac:dyDescent="0.3">
      <c r="A1112" t="s">
        <v>461</v>
      </c>
      <c r="B1112">
        <v>1</v>
      </c>
      <c r="C1112" t="s">
        <v>477</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12845</v>
      </c>
      <c r="R1112">
        <v>497</v>
      </c>
      <c r="S1112">
        <v>662</v>
      </c>
    </row>
    <row r="1113" spans="1:19" x14ac:dyDescent="0.3">
      <c r="A1113" t="s">
        <v>461</v>
      </c>
      <c r="B1113">
        <v>1</v>
      </c>
      <c r="C1113" t="s">
        <v>477</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12846</v>
      </c>
      <c r="R1113">
        <v>663</v>
      </c>
      <c r="S1113">
        <v>901</v>
      </c>
    </row>
    <row r="1114" spans="1:19" x14ac:dyDescent="0.3">
      <c r="A1114" t="s">
        <v>461</v>
      </c>
      <c r="B1114">
        <v>1</v>
      </c>
      <c r="C1114" t="s">
        <v>477</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12847</v>
      </c>
      <c r="R1114">
        <v>902</v>
      </c>
      <c r="S1114">
        <v>1065</v>
      </c>
    </row>
    <row r="1115" spans="1:19" x14ac:dyDescent="0.3">
      <c r="A1115" t="s">
        <v>461</v>
      </c>
      <c r="B1115">
        <v>1</v>
      </c>
      <c r="C1115" t="s">
        <v>477</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12848</v>
      </c>
      <c r="R1115">
        <v>1066</v>
      </c>
      <c r="S1115">
        <v>1235</v>
      </c>
    </row>
    <row r="1116" spans="1:19" x14ac:dyDescent="0.3">
      <c r="A1116" t="s">
        <v>461</v>
      </c>
      <c r="B1116">
        <v>1</v>
      </c>
      <c r="C1116" t="s">
        <v>477</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12849</v>
      </c>
      <c r="R1116">
        <v>1236</v>
      </c>
      <c r="S1116">
        <v>1607</v>
      </c>
    </row>
    <row r="1117" spans="1:19" x14ac:dyDescent="0.3">
      <c r="A1117" t="s">
        <v>461</v>
      </c>
      <c r="B1117">
        <v>1</v>
      </c>
      <c r="C1117" t="s">
        <v>477</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12850</v>
      </c>
      <c r="R1117">
        <v>1608</v>
      </c>
      <c r="S1117">
        <v>1802</v>
      </c>
    </row>
    <row r="1118" spans="1:19" x14ac:dyDescent="0.3">
      <c r="A1118" t="s">
        <v>461</v>
      </c>
      <c r="B1118">
        <v>1</v>
      </c>
      <c r="C1118" t="s">
        <v>477</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12851</v>
      </c>
      <c r="R1118">
        <v>1803</v>
      </c>
      <c r="S1118">
        <v>1898</v>
      </c>
    </row>
    <row r="1119" spans="1:19" x14ac:dyDescent="0.3">
      <c r="A1119" t="s">
        <v>461</v>
      </c>
      <c r="B1119">
        <v>1</v>
      </c>
      <c r="C1119" t="s">
        <v>477</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12852</v>
      </c>
      <c r="R1119">
        <v>1899</v>
      </c>
      <c r="S1119">
        <v>2124</v>
      </c>
    </row>
    <row r="1120" spans="1:19" x14ac:dyDescent="0.3">
      <c r="A1120" t="s">
        <v>461</v>
      </c>
      <c r="B1120">
        <v>1</v>
      </c>
      <c r="C1120" t="s">
        <v>477</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12853</v>
      </c>
      <c r="R1120">
        <v>2125</v>
      </c>
      <c r="S1120">
        <v>2250</v>
      </c>
    </row>
    <row r="1121" spans="1:19" x14ac:dyDescent="0.3">
      <c r="A1121" t="s">
        <v>461</v>
      </c>
      <c r="B1121">
        <v>1</v>
      </c>
      <c r="C1121" t="s">
        <v>477</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12854</v>
      </c>
      <c r="R1121">
        <v>2251</v>
      </c>
      <c r="S1121">
        <v>2376</v>
      </c>
    </row>
    <row r="1122" spans="1:19" x14ac:dyDescent="0.3">
      <c r="A1122" t="s">
        <v>461</v>
      </c>
      <c r="B1122">
        <v>1</v>
      </c>
      <c r="C1122" t="s">
        <v>477</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12855</v>
      </c>
      <c r="R1122">
        <v>2377</v>
      </c>
      <c r="S1122">
        <v>2466</v>
      </c>
    </row>
    <row r="1123" spans="1:19" x14ac:dyDescent="0.3">
      <c r="A1123" t="s">
        <v>461</v>
      </c>
      <c r="B1123">
        <v>1</v>
      </c>
      <c r="C1123" t="s">
        <v>477</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12856</v>
      </c>
      <c r="R1123">
        <v>2467</v>
      </c>
      <c r="S1123">
        <v>2638</v>
      </c>
    </row>
    <row r="1124" spans="1:19" x14ac:dyDescent="0.3">
      <c r="A1124" t="s">
        <v>461</v>
      </c>
      <c r="B1124">
        <v>1</v>
      </c>
      <c r="C1124" t="s">
        <v>477</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12857</v>
      </c>
      <c r="R1124">
        <v>2639</v>
      </c>
      <c r="S1124">
        <v>2838</v>
      </c>
    </row>
    <row r="1125" spans="1:19" x14ac:dyDescent="0.3">
      <c r="A1125" t="s">
        <v>461</v>
      </c>
      <c r="B1125">
        <v>1</v>
      </c>
      <c r="C1125" t="s">
        <v>477</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12858</v>
      </c>
      <c r="R1125">
        <v>2839</v>
      </c>
      <c r="S1125">
        <v>2921</v>
      </c>
    </row>
    <row r="1126" spans="1:19" x14ac:dyDescent="0.3">
      <c r="A1126" t="s">
        <v>461</v>
      </c>
      <c r="B1126">
        <v>1</v>
      </c>
      <c r="C1126" t="s">
        <v>477</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12859</v>
      </c>
      <c r="R1126">
        <v>2922</v>
      </c>
      <c r="S1126">
        <v>3077</v>
      </c>
    </row>
    <row r="1127" spans="1:19" x14ac:dyDescent="0.3">
      <c r="A1127" t="s">
        <v>461</v>
      </c>
      <c r="B1127">
        <v>1</v>
      </c>
      <c r="C1127" t="s">
        <v>477</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12860</v>
      </c>
      <c r="R1127">
        <v>3078</v>
      </c>
      <c r="S1127">
        <v>3153</v>
      </c>
    </row>
    <row r="1128" spans="1:19" x14ac:dyDescent="0.3">
      <c r="A1128" t="s">
        <v>461</v>
      </c>
      <c r="B1128">
        <v>1</v>
      </c>
      <c r="C1128" t="s">
        <v>477</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12861</v>
      </c>
      <c r="R1128">
        <v>3154</v>
      </c>
      <c r="S1128">
        <v>3284</v>
      </c>
    </row>
    <row r="1129" spans="1:19" x14ac:dyDescent="0.3">
      <c r="A1129" t="s">
        <v>461</v>
      </c>
      <c r="B1129">
        <v>1</v>
      </c>
      <c r="C1129" t="s">
        <v>477</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12862</v>
      </c>
      <c r="R1129">
        <v>3285</v>
      </c>
      <c r="S1129">
        <v>3402</v>
      </c>
    </row>
    <row r="1130" spans="1:19" x14ac:dyDescent="0.3">
      <c r="A1130" t="s">
        <v>461</v>
      </c>
      <c r="B1130">
        <v>1</v>
      </c>
      <c r="C1130" t="s">
        <v>477</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12863</v>
      </c>
      <c r="R1130">
        <v>3403</v>
      </c>
      <c r="S1130">
        <v>3576</v>
      </c>
    </row>
    <row r="1131" spans="1:19" x14ac:dyDescent="0.3">
      <c r="A1131" t="s">
        <v>461</v>
      </c>
      <c r="B1131">
        <v>1</v>
      </c>
      <c r="C1131" t="s">
        <v>477</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12864</v>
      </c>
      <c r="R1131">
        <v>3577</v>
      </c>
      <c r="S1131">
        <v>3746</v>
      </c>
    </row>
    <row r="1132" spans="1:19" x14ac:dyDescent="0.3">
      <c r="A1132" t="s">
        <v>461</v>
      </c>
      <c r="B1132">
        <v>1</v>
      </c>
      <c r="C1132" t="s">
        <v>477</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12865</v>
      </c>
      <c r="R1132">
        <v>3747</v>
      </c>
      <c r="S1132">
        <v>3993</v>
      </c>
    </row>
    <row r="1133" spans="1:19" x14ac:dyDescent="0.3">
      <c r="A1133" t="s">
        <v>461</v>
      </c>
      <c r="B1133">
        <v>1</v>
      </c>
      <c r="C1133" t="s">
        <v>477</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12866</v>
      </c>
      <c r="R1133">
        <v>3994</v>
      </c>
      <c r="S1133">
        <v>4109</v>
      </c>
    </row>
    <row r="1134" spans="1:19" x14ac:dyDescent="0.3">
      <c r="A1134" t="s">
        <v>461</v>
      </c>
      <c r="B1134">
        <v>1</v>
      </c>
      <c r="C1134" t="s">
        <v>477</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12867</v>
      </c>
      <c r="R1134">
        <v>4110</v>
      </c>
      <c r="S1134">
        <v>4236</v>
      </c>
    </row>
    <row r="1135" spans="1:19" x14ac:dyDescent="0.3">
      <c r="A1135" t="s">
        <v>461</v>
      </c>
      <c r="B1135">
        <v>1</v>
      </c>
      <c r="C1135" t="s">
        <v>477</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12868</v>
      </c>
      <c r="R1135">
        <v>4237</v>
      </c>
      <c r="S1135">
        <v>4436</v>
      </c>
    </row>
    <row r="1136" spans="1:19" x14ac:dyDescent="0.3">
      <c r="A1136" t="s">
        <v>461</v>
      </c>
      <c r="B1136">
        <v>1</v>
      </c>
      <c r="C1136" t="s">
        <v>477</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12869</v>
      </c>
      <c r="R1136">
        <v>4437</v>
      </c>
      <c r="S1136">
        <v>4611</v>
      </c>
    </row>
    <row r="1137" spans="1:19" x14ac:dyDescent="0.3">
      <c r="A1137" t="s">
        <v>461</v>
      </c>
      <c r="B1137">
        <v>1</v>
      </c>
      <c r="C1137" t="s">
        <v>477</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12870</v>
      </c>
      <c r="R1137">
        <v>4612</v>
      </c>
      <c r="S1137">
        <v>4776</v>
      </c>
    </row>
    <row r="1138" spans="1:19" x14ac:dyDescent="0.3">
      <c r="A1138" t="s">
        <v>461</v>
      </c>
      <c r="B1138">
        <v>1</v>
      </c>
      <c r="C1138" t="s">
        <v>477</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12871</v>
      </c>
      <c r="R1138">
        <v>4777</v>
      </c>
      <c r="S1138">
        <v>4909</v>
      </c>
    </row>
    <row r="1139" spans="1:19" x14ac:dyDescent="0.3">
      <c r="A1139" t="s">
        <v>461</v>
      </c>
      <c r="B1139">
        <v>1</v>
      </c>
      <c r="C1139" t="s">
        <v>477</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12872</v>
      </c>
      <c r="R1139">
        <v>4910</v>
      </c>
      <c r="S1139">
        <v>5005</v>
      </c>
    </row>
    <row r="1140" spans="1:19" x14ac:dyDescent="0.3">
      <c r="A1140" t="s">
        <v>461</v>
      </c>
      <c r="B1140">
        <v>1</v>
      </c>
      <c r="C1140" t="s">
        <v>477</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12873</v>
      </c>
      <c r="R1140">
        <v>5006</v>
      </c>
      <c r="S1140">
        <v>5177</v>
      </c>
    </row>
    <row r="1141" spans="1:19" x14ac:dyDescent="0.3">
      <c r="A1141" t="s">
        <v>461</v>
      </c>
      <c r="B1141">
        <v>1</v>
      </c>
      <c r="C1141" t="s">
        <v>477</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12874</v>
      </c>
      <c r="R1141">
        <v>5178</v>
      </c>
      <c r="S1141">
        <v>5319</v>
      </c>
    </row>
    <row r="1142" spans="1:19" x14ac:dyDescent="0.3">
      <c r="A1142" t="s">
        <v>461</v>
      </c>
      <c r="B1142">
        <v>1</v>
      </c>
      <c r="C1142" t="s">
        <v>477</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12875</v>
      </c>
      <c r="R1142">
        <v>5320</v>
      </c>
      <c r="S1142">
        <v>5496</v>
      </c>
    </row>
    <row r="1143" spans="1:19" x14ac:dyDescent="0.3">
      <c r="A1143" t="s">
        <v>461</v>
      </c>
      <c r="B1143">
        <v>1</v>
      </c>
      <c r="C1143" t="s">
        <v>477</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12876</v>
      </c>
      <c r="R1143">
        <v>5497</v>
      </c>
      <c r="S1143">
        <v>5674</v>
      </c>
    </row>
    <row r="1144" spans="1:19" x14ac:dyDescent="0.3">
      <c r="A1144" t="s">
        <v>461</v>
      </c>
      <c r="B1144">
        <v>1</v>
      </c>
      <c r="C1144" t="s">
        <v>477</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12877</v>
      </c>
      <c r="R1144">
        <v>5675</v>
      </c>
      <c r="S1144">
        <v>5762</v>
      </c>
    </row>
    <row r="1145" spans="1:19" x14ac:dyDescent="0.3">
      <c r="A1145" t="s">
        <v>461</v>
      </c>
      <c r="B1145">
        <v>1</v>
      </c>
      <c r="C1145" t="s">
        <v>477</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12878</v>
      </c>
      <c r="R1145">
        <v>5763</v>
      </c>
      <c r="S1145">
        <v>5918</v>
      </c>
    </row>
    <row r="1146" spans="1:19" x14ac:dyDescent="0.3">
      <c r="A1146" t="s">
        <v>461</v>
      </c>
      <c r="B1146">
        <v>1</v>
      </c>
      <c r="C1146" t="s">
        <v>477</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12879</v>
      </c>
      <c r="R1146">
        <v>5919</v>
      </c>
      <c r="S1146">
        <v>6006</v>
      </c>
    </row>
    <row r="1147" spans="1:19" x14ac:dyDescent="0.3">
      <c r="A1147" t="s">
        <v>461</v>
      </c>
      <c r="B1147">
        <v>1</v>
      </c>
      <c r="C1147" t="s">
        <v>477</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12880</v>
      </c>
      <c r="R1147">
        <v>6007</v>
      </c>
      <c r="S1147">
        <v>6095</v>
      </c>
    </row>
    <row r="1148" spans="1:19" x14ac:dyDescent="0.3">
      <c r="A1148" t="s">
        <v>461</v>
      </c>
      <c r="B1148">
        <v>1</v>
      </c>
      <c r="C1148" t="s">
        <v>477</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12881</v>
      </c>
      <c r="R1148">
        <v>6096</v>
      </c>
      <c r="S1148">
        <v>6198</v>
      </c>
    </row>
    <row r="1149" spans="1:19" x14ac:dyDescent="0.3">
      <c r="A1149" t="s">
        <v>461</v>
      </c>
      <c r="B1149">
        <v>1</v>
      </c>
      <c r="C1149" t="s">
        <v>477</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12882</v>
      </c>
      <c r="R1149">
        <v>6199</v>
      </c>
      <c r="S1149">
        <v>6347</v>
      </c>
    </row>
    <row r="1150" spans="1:19" x14ac:dyDescent="0.3">
      <c r="A1150" t="s">
        <v>461</v>
      </c>
      <c r="B1150">
        <v>1</v>
      </c>
      <c r="C1150" t="s">
        <v>477</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12883</v>
      </c>
      <c r="R1150">
        <v>6348</v>
      </c>
      <c r="S1150">
        <v>6452</v>
      </c>
    </row>
    <row r="1151" spans="1:19" x14ac:dyDescent="0.3">
      <c r="A1151" t="s">
        <v>461</v>
      </c>
      <c r="B1151">
        <v>1</v>
      </c>
      <c r="C1151" t="s">
        <v>477</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12884</v>
      </c>
      <c r="R1151">
        <v>6453</v>
      </c>
      <c r="S1151">
        <v>6572</v>
      </c>
    </row>
    <row r="1152" spans="1:19" x14ac:dyDescent="0.3">
      <c r="A1152" t="s">
        <v>461</v>
      </c>
      <c r="B1152">
        <v>1</v>
      </c>
      <c r="C1152" t="s">
        <v>477</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12885</v>
      </c>
      <c r="R1152">
        <v>6573</v>
      </c>
      <c r="S1152">
        <v>6807</v>
      </c>
    </row>
    <row r="1153" spans="1:19" x14ac:dyDescent="0.3">
      <c r="A1153" t="s">
        <v>461</v>
      </c>
      <c r="B1153">
        <v>1</v>
      </c>
      <c r="C1153" t="s">
        <v>477</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12886</v>
      </c>
      <c r="R1153">
        <v>6808</v>
      </c>
      <c r="S1153">
        <v>6975</v>
      </c>
    </row>
    <row r="1154" spans="1:19" x14ac:dyDescent="0.3">
      <c r="A1154" t="s">
        <v>461</v>
      </c>
      <c r="B1154">
        <v>1</v>
      </c>
      <c r="C1154" t="s">
        <v>477</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12887</v>
      </c>
      <c r="R1154">
        <v>6976</v>
      </c>
      <c r="S1154">
        <v>7089</v>
      </c>
    </row>
    <row r="1155" spans="1:19" x14ac:dyDescent="0.3">
      <c r="A1155" t="s">
        <v>461</v>
      </c>
      <c r="B1155">
        <v>1</v>
      </c>
      <c r="C1155" t="s">
        <v>477</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12888</v>
      </c>
      <c r="R1155">
        <v>7090</v>
      </c>
      <c r="S1155">
        <v>7307</v>
      </c>
    </row>
    <row r="1156" spans="1:19" x14ac:dyDescent="0.3">
      <c r="A1156" t="s">
        <v>461</v>
      </c>
      <c r="B1156">
        <v>1</v>
      </c>
      <c r="C1156" t="s">
        <v>477</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12889</v>
      </c>
      <c r="R1156">
        <v>7308</v>
      </c>
      <c r="S1156">
        <v>7515</v>
      </c>
    </row>
    <row r="1157" spans="1:19" x14ac:dyDescent="0.3">
      <c r="A1157" t="s">
        <v>461</v>
      </c>
      <c r="B1157">
        <v>1</v>
      </c>
      <c r="C1157" t="s">
        <v>477</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12890</v>
      </c>
      <c r="R1157">
        <v>7516</v>
      </c>
      <c r="S1157">
        <v>7629</v>
      </c>
    </row>
    <row r="1158" spans="1:19" x14ac:dyDescent="0.3">
      <c r="A1158" t="s">
        <v>461</v>
      </c>
      <c r="B1158">
        <v>1</v>
      </c>
      <c r="C1158" t="s">
        <v>477</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12891</v>
      </c>
      <c r="R1158">
        <v>7630</v>
      </c>
      <c r="S1158">
        <v>7788</v>
      </c>
    </row>
    <row r="1159" spans="1:19" x14ac:dyDescent="0.3">
      <c r="A1159" t="s">
        <v>461</v>
      </c>
      <c r="B1159">
        <v>1</v>
      </c>
      <c r="C1159" t="s">
        <v>477</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12892</v>
      </c>
      <c r="R1159">
        <v>7789</v>
      </c>
      <c r="S1159">
        <v>7927</v>
      </c>
    </row>
    <row r="1160" spans="1:19" x14ac:dyDescent="0.3">
      <c r="A1160" t="s">
        <v>461</v>
      </c>
      <c r="B1160">
        <v>1</v>
      </c>
      <c r="C1160" t="s">
        <v>477</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12893</v>
      </c>
      <c r="R1160">
        <v>7928</v>
      </c>
      <c r="S1160">
        <v>8010</v>
      </c>
    </row>
    <row r="1161" spans="1:19" x14ac:dyDescent="0.3">
      <c r="A1161" t="s">
        <v>461</v>
      </c>
      <c r="B1161">
        <v>1</v>
      </c>
      <c r="C1161" t="s">
        <v>477</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12894</v>
      </c>
      <c r="R1161">
        <v>8011</v>
      </c>
      <c r="S1161">
        <v>8151</v>
      </c>
    </row>
    <row r="1162" spans="1:19" x14ac:dyDescent="0.3">
      <c r="A1162" t="s">
        <v>461</v>
      </c>
      <c r="B1162">
        <v>1</v>
      </c>
      <c r="C1162" t="s">
        <v>477</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12895</v>
      </c>
      <c r="R1162">
        <v>8152</v>
      </c>
      <c r="S1162">
        <v>8268</v>
      </c>
    </row>
    <row r="1163" spans="1:19" x14ac:dyDescent="0.3">
      <c r="A1163" t="s">
        <v>461</v>
      </c>
      <c r="B1163">
        <v>1</v>
      </c>
      <c r="C1163" t="s">
        <v>477</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12896</v>
      </c>
      <c r="R1163">
        <v>8269</v>
      </c>
      <c r="S1163">
        <v>8418</v>
      </c>
    </row>
    <row r="1164" spans="1:19" x14ac:dyDescent="0.3">
      <c r="A1164" t="s">
        <v>461</v>
      </c>
      <c r="B1164">
        <v>1</v>
      </c>
      <c r="C1164" t="s">
        <v>477</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12897</v>
      </c>
      <c r="R1164">
        <v>8419</v>
      </c>
      <c r="S1164">
        <v>8584</v>
      </c>
    </row>
    <row r="1165" spans="1:19" x14ac:dyDescent="0.3">
      <c r="A1165" t="s">
        <v>461</v>
      </c>
      <c r="B1165">
        <v>1</v>
      </c>
      <c r="C1165" t="s">
        <v>477</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12898</v>
      </c>
      <c r="R1165">
        <v>8585</v>
      </c>
      <c r="S1165">
        <v>8671</v>
      </c>
    </row>
    <row r="1166" spans="1:19" x14ac:dyDescent="0.3">
      <c r="A1166" t="s">
        <v>461</v>
      </c>
      <c r="B1166">
        <v>1</v>
      </c>
      <c r="C1166" t="s">
        <v>477</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12899</v>
      </c>
      <c r="R1166">
        <v>8672</v>
      </c>
      <c r="S1166">
        <v>8786</v>
      </c>
    </row>
    <row r="1167" spans="1:19" x14ac:dyDescent="0.3">
      <c r="A1167" t="s">
        <v>461</v>
      </c>
      <c r="B1167">
        <v>1</v>
      </c>
      <c r="C1167" t="s">
        <v>477</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12900</v>
      </c>
      <c r="R1167">
        <v>8787</v>
      </c>
      <c r="S1167">
        <v>8850</v>
      </c>
    </row>
    <row r="1168" spans="1:19" x14ac:dyDescent="0.3">
      <c r="A1168" t="s">
        <v>461</v>
      </c>
      <c r="B1168">
        <v>1</v>
      </c>
      <c r="C1168" t="s">
        <v>477</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12901</v>
      </c>
      <c r="R1168">
        <v>8851</v>
      </c>
      <c r="S1168">
        <v>8987</v>
      </c>
    </row>
    <row r="1169" spans="1:19" x14ac:dyDescent="0.3">
      <c r="A1169" t="s">
        <v>461</v>
      </c>
      <c r="B1169">
        <v>1</v>
      </c>
      <c r="C1169" t="s">
        <v>477</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12902</v>
      </c>
    </row>
    <row r="1170" spans="1:19" x14ac:dyDescent="0.3">
      <c r="A1170" t="s">
        <v>461</v>
      </c>
      <c r="B1170">
        <v>1</v>
      </c>
      <c r="C1170" t="s">
        <v>477</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12903</v>
      </c>
      <c r="R1170">
        <v>8988</v>
      </c>
      <c r="S1170">
        <v>9171</v>
      </c>
    </row>
    <row r="1171" spans="1:19" x14ac:dyDescent="0.3">
      <c r="A1171" t="s">
        <v>7657</v>
      </c>
      <c r="B1171">
        <v>-1</v>
      </c>
      <c r="C1171" t="s">
        <v>7664</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12904</v>
      </c>
    </row>
    <row r="1172" spans="1:19" x14ac:dyDescent="0.3">
      <c r="A1172" t="s">
        <v>7657</v>
      </c>
      <c r="B1172">
        <v>-1</v>
      </c>
      <c r="C1172" t="s">
        <v>7664</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12905</v>
      </c>
      <c r="R1172">
        <v>1</v>
      </c>
      <c r="S1172">
        <v>207</v>
      </c>
    </row>
    <row r="1173" spans="1:19" x14ac:dyDescent="0.3">
      <c r="A1173" t="s">
        <v>7657</v>
      </c>
      <c r="B1173">
        <v>-1</v>
      </c>
      <c r="C1173" t="s">
        <v>7664</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12906</v>
      </c>
      <c r="R1173">
        <v>208</v>
      </c>
      <c r="S1173">
        <v>320</v>
      </c>
    </row>
    <row r="1174" spans="1:19" x14ac:dyDescent="0.3">
      <c r="A1174" t="s">
        <v>7657</v>
      </c>
      <c r="B1174">
        <v>-1</v>
      </c>
      <c r="C1174" t="s">
        <v>7664</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12907</v>
      </c>
      <c r="R1174">
        <v>321</v>
      </c>
      <c r="S1174">
        <v>423</v>
      </c>
    </row>
    <row r="1175" spans="1:19" x14ac:dyDescent="0.3">
      <c r="A1175" t="s">
        <v>7657</v>
      </c>
      <c r="B1175">
        <v>-1</v>
      </c>
      <c r="C1175" t="s">
        <v>7664</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12908</v>
      </c>
      <c r="R1175">
        <v>424</v>
      </c>
      <c r="S1175">
        <v>581</v>
      </c>
    </row>
    <row r="1176" spans="1:19" x14ac:dyDescent="0.3">
      <c r="A1176" t="s">
        <v>7657</v>
      </c>
      <c r="B1176">
        <v>-1</v>
      </c>
      <c r="C1176" t="s">
        <v>7664</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12909</v>
      </c>
      <c r="R1176">
        <v>582</v>
      </c>
      <c r="S1176">
        <v>680</v>
      </c>
    </row>
    <row r="1177" spans="1:19" x14ac:dyDescent="0.3">
      <c r="A1177" t="s">
        <v>7657</v>
      </c>
      <c r="B1177">
        <v>-1</v>
      </c>
      <c r="C1177" t="s">
        <v>7664</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12910</v>
      </c>
      <c r="R1177">
        <v>681</v>
      </c>
      <c r="S1177">
        <v>834</v>
      </c>
    </row>
    <row r="1178" spans="1:19" x14ac:dyDescent="0.3">
      <c r="A1178" t="s">
        <v>7657</v>
      </c>
      <c r="B1178">
        <v>-1</v>
      </c>
      <c r="C1178" t="s">
        <v>7664</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12911</v>
      </c>
      <c r="R1178">
        <v>835</v>
      </c>
      <c r="S1178">
        <v>862</v>
      </c>
    </row>
    <row r="1179" spans="1:19" x14ac:dyDescent="0.3">
      <c r="A1179" t="s">
        <v>7657</v>
      </c>
      <c r="B1179">
        <v>-1</v>
      </c>
      <c r="C1179" t="s">
        <v>7664</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12912</v>
      </c>
      <c r="R1179">
        <v>863</v>
      </c>
      <c r="S1179">
        <v>990</v>
      </c>
    </row>
    <row r="1180" spans="1:19" x14ac:dyDescent="0.3">
      <c r="A1180" t="s">
        <v>7657</v>
      </c>
      <c r="B1180">
        <v>-1</v>
      </c>
      <c r="C1180" t="s">
        <v>7664</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12913</v>
      </c>
      <c r="R1180">
        <v>991</v>
      </c>
      <c r="S1180">
        <v>1108</v>
      </c>
    </row>
    <row r="1181" spans="1:19" x14ac:dyDescent="0.3">
      <c r="A1181" t="s">
        <v>7657</v>
      </c>
      <c r="B1181">
        <v>-1</v>
      </c>
      <c r="C1181" t="s">
        <v>7664</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12914</v>
      </c>
      <c r="R1181">
        <v>1109</v>
      </c>
      <c r="S1181">
        <v>1193</v>
      </c>
    </row>
    <row r="1182" spans="1:19" x14ac:dyDescent="0.3">
      <c r="A1182" t="s">
        <v>7657</v>
      </c>
      <c r="B1182">
        <v>-1</v>
      </c>
      <c r="C1182" t="s">
        <v>7664</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12915</v>
      </c>
      <c r="R1182">
        <v>1194</v>
      </c>
      <c r="S1182">
        <v>1370</v>
      </c>
    </row>
    <row r="1183" spans="1:19" x14ac:dyDescent="0.3">
      <c r="A1183" t="s">
        <v>7657</v>
      </c>
      <c r="B1183">
        <v>-1</v>
      </c>
      <c r="C1183" t="s">
        <v>7664</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12916</v>
      </c>
      <c r="R1183">
        <v>1371</v>
      </c>
      <c r="S1183">
        <v>1417</v>
      </c>
    </row>
    <row r="1184" spans="1:19" x14ac:dyDescent="0.3">
      <c r="A1184" t="s">
        <v>7657</v>
      </c>
      <c r="B1184">
        <v>-1</v>
      </c>
      <c r="C1184" t="s">
        <v>7664</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12917</v>
      </c>
      <c r="R1184">
        <v>1418</v>
      </c>
      <c r="S1184">
        <v>1536</v>
      </c>
    </row>
    <row r="1185" spans="1:19" x14ac:dyDescent="0.3">
      <c r="A1185" t="s">
        <v>7657</v>
      </c>
      <c r="B1185">
        <v>-1</v>
      </c>
      <c r="C1185" t="s">
        <v>7664</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12918</v>
      </c>
      <c r="R1185">
        <v>1537</v>
      </c>
      <c r="S1185">
        <v>1668</v>
      </c>
    </row>
    <row r="1186" spans="1:19" x14ac:dyDescent="0.3">
      <c r="A1186" t="s">
        <v>7657</v>
      </c>
      <c r="B1186">
        <v>-1</v>
      </c>
      <c r="C1186" t="s">
        <v>7664</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12919</v>
      </c>
      <c r="R1186">
        <v>1669</v>
      </c>
      <c r="S1186">
        <v>1803</v>
      </c>
    </row>
    <row r="1187" spans="1:19" x14ac:dyDescent="0.3">
      <c r="A1187" t="s">
        <v>7657</v>
      </c>
      <c r="B1187">
        <v>-1</v>
      </c>
      <c r="C1187" t="s">
        <v>7664</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12920</v>
      </c>
      <c r="R1187">
        <v>1804</v>
      </c>
      <c r="S1187">
        <v>1947</v>
      </c>
    </row>
    <row r="1188" spans="1:19" x14ac:dyDescent="0.3">
      <c r="A1188" t="s">
        <v>8366</v>
      </c>
      <c r="B1188">
        <v>1</v>
      </c>
      <c r="C1188" t="s">
        <v>8367</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12921</v>
      </c>
      <c r="R1188">
        <v>1</v>
      </c>
      <c r="S1188">
        <v>954</v>
      </c>
    </row>
    <row r="1189" spans="1:19" x14ac:dyDescent="0.3">
      <c r="A1189" t="s">
        <v>115</v>
      </c>
      <c r="B1189">
        <v>-1</v>
      </c>
      <c r="C1189" t="s">
        <v>821</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12922</v>
      </c>
      <c r="R1189">
        <v>1178</v>
      </c>
      <c r="S1189">
        <v>1314</v>
      </c>
    </row>
    <row r="1190" spans="1:19" x14ac:dyDescent="0.3">
      <c r="A1190" t="s">
        <v>115</v>
      </c>
      <c r="B1190">
        <v>-1</v>
      </c>
      <c r="C1190" t="s">
        <v>821</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12923</v>
      </c>
      <c r="R1190">
        <v>1315</v>
      </c>
      <c r="S1190">
        <v>1432</v>
      </c>
    </row>
    <row r="1191" spans="1:19" x14ac:dyDescent="0.3">
      <c r="A1191" t="s">
        <v>115</v>
      </c>
      <c r="B1191">
        <v>-1</v>
      </c>
      <c r="C1191" t="s">
        <v>821</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12924</v>
      </c>
      <c r="R1191">
        <v>1433</v>
      </c>
      <c r="S1191">
        <v>1517</v>
      </c>
    </row>
    <row r="1192" spans="1:19" x14ac:dyDescent="0.3">
      <c r="A1192" t="s">
        <v>115</v>
      </c>
      <c r="B1192">
        <v>-1</v>
      </c>
      <c r="C1192" t="s">
        <v>821</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12925</v>
      </c>
      <c r="R1192">
        <v>1518</v>
      </c>
      <c r="S1192">
        <v>1694</v>
      </c>
    </row>
    <row r="1193" spans="1:19" x14ac:dyDescent="0.3">
      <c r="A1193" t="s">
        <v>115</v>
      </c>
      <c r="B1193">
        <v>-1</v>
      </c>
      <c r="C1193" t="s">
        <v>821</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12926</v>
      </c>
      <c r="R1193">
        <v>1695</v>
      </c>
      <c r="S1193">
        <v>1741</v>
      </c>
    </row>
    <row r="1194" spans="1:19" x14ac:dyDescent="0.3">
      <c r="A1194" t="s">
        <v>115</v>
      </c>
      <c r="B1194">
        <v>-1</v>
      </c>
      <c r="C1194" t="s">
        <v>821</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12927</v>
      </c>
      <c r="R1194">
        <v>1742</v>
      </c>
      <c r="S1194">
        <v>1860</v>
      </c>
    </row>
    <row r="1195" spans="1:19" x14ac:dyDescent="0.3">
      <c r="A1195" t="s">
        <v>115</v>
      </c>
      <c r="B1195">
        <v>-1</v>
      </c>
      <c r="C1195" t="s">
        <v>821</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12928</v>
      </c>
      <c r="R1195">
        <v>1861</v>
      </c>
      <c r="S1195">
        <v>1992</v>
      </c>
    </row>
    <row r="1196" spans="1:19" x14ac:dyDescent="0.3">
      <c r="A1196" t="s">
        <v>115</v>
      </c>
      <c r="B1196">
        <v>-1</v>
      </c>
      <c r="C1196" t="s">
        <v>821</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12929</v>
      </c>
      <c r="R1196">
        <v>1993</v>
      </c>
      <c r="S1196">
        <v>2127</v>
      </c>
    </row>
    <row r="1197" spans="1:19" x14ac:dyDescent="0.3">
      <c r="A1197" t="s">
        <v>115</v>
      </c>
      <c r="B1197">
        <v>-1</v>
      </c>
      <c r="C1197" t="s">
        <v>821</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12930</v>
      </c>
      <c r="R1197">
        <v>1</v>
      </c>
      <c r="S1197">
        <v>138</v>
      </c>
    </row>
    <row r="1198" spans="1:19" x14ac:dyDescent="0.3">
      <c r="A1198" t="s">
        <v>115</v>
      </c>
      <c r="B1198">
        <v>-1</v>
      </c>
      <c r="C1198" t="s">
        <v>821</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12931</v>
      </c>
      <c r="R1198">
        <v>139</v>
      </c>
      <c r="S1198">
        <v>240</v>
      </c>
    </row>
    <row r="1199" spans="1:19" x14ac:dyDescent="0.3">
      <c r="A1199" t="s">
        <v>115</v>
      </c>
      <c r="B1199">
        <v>-1</v>
      </c>
      <c r="C1199" t="s">
        <v>821</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12932</v>
      </c>
      <c r="R1199">
        <v>241</v>
      </c>
      <c r="S1199">
        <v>504</v>
      </c>
    </row>
    <row r="1200" spans="1:19" x14ac:dyDescent="0.3">
      <c r="A1200" t="s">
        <v>115</v>
      </c>
      <c r="B1200">
        <v>-1</v>
      </c>
      <c r="C1200" t="s">
        <v>821</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12933</v>
      </c>
      <c r="R1200">
        <v>505</v>
      </c>
      <c r="S1200">
        <v>608</v>
      </c>
    </row>
    <row r="1201" spans="1:19" x14ac:dyDescent="0.3">
      <c r="A1201" t="s">
        <v>115</v>
      </c>
      <c r="B1201">
        <v>-1</v>
      </c>
      <c r="C1201" t="s">
        <v>821</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12934</v>
      </c>
      <c r="R1201">
        <v>609</v>
      </c>
      <c r="S1201">
        <v>711</v>
      </c>
    </row>
    <row r="1202" spans="1:19" x14ac:dyDescent="0.3">
      <c r="A1202" t="s">
        <v>115</v>
      </c>
      <c r="B1202">
        <v>-1</v>
      </c>
      <c r="C1202" t="s">
        <v>821</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12935</v>
      </c>
      <c r="R1202">
        <v>712</v>
      </c>
      <c r="S1202">
        <v>860</v>
      </c>
    </row>
    <row r="1203" spans="1:19" x14ac:dyDescent="0.3">
      <c r="A1203" t="s">
        <v>115</v>
      </c>
      <c r="B1203">
        <v>-1</v>
      </c>
      <c r="C1203" t="s">
        <v>821</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12936</v>
      </c>
      <c r="R1203">
        <v>861</v>
      </c>
      <c r="S1203">
        <v>980</v>
      </c>
    </row>
    <row r="1204" spans="1:19" x14ac:dyDescent="0.3">
      <c r="A1204" t="s">
        <v>115</v>
      </c>
      <c r="B1204">
        <v>-1</v>
      </c>
      <c r="C1204" t="s">
        <v>821</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12937</v>
      </c>
      <c r="R1204">
        <v>981</v>
      </c>
      <c r="S1204">
        <v>1140</v>
      </c>
    </row>
    <row r="1205" spans="1:19" x14ac:dyDescent="0.3">
      <c r="A1205" t="s">
        <v>115</v>
      </c>
      <c r="B1205">
        <v>-1</v>
      </c>
      <c r="C1205" t="s">
        <v>821</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12938</v>
      </c>
      <c r="R1205">
        <v>1141</v>
      </c>
      <c r="S1205">
        <v>1177</v>
      </c>
    </row>
    <row r="1206" spans="1:19" x14ac:dyDescent="0.3">
      <c r="A1206" t="s">
        <v>115</v>
      </c>
      <c r="B1206">
        <v>-1</v>
      </c>
      <c r="C1206" t="s">
        <v>821</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12939</v>
      </c>
      <c r="R1206">
        <v>2128</v>
      </c>
      <c r="S1206">
        <v>2301</v>
      </c>
    </row>
    <row r="1207" spans="1:19" x14ac:dyDescent="0.3">
      <c r="A1207" t="s">
        <v>7731</v>
      </c>
      <c r="B1207">
        <v>1</v>
      </c>
      <c r="C1207" t="s">
        <v>7732</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12940</v>
      </c>
      <c r="R1207">
        <v>1</v>
      </c>
      <c r="S1207">
        <v>73</v>
      </c>
    </row>
    <row r="1208" spans="1:19" x14ac:dyDescent="0.3">
      <c r="A1208" t="s">
        <v>7731</v>
      </c>
      <c r="B1208">
        <v>1</v>
      </c>
      <c r="C1208" t="s">
        <v>7732</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12941</v>
      </c>
      <c r="R1208">
        <v>74</v>
      </c>
      <c r="S1208">
        <v>337</v>
      </c>
    </row>
    <row r="1209" spans="1:19" x14ac:dyDescent="0.3">
      <c r="A1209" t="s">
        <v>7731</v>
      </c>
      <c r="B1209">
        <v>1</v>
      </c>
      <c r="C1209" t="s">
        <v>7732</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12942</v>
      </c>
      <c r="R1209">
        <v>338</v>
      </c>
      <c r="S1209">
        <v>625</v>
      </c>
    </row>
    <row r="1210" spans="1:19" x14ac:dyDescent="0.3">
      <c r="A1210" t="s">
        <v>7731</v>
      </c>
      <c r="B1210">
        <v>1</v>
      </c>
      <c r="C1210" t="s">
        <v>7732</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12943</v>
      </c>
      <c r="R1210">
        <v>626</v>
      </c>
      <c r="S1210">
        <v>867</v>
      </c>
    </row>
    <row r="1211" spans="1:19" x14ac:dyDescent="0.3">
      <c r="A1211" t="s">
        <v>7731</v>
      </c>
      <c r="B1211">
        <v>1</v>
      </c>
      <c r="C1211" t="s">
        <v>7732</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12944</v>
      </c>
      <c r="R1211">
        <v>868</v>
      </c>
      <c r="S1211">
        <v>1063</v>
      </c>
    </row>
    <row r="1212" spans="1:19" x14ac:dyDescent="0.3">
      <c r="A1212" t="s">
        <v>7731</v>
      </c>
      <c r="B1212">
        <v>1</v>
      </c>
      <c r="C1212" t="s">
        <v>7732</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12945</v>
      </c>
      <c r="R1212">
        <v>1064</v>
      </c>
      <c r="S1212">
        <v>1263</v>
      </c>
    </row>
    <row r="1213" spans="1:19" x14ac:dyDescent="0.3">
      <c r="A1213" t="s">
        <v>7731</v>
      </c>
      <c r="B1213">
        <v>1</v>
      </c>
      <c r="C1213" t="s">
        <v>7732</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12946</v>
      </c>
      <c r="R1213">
        <v>1264</v>
      </c>
      <c r="S1213">
        <v>1522</v>
      </c>
    </row>
    <row r="1214" spans="1:19" x14ac:dyDescent="0.3">
      <c r="A1214" t="s">
        <v>7731</v>
      </c>
      <c r="B1214">
        <v>1</v>
      </c>
      <c r="C1214" t="s">
        <v>7732</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12947</v>
      </c>
      <c r="R1214">
        <v>1523</v>
      </c>
      <c r="S1214">
        <v>1648</v>
      </c>
    </row>
    <row r="1215" spans="1:19" x14ac:dyDescent="0.3">
      <c r="A1215" t="s">
        <v>7731</v>
      </c>
      <c r="B1215">
        <v>1</v>
      </c>
      <c r="C1215" t="s">
        <v>7732</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12948</v>
      </c>
      <c r="R1215">
        <v>1649</v>
      </c>
      <c r="S1215">
        <v>1759</v>
      </c>
    </row>
    <row r="1216" spans="1:19" x14ac:dyDescent="0.3">
      <c r="A1216" t="s">
        <v>7731</v>
      </c>
      <c r="B1216">
        <v>1</v>
      </c>
      <c r="C1216" t="s">
        <v>7732</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12949</v>
      </c>
      <c r="R1216">
        <v>1760</v>
      </c>
      <c r="S1216">
        <v>1879</v>
      </c>
    </row>
    <row r="1217" spans="1:19" x14ac:dyDescent="0.3">
      <c r="A1217" t="s">
        <v>7731</v>
      </c>
      <c r="B1217">
        <v>1</v>
      </c>
      <c r="C1217" t="s">
        <v>7732</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12950</v>
      </c>
      <c r="R1217">
        <v>1880</v>
      </c>
      <c r="S1217">
        <v>2136</v>
      </c>
    </row>
    <row r="1218" spans="1:19" x14ac:dyDescent="0.3">
      <c r="A1218" t="s">
        <v>7731</v>
      </c>
      <c r="B1218">
        <v>1</v>
      </c>
      <c r="C1218" t="s">
        <v>7732</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12951</v>
      </c>
      <c r="R1218">
        <v>2137</v>
      </c>
      <c r="S1218">
        <v>2284</v>
      </c>
    </row>
    <row r="1219" spans="1:19" x14ac:dyDescent="0.3">
      <c r="A1219" t="s">
        <v>7731</v>
      </c>
      <c r="B1219">
        <v>1</v>
      </c>
      <c r="C1219" t="s">
        <v>7732</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12952</v>
      </c>
      <c r="R1219">
        <v>2285</v>
      </c>
      <c r="S1219">
        <v>2392</v>
      </c>
    </row>
    <row r="1220" spans="1:19" x14ac:dyDescent="0.3">
      <c r="A1220" t="s">
        <v>7731</v>
      </c>
      <c r="B1220">
        <v>1</v>
      </c>
      <c r="C1220" t="s">
        <v>7732</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12953</v>
      </c>
      <c r="R1220">
        <v>2393</v>
      </c>
      <c r="S1220">
        <v>2607</v>
      </c>
    </row>
    <row r="1221" spans="1:19" x14ac:dyDescent="0.3">
      <c r="A1221" t="s">
        <v>7731</v>
      </c>
      <c r="B1221">
        <v>1</v>
      </c>
      <c r="C1221" t="s">
        <v>7732</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12954</v>
      </c>
      <c r="R1221">
        <v>2608</v>
      </c>
      <c r="S1221">
        <v>2730</v>
      </c>
    </row>
    <row r="1222" spans="1:19" x14ac:dyDescent="0.3">
      <c r="A1222" t="s">
        <v>7731</v>
      </c>
      <c r="B1222">
        <v>1</v>
      </c>
      <c r="C1222" t="s">
        <v>7732</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12955</v>
      </c>
      <c r="R1222">
        <v>2731</v>
      </c>
      <c r="S1222">
        <v>2801</v>
      </c>
    </row>
    <row r="1223" spans="1:19" x14ac:dyDescent="0.3">
      <c r="A1223" t="s">
        <v>7731</v>
      </c>
      <c r="B1223">
        <v>1</v>
      </c>
      <c r="C1223" t="s">
        <v>7732</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12956</v>
      </c>
      <c r="R1223">
        <v>2802</v>
      </c>
      <c r="S1223">
        <v>2939</v>
      </c>
    </row>
    <row r="1224" spans="1:19" x14ac:dyDescent="0.3">
      <c r="A1224" t="s">
        <v>7731</v>
      </c>
      <c r="B1224">
        <v>1</v>
      </c>
      <c r="C1224" t="s">
        <v>7732</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12957</v>
      </c>
      <c r="R1224">
        <v>2940</v>
      </c>
      <c r="S1224">
        <v>3039</v>
      </c>
    </row>
    <row r="1225" spans="1:19" x14ac:dyDescent="0.3">
      <c r="A1225" t="s">
        <v>7731</v>
      </c>
      <c r="B1225">
        <v>1</v>
      </c>
      <c r="C1225" t="s">
        <v>7732</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12958</v>
      </c>
      <c r="R1225">
        <v>3040</v>
      </c>
      <c r="S1225">
        <v>3187</v>
      </c>
    </row>
    <row r="1226" spans="1:19" x14ac:dyDescent="0.3">
      <c r="A1226" t="s">
        <v>7731</v>
      </c>
      <c r="B1226">
        <v>1</v>
      </c>
      <c r="C1226" t="s">
        <v>7732</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12959</v>
      </c>
      <c r="R1226">
        <v>3188</v>
      </c>
      <c r="S1226">
        <v>3345</v>
      </c>
    </row>
    <row r="1227" spans="1:19" x14ac:dyDescent="0.3">
      <c r="A1227" t="s">
        <v>7731</v>
      </c>
      <c r="B1227">
        <v>1</v>
      </c>
      <c r="C1227" t="s">
        <v>7736</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12941</v>
      </c>
      <c r="R1227">
        <v>74</v>
      </c>
      <c r="S1227">
        <v>337</v>
      </c>
    </row>
    <row r="1228" spans="1:19" x14ac:dyDescent="0.3">
      <c r="A1228" t="s">
        <v>7731</v>
      </c>
      <c r="B1228">
        <v>1</v>
      </c>
      <c r="C1228" t="s">
        <v>7736</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12942</v>
      </c>
      <c r="R1228">
        <v>338</v>
      </c>
      <c r="S1228">
        <v>625</v>
      </c>
    </row>
    <row r="1229" spans="1:19" x14ac:dyDescent="0.3">
      <c r="A1229" t="s">
        <v>7731</v>
      </c>
      <c r="B1229">
        <v>1</v>
      </c>
      <c r="C1229" t="s">
        <v>7736</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12943</v>
      </c>
      <c r="R1229">
        <v>626</v>
      </c>
      <c r="S1229">
        <v>867</v>
      </c>
    </row>
    <row r="1230" spans="1:19" x14ac:dyDescent="0.3">
      <c r="A1230" t="s">
        <v>7731</v>
      </c>
      <c r="B1230">
        <v>1</v>
      </c>
      <c r="C1230" t="s">
        <v>7736</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12944</v>
      </c>
      <c r="R1230">
        <v>868</v>
      </c>
      <c r="S1230">
        <v>1063</v>
      </c>
    </row>
    <row r="1231" spans="1:19" x14ac:dyDescent="0.3">
      <c r="A1231" t="s">
        <v>7731</v>
      </c>
      <c r="B1231">
        <v>1</v>
      </c>
      <c r="C1231" t="s">
        <v>7736</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12945</v>
      </c>
      <c r="R1231">
        <v>1064</v>
      </c>
      <c r="S1231">
        <v>1263</v>
      </c>
    </row>
    <row r="1232" spans="1:19" x14ac:dyDescent="0.3">
      <c r="A1232" t="s">
        <v>7731</v>
      </c>
      <c r="B1232">
        <v>1</v>
      </c>
      <c r="C1232" t="s">
        <v>7736</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12946</v>
      </c>
      <c r="R1232">
        <v>1264</v>
      </c>
      <c r="S1232">
        <v>1522</v>
      </c>
    </row>
    <row r="1233" spans="1:19" x14ac:dyDescent="0.3">
      <c r="A1233" t="s">
        <v>7731</v>
      </c>
      <c r="B1233">
        <v>1</v>
      </c>
      <c r="C1233" t="s">
        <v>7736</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12947</v>
      </c>
      <c r="R1233">
        <v>1523</v>
      </c>
      <c r="S1233">
        <v>1648</v>
      </c>
    </row>
    <row r="1234" spans="1:19" x14ac:dyDescent="0.3">
      <c r="A1234" t="s">
        <v>7731</v>
      </c>
      <c r="B1234">
        <v>1</v>
      </c>
      <c r="C1234" t="s">
        <v>7736</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12948</v>
      </c>
      <c r="R1234">
        <v>1649</v>
      </c>
      <c r="S1234">
        <v>1759</v>
      </c>
    </row>
    <row r="1235" spans="1:19" x14ac:dyDescent="0.3">
      <c r="A1235" t="s">
        <v>7731</v>
      </c>
      <c r="B1235">
        <v>1</v>
      </c>
      <c r="C1235" t="s">
        <v>7736</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12949</v>
      </c>
      <c r="R1235">
        <v>1760</v>
      </c>
      <c r="S1235">
        <v>1879</v>
      </c>
    </row>
    <row r="1236" spans="1:19" x14ac:dyDescent="0.3">
      <c r="A1236" t="s">
        <v>7731</v>
      </c>
      <c r="B1236">
        <v>1</v>
      </c>
      <c r="C1236" t="s">
        <v>7736</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12950</v>
      </c>
      <c r="R1236">
        <v>1880</v>
      </c>
      <c r="S1236">
        <v>2136</v>
      </c>
    </row>
    <row r="1237" spans="1:19" x14ac:dyDescent="0.3">
      <c r="A1237" t="s">
        <v>7731</v>
      </c>
      <c r="B1237">
        <v>1</v>
      </c>
      <c r="C1237" t="s">
        <v>7736</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12951</v>
      </c>
      <c r="R1237">
        <v>2137</v>
      </c>
      <c r="S1237">
        <v>2284</v>
      </c>
    </row>
    <row r="1238" spans="1:19" x14ac:dyDescent="0.3">
      <c r="A1238" t="s">
        <v>7731</v>
      </c>
      <c r="B1238">
        <v>1</v>
      </c>
      <c r="C1238" t="s">
        <v>7736</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12952</v>
      </c>
      <c r="R1238">
        <v>2285</v>
      </c>
      <c r="S1238">
        <v>2392</v>
      </c>
    </row>
    <row r="1239" spans="1:19" x14ac:dyDescent="0.3">
      <c r="A1239" t="s">
        <v>7731</v>
      </c>
      <c r="B1239">
        <v>1</v>
      </c>
      <c r="C1239" t="s">
        <v>7736</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12953</v>
      </c>
      <c r="R1239">
        <v>2393</v>
      </c>
      <c r="S1239">
        <v>2607</v>
      </c>
    </row>
    <row r="1240" spans="1:19" x14ac:dyDescent="0.3">
      <c r="A1240" t="s">
        <v>7731</v>
      </c>
      <c r="B1240">
        <v>1</v>
      </c>
      <c r="C1240" t="s">
        <v>7736</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12954</v>
      </c>
      <c r="R1240">
        <v>2608</v>
      </c>
      <c r="S1240">
        <v>2730</v>
      </c>
    </row>
    <row r="1241" spans="1:19" x14ac:dyDescent="0.3">
      <c r="A1241" t="s">
        <v>7731</v>
      </c>
      <c r="B1241">
        <v>1</v>
      </c>
      <c r="C1241" t="s">
        <v>7736</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12955</v>
      </c>
      <c r="R1241">
        <v>2731</v>
      </c>
      <c r="S1241">
        <v>2801</v>
      </c>
    </row>
    <row r="1242" spans="1:19" x14ac:dyDescent="0.3">
      <c r="A1242" t="s">
        <v>7731</v>
      </c>
      <c r="B1242">
        <v>1</v>
      </c>
      <c r="C1242" t="s">
        <v>7736</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12956</v>
      </c>
      <c r="R1242">
        <v>2802</v>
      </c>
      <c r="S1242">
        <v>2939</v>
      </c>
    </row>
    <row r="1243" spans="1:19" x14ac:dyDescent="0.3">
      <c r="A1243" t="s">
        <v>7731</v>
      </c>
      <c r="B1243">
        <v>1</v>
      </c>
      <c r="C1243" t="s">
        <v>7736</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12957</v>
      </c>
      <c r="R1243">
        <v>2940</v>
      </c>
      <c r="S1243">
        <v>3039</v>
      </c>
    </row>
    <row r="1244" spans="1:19" x14ac:dyDescent="0.3">
      <c r="A1244" t="s">
        <v>7731</v>
      </c>
      <c r="B1244">
        <v>1</v>
      </c>
      <c r="C1244" t="s">
        <v>7736</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12960</v>
      </c>
      <c r="R1244">
        <v>1</v>
      </c>
      <c r="S1244">
        <v>73</v>
      </c>
    </row>
    <row r="1245" spans="1:19" x14ac:dyDescent="0.3">
      <c r="A1245" t="s">
        <v>7731</v>
      </c>
      <c r="B1245">
        <v>1</v>
      </c>
      <c r="C1245" t="s">
        <v>7736</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12961</v>
      </c>
      <c r="R1245">
        <v>3040</v>
      </c>
      <c r="S1245">
        <v>3219</v>
      </c>
    </row>
    <row r="1246" spans="1:19" x14ac:dyDescent="0.3">
      <c r="A1246" t="s">
        <v>8060</v>
      </c>
      <c r="B1246">
        <v>-1</v>
      </c>
      <c r="C1246" t="s">
        <v>8066</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12962</v>
      </c>
      <c r="R1246">
        <v>1</v>
      </c>
      <c r="S1246">
        <v>28</v>
      </c>
    </row>
    <row r="1247" spans="1:19" x14ac:dyDescent="0.3">
      <c r="A1247" t="s">
        <v>8060</v>
      </c>
      <c r="B1247">
        <v>-1</v>
      </c>
      <c r="C1247" t="s">
        <v>8066</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12963</v>
      </c>
      <c r="R1247">
        <v>29</v>
      </c>
      <c r="S1247">
        <v>195</v>
      </c>
    </row>
    <row r="1248" spans="1:19" x14ac:dyDescent="0.3">
      <c r="A1248" t="s">
        <v>8060</v>
      </c>
      <c r="B1248">
        <v>-1</v>
      </c>
      <c r="C1248" t="s">
        <v>8066</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12964</v>
      </c>
      <c r="R1248">
        <v>196</v>
      </c>
      <c r="S1248">
        <v>300</v>
      </c>
    </row>
    <row r="1249" spans="1:19" x14ac:dyDescent="0.3">
      <c r="A1249" t="s">
        <v>8060</v>
      </c>
      <c r="B1249">
        <v>-1</v>
      </c>
      <c r="C1249" t="s">
        <v>8066</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12965</v>
      </c>
      <c r="R1249">
        <v>301</v>
      </c>
      <c r="S1249">
        <v>415</v>
      </c>
    </row>
    <row r="1250" spans="1:19" x14ac:dyDescent="0.3">
      <c r="A1250" t="s">
        <v>8060</v>
      </c>
      <c r="B1250">
        <v>-1</v>
      </c>
      <c r="C1250" t="s">
        <v>8066</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12966</v>
      </c>
      <c r="R1250">
        <v>416</v>
      </c>
      <c r="S1250">
        <v>495</v>
      </c>
    </row>
    <row r="1251" spans="1:19" x14ac:dyDescent="0.3">
      <c r="A1251" t="s">
        <v>8060</v>
      </c>
      <c r="B1251">
        <v>-1</v>
      </c>
      <c r="C1251" t="s">
        <v>8066</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12967</v>
      </c>
      <c r="R1251">
        <v>496</v>
      </c>
      <c r="S1251">
        <v>666</v>
      </c>
    </row>
    <row r="1252" spans="1:19" x14ac:dyDescent="0.3">
      <c r="A1252" t="s">
        <v>8060</v>
      </c>
      <c r="B1252">
        <v>-1</v>
      </c>
      <c r="C1252" t="s">
        <v>8066</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12968</v>
      </c>
      <c r="R1252">
        <v>667</v>
      </c>
      <c r="S1252">
        <v>904</v>
      </c>
    </row>
    <row r="1253" spans="1:19" x14ac:dyDescent="0.3">
      <c r="A1253" t="s">
        <v>8060</v>
      </c>
      <c r="B1253">
        <v>-1</v>
      </c>
      <c r="C1253" t="s">
        <v>8066</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12969</v>
      </c>
      <c r="R1253">
        <v>905</v>
      </c>
      <c r="S1253">
        <v>1117</v>
      </c>
    </row>
    <row r="1254" spans="1:19" x14ac:dyDescent="0.3">
      <c r="A1254" t="s">
        <v>8060</v>
      </c>
      <c r="B1254">
        <v>-1</v>
      </c>
      <c r="C1254" t="s">
        <v>8066</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12970</v>
      </c>
      <c r="R1254">
        <v>1118</v>
      </c>
      <c r="S1254">
        <v>1239</v>
      </c>
    </row>
    <row r="1255" spans="1:19" x14ac:dyDescent="0.3">
      <c r="A1255" t="s">
        <v>8060</v>
      </c>
      <c r="B1255">
        <v>-1</v>
      </c>
      <c r="C1255" t="s">
        <v>8066</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12971</v>
      </c>
      <c r="R1255">
        <v>1240</v>
      </c>
      <c r="S1255">
        <v>1437</v>
      </c>
    </row>
    <row r="1256" spans="1:19" x14ac:dyDescent="0.3">
      <c r="A1256" t="s">
        <v>8060</v>
      </c>
      <c r="B1256">
        <v>-1</v>
      </c>
      <c r="C1256" t="s">
        <v>8066</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12972</v>
      </c>
      <c r="R1256">
        <v>1438</v>
      </c>
      <c r="S1256">
        <v>1539</v>
      </c>
    </row>
    <row r="1257" spans="1:19" x14ac:dyDescent="0.3">
      <c r="A1257" t="s">
        <v>8060</v>
      </c>
      <c r="B1257">
        <v>-1</v>
      </c>
      <c r="C1257" t="s">
        <v>8066</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12973</v>
      </c>
      <c r="R1257">
        <v>1540</v>
      </c>
      <c r="S1257">
        <v>1719</v>
      </c>
    </row>
    <row r="1258" spans="1:19" x14ac:dyDescent="0.3">
      <c r="A1258" t="s">
        <v>8060</v>
      </c>
      <c r="B1258">
        <v>-1</v>
      </c>
      <c r="C1258" t="s">
        <v>8066</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12974</v>
      </c>
      <c r="R1258">
        <v>1720</v>
      </c>
      <c r="S1258">
        <v>1806</v>
      </c>
    </row>
    <row r="1259" spans="1:19" x14ac:dyDescent="0.3">
      <c r="A1259" t="s">
        <v>8060</v>
      </c>
      <c r="B1259">
        <v>-1</v>
      </c>
      <c r="C1259" t="s">
        <v>8066</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12975</v>
      </c>
      <c r="R1259">
        <v>1807</v>
      </c>
      <c r="S1259">
        <v>2077</v>
      </c>
    </row>
    <row r="1260" spans="1:19" x14ac:dyDescent="0.3">
      <c r="A1260" t="s">
        <v>8060</v>
      </c>
      <c r="B1260">
        <v>-1</v>
      </c>
      <c r="C1260" t="s">
        <v>8066</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12976</v>
      </c>
      <c r="R1260">
        <v>2078</v>
      </c>
      <c r="S1260">
        <v>2223</v>
      </c>
    </row>
    <row r="1261" spans="1:19" x14ac:dyDescent="0.3">
      <c r="A1261" t="s">
        <v>8060</v>
      </c>
      <c r="B1261">
        <v>-1</v>
      </c>
      <c r="C1261" t="s">
        <v>8066</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12977</v>
      </c>
      <c r="R1261">
        <v>2224</v>
      </c>
      <c r="S1261">
        <v>2370</v>
      </c>
    </row>
    <row r="1262" spans="1:19" x14ac:dyDescent="0.3">
      <c r="A1262" t="s">
        <v>8060</v>
      </c>
      <c r="B1262">
        <v>-1</v>
      </c>
      <c r="C1262" t="s">
        <v>8066</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12978</v>
      </c>
      <c r="R1262">
        <v>2371</v>
      </c>
      <c r="S1262">
        <v>2496</v>
      </c>
    </row>
    <row r="1263" spans="1:19" x14ac:dyDescent="0.3">
      <c r="A1263" t="s">
        <v>8060</v>
      </c>
      <c r="B1263">
        <v>-1</v>
      </c>
      <c r="C1263" t="s">
        <v>8066</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12979</v>
      </c>
      <c r="R1263">
        <v>2497</v>
      </c>
      <c r="S1263">
        <v>2718</v>
      </c>
    </row>
    <row r="1264" spans="1:19" x14ac:dyDescent="0.3">
      <c r="A1264" t="s">
        <v>8060</v>
      </c>
      <c r="B1264">
        <v>-1</v>
      </c>
      <c r="C1264" t="s">
        <v>8066</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12980</v>
      </c>
      <c r="R1264">
        <v>2719</v>
      </c>
      <c r="S1264">
        <v>2901</v>
      </c>
    </row>
    <row r="1265" spans="1:19" x14ac:dyDescent="0.3">
      <c r="A1265" t="s">
        <v>8060</v>
      </c>
      <c r="B1265">
        <v>-1</v>
      </c>
      <c r="C1265" t="s">
        <v>8066</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12981</v>
      </c>
      <c r="R1265">
        <v>2902</v>
      </c>
      <c r="S1265">
        <v>3013</v>
      </c>
    </row>
    <row r="1266" spans="1:19" x14ac:dyDescent="0.3">
      <c r="A1266" t="s">
        <v>8060</v>
      </c>
      <c r="B1266">
        <v>-1</v>
      </c>
      <c r="C1266" t="s">
        <v>8066</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12982</v>
      </c>
      <c r="R1266">
        <v>3014</v>
      </c>
      <c r="S1266">
        <v>3134</v>
      </c>
    </row>
    <row r="1267" spans="1:19" x14ac:dyDescent="0.3">
      <c r="A1267" t="s">
        <v>8060</v>
      </c>
      <c r="B1267">
        <v>-1</v>
      </c>
      <c r="C1267" t="s">
        <v>8066</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12983</v>
      </c>
      <c r="R1267">
        <v>3135</v>
      </c>
      <c r="S1267">
        <v>3266</v>
      </c>
    </row>
    <row r="1268" spans="1:19" x14ac:dyDescent="0.3">
      <c r="A1268" t="s">
        <v>8060</v>
      </c>
      <c r="B1268">
        <v>-1</v>
      </c>
      <c r="C1268" t="s">
        <v>8066</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12984</v>
      </c>
      <c r="R1268">
        <v>3267</v>
      </c>
      <c r="S1268">
        <v>3539</v>
      </c>
    </row>
    <row r="1269" spans="1:19" x14ac:dyDescent="0.3">
      <c r="A1269" t="s">
        <v>8060</v>
      </c>
      <c r="B1269">
        <v>-1</v>
      </c>
      <c r="C1269" t="s">
        <v>8066</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12985</v>
      </c>
      <c r="R1269">
        <v>3540</v>
      </c>
      <c r="S1269">
        <v>3756</v>
      </c>
    </row>
    <row r="1270" spans="1:19" x14ac:dyDescent="0.3">
      <c r="A1270" t="s">
        <v>8060</v>
      </c>
      <c r="B1270">
        <v>-1</v>
      </c>
      <c r="C1270" t="s">
        <v>8066</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12986</v>
      </c>
      <c r="R1270">
        <v>3757</v>
      </c>
      <c r="S1270">
        <v>3915</v>
      </c>
    </row>
    <row r="1271" spans="1:19" x14ac:dyDescent="0.3">
      <c r="A1271" t="s">
        <v>8060</v>
      </c>
      <c r="B1271">
        <v>-1</v>
      </c>
      <c r="C1271" t="s">
        <v>8076</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12963</v>
      </c>
      <c r="R1271">
        <v>29</v>
      </c>
      <c r="S1271">
        <v>195</v>
      </c>
    </row>
    <row r="1272" spans="1:19" x14ac:dyDescent="0.3">
      <c r="A1272" t="s">
        <v>8060</v>
      </c>
      <c r="B1272">
        <v>-1</v>
      </c>
      <c r="C1272" t="s">
        <v>8076</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12964</v>
      </c>
      <c r="R1272">
        <v>196</v>
      </c>
      <c r="S1272">
        <v>300</v>
      </c>
    </row>
    <row r="1273" spans="1:19" x14ac:dyDescent="0.3">
      <c r="A1273" t="s">
        <v>8060</v>
      </c>
      <c r="B1273">
        <v>-1</v>
      </c>
      <c r="C1273" t="s">
        <v>8076</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12965</v>
      </c>
      <c r="R1273">
        <v>301</v>
      </c>
      <c r="S1273">
        <v>415</v>
      </c>
    </row>
    <row r="1274" spans="1:19" x14ac:dyDescent="0.3">
      <c r="A1274" t="s">
        <v>8060</v>
      </c>
      <c r="B1274">
        <v>-1</v>
      </c>
      <c r="C1274" t="s">
        <v>8076</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12987</v>
      </c>
      <c r="R1274">
        <v>1</v>
      </c>
      <c r="S1274">
        <v>28</v>
      </c>
    </row>
    <row r="1275" spans="1:19" x14ac:dyDescent="0.3">
      <c r="A1275" t="s">
        <v>8060</v>
      </c>
      <c r="B1275">
        <v>-1</v>
      </c>
      <c r="C1275" t="s">
        <v>8076</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12988</v>
      </c>
      <c r="R1275">
        <v>416</v>
      </c>
      <c r="S1275">
        <v>435</v>
      </c>
    </row>
    <row r="1276" spans="1:19" x14ac:dyDescent="0.3">
      <c r="A1276" t="s">
        <v>8724</v>
      </c>
      <c r="B1276">
        <v>-1</v>
      </c>
      <c r="C1276" t="s">
        <v>8740</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12989</v>
      </c>
    </row>
    <row r="1277" spans="1:19" x14ac:dyDescent="0.3">
      <c r="A1277" t="s">
        <v>8724</v>
      </c>
      <c r="B1277">
        <v>-1</v>
      </c>
      <c r="C1277" t="s">
        <v>8740</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12990</v>
      </c>
    </row>
    <row r="1278" spans="1:19" x14ac:dyDescent="0.3">
      <c r="A1278" t="s">
        <v>8724</v>
      </c>
      <c r="B1278">
        <v>-1</v>
      </c>
      <c r="C1278" t="s">
        <v>8740</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12991</v>
      </c>
      <c r="R1278">
        <v>1</v>
      </c>
      <c r="S1278">
        <v>446</v>
      </c>
    </row>
    <row r="1279" spans="1:19" x14ac:dyDescent="0.3">
      <c r="A1279" t="s">
        <v>8724</v>
      </c>
      <c r="B1279">
        <v>-1</v>
      </c>
      <c r="C1279" t="s">
        <v>8740</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12992</v>
      </c>
      <c r="R1279">
        <v>447</v>
      </c>
      <c r="S1279">
        <v>541</v>
      </c>
    </row>
    <row r="1280" spans="1:19" x14ac:dyDescent="0.3">
      <c r="A1280" t="s">
        <v>8724</v>
      </c>
      <c r="B1280">
        <v>-1</v>
      </c>
      <c r="C1280" t="s">
        <v>8740</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12993</v>
      </c>
      <c r="R1280">
        <v>542</v>
      </c>
      <c r="S1280">
        <v>996</v>
      </c>
    </row>
    <row r="1281" spans="1:19" x14ac:dyDescent="0.3">
      <c r="A1281" t="s">
        <v>8724</v>
      </c>
      <c r="B1281">
        <v>-1</v>
      </c>
      <c r="C1281" t="s">
        <v>8736</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12991</v>
      </c>
      <c r="R1281">
        <v>1</v>
      </c>
      <c r="S1281">
        <v>446</v>
      </c>
    </row>
    <row r="1282" spans="1:19" x14ac:dyDescent="0.3">
      <c r="A1282" t="s">
        <v>8724</v>
      </c>
      <c r="B1282">
        <v>-1</v>
      </c>
      <c r="C1282" t="s">
        <v>8736</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12992</v>
      </c>
      <c r="R1282">
        <v>447</v>
      </c>
      <c r="S1282">
        <v>541</v>
      </c>
    </row>
    <row r="1283" spans="1:19" x14ac:dyDescent="0.3">
      <c r="A1283" t="s">
        <v>8724</v>
      </c>
      <c r="B1283">
        <v>-1</v>
      </c>
      <c r="C1283" t="s">
        <v>8736</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12994</v>
      </c>
    </row>
    <row r="1284" spans="1:19" x14ac:dyDescent="0.3">
      <c r="A1284" t="s">
        <v>8724</v>
      </c>
      <c r="B1284">
        <v>-1</v>
      </c>
      <c r="C1284" t="s">
        <v>8736</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12995</v>
      </c>
      <c r="R1284">
        <v>542</v>
      </c>
      <c r="S1284">
        <v>996</v>
      </c>
    </row>
    <row r="1285" spans="1:19" x14ac:dyDescent="0.3">
      <c r="A1285" t="s">
        <v>5739</v>
      </c>
      <c r="B1285">
        <v>-1</v>
      </c>
      <c r="C1285" t="s">
        <v>5746</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12996</v>
      </c>
      <c r="R1285">
        <v>1</v>
      </c>
      <c r="S1285">
        <v>37</v>
      </c>
    </row>
    <row r="1286" spans="1:19" x14ac:dyDescent="0.3">
      <c r="A1286" t="s">
        <v>5739</v>
      </c>
      <c r="B1286">
        <v>-1</v>
      </c>
      <c r="C1286" t="s">
        <v>5746</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12997</v>
      </c>
      <c r="R1286">
        <v>38</v>
      </c>
      <c r="S1286">
        <v>171</v>
      </c>
    </row>
    <row r="1287" spans="1:19" x14ac:dyDescent="0.3">
      <c r="A1287" t="s">
        <v>5739</v>
      </c>
      <c r="B1287">
        <v>-1</v>
      </c>
      <c r="C1287" t="s">
        <v>5746</v>
      </c>
      <c r="D1287" t="str">
        <f>INDEX(Transcripts[#Data], MATCH(Exons[[#This Row],[Transcript stable ID]], Transcripts[Transcript stable ID], 0), 4)</f>
        <v>NM_002485.4</v>
      </c>
      <c r="E1287" t="s">
        <v>27</v>
      </c>
      <c r="J1287">
        <v>90996944</v>
      </c>
      <c r="K1287">
        <v>90993603</v>
      </c>
      <c r="L1287">
        <v>90993751</v>
      </c>
      <c r="N1287">
        <v>3</v>
      </c>
      <c r="O1287">
        <v>327</v>
      </c>
      <c r="P1287">
        <v>475</v>
      </c>
      <c r="Q1287" t="s">
        <v>12998</v>
      </c>
      <c r="R1287">
        <v>172</v>
      </c>
      <c r="S1287">
        <v>320</v>
      </c>
    </row>
    <row r="1288" spans="1:19" x14ac:dyDescent="0.3">
      <c r="A1288" t="s">
        <v>5739</v>
      </c>
      <c r="B1288">
        <v>-1</v>
      </c>
      <c r="C1288" t="s">
        <v>5746</v>
      </c>
      <c r="D1288" t="str">
        <f>INDEX(Transcripts[#Data], MATCH(Exons[[#This Row],[Transcript stable ID]], Transcripts[Transcript stable ID], 0), 4)</f>
        <v>NM_002485.4</v>
      </c>
      <c r="E1288" t="s">
        <v>27</v>
      </c>
      <c r="J1288">
        <v>90996944</v>
      </c>
      <c r="K1288">
        <v>90992962</v>
      </c>
      <c r="L1288">
        <v>90993121</v>
      </c>
      <c r="N1288">
        <v>4</v>
      </c>
      <c r="O1288">
        <v>476</v>
      </c>
      <c r="P1288">
        <v>635</v>
      </c>
      <c r="Q1288" t="s">
        <v>12999</v>
      </c>
      <c r="R1288">
        <v>321</v>
      </c>
      <c r="S1288">
        <v>480</v>
      </c>
    </row>
    <row r="1289" spans="1:19" x14ac:dyDescent="0.3">
      <c r="A1289" t="s">
        <v>5739</v>
      </c>
      <c r="B1289">
        <v>-1</v>
      </c>
      <c r="C1289" t="s">
        <v>5746</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13000</v>
      </c>
      <c r="R1289">
        <v>481</v>
      </c>
      <c r="S1289">
        <v>584</v>
      </c>
    </row>
    <row r="1290" spans="1:19" x14ac:dyDescent="0.3">
      <c r="A1290" t="s">
        <v>5739</v>
      </c>
      <c r="B1290">
        <v>-1</v>
      </c>
      <c r="C1290" t="s">
        <v>5746</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13001</v>
      </c>
      <c r="R1290">
        <v>585</v>
      </c>
      <c r="S1290">
        <v>702</v>
      </c>
    </row>
    <row r="1291" spans="1:19" x14ac:dyDescent="0.3">
      <c r="A1291" t="s">
        <v>5739</v>
      </c>
      <c r="B1291">
        <v>-1</v>
      </c>
      <c r="C1291" t="s">
        <v>5746</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13002</v>
      </c>
      <c r="R1291">
        <v>703</v>
      </c>
      <c r="S1291">
        <v>896</v>
      </c>
    </row>
    <row r="1292" spans="1:19" x14ac:dyDescent="0.3">
      <c r="A1292" t="s">
        <v>5739</v>
      </c>
      <c r="B1292">
        <v>-1</v>
      </c>
      <c r="C1292" t="s">
        <v>5746</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13003</v>
      </c>
      <c r="R1292">
        <v>897</v>
      </c>
      <c r="S1292">
        <v>994</v>
      </c>
    </row>
    <row r="1293" spans="1:19" x14ac:dyDescent="0.3">
      <c r="A1293" t="s">
        <v>5739</v>
      </c>
      <c r="B1293">
        <v>-1</v>
      </c>
      <c r="C1293" t="s">
        <v>5746</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13004</v>
      </c>
      <c r="R1293">
        <v>995</v>
      </c>
      <c r="S1293">
        <v>1124</v>
      </c>
    </row>
    <row r="1294" spans="1:19" x14ac:dyDescent="0.3">
      <c r="A1294" t="s">
        <v>5739</v>
      </c>
      <c r="B1294">
        <v>-1</v>
      </c>
      <c r="C1294" t="s">
        <v>5746</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13005</v>
      </c>
      <c r="R1294">
        <v>1125</v>
      </c>
      <c r="S1294">
        <v>1397</v>
      </c>
    </row>
    <row r="1295" spans="1:19" x14ac:dyDescent="0.3">
      <c r="A1295" t="s">
        <v>5739</v>
      </c>
      <c r="B1295">
        <v>-1</v>
      </c>
      <c r="C1295" t="s">
        <v>5746</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13006</v>
      </c>
      <c r="R1295">
        <v>1398</v>
      </c>
      <c r="S1295">
        <v>1845</v>
      </c>
    </row>
    <row r="1296" spans="1:19" x14ac:dyDescent="0.3">
      <c r="A1296" t="s">
        <v>5739</v>
      </c>
      <c r="B1296">
        <v>-1</v>
      </c>
      <c r="C1296" t="s">
        <v>5746</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13007</v>
      </c>
      <c r="R1296">
        <v>1846</v>
      </c>
      <c r="S1296">
        <v>1914</v>
      </c>
    </row>
    <row r="1297" spans="1:19" x14ac:dyDescent="0.3">
      <c r="A1297" t="s">
        <v>5739</v>
      </c>
      <c r="B1297">
        <v>-1</v>
      </c>
      <c r="C1297" t="s">
        <v>5746</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13008</v>
      </c>
      <c r="R1297">
        <v>1915</v>
      </c>
      <c r="S1297">
        <v>2070</v>
      </c>
    </row>
    <row r="1298" spans="1:19" x14ac:dyDescent="0.3">
      <c r="A1298" t="s">
        <v>5739</v>
      </c>
      <c r="B1298">
        <v>-1</v>
      </c>
      <c r="C1298" t="s">
        <v>5746</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13009</v>
      </c>
      <c r="R1298">
        <v>2071</v>
      </c>
      <c r="S1298">
        <v>2184</v>
      </c>
    </row>
    <row r="1299" spans="1:19" x14ac:dyDescent="0.3">
      <c r="A1299" t="s">
        <v>5739</v>
      </c>
      <c r="B1299">
        <v>-1</v>
      </c>
      <c r="C1299" t="s">
        <v>5746</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13010</v>
      </c>
      <c r="R1299">
        <v>2185</v>
      </c>
      <c r="S1299">
        <v>2234</v>
      </c>
    </row>
    <row r="1300" spans="1:19" x14ac:dyDescent="0.3">
      <c r="A1300" t="s">
        <v>5739</v>
      </c>
      <c r="B1300">
        <v>-1</v>
      </c>
      <c r="C1300" t="s">
        <v>5746</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13011</v>
      </c>
      <c r="R1300">
        <v>2235</v>
      </c>
      <c r="S1300">
        <v>2265</v>
      </c>
    </row>
    <row r="1301" spans="1:19" x14ac:dyDescent="0.3">
      <c r="A1301" t="s">
        <v>150</v>
      </c>
      <c r="B1301">
        <v>-1</v>
      </c>
      <c r="C1301" t="s">
        <v>568</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13012</v>
      </c>
      <c r="R1301">
        <v>1</v>
      </c>
      <c r="S1301">
        <v>20</v>
      </c>
    </row>
    <row r="1302" spans="1:19" x14ac:dyDescent="0.3">
      <c r="A1302" t="s">
        <v>150</v>
      </c>
      <c r="B1302">
        <v>-1</v>
      </c>
      <c r="C1302" t="s">
        <v>568</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13013</v>
      </c>
      <c r="R1302">
        <v>21</v>
      </c>
      <c r="S1302">
        <v>133</v>
      </c>
    </row>
    <row r="1303" spans="1:19" x14ac:dyDescent="0.3">
      <c r="A1303" t="s">
        <v>150</v>
      </c>
      <c r="B1303">
        <v>-1</v>
      </c>
      <c r="C1303" t="s">
        <v>568</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13014</v>
      </c>
      <c r="R1303">
        <v>134</v>
      </c>
      <c r="S1303">
        <v>189</v>
      </c>
    </row>
    <row r="1304" spans="1:19" x14ac:dyDescent="0.3">
      <c r="A1304" t="s">
        <v>150</v>
      </c>
      <c r="B1304">
        <v>-1</v>
      </c>
      <c r="C1304" t="s">
        <v>568</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13015</v>
      </c>
      <c r="R1304">
        <v>190</v>
      </c>
      <c r="S1304">
        <v>242</v>
      </c>
    </row>
    <row r="1305" spans="1:19" x14ac:dyDescent="0.3">
      <c r="A1305" t="s">
        <v>150</v>
      </c>
      <c r="B1305">
        <v>-1</v>
      </c>
      <c r="C1305" t="s">
        <v>568</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13016</v>
      </c>
      <c r="R1305">
        <v>243</v>
      </c>
      <c r="S1305">
        <v>370</v>
      </c>
    </row>
    <row r="1306" spans="1:19" x14ac:dyDescent="0.3">
      <c r="A1306" t="s">
        <v>150</v>
      </c>
      <c r="B1306">
        <v>-1</v>
      </c>
      <c r="C1306" t="s">
        <v>568</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13017</v>
      </c>
      <c r="R1306">
        <v>371</v>
      </c>
      <c r="S1306">
        <v>484</v>
      </c>
    </row>
    <row r="1307" spans="1:19" x14ac:dyDescent="0.3">
      <c r="A1307" t="s">
        <v>150</v>
      </c>
      <c r="B1307">
        <v>-1</v>
      </c>
      <c r="C1307" t="s">
        <v>568</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13018</v>
      </c>
      <c r="R1307">
        <v>485</v>
      </c>
      <c r="S1307">
        <v>594</v>
      </c>
    </row>
    <row r="1308" spans="1:19" x14ac:dyDescent="0.3">
      <c r="A1308" t="s">
        <v>150</v>
      </c>
      <c r="B1308">
        <v>-1</v>
      </c>
      <c r="C1308" t="s">
        <v>568</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13019</v>
      </c>
      <c r="R1308">
        <v>595</v>
      </c>
      <c r="S1308">
        <v>662</v>
      </c>
    </row>
    <row r="1309" spans="1:19" x14ac:dyDescent="0.3">
      <c r="A1309" t="s">
        <v>150</v>
      </c>
      <c r="B1309">
        <v>-1</v>
      </c>
      <c r="C1309" t="s">
        <v>568</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13020</v>
      </c>
      <c r="R1309">
        <v>663</v>
      </c>
      <c r="S1309">
        <v>3736</v>
      </c>
    </row>
    <row r="1310" spans="1:19" x14ac:dyDescent="0.3">
      <c r="A1310" t="s">
        <v>150</v>
      </c>
      <c r="B1310">
        <v>-1</v>
      </c>
      <c r="C1310" t="s">
        <v>568</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13021</v>
      </c>
      <c r="R1310">
        <v>3737</v>
      </c>
      <c r="S1310">
        <v>3809</v>
      </c>
    </row>
    <row r="1311" spans="1:19" x14ac:dyDescent="0.3">
      <c r="A1311" t="s">
        <v>150</v>
      </c>
      <c r="B1311">
        <v>-1</v>
      </c>
      <c r="C1311" t="s">
        <v>568</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13022</v>
      </c>
      <c r="R1311">
        <v>3810</v>
      </c>
      <c r="S1311">
        <v>3943</v>
      </c>
    </row>
    <row r="1312" spans="1:19" x14ac:dyDescent="0.3">
      <c r="A1312" t="s">
        <v>150</v>
      </c>
      <c r="B1312">
        <v>-1</v>
      </c>
      <c r="C1312" t="s">
        <v>568</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13023</v>
      </c>
      <c r="R1312">
        <v>3944</v>
      </c>
      <c r="S1312">
        <v>4120</v>
      </c>
    </row>
    <row r="1313" spans="1:19" x14ac:dyDescent="0.3">
      <c r="A1313" t="s">
        <v>150</v>
      </c>
      <c r="B1313">
        <v>-1</v>
      </c>
      <c r="C1313" t="s">
        <v>568</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13024</v>
      </c>
      <c r="R1313">
        <v>4121</v>
      </c>
      <c r="S1313">
        <v>4214</v>
      </c>
    </row>
    <row r="1314" spans="1:19" x14ac:dyDescent="0.3">
      <c r="A1314" t="s">
        <v>150</v>
      </c>
      <c r="B1314">
        <v>-1</v>
      </c>
      <c r="C1314" t="s">
        <v>568</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13025</v>
      </c>
      <c r="R1314">
        <v>4215</v>
      </c>
      <c r="S1314">
        <v>4317</v>
      </c>
    </row>
    <row r="1315" spans="1:19" x14ac:dyDescent="0.3">
      <c r="A1315" t="s">
        <v>150</v>
      </c>
      <c r="B1315">
        <v>-1</v>
      </c>
      <c r="C1315" t="s">
        <v>568</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13026</v>
      </c>
      <c r="R1315">
        <v>4318</v>
      </c>
      <c r="S1315">
        <v>4557</v>
      </c>
    </row>
    <row r="1316" spans="1:19" x14ac:dyDescent="0.3">
      <c r="A1316" t="s">
        <v>150</v>
      </c>
      <c r="B1316">
        <v>-1</v>
      </c>
      <c r="C1316" t="s">
        <v>568</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13027</v>
      </c>
      <c r="R1316">
        <v>4558</v>
      </c>
      <c r="S1316">
        <v>4699</v>
      </c>
    </row>
    <row r="1317" spans="1:19" x14ac:dyDescent="0.3">
      <c r="A1317" t="s">
        <v>150</v>
      </c>
      <c r="B1317">
        <v>-1</v>
      </c>
      <c r="C1317" t="s">
        <v>568</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13028</v>
      </c>
      <c r="R1317">
        <v>4700</v>
      </c>
      <c r="S1317">
        <v>4809</v>
      </c>
    </row>
    <row r="1318" spans="1:19" x14ac:dyDescent="0.3">
      <c r="A1318" t="s">
        <v>150</v>
      </c>
      <c r="B1318">
        <v>-1</v>
      </c>
      <c r="C1318" t="s">
        <v>568</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13029</v>
      </c>
      <c r="R1318">
        <v>4810</v>
      </c>
      <c r="S1318">
        <v>4956</v>
      </c>
    </row>
    <row r="1319" spans="1:19" x14ac:dyDescent="0.3">
      <c r="A1319" t="s">
        <v>150</v>
      </c>
      <c r="B1319">
        <v>-1</v>
      </c>
      <c r="C1319" t="s">
        <v>568</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13030</v>
      </c>
      <c r="R1319">
        <v>4957</v>
      </c>
      <c r="S1319">
        <v>5134</v>
      </c>
    </row>
    <row r="1320" spans="1:19" x14ac:dyDescent="0.3">
      <c r="A1320" t="s">
        <v>150</v>
      </c>
      <c r="B1320">
        <v>-1</v>
      </c>
      <c r="C1320" t="s">
        <v>568</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13031</v>
      </c>
      <c r="R1320">
        <v>5135</v>
      </c>
      <c r="S1320">
        <v>5272</v>
      </c>
    </row>
    <row r="1321" spans="1:19" x14ac:dyDescent="0.3">
      <c r="A1321" t="s">
        <v>150</v>
      </c>
      <c r="B1321">
        <v>-1</v>
      </c>
      <c r="C1321" t="s">
        <v>568</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13032</v>
      </c>
      <c r="R1321">
        <v>5273</v>
      </c>
      <c r="S1321">
        <v>5448</v>
      </c>
    </row>
    <row r="1322" spans="1:19" x14ac:dyDescent="0.3">
      <c r="A1322" t="s">
        <v>150</v>
      </c>
      <c r="B1322">
        <v>-1</v>
      </c>
      <c r="C1322" t="s">
        <v>568</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13033</v>
      </c>
      <c r="R1322">
        <v>5449</v>
      </c>
      <c r="S1322">
        <v>5566</v>
      </c>
    </row>
    <row r="1323" spans="1:19" x14ac:dyDescent="0.3">
      <c r="A1323" t="s">
        <v>150</v>
      </c>
      <c r="B1323">
        <v>-1</v>
      </c>
      <c r="C1323" t="s">
        <v>568</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13034</v>
      </c>
      <c r="R1323">
        <v>5567</v>
      </c>
      <c r="S1323">
        <v>5697</v>
      </c>
    </row>
    <row r="1324" spans="1:19" x14ac:dyDescent="0.3">
      <c r="A1324" t="s">
        <v>150</v>
      </c>
      <c r="B1324">
        <v>-1</v>
      </c>
      <c r="C1324" t="s">
        <v>568</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13035</v>
      </c>
      <c r="R1324">
        <v>5698</v>
      </c>
      <c r="S1324">
        <v>5786</v>
      </c>
    </row>
    <row r="1325" spans="1:19" x14ac:dyDescent="0.3">
      <c r="A1325" t="s">
        <v>150</v>
      </c>
      <c r="B1325">
        <v>-1</v>
      </c>
      <c r="C1325" t="s">
        <v>568</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13036</v>
      </c>
      <c r="R1325">
        <v>5787</v>
      </c>
      <c r="S1325">
        <v>5956</v>
      </c>
    </row>
    <row r="1326" spans="1:19" x14ac:dyDescent="0.3">
      <c r="A1326" t="s">
        <v>150</v>
      </c>
      <c r="B1326">
        <v>-1</v>
      </c>
      <c r="C1326" t="s">
        <v>568</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13037</v>
      </c>
      <c r="R1326">
        <v>5957</v>
      </c>
      <c r="S1326">
        <v>6110</v>
      </c>
    </row>
    <row r="1327" spans="1:19" x14ac:dyDescent="0.3">
      <c r="A1327" t="s">
        <v>150</v>
      </c>
      <c r="B1327">
        <v>-1</v>
      </c>
      <c r="C1327" t="s">
        <v>568</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13038</v>
      </c>
      <c r="R1327">
        <v>6111</v>
      </c>
      <c r="S1327">
        <v>6217</v>
      </c>
    </row>
    <row r="1328" spans="1:19" x14ac:dyDescent="0.3">
      <c r="A1328" t="s">
        <v>150</v>
      </c>
      <c r="B1328">
        <v>-1</v>
      </c>
      <c r="C1328" t="s">
        <v>568</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13039</v>
      </c>
      <c r="R1328">
        <v>6218</v>
      </c>
      <c r="S1328">
        <v>6326</v>
      </c>
    </row>
    <row r="1329" spans="1:19" x14ac:dyDescent="0.3">
      <c r="A1329" t="s">
        <v>150</v>
      </c>
      <c r="B1329">
        <v>-1</v>
      </c>
      <c r="C1329" t="s">
        <v>568</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13040</v>
      </c>
      <c r="R1329">
        <v>6327</v>
      </c>
      <c r="S1329">
        <v>6504</v>
      </c>
    </row>
    <row r="1330" spans="1:19" x14ac:dyDescent="0.3">
      <c r="A1330" t="s">
        <v>150</v>
      </c>
      <c r="B1330">
        <v>-1</v>
      </c>
      <c r="C1330" t="s">
        <v>568</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13041</v>
      </c>
      <c r="R1330">
        <v>6505</v>
      </c>
      <c r="S1330">
        <v>6699</v>
      </c>
    </row>
    <row r="1331" spans="1:19" x14ac:dyDescent="0.3">
      <c r="A1331" t="s">
        <v>150</v>
      </c>
      <c r="B1331">
        <v>-1</v>
      </c>
      <c r="C1331" t="s">
        <v>568</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13042</v>
      </c>
      <c r="R1331">
        <v>6700</v>
      </c>
      <c r="S1331">
        <v>6849</v>
      </c>
    </row>
    <row r="1332" spans="1:19" x14ac:dyDescent="0.3">
      <c r="A1332" t="s">
        <v>150</v>
      </c>
      <c r="B1332">
        <v>-1</v>
      </c>
      <c r="C1332" t="s">
        <v>568</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13043</v>
      </c>
      <c r="R1332">
        <v>6850</v>
      </c>
      <c r="S1332">
        <v>6975</v>
      </c>
    </row>
    <row r="1333" spans="1:19" x14ac:dyDescent="0.3">
      <c r="A1333" t="s">
        <v>150</v>
      </c>
      <c r="B1333">
        <v>-1</v>
      </c>
      <c r="C1333" t="s">
        <v>568</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13044</v>
      </c>
      <c r="R1333">
        <v>6976</v>
      </c>
      <c r="S1333">
        <v>7071</v>
      </c>
    </row>
    <row r="1334" spans="1:19" x14ac:dyDescent="0.3">
      <c r="A1334" t="s">
        <v>150</v>
      </c>
      <c r="B1334">
        <v>-1</v>
      </c>
      <c r="C1334" t="s">
        <v>568</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13045</v>
      </c>
      <c r="R1334">
        <v>7072</v>
      </c>
      <c r="S1334">
        <v>7200</v>
      </c>
    </row>
    <row r="1335" spans="1:19" x14ac:dyDescent="0.3">
      <c r="A1335" t="s">
        <v>150</v>
      </c>
      <c r="B1335">
        <v>-1</v>
      </c>
      <c r="C1335" t="s">
        <v>568</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13046</v>
      </c>
      <c r="R1335">
        <v>7201</v>
      </c>
      <c r="S1335">
        <v>7479</v>
      </c>
    </row>
    <row r="1336" spans="1:19" x14ac:dyDescent="0.3">
      <c r="A1336" t="s">
        <v>150</v>
      </c>
      <c r="B1336">
        <v>-1</v>
      </c>
      <c r="C1336" t="s">
        <v>574</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13012</v>
      </c>
      <c r="R1336">
        <v>1</v>
      </c>
      <c r="S1336">
        <v>20</v>
      </c>
    </row>
    <row r="1337" spans="1:19" x14ac:dyDescent="0.3">
      <c r="A1337" t="s">
        <v>150</v>
      </c>
      <c r="B1337">
        <v>-1</v>
      </c>
      <c r="C1337" t="s">
        <v>574</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13013</v>
      </c>
      <c r="R1337">
        <v>21</v>
      </c>
      <c r="S1337">
        <v>133</v>
      </c>
    </row>
    <row r="1338" spans="1:19" x14ac:dyDescent="0.3">
      <c r="A1338" t="s">
        <v>150</v>
      </c>
      <c r="B1338">
        <v>-1</v>
      </c>
      <c r="C1338" t="s">
        <v>574</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13014</v>
      </c>
      <c r="R1338">
        <v>134</v>
      </c>
      <c r="S1338">
        <v>189</v>
      </c>
    </row>
    <row r="1339" spans="1:19" x14ac:dyDescent="0.3">
      <c r="A1339" t="s">
        <v>150</v>
      </c>
      <c r="B1339">
        <v>-1</v>
      </c>
      <c r="C1339" t="s">
        <v>574</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13015</v>
      </c>
      <c r="R1339">
        <v>190</v>
      </c>
      <c r="S1339">
        <v>242</v>
      </c>
    </row>
    <row r="1340" spans="1:19" x14ac:dyDescent="0.3">
      <c r="A1340" t="s">
        <v>150</v>
      </c>
      <c r="B1340">
        <v>-1</v>
      </c>
      <c r="C1340" t="s">
        <v>574</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13016</v>
      </c>
      <c r="R1340">
        <v>243</v>
      </c>
      <c r="S1340">
        <v>370</v>
      </c>
    </row>
    <row r="1341" spans="1:19" x14ac:dyDescent="0.3">
      <c r="A1341" t="s">
        <v>150</v>
      </c>
      <c r="B1341">
        <v>-1</v>
      </c>
      <c r="C1341" t="s">
        <v>574</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13018</v>
      </c>
      <c r="R1341">
        <v>371</v>
      </c>
      <c r="S1341">
        <v>480</v>
      </c>
    </row>
    <row r="1342" spans="1:19" x14ac:dyDescent="0.3">
      <c r="A1342" t="s">
        <v>150</v>
      </c>
      <c r="B1342">
        <v>-1</v>
      </c>
      <c r="C1342" t="s">
        <v>574</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13019</v>
      </c>
      <c r="R1342">
        <v>481</v>
      </c>
      <c r="S1342">
        <v>548</v>
      </c>
    </row>
    <row r="1343" spans="1:19" x14ac:dyDescent="0.3">
      <c r="A1343" t="s">
        <v>150</v>
      </c>
      <c r="B1343">
        <v>-1</v>
      </c>
      <c r="C1343" t="s">
        <v>574</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13020</v>
      </c>
      <c r="R1343">
        <v>549</v>
      </c>
      <c r="S1343">
        <v>3622</v>
      </c>
    </row>
    <row r="1344" spans="1:19" x14ac:dyDescent="0.3">
      <c r="A1344" t="s">
        <v>150</v>
      </c>
      <c r="B1344">
        <v>-1</v>
      </c>
      <c r="C1344" t="s">
        <v>574</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13021</v>
      </c>
      <c r="R1344">
        <v>3623</v>
      </c>
      <c r="S1344">
        <v>3695</v>
      </c>
    </row>
    <row r="1345" spans="1:19" x14ac:dyDescent="0.3">
      <c r="A1345" t="s">
        <v>150</v>
      </c>
      <c r="B1345">
        <v>-1</v>
      </c>
      <c r="C1345" t="s">
        <v>574</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13022</v>
      </c>
      <c r="R1345">
        <v>3696</v>
      </c>
      <c r="S1345">
        <v>3829</v>
      </c>
    </row>
    <row r="1346" spans="1:19" x14ac:dyDescent="0.3">
      <c r="A1346" t="s">
        <v>150</v>
      </c>
      <c r="B1346">
        <v>-1</v>
      </c>
      <c r="C1346" t="s">
        <v>574</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13023</v>
      </c>
      <c r="R1346">
        <v>3830</v>
      </c>
      <c r="S1346">
        <v>4006</v>
      </c>
    </row>
    <row r="1347" spans="1:19" x14ac:dyDescent="0.3">
      <c r="A1347" t="s">
        <v>150</v>
      </c>
      <c r="B1347">
        <v>-1</v>
      </c>
      <c r="C1347" t="s">
        <v>574</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13024</v>
      </c>
      <c r="R1347">
        <v>4007</v>
      </c>
      <c r="S1347">
        <v>4100</v>
      </c>
    </row>
    <row r="1348" spans="1:19" x14ac:dyDescent="0.3">
      <c r="A1348" t="s">
        <v>150</v>
      </c>
      <c r="B1348">
        <v>-1</v>
      </c>
      <c r="C1348" t="s">
        <v>574</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13025</v>
      </c>
      <c r="R1348">
        <v>4101</v>
      </c>
      <c r="S1348">
        <v>4203</v>
      </c>
    </row>
    <row r="1349" spans="1:19" x14ac:dyDescent="0.3">
      <c r="A1349" t="s">
        <v>150</v>
      </c>
      <c r="B1349">
        <v>-1</v>
      </c>
      <c r="C1349" t="s">
        <v>574</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13026</v>
      </c>
      <c r="R1349">
        <v>4204</v>
      </c>
      <c r="S1349">
        <v>4443</v>
      </c>
    </row>
    <row r="1350" spans="1:19" x14ac:dyDescent="0.3">
      <c r="A1350" t="s">
        <v>150</v>
      </c>
      <c r="B1350">
        <v>-1</v>
      </c>
      <c r="C1350" t="s">
        <v>574</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13027</v>
      </c>
      <c r="R1350">
        <v>4444</v>
      </c>
      <c r="S1350">
        <v>4585</v>
      </c>
    </row>
    <row r="1351" spans="1:19" x14ac:dyDescent="0.3">
      <c r="A1351" t="s">
        <v>150</v>
      </c>
      <c r="B1351">
        <v>-1</v>
      </c>
      <c r="C1351" t="s">
        <v>574</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13028</v>
      </c>
      <c r="R1351">
        <v>4586</v>
      </c>
      <c r="S1351">
        <v>4695</v>
      </c>
    </row>
    <row r="1352" spans="1:19" x14ac:dyDescent="0.3">
      <c r="A1352" t="s">
        <v>150</v>
      </c>
      <c r="B1352">
        <v>-1</v>
      </c>
      <c r="C1352" t="s">
        <v>574</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13029</v>
      </c>
      <c r="R1352">
        <v>4696</v>
      </c>
      <c r="S1352">
        <v>4842</v>
      </c>
    </row>
    <row r="1353" spans="1:19" x14ac:dyDescent="0.3">
      <c r="A1353" t="s">
        <v>150</v>
      </c>
      <c r="B1353">
        <v>-1</v>
      </c>
      <c r="C1353" t="s">
        <v>574</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13030</v>
      </c>
      <c r="R1353">
        <v>4843</v>
      </c>
      <c r="S1353">
        <v>5020</v>
      </c>
    </row>
    <row r="1354" spans="1:19" x14ac:dyDescent="0.3">
      <c r="A1354" t="s">
        <v>150</v>
      </c>
      <c r="B1354">
        <v>-1</v>
      </c>
      <c r="C1354" t="s">
        <v>574</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13031</v>
      </c>
      <c r="R1354">
        <v>5021</v>
      </c>
      <c r="S1354">
        <v>5158</v>
      </c>
    </row>
    <row r="1355" spans="1:19" x14ac:dyDescent="0.3">
      <c r="A1355" t="s">
        <v>150</v>
      </c>
      <c r="B1355">
        <v>-1</v>
      </c>
      <c r="C1355" t="s">
        <v>574</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13032</v>
      </c>
      <c r="R1355">
        <v>5159</v>
      </c>
      <c r="S1355">
        <v>5334</v>
      </c>
    </row>
    <row r="1356" spans="1:19" x14ac:dyDescent="0.3">
      <c r="A1356" t="s">
        <v>150</v>
      </c>
      <c r="B1356">
        <v>-1</v>
      </c>
      <c r="C1356" t="s">
        <v>574</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13033</v>
      </c>
      <c r="R1356">
        <v>5335</v>
      </c>
      <c r="S1356">
        <v>5452</v>
      </c>
    </row>
    <row r="1357" spans="1:19" x14ac:dyDescent="0.3">
      <c r="A1357" t="s">
        <v>150</v>
      </c>
      <c r="B1357">
        <v>-1</v>
      </c>
      <c r="C1357" t="s">
        <v>574</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13034</v>
      </c>
      <c r="R1357">
        <v>5453</v>
      </c>
      <c r="S1357">
        <v>5583</v>
      </c>
    </row>
    <row r="1358" spans="1:19" x14ac:dyDescent="0.3">
      <c r="A1358" t="s">
        <v>150</v>
      </c>
      <c r="B1358">
        <v>-1</v>
      </c>
      <c r="C1358" t="s">
        <v>574</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13035</v>
      </c>
      <c r="R1358">
        <v>5584</v>
      </c>
      <c r="S1358">
        <v>5672</v>
      </c>
    </row>
    <row r="1359" spans="1:19" x14ac:dyDescent="0.3">
      <c r="A1359" t="s">
        <v>150</v>
      </c>
      <c r="B1359">
        <v>-1</v>
      </c>
      <c r="C1359" t="s">
        <v>574</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13036</v>
      </c>
      <c r="R1359">
        <v>5673</v>
      </c>
      <c r="S1359">
        <v>5842</v>
      </c>
    </row>
    <row r="1360" spans="1:19" x14ac:dyDescent="0.3">
      <c r="A1360" t="s">
        <v>150</v>
      </c>
      <c r="B1360">
        <v>-1</v>
      </c>
      <c r="C1360" t="s">
        <v>574</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13037</v>
      </c>
      <c r="R1360">
        <v>5843</v>
      </c>
      <c r="S1360">
        <v>5996</v>
      </c>
    </row>
    <row r="1361" spans="1:19" x14ac:dyDescent="0.3">
      <c r="A1361" t="s">
        <v>150</v>
      </c>
      <c r="B1361">
        <v>-1</v>
      </c>
      <c r="C1361" t="s">
        <v>574</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13038</v>
      </c>
      <c r="R1361">
        <v>5997</v>
      </c>
      <c r="S1361">
        <v>6103</v>
      </c>
    </row>
    <row r="1362" spans="1:19" x14ac:dyDescent="0.3">
      <c r="A1362" t="s">
        <v>150</v>
      </c>
      <c r="B1362">
        <v>-1</v>
      </c>
      <c r="C1362" t="s">
        <v>574</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13039</v>
      </c>
      <c r="R1362">
        <v>6104</v>
      </c>
      <c r="S1362">
        <v>6212</v>
      </c>
    </row>
    <row r="1363" spans="1:19" x14ac:dyDescent="0.3">
      <c r="A1363" t="s">
        <v>150</v>
      </c>
      <c r="B1363">
        <v>-1</v>
      </c>
      <c r="C1363" t="s">
        <v>574</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13040</v>
      </c>
      <c r="R1363">
        <v>6213</v>
      </c>
      <c r="S1363">
        <v>6390</v>
      </c>
    </row>
    <row r="1364" spans="1:19" x14ac:dyDescent="0.3">
      <c r="A1364" t="s">
        <v>150</v>
      </c>
      <c r="B1364">
        <v>-1</v>
      </c>
      <c r="C1364" t="s">
        <v>574</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13041</v>
      </c>
      <c r="R1364">
        <v>6391</v>
      </c>
      <c r="S1364">
        <v>6585</v>
      </c>
    </row>
    <row r="1365" spans="1:19" x14ac:dyDescent="0.3">
      <c r="A1365" t="s">
        <v>150</v>
      </c>
      <c r="B1365">
        <v>-1</v>
      </c>
      <c r="C1365" t="s">
        <v>574</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13042</v>
      </c>
      <c r="R1365">
        <v>6586</v>
      </c>
      <c r="S1365">
        <v>6735</v>
      </c>
    </row>
    <row r="1366" spans="1:19" x14ac:dyDescent="0.3">
      <c r="A1366" t="s">
        <v>150</v>
      </c>
      <c r="B1366">
        <v>-1</v>
      </c>
      <c r="C1366" t="s">
        <v>574</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13043</v>
      </c>
      <c r="R1366">
        <v>6736</v>
      </c>
      <c r="S1366">
        <v>6861</v>
      </c>
    </row>
    <row r="1367" spans="1:19" x14ac:dyDescent="0.3">
      <c r="A1367" t="s">
        <v>150</v>
      </c>
      <c r="B1367">
        <v>-1</v>
      </c>
      <c r="C1367" t="s">
        <v>574</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13044</v>
      </c>
      <c r="R1367">
        <v>6862</v>
      </c>
      <c r="S1367">
        <v>6957</v>
      </c>
    </row>
    <row r="1368" spans="1:19" x14ac:dyDescent="0.3">
      <c r="A1368" t="s">
        <v>150</v>
      </c>
      <c r="B1368">
        <v>-1</v>
      </c>
      <c r="C1368" t="s">
        <v>574</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13045</v>
      </c>
      <c r="R1368">
        <v>6958</v>
      </c>
      <c r="S1368">
        <v>7086</v>
      </c>
    </row>
    <row r="1369" spans="1:19" x14ac:dyDescent="0.3">
      <c r="A1369" t="s">
        <v>150</v>
      </c>
      <c r="B1369">
        <v>-1</v>
      </c>
      <c r="C1369" t="s">
        <v>574</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13047</v>
      </c>
      <c r="R1369">
        <v>7087</v>
      </c>
      <c r="S1369">
        <v>7365</v>
      </c>
    </row>
    <row r="1370" spans="1:19" x14ac:dyDescent="0.3">
      <c r="A1370" t="s">
        <v>109</v>
      </c>
      <c r="B1370">
        <v>1</v>
      </c>
      <c r="C1370" t="s">
        <v>930</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13048</v>
      </c>
      <c r="R1370">
        <v>1</v>
      </c>
      <c r="S1370">
        <v>67</v>
      </c>
    </row>
    <row r="1371" spans="1:19" x14ac:dyDescent="0.3">
      <c r="A1371" t="s">
        <v>109</v>
      </c>
      <c r="B1371">
        <v>1</v>
      </c>
      <c r="C1371" t="s">
        <v>930</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13049</v>
      </c>
      <c r="R1371">
        <v>68</v>
      </c>
      <c r="S1371">
        <v>316</v>
      </c>
    </row>
    <row r="1372" spans="1:19" x14ac:dyDescent="0.3">
      <c r="A1372" t="s">
        <v>109</v>
      </c>
      <c r="B1372">
        <v>1</v>
      </c>
      <c r="C1372" t="s">
        <v>930</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13050</v>
      </c>
      <c r="R1372">
        <v>317</v>
      </c>
      <c r="S1372">
        <v>425</v>
      </c>
    </row>
    <row r="1373" spans="1:19" x14ac:dyDescent="0.3">
      <c r="A1373" t="s">
        <v>109</v>
      </c>
      <c r="B1373">
        <v>1</v>
      </c>
      <c r="C1373" t="s">
        <v>930</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13051</v>
      </c>
      <c r="R1373">
        <v>426</v>
      </c>
      <c r="S1373">
        <v>475</v>
      </c>
    </row>
    <row r="1374" spans="1:19" x14ac:dyDescent="0.3">
      <c r="A1374" t="s">
        <v>109</v>
      </c>
      <c r="B1374">
        <v>1</v>
      </c>
      <c r="C1374" t="s">
        <v>930</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13052</v>
      </c>
      <c r="R1374">
        <v>476</v>
      </c>
      <c r="S1374">
        <v>516</v>
      </c>
    </row>
    <row r="1375" spans="1:19" x14ac:dyDescent="0.3">
      <c r="A1375" t="s">
        <v>109</v>
      </c>
      <c r="B1375">
        <v>1</v>
      </c>
      <c r="C1375" t="s">
        <v>930</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13053</v>
      </c>
      <c r="R1375">
        <v>517</v>
      </c>
      <c r="S1375">
        <v>631</v>
      </c>
    </row>
    <row r="1376" spans="1:19" x14ac:dyDescent="0.3">
      <c r="A1376" t="s">
        <v>109</v>
      </c>
      <c r="B1376">
        <v>1</v>
      </c>
      <c r="C1376" t="s">
        <v>930</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13054</v>
      </c>
      <c r="R1376">
        <v>632</v>
      </c>
      <c r="S1376">
        <v>681</v>
      </c>
    </row>
    <row r="1377" spans="1:19" x14ac:dyDescent="0.3">
      <c r="A1377" t="s">
        <v>109</v>
      </c>
      <c r="B1377">
        <v>1</v>
      </c>
      <c r="C1377" t="s">
        <v>930</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13055</v>
      </c>
      <c r="R1377">
        <v>682</v>
      </c>
      <c r="S1377">
        <v>793</v>
      </c>
    </row>
    <row r="1378" spans="1:19" x14ac:dyDescent="0.3">
      <c r="A1378" t="s">
        <v>109</v>
      </c>
      <c r="B1378">
        <v>1</v>
      </c>
      <c r="C1378" t="s">
        <v>930</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13056</v>
      </c>
      <c r="R1378">
        <v>794</v>
      </c>
      <c r="S1378">
        <v>1909</v>
      </c>
    </row>
    <row r="1379" spans="1:19" x14ac:dyDescent="0.3">
      <c r="A1379" t="s">
        <v>109</v>
      </c>
      <c r="B1379">
        <v>1</v>
      </c>
      <c r="C1379" t="s">
        <v>930</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13057</v>
      </c>
      <c r="R1379">
        <v>1910</v>
      </c>
      <c r="S1379">
        <v>6841</v>
      </c>
    </row>
    <row r="1380" spans="1:19" x14ac:dyDescent="0.3">
      <c r="A1380" t="s">
        <v>109</v>
      </c>
      <c r="B1380">
        <v>1</v>
      </c>
      <c r="C1380" t="s">
        <v>930</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13058</v>
      </c>
      <c r="R1380">
        <v>6842</v>
      </c>
      <c r="S1380">
        <v>6937</v>
      </c>
    </row>
    <row r="1381" spans="1:19" x14ac:dyDescent="0.3">
      <c r="A1381" t="s">
        <v>109</v>
      </c>
      <c r="B1381">
        <v>1</v>
      </c>
      <c r="C1381" t="s">
        <v>930</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13059</v>
      </c>
      <c r="R1381">
        <v>6938</v>
      </c>
      <c r="S1381">
        <v>7007</v>
      </c>
    </row>
    <row r="1382" spans="1:19" x14ac:dyDescent="0.3">
      <c r="A1382" t="s">
        <v>109</v>
      </c>
      <c r="B1382">
        <v>1</v>
      </c>
      <c r="C1382" t="s">
        <v>930</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13060</v>
      </c>
      <c r="R1382">
        <v>7008</v>
      </c>
      <c r="S1382">
        <v>7435</v>
      </c>
    </row>
    <row r="1383" spans="1:19" x14ac:dyDescent="0.3">
      <c r="A1383" t="s">
        <v>109</v>
      </c>
      <c r="B1383">
        <v>1</v>
      </c>
      <c r="C1383" t="s">
        <v>930</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13061</v>
      </c>
      <c r="R1383">
        <v>7436</v>
      </c>
      <c r="S1383">
        <v>7617</v>
      </c>
    </row>
    <row r="1384" spans="1:19" x14ac:dyDescent="0.3">
      <c r="A1384" t="s">
        <v>109</v>
      </c>
      <c r="B1384">
        <v>1</v>
      </c>
      <c r="C1384" t="s">
        <v>930</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13062</v>
      </c>
      <c r="R1384">
        <v>7618</v>
      </c>
      <c r="S1384">
        <v>7805</v>
      </c>
    </row>
    <row r="1385" spans="1:19" x14ac:dyDescent="0.3">
      <c r="A1385" t="s">
        <v>109</v>
      </c>
      <c r="B1385">
        <v>1</v>
      </c>
      <c r="C1385" t="s">
        <v>930</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13063</v>
      </c>
      <c r="R1385">
        <v>7806</v>
      </c>
      <c r="S1385">
        <v>7976</v>
      </c>
    </row>
    <row r="1386" spans="1:19" x14ac:dyDescent="0.3">
      <c r="A1386" t="s">
        <v>109</v>
      </c>
      <c r="B1386">
        <v>1</v>
      </c>
      <c r="C1386" t="s">
        <v>930</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13064</v>
      </c>
      <c r="R1386">
        <v>7977</v>
      </c>
      <c r="S1386">
        <v>8331</v>
      </c>
    </row>
    <row r="1387" spans="1:19" x14ac:dyDescent="0.3">
      <c r="A1387" t="s">
        <v>109</v>
      </c>
      <c r="B1387">
        <v>1</v>
      </c>
      <c r="C1387" t="s">
        <v>930</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13065</v>
      </c>
      <c r="R1387">
        <v>8332</v>
      </c>
      <c r="S1387">
        <v>8487</v>
      </c>
    </row>
    <row r="1388" spans="1:19" x14ac:dyDescent="0.3">
      <c r="A1388" t="s">
        <v>109</v>
      </c>
      <c r="B1388">
        <v>1</v>
      </c>
      <c r="C1388" t="s">
        <v>930</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13066</v>
      </c>
      <c r="R1388">
        <v>8488</v>
      </c>
      <c r="S1388">
        <v>8632</v>
      </c>
    </row>
    <row r="1389" spans="1:19" x14ac:dyDescent="0.3">
      <c r="A1389" t="s">
        <v>109</v>
      </c>
      <c r="B1389">
        <v>1</v>
      </c>
      <c r="C1389" t="s">
        <v>930</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13067</v>
      </c>
      <c r="R1389">
        <v>8633</v>
      </c>
      <c r="S1389">
        <v>8754</v>
      </c>
    </row>
    <row r="1390" spans="1:19" x14ac:dyDescent="0.3">
      <c r="A1390" t="s">
        <v>109</v>
      </c>
      <c r="B1390">
        <v>1</v>
      </c>
      <c r="C1390" t="s">
        <v>930</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13068</v>
      </c>
      <c r="R1390">
        <v>8755</v>
      </c>
      <c r="S1390">
        <v>8953</v>
      </c>
    </row>
    <row r="1391" spans="1:19" x14ac:dyDescent="0.3">
      <c r="A1391" t="s">
        <v>109</v>
      </c>
      <c r="B1391">
        <v>1</v>
      </c>
      <c r="C1391" t="s">
        <v>930</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13069</v>
      </c>
      <c r="R1391">
        <v>8954</v>
      </c>
      <c r="S1391">
        <v>9117</v>
      </c>
    </row>
    <row r="1392" spans="1:19" x14ac:dyDescent="0.3">
      <c r="A1392" t="s">
        <v>109</v>
      </c>
      <c r="B1392">
        <v>1</v>
      </c>
      <c r="C1392" t="s">
        <v>930</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13070</v>
      </c>
      <c r="R1392">
        <v>9118</v>
      </c>
      <c r="S1392">
        <v>9256</v>
      </c>
    </row>
    <row r="1393" spans="1:19" x14ac:dyDescent="0.3">
      <c r="A1393" t="s">
        <v>109</v>
      </c>
      <c r="B1393">
        <v>1</v>
      </c>
      <c r="C1393" t="s">
        <v>930</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13071</v>
      </c>
      <c r="R1393">
        <v>9257</v>
      </c>
      <c r="S1393">
        <v>9501</v>
      </c>
    </row>
    <row r="1394" spans="1:19" x14ac:dyDescent="0.3">
      <c r="A1394" t="s">
        <v>109</v>
      </c>
      <c r="B1394">
        <v>1</v>
      </c>
      <c r="C1394" t="s">
        <v>930</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13072</v>
      </c>
      <c r="R1394">
        <v>9502</v>
      </c>
      <c r="S1394">
        <v>9648</v>
      </c>
    </row>
    <row r="1395" spans="1:19" x14ac:dyDescent="0.3">
      <c r="A1395" t="s">
        <v>109</v>
      </c>
      <c r="B1395">
        <v>1</v>
      </c>
      <c r="C1395" t="s">
        <v>930</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13073</v>
      </c>
      <c r="R1395">
        <v>9649</v>
      </c>
      <c r="S1395">
        <v>10257</v>
      </c>
    </row>
    <row r="1396" spans="1:19" x14ac:dyDescent="0.3">
      <c r="A1396" t="s">
        <v>109</v>
      </c>
      <c r="B1396">
        <v>1</v>
      </c>
      <c r="C1396" t="s">
        <v>930</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13074</v>
      </c>
    </row>
    <row r="1397" spans="1:19" x14ac:dyDescent="0.3">
      <c r="A1397" t="s">
        <v>109</v>
      </c>
      <c r="B1397">
        <v>1</v>
      </c>
      <c r="C1397" t="s">
        <v>930</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13075</v>
      </c>
    </row>
    <row r="1398" spans="1:19" x14ac:dyDescent="0.3">
      <c r="A1398" t="s">
        <v>9616</v>
      </c>
      <c r="B1398">
        <v>1</v>
      </c>
      <c r="C1398" t="s">
        <v>9622</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13076</v>
      </c>
      <c r="R1398">
        <v>166</v>
      </c>
      <c r="S1398">
        <v>250</v>
      </c>
    </row>
    <row r="1399" spans="1:19" x14ac:dyDescent="0.3">
      <c r="A1399" t="s">
        <v>9616</v>
      </c>
      <c r="B1399">
        <v>1</v>
      </c>
      <c r="C1399" t="s">
        <v>9622</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13077</v>
      </c>
      <c r="R1399">
        <v>1</v>
      </c>
      <c r="S1399">
        <v>165</v>
      </c>
    </row>
    <row r="1400" spans="1:19" x14ac:dyDescent="0.3">
      <c r="A1400" t="s">
        <v>9616</v>
      </c>
      <c r="B1400">
        <v>1</v>
      </c>
      <c r="C1400" t="s">
        <v>9622</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13078</v>
      </c>
      <c r="R1400">
        <v>251</v>
      </c>
      <c r="S1400">
        <v>452</v>
      </c>
    </row>
    <row r="1401" spans="1:19" x14ac:dyDescent="0.3">
      <c r="A1401" t="s">
        <v>9616</v>
      </c>
      <c r="B1401">
        <v>1</v>
      </c>
      <c r="C1401" t="s">
        <v>9622</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13079</v>
      </c>
      <c r="R1401">
        <v>453</v>
      </c>
      <c r="S1401">
        <v>561</v>
      </c>
    </row>
    <row r="1402" spans="1:19" x14ac:dyDescent="0.3">
      <c r="A1402" t="s">
        <v>9616</v>
      </c>
      <c r="B1402">
        <v>1</v>
      </c>
      <c r="C1402" t="s">
        <v>9622</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13080</v>
      </c>
      <c r="R1402">
        <v>562</v>
      </c>
      <c r="S1402">
        <v>675</v>
      </c>
    </row>
    <row r="1403" spans="1:19" x14ac:dyDescent="0.3">
      <c r="A1403" t="s">
        <v>9616</v>
      </c>
      <c r="B1403">
        <v>1</v>
      </c>
      <c r="C1403" t="s">
        <v>9622</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13081</v>
      </c>
      <c r="R1403">
        <v>676</v>
      </c>
      <c r="S1403">
        <v>780</v>
      </c>
    </row>
    <row r="1404" spans="1:19" x14ac:dyDescent="0.3">
      <c r="A1404" t="s">
        <v>9616</v>
      </c>
      <c r="B1404">
        <v>1</v>
      </c>
      <c r="C1404" t="s">
        <v>9622</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13082</v>
      </c>
      <c r="R1404">
        <v>781</v>
      </c>
      <c r="S1404">
        <v>879</v>
      </c>
    </row>
    <row r="1405" spans="1:19" x14ac:dyDescent="0.3">
      <c r="A1405" t="s">
        <v>9616</v>
      </c>
      <c r="B1405">
        <v>1</v>
      </c>
      <c r="C1405" t="s">
        <v>9622</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13083</v>
      </c>
      <c r="R1405">
        <v>880</v>
      </c>
      <c r="S1405">
        <v>1258</v>
      </c>
    </row>
    <row r="1406" spans="1:19" x14ac:dyDescent="0.3">
      <c r="A1406" t="s">
        <v>9616</v>
      </c>
      <c r="B1406">
        <v>1</v>
      </c>
      <c r="C1406" t="s">
        <v>9622</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13084</v>
      </c>
      <c r="R1406">
        <v>1259</v>
      </c>
      <c r="S1406">
        <v>1354</v>
      </c>
    </row>
    <row r="1407" spans="1:19" x14ac:dyDescent="0.3">
      <c r="A1407" t="s">
        <v>9616</v>
      </c>
      <c r="B1407">
        <v>1</v>
      </c>
      <c r="C1407" t="s">
        <v>9622</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13085</v>
      </c>
      <c r="R1407">
        <v>1355</v>
      </c>
      <c r="S1407">
        <v>1494</v>
      </c>
    </row>
    <row r="1408" spans="1:19" x14ac:dyDescent="0.3">
      <c r="A1408" t="s">
        <v>9616</v>
      </c>
      <c r="B1408">
        <v>1</v>
      </c>
      <c r="C1408" t="s">
        <v>9622</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13086</v>
      </c>
      <c r="R1408">
        <v>1495</v>
      </c>
      <c r="S1408">
        <v>1572</v>
      </c>
    </row>
    <row r="1409" spans="1:19" x14ac:dyDescent="0.3">
      <c r="A1409" t="s">
        <v>9616</v>
      </c>
      <c r="B1409">
        <v>1</v>
      </c>
      <c r="C1409" t="s">
        <v>9622</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13087</v>
      </c>
      <c r="R1409">
        <v>1573</v>
      </c>
      <c r="S1409">
        <v>1689</v>
      </c>
    </row>
    <row r="1410" spans="1:19" x14ac:dyDescent="0.3">
      <c r="A1410" t="s">
        <v>9616</v>
      </c>
      <c r="B1410">
        <v>1</v>
      </c>
      <c r="C1410" t="s">
        <v>9622</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13088</v>
      </c>
      <c r="R1410">
        <v>1690</v>
      </c>
      <c r="S1410">
        <v>1904</v>
      </c>
    </row>
    <row r="1411" spans="1:19" x14ac:dyDescent="0.3">
      <c r="A1411" t="s">
        <v>9616</v>
      </c>
      <c r="B1411">
        <v>1</v>
      </c>
      <c r="C1411" t="s">
        <v>9622</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13089</v>
      </c>
      <c r="R1411">
        <v>1905</v>
      </c>
      <c r="S1411">
        <v>3406</v>
      </c>
    </row>
    <row r="1412" spans="1:19" x14ac:dyDescent="0.3">
      <c r="A1412" t="s">
        <v>9616</v>
      </c>
      <c r="B1412">
        <v>1</v>
      </c>
      <c r="C1412" t="s">
        <v>9628</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13090</v>
      </c>
      <c r="R1412">
        <v>1</v>
      </c>
      <c r="S1412">
        <v>135</v>
      </c>
    </row>
    <row r="1413" spans="1:19" x14ac:dyDescent="0.3">
      <c r="A1413" t="s">
        <v>9616</v>
      </c>
      <c r="B1413">
        <v>1</v>
      </c>
      <c r="C1413" t="s">
        <v>9628</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13076</v>
      </c>
      <c r="R1413">
        <v>136</v>
      </c>
      <c r="S1413">
        <v>220</v>
      </c>
    </row>
    <row r="1414" spans="1:19" x14ac:dyDescent="0.3">
      <c r="A1414" t="s">
        <v>9616</v>
      </c>
      <c r="B1414">
        <v>1</v>
      </c>
      <c r="C1414" t="s">
        <v>9628</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13078</v>
      </c>
      <c r="R1414">
        <v>221</v>
      </c>
      <c r="S1414">
        <v>422</v>
      </c>
    </row>
    <row r="1415" spans="1:19" x14ac:dyDescent="0.3">
      <c r="A1415" t="s">
        <v>9616</v>
      </c>
      <c r="B1415">
        <v>1</v>
      </c>
      <c r="C1415" t="s">
        <v>9628</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13079</v>
      </c>
      <c r="R1415">
        <v>423</v>
      </c>
      <c r="S1415">
        <v>531</v>
      </c>
    </row>
    <row r="1416" spans="1:19" x14ac:dyDescent="0.3">
      <c r="A1416" t="s">
        <v>9616</v>
      </c>
      <c r="B1416">
        <v>1</v>
      </c>
      <c r="C1416" t="s">
        <v>9628</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13080</v>
      </c>
      <c r="R1416">
        <v>532</v>
      </c>
      <c r="S1416">
        <v>645</v>
      </c>
    </row>
    <row r="1417" spans="1:19" x14ac:dyDescent="0.3">
      <c r="A1417" t="s">
        <v>9616</v>
      </c>
      <c r="B1417">
        <v>1</v>
      </c>
      <c r="C1417" t="s">
        <v>9628</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13081</v>
      </c>
      <c r="R1417">
        <v>730</v>
      </c>
      <c r="S1417">
        <v>834</v>
      </c>
    </row>
    <row r="1418" spans="1:19" x14ac:dyDescent="0.3">
      <c r="A1418" t="s">
        <v>9616</v>
      </c>
      <c r="B1418">
        <v>1</v>
      </c>
      <c r="C1418" t="s">
        <v>9628</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13082</v>
      </c>
      <c r="R1418">
        <v>835</v>
      </c>
      <c r="S1418">
        <v>933</v>
      </c>
    </row>
    <row r="1419" spans="1:19" x14ac:dyDescent="0.3">
      <c r="A1419" t="s">
        <v>9616</v>
      </c>
      <c r="B1419">
        <v>1</v>
      </c>
      <c r="C1419" t="s">
        <v>9628</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13083</v>
      </c>
      <c r="R1419">
        <v>934</v>
      </c>
      <c r="S1419">
        <v>1312</v>
      </c>
    </row>
    <row r="1420" spans="1:19" x14ac:dyDescent="0.3">
      <c r="A1420" t="s">
        <v>9616</v>
      </c>
      <c r="B1420">
        <v>1</v>
      </c>
      <c r="C1420" t="s">
        <v>9628</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13084</v>
      </c>
      <c r="R1420">
        <v>1313</v>
      </c>
      <c r="S1420">
        <v>1408</v>
      </c>
    </row>
    <row r="1421" spans="1:19" x14ac:dyDescent="0.3">
      <c r="A1421" t="s">
        <v>9616</v>
      </c>
      <c r="B1421">
        <v>1</v>
      </c>
      <c r="C1421" t="s">
        <v>9628</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13085</v>
      </c>
      <c r="R1421">
        <v>1409</v>
      </c>
      <c r="S1421">
        <v>1548</v>
      </c>
    </row>
    <row r="1422" spans="1:19" x14ac:dyDescent="0.3">
      <c r="A1422" t="s">
        <v>9616</v>
      </c>
      <c r="B1422">
        <v>1</v>
      </c>
      <c r="C1422" t="s">
        <v>9628</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13086</v>
      </c>
      <c r="R1422">
        <v>1549</v>
      </c>
      <c r="S1422">
        <v>1626</v>
      </c>
    </row>
    <row r="1423" spans="1:19" x14ac:dyDescent="0.3">
      <c r="A1423" t="s">
        <v>9616</v>
      </c>
      <c r="B1423">
        <v>1</v>
      </c>
      <c r="C1423" t="s">
        <v>9628</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13087</v>
      </c>
      <c r="R1423">
        <v>1627</v>
      </c>
      <c r="S1423">
        <v>1743</v>
      </c>
    </row>
    <row r="1424" spans="1:19" x14ac:dyDescent="0.3">
      <c r="A1424" t="s">
        <v>9616</v>
      </c>
      <c r="B1424">
        <v>1</v>
      </c>
      <c r="C1424" t="s">
        <v>9628</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13088</v>
      </c>
      <c r="R1424">
        <v>1744</v>
      </c>
      <c r="S1424">
        <v>1958</v>
      </c>
    </row>
    <row r="1425" spans="1:19" x14ac:dyDescent="0.3">
      <c r="A1425" t="s">
        <v>9616</v>
      </c>
      <c r="B1425">
        <v>1</v>
      </c>
      <c r="C1425" t="s">
        <v>9628</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13091</v>
      </c>
      <c r="R1425">
        <v>646</v>
      </c>
      <c r="S1425">
        <v>729</v>
      </c>
    </row>
    <row r="1426" spans="1:19" x14ac:dyDescent="0.3">
      <c r="A1426" t="s">
        <v>9616</v>
      </c>
      <c r="B1426">
        <v>1</v>
      </c>
      <c r="C1426" t="s">
        <v>9628</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13092</v>
      </c>
    </row>
    <row r="1427" spans="1:19" x14ac:dyDescent="0.3">
      <c r="A1427" t="s">
        <v>9616</v>
      </c>
      <c r="B1427">
        <v>1</v>
      </c>
      <c r="C1427" t="s">
        <v>9628</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13093</v>
      </c>
      <c r="R1427">
        <v>1959</v>
      </c>
      <c r="S1427">
        <v>8532</v>
      </c>
    </row>
    <row r="1428" spans="1:19" x14ac:dyDescent="0.3">
      <c r="A1428" t="s">
        <v>9616</v>
      </c>
      <c r="B1428">
        <v>1</v>
      </c>
      <c r="C1428" t="s">
        <v>9632</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13090</v>
      </c>
      <c r="R1428">
        <v>1</v>
      </c>
      <c r="S1428">
        <v>135</v>
      </c>
    </row>
    <row r="1429" spans="1:19" x14ac:dyDescent="0.3">
      <c r="A1429" t="s">
        <v>9616</v>
      </c>
      <c r="B1429">
        <v>1</v>
      </c>
      <c r="C1429" t="s">
        <v>9632</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13076</v>
      </c>
      <c r="R1429">
        <v>136</v>
      </c>
      <c r="S1429">
        <v>220</v>
      </c>
    </row>
    <row r="1430" spans="1:19" x14ac:dyDescent="0.3">
      <c r="A1430" t="s">
        <v>9616</v>
      </c>
      <c r="B1430">
        <v>1</v>
      </c>
      <c r="C1430" t="s">
        <v>9632</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13078</v>
      </c>
      <c r="R1430">
        <v>221</v>
      </c>
      <c r="S1430">
        <v>422</v>
      </c>
    </row>
    <row r="1431" spans="1:19" x14ac:dyDescent="0.3">
      <c r="A1431" t="s">
        <v>9616</v>
      </c>
      <c r="B1431">
        <v>1</v>
      </c>
      <c r="C1431" t="s">
        <v>9632</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13079</v>
      </c>
      <c r="R1431">
        <v>423</v>
      </c>
      <c r="S1431">
        <v>531</v>
      </c>
    </row>
    <row r="1432" spans="1:19" x14ac:dyDescent="0.3">
      <c r="A1432" t="s">
        <v>9616</v>
      </c>
      <c r="B1432">
        <v>1</v>
      </c>
      <c r="C1432" t="s">
        <v>9632</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13080</v>
      </c>
      <c r="R1432">
        <v>532</v>
      </c>
      <c r="S1432">
        <v>645</v>
      </c>
    </row>
    <row r="1433" spans="1:19" x14ac:dyDescent="0.3">
      <c r="A1433" t="s">
        <v>9616</v>
      </c>
      <c r="B1433">
        <v>1</v>
      </c>
      <c r="C1433" t="s">
        <v>9632</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13081</v>
      </c>
      <c r="R1433">
        <v>730</v>
      </c>
      <c r="S1433">
        <v>834</v>
      </c>
    </row>
    <row r="1434" spans="1:19" x14ac:dyDescent="0.3">
      <c r="A1434" t="s">
        <v>9616</v>
      </c>
      <c r="B1434">
        <v>1</v>
      </c>
      <c r="C1434" t="s">
        <v>9632</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13082</v>
      </c>
      <c r="R1434">
        <v>835</v>
      </c>
      <c r="S1434">
        <v>933</v>
      </c>
    </row>
    <row r="1435" spans="1:19" x14ac:dyDescent="0.3">
      <c r="A1435" t="s">
        <v>9616</v>
      </c>
      <c r="B1435">
        <v>1</v>
      </c>
      <c r="C1435" t="s">
        <v>9632</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13083</v>
      </c>
      <c r="R1435">
        <v>934</v>
      </c>
      <c r="S1435">
        <v>1312</v>
      </c>
    </row>
    <row r="1436" spans="1:19" x14ac:dyDescent="0.3">
      <c r="A1436" t="s">
        <v>9616</v>
      </c>
      <c r="B1436">
        <v>1</v>
      </c>
      <c r="C1436" t="s">
        <v>9632</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13084</v>
      </c>
      <c r="R1436">
        <v>1313</v>
      </c>
      <c r="S1436">
        <v>1408</v>
      </c>
    </row>
    <row r="1437" spans="1:19" x14ac:dyDescent="0.3">
      <c r="A1437" t="s">
        <v>9616</v>
      </c>
      <c r="B1437">
        <v>1</v>
      </c>
      <c r="C1437" t="s">
        <v>9632</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13085</v>
      </c>
      <c r="R1437">
        <v>1409</v>
      </c>
      <c r="S1437">
        <v>1548</v>
      </c>
    </row>
    <row r="1438" spans="1:19" x14ac:dyDescent="0.3">
      <c r="A1438" t="s">
        <v>9616</v>
      </c>
      <c r="B1438">
        <v>1</v>
      </c>
      <c r="C1438" t="s">
        <v>9632</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13086</v>
      </c>
      <c r="R1438">
        <v>1549</v>
      </c>
      <c r="S1438">
        <v>1626</v>
      </c>
    </row>
    <row r="1439" spans="1:19" x14ac:dyDescent="0.3">
      <c r="A1439" t="s">
        <v>9616</v>
      </c>
      <c r="B1439">
        <v>1</v>
      </c>
      <c r="C1439" t="s">
        <v>9632</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13087</v>
      </c>
      <c r="R1439">
        <v>1627</v>
      </c>
      <c r="S1439">
        <v>1743</v>
      </c>
    </row>
    <row r="1440" spans="1:19" x14ac:dyDescent="0.3">
      <c r="A1440" t="s">
        <v>9616</v>
      </c>
      <c r="B1440">
        <v>1</v>
      </c>
      <c r="C1440" t="s">
        <v>9632</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13088</v>
      </c>
      <c r="R1440">
        <v>1744</v>
      </c>
      <c r="S1440">
        <v>1958</v>
      </c>
    </row>
    <row r="1441" spans="1:19" x14ac:dyDescent="0.3">
      <c r="A1441" t="s">
        <v>9616</v>
      </c>
      <c r="B1441">
        <v>1</v>
      </c>
      <c r="C1441" t="s">
        <v>9632</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13091</v>
      </c>
      <c r="R1441">
        <v>646</v>
      </c>
      <c r="S1441">
        <v>729</v>
      </c>
    </row>
    <row r="1442" spans="1:19" x14ac:dyDescent="0.3">
      <c r="A1442" t="s">
        <v>9616</v>
      </c>
      <c r="B1442">
        <v>1</v>
      </c>
      <c r="C1442" t="s">
        <v>9632</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13094</v>
      </c>
    </row>
    <row r="1443" spans="1:19" x14ac:dyDescent="0.3">
      <c r="A1443" t="s">
        <v>9616</v>
      </c>
      <c r="B1443">
        <v>1</v>
      </c>
      <c r="C1443" t="s">
        <v>9632</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13095</v>
      </c>
    </row>
    <row r="1444" spans="1:19" x14ac:dyDescent="0.3">
      <c r="A1444" t="s">
        <v>9616</v>
      </c>
      <c r="B1444">
        <v>1</v>
      </c>
      <c r="C1444" t="s">
        <v>9632</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13096</v>
      </c>
      <c r="R1444">
        <v>1959</v>
      </c>
      <c r="S1444">
        <v>8532</v>
      </c>
    </row>
    <row r="1445" spans="1:19" x14ac:dyDescent="0.3">
      <c r="A1445" t="s">
        <v>7864</v>
      </c>
      <c r="B1445">
        <v>-1</v>
      </c>
      <c r="C1445" t="s">
        <v>7880</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13097</v>
      </c>
      <c r="R1445">
        <v>1</v>
      </c>
      <c r="S1445">
        <v>270</v>
      </c>
    </row>
    <row r="1446" spans="1:19" x14ac:dyDescent="0.3">
      <c r="A1446" t="s">
        <v>7864</v>
      </c>
      <c r="B1446">
        <v>-1</v>
      </c>
      <c r="C1446" t="s">
        <v>7880</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13098</v>
      </c>
      <c r="R1446">
        <v>271</v>
      </c>
      <c r="S1446">
        <v>427</v>
      </c>
    </row>
    <row r="1447" spans="1:19" x14ac:dyDescent="0.3">
      <c r="A1447" t="s">
        <v>7864</v>
      </c>
      <c r="B1447">
        <v>-1</v>
      </c>
      <c r="C1447" t="s">
        <v>7880</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13099</v>
      </c>
      <c r="R1447">
        <v>428</v>
      </c>
      <c r="S1447">
        <v>532</v>
      </c>
    </row>
    <row r="1448" spans="1:19" x14ac:dyDescent="0.3">
      <c r="A1448" t="s">
        <v>7864</v>
      </c>
      <c r="B1448">
        <v>-1</v>
      </c>
      <c r="C1448" t="s">
        <v>7880</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13100</v>
      </c>
      <c r="R1448">
        <v>533</v>
      </c>
      <c r="S1448">
        <v>724</v>
      </c>
    </row>
    <row r="1449" spans="1:19" x14ac:dyDescent="0.3">
      <c r="A1449" t="s">
        <v>7864</v>
      </c>
      <c r="B1449">
        <v>-1</v>
      </c>
      <c r="C1449" t="s">
        <v>7880</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13101</v>
      </c>
      <c r="R1449">
        <v>725</v>
      </c>
      <c r="S1449">
        <v>886</v>
      </c>
    </row>
    <row r="1450" spans="1:19" x14ac:dyDescent="0.3">
      <c r="A1450" t="s">
        <v>7864</v>
      </c>
      <c r="B1450">
        <v>-1</v>
      </c>
      <c r="C1450" t="s">
        <v>7880</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13102</v>
      </c>
      <c r="R1450">
        <v>887</v>
      </c>
      <c r="S1450">
        <v>1362</v>
      </c>
    </row>
    <row r="1451" spans="1:19" x14ac:dyDescent="0.3">
      <c r="A1451" t="s">
        <v>7864</v>
      </c>
      <c r="B1451">
        <v>-1</v>
      </c>
      <c r="C1451" t="s">
        <v>7895</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13097</v>
      </c>
      <c r="R1451">
        <v>1</v>
      </c>
      <c r="S1451">
        <v>270</v>
      </c>
    </row>
    <row r="1452" spans="1:19" x14ac:dyDescent="0.3">
      <c r="A1452" t="s">
        <v>7864</v>
      </c>
      <c r="B1452">
        <v>-1</v>
      </c>
      <c r="C1452" t="s">
        <v>7895</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13098</v>
      </c>
      <c r="R1452">
        <v>271</v>
      </c>
      <c r="S1452">
        <v>427</v>
      </c>
    </row>
    <row r="1453" spans="1:19" x14ac:dyDescent="0.3">
      <c r="A1453" t="s">
        <v>7864</v>
      </c>
      <c r="B1453">
        <v>-1</v>
      </c>
      <c r="C1453" t="s">
        <v>7895</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13099</v>
      </c>
      <c r="R1453">
        <v>428</v>
      </c>
      <c r="S1453">
        <v>532</v>
      </c>
    </row>
    <row r="1454" spans="1:19" x14ac:dyDescent="0.3">
      <c r="A1454" t="s">
        <v>7864</v>
      </c>
      <c r="B1454">
        <v>-1</v>
      </c>
      <c r="C1454" t="s">
        <v>7895</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13100</v>
      </c>
      <c r="R1454">
        <v>533</v>
      </c>
      <c r="S1454">
        <v>724</v>
      </c>
    </row>
    <row r="1455" spans="1:19" x14ac:dyDescent="0.3">
      <c r="A1455" t="s">
        <v>7864</v>
      </c>
      <c r="B1455">
        <v>-1</v>
      </c>
      <c r="C1455" t="s">
        <v>7895</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13103</v>
      </c>
      <c r="R1455">
        <v>725</v>
      </c>
      <c r="S1455">
        <v>753</v>
      </c>
    </row>
    <row r="1456" spans="1:19" x14ac:dyDescent="0.3">
      <c r="A1456" t="s">
        <v>7864</v>
      </c>
      <c r="B1456">
        <v>-1</v>
      </c>
      <c r="C1456" t="s">
        <v>7889</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13098</v>
      </c>
      <c r="R1456">
        <v>352</v>
      </c>
      <c r="S1456">
        <v>508</v>
      </c>
    </row>
    <row r="1457" spans="1:19" x14ac:dyDescent="0.3">
      <c r="A1457" t="s">
        <v>7864</v>
      </c>
      <c r="B1457">
        <v>-1</v>
      </c>
      <c r="C1457" t="s">
        <v>7889</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13099</v>
      </c>
      <c r="R1457">
        <v>509</v>
      </c>
      <c r="S1457">
        <v>613</v>
      </c>
    </row>
    <row r="1458" spans="1:19" x14ac:dyDescent="0.3">
      <c r="A1458" t="s">
        <v>7864</v>
      </c>
      <c r="B1458">
        <v>-1</v>
      </c>
      <c r="C1458" t="s">
        <v>7889</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13100</v>
      </c>
      <c r="R1458">
        <v>614</v>
      </c>
      <c r="S1458">
        <v>805</v>
      </c>
    </row>
    <row r="1459" spans="1:19" x14ac:dyDescent="0.3">
      <c r="A1459" t="s">
        <v>7864</v>
      </c>
      <c r="B1459">
        <v>-1</v>
      </c>
      <c r="C1459" t="s">
        <v>7889</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13101</v>
      </c>
      <c r="R1459">
        <v>806</v>
      </c>
      <c r="S1459">
        <v>967</v>
      </c>
    </row>
    <row r="1460" spans="1:19" x14ac:dyDescent="0.3">
      <c r="A1460" t="s">
        <v>7864</v>
      </c>
      <c r="B1460">
        <v>-1</v>
      </c>
      <c r="C1460" t="s">
        <v>7889</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13102</v>
      </c>
      <c r="R1460">
        <v>968</v>
      </c>
      <c r="S1460">
        <v>1443</v>
      </c>
    </row>
    <row r="1461" spans="1:19" x14ac:dyDescent="0.3">
      <c r="A1461" t="s">
        <v>7864</v>
      </c>
      <c r="B1461">
        <v>-1</v>
      </c>
      <c r="C1461" t="s">
        <v>7889</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13104</v>
      </c>
      <c r="R1461">
        <v>59</v>
      </c>
      <c r="S1461">
        <v>97</v>
      </c>
    </row>
    <row r="1462" spans="1:19" x14ac:dyDescent="0.3">
      <c r="A1462" t="s">
        <v>7864</v>
      </c>
      <c r="B1462">
        <v>-1</v>
      </c>
      <c r="C1462" t="s">
        <v>7889</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13105</v>
      </c>
      <c r="R1462">
        <v>98</v>
      </c>
      <c r="S1462">
        <v>351</v>
      </c>
    </row>
    <row r="1463" spans="1:19" x14ac:dyDescent="0.3">
      <c r="A1463" t="s">
        <v>7864</v>
      </c>
      <c r="B1463">
        <v>-1</v>
      </c>
      <c r="C1463" t="s">
        <v>7889</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13106</v>
      </c>
      <c r="R1463">
        <v>1</v>
      </c>
      <c r="S1463">
        <v>58</v>
      </c>
    </row>
    <row r="1464" spans="1:19" x14ac:dyDescent="0.3">
      <c r="A1464" t="s">
        <v>7864</v>
      </c>
      <c r="B1464">
        <v>-1</v>
      </c>
      <c r="C1464" t="s">
        <v>7889</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13107</v>
      </c>
    </row>
    <row r="1465" spans="1:19" x14ac:dyDescent="0.3">
      <c r="A1465" t="s">
        <v>9516</v>
      </c>
      <c r="B1465">
        <v>1</v>
      </c>
      <c r="C1465" t="s">
        <v>9519</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13108</v>
      </c>
      <c r="R1465">
        <v>1</v>
      </c>
      <c r="S1465">
        <v>41</v>
      </c>
    </row>
    <row r="1466" spans="1:19" x14ac:dyDescent="0.3">
      <c r="A1466" t="s">
        <v>9516</v>
      </c>
      <c r="B1466">
        <v>1</v>
      </c>
      <c r="C1466" t="s">
        <v>9519</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13109</v>
      </c>
      <c r="R1466">
        <v>42</v>
      </c>
      <c r="S1466">
        <v>121</v>
      </c>
    </row>
    <row r="1467" spans="1:19" x14ac:dyDescent="0.3">
      <c r="A1467" t="s">
        <v>9516</v>
      </c>
      <c r="B1467">
        <v>1</v>
      </c>
      <c r="C1467" t="s">
        <v>9519</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13110</v>
      </c>
      <c r="R1467">
        <v>122</v>
      </c>
      <c r="S1467">
        <v>203</v>
      </c>
    </row>
    <row r="1468" spans="1:19" x14ac:dyDescent="0.3">
      <c r="A1468" t="s">
        <v>9516</v>
      </c>
      <c r="B1468">
        <v>1</v>
      </c>
      <c r="C1468" t="s">
        <v>9519</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13111</v>
      </c>
      <c r="R1468">
        <v>204</v>
      </c>
      <c r="S1468">
        <v>312</v>
      </c>
    </row>
    <row r="1469" spans="1:19" x14ac:dyDescent="0.3">
      <c r="A1469" t="s">
        <v>9516</v>
      </c>
      <c r="B1469">
        <v>1</v>
      </c>
      <c r="C1469" t="s">
        <v>9519</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13112</v>
      </c>
      <c r="R1469">
        <v>313</v>
      </c>
      <c r="S1469">
        <v>399</v>
      </c>
    </row>
    <row r="1470" spans="1:19" x14ac:dyDescent="0.3">
      <c r="A1470" t="s">
        <v>9516</v>
      </c>
      <c r="B1470">
        <v>1</v>
      </c>
      <c r="C1470" t="s">
        <v>9519</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13113</v>
      </c>
      <c r="R1470">
        <v>400</v>
      </c>
      <c r="S1470">
        <v>438</v>
      </c>
    </row>
    <row r="1471" spans="1:19" x14ac:dyDescent="0.3">
      <c r="A1471" t="s">
        <v>9516</v>
      </c>
      <c r="B1471">
        <v>1</v>
      </c>
      <c r="C1471" t="s">
        <v>9519</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13114</v>
      </c>
      <c r="R1471">
        <v>439</v>
      </c>
      <c r="S1471">
        <v>557</v>
      </c>
    </row>
    <row r="1472" spans="1:19" x14ac:dyDescent="0.3">
      <c r="A1472" t="s">
        <v>9516</v>
      </c>
      <c r="B1472">
        <v>1</v>
      </c>
      <c r="C1472" t="s">
        <v>9519</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13115</v>
      </c>
      <c r="R1472">
        <v>558</v>
      </c>
      <c r="S1472">
        <v>771</v>
      </c>
    </row>
    <row r="1473" spans="1:19" x14ac:dyDescent="0.3">
      <c r="A1473" t="s">
        <v>9516</v>
      </c>
      <c r="B1473">
        <v>1</v>
      </c>
      <c r="C1473" t="s">
        <v>9519</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13116</v>
      </c>
      <c r="R1473">
        <v>772</v>
      </c>
      <c r="S1473">
        <v>827</v>
      </c>
    </row>
    <row r="1474" spans="1:19" x14ac:dyDescent="0.3">
      <c r="A1474" t="s">
        <v>9516</v>
      </c>
      <c r="B1474">
        <v>1</v>
      </c>
      <c r="C1474" t="s">
        <v>9519</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13117</v>
      </c>
      <c r="R1474">
        <v>828</v>
      </c>
      <c r="S1474">
        <v>937</v>
      </c>
    </row>
    <row r="1475" spans="1:19" x14ac:dyDescent="0.3">
      <c r="A1475" t="s">
        <v>9516</v>
      </c>
      <c r="B1475">
        <v>1</v>
      </c>
      <c r="C1475" t="s">
        <v>9519</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13118</v>
      </c>
      <c r="R1475">
        <v>938</v>
      </c>
      <c r="S1475">
        <v>1449</v>
      </c>
    </row>
    <row r="1476" spans="1:19" x14ac:dyDescent="0.3">
      <c r="A1476" t="s">
        <v>4204</v>
      </c>
      <c r="B1476">
        <v>-1</v>
      </c>
      <c r="C1476" t="s">
        <v>4209</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13119</v>
      </c>
      <c r="R1476">
        <v>1</v>
      </c>
      <c r="S1476">
        <v>300</v>
      </c>
    </row>
    <row r="1477" spans="1:19" x14ac:dyDescent="0.3">
      <c r="A1477" t="s">
        <v>4204</v>
      </c>
      <c r="B1477">
        <v>-1</v>
      </c>
      <c r="C1477" t="s">
        <v>4209</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13120</v>
      </c>
      <c r="R1477">
        <v>301</v>
      </c>
      <c r="S1477">
        <v>360</v>
      </c>
    </row>
    <row r="1478" spans="1:19" x14ac:dyDescent="0.3">
      <c r="A1478" t="s">
        <v>4204</v>
      </c>
      <c r="B1478">
        <v>-1</v>
      </c>
      <c r="C1478" t="s">
        <v>4209</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13121</v>
      </c>
    </row>
    <row r="1479" spans="1:19" x14ac:dyDescent="0.3">
      <c r="A1479" t="s">
        <v>1214</v>
      </c>
      <c r="B1479">
        <v>1</v>
      </c>
      <c r="C1479" t="s">
        <v>1215</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13122</v>
      </c>
      <c r="R1479">
        <v>1</v>
      </c>
      <c r="S1479">
        <v>79</v>
      </c>
    </row>
    <row r="1480" spans="1:19" x14ac:dyDescent="0.3">
      <c r="A1480" t="s">
        <v>1214</v>
      </c>
      <c r="B1480">
        <v>1</v>
      </c>
      <c r="C1480" t="s">
        <v>1215</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13123</v>
      </c>
      <c r="R1480">
        <v>80</v>
      </c>
      <c r="S1480">
        <v>379</v>
      </c>
    </row>
    <row r="1481" spans="1:19" x14ac:dyDescent="0.3">
      <c r="A1481" t="s">
        <v>1214</v>
      </c>
      <c r="B1481">
        <v>1</v>
      </c>
      <c r="C1481" t="s">
        <v>1215</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13124</v>
      </c>
      <c r="R1481">
        <v>380</v>
      </c>
      <c r="S1481">
        <v>498</v>
      </c>
    </row>
    <row r="1482" spans="1:19" x14ac:dyDescent="0.3">
      <c r="A1482" t="s">
        <v>1214</v>
      </c>
      <c r="B1482">
        <v>1</v>
      </c>
      <c r="C1482" t="s">
        <v>1215</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13125</v>
      </c>
      <c r="R1482">
        <v>499</v>
      </c>
      <c r="S1482">
        <v>567</v>
      </c>
    </row>
    <row r="1483" spans="1:19" x14ac:dyDescent="0.3">
      <c r="A1483" t="s">
        <v>1214</v>
      </c>
      <c r="B1483">
        <v>1</v>
      </c>
      <c r="C1483" t="s">
        <v>1215</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13126</v>
      </c>
      <c r="R1483">
        <v>568</v>
      </c>
      <c r="S1483">
        <v>681</v>
      </c>
    </row>
    <row r="1484" spans="1:19" x14ac:dyDescent="0.3">
      <c r="A1484" t="s">
        <v>2680</v>
      </c>
      <c r="B1484">
        <v>1</v>
      </c>
      <c r="C1484" t="s">
        <v>2690</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13127</v>
      </c>
      <c r="R1484">
        <v>83</v>
      </c>
      <c r="S1484">
        <v>234</v>
      </c>
    </row>
    <row r="1485" spans="1:19" x14ac:dyDescent="0.3">
      <c r="A1485" t="s">
        <v>2680</v>
      </c>
      <c r="B1485">
        <v>1</v>
      </c>
      <c r="C1485" t="s">
        <v>2690</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13128</v>
      </c>
      <c r="R1485">
        <v>235</v>
      </c>
      <c r="S1485">
        <v>421</v>
      </c>
    </row>
    <row r="1486" spans="1:19" x14ac:dyDescent="0.3">
      <c r="A1486" t="s">
        <v>2680</v>
      </c>
      <c r="B1486">
        <v>1</v>
      </c>
      <c r="C1486" t="s">
        <v>2690</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13129</v>
      </c>
      <c r="R1486">
        <v>1</v>
      </c>
      <c r="S1486">
        <v>82</v>
      </c>
    </row>
    <row r="1487" spans="1:19" x14ac:dyDescent="0.3">
      <c r="A1487" t="s">
        <v>2680</v>
      </c>
      <c r="B1487">
        <v>1</v>
      </c>
      <c r="C1487" t="s">
        <v>2690</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13130</v>
      </c>
      <c r="R1487">
        <v>422</v>
      </c>
      <c r="S1487">
        <v>547</v>
      </c>
    </row>
    <row r="1488" spans="1:19" x14ac:dyDescent="0.3">
      <c r="A1488" t="s">
        <v>2680</v>
      </c>
      <c r="B1488">
        <v>1</v>
      </c>
      <c r="C1488" t="s">
        <v>2690</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13131</v>
      </c>
      <c r="R1488">
        <v>548</v>
      </c>
      <c r="S1488">
        <v>613</v>
      </c>
    </row>
    <row r="1489" spans="1:19" x14ac:dyDescent="0.3">
      <c r="A1489" t="s">
        <v>2680</v>
      </c>
      <c r="B1489">
        <v>1</v>
      </c>
      <c r="C1489" t="s">
        <v>2690</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13132</v>
      </c>
      <c r="R1489">
        <v>614</v>
      </c>
      <c r="S1489">
        <v>732</v>
      </c>
    </row>
    <row r="1490" spans="1:19" x14ac:dyDescent="0.3">
      <c r="A1490" t="s">
        <v>2680</v>
      </c>
      <c r="B1490">
        <v>1</v>
      </c>
      <c r="C1490" t="s">
        <v>2690</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13133</v>
      </c>
      <c r="R1490">
        <v>733</v>
      </c>
      <c r="S1490">
        <v>874</v>
      </c>
    </row>
    <row r="1491" spans="1:19" x14ac:dyDescent="0.3">
      <c r="A1491" t="s">
        <v>2680</v>
      </c>
      <c r="B1491">
        <v>1</v>
      </c>
      <c r="C1491" t="s">
        <v>2690</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13134</v>
      </c>
      <c r="R1491">
        <v>875</v>
      </c>
      <c r="S1491">
        <v>988</v>
      </c>
    </row>
    <row r="1492" spans="1:19" x14ac:dyDescent="0.3">
      <c r="A1492" t="s">
        <v>2680</v>
      </c>
      <c r="B1492">
        <v>1</v>
      </c>
      <c r="C1492" t="s">
        <v>2690</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13135</v>
      </c>
      <c r="R1492">
        <v>989</v>
      </c>
      <c r="S1492">
        <v>1109</v>
      </c>
    </row>
    <row r="1493" spans="1:19" x14ac:dyDescent="0.3">
      <c r="A1493" t="s">
        <v>2680</v>
      </c>
      <c r="B1493">
        <v>1</v>
      </c>
      <c r="C1493" t="s">
        <v>2690</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13136</v>
      </c>
      <c r="R1493">
        <v>1110</v>
      </c>
      <c r="S1493">
        <v>1183</v>
      </c>
    </row>
    <row r="1494" spans="1:19" x14ac:dyDescent="0.3">
      <c r="A1494" t="s">
        <v>2680</v>
      </c>
      <c r="B1494">
        <v>1</v>
      </c>
      <c r="C1494" t="s">
        <v>2690</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13137</v>
      </c>
      <c r="R1494">
        <v>1184</v>
      </c>
      <c r="S1494">
        <v>1274</v>
      </c>
    </row>
    <row r="1495" spans="1:19" x14ac:dyDescent="0.3">
      <c r="A1495" t="s">
        <v>2680</v>
      </c>
      <c r="B1495">
        <v>1</v>
      </c>
      <c r="C1495" t="s">
        <v>2690</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13138</v>
      </c>
      <c r="R1495">
        <v>1275</v>
      </c>
      <c r="S1495">
        <v>1480</v>
      </c>
    </row>
    <row r="1496" spans="1:19" x14ac:dyDescent="0.3">
      <c r="A1496" t="s">
        <v>2680</v>
      </c>
      <c r="B1496">
        <v>1</v>
      </c>
      <c r="C1496" t="s">
        <v>2690</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13139</v>
      </c>
      <c r="R1496">
        <v>1481</v>
      </c>
      <c r="S1496">
        <v>1613</v>
      </c>
    </row>
    <row r="1497" spans="1:19" x14ac:dyDescent="0.3">
      <c r="A1497" t="s">
        <v>2680</v>
      </c>
      <c r="B1497">
        <v>1</v>
      </c>
      <c r="C1497" t="s">
        <v>2690</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13140</v>
      </c>
      <c r="R1497">
        <v>1614</v>
      </c>
      <c r="S1497">
        <v>1704</v>
      </c>
    </row>
    <row r="1498" spans="1:19" x14ac:dyDescent="0.3">
      <c r="A1498" t="s">
        <v>2680</v>
      </c>
      <c r="B1498">
        <v>1</v>
      </c>
      <c r="C1498" t="s">
        <v>2690</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13141</v>
      </c>
      <c r="R1498">
        <v>1705</v>
      </c>
      <c r="S1498">
        <v>1859</v>
      </c>
    </row>
    <row r="1499" spans="1:19" x14ac:dyDescent="0.3">
      <c r="A1499" t="s">
        <v>2680</v>
      </c>
      <c r="B1499">
        <v>1</v>
      </c>
      <c r="C1499" t="s">
        <v>2690</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13142</v>
      </c>
      <c r="R1499">
        <v>1860</v>
      </c>
      <c r="S1499">
        <v>1913</v>
      </c>
    </row>
    <row r="1500" spans="1:19" x14ac:dyDescent="0.3">
      <c r="A1500" t="s">
        <v>2680</v>
      </c>
      <c r="B1500">
        <v>1</v>
      </c>
      <c r="C1500" t="s">
        <v>2690</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13143</v>
      </c>
      <c r="R1500">
        <v>1914</v>
      </c>
      <c r="S1500">
        <v>2055</v>
      </c>
    </row>
    <row r="1501" spans="1:19" x14ac:dyDescent="0.3">
      <c r="A1501" t="s">
        <v>2680</v>
      </c>
      <c r="B1501">
        <v>1</v>
      </c>
      <c r="C1501" t="s">
        <v>2690</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13144</v>
      </c>
      <c r="R1501">
        <v>2056</v>
      </c>
      <c r="S1501">
        <v>2175</v>
      </c>
    </row>
    <row r="1502" spans="1:19" x14ac:dyDescent="0.3">
      <c r="A1502" t="s">
        <v>2680</v>
      </c>
      <c r="B1502">
        <v>1</v>
      </c>
      <c r="C1502" t="s">
        <v>2690</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13145</v>
      </c>
      <c r="R1502">
        <v>2176</v>
      </c>
      <c r="S1502">
        <v>2274</v>
      </c>
    </row>
    <row r="1503" spans="1:19" x14ac:dyDescent="0.3">
      <c r="A1503" t="s">
        <v>2680</v>
      </c>
      <c r="B1503">
        <v>1</v>
      </c>
      <c r="C1503" t="s">
        <v>2690</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13146</v>
      </c>
      <c r="R1503">
        <v>2275</v>
      </c>
      <c r="S1503">
        <v>2460</v>
      </c>
    </row>
    <row r="1504" spans="1:19" x14ac:dyDescent="0.3">
      <c r="A1504" t="s">
        <v>2680</v>
      </c>
      <c r="B1504">
        <v>1</v>
      </c>
      <c r="C1504" t="s">
        <v>2690</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13147</v>
      </c>
      <c r="R1504">
        <v>2461</v>
      </c>
      <c r="S1504">
        <v>2616</v>
      </c>
    </row>
    <row r="1505" spans="1:19" x14ac:dyDescent="0.3">
      <c r="A1505" t="s">
        <v>2680</v>
      </c>
      <c r="B1505">
        <v>1</v>
      </c>
      <c r="C1505" t="s">
        <v>2690</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13148</v>
      </c>
      <c r="R1505">
        <v>2617</v>
      </c>
      <c r="S1505">
        <v>2692</v>
      </c>
    </row>
    <row r="1506" spans="1:19" x14ac:dyDescent="0.3">
      <c r="A1506" t="s">
        <v>2680</v>
      </c>
      <c r="B1506">
        <v>1</v>
      </c>
      <c r="C1506" t="s">
        <v>2690</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13149</v>
      </c>
      <c r="R1506">
        <v>2693</v>
      </c>
      <c r="S1506">
        <v>2839</v>
      </c>
    </row>
    <row r="1507" spans="1:19" x14ac:dyDescent="0.3">
      <c r="A1507" t="s">
        <v>2680</v>
      </c>
      <c r="B1507">
        <v>1</v>
      </c>
      <c r="C1507" t="s">
        <v>2690</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13150</v>
      </c>
      <c r="R1507">
        <v>2840</v>
      </c>
      <c r="S1507">
        <v>2937</v>
      </c>
    </row>
    <row r="1508" spans="1:19" x14ac:dyDescent="0.3">
      <c r="A1508" t="s">
        <v>2680</v>
      </c>
      <c r="B1508">
        <v>1</v>
      </c>
      <c r="C1508" t="s">
        <v>2690</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13151</v>
      </c>
      <c r="R1508">
        <v>2938</v>
      </c>
      <c r="S1508">
        <v>3129</v>
      </c>
    </row>
    <row r="1509" spans="1:19" x14ac:dyDescent="0.3">
      <c r="A1509" t="s">
        <v>2680</v>
      </c>
      <c r="B1509">
        <v>1</v>
      </c>
      <c r="C1509" t="s">
        <v>2690</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13152</v>
      </c>
      <c r="R1509">
        <v>3130</v>
      </c>
      <c r="S1509">
        <v>3201</v>
      </c>
    </row>
    <row r="1510" spans="1:19" x14ac:dyDescent="0.3">
      <c r="A1510" t="s">
        <v>2680</v>
      </c>
      <c r="B1510">
        <v>1</v>
      </c>
      <c r="C1510" t="s">
        <v>2690</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13153</v>
      </c>
      <c r="R1510">
        <v>3202</v>
      </c>
      <c r="S1510">
        <v>3502</v>
      </c>
    </row>
    <row r="1511" spans="1:19" x14ac:dyDescent="0.3">
      <c r="A1511" t="s">
        <v>2680</v>
      </c>
      <c r="B1511">
        <v>1</v>
      </c>
      <c r="C1511" t="s">
        <v>2690</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13154</v>
      </c>
      <c r="R1511">
        <v>3503</v>
      </c>
      <c r="S1511">
        <v>4029</v>
      </c>
    </row>
    <row r="1512" spans="1:19" x14ac:dyDescent="0.3">
      <c r="A1512" t="s">
        <v>2680</v>
      </c>
      <c r="B1512">
        <v>1</v>
      </c>
      <c r="C1512" t="s">
        <v>2709</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13127</v>
      </c>
      <c r="R1512">
        <v>83</v>
      </c>
      <c r="S1512">
        <v>234</v>
      </c>
    </row>
    <row r="1513" spans="1:19" x14ac:dyDescent="0.3">
      <c r="A1513" t="s">
        <v>2680</v>
      </c>
      <c r="B1513">
        <v>1</v>
      </c>
      <c r="C1513" t="s">
        <v>2709</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13155</v>
      </c>
      <c r="R1513">
        <v>1</v>
      </c>
      <c r="S1513">
        <v>82</v>
      </c>
    </row>
    <row r="1514" spans="1:19" x14ac:dyDescent="0.3">
      <c r="A1514" t="s">
        <v>2680</v>
      </c>
      <c r="B1514">
        <v>1</v>
      </c>
      <c r="C1514" t="s">
        <v>2709</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13156</v>
      </c>
      <c r="R1514">
        <v>235</v>
      </c>
      <c r="S1514">
        <v>552</v>
      </c>
    </row>
    <row r="1515" spans="1:19" x14ac:dyDescent="0.3">
      <c r="A1515" t="s">
        <v>5548</v>
      </c>
      <c r="B1515">
        <v>-1</v>
      </c>
      <c r="C1515" t="s">
        <v>5608</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13157</v>
      </c>
      <c r="R1515">
        <v>1</v>
      </c>
      <c r="S1515">
        <v>115</v>
      </c>
    </row>
    <row r="1516" spans="1:19" x14ac:dyDescent="0.3">
      <c r="A1516" t="s">
        <v>5548</v>
      </c>
      <c r="B1516">
        <v>-1</v>
      </c>
      <c r="C1516" t="s">
        <v>5608</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13158</v>
      </c>
      <c r="R1516">
        <v>1103</v>
      </c>
      <c r="S1516">
        <v>1239</v>
      </c>
    </row>
    <row r="1517" spans="1:19" x14ac:dyDescent="0.3">
      <c r="A1517" t="s">
        <v>5548</v>
      </c>
      <c r="B1517">
        <v>-1</v>
      </c>
      <c r="C1517" t="s">
        <v>5608</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13159</v>
      </c>
      <c r="R1517">
        <v>1240</v>
      </c>
      <c r="S1517">
        <v>1392</v>
      </c>
    </row>
    <row r="1518" spans="1:19" x14ac:dyDescent="0.3">
      <c r="A1518" t="s">
        <v>5548</v>
      </c>
      <c r="B1518">
        <v>-1</v>
      </c>
      <c r="C1518" t="s">
        <v>5608</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13160</v>
      </c>
      <c r="R1518">
        <v>1393</v>
      </c>
      <c r="S1518">
        <v>1434</v>
      </c>
    </row>
    <row r="1519" spans="1:19" x14ac:dyDescent="0.3">
      <c r="A1519" t="s">
        <v>5548</v>
      </c>
      <c r="B1519">
        <v>-1</v>
      </c>
      <c r="C1519" t="s">
        <v>5608</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13161</v>
      </c>
      <c r="R1519">
        <v>116</v>
      </c>
      <c r="S1519">
        <v>264</v>
      </c>
    </row>
    <row r="1520" spans="1:19" x14ac:dyDescent="0.3">
      <c r="A1520" t="s">
        <v>5548</v>
      </c>
      <c r="B1520">
        <v>-1</v>
      </c>
      <c r="C1520" t="s">
        <v>5608</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13162</v>
      </c>
      <c r="R1520">
        <v>265</v>
      </c>
      <c r="S1520">
        <v>304</v>
      </c>
    </row>
    <row r="1521" spans="1:19" x14ac:dyDescent="0.3">
      <c r="A1521" t="s">
        <v>5548</v>
      </c>
      <c r="B1521">
        <v>-1</v>
      </c>
      <c r="C1521" t="s">
        <v>5608</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13163</v>
      </c>
      <c r="R1521">
        <v>305</v>
      </c>
      <c r="S1521">
        <v>378</v>
      </c>
    </row>
    <row r="1522" spans="1:19" x14ac:dyDescent="0.3">
      <c r="A1522" t="s">
        <v>5548</v>
      </c>
      <c r="B1522">
        <v>-1</v>
      </c>
      <c r="C1522" t="s">
        <v>5608</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13164</v>
      </c>
      <c r="R1522">
        <v>379</v>
      </c>
      <c r="S1522">
        <v>420</v>
      </c>
    </row>
    <row r="1523" spans="1:19" x14ac:dyDescent="0.3">
      <c r="A1523" t="s">
        <v>5548</v>
      </c>
      <c r="B1523">
        <v>-1</v>
      </c>
      <c r="C1523" t="s">
        <v>5608</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13165</v>
      </c>
      <c r="R1523">
        <v>421</v>
      </c>
      <c r="S1523">
        <v>492</v>
      </c>
    </row>
    <row r="1524" spans="1:19" x14ac:dyDescent="0.3">
      <c r="A1524" t="s">
        <v>5548</v>
      </c>
      <c r="B1524">
        <v>-1</v>
      </c>
      <c r="C1524" t="s">
        <v>5608</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13166</v>
      </c>
      <c r="R1524">
        <v>493</v>
      </c>
      <c r="S1524">
        <v>606</v>
      </c>
    </row>
    <row r="1525" spans="1:19" x14ac:dyDescent="0.3">
      <c r="A1525" t="s">
        <v>5548</v>
      </c>
      <c r="B1525">
        <v>-1</v>
      </c>
      <c r="C1525" t="s">
        <v>5608</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13167</v>
      </c>
      <c r="R1525">
        <v>607</v>
      </c>
      <c r="S1525">
        <v>704</v>
      </c>
    </row>
    <row r="1526" spans="1:19" x14ac:dyDescent="0.3">
      <c r="A1526" t="s">
        <v>5548</v>
      </c>
      <c r="B1526">
        <v>-1</v>
      </c>
      <c r="C1526" t="s">
        <v>5608</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13168</v>
      </c>
      <c r="R1526">
        <v>705</v>
      </c>
      <c r="S1526">
        <v>849</v>
      </c>
    </row>
    <row r="1527" spans="1:19" x14ac:dyDescent="0.3">
      <c r="A1527" t="s">
        <v>5548</v>
      </c>
      <c r="B1527">
        <v>-1</v>
      </c>
      <c r="C1527" t="s">
        <v>5608</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13169</v>
      </c>
      <c r="R1527">
        <v>850</v>
      </c>
      <c r="S1527">
        <v>913</v>
      </c>
    </row>
    <row r="1528" spans="1:19" x14ac:dyDescent="0.3">
      <c r="A1528" t="s">
        <v>5548</v>
      </c>
      <c r="B1528">
        <v>-1</v>
      </c>
      <c r="C1528" t="s">
        <v>5608</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13170</v>
      </c>
      <c r="R1528">
        <v>914</v>
      </c>
      <c r="S1528">
        <v>1102</v>
      </c>
    </row>
    <row r="1529" spans="1:19" x14ac:dyDescent="0.3">
      <c r="A1529" t="s">
        <v>5548</v>
      </c>
      <c r="B1529">
        <v>-1</v>
      </c>
      <c r="C1529" t="s">
        <v>5608</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13171</v>
      </c>
      <c r="R1529">
        <v>1435</v>
      </c>
      <c r="S1529">
        <v>1566</v>
      </c>
    </row>
    <row r="1530" spans="1:19" x14ac:dyDescent="0.3">
      <c r="A1530" t="s">
        <v>5548</v>
      </c>
      <c r="B1530">
        <v>-1</v>
      </c>
      <c r="C1530" t="s">
        <v>5608</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13172</v>
      </c>
    </row>
    <row r="1531" spans="1:19" x14ac:dyDescent="0.3">
      <c r="A1531" t="s">
        <v>5548</v>
      </c>
      <c r="B1531">
        <v>-1</v>
      </c>
      <c r="C1531" t="s">
        <v>5598</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13157</v>
      </c>
      <c r="R1531">
        <v>1</v>
      </c>
      <c r="S1531">
        <v>115</v>
      </c>
    </row>
    <row r="1532" spans="1:19" x14ac:dyDescent="0.3">
      <c r="A1532" t="s">
        <v>5548</v>
      </c>
      <c r="B1532">
        <v>-1</v>
      </c>
      <c r="C1532" t="s">
        <v>5598</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13158</v>
      </c>
      <c r="R1532">
        <v>1103</v>
      </c>
      <c r="S1532">
        <v>1239</v>
      </c>
    </row>
    <row r="1533" spans="1:19" x14ac:dyDescent="0.3">
      <c r="A1533" t="s">
        <v>5548</v>
      </c>
      <c r="B1533">
        <v>-1</v>
      </c>
      <c r="C1533" t="s">
        <v>5598</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13159</v>
      </c>
      <c r="R1533">
        <v>1240</v>
      </c>
      <c r="S1533">
        <v>1392</v>
      </c>
    </row>
    <row r="1534" spans="1:19" x14ac:dyDescent="0.3">
      <c r="A1534" t="s">
        <v>5548</v>
      </c>
      <c r="B1534">
        <v>-1</v>
      </c>
      <c r="C1534" t="s">
        <v>5598</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13160</v>
      </c>
      <c r="R1534">
        <v>1393</v>
      </c>
      <c r="S1534">
        <v>1434</v>
      </c>
    </row>
    <row r="1535" spans="1:19" x14ac:dyDescent="0.3">
      <c r="A1535" t="s">
        <v>5548</v>
      </c>
      <c r="B1535">
        <v>-1</v>
      </c>
      <c r="C1535" t="s">
        <v>5598</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13161</v>
      </c>
      <c r="R1535">
        <v>116</v>
      </c>
      <c r="S1535">
        <v>264</v>
      </c>
    </row>
    <row r="1536" spans="1:19" x14ac:dyDescent="0.3">
      <c r="A1536" t="s">
        <v>5548</v>
      </c>
      <c r="B1536">
        <v>-1</v>
      </c>
      <c r="C1536" t="s">
        <v>5598</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13162</v>
      </c>
      <c r="R1536">
        <v>265</v>
      </c>
      <c r="S1536">
        <v>304</v>
      </c>
    </row>
    <row r="1537" spans="1:19" x14ac:dyDescent="0.3">
      <c r="A1537" t="s">
        <v>5548</v>
      </c>
      <c r="B1537">
        <v>-1</v>
      </c>
      <c r="C1537" t="s">
        <v>5598</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13163</v>
      </c>
      <c r="R1537">
        <v>305</v>
      </c>
      <c r="S1537">
        <v>378</v>
      </c>
    </row>
    <row r="1538" spans="1:19" x14ac:dyDescent="0.3">
      <c r="A1538" t="s">
        <v>5548</v>
      </c>
      <c r="B1538">
        <v>-1</v>
      </c>
      <c r="C1538" t="s">
        <v>5598</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13164</v>
      </c>
      <c r="R1538">
        <v>379</v>
      </c>
      <c r="S1538">
        <v>420</v>
      </c>
    </row>
    <row r="1539" spans="1:19" x14ac:dyDescent="0.3">
      <c r="A1539" t="s">
        <v>5548</v>
      </c>
      <c r="B1539">
        <v>-1</v>
      </c>
      <c r="C1539" t="s">
        <v>5598</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13165</v>
      </c>
      <c r="R1539">
        <v>421</v>
      </c>
      <c r="S1539">
        <v>492</v>
      </c>
    </row>
    <row r="1540" spans="1:19" x14ac:dyDescent="0.3">
      <c r="A1540" t="s">
        <v>5548</v>
      </c>
      <c r="B1540">
        <v>-1</v>
      </c>
      <c r="C1540" t="s">
        <v>5598</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13166</v>
      </c>
      <c r="R1540">
        <v>493</v>
      </c>
      <c r="S1540">
        <v>606</v>
      </c>
    </row>
    <row r="1541" spans="1:19" x14ac:dyDescent="0.3">
      <c r="A1541" t="s">
        <v>5548</v>
      </c>
      <c r="B1541">
        <v>-1</v>
      </c>
      <c r="C1541" t="s">
        <v>5598</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13167</v>
      </c>
      <c r="R1541">
        <v>607</v>
      </c>
      <c r="S1541">
        <v>704</v>
      </c>
    </row>
    <row r="1542" spans="1:19" x14ac:dyDescent="0.3">
      <c r="A1542" t="s">
        <v>5548</v>
      </c>
      <c r="B1542">
        <v>-1</v>
      </c>
      <c r="C1542" t="s">
        <v>5598</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13168</v>
      </c>
      <c r="R1542">
        <v>705</v>
      </c>
      <c r="S1542">
        <v>849</v>
      </c>
    </row>
    <row r="1543" spans="1:19" x14ac:dyDescent="0.3">
      <c r="A1543" t="s">
        <v>5548</v>
      </c>
      <c r="B1543">
        <v>-1</v>
      </c>
      <c r="C1543" t="s">
        <v>5598</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13169</v>
      </c>
      <c r="R1543">
        <v>850</v>
      </c>
      <c r="S1543">
        <v>913</v>
      </c>
    </row>
    <row r="1544" spans="1:19" x14ac:dyDescent="0.3">
      <c r="A1544" t="s">
        <v>5548</v>
      </c>
      <c r="B1544">
        <v>-1</v>
      </c>
      <c r="C1544" t="s">
        <v>5598</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13170</v>
      </c>
      <c r="R1544">
        <v>914</v>
      </c>
      <c r="S1544">
        <v>1102</v>
      </c>
    </row>
    <row r="1545" spans="1:19" x14ac:dyDescent="0.3">
      <c r="A1545" t="s">
        <v>5548</v>
      </c>
      <c r="B1545">
        <v>-1</v>
      </c>
      <c r="C1545" t="s">
        <v>5598</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13171</v>
      </c>
      <c r="R1545">
        <v>1435</v>
      </c>
      <c r="S1545">
        <v>1566</v>
      </c>
    </row>
    <row r="1546" spans="1:19" x14ac:dyDescent="0.3">
      <c r="A1546" t="s">
        <v>5548</v>
      </c>
      <c r="B1546">
        <v>-1</v>
      </c>
      <c r="C1546" t="s">
        <v>5598</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13173</v>
      </c>
    </row>
    <row r="1547" spans="1:19" x14ac:dyDescent="0.3">
      <c r="A1547" t="s">
        <v>5548</v>
      </c>
      <c r="B1547">
        <v>-1</v>
      </c>
      <c r="C1547" t="s">
        <v>5580</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13158</v>
      </c>
      <c r="R1547">
        <v>1145</v>
      </c>
      <c r="S1547">
        <v>1281</v>
      </c>
    </row>
    <row r="1548" spans="1:19" x14ac:dyDescent="0.3">
      <c r="A1548" t="s">
        <v>5548</v>
      </c>
      <c r="B1548">
        <v>-1</v>
      </c>
      <c r="C1548" t="s">
        <v>5580</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13159</v>
      </c>
      <c r="R1548">
        <v>1282</v>
      </c>
      <c r="S1548">
        <v>1434</v>
      </c>
    </row>
    <row r="1549" spans="1:19" x14ac:dyDescent="0.3">
      <c r="A1549" t="s">
        <v>5548</v>
      </c>
      <c r="B1549">
        <v>-1</v>
      </c>
      <c r="C1549" t="s">
        <v>5580</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13160</v>
      </c>
      <c r="R1549">
        <v>1435</v>
      </c>
      <c r="S1549">
        <v>1476</v>
      </c>
    </row>
    <row r="1550" spans="1:19" x14ac:dyDescent="0.3">
      <c r="A1550" t="s">
        <v>5548</v>
      </c>
      <c r="B1550">
        <v>-1</v>
      </c>
      <c r="C1550" t="s">
        <v>5580</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13161</v>
      </c>
      <c r="R1550">
        <v>158</v>
      </c>
      <c r="S1550">
        <v>306</v>
      </c>
    </row>
    <row r="1551" spans="1:19" x14ac:dyDescent="0.3">
      <c r="A1551" t="s">
        <v>5548</v>
      </c>
      <c r="B1551">
        <v>-1</v>
      </c>
      <c r="C1551" t="s">
        <v>5580</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13162</v>
      </c>
      <c r="R1551">
        <v>307</v>
      </c>
      <c r="S1551">
        <v>346</v>
      </c>
    </row>
    <row r="1552" spans="1:19" x14ac:dyDescent="0.3">
      <c r="A1552" t="s">
        <v>5548</v>
      </c>
      <c r="B1552">
        <v>-1</v>
      </c>
      <c r="C1552" t="s">
        <v>5580</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13163</v>
      </c>
      <c r="R1552">
        <v>347</v>
      </c>
      <c r="S1552">
        <v>420</v>
      </c>
    </row>
    <row r="1553" spans="1:19" x14ac:dyDescent="0.3">
      <c r="A1553" t="s">
        <v>5548</v>
      </c>
      <c r="B1553">
        <v>-1</v>
      </c>
      <c r="C1553" t="s">
        <v>5580</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13164</v>
      </c>
      <c r="R1553">
        <v>421</v>
      </c>
      <c r="S1553">
        <v>462</v>
      </c>
    </row>
    <row r="1554" spans="1:19" x14ac:dyDescent="0.3">
      <c r="A1554" t="s">
        <v>5548</v>
      </c>
      <c r="B1554">
        <v>-1</v>
      </c>
      <c r="C1554" t="s">
        <v>5580</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13165</v>
      </c>
      <c r="R1554">
        <v>463</v>
      </c>
      <c r="S1554">
        <v>534</v>
      </c>
    </row>
    <row r="1555" spans="1:19" x14ac:dyDescent="0.3">
      <c r="A1555" t="s">
        <v>5548</v>
      </c>
      <c r="B1555">
        <v>-1</v>
      </c>
      <c r="C1555" t="s">
        <v>5580</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13166</v>
      </c>
      <c r="R1555">
        <v>535</v>
      </c>
      <c r="S1555">
        <v>648</v>
      </c>
    </row>
    <row r="1556" spans="1:19" x14ac:dyDescent="0.3">
      <c r="A1556" t="s">
        <v>5548</v>
      </c>
      <c r="B1556">
        <v>-1</v>
      </c>
      <c r="C1556" t="s">
        <v>5580</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13167</v>
      </c>
      <c r="R1556">
        <v>649</v>
      </c>
      <c r="S1556">
        <v>746</v>
      </c>
    </row>
    <row r="1557" spans="1:19" x14ac:dyDescent="0.3">
      <c r="A1557" t="s">
        <v>5548</v>
      </c>
      <c r="B1557">
        <v>-1</v>
      </c>
      <c r="C1557" t="s">
        <v>5580</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13168</v>
      </c>
      <c r="R1557">
        <v>747</v>
      </c>
      <c r="S1557">
        <v>891</v>
      </c>
    </row>
    <row r="1558" spans="1:19" x14ac:dyDescent="0.3">
      <c r="A1558" t="s">
        <v>5548</v>
      </c>
      <c r="B1558">
        <v>-1</v>
      </c>
      <c r="C1558" t="s">
        <v>5580</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13169</v>
      </c>
      <c r="R1558">
        <v>892</v>
      </c>
      <c r="S1558">
        <v>955</v>
      </c>
    </row>
    <row r="1559" spans="1:19" x14ac:dyDescent="0.3">
      <c r="A1559" t="s">
        <v>5548</v>
      </c>
      <c r="B1559">
        <v>-1</v>
      </c>
      <c r="C1559" t="s">
        <v>5580</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13170</v>
      </c>
      <c r="R1559">
        <v>956</v>
      </c>
      <c r="S1559">
        <v>1144</v>
      </c>
    </row>
    <row r="1560" spans="1:19" x14ac:dyDescent="0.3">
      <c r="A1560" t="s">
        <v>5548</v>
      </c>
      <c r="B1560">
        <v>-1</v>
      </c>
      <c r="C1560" t="s">
        <v>5580</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13171</v>
      </c>
      <c r="R1560">
        <v>1477</v>
      </c>
      <c r="S1560">
        <v>1608</v>
      </c>
    </row>
    <row r="1561" spans="1:19" x14ac:dyDescent="0.3">
      <c r="A1561" t="s">
        <v>5548</v>
      </c>
      <c r="B1561">
        <v>-1</v>
      </c>
      <c r="C1561" t="s">
        <v>5580</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13174</v>
      </c>
      <c r="R1561">
        <v>37</v>
      </c>
      <c r="S1561">
        <v>157</v>
      </c>
    </row>
    <row r="1562" spans="1:19" x14ac:dyDescent="0.3">
      <c r="A1562" t="s">
        <v>5548</v>
      </c>
      <c r="B1562">
        <v>-1</v>
      </c>
      <c r="C1562" t="s">
        <v>5580</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13175</v>
      </c>
      <c r="R1562">
        <v>1</v>
      </c>
      <c r="S1562">
        <v>36</v>
      </c>
    </row>
    <row r="1563" spans="1:19" x14ac:dyDescent="0.3">
      <c r="A1563" t="s">
        <v>5548</v>
      </c>
      <c r="B1563">
        <v>-1</v>
      </c>
      <c r="C1563" t="s">
        <v>5576</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13158</v>
      </c>
      <c r="R1563">
        <v>1187</v>
      </c>
      <c r="S1563">
        <v>1323</v>
      </c>
    </row>
    <row r="1564" spans="1:19" x14ac:dyDescent="0.3">
      <c r="A1564" t="s">
        <v>5548</v>
      </c>
      <c r="B1564">
        <v>-1</v>
      </c>
      <c r="C1564" t="s">
        <v>5576</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13159</v>
      </c>
      <c r="R1564">
        <v>1324</v>
      </c>
      <c r="S1564">
        <v>1476</v>
      </c>
    </row>
    <row r="1565" spans="1:19" x14ac:dyDescent="0.3">
      <c r="A1565" t="s">
        <v>5548</v>
      </c>
      <c r="B1565">
        <v>-1</v>
      </c>
      <c r="C1565" t="s">
        <v>5576</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13160</v>
      </c>
      <c r="R1565">
        <v>1477</v>
      </c>
      <c r="S1565">
        <v>1518</v>
      </c>
    </row>
    <row r="1566" spans="1:19" x14ac:dyDescent="0.3">
      <c r="A1566" t="s">
        <v>5548</v>
      </c>
      <c r="B1566">
        <v>-1</v>
      </c>
      <c r="C1566" t="s">
        <v>5576</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13162</v>
      </c>
      <c r="R1566">
        <v>349</v>
      </c>
      <c r="S1566">
        <v>388</v>
      </c>
    </row>
    <row r="1567" spans="1:19" x14ac:dyDescent="0.3">
      <c r="A1567" t="s">
        <v>5548</v>
      </c>
      <c r="B1567">
        <v>-1</v>
      </c>
      <c r="C1567" t="s">
        <v>5576</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13163</v>
      </c>
      <c r="R1567">
        <v>389</v>
      </c>
      <c r="S1567">
        <v>462</v>
      </c>
    </row>
    <row r="1568" spans="1:19" x14ac:dyDescent="0.3">
      <c r="A1568" t="s">
        <v>5548</v>
      </c>
      <c r="B1568">
        <v>-1</v>
      </c>
      <c r="C1568" t="s">
        <v>5576</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13164</v>
      </c>
      <c r="R1568">
        <v>463</v>
      </c>
      <c r="S1568">
        <v>504</v>
      </c>
    </row>
    <row r="1569" spans="1:19" x14ac:dyDescent="0.3">
      <c r="A1569" t="s">
        <v>5548</v>
      </c>
      <c r="B1569">
        <v>-1</v>
      </c>
      <c r="C1569" t="s">
        <v>5576</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13165</v>
      </c>
      <c r="R1569">
        <v>505</v>
      </c>
      <c r="S1569">
        <v>576</v>
      </c>
    </row>
    <row r="1570" spans="1:19" x14ac:dyDescent="0.3">
      <c r="A1570" t="s">
        <v>5548</v>
      </c>
      <c r="B1570">
        <v>-1</v>
      </c>
      <c r="C1570" t="s">
        <v>5576</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13166</v>
      </c>
      <c r="R1570">
        <v>577</v>
      </c>
      <c r="S1570">
        <v>690</v>
      </c>
    </row>
    <row r="1571" spans="1:19" x14ac:dyDescent="0.3">
      <c r="A1571" t="s">
        <v>5548</v>
      </c>
      <c r="B1571">
        <v>-1</v>
      </c>
      <c r="C1571" t="s">
        <v>5576</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13167</v>
      </c>
      <c r="R1571">
        <v>691</v>
      </c>
      <c r="S1571">
        <v>788</v>
      </c>
    </row>
    <row r="1572" spans="1:19" x14ac:dyDescent="0.3">
      <c r="A1572" t="s">
        <v>5548</v>
      </c>
      <c r="B1572">
        <v>-1</v>
      </c>
      <c r="C1572" t="s">
        <v>5576</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13168</v>
      </c>
      <c r="R1572">
        <v>789</v>
      </c>
      <c r="S1572">
        <v>933</v>
      </c>
    </row>
    <row r="1573" spans="1:19" x14ac:dyDescent="0.3">
      <c r="A1573" t="s">
        <v>5548</v>
      </c>
      <c r="B1573">
        <v>-1</v>
      </c>
      <c r="C1573" t="s">
        <v>5576</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13169</v>
      </c>
      <c r="R1573">
        <v>934</v>
      </c>
      <c r="S1573">
        <v>997</v>
      </c>
    </row>
    <row r="1574" spans="1:19" x14ac:dyDescent="0.3">
      <c r="A1574" t="s">
        <v>5548</v>
      </c>
      <c r="B1574">
        <v>-1</v>
      </c>
      <c r="C1574" t="s">
        <v>5576</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13170</v>
      </c>
      <c r="R1574">
        <v>998</v>
      </c>
      <c r="S1574">
        <v>1186</v>
      </c>
    </row>
    <row r="1575" spans="1:19" x14ac:dyDescent="0.3">
      <c r="A1575" t="s">
        <v>5548</v>
      </c>
      <c r="B1575">
        <v>-1</v>
      </c>
      <c r="C1575" t="s">
        <v>5576</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13174</v>
      </c>
      <c r="R1575">
        <v>37</v>
      </c>
      <c r="S1575">
        <v>157</v>
      </c>
    </row>
    <row r="1576" spans="1:19" x14ac:dyDescent="0.3">
      <c r="A1576" t="s">
        <v>5548</v>
      </c>
      <c r="B1576">
        <v>-1</v>
      </c>
      <c r="C1576" t="s">
        <v>5576</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13175</v>
      </c>
      <c r="R1576">
        <v>1</v>
      </c>
      <c r="S1576">
        <v>36</v>
      </c>
    </row>
    <row r="1577" spans="1:19" x14ac:dyDescent="0.3">
      <c r="A1577" t="s">
        <v>5548</v>
      </c>
      <c r="B1577">
        <v>-1</v>
      </c>
      <c r="C1577" t="s">
        <v>5576</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13176</v>
      </c>
      <c r="R1577">
        <v>1519</v>
      </c>
      <c r="S1577">
        <v>1650</v>
      </c>
    </row>
    <row r="1578" spans="1:19" x14ac:dyDescent="0.3">
      <c r="A1578" t="s">
        <v>5548</v>
      </c>
      <c r="B1578">
        <v>-1</v>
      </c>
      <c r="C1578" t="s">
        <v>5576</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13177</v>
      </c>
      <c r="R1578">
        <v>158</v>
      </c>
      <c r="S1578">
        <v>348</v>
      </c>
    </row>
    <row r="1579" spans="1:19" x14ac:dyDescent="0.3">
      <c r="A1579" t="s">
        <v>3419</v>
      </c>
      <c r="B1579">
        <v>-1</v>
      </c>
      <c r="C1579" t="s">
        <v>3431</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13178</v>
      </c>
    </row>
    <row r="1580" spans="1:19" x14ac:dyDescent="0.3">
      <c r="A1580" t="s">
        <v>3419</v>
      </c>
      <c r="B1580">
        <v>-1</v>
      </c>
      <c r="C1580" t="s">
        <v>3431</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13179</v>
      </c>
      <c r="R1580">
        <v>1</v>
      </c>
      <c r="S1580">
        <v>109</v>
      </c>
    </row>
    <row r="1581" spans="1:19" x14ac:dyDescent="0.3">
      <c r="A1581" t="s">
        <v>3419</v>
      </c>
      <c r="B1581">
        <v>-1</v>
      </c>
      <c r="C1581" t="s">
        <v>3431</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13180</v>
      </c>
      <c r="R1581">
        <v>110</v>
      </c>
      <c r="S1581">
        <v>376</v>
      </c>
    </row>
    <row r="1582" spans="1:19" x14ac:dyDescent="0.3">
      <c r="A1582" t="s">
        <v>3419</v>
      </c>
      <c r="B1582">
        <v>-1</v>
      </c>
      <c r="C1582" t="s">
        <v>3431</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13181</v>
      </c>
      <c r="R1582">
        <v>377</v>
      </c>
      <c r="S1582">
        <v>454</v>
      </c>
    </row>
    <row r="1583" spans="1:19" x14ac:dyDescent="0.3">
      <c r="A1583" t="s">
        <v>3419</v>
      </c>
      <c r="B1583">
        <v>-1</v>
      </c>
      <c r="C1583" t="s">
        <v>3431</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13182</v>
      </c>
      <c r="R1583">
        <v>455</v>
      </c>
      <c r="S1583">
        <v>624</v>
      </c>
    </row>
    <row r="1584" spans="1:19" x14ac:dyDescent="0.3">
      <c r="A1584" t="s">
        <v>3419</v>
      </c>
      <c r="B1584">
        <v>-1</v>
      </c>
      <c r="C1584" t="s">
        <v>3431</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13183</v>
      </c>
      <c r="R1584">
        <v>625</v>
      </c>
      <c r="S1584">
        <v>748</v>
      </c>
    </row>
    <row r="1585" spans="1:19" x14ac:dyDescent="0.3">
      <c r="A1585" t="s">
        <v>3419</v>
      </c>
      <c r="B1585">
        <v>-1</v>
      </c>
      <c r="C1585" t="s">
        <v>3431</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13184</v>
      </c>
      <c r="R1585">
        <v>749</v>
      </c>
      <c r="S1585">
        <v>939</v>
      </c>
    </row>
    <row r="1586" spans="1:19" x14ac:dyDescent="0.3">
      <c r="A1586" t="s">
        <v>3419</v>
      </c>
      <c r="B1586">
        <v>-1</v>
      </c>
      <c r="C1586" t="s">
        <v>3431</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13185</v>
      </c>
      <c r="R1586">
        <v>940</v>
      </c>
      <c r="S1586">
        <v>1084</v>
      </c>
    </row>
    <row r="1587" spans="1:19" x14ac:dyDescent="0.3">
      <c r="A1587" t="s">
        <v>3419</v>
      </c>
      <c r="B1587">
        <v>-1</v>
      </c>
      <c r="C1587" t="s">
        <v>3431</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13186</v>
      </c>
      <c r="R1587">
        <v>1085</v>
      </c>
      <c r="S1587">
        <v>1287</v>
      </c>
    </row>
    <row r="1588" spans="1:19" x14ac:dyDescent="0.3">
      <c r="A1588" t="s">
        <v>3419</v>
      </c>
      <c r="B1588">
        <v>-1</v>
      </c>
      <c r="C1588" t="s">
        <v>3431</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13187</v>
      </c>
      <c r="R1588">
        <v>1288</v>
      </c>
      <c r="S1588">
        <v>1439</v>
      </c>
    </row>
    <row r="1589" spans="1:19" x14ac:dyDescent="0.3">
      <c r="A1589" t="s">
        <v>3419</v>
      </c>
      <c r="B1589">
        <v>-1</v>
      </c>
      <c r="C1589" t="s">
        <v>3431</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13188</v>
      </c>
      <c r="R1589">
        <v>1440</v>
      </c>
      <c r="S1589">
        <v>1561</v>
      </c>
    </row>
    <row r="1590" spans="1:19" x14ac:dyDescent="0.3">
      <c r="A1590" t="s">
        <v>3419</v>
      </c>
      <c r="B1590">
        <v>-1</v>
      </c>
      <c r="C1590" t="s">
        <v>3431</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13189</v>
      </c>
      <c r="R1590">
        <v>1562</v>
      </c>
      <c r="S1590">
        <v>1672</v>
      </c>
    </row>
    <row r="1591" spans="1:19" x14ac:dyDescent="0.3">
      <c r="A1591" t="s">
        <v>3419</v>
      </c>
      <c r="B1591">
        <v>-1</v>
      </c>
      <c r="C1591" t="s">
        <v>3431</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13190</v>
      </c>
      <c r="R1591">
        <v>1673</v>
      </c>
      <c r="S1591">
        <v>1863</v>
      </c>
    </row>
    <row r="1592" spans="1:19" x14ac:dyDescent="0.3">
      <c r="A1592" t="s">
        <v>3419</v>
      </c>
      <c r="B1592">
        <v>-1</v>
      </c>
      <c r="C1592" t="s">
        <v>3431</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13191</v>
      </c>
      <c r="R1592">
        <v>1864</v>
      </c>
      <c r="S1592">
        <v>1986</v>
      </c>
    </row>
    <row r="1593" spans="1:19" x14ac:dyDescent="0.3">
      <c r="A1593" t="s">
        <v>3419</v>
      </c>
      <c r="B1593">
        <v>-1</v>
      </c>
      <c r="C1593" t="s">
        <v>3431</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13192</v>
      </c>
      <c r="R1593">
        <v>1987</v>
      </c>
      <c r="S1593">
        <v>2057</v>
      </c>
    </row>
    <row r="1594" spans="1:19" x14ac:dyDescent="0.3">
      <c r="A1594" t="s">
        <v>3419</v>
      </c>
      <c r="B1594">
        <v>-1</v>
      </c>
      <c r="C1594" t="s">
        <v>3431</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13193</v>
      </c>
      <c r="R1594">
        <v>2058</v>
      </c>
      <c r="S1594">
        <v>2195</v>
      </c>
    </row>
    <row r="1595" spans="1:19" x14ac:dyDescent="0.3">
      <c r="A1595" t="s">
        <v>3419</v>
      </c>
      <c r="B1595">
        <v>-1</v>
      </c>
      <c r="C1595" t="s">
        <v>3431</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13194</v>
      </c>
      <c r="R1595">
        <v>2196</v>
      </c>
      <c r="S1595">
        <v>2301</v>
      </c>
    </row>
    <row r="1596" spans="1:19" x14ac:dyDescent="0.3">
      <c r="A1596" t="s">
        <v>3419</v>
      </c>
      <c r="B1596">
        <v>-1</v>
      </c>
      <c r="C1596" t="s">
        <v>3431</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13195</v>
      </c>
      <c r="R1596">
        <v>2302</v>
      </c>
      <c r="S1596">
        <v>2466</v>
      </c>
    </row>
    <row r="1597" spans="1:19" x14ac:dyDescent="0.3">
      <c r="A1597" t="s">
        <v>3419</v>
      </c>
      <c r="B1597">
        <v>-1</v>
      </c>
      <c r="C1597" t="s">
        <v>3446</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13179</v>
      </c>
      <c r="R1597">
        <v>1</v>
      </c>
      <c r="S1597">
        <v>109</v>
      </c>
    </row>
    <row r="1598" spans="1:19" x14ac:dyDescent="0.3">
      <c r="A1598" t="s">
        <v>3419</v>
      </c>
      <c r="B1598">
        <v>-1</v>
      </c>
      <c r="C1598" t="s">
        <v>3446</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13182</v>
      </c>
      <c r="R1598">
        <v>110</v>
      </c>
      <c r="S1598">
        <v>279</v>
      </c>
    </row>
    <row r="1599" spans="1:19" x14ac:dyDescent="0.3">
      <c r="A1599" t="s">
        <v>3419</v>
      </c>
      <c r="B1599">
        <v>-1</v>
      </c>
      <c r="C1599" t="s">
        <v>3446</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13183</v>
      </c>
      <c r="R1599">
        <v>280</v>
      </c>
      <c r="S1599">
        <v>403</v>
      </c>
    </row>
    <row r="1600" spans="1:19" x14ac:dyDescent="0.3">
      <c r="A1600" t="s">
        <v>3419</v>
      </c>
      <c r="B1600">
        <v>-1</v>
      </c>
      <c r="C1600" t="s">
        <v>3446</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13184</v>
      </c>
      <c r="R1600">
        <v>404</v>
      </c>
      <c r="S1600">
        <v>594</v>
      </c>
    </row>
    <row r="1601" spans="1:19" x14ac:dyDescent="0.3">
      <c r="A1601" t="s">
        <v>3419</v>
      </c>
      <c r="B1601">
        <v>-1</v>
      </c>
      <c r="C1601" t="s">
        <v>3446</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13185</v>
      </c>
      <c r="R1601">
        <v>595</v>
      </c>
      <c r="S1601">
        <v>739</v>
      </c>
    </row>
    <row r="1602" spans="1:19" x14ac:dyDescent="0.3">
      <c r="A1602" t="s">
        <v>3419</v>
      </c>
      <c r="B1602">
        <v>-1</v>
      </c>
      <c r="C1602" t="s">
        <v>3446</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13187</v>
      </c>
      <c r="R1602">
        <v>937</v>
      </c>
      <c r="S1602">
        <v>1088</v>
      </c>
    </row>
    <row r="1603" spans="1:19" x14ac:dyDescent="0.3">
      <c r="A1603" t="s">
        <v>3419</v>
      </c>
      <c r="B1603">
        <v>-1</v>
      </c>
      <c r="C1603" t="s">
        <v>3446</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13188</v>
      </c>
      <c r="R1603">
        <v>1089</v>
      </c>
      <c r="S1603">
        <v>1210</v>
      </c>
    </row>
    <row r="1604" spans="1:19" x14ac:dyDescent="0.3">
      <c r="A1604" t="s">
        <v>3419</v>
      </c>
      <c r="B1604">
        <v>-1</v>
      </c>
      <c r="C1604" t="s">
        <v>3446</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13189</v>
      </c>
      <c r="R1604">
        <v>1211</v>
      </c>
      <c r="S1604">
        <v>1321</v>
      </c>
    </row>
    <row r="1605" spans="1:19" x14ac:dyDescent="0.3">
      <c r="A1605" t="s">
        <v>3419</v>
      </c>
      <c r="B1605">
        <v>-1</v>
      </c>
      <c r="C1605" t="s">
        <v>3446</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13190</v>
      </c>
      <c r="R1605">
        <v>1322</v>
      </c>
      <c r="S1605">
        <v>1512</v>
      </c>
    </row>
    <row r="1606" spans="1:19" x14ac:dyDescent="0.3">
      <c r="A1606" t="s">
        <v>3419</v>
      </c>
      <c r="B1606">
        <v>-1</v>
      </c>
      <c r="C1606" t="s">
        <v>3446</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13191</v>
      </c>
      <c r="R1606">
        <v>1513</v>
      </c>
      <c r="S1606">
        <v>1635</v>
      </c>
    </row>
    <row r="1607" spans="1:19" x14ac:dyDescent="0.3">
      <c r="A1607" t="s">
        <v>3419</v>
      </c>
      <c r="B1607">
        <v>-1</v>
      </c>
      <c r="C1607" t="s">
        <v>3446</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13192</v>
      </c>
      <c r="R1607">
        <v>1636</v>
      </c>
      <c r="S1607">
        <v>1706</v>
      </c>
    </row>
    <row r="1608" spans="1:19" x14ac:dyDescent="0.3">
      <c r="A1608" t="s">
        <v>3419</v>
      </c>
      <c r="B1608">
        <v>-1</v>
      </c>
      <c r="C1608" t="s">
        <v>3446</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13193</v>
      </c>
      <c r="R1608">
        <v>1707</v>
      </c>
      <c r="S1608">
        <v>1844</v>
      </c>
    </row>
    <row r="1609" spans="1:19" x14ac:dyDescent="0.3">
      <c r="A1609" t="s">
        <v>3419</v>
      </c>
      <c r="B1609">
        <v>-1</v>
      </c>
      <c r="C1609" t="s">
        <v>3446</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13194</v>
      </c>
      <c r="R1609">
        <v>1845</v>
      </c>
      <c r="S1609">
        <v>1950</v>
      </c>
    </row>
    <row r="1610" spans="1:19" x14ac:dyDescent="0.3">
      <c r="A1610" t="s">
        <v>3419</v>
      </c>
      <c r="B1610">
        <v>-1</v>
      </c>
      <c r="C1610" t="s">
        <v>3446</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13196</v>
      </c>
    </row>
    <row r="1611" spans="1:19" x14ac:dyDescent="0.3">
      <c r="A1611" t="s">
        <v>3419</v>
      </c>
      <c r="B1611">
        <v>-1</v>
      </c>
      <c r="C1611" t="s">
        <v>3446</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13197</v>
      </c>
      <c r="R1611">
        <v>740</v>
      </c>
      <c r="S1611">
        <v>936</v>
      </c>
    </row>
    <row r="1612" spans="1:19" x14ac:dyDescent="0.3">
      <c r="A1612" t="s">
        <v>3419</v>
      </c>
      <c r="B1612">
        <v>-1</v>
      </c>
      <c r="C1612" t="s">
        <v>3446</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13198</v>
      </c>
      <c r="R1612">
        <v>1951</v>
      </c>
      <c r="S1612">
        <v>2115</v>
      </c>
    </row>
    <row r="1613" spans="1:19" x14ac:dyDescent="0.3">
      <c r="A1613" t="s">
        <v>3419</v>
      </c>
      <c r="B1613">
        <v>-1</v>
      </c>
      <c r="C1613" t="s">
        <v>3450</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13179</v>
      </c>
      <c r="R1613">
        <v>1</v>
      </c>
      <c r="S1613">
        <v>109</v>
      </c>
    </row>
    <row r="1614" spans="1:19" x14ac:dyDescent="0.3">
      <c r="A1614" t="s">
        <v>3419</v>
      </c>
      <c r="B1614">
        <v>-1</v>
      </c>
      <c r="C1614" t="s">
        <v>3450</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13180</v>
      </c>
      <c r="R1614">
        <v>110</v>
      </c>
      <c r="S1614">
        <v>376</v>
      </c>
    </row>
    <row r="1615" spans="1:19" x14ac:dyDescent="0.3">
      <c r="A1615" t="s">
        <v>3419</v>
      </c>
      <c r="B1615">
        <v>-1</v>
      </c>
      <c r="C1615" t="s">
        <v>3450</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13181</v>
      </c>
      <c r="R1615">
        <v>377</v>
      </c>
      <c r="S1615">
        <v>454</v>
      </c>
    </row>
    <row r="1616" spans="1:19" x14ac:dyDescent="0.3">
      <c r="A1616" t="s">
        <v>3419</v>
      </c>
      <c r="B1616">
        <v>-1</v>
      </c>
      <c r="C1616" t="s">
        <v>3450</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13182</v>
      </c>
      <c r="R1616">
        <v>455</v>
      </c>
      <c r="S1616">
        <v>624</v>
      </c>
    </row>
    <row r="1617" spans="1:19" x14ac:dyDescent="0.3">
      <c r="A1617" t="s">
        <v>3419</v>
      </c>
      <c r="B1617">
        <v>-1</v>
      </c>
      <c r="C1617" t="s">
        <v>3450</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13183</v>
      </c>
      <c r="R1617">
        <v>625</v>
      </c>
      <c r="S1617">
        <v>748</v>
      </c>
    </row>
    <row r="1618" spans="1:19" x14ac:dyDescent="0.3">
      <c r="A1618" t="s">
        <v>3419</v>
      </c>
      <c r="B1618">
        <v>-1</v>
      </c>
      <c r="C1618" t="s">
        <v>3450</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13184</v>
      </c>
      <c r="R1618">
        <v>749</v>
      </c>
      <c r="S1618">
        <v>939</v>
      </c>
    </row>
    <row r="1619" spans="1:19" x14ac:dyDescent="0.3">
      <c r="A1619" t="s">
        <v>3419</v>
      </c>
      <c r="B1619">
        <v>-1</v>
      </c>
      <c r="C1619" t="s">
        <v>3450</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13187</v>
      </c>
      <c r="R1619">
        <v>940</v>
      </c>
      <c r="S1619">
        <v>1091</v>
      </c>
    </row>
    <row r="1620" spans="1:19" x14ac:dyDescent="0.3">
      <c r="A1620" t="s">
        <v>3419</v>
      </c>
      <c r="B1620">
        <v>-1</v>
      </c>
      <c r="C1620" t="s">
        <v>3450</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13188</v>
      </c>
      <c r="R1620">
        <v>1092</v>
      </c>
      <c r="S1620">
        <v>1213</v>
      </c>
    </row>
    <row r="1621" spans="1:19" x14ac:dyDescent="0.3">
      <c r="A1621" t="s">
        <v>3419</v>
      </c>
      <c r="B1621">
        <v>-1</v>
      </c>
      <c r="C1621" t="s">
        <v>3450</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13189</v>
      </c>
      <c r="R1621">
        <v>1214</v>
      </c>
      <c r="S1621">
        <v>1324</v>
      </c>
    </row>
    <row r="1622" spans="1:19" x14ac:dyDescent="0.3">
      <c r="A1622" t="s">
        <v>3419</v>
      </c>
      <c r="B1622">
        <v>-1</v>
      </c>
      <c r="C1622" t="s">
        <v>3450</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13190</v>
      </c>
      <c r="R1622">
        <v>1325</v>
      </c>
      <c r="S1622">
        <v>1515</v>
      </c>
    </row>
    <row r="1623" spans="1:19" x14ac:dyDescent="0.3">
      <c r="A1623" t="s">
        <v>3419</v>
      </c>
      <c r="B1623">
        <v>-1</v>
      </c>
      <c r="C1623" t="s">
        <v>3450</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13191</v>
      </c>
      <c r="R1623">
        <v>1516</v>
      </c>
      <c r="S1623">
        <v>1638</v>
      </c>
    </row>
    <row r="1624" spans="1:19" x14ac:dyDescent="0.3">
      <c r="A1624" t="s">
        <v>3419</v>
      </c>
      <c r="B1624">
        <v>-1</v>
      </c>
      <c r="C1624" t="s">
        <v>3450</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13192</v>
      </c>
      <c r="R1624">
        <v>1639</v>
      </c>
      <c r="S1624">
        <v>1709</v>
      </c>
    </row>
    <row r="1625" spans="1:19" x14ac:dyDescent="0.3">
      <c r="A1625" t="s">
        <v>3419</v>
      </c>
      <c r="B1625">
        <v>-1</v>
      </c>
      <c r="C1625" t="s">
        <v>3450</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13193</v>
      </c>
      <c r="R1625">
        <v>1710</v>
      </c>
      <c r="S1625">
        <v>1847</v>
      </c>
    </row>
    <row r="1626" spans="1:19" x14ac:dyDescent="0.3">
      <c r="A1626" t="s">
        <v>3419</v>
      </c>
      <c r="B1626">
        <v>-1</v>
      </c>
      <c r="C1626" t="s">
        <v>3450</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13194</v>
      </c>
      <c r="R1626">
        <v>1848</v>
      </c>
      <c r="S1626">
        <v>1953</v>
      </c>
    </row>
    <row r="1627" spans="1:19" x14ac:dyDescent="0.3">
      <c r="A1627" t="s">
        <v>3419</v>
      </c>
      <c r="B1627">
        <v>-1</v>
      </c>
      <c r="C1627" t="s">
        <v>3450</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13199</v>
      </c>
    </row>
    <row r="1628" spans="1:19" x14ac:dyDescent="0.3">
      <c r="A1628" t="s">
        <v>3419</v>
      </c>
      <c r="B1628">
        <v>-1</v>
      </c>
      <c r="C1628" t="s">
        <v>3450</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13200</v>
      </c>
      <c r="R1628">
        <v>1954</v>
      </c>
      <c r="S1628">
        <v>2118</v>
      </c>
    </row>
    <row r="1629" spans="1:19" x14ac:dyDescent="0.3">
      <c r="A1629" t="s">
        <v>3419</v>
      </c>
      <c r="B1629">
        <v>-1</v>
      </c>
      <c r="C1629" t="s">
        <v>3454</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13179</v>
      </c>
      <c r="R1629">
        <v>1</v>
      </c>
      <c r="S1629">
        <v>109</v>
      </c>
    </row>
    <row r="1630" spans="1:19" x14ac:dyDescent="0.3">
      <c r="A1630" t="s">
        <v>3419</v>
      </c>
      <c r="B1630">
        <v>-1</v>
      </c>
      <c r="C1630" t="s">
        <v>3454</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13180</v>
      </c>
      <c r="R1630">
        <v>110</v>
      </c>
      <c r="S1630">
        <v>376</v>
      </c>
    </row>
    <row r="1631" spans="1:19" x14ac:dyDescent="0.3">
      <c r="A1631" t="s">
        <v>3419</v>
      </c>
      <c r="B1631">
        <v>-1</v>
      </c>
      <c r="C1631" t="s">
        <v>3454</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13181</v>
      </c>
      <c r="R1631">
        <v>377</v>
      </c>
      <c r="S1631">
        <v>454</v>
      </c>
    </row>
    <row r="1632" spans="1:19" x14ac:dyDescent="0.3">
      <c r="A1632" t="s">
        <v>3419</v>
      </c>
      <c r="B1632">
        <v>-1</v>
      </c>
      <c r="C1632" t="s">
        <v>3454</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13182</v>
      </c>
      <c r="R1632">
        <v>455</v>
      </c>
      <c r="S1632">
        <v>624</v>
      </c>
    </row>
    <row r="1633" spans="1:19" x14ac:dyDescent="0.3">
      <c r="A1633" t="s">
        <v>3419</v>
      </c>
      <c r="B1633">
        <v>-1</v>
      </c>
      <c r="C1633" t="s">
        <v>3454</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13183</v>
      </c>
      <c r="R1633">
        <v>625</v>
      </c>
      <c r="S1633">
        <v>748</v>
      </c>
    </row>
    <row r="1634" spans="1:19" x14ac:dyDescent="0.3">
      <c r="A1634" t="s">
        <v>3419</v>
      </c>
      <c r="B1634">
        <v>-1</v>
      </c>
      <c r="C1634" t="s">
        <v>3454</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13184</v>
      </c>
      <c r="R1634">
        <v>749</v>
      </c>
      <c r="S1634">
        <v>939</v>
      </c>
    </row>
    <row r="1635" spans="1:19" x14ac:dyDescent="0.3">
      <c r="A1635" t="s">
        <v>3419</v>
      </c>
      <c r="B1635">
        <v>-1</v>
      </c>
      <c r="C1635" t="s">
        <v>3454</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13186</v>
      </c>
      <c r="R1635">
        <v>1088</v>
      </c>
      <c r="S1635">
        <v>1290</v>
      </c>
    </row>
    <row r="1636" spans="1:19" x14ac:dyDescent="0.3">
      <c r="A1636" t="s">
        <v>3419</v>
      </c>
      <c r="B1636">
        <v>-1</v>
      </c>
      <c r="C1636" t="s">
        <v>3454</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13187</v>
      </c>
      <c r="R1636">
        <v>1291</v>
      </c>
      <c r="S1636">
        <v>1442</v>
      </c>
    </row>
    <row r="1637" spans="1:19" x14ac:dyDescent="0.3">
      <c r="A1637" t="s">
        <v>3419</v>
      </c>
      <c r="B1637">
        <v>-1</v>
      </c>
      <c r="C1637" t="s">
        <v>3454</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13188</v>
      </c>
      <c r="R1637">
        <v>1443</v>
      </c>
      <c r="S1637">
        <v>1564</v>
      </c>
    </row>
    <row r="1638" spans="1:19" x14ac:dyDescent="0.3">
      <c r="A1638" t="s">
        <v>3419</v>
      </c>
      <c r="B1638">
        <v>-1</v>
      </c>
      <c r="C1638" t="s">
        <v>3454</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13189</v>
      </c>
      <c r="R1638">
        <v>1565</v>
      </c>
      <c r="S1638">
        <v>1675</v>
      </c>
    </row>
    <row r="1639" spans="1:19" x14ac:dyDescent="0.3">
      <c r="A1639" t="s">
        <v>3419</v>
      </c>
      <c r="B1639">
        <v>-1</v>
      </c>
      <c r="C1639" t="s">
        <v>3454</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13190</v>
      </c>
      <c r="R1639">
        <v>1676</v>
      </c>
      <c r="S1639">
        <v>1866</v>
      </c>
    </row>
    <row r="1640" spans="1:19" x14ac:dyDescent="0.3">
      <c r="A1640" t="s">
        <v>3419</v>
      </c>
      <c r="B1640">
        <v>-1</v>
      </c>
      <c r="C1640" t="s">
        <v>3454</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13191</v>
      </c>
      <c r="R1640">
        <v>1867</v>
      </c>
      <c r="S1640">
        <v>1989</v>
      </c>
    </row>
    <row r="1641" spans="1:19" x14ac:dyDescent="0.3">
      <c r="A1641" t="s">
        <v>3419</v>
      </c>
      <c r="B1641">
        <v>-1</v>
      </c>
      <c r="C1641" t="s">
        <v>3454</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13192</v>
      </c>
      <c r="R1641">
        <v>1990</v>
      </c>
      <c r="S1641">
        <v>2060</v>
      </c>
    </row>
    <row r="1642" spans="1:19" x14ac:dyDescent="0.3">
      <c r="A1642" t="s">
        <v>3419</v>
      </c>
      <c r="B1642">
        <v>-1</v>
      </c>
      <c r="C1642" t="s">
        <v>3454</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13193</v>
      </c>
      <c r="R1642">
        <v>2061</v>
      </c>
      <c r="S1642">
        <v>2198</v>
      </c>
    </row>
    <row r="1643" spans="1:19" x14ac:dyDescent="0.3">
      <c r="A1643" t="s">
        <v>3419</v>
      </c>
      <c r="B1643">
        <v>-1</v>
      </c>
      <c r="C1643" t="s">
        <v>3454</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13194</v>
      </c>
      <c r="R1643">
        <v>2199</v>
      </c>
      <c r="S1643">
        <v>2304</v>
      </c>
    </row>
    <row r="1644" spans="1:19" x14ac:dyDescent="0.3">
      <c r="A1644" t="s">
        <v>3419</v>
      </c>
      <c r="B1644">
        <v>-1</v>
      </c>
      <c r="C1644" t="s">
        <v>3454</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13201</v>
      </c>
      <c r="R1644">
        <v>940</v>
      </c>
      <c r="S1644">
        <v>1087</v>
      </c>
    </row>
    <row r="1645" spans="1:19" x14ac:dyDescent="0.3">
      <c r="A1645" t="s">
        <v>3419</v>
      </c>
      <c r="B1645">
        <v>-1</v>
      </c>
      <c r="C1645" t="s">
        <v>3454</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13202</v>
      </c>
      <c r="R1645">
        <v>2305</v>
      </c>
      <c r="S1645">
        <v>2469</v>
      </c>
    </row>
    <row r="1646" spans="1:19" x14ac:dyDescent="0.3">
      <c r="A1646" t="s">
        <v>3419</v>
      </c>
      <c r="B1646">
        <v>-1</v>
      </c>
      <c r="C1646" t="s">
        <v>3454</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13203</v>
      </c>
    </row>
    <row r="1647" spans="1:19" x14ac:dyDescent="0.3">
      <c r="A1647" t="s">
        <v>3419</v>
      </c>
      <c r="B1647">
        <v>-1</v>
      </c>
      <c r="C1647" t="s">
        <v>3464</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13179</v>
      </c>
      <c r="R1647">
        <v>1</v>
      </c>
      <c r="S1647">
        <v>109</v>
      </c>
    </row>
    <row r="1648" spans="1:19" x14ac:dyDescent="0.3">
      <c r="A1648" t="s">
        <v>3419</v>
      </c>
      <c r="B1648">
        <v>-1</v>
      </c>
      <c r="C1648" t="s">
        <v>3464</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13181</v>
      </c>
      <c r="R1648">
        <v>110</v>
      </c>
      <c r="S1648">
        <v>187</v>
      </c>
    </row>
    <row r="1649" spans="1:19" x14ac:dyDescent="0.3">
      <c r="A1649" t="s">
        <v>3419</v>
      </c>
      <c r="B1649">
        <v>-1</v>
      </c>
      <c r="C1649" t="s">
        <v>3464</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13182</v>
      </c>
      <c r="R1649">
        <v>188</v>
      </c>
      <c r="S1649">
        <v>357</v>
      </c>
    </row>
    <row r="1650" spans="1:19" x14ac:dyDescent="0.3">
      <c r="A1650" t="s">
        <v>3419</v>
      </c>
      <c r="B1650">
        <v>-1</v>
      </c>
      <c r="C1650" t="s">
        <v>3464</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13183</v>
      </c>
      <c r="R1650">
        <v>358</v>
      </c>
      <c r="S1650">
        <v>481</v>
      </c>
    </row>
    <row r="1651" spans="1:19" x14ac:dyDescent="0.3">
      <c r="A1651" t="s">
        <v>3419</v>
      </c>
      <c r="B1651">
        <v>-1</v>
      </c>
      <c r="C1651" t="s">
        <v>3464</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13184</v>
      </c>
      <c r="R1651">
        <v>482</v>
      </c>
      <c r="S1651">
        <v>672</v>
      </c>
    </row>
    <row r="1652" spans="1:19" x14ac:dyDescent="0.3">
      <c r="A1652" t="s">
        <v>3419</v>
      </c>
      <c r="B1652">
        <v>-1</v>
      </c>
      <c r="C1652" t="s">
        <v>3464</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13186</v>
      </c>
      <c r="R1652">
        <v>821</v>
      </c>
      <c r="S1652">
        <v>1023</v>
      </c>
    </row>
    <row r="1653" spans="1:19" x14ac:dyDescent="0.3">
      <c r="A1653" t="s">
        <v>3419</v>
      </c>
      <c r="B1653">
        <v>-1</v>
      </c>
      <c r="C1653" t="s">
        <v>3464</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13187</v>
      </c>
      <c r="R1653">
        <v>1024</v>
      </c>
      <c r="S1653">
        <v>1175</v>
      </c>
    </row>
    <row r="1654" spans="1:19" x14ac:dyDescent="0.3">
      <c r="A1654" t="s">
        <v>3419</v>
      </c>
      <c r="B1654">
        <v>-1</v>
      </c>
      <c r="C1654" t="s">
        <v>3464</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13188</v>
      </c>
      <c r="R1654">
        <v>1176</v>
      </c>
      <c r="S1654">
        <v>1297</v>
      </c>
    </row>
    <row r="1655" spans="1:19" x14ac:dyDescent="0.3">
      <c r="A1655" t="s">
        <v>3419</v>
      </c>
      <c r="B1655">
        <v>-1</v>
      </c>
      <c r="C1655" t="s">
        <v>3464</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13189</v>
      </c>
      <c r="R1655">
        <v>1298</v>
      </c>
      <c r="S1655">
        <v>1408</v>
      </c>
    </row>
    <row r="1656" spans="1:19" x14ac:dyDescent="0.3">
      <c r="A1656" t="s">
        <v>3419</v>
      </c>
      <c r="B1656">
        <v>-1</v>
      </c>
      <c r="C1656" t="s">
        <v>3464</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13190</v>
      </c>
      <c r="R1656">
        <v>1409</v>
      </c>
      <c r="S1656">
        <v>1599</v>
      </c>
    </row>
    <row r="1657" spans="1:19" x14ac:dyDescent="0.3">
      <c r="A1657" t="s">
        <v>3419</v>
      </c>
      <c r="B1657">
        <v>-1</v>
      </c>
      <c r="C1657" t="s">
        <v>3464</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13191</v>
      </c>
      <c r="R1657">
        <v>1600</v>
      </c>
      <c r="S1657">
        <v>1722</v>
      </c>
    </row>
    <row r="1658" spans="1:19" x14ac:dyDescent="0.3">
      <c r="A1658" t="s">
        <v>3419</v>
      </c>
      <c r="B1658">
        <v>-1</v>
      </c>
      <c r="C1658" t="s">
        <v>3464</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13192</v>
      </c>
      <c r="R1658">
        <v>1723</v>
      </c>
      <c r="S1658">
        <v>1793</v>
      </c>
    </row>
    <row r="1659" spans="1:19" x14ac:dyDescent="0.3">
      <c r="A1659" t="s">
        <v>3419</v>
      </c>
      <c r="B1659">
        <v>-1</v>
      </c>
      <c r="C1659" t="s">
        <v>3464</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13193</v>
      </c>
      <c r="R1659">
        <v>1794</v>
      </c>
      <c r="S1659">
        <v>1931</v>
      </c>
    </row>
    <row r="1660" spans="1:19" x14ac:dyDescent="0.3">
      <c r="A1660" t="s">
        <v>3419</v>
      </c>
      <c r="B1660">
        <v>-1</v>
      </c>
      <c r="C1660" t="s">
        <v>3464</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13194</v>
      </c>
      <c r="R1660">
        <v>1932</v>
      </c>
      <c r="S1660">
        <v>2037</v>
      </c>
    </row>
    <row r="1661" spans="1:19" x14ac:dyDescent="0.3">
      <c r="A1661" t="s">
        <v>3419</v>
      </c>
      <c r="B1661">
        <v>-1</v>
      </c>
      <c r="C1661" t="s">
        <v>3464</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13201</v>
      </c>
      <c r="R1661">
        <v>673</v>
      </c>
      <c r="S1661">
        <v>820</v>
      </c>
    </row>
    <row r="1662" spans="1:19" x14ac:dyDescent="0.3">
      <c r="A1662" t="s">
        <v>3419</v>
      </c>
      <c r="B1662">
        <v>-1</v>
      </c>
      <c r="C1662" t="s">
        <v>3464</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13204</v>
      </c>
    </row>
    <row r="1663" spans="1:19" x14ac:dyDescent="0.3">
      <c r="A1663" t="s">
        <v>3419</v>
      </c>
      <c r="B1663">
        <v>-1</v>
      </c>
      <c r="C1663" t="s">
        <v>3464</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13205</v>
      </c>
      <c r="R1663">
        <v>2038</v>
      </c>
      <c r="S1663">
        <v>2043</v>
      </c>
    </row>
    <row r="1664" spans="1:19" x14ac:dyDescent="0.3">
      <c r="A1664" t="s">
        <v>3419</v>
      </c>
      <c r="B1664">
        <v>-1</v>
      </c>
      <c r="C1664" t="s">
        <v>3471</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13180</v>
      </c>
      <c r="R1664">
        <v>110</v>
      </c>
      <c r="S1664">
        <v>376</v>
      </c>
    </row>
    <row r="1665" spans="1:19" x14ac:dyDescent="0.3">
      <c r="A1665" t="s">
        <v>3419</v>
      </c>
      <c r="B1665">
        <v>-1</v>
      </c>
      <c r="C1665" t="s">
        <v>3471</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13181</v>
      </c>
      <c r="R1665">
        <v>377</v>
      </c>
      <c r="S1665">
        <v>454</v>
      </c>
    </row>
    <row r="1666" spans="1:19" x14ac:dyDescent="0.3">
      <c r="A1666" t="s">
        <v>3419</v>
      </c>
      <c r="B1666">
        <v>-1</v>
      </c>
      <c r="C1666" t="s">
        <v>3471</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13182</v>
      </c>
      <c r="R1666">
        <v>455</v>
      </c>
      <c r="S1666">
        <v>624</v>
      </c>
    </row>
    <row r="1667" spans="1:19" x14ac:dyDescent="0.3">
      <c r="A1667" t="s">
        <v>3419</v>
      </c>
      <c r="B1667">
        <v>-1</v>
      </c>
      <c r="C1667" t="s">
        <v>3471</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13183</v>
      </c>
      <c r="R1667">
        <v>625</v>
      </c>
      <c r="S1667">
        <v>748</v>
      </c>
    </row>
    <row r="1668" spans="1:19" x14ac:dyDescent="0.3">
      <c r="A1668" t="s">
        <v>3419</v>
      </c>
      <c r="B1668">
        <v>-1</v>
      </c>
      <c r="C1668" t="s">
        <v>3471</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13184</v>
      </c>
      <c r="R1668">
        <v>749</v>
      </c>
      <c r="S1668">
        <v>939</v>
      </c>
    </row>
    <row r="1669" spans="1:19" x14ac:dyDescent="0.3">
      <c r="A1669" t="s">
        <v>3419</v>
      </c>
      <c r="B1669">
        <v>-1</v>
      </c>
      <c r="C1669" t="s">
        <v>3471</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13186</v>
      </c>
      <c r="R1669">
        <v>1088</v>
      </c>
      <c r="S1669">
        <v>1290</v>
      </c>
    </row>
    <row r="1670" spans="1:19" x14ac:dyDescent="0.3">
      <c r="A1670" t="s">
        <v>3419</v>
      </c>
      <c r="B1670">
        <v>-1</v>
      </c>
      <c r="C1670" t="s">
        <v>3471</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13187</v>
      </c>
      <c r="R1670">
        <v>1291</v>
      </c>
      <c r="S1670">
        <v>1442</v>
      </c>
    </row>
    <row r="1671" spans="1:19" x14ac:dyDescent="0.3">
      <c r="A1671" t="s">
        <v>3419</v>
      </c>
      <c r="B1671">
        <v>-1</v>
      </c>
      <c r="C1671" t="s">
        <v>3471</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13188</v>
      </c>
      <c r="R1671">
        <v>1443</v>
      </c>
      <c r="S1671">
        <v>1564</v>
      </c>
    </row>
    <row r="1672" spans="1:19" x14ac:dyDescent="0.3">
      <c r="A1672" t="s">
        <v>3419</v>
      </c>
      <c r="B1672">
        <v>-1</v>
      </c>
      <c r="C1672" t="s">
        <v>3471</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13189</v>
      </c>
      <c r="R1672">
        <v>1565</v>
      </c>
      <c r="S1672">
        <v>1675</v>
      </c>
    </row>
    <row r="1673" spans="1:19" x14ac:dyDescent="0.3">
      <c r="A1673" t="s">
        <v>3419</v>
      </c>
      <c r="B1673">
        <v>-1</v>
      </c>
      <c r="C1673" t="s">
        <v>3471</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13190</v>
      </c>
      <c r="R1673">
        <v>1676</v>
      </c>
      <c r="S1673">
        <v>1866</v>
      </c>
    </row>
    <row r="1674" spans="1:19" x14ac:dyDescent="0.3">
      <c r="A1674" t="s">
        <v>3419</v>
      </c>
      <c r="B1674">
        <v>-1</v>
      </c>
      <c r="C1674" t="s">
        <v>3471</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13191</v>
      </c>
      <c r="R1674">
        <v>1867</v>
      </c>
      <c r="S1674">
        <v>1989</v>
      </c>
    </row>
    <row r="1675" spans="1:19" x14ac:dyDescent="0.3">
      <c r="A1675" t="s">
        <v>3419</v>
      </c>
      <c r="B1675">
        <v>-1</v>
      </c>
      <c r="C1675" t="s">
        <v>3471</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13192</v>
      </c>
      <c r="R1675">
        <v>1990</v>
      </c>
      <c r="S1675">
        <v>2060</v>
      </c>
    </row>
    <row r="1676" spans="1:19" x14ac:dyDescent="0.3">
      <c r="A1676" t="s">
        <v>3419</v>
      </c>
      <c r="B1676">
        <v>-1</v>
      </c>
      <c r="C1676" t="s">
        <v>3471</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13193</v>
      </c>
      <c r="R1676">
        <v>2061</v>
      </c>
      <c r="S1676">
        <v>2198</v>
      </c>
    </row>
    <row r="1677" spans="1:19" x14ac:dyDescent="0.3">
      <c r="A1677" t="s">
        <v>3419</v>
      </c>
      <c r="B1677">
        <v>-1</v>
      </c>
      <c r="C1677" t="s">
        <v>3471</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13194</v>
      </c>
      <c r="R1677">
        <v>2199</v>
      </c>
      <c r="S1677">
        <v>2304</v>
      </c>
    </row>
    <row r="1678" spans="1:19" x14ac:dyDescent="0.3">
      <c r="A1678" t="s">
        <v>3419</v>
      </c>
      <c r="B1678">
        <v>-1</v>
      </c>
      <c r="C1678" t="s">
        <v>3471</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13201</v>
      </c>
      <c r="R1678">
        <v>940</v>
      </c>
      <c r="S1678">
        <v>1087</v>
      </c>
    </row>
    <row r="1679" spans="1:19" x14ac:dyDescent="0.3">
      <c r="A1679" t="s">
        <v>3419</v>
      </c>
      <c r="B1679">
        <v>-1</v>
      </c>
      <c r="C1679" t="s">
        <v>3471</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13206</v>
      </c>
      <c r="R1679">
        <v>1</v>
      </c>
      <c r="S1679">
        <v>109</v>
      </c>
    </row>
    <row r="1680" spans="1:19" x14ac:dyDescent="0.3">
      <c r="A1680" t="s">
        <v>3419</v>
      </c>
      <c r="B1680">
        <v>-1</v>
      </c>
      <c r="C1680" t="s">
        <v>3471</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13207</v>
      </c>
      <c r="R1680">
        <v>2305</v>
      </c>
      <c r="S1680">
        <v>2310</v>
      </c>
    </row>
    <row r="1681" spans="1:19" x14ac:dyDescent="0.3">
      <c r="A1681" t="s">
        <v>3419</v>
      </c>
      <c r="B1681">
        <v>-1</v>
      </c>
      <c r="C1681" t="s">
        <v>3442</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13179</v>
      </c>
      <c r="R1681">
        <v>1</v>
      </c>
      <c r="S1681">
        <v>109</v>
      </c>
    </row>
    <row r="1682" spans="1:19" x14ac:dyDescent="0.3">
      <c r="A1682" t="s">
        <v>3419</v>
      </c>
      <c r="B1682">
        <v>-1</v>
      </c>
      <c r="C1682" t="s">
        <v>3442</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13181</v>
      </c>
      <c r="R1682">
        <v>110</v>
      </c>
      <c r="S1682">
        <v>187</v>
      </c>
    </row>
    <row r="1683" spans="1:19" x14ac:dyDescent="0.3">
      <c r="A1683" t="s">
        <v>3419</v>
      </c>
      <c r="B1683">
        <v>-1</v>
      </c>
      <c r="C1683" t="s">
        <v>3442</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13182</v>
      </c>
      <c r="R1683">
        <v>188</v>
      </c>
      <c r="S1683">
        <v>357</v>
      </c>
    </row>
    <row r="1684" spans="1:19" x14ac:dyDescent="0.3">
      <c r="A1684" t="s">
        <v>3419</v>
      </c>
      <c r="B1684">
        <v>-1</v>
      </c>
      <c r="C1684" t="s">
        <v>3442</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13183</v>
      </c>
      <c r="R1684">
        <v>358</v>
      </c>
      <c r="S1684">
        <v>481</v>
      </c>
    </row>
    <row r="1685" spans="1:19" x14ac:dyDescent="0.3">
      <c r="A1685" t="s">
        <v>3419</v>
      </c>
      <c r="B1685">
        <v>-1</v>
      </c>
      <c r="C1685" t="s">
        <v>3442</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13184</v>
      </c>
      <c r="R1685">
        <v>482</v>
      </c>
      <c r="S1685">
        <v>672</v>
      </c>
    </row>
    <row r="1686" spans="1:19" x14ac:dyDescent="0.3">
      <c r="A1686" t="s">
        <v>3419</v>
      </c>
      <c r="B1686">
        <v>-1</v>
      </c>
      <c r="C1686" t="s">
        <v>3442</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13185</v>
      </c>
      <c r="R1686">
        <v>673</v>
      </c>
      <c r="S1686">
        <v>817</v>
      </c>
    </row>
    <row r="1687" spans="1:19" x14ac:dyDescent="0.3">
      <c r="A1687" t="s">
        <v>3419</v>
      </c>
      <c r="B1687">
        <v>-1</v>
      </c>
      <c r="C1687" t="s">
        <v>3442</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13186</v>
      </c>
      <c r="R1687">
        <v>818</v>
      </c>
      <c r="S1687">
        <v>1020</v>
      </c>
    </row>
    <row r="1688" spans="1:19" x14ac:dyDescent="0.3">
      <c r="A1688" t="s">
        <v>3419</v>
      </c>
      <c r="B1688">
        <v>-1</v>
      </c>
      <c r="C1688" t="s">
        <v>3442</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13187</v>
      </c>
      <c r="R1688">
        <v>1021</v>
      </c>
      <c r="S1688">
        <v>1172</v>
      </c>
    </row>
    <row r="1689" spans="1:19" x14ac:dyDescent="0.3">
      <c r="A1689" t="s">
        <v>3419</v>
      </c>
      <c r="B1689">
        <v>-1</v>
      </c>
      <c r="C1689" t="s">
        <v>3442</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13188</v>
      </c>
      <c r="R1689">
        <v>1173</v>
      </c>
      <c r="S1689">
        <v>1294</v>
      </c>
    </row>
    <row r="1690" spans="1:19" x14ac:dyDescent="0.3">
      <c r="A1690" t="s">
        <v>3419</v>
      </c>
      <c r="B1690">
        <v>-1</v>
      </c>
      <c r="C1690" t="s">
        <v>3442</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13189</v>
      </c>
      <c r="R1690">
        <v>1295</v>
      </c>
      <c r="S1690">
        <v>1405</v>
      </c>
    </row>
    <row r="1691" spans="1:19" x14ac:dyDescent="0.3">
      <c r="A1691" t="s">
        <v>3419</v>
      </c>
      <c r="B1691">
        <v>-1</v>
      </c>
      <c r="C1691" t="s">
        <v>3442</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13190</v>
      </c>
      <c r="R1691">
        <v>1406</v>
      </c>
      <c r="S1691">
        <v>1596</v>
      </c>
    </row>
    <row r="1692" spans="1:19" x14ac:dyDescent="0.3">
      <c r="A1692" t="s">
        <v>3419</v>
      </c>
      <c r="B1692">
        <v>-1</v>
      </c>
      <c r="C1692" t="s">
        <v>3442</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13191</v>
      </c>
      <c r="R1692">
        <v>1597</v>
      </c>
      <c r="S1692">
        <v>1719</v>
      </c>
    </row>
    <row r="1693" spans="1:19" x14ac:dyDescent="0.3">
      <c r="A1693" t="s">
        <v>3419</v>
      </c>
      <c r="B1693">
        <v>-1</v>
      </c>
      <c r="C1693" t="s">
        <v>3442</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13192</v>
      </c>
      <c r="R1693">
        <v>1720</v>
      </c>
      <c r="S1693">
        <v>1790</v>
      </c>
    </row>
    <row r="1694" spans="1:19" x14ac:dyDescent="0.3">
      <c r="A1694" t="s">
        <v>3419</v>
      </c>
      <c r="B1694">
        <v>-1</v>
      </c>
      <c r="C1694" t="s">
        <v>3442</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13193</v>
      </c>
      <c r="R1694">
        <v>1791</v>
      </c>
      <c r="S1694">
        <v>1928</v>
      </c>
    </row>
    <row r="1695" spans="1:19" x14ac:dyDescent="0.3">
      <c r="A1695" t="s">
        <v>3419</v>
      </c>
      <c r="B1695">
        <v>-1</v>
      </c>
      <c r="C1695" t="s">
        <v>3442</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13194</v>
      </c>
      <c r="R1695">
        <v>1929</v>
      </c>
      <c r="S1695">
        <v>2034</v>
      </c>
    </row>
    <row r="1696" spans="1:19" x14ac:dyDescent="0.3">
      <c r="A1696" t="s">
        <v>3419</v>
      </c>
      <c r="B1696">
        <v>-1</v>
      </c>
      <c r="C1696" t="s">
        <v>3442</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13208</v>
      </c>
    </row>
    <row r="1697" spans="1:19" x14ac:dyDescent="0.3">
      <c r="A1697" t="s">
        <v>3419</v>
      </c>
      <c r="B1697">
        <v>-1</v>
      </c>
      <c r="C1697" t="s">
        <v>3442</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13209</v>
      </c>
      <c r="R1697">
        <v>2035</v>
      </c>
      <c r="S1697">
        <v>2124</v>
      </c>
    </row>
    <row r="1698" spans="1:19" x14ac:dyDescent="0.3">
      <c r="A1698" t="s">
        <v>3419</v>
      </c>
      <c r="B1698">
        <v>-1</v>
      </c>
      <c r="C1698" t="s">
        <v>3438</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13179</v>
      </c>
      <c r="R1698">
        <v>1</v>
      </c>
      <c r="S1698">
        <v>109</v>
      </c>
    </row>
    <row r="1699" spans="1:19" x14ac:dyDescent="0.3">
      <c r="A1699" t="s">
        <v>3419</v>
      </c>
      <c r="B1699">
        <v>-1</v>
      </c>
      <c r="C1699" t="s">
        <v>3438</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13180</v>
      </c>
      <c r="R1699">
        <v>110</v>
      </c>
      <c r="S1699">
        <v>376</v>
      </c>
    </row>
    <row r="1700" spans="1:19" x14ac:dyDescent="0.3">
      <c r="A1700" t="s">
        <v>3419</v>
      </c>
      <c r="B1700">
        <v>-1</v>
      </c>
      <c r="C1700" t="s">
        <v>3438</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13181</v>
      </c>
      <c r="R1700">
        <v>377</v>
      </c>
      <c r="S1700">
        <v>454</v>
      </c>
    </row>
    <row r="1701" spans="1:19" x14ac:dyDescent="0.3">
      <c r="A1701" t="s">
        <v>3419</v>
      </c>
      <c r="B1701">
        <v>-1</v>
      </c>
      <c r="C1701" t="s">
        <v>3438</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13182</v>
      </c>
      <c r="R1701">
        <v>455</v>
      </c>
      <c r="S1701">
        <v>624</v>
      </c>
    </row>
    <row r="1702" spans="1:19" x14ac:dyDescent="0.3">
      <c r="A1702" t="s">
        <v>3419</v>
      </c>
      <c r="B1702">
        <v>-1</v>
      </c>
      <c r="C1702" t="s">
        <v>3438</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13183</v>
      </c>
      <c r="R1702">
        <v>625</v>
      </c>
      <c r="S1702">
        <v>748</v>
      </c>
    </row>
    <row r="1703" spans="1:19" x14ac:dyDescent="0.3">
      <c r="A1703" t="s">
        <v>3419</v>
      </c>
      <c r="B1703">
        <v>-1</v>
      </c>
      <c r="C1703" t="s">
        <v>3438</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13186</v>
      </c>
      <c r="R1703">
        <v>749</v>
      </c>
      <c r="S1703">
        <v>951</v>
      </c>
    </row>
    <row r="1704" spans="1:19" x14ac:dyDescent="0.3">
      <c r="A1704" t="s">
        <v>3419</v>
      </c>
      <c r="B1704">
        <v>-1</v>
      </c>
      <c r="C1704" t="s">
        <v>3438</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13187</v>
      </c>
      <c r="R1704">
        <v>952</v>
      </c>
      <c r="S1704">
        <v>1103</v>
      </c>
    </row>
    <row r="1705" spans="1:19" x14ac:dyDescent="0.3">
      <c r="A1705" t="s">
        <v>3419</v>
      </c>
      <c r="B1705">
        <v>-1</v>
      </c>
      <c r="C1705" t="s">
        <v>3438</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13188</v>
      </c>
      <c r="R1705">
        <v>1104</v>
      </c>
      <c r="S1705">
        <v>1225</v>
      </c>
    </row>
    <row r="1706" spans="1:19" x14ac:dyDescent="0.3">
      <c r="A1706" t="s">
        <v>3419</v>
      </c>
      <c r="B1706">
        <v>-1</v>
      </c>
      <c r="C1706" t="s">
        <v>3438</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13189</v>
      </c>
      <c r="R1706">
        <v>1226</v>
      </c>
      <c r="S1706">
        <v>1336</v>
      </c>
    </row>
    <row r="1707" spans="1:19" x14ac:dyDescent="0.3">
      <c r="A1707" t="s">
        <v>3419</v>
      </c>
      <c r="B1707">
        <v>-1</v>
      </c>
      <c r="C1707" t="s">
        <v>3438</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13190</v>
      </c>
      <c r="R1707">
        <v>1337</v>
      </c>
      <c r="S1707">
        <v>1527</v>
      </c>
    </row>
    <row r="1708" spans="1:19" x14ac:dyDescent="0.3">
      <c r="A1708" t="s">
        <v>3419</v>
      </c>
      <c r="B1708">
        <v>-1</v>
      </c>
      <c r="C1708" t="s">
        <v>3438</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13191</v>
      </c>
      <c r="R1708">
        <v>1528</v>
      </c>
      <c r="S1708">
        <v>1650</v>
      </c>
    </row>
    <row r="1709" spans="1:19" x14ac:dyDescent="0.3">
      <c r="A1709" t="s">
        <v>3419</v>
      </c>
      <c r="B1709">
        <v>-1</v>
      </c>
      <c r="C1709" t="s">
        <v>3438</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13192</v>
      </c>
      <c r="R1709">
        <v>1651</v>
      </c>
      <c r="S1709">
        <v>1721</v>
      </c>
    </row>
    <row r="1710" spans="1:19" x14ac:dyDescent="0.3">
      <c r="A1710" t="s">
        <v>3419</v>
      </c>
      <c r="B1710">
        <v>-1</v>
      </c>
      <c r="C1710" t="s">
        <v>3438</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13193</v>
      </c>
      <c r="R1710">
        <v>1722</v>
      </c>
      <c r="S1710">
        <v>1859</v>
      </c>
    </row>
    <row r="1711" spans="1:19" x14ac:dyDescent="0.3">
      <c r="A1711" t="s">
        <v>3419</v>
      </c>
      <c r="B1711">
        <v>-1</v>
      </c>
      <c r="C1711" t="s">
        <v>3438</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13194</v>
      </c>
      <c r="R1711">
        <v>1860</v>
      </c>
      <c r="S1711">
        <v>1965</v>
      </c>
    </row>
    <row r="1712" spans="1:19" x14ac:dyDescent="0.3">
      <c r="A1712" t="s">
        <v>3419</v>
      </c>
      <c r="B1712">
        <v>-1</v>
      </c>
      <c r="C1712" t="s">
        <v>3438</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13210</v>
      </c>
      <c r="R1712">
        <v>1966</v>
      </c>
      <c r="S1712">
        <v>2130</v>
      </c>
    </row>
    <row r="1713" spans="1:19" x14ac:dyDescent="0.3">
      <c r="A1713" t="s">
        <v>5840</v>
      </c>
      <c r="B1713">
        <v>1</v>
      </c>
      <c r="C1713" t="s">
        <v>5844</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13211</v>
      </c>
      <c r="R1713">
        <v>1</v>
      </c>
      <c r="S1713">
        <v>114</v>
      </c>
    </row>
    <row r="1714" spans="1:19" x14ac:dyDescent="0.3">
      <c r="A1714" t="s">
        <v>5840</v>
      </c>
      <c r="B1714">
        <v>1</v>
      </c>
      <c r="C1714" t="s">
        <v>5844</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13212</v>
      </c>
      <c r="R1714">
        <v>115</v>
      </c>
      <c r="S1714">
        <v>240</v>
      </c>
    </row>
    <row r="1715" spans="1:19" x14ac:dyDescent="0.3">
      <c r="A1715" t="s">
        <v>5840</v>
      </c>
      <c r="B1715">
        <v>1</v>
      </c>
      <c r="C1715" t="s">
        <v>5844</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13213</v>
      </c>
      <c r="R1715">
        <v>241</v>
      </c>
      <c r="S1715">
        <v>363</v>
      </c>
    </row>
    <row r="1716" spans="1:19" x14ac:dyDescent="0.3">
      <c r="A1716" t="s">
        <v>5840</v>
      </c>
      <c r="B1716">
        <v>1</v>
      </c>
      <c r="C1716" t="s">
        <v>5844</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13214</v>
      </c>
      <c r="R1716">
        <v>364</v>
      </c>
      <c r="S1716">
        <v>447</v>
      </c>
    </row>
    <row r="1717" spans="1:19" x14ac:dyDescent="0.3">
      <c r="A1717" t="s">
        <v>5840</v>
      </c>
      <c r="B1717">
        <v>1</v>
      </c>
      <c r="C1717" t="s">
        <v>5844</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13215</v>
      </c>
      <c r="R1717">
        <v>448</v>
      </c>
      <c r="S1717">
        <v>516</v>
      </c>
    </row>
    <row r="1718" spans="1:19" x14ac:dyDescent="0.3">
      <c r="A1718" t="s">
        <v>5840</v>
      </c>
      <c r="B1718">
        <v>1</v>
      </c>
      <c r="C1718" t="s">
        <v>5844</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13216</v>
      </c>
      <c r="R1718">
        <v>517</v>
      </c>
      <c r="S1718">
        <v>599</v>
      </c>
    </row>
    <row r="1719" spans="1:19" x14ac:dyDescent="0.3">
      <c r="A1719" t="s">
        <v>5840</v>
      </c>
      <c r="B1719">
        <v>1</v>
      </c>
      <c r="C1719" t="s">
        <v>5844</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13217</v>
      </c>
      <c r="R1719">
        <v>600</v>
      </c>
      <c r="S1719">
        <v>675</v>
      </c>
    </row>
    <row r="1720" spans="1:19" x14ac:dyDescent="0.3">
      <c r="A1720" t="s">
        <v>5840</v>
      </c>
      <c r="B1720">
        <v>1</v>
      </c>
      <c r="C1720" t="s">
        <v>5844</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13218</v>
      </c>
      <c r="R1720">
        <v>676</v>
      </c>
      <c r="S1720">
        <v>810</v>
      </c>
    </row>
    <row r="1721" spans="1:19" x14ac:dyDescent="0.3">
      <c r="A1721" t="s">
        <v>5840</v>
      </c>
      <c r="B1721">
        <v>1</v>
      </c>
      <c r="C1721" t="s">
        <v>5844</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13219</v>
      </c>
      <c r="R1721">
        <v>811</v>
      </c>
      <c r="S1721">
        <v>885</v>
      </c>
    </row>
    <row r="1722" spans="1:19" x14ac:dyDescent="0.3">
      <c r="A1722" t="s">
        <v>5840</v>
      </c>
      <c r="B1722">
        <v>1</v>
      </c>
      <c r="C1722" t="s">
        <v>5844</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13220</v>
      </c>
      <c r="R1722">
        <v>886</v>
      </c>
      <c r="S1722">
        <v>999</v>
      </c>
    </row>
    <row r="1723" spans="1:19" x14ac:dyDescent="0.3">
      <c r="A1723" t="s">
        <v>5840</v>
      </c>
      <c r="B1723">
        <v>1</v>
      </c>
      <c r="C1723" t="s">
        <v>5844</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13221</v>
      </c>
      <c r="R1723">
        <v>1000</v>
      </c>
      <c r="S1723">
        <v>1122</v>
      </c>
    </row>
    <row r="1724" spans="1:19" x14ac:dyDescent="0.3">
      <c r="A1724" t="s">
        <v>5840</v>
      </c>
      <c r="B1724">
        <v>1</v>
      </c>
      <c r="C1724" t="s">
        <v>5844</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13222</v>
      </c>
      <c r="R1724">
        <v>1123</v>
      </c>
      <c r="S1724">
        <v>1340</v>
      </c>
    </row>
    <row r="1725" spans="1:19" x14ac:dyDescent="0.3">
      <c r="A1725" t="s">
        <v>5840</v>
      </c>
      <c r="B1725">
        <v>1</v>
      </c>
      <c r="C1725" t="s">
        <v>5844</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13223</v>
      </c>
      <c r="R1725">
        <v>1341</v>
      </c>
      <c r="S1725">
        <v>1446</v>
      </c>
    </row>
    <row r="1726" spans="1:19" x14ac:dyDescent="0.3">
      <c r="A1726" t="s">
        <v>5840</v>
      </c>
      <c r="B1726">
        <v>1</v>
      </c>
      <c r="C1726" t="s">
        <v>5844</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13224</v>
      </c>
      <c r="R1726">
        <v>1447</v>
      </c>
      <c r="S1726">
        <v>1574</v>
      </c>
    </row>
    <row r="1727" spans="1:19" x14ac:dyDescent="0.3">
      <c r="A1727" t="s">
        <v>5840</v>
      </c>
      <c r="B1727">
        <v>1</v>
      </c>
      <c r="C1727" t="s">
        <v>5844</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13225</v>
      </c>
      <c r="R1727">
        <v>1575</v>
      </c>
      <c r="S1727">
        <v>1737</v>
      </c>
    </row>
    <row r="1728" spans="1:19" x14ac:dyDescent="0.3">
      <c r="A1728" t="s">
        <v>5840</v>
      </c>
      <c r="B1728">
        <v>1</v>
      </c>
      <c r="C1728" t="s">
        <v>5844</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13226</v>
      </c>
      <c r="R1728">
        <v>1738</v>
      </c>
      <c r="S1728">
        <v>1788</v>
      </c>
    </row>
    <row r="1729" spans="1:19" x14ac:dyDescent="0.3">
      <c r="A1729" t="s">
        <v>5840</v>
      </c>
      <c r="B1729">
        <v>1</v>
      </c>
      <c r="C1729" t="s">
        <v>5849</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13212</v>
      </c>
      <c r="R1729">
        <v>115</v>
      </c>
      <c r="S1729">
        <v>240</v>
      </c>
    </row>
    <row r="1730" spans="1:19" x14ac:dyDescent="0.3">
      <c r="A1730" t="s">
        <v>5840</v>
      </c>
      <c r="B1730">
        <v>1</v>
      </c>
      <c r="C1730" t="s">
        <v>5849</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13214</v>
      </c>
      <c r="R1730">
        <v>241</v>
      </c>
      <c r="S1730">
        <v>324</v>
      </c>
    </row>
    <row r="1731" spans="1:19" x14ac:dyDescent="0.3">
      <c r="A1731" t="s">
        <v>5840</v>
      </c>
      <c r="B1731">
        <v>1</v>
      </c>
      <c r="C1731" t="s">
        <v>5849</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13215</v>
      </c>
      <c r="R1731">
        <v>325</v>
      </c>
      <c r="S1731">
        <v>393</v>
      </c>
    </row>
    <row r="1732" spans="1:19" x14ac:dyDescent="0.3">
      <c r="A1732" t="s">
        <v>5840</v>
      </c>
      <c r="B1732">
        <v>1</v>
      </c>
      <c r="C1732" t="s">
        <v>5849</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13216</v>
      </c>
      <c r="R1732">
        <v>394</v>
      </c>
      <c r="S1732">
        <v>476</v>
      </c>
    </row>
    <row r="1733" spans="1:19" x14ac:dyDescent="0.3">
      <c r="A1733" t="s">
        <v>5840</v>
      </c>
      <c r="B1733">
        <v>1</v>
      </c>
      <c r="C1733" t="s">
        <v>5849</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13217</v>
      </c>
      <c r="R1733">
        <v>477</v>
      </c>
      <c r="S1733">
        <v>552</v>
      </c>
    </row>
    <row r="1734" spans="1:19" x14ac:dyDescent="0.3">
      <c r="A1734" t="s">
        <v>5840</v>
      </c>
      <c r="B1734">
        <v>1</v>
      </c>
      <c r="C1734" t="s">
        <v>5849</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13218</v>
      </c>
      <c r="R1734">
        <v>553</v>
      </c>
      <c r="S1734">
        <v>687</v>
      </c>
    </row>
    <row r="1735" spans="1:19" x14ac:dyDescent="0.3">
      <c r="A1735" t="s">
        <v>5840</v>
      </c>
      <c r="B1735">
        <v>1</v>
      </c>
      <c r="C1735" t="s">
        <v>5849</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13219</v>
      </c>
      <c r="R1735">
        <v>688</v>
      </c>
      <c r="S1735">
        <v>762</v>
      </c>
    </row>
    <row r="1736" spans="1:19" x14ac:dyDescent="0.3">
      <c r="A1736" t="s">
        <v>5840</v>
      </c>
      <c r="B1736">
        <v>1</v>
      </c>
      <c r="C1736" t="s">
        <v>5849</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13220</v>
      </c>
      <c r="R1736">
        <v>763</v>
      </c>
      <c r="S1736">
        <v>876</v>
      </c>
    </row>
    <row r="1737" spans="1:19" x14ac:dyDescent="0.3">
      <c r="A1737" t="s">
        <v>5840</v>
      </c>
      <c r="B1737">
        <v>1</v>
      </c>
      <c r="C1737" t="s">
        <v>5849</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13221</v>
      </c>
      <c r="R1737">
        <v>877</v>
      </c>
      <c r="S1737">
        <v>999</v>
      </c>
    </row>
    <row r="1738" spans="1:19" x14ac:dyDescent="0.3">
      <c r="A1738" t="s">
        <v>5840</v>
      </c>
      <c r="B1738">
        <v>1</v>
      </c>
      <c r="C1738" t="s">
        <v>5849</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13222</v>
      </c>
      <c r="R1738">
        <v>1000</v>
      </c>
      <c r="S1738">
        <v>1217</v>
      </c>
    </row>
    <row r="1739" spans="1:19" x14ac:dyDescent="0.3">
      <c r="A1739" t="s">
        <v>5840</v>
      </c>
      <c r="B1739">
        <v>1</v>
      </c>
      <c r="C1739" t="s">
        <v>5849</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13223</v>
      </c>
      <c r="R1739">
        <v>1218</v>
      </c>
      <c r="S1739">
        <v>1323</v>
      </c>
    </row>
    <row r="1740" spans="1:19" x14ac:dyDescent="0.3">
      <c r="A1740" t="s">
        <v>5840</v>
      </c>
      <c r="B1740">
        <v>1</v>
      </c>
      <c r="C1740" t="s">
        <v>5849</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13224</v>
      </c>
      <c r="R1740">
        <v>1324</v>
      </c>
      <c r="S1740">
        <v>1451</v>
      </c>
    </row>
    <row r="1741" spans="1:19" x14ac:dyDescent="0.3">
      <c r="A1741" t="s">
        <v>5840</v>
      </c>
      <c r="B1741">
        <v>1</v>
      </c>
      <c r="C1741" t="s">
        <v>5849</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13225</v>
      </c>
      <c r="R1741">
        <v>1452</v>
      </c>
      <c r="S1741">
        <v>1614</v>
      </c>
    </row>
    <row r="1742" spans="1:19" x14ac:dyDescent="0.3">
      <c r="A1742" t="s">
        <v>5840</v>
      </c>
      <c r="B1742">
        <v>1</v>
      </c>
      <c r="C1742" t="s">
        <v>5849</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13227</v>
      </c>
      <c r="R1742">
        <v>1615</v>
      </c>
      <c r="S1742">
        <v>1650</v>
      </c>
    </row>
    <row r="1743" spans="1:19" x14ac:dyDescent="0.3">
      <c r="A1743" t="s">
        <v>5840</v>
      </c>
      <c r="B1743">
        <v>1</v>
      </c>
      <c r="C1743" t="s">
        <v>5849</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13228</v>
      </c>
      <c r="R1743">
        <v>1</v>
      </c>
      <c r="S1743">
        <v>114</v>
      </c>
    </row>
    <row r="1744" spans="1:19" x14ac:dyDescent="0.3">
      <c r="A1744" t="s">
        <v>5840</v>
      </c>
      <c r="B1744">
        <v>1</v>
      </c>
      <c r="C1744" t="s">
        <v>5849</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13229</v>
      </c>
    </row>
    <row r="1745" spans="1:19" x14ac:dyDescent="0.3">
      <c r="A1745" t="s">
        <v>5840</v>
      </c>
      <c r="B1745">
        <v>1</v>
      </c>
      <c r="C1745" t="s">
        <v>5860</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13212</v>
      </c>
      <c r="R1745">
        <v>115</v>
      </c>
      <c r="S1745">
        <v>240</v>
      </c>
    </row>
    <row r="1746" spans="1:19" x14ac:dyDescent="0.3">
      <c r="A1746" t="s">
        <v>5840</v>
      </c>
      <c r="B1746">
        <v>1</v>
      </c>
      <c r="C1746" t="s">
        <v>5860</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13213</v>
      </c>
      <c r="R1746">
        <v>241</v>
      </c>
      <c r="S1746">
        <v>363</v>
      </c>
    </row>
    <row r="1747" spans="1:19" x14ac:dyDescent="0.3">
      <c r="A1747" t="s">
        <v>5840</v>
      </c>
      <c r="B1747">
        <v>1</v>
      </c>
      <c r="C1747" t="s">
        <v>5860</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13214</v>
      </c>
      <c r="R1747">
        <v>364</v>
      </c>
      <c r="S1747">
        <v>447</v>
      </c>
    </row>
    <row r="1748" spans="1:19" x14ac:dyDescent="0.3">
      <c r="A1748" t="s">
        <v>5840</v>
      </c>
      <c r="B1748">
        <v>1</v>
      </c>
      <c r="C1748" t="s">
        <v>5860</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13215</v>
      </c>
      <c r="R1748">
        <v>448</v>
      </c>
      <c r="S1748">
        <v>516</v>
      </c>
    </row>
    <row r="1749" spans="1:19" x14ac:dyDescent="0.3">
      <c r="A1749" t="s">
        <v>5840</v>
      </c>
      <c r="B1749">
        <v>1</v>
      </c>
      <c r="C1749" t="s">
        <v>5860</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13216</v>
      </c>
      <c r="R1749">
        <v>517</v>
      </c>
      <c r="S1749">
        <v>599</v>
      </c>
    </row>
    <row r="1750" spans="1:19" x14ac:dyDescent="0.3">
      <c r="A1750" t="s">
        <v>5840</v>
      </c>
      <c r="B1750">
        <v>1</v>
      </c>
      <c r="C1750" t="s">
        <v>5860</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13217</v>
      </c>
      <c r="R1750">
        <v>600</v>
      </c>
      <c r="S1750">
        <v>675</v>
      </c>
    </row>
    <row r="1751" spans="1:19" x14ac:dyDescent="0.3">
      <c r="A1751" t="s">
        <v>5840</v>
      </c>
      <c r="B1751">
        <v>1</v>
      </c>
      <c r="C1751" t="s">
        <v>5860</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13218</v>
      </c>
      <c r="R1751">
        <v>676</v>
      </c>
      <c r="S1751">
        <v>810</v>
      </c>
    </row>
    <row r="1752" spans="1:19" x14ac:dyDescent="0.3">
      <c r="A1752" t="s">
        <v>5840</v>
      </c>
      <c r="B1752">
        <v>1</v>
      </c>
      <c r="C1752" t="s">
        <v>5860</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13219</v>
      </c>
      <c r="R1752">
        <v>811</v>
      </c>
      <c r="S1752">
        <v>885</v>
      </c>
    </row>
    <row r="1753" spans="1:19" x14ac:dyDescent="0.3">
      <c r="A1753" t="s">
        <v>5840</v>
      </c>
      <c r="B1753">
        <v>1</v>
      </c>
      <c r="C1753" t="s">
        <v>5860</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13220</v>
      </c>
      <c r="R1753">
        <v>886</v>
      </c>
      <c r="S1753">
        <v>999</v>
      </c>
    </row>
    <row r="1754" spans="1:19" x14ac:dyDescent="0.3">
      <c r="A1754" t="s">
        <v>5840</v>
      </c>
      <c r="B1754">
        <v>1</v>
      </c>
      <c r="C1754" t="s">
        <v>5860</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13221</v>
      </c>
      <c r="R1754">
        <v>1000</v>
      </c>
      <c r="S1754">
        <v>1122</v>
      </c>
    </row>
    <row r="1755" spans="1:19" x14ac:dyDescent="0.3">
      <c r="A1755" t="s">
        <v>5840</v>
      </c>
      <c r="B1755">
        <v>1</v>
      </c>
      <c r="C1755" t="s">
        <v>5860</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13222</v>
      </c>
      <c r="R1755">
        <v>1123</v>
      </c>
      <c r="S1755">
        <v>1340</v>
      </c>
    </row>
    <row r="1756" spans="1:19" x14ac:dyDescent="0.3">
      <c r="A1756" t="s">
        <v>5840</v>
      </c>
      <c r="B1756">
        <v>1</v>
      </c>
      <c r="C1756" t="s">
        <v>5860</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13223</v>
      </c>
      <c r="R1756">
        <v>1341</v>
      </c>
      <c r="S1756">
        <v>1446</v>
      </c>
    </row>
    <row r="1757" spans="1:19" x14ac:dyDescent="0.3">
      <c r="A1757" t="s">
        <v>5840</v>
      </c>
      <c r="B1757">
        <v>1</v>
      </c>
      <c r="C1757" t="s">
        <v>5860</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13224</v>
      </c>
      <c r="R1757">
        <v>1447</v>
      </c>
      <c r="S1757">
        <v>1574</v>
      </c>
    </row>
    <row r="1758" spans="1:19" x14ac:dyDescent="0.3">
      <c r="A1758" t="s">
        <v>5840</v>
      </c>
      <c r="B1758">
        <v>1</v>
      </c>
      <c r="C1758" t="s">
        <v>5860</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13225</v>
      </c>
      <c r="R1758">
        <v>1575</v>
      </c>
      <c r="S1758">
        <v>1737</v>
      </c>
    </row>
    <row r="1759" spans="1:19" x14ac:dyDescent="0.3">
      <c r="A1759" t="s">
        <v>5840</v>
      </c>
      <c r="B1759">
        <v>1</v>
      </c>
      <c r="C1759" t="s">
        <v>5860</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13230</v>
      </c>
      <c r="R1759">
        <v>1</v>
      </c>
      <c r="S1759">
        <v>114</v>
      </c>
    </row>
    <row r="1760" spans="1:19" x14ac:dyDescent="0.3">
      <c r="A1760" t="s">
        <v>5840</v>
      </c>
      <c r="B1760">
        <v>1</v>
      </c>
      <c r="C1760" t="s">
        <v>5860</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13231</v>
      </c>
      <c r="R1760">
        <v>1738</v>
      </c>
      <c r="S1760">
        <v>1773</v>
      </c>
    </row>
    <row r="1761" spans="1:19" x14ac:dyDescent="0.3">
      <c r="A1761" t="s">
        <v>5840</v>
      </c>
      <c r="B1761">
        <v>1</v>
      </c>
      <c r="C1761" t="s">
        <v>5867</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13214</v>
      </c>
      <c r="R1761">
        <v>115</v>
      </c>
      <c r="S1761">
        <v>198</v>
      </c>
    </row>
    <row r="1762" spans="1:19" x14ac:dyDescent="0.3">
      <c r="A1762" t="s">
        <v>5840</v>
      </c>
      <c r="B1762">
        <v>1</v>
      </c>
      <c r="C1762" t="s">
        <v>5867</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13215</v>
      </c>
      <c r="R1762">
        <v>199</v>
      </c>
      <c r="S1762">
        <v>267</v>
      </c>
    </row>
    <row r="1763" spans="1:19" x14ac:dyDescent="0.3">
      <c r="A1763" t="s">
        <v>5840</v>
      </c>
      <c r="B1763">
        <v>1</v>
      </c>
      <c r="C1763" t="s">
        <v>5867</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13216</v>
      </c>
      <c r="R1763">
        <v>268</v>
      </c>
      <c r="S1763">
        <v>350</v>
      </c>
    </row>
    <row r="1764" spans="1:19" x14ac:dyDescent="0.3">
      <c r="A1764" t="s">
        <v>5840</v>
      </c>
      <c r="B1764">
        <v>1</v>
      </c>
      <c r="C1764" t="s">
        <v>5867</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13217</v>
      </c>
      <c r="R1764">
        <v>351</v>
      </c>
      <c r="S1764">
        <v>426</v>
      </c>
    </row>
    <row r="1765" spans="1:19" x14ac:dyDescent="0.3">
      <c r="A1765" t="s">
        <v>5840</v>
      </c>
      <c r="B1765">
        <v>1</v>
      </c>
      <c r="C1765" t="s">
        <v>5867</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13218</v>
      </c>
      <c r="R1765">
        <v>427</v>
      </c>
      <c r="S1765">
        <v>561</v>
      </c>
    </row>
    <row r="1766" spans="1:19" x14ac:dyDescent="0.3">
      <c r="A1766" t="s">
        <v>5840</v>
      </c>
      <c r="B1766">
        <v>1</v>
      </c>
      <c r="C1766" t="s">
        <v>5867</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13219</v>
      </c>
      <c r="R1766">
        <v>562</v>
      </c>
      <c r="S1766">
        <v>636</v>
      </c>
    </row>
    <row r="1767" spans="1:19" x14ac:dyDescent="0.3">
      <c r="A1767" t="s">
        <v>5840</v>
      </c>
      <c r="B1767">
        <v>1</v>
      </c>
      <c r="C1767" t="s">
        <v>5867</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13220</v>
      </c>
      <c r="R1767">
        <v>637</v>
      </c>
      <c r="S1767">
        <v>750</v>
      </c>
    </row>
    <row r="1768" spans="1:19" x14ac:dyDescent="0.3">
      <c r="A1768" t="s">
        <v>5840</v>
      </c>
      <c r="B1768">
        <v>1</v>
      </c>
      <c r="C1768" t="s">
        <v>5867</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13221</v>
      </c>
      <c r="R1768">
        <v>751</v>
      </c>
      <c r="S1768">
        <v>873</v>
      </c>
    </row>
    <row r="1769" spans="1:19" x14ac:dyDescent="0.3">
      <c r="A1769" t="s">
        <v>5840</v>
      </c>
      <c r="B1769">
        <v>1</v>
      </c>
      <c r="C1769" t="s">
        <v>5867</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13222</v>
      </c>
      <c r="R1769">
        <v>874</v>
      </c>
      <c r="S1769">
        <v>1091</v>
      </c>
    </row>
    <row r="1770" spans="1:19" x14ac:dyDescent="0.3">
      <c r="A1770" t="s">
        <v>5840</v>
      </c>
      <c r="B1770">
        <v>1</v>
      </c>
      <c r="C1770" t="s">
        <v>5867</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13223</v>
      </c>
      <c r="R1770">
        <v>1092</v>
      </c>
      <c r="S1770">
        <v>1197</v>
      </c>
    </row>
    <row r="1771" spans="1:19" x14ac:dyDescent="0.3">
      <c r="A1771" t="s">
        <v>5840</v>
      </c>
      <c r="B1771">
        <v>1</v>
      </c>
      <c r="C1771" t="s">
        <v>5867</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13224</v>
      </c>
      <c r="R1771">
        <v>1198</v>
      </c>
      <c r="S1771">
        <v>1325</v>
      </c>
    </row>
    <row r="1772" spans="1:19" x14ac:dyDescent="0.3">
      <c r="A1772" t="s">
        <v>5840</v>
      </c>
      <c r="B1772">
        <v>1</v>
      </c>
      <c r="C1772" t="s">
        <v>5867</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13225</v>
      </c>
      <c r="R1772">
        <v>1326</v>
      </c>
      <c r="S1772">
        <v>1488</v>
      </c>
    </row>
    <row r="1773" spans="1:19" x14ac:dyDescent="0.3">
      <c r="A1773" t="s">
        <v>5840</v>
      </c>
      <c r="B1773">
        <v>1</v>
      </c>
      <c r="C1773" t="s">
        <v>5867</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13227</v>
      </c>
      <c r="R1773">
        <v>1489</v>
      </c>
      <c r="S1773">
        <v>1524</v>
      </c>
    </row>
    <row r="1774" spans="1:19" x14ac:dyDescent="0.3">
      <c r="A1774" t="s">
        <v>5840</v>
      </c>
      <c r="B1774">
        <v>1</v>
      </c>
      <c r="C1774" t="s">
        <v>5867</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13232</v>
      </c>
      <c r="R1774">
        <v>1</v>
      </c>
      <c r="S1774">
        <v>114</v>
      </c>
    </row>
    <row r="1775" spans="1:19" x14ac:dyDescent="0.3">
      <c r="A1775" t="s">
        <v>5840</v>
      </c>
      <c r="B1775">
        <v>1</v>
      </c>
      <c r="C1775" t="s">
        <v>5867</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13233</v>
      </c>
    </row>
    <row r="1776" spans="1:19" x14ac:dyDescent="0.3">
      <c r="A1776" t="s">
        <v>5840</v>
      </c>
      <c r="B1776">
        <v>1</v>
      </c>
      <c r="C1776" t="s">
        <v>5880</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13213</v>
      </c>
      <c r="R1776">
        <v>115</v>
      </c>
      <c r="S1776">
        <v>237</v>
      </c>
    </row>
    <row r="1777" spans="1:19" x14ac:dyDescent="0.3">
      <c r="A1777" t="s">
        <v>5840</v>
      </c>
      <c r="B1777">
        <v>1</v>
      </c>
      <c r="C1777" t="s">
        <v>5880</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13214</v>
      </c>
      <c r="R1777">
        <v>238</v>
      </c>
      <c r="S1777">
        <v>321</v>
      </c>
    </row>
    <row r="1778" spans="1:19" x14ac:dyDescent="0.3">
      <c r="A1778" t="s">
        <v>5840</v>
      </c>
      <c r="B1778">
        <v>1</v>
      </c>
      <c r="C1778" t="s">
        <v>5880</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13215</v>
      </c>
      <c r="R1778">
        <v>322</v>
      </c>
      <c r="S1778">
        <v>390</v>
      </c>
    </row>
    <row r="1779" spans="1:19" x14ac:dyDescent="0.3">
      <c r="A1779" t="s">
        <v>5840</v>
      </c>
      <c r="B1779">
        <v>1</v>
      </c>
      <c r="C1779" t="s">
        <v>5880</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13216</v>
      </c>
      <c r="R1779">
        <v>391</v>
      </c>
      <c r="S1779">
        <v>473</v>
      </c>
    </row>
    <row r="1780" spans="1:19" x14ac:dyDescent="0.3">
      <c r="A1780" t="s">
        <v>5840</v>
      </c>
      <c r="B1780">
        <v>1</v>
      </c>
      <c r="C1780" t="s">
        <v>5880</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13217</v>
      </c>
      <c r="R1780">
        <v>474</v>
      </c>
      <c r="S1780">
        <v>549</v>
      </c>
    </row>
    <row r="1781" spans="1:19" x14ac:dyDescent="0.3">
      <c r="A1781" t="s">
        <v>5840</v>
      </c>
      <c r="B1781">
        <v>1</v>
      </c>
      <c r="C1781" t="s">
        <v>5880</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13218</v>
      </c>
      <c r="R1781">
        <v>550</v>
      </c>
      <c r="S1781">
        <v>684</v>
      </c>
    </row>
    <row r="1782" spans="1:19" x14ac:dyDescent="0.3">
      <c r="A1782" t="s">
        <v>5840</v>
      </c>
      <c r="B1782">
        <v>1</v>
      </c>
      <c r="C1782" t="s">
        <v>5880</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13219</v>
      </c>
      <c r="R1782">
        <v>685</v>
      </c>
      <c r="S1782">
        <v>759</v>
      </c>
    </row>
    <row r="1783" spans="1:19" x14ac:dyDescent="0.3">
      <c r="A1783" t="s">
        <v>5840</v>
      </c>
      <c r="B1783">
        <v>1</v>
      </c>
      <c r="C1783" t="s">
        <v>5880</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13220</v>
      </c>
      <c r="R1783">
        <v>760</v>
      </c>
      <c r="S1783">
        <v>873</v>
      </c>
    </row>
    <row r="1784" spans="1:19" x14ac:dyDescent="0.3">
      <c r="A1784" t="s">
        <v>5840</v>
      </c>
      <c r="B1784">
        <v>1</v>
      </c>
      <c r="C1784" t="s">
        <v>5880</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13221</v>
      </c>
      <c r="R1784">
        <v>874</v>
      </c>
      <c r="S1784">
        <v>996</v>
      </c>
    </row>
    <row r="1785" spans="1:19" x14ac:dyDescent="0.3">
      <c r="A1785" t="s">
        <v>5840</v>
      </c>
      <c r="B1785">
        <v>1</v>
      </c>
      <c r="C1785" t="s">
        <v>5880</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13222</v>
      </c>
      <c r="R1785">
        <v>997</v>
      </c>
      <c r="S1785">
        <v>1214</v>
      </c>
    </row>
    <row r="1786" spans="1:19" x14ac:dyDescent="0.3">
      <c r="A1786" t="s">
        <v>5840</v>
      </c>
      <c r="B1786">
        <v>1</v>
      </c>
      <c r="C1786" t="s">
        <v>5880</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13223</v>
      </c>
      <c r="R1786">
        <v>1215</v>
      </c>
      <c r="S1786">
        <v>1320</v>
      </c>
    </row>
    <row r="1787" spans="1:19" x14ac:dyDescent="0.3">
      <c r="A1787" t="s">
        <v>5840</v>
      </c>
      <c r="B1787">
        <v>1</v>
      </c>
      <c r="C1787" t="s">
        <v>5880</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13224</v>
      </c>
      <c r="R1787">
        <v>1321</v>
      </c>
      <c r="S1787">
        <v>1448</v>
      </c>
    </row>
    <row r="1788" spans="1:19" x14ac:dyDescent="0.3">
      <c r="A1788" t="s">
        <v>5840</v>
      </c>
      <c r="B1788">
        <v>1</v>
      </c>
      <c r="C1788" t="s">
        <v>5880</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13225</v>
      </c>
      <c r="R1788">
        <v>1449</v>
      </c>
      <c r="S1788">
        <v>1611</v>
      </c>
    </row>
    <row r="1789" spans="1:19" x14ac:dyDescent="0.3">
      <c r="A1789" t="s">
        <v>5840</v>
      </c>
      <c r="B1789">
        <v>1</v>
      </c>
      <c r="C1789" t="s">
        <v>5880</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13227</v>
      </c>
      <c r="R1789">
        <v>1612</v>
      </c>
      <c r="S1789">
        <v>1647</v>
      </c>
    </row>
    <row r="1790" spans="1:19" x14ac:dyDescent="0.3">
      <c r="A1790" t="s">
        <v>5840</v>
      </c>
      <c r="B1790">
        <v>1</v>
      </c>
      <c r="C1790" t="s">
        <v>5880</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13234</v>
      </c>
    </row>
    <row r="1791" spans="1:19" x14ac:dyDescent="0.3">
      <c r="A1791" t="s">
        <v>5840</v>
      </c>
      <c r="B1791">
        <v>1</v>
      </c>
      <c r="C1791" t="s">
        <v>5880</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13235</v>
      </c>
      <c r="R1791">
        <v>1</v>
      </c>
      <c r="S1791">
        <v>114</v>
      </c>
    </row>
    <row r="1792" spans="1:19" x14ac:dyDescent="0.3">
      <c r="A1792" t="s">
        <v>5840</v>
      </c>
      <c r="B1792">
        <v>1</v>
      </c>
      <c r="C1792" t="s">
        <v>5856</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13212</v>
      </c>
      <c r="R1792">
        <v>115</v>
      </c>
      <c r="S1792">
        <v>240</v>
      </c>
    </row>
    <row r="1793" spans="1:19" x14ac:dyDescent="0.3">
      <c r="A1793" t="s">
        <v>5840</v>
      </c>
      <c r="B1793">
        <v>1</v>
      </c>
      <c r="C1793" t="s">
        <v>5856</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13213</v>
      </c>
      <c r="R1793">
        <v>241</v>
      </c>
      <c r="S1793">
        <v>363</v>
      </c>
    </row>
    <row r="1794" spans="1:19" x14ac:dyDescent="0.3">
      <c r="A1794" t="s">
        <v>5840</v>
      </c>
      <c r="B1794">
        <v>1</v>
      </c>
      <c r="C1794" t="s">
        <v>5856</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13214</v>
      </c>
      <c r="R1794">
        <v>364</v>
      </c>
      <c r="S1794">
        <v>447</v>
      </c>
    </row>
    <row r="1795" spans="1:19" x14ac:dyDescent="0.3">
      <c r="A1795" t="s">
        <v>5840</v>
      </c>
      <c r="B1795">
        <v>1</v>
      </c>
      <c r="C1795" t="s">
        <v>5856</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13236</v>
      </c>
      <c r="R1795">
        <v>1</v>
      </c>
      <c r="S1795">
        <v>114</v>
      </c>
    </row>
    <row r="1796" spans="1:19" x14ac:dyDescent="0.3">
      <c r="A1796" t="s">
        <v>5840</v>
      </c>
      <c r="B1796">
        <v>1</v>
      </c>
      <c r="C1796" t="s">
        <v>5856</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13237</v>
      </c>
      <c r="R1796">
        <v>448</v>
      </c>
      <c r="S1796">
        <v>498</v>
      </c>
    </row>
    <row r="1797" spans="1:19" x14ac:dyDescent="0.3">
      <c r="A1797" t="s">
        <v>1447</v>
      </c>
      <c r="B1797">
        <v>1</v>
      </c>
      <c r="C1797" t="s">
        <v>1455</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13238</v>
      </c>
      <c r="R1797">
        <v>1</v>
      </c>
      <c r="S1797">
        <v>129</v>
      </c>
    </row>
    <row r="1798" spans="1:19" x14ac:dyDescent="0.3">
      <c r="A1798" t="s">
        <v>1447</v>
      </c>
      <c r="B1798">
        <v>1</v>
      </c>
      <c r="C1798" t="s">
        <v>1455</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13239</v>
      </c>
      <c r="R1798">
        <v>130</v>
      </c>
      <c r="S1798">
        <v>507</v>
      </c>
    </row>
    <row r="1799" spans="1:19" x14ac:dyDescent="0.3">
      <c r="A1799" t="s">
        <v>1447</v>
      </c>
      <c r="B1799">
        <v>1</v>
      </c>
      <c r="C1799" t="s">
        <v>1452</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13240</v>
      </c>
      <c r="R1799">
        <v>1</v>
      </c>
      <c r="S1799">
        <v>129</v>
      </c>
    </row>
    <row r="1800" spans="1:19" x14ac:dyDescent="0.3">
      <c r="A1800" t="s">
        <v>1447</v>
      </c>
      <c r="B1800">
        <v>1</v>
      </c>
      <c r="C1800" t="s">
        <v>1452</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13241</v>
      </c>
      <c r="R1800">
        <v>130</v>
      </c>
      <c r="S1800">
        <v>507</v>
      </c>
    </row>
    <row r="1801" spans="1:19" x14ac:dyDescent="0.3">
      <c r="A1801" t="s">
        <v>1447</v>
      </c>
      <c r="B1801">
        <v>1</v>
      </c>
      <c r="C1801" t="s">
        <v>1452</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13242</v>
      </c>
    </row>
    <row r="1802" spans="1:19" x14ac:dyDescent="0.3">
      <c r="A1802" t="s">
        <v>8379</v>
      </c>
      <c r="B1802">
        <v>-1</v>
      </c>
      <c r="C1802" t="s">
        <v>8396</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13243</v>
      </c>
    </row>
    <row r="1803" spans="1:19" x14ac:dyDescent="0.3">
      <c r="A1803" t="s">
        <v>8379</v>
      </c>
      <c r="B1803">
        <v>-1</v>
      </c>
      <c r="C1803" t="s">
        <v>8396</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13244</v>
      </c>
    </row>
    <row r="1804" spans="1:19" x14ac:dyDescent="0.3">
      <c r="A1804" t="s">
        <v>8379</v>
      </c>
      <c r="B1804">
        <v>-1</v>
      </c>
      <c r="C1804" t="s">
        <v>8396</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13245</v>
      </c>
      <c r="R1804">
        <v>1</v>
      </c>
      <c r="S1804">
        <v>78</v>
      </c>
    </row>
    <row r="1805" spans="1:19" x14ac:dyDescent="0.3">
      <c r="A1805" t="s">
        <v>8379</v>
      </c>
      <c r="B1805">
        <v>-1</v>
      </c>
      <c r="C1805" t="s">
        <v>8396</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13246</v>
      </c>
      <c r="R1805">
        <v>79</v>
      </c>
      <c r="S1805">
        <v>200</v>
      </c>
    </row>
    <row r="1806" spans="1:19" x14ac:dyDescent="0.3">
      <c r="A1806" t="s">
        <v>8379</v>
      </c>
      <c r="B1806">
        <v>-1</v>
      </c>
      <c r="C1806" t="s">
        <v>8396</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13247</v>
      </c>
      <c r="R1806">
        <v>201</v>
      </c>
      <c r="S1806">
        <v>352</v>
      </c>
    </row>
    <row r="1807" spans="1:19" x14ac:dyDescent="0.3">
      <c r="A1807" t="s">
        <v>8379</v>
      </c>
      <c r="B1807">
        <v>-1</v>
      </c>
      <c r="C1807" t="s">
        <v>8396</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13248</v>
      </c>
      <c r="R1807">
        <v>353</v>
      </c>
      <c r="S1807">
        <v>480</v>
      </c>
    </row>
    <row r="1808" spans="1:19" x14ac:dyDescent="0.3">
      <c r="A1808" t="s">
        <v>8379</v>
      </c>
      <c r="B1808">
        <v>-1</v>
      </c>
      <c r="C1808" t="s">
        <v>8396</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13249</v>
      </c>
      <c r="R1808">
        <v>481</v>
      </c>
      <c r="S1808">
        <v>658</v>
      </c>
    </row>
    <row r="1809" spans="1:19" x14ac:dyDescent="0.3">
      <c r="A1809" t="s">
        <v>8379</v>
      </c>
      <c r="B1809">
        <v>-1</v>
      </c>
      <c r="C1809" t="s">
        <v>8396</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13250</v>
      </c>
      <c r="R1809">
        <v>659</v>
      </c>
      <c r="S1809">
        <v>714</v>
      </c>
    </row>
    <row r="1810" spans="1:19" x14ac:dyDescent="0.3">
      <c r="A1810" t="s">
        <v>8379</v>
      </c>
      <c r="B1810">
        <v>-1</v>
      </c>
      <c r="C1810" t="s">
        <v>8396</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13251</v>
      </c>
      <c r="R1810">
        <v>715</v>
      </c>
      <c r="S1810">
        <v>837</v>
      </c>
    </row>
    <row r="1811" spans="1:19" x14ac:dyDescent="0.3">
      <c r="A1811" t="s">
        <v>8379</v>
      </c>
      <c r="B1811">
        <v>-1</v>
      </c>
      <c r="C1811" t="s">
        <v>8396</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13252</v>
      </c>
      <c r="R1811">
        <v>838</v>
      </c>
      <c r="S1811">
        <v>980</v>
      </c>
    </row>
    <row r="1812" spans="1:19" x14ac:dyDescent="0.3">
      <c r="A1812" t="s">
        <v>8379</v>
      </c>
      <c r="B1812">
        <v>-1</v>
      </c>
      <c r="C1812" t="s">
        <v>8396</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13253</v>
      </c>
      <c r="R1812">
        <v>981</v>
      </c>
      <c r="S1812">
        <v>1125</v>
      </c>
    </row>
    <row r="1813" spans="1:19" x14ac:dyDescent="0.3">
      <c r="A1813" t="s">
        <v>8379</v>
      </c>
      <c r="B1813">
        <v>-1</v>
      </c>
      <c r="C1813" t="s">
        <v>8405</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13245</v>
      </c>
      <c r="R1813">
        <v>1</v>
      </c>
      <c r="S1813">
        <v>78</v>
      </c>
    </row>
    <row r="1814" spans="1:19" x14ac:dyDescent="0.3">
      <c r="A1814" t="s">
        <v>8379</v>
      </c>
      <c r="B1814">
        <v>-1</v>
      </c>
      <c r="C1814" t="s">
        <v>8405</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13246</v>
      </c>
      <c r="R1814">
        <v>79</v>
      </c>
      <c r="S1814">
        <v>200</v>
      </c>
    </row>
    <row r="1815" spans="1:19" x14ac:dyDescent="0.3">
      <c r="A1815" t="s">
        <v>8379</v>
      </c>
      <c r="B1815">
        <v>-1</v>
      </c>
      <c r="C1815" t="s">
        <v>8405</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13247</v>
      </c>
      <c r="R1815">
        <v>201</v>
      </c>
      <c r="S1815">
        <v>352</v>
      </c>
    </row>
    <row r="1816" spans="1:19" x14ac:dyDescent="0.3">
      <c r="A1816" t="s">
        <v>8379</v>
      </c>
      <c r="B1816">
        <v>-1</v>
      </c>
      <c r="C1816" t="s">
        <v>8405</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13248</v>
      </c>
      <c r="R1816">
        <v>353</v>
      </c>
      <c r="S1816">
        <v>480</v>
      </c>
    </row>
    <row r="1817" spans="1:19" x14ac:dyDescent="0.3">
      <c r="A1817" t="s">
        <v>8379</v>
      </c>
      <c r="B1817">
        <v>-1</v>
      </c>
      <c r="C1817" t="s">
        <v>8405</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13249</v>
      </c>
      <c r="R1817">
        <v>481</v>
      </c>
      <c r="S1817">
        <v>658</v>
      </c>
    </row>
    <row r="1818" spans="1:19" x14ac:dyDescent="0.3">
      <c r="A1818" t="s">
        <v>8379</v>
      </c>
      <c r="B1818">
        <v>-1</v>
      </c>
      <c r="C1818" t="s">
        <v>8405</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13250</v>
      </c>
      <c r="R1818">
        <v>659</v>
      </c>
      <c r="S1818">
        <v>714</v>
      </c>
    </row>
    <row r="1819" spans="1:19" x14ac:dyDescent="0.3">
      <c r="A1819" t="s">
        <v>8379</v>
      </c>
      <c r="B1819">
        <v>-1</v>
      </c>
      <c r="C1819" t="s">
        <v>8405</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13251</v>
      </c>
      <c r="R1819">
        <v>715</v>
      </c>
      <c r="S1819">
        <v>837</v>
      </c>
    </row>
    <row r="1820" spans="1:19" x14ac:dyDescent="0.3">
      <c r="A1820" t="s">
        <v>8379</v>
      </c>
      <c r="B1820">
        <v>-1</v>
      </c>
      <c r="C1820" t="s">
        <v>8405</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13252</v>
      </c>
      <c r="R1820">
        <v>838</v>
      </c>
      <c r="S1820">
        <v>980</v>
      </c>
    </row>
    <row r="1821" spans="1:19" x14ac:dyDescent="0.3">
      <c r="A1821" t="s">
        <v>8379</v>
      </c>
      <c r="B1821">
        <v>-1</v>
      </c>
      <c r="C1821" t="s">
        <v>8405</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13254</v>
      </c>
    </row>
    <row r="1822" spans="1:19" x14ac:dyDescent="0.3">
      <c r="A1822" t="s">
        <v>8379</v>
      </c>
      <c r="B1822">
        <v>-1</v>
      </c>
      <c r="C1822" t="s">
        <v>8405</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13255</v>
      </c>
      <c r="R1822">
        <v>981</v>
      </c>
      <c r="S1822">
        <v>1125</v>
      </c>
    </row>
    <row r="1823" spans="1:19" x14ac:dyDescent="0.3">
      <c r="A1823" t="s">
        <v>8379</v>
      </c>
      <c r="B1823">
        <v>-1</v>
      </c>
      <c r="C1823" t="s">
        <v>8393</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13244</v>
      </c>
    </row>
    <row r="1824" spans="1:19" x14ac:dyDescent="0.3">
      <c r="A1824" t="s">
        <v>8379</v>
      </c>
      <c r="B1824">
        <v>-1</v>
      </c>
      <c r="C1824" t="s">
        <v>8393</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13245</v>
      </c>
      <c r="R1824">
        <v>1</v>
      </c>
      <c r="S1824">
        <v>78</v>
      </c>
    </row>
    <row r="1825" spans="1:19" x14ac:dyDescent="0.3">
      <c r="A1825" t="s">
        <v>8379</v>
      </c>
      <c r="B1825">
        <v>-1</v>
      </c>
      <c r="C1825" t="s">
        <v>8393</v>
      </c>
      <c r="D1825" t="e">
        <f>INDEX(Transcripts[#Data], MATCH(Exons[[#This Row],[Transcript stable ID]], Transcripts[Transcript stable ID], 0), 4)</f>
        <v>#N/A</v>
      </c>
      <c r="E1825" t="s">
        <v>27</v>
      </c>
      <c r="J1825">
        <v>47755525</v>
      </c>
      <c r="K1825">
        <v>47699308</v>
      </c>
      <c r="L1825">
        <v>47699429</v>
      </c>
      <c r="N1825">
        <v>5</v>
      </c>
      <c r="O1825">
        <v>550</v>
      </c>
      <c r="P1825">
        <v>671</v>
      </c>
      <c r="Q1825" t="s">
        <v>13246</v>
      </c>
      <c r="R1825">
        <v>79</v>
      </c>
      <c r="S1825">
        <v>200</v>
      </c>
    </row>
    <row r="1826" spans="1:19" x14ac:dyDescent="0.3">
      <c r="A1826" t="s">
        <v>8379</v>
      </c>
      <c r="B1826">
        <v>-1</v>
      </c>
      <c r="C1826" t="s">
        <v>8393</v>
      </c>
      <c r="D1826" t="e">
        <f>INDEX(Transcripts[#Data], MATCH(Exons[[#This Row],[Transcript stable ID]], Transcripts[Transcript stable ID], 0), 4)</f>
        <v>#N/A</v>
      </c>
      <c r="E1826" t="s">
        <v>27</v>
      </c>
      <c r="J1826">
        <v>47755525</v>
      </c>
      <c r="K1826">
        <v>47696596</v>
      </c>
      <c r="L1826">
        <v>47696747</v>
      </c>
      <c r="N1826">
        <v>6</v>
      </c>
      <c r="O1826">
        <v>672</v>
      </c>
      <c r="P1826">
        <v>823</v>
      </c>
      <c r="Q1826" t="s">
        <v>13247</v>
      </c>
      <c r="R1826">
        <v>201</v>
      </c>
      <c r="S1826">
        <v>352</v>
      </c>
    </row>
    <row r="1827" spans="1:19" x14ac:dyDescent="0.3">
      <c r="A1827" t="s">
        <v>8379</v>
      </c>
      <c r="B1827">
        <v>-1</v>
      </c>
      <c r="C1827" t="s">
        <v>8393</v>
      </c>
      <c r="D1827" t="e">
        <f>INDEX(Transcripts[#Data], MATCH(Exons[[#This Row],[Transcript stable ID]], Transcripts[Transcript stable ID], 0), 4)</f>
        <v>#N/A</v>
      </c>
      <c r="E1827" t="s">
        <v>27</v>
      </c>
      <c r="J1827">
        <v>47755525</v>
      </c>
      <c r="K1827">
        <v>47696343</v>
      </c>
      <c r="L1827">
        <v>47696470</v>
      </c>
      <c r="N1827">
        <v>7</v>
      </c>
      <c r="O1827">
        <v>824</v>
      </c>
      <c r="P1827">
        <v>951</v>
      </c>
      <c r="Q1827" t="s">
        <v>13248</v>
      </c>
      <c r="R1827">
        <v>353</v>
      </c>
      <c r="S1827">
        <v>480</v>
      </c>
    </row>
    <row r="1828" spans="1:19" x14ac:dyDescent="0.3">
      <c r="A1828" t="s">
        <v>8379</v>
      </c>
      <c r="B1828">
        <v>-1</v>
      </c>
      <c r="C1828" t="s">
        <v>8393</v>
      </c>
      <c r="D1828" t="e">
        <f>INDEX(Transcripts[#Data], MATCH(Exons[[#This Row],[Transcript stable ID]], Transcripts[Transcript stable ID], 0), 4)</f>
        <v>#N/A</v>
      </c>
      <c r="E1828" t="s">
        <v>27</v>
      </c>
      <c r="J1828">
        <v>47755525</v>
      </c>
      <c r="K1828">
        <v>47688642</v>
      </c>
      <c r="L1828">
        <v>47688819</v>
      </c>
      <c r="N1828">
        <v>8</v>
      </c>
      <c r="O1828">
        <v>952</v>
      </c>
      <c r="P1828">
        <v>1129</v>
      </c>
      <c r="Q1828" t="s">
        <v>13249</v>
      </c>
      <c r="R1828">
        <v>481</v>
      </c>
      <c r="S1828">
        <v>658</v>
      </c>
    </row>
    <row r="1829" spans="1:19" x14ac:dyDescent="0.3">
      <c r="A1829" t="s">
        <v>8379</v>
      </c>
      <c r="B1829">
        <v>-1</v>
      </c>
      <c r="C1829" t="s">
        <v>8393</v>
      </c>
      <c r="D1829" t="e">
        <f>INDEX(Transcripts[#Data], MATCH(Exons[[#This Row],[Transcript stable ID]], Transcripts[Transcript stable ID], 0), 4)</f>
        <v>#N/A</v>
      </c>
      <c r="E1829" t="s">
        <v>27</v>
      </c>
      <c r="J1829">
        <v>47755525</v>
      </c>
      <c r="K1829">
        <v>47685236</v>
      </c>
      <c r="L1829">
        <v>47685291</v>
      </c>
      <c r="N1829">
        <v>9</v>
      </c>
      <c r="O1829">
        <v>1130</v>
      </c>
      <c r="P1829">
        <v>1185</v>
      </c>
      <c r="Q1829" t="s">
        <v>13250</v>
      </c>
      <c r="R1829">
        <v>659</v>
      </c>
      <c r="S1829">
        <v>714</v>
      </c>
    </row>
    <row r="1830" spans="1:19" x14ac:dyDescent="0.3">
      <c r="A1830" t="s">
        <v>8379</v>
      </c>
      <c r="B1830">
        <v>-1</v>
      </c>
      <c r="C1830" t="s">
        <v>8393</v>
      </c>
      <c r="D1830" t="e">
        <f>INDEX(Transcripts[#Data], MATCH(Exons[[#This Row],[Transcript stable ID]], Transcripts[Transcript stable ID], 0), 4)</f>
        <v>#N/A</v>
      </c>
      <c r="E1830" t="s">
        <v>27</v>
      </c>
      <c r="J1830">
        <v>47755525</v>
      </c>
      <c r="K1830">
        <v>47684612</v>
      </c>
      <c r="L1830">
        <v>47684734</v>
      </c>
      <c r="N1830">
        <v>10</v>
      </c>
      <c r="O1830">
        <v>1186</v>
      </c>
      <c r="P1830">
        <v>1308</v>
      </c>
      <c r="Q1830" t="s">
        <v>13251</v>
      </c>
      <c r="R1830">
        <v>715</v>
      </c>
      <c r="S1830">
        <v>837</v>
      </c>
    </row>
    <row r="1831" spans="1:19" x14ac:dyDescent="0.3">
      <c r="A1831" t="s">
        <v>8379</v>
      </c>
      <c r="B1831">
        <v>-1</v>
      </c>
      <c r="C1831" t="s">
        <v>8393</v>
      </c>
      <c r="D1831" t="e">
        <f>INDEX(Transcripts[#Data], MATCH(Exons[[#This Row],[Transcript stable ID]], Transcripts[Transcript stable ID], 0), 4)</f>
        <v>#N/A</v>
      </c>
      <c r="E1831" t="s">
        <v>27</v>
      </c>
      <c r="J1831">
        <v>47755525</v>
      </c>
      <c r="K1831">
        <v>47679227</v>
      </c>
      <c r="L1831">
        <v>47679369</v>
      </c>
      <c r="N1831">
        <v>11</v>
      </c>
      <c r="O1831">
        <v>1309</v>
      </c>
      <c r="P1831">
        <v>1451</v>
      </c>
      <c r="Q1831" t="s">
        <v>13252</v>
      </c>
      <c r="R1831">
        <v>838</v>
      </c>
      <c r="S1831">
        <v>980</v>
      </c>
    </row>
    <row r="1832" spans="1:19" x14ac:dyDescent="0.3">
      <c r="A1832" t="s">
        <v>8379</v>
      </c>
      <c r="B1832">
        <v>-1</v>
      </c>
      <c r="C1832" t="s">
        <v>8393</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13256</v>
      </c>
    </row>
    <row r="1833" spans="1:19" x14ac:dyDescent="0.3">
      <c r="A1833" t="s">
        <v>8379</v>
      </c>
      <c r="B1833">
        <v>-1</v>
      </c>
      <c r="C1833" t="s">
        <v>8393</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13257</v>
      </c>
    </row>
    <row r="1834" spans="1:19" x14ac:dyDescent="0.3">
      <c r="A1834" t="s">
        <v>8379</v>
      </c>
      <c r="B1834">
        <v>-1</v>
      </c>
      <c r="C1834" t="s">
        <v>8393</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13258</v>
      </c>
      <c r="R1834">
        <v>981</v>
      </c>
      <c r="S1834">
        <v>1125</v>
      </c>
    </row>
    <row r="1835" spans="1:19" x14ac:dyDescent="0.3">
      <c r="A1835" t="s">
        <v>8379</v>
      </c>
      <c r="B1835">
        <v>-1</v>
      </c>
      <c r="C1835" t="s">
        <v>8399</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13245</v>
      </c>
      <c r="R1835">
        <v>1</v>
      </c>
      <c r="S1835">
        <v>78</v>
      </c>
    </row>
    <row r="1836" spans="1:19" x14ac:dyDescent="0.3">
      <c r="A1836" t="s">
        <v>8379</v>
      </c>
      <c r="B1836">
        <v>-1</v>
      </c>
      <c r="C1836" t="s">
        <v>8399</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13246</v>
      </c>
      <c r="R1836">
        <v>79</v>
      </c>
      <c r="S1836">
        <v>200</v>
      </c>
    </row>
    <row r="1837" spans="1:19" x14ac:dyDescent="0.3">
      <c r="A1837" t="s">
        <v>8379</v>
      </c>
      <c r="B1837">
        <v>-1</v>
      </c>
      <c r="C1837" t="s">
        <v>8399</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13247</v>
      </c>
      <c r="R1837">
        <v>201</v>
      </c>
      <c r="S1837">
        <v>352</v>
      </c>
    </row>
    <row r="1838" spans="1:19" x14ac:dyDescent="0.3">
      <c r="A1838" t="s">
        <v>8379</v>
      </c>
      <c r="B1838">
        <v>-1</v>
      </c>
      <c r="C1838" t="s">
        <v>8399</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13248</v>
      </c>
      <c r="R1838">
        <v>353</v>
      </c>
      <c r="S1838">
        <v>480</v>
      </c>
    </row>
    <row r="1839" spans="1:19" x14ac:dyDescent="0.3">
      <c r="A1839" t="s">
        <v>8379</v>
      </c>
      <c r="B1839">
        <v>-1</v>
      </c>
      <c r="C1839" t="s">
        <v>8399</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13249</v>
      </c>
      <c r="R1839">
        <v>481</v>
      </c>
      <c r="S1839">
        <v>658</v>
      </c>
    </row>
    <row r="1840" spans="1:19" x14ac:dyDescent="0.3">
      <c r="A1840" t="s">
        <v>8379</v>
      </c>
      <c r="B1840">
        <v>-1</v>
      </c>
      <c r="C1840" t="s">
        <v>8399</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13250</v>
      </c>
      <c r="R1840">
        <v>659</v>
      </c>
      <c r="S1840">
        <v>714</v>
      </c>
    </row>
    <row r="1841" spans="1:19" x14ac:dyDescent="0.3">
      <c r="A1841" t="s">
        <v>8379</v>
      </c>
      <c r="B1841">
        <v>-1</v>
      </c>
      <c r="C1841" t="s">
        <v>8399</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13251</v>
      </c>
      <c r="R1841">
        <v>715</v>
      </c>
      <c r="S1841">
        <v>837</v>
      </c>
    </row>
    <row r="1842" spans="1:19" x14ac:dyDescent="0.3">
      <c r="A1842" t="s">
        <v>8379</v>
      </c>
      <c r="B1842">
        <v>-1</v>
      </c>
      <c r="C1842" t="s">
        <v>8399</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13252</v>
      </c>
      <c r="R1842">
        <v>838</v>
      </c>
      <c r="S1842">
        <v>980</v>
      </c>
    </row>
    <row r="1843" spans="1:19" x14ac:dyDescent="0.3">
      <c r="A1843" t="s">
        <v>8379</v>
      </c>
      <c r="B1843">
        <v>-1</v>
      </c>
      <c r="C1843" t="s">
        <v>8399</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13259</v>
      </c>
    </row>
    <row r="1844" spans="1:19" x14ac:dyDescent="0.3">
      <c r="A1844" t="s">
        <v>8379</v>
      </c>
      <c r="B1844">
        <v>-1</v>
      </c>
      <c r="C1844" t="s">
        <v>8399</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13257</v>
      </c>
    </row>
    <row r="1845" spans="1:19" x14ac:dyDescent="0.3">
      <c r="A1845" t="s">
        <v>8379</v>
      </c>
      <c r="B1845">
        <v>-1</v>
      </c>
      <c r="C1845" t="s">
        <v>8399</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13258</v>
      </c>
      <c r="R1845">
        <v>981</v>
      </c>
      <c r="S1845">
        <v>1125</v>
      </c>
    </row>
    <row r="1846" spans="1:19" x14ac:dyDescent="0.3">
      <c r="A1846" t="s">
        <v>7026</v>
      </c>
      <c r="B1846">
        <v>1</v>
      </c>
      <c r="C1846" t="s">
        <v>7046</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13260</v>
      </c>
      <c r="R1846">
        <v>1</v>
      </c>
      <c r="S1846">
        <v>177</v>
      </c>
    </row>
    <row r="1847" spans="1:19" x14ac:dyDescent="0.3">
      <c r="A1847" t="s">
        <v>7026</v>
      </c>
      <c r="B1847">
        <v>1</v>
      </c>
      <c r="C1847" t="s">
        <v>7046</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13261</v>
      </c>
      <c r="R1847">
        <v>178</v>
      </c>
      <c r="S1847">
        <v>348</v>
      </c>
    </row>
    <row r="1848" spans="1:19" x14ac:dyDescent="0.3">
      <c r="A1848" t="s">
        <v>7026</v>
      </c>
      <c r="B1848">
        <v>1</v>
      </c>
      <c r="C1848" t="s">
        <v>7046</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13262</v>
      </c>
      <c r="R1848">
        <v>349</v>
      </c>
      <c r="S1848">
        <v>440</v>
      </c>
    </row>
    <row r="1849" spans="1:19" x14ac:dyDescent="0.3">
      <c r="A1849" t="s">
        <v>7026</v>
      </c>
      <c r="B1849">
        <v>1</v>
      </c>
      <c r="C1849" t="s">
        <v>7046</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13263</v>
      </c>
      <c r="R1849">
        <v>441</v>
      </c>
      <c r="S1849">
        <v>502</v>
      </c>
    </row>
    <row r="1850" spans="1:19" x14ac:dyDescent="0.3">
      <c r="A1850" t="s">
        <v>7026</v>
      </c>
      <c r="B1850">
        <v>1</v>
      </c>
      <c r="C1850" t="s">
        <v>7046</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13264</v>
      </c>
      <c r="R1850">
        <v>503</v>
      </c>
      <c r="S1850">
        <v>549</v>
      </c>
    </row>
    <row r="1851" spans="1:19" x14ac:dyDescent="0.3">
      <c r="A1851" t="s">
        <v>7026</v>
      </c>
      <c r="B1851">
        <v>1</v>
      </c>
      <c r="C1851" t="s">
        <v>7046</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13265</v>
      </c>
    </row>
    <row r="1852" spans="1:19" x14ac:dyDescent="0.3">
      <c r="A1852" t="s">
        <v>7026</v>
      </c>
      <c r="B1852">
        <v>1</v>
      </c>
      <c r="C1852" t="s">
        <v>7046</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13266</v>
      </c>
      <c r="R1852">
        <v>550</v>
      </c>
      <c r="S1852">
        <v>708</v>
      </c>
    </row>
    <row r="1853" spans="1:19" x14ac:dyDescent="0.3">
      <c r="A1853" t="s">
        <v>7026</v>
      </c>
      <c r="B1853">
        <v>1</v>
      </c>
      <c r="C1853" t="s">
        <v>7046</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13267</v>
      </c>
      <c r="R1853">
        <v>709</v>
      </c>
      <c r="S1853">
        <v>769</v>
      </c>
    </row>
    <row r="1854" spans="1:19" x14ac:dyDescent="0.3">
      <c r="A1854" t="s">
        <v>7026</v>
      </c>
      <c r="B1854">
        <v>1</v>
      </c>
      <c r="C1854" t="s">
        <v>7046</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13268</v>
      </c>
      <c r="R1854">
        <v>770</v>
      </c>
      <c r="S1854">
        <v>891</v>
      </c>
    </row>
    <row r="1855" spans="1:19" x14ac:dyDescent="0.3">
      <c r="A1855" t="s">
        <v>7026</v>
      </c>
      <c r="B1855">
        <v>1</v>
      </c>
      <c r="C1855" t="s">
        <v>7046</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13269</v>
      </c>
      <c r="R1855">
        <v>892</v>
      </c>
      <c r="S1855">
        <v>973</v>
      </c>
    </row>
    <row r="1856" spans="1:19" x14ac:dyDescent="0.3">
      <c r="A1856" t="s">
        <v>7026</v>
      </c>
      <c r="B1856">
        <v>1</v>
      </c>
      <c r="C1856" t="s">
        <v>7046</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13270</v>
      </c>
      <c r="R1856">
        <v>974</v>
      </c>
      <c r="S1856">
        <v>1146</v>
      </c>
    </row>
    <row r="1857" spans="1:19" x14ac:dyDescent="0.3">
      <c r="A1857" t="s">
        <v>7026</v>
      </c>
      <c r="B1857">
        <v>1</v>
      </c>
      <c r="C1857" t="s">
        <v>7036</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13260</v>
      </c>
      <c r="R1857">
        <v>1</v>
      </c>
      <c r="S1857">
        <v>177</v>
      </c>
    </row>
    <row r="1858" spans="1:19" x14ac:dyDescent="0.3">
      <c r="A1858" t="s">
        <v>7026</v>
      </c>
      <c r="B1858">
        <v>1</v>
      </c>
      <c r="C1858" t="s">
        <v>7036</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13261</v>
      </c>
      <c r="R1858">
        <v>178</v>
      </c>
      <c r="S1858">
        <v>348</v>
      </c>
    </row>
    <row r="1859" spans="1:19" x14ac:dyDescent="0.3">
      <c r="A1859" t="s">
        <v>7026</v>
      </c>
      <c r="B1859">
        <v>1</v>
      </c>
      <c r="C1859" t="s">
        <v>7036</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13262</v>
      </c>
      <c r="R1859">
        <v>349</v>
      </c>
      <c r="S1859">
        <v>440</v>
      </c>
    </row>
    <row r="1860" spans="1:19" x14ac:dyDescent="0.3">
      <c r="A1860" t="s">
        <v>7026</v>
      </c>
      <c r="B1860">
        <v>1</v>
      </c>
      <c r="C1860" t="s">
        <v>7036</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13263</v>
      </c>
      <c r="R1860">
        <v>441</v>
      </c>
      <c r="S1860">
        <v>502</v>
      </c>
    </row>
    <row r="1861" spans="1:19" x14ac:dyDescent="0.3">
      <c r="A1861" t="s">
        <v>7026</v>
      </c>
      <c r="B1861">
        <v>1</v>
      </c>
      <c r="C1861" t="s">
        <v>7036</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13264</v>
      </c>
      <c r="R1861">
        <v>503</v>
      </c>
      <c r="S1861">
        <v>549</v>
      </c>
    </row>
    <row r="1862" spans="1:19" x14ac:dyDescent="0.3">
      <c r="A1862" t="s">
        <v>7026</v>
      </c>
      <c r="B1862">
        <v>1</v>
      </c>
      <c r="C1862" t="s">
        <v>7036</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13266</v>
      </c>
      <c r="R1862">
        <v>550</v>
      </c>
      <c r="S1862">
        <v>708</v>
      </c>
    </row>
    <row r="1863" spans="1:19" x14ac:dyDescent="0.3">
      <c r="A1863" t="s">
        <v>7026</v>
      </c>
      <c r="B1863">
        <v>1</v>
      </c>
      <c r="C1863" t="s">
        <v>7036</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13267</v>
      </c>
      <c r="R1863">
        <v>709</v>
      </c>
      <c r="S1863">
        <v>769</v>
      </c>
    </row>
    <row r="1864" spans="1:19" x14ac:dyDescent="0.3">
      <c r="A1864" t="s">
        <v>7026</v>
      </c>
      <c r="B1864">
        <v>1</v>
      </c>
      <c r="C1864" t="s">
        <v>7036</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13268</v>
      </c>
      <c r="R1864">
        <v>770</v>
      </c>
      <c r="S1864">
        <v>891</v>
      </c>
    </row>
    <row r="1865" spans="1:19" x14ac:dyDescent="0.3">
      <c r="A1865" t="s">
        <v>7026</v>
      </c>
      <c r="B1865">
        <v>1</v>
      </c>
      <c r="C1865" t="s">
        <v>7036</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13269</v>
      </c>
      <c r="R1865">
        <v>892</v>
      </c>
      <c r="S1865">
        <v>973</v>
      </c>
    </row>
    <row r="1866" spans="1:19" x14ac:dyDescent="0.3">
      <c r="A1866" t="s">
        <v>7026</v>
      </c>
      <c r="B1866">
        <v>1</v>
      </c>
      <c r="C1866" t="s">
        <v>7036</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13271</v>
      </c>
    </row>
    <row r="1867" spans="1:19" x14ac:dyDescent="0.3">
      <c r="A1867" t="s">
        <v>7026</v>
      </c>
      <c r="B1867">
        <v>1</v>
      </c>
      <c r="C1867" t="s">
        <v>7036</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13272</v>
      </c>
      <c r="R1867">
        <v>974</v>
      </c>
      <c r="S1867">
        <v>1146</v>
      </c>
    </row>
    <row r="1868" spans="1:19" x14ac:dyDescent="0.3">
      <c r="A1868" t="s">
        <v>7026</v>
      </c>
      <c r="B1868">
        <v>1</v>
      </c>
      <c r="C1868" t="s">
        <v>7040</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13273</v>
      </c>
    </row>
    <row r="1869" spans="1:19" x14ac:dyDescent="0.3">
      <c r="A1869" t="s">
        <v>7026</v>
      </c>
      <c r="B1869">
        <v>1</v>
      </c>
      <c r="C1869" t="s">
        <v>7040</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13260</v>
      </c>
      <c r="R1869">
        <v>1</v>
      </c>
      <c r="S1869">
        <v>177</v>
      </c>
    </row>
    <row r="1870" spans="1:19" x14ac:dyDescent="0.3">
      <c r="A1870" t="s">
        <v>7026</v>
      </c>
      <c r="B1870">
        <v>1</v>
      </c>
      <c r="C1870" t="s">
        <v>7040</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13261</v>
      </c>
      <c r="R1870">
        <v>178</v>
      </c>
      <c r="S1870">
        <v>348</v>
      </c>
    </row>
    <row r="1871" spans="1:19" x14ac:dyDescent="0.3">
      <c r="A1871" t="s">
        <v>7026</v>
      </c>
      <c r="B1871">
        <v>1</v>
      </c>
      <c r="C1871" t="s">
        <v>7040</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13262</v>
      </c>
      <c r="R1871">
        <v>349</v>
      </c>
      <c r="S1871">
        <v>440</v>
      </c>
    </row>
    <row r="1872" spans="1:19" x14ac:dyDescent="0.3">
      <c r="A1872" t="s">
        <v>7026</v>
      </c>
      <c r="B1872">
        <v>1</v>
      </c>
      <c r="C1872" t="s">
        <v>7040</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13263</v>
      </c>
      <c r="R1872">
        <v>441</v>
      </c>
      <c r="S1872">
        <v>502</v>
      </c>
    </row>
    <row r="1873" spans="1:19" x14ac:dyDescent="0.3">
      <c r="A1873" t="s">
        <v>7026</v>
      </c>
      <c r="B1873">
        <v>1</v>
      </c>
      <c r="C1873" t="s">
        <v>7040</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13264</v>
      </c>
      <c r="R1873">
        <v>503</v>
      </c>
      <c r="S1873">
        <v>549</v>
      </c>
    </row>
    <row r="1874" spans="1:19" x14ac:dyDescent="0.3">
      <c r="A1874" t="s">
        <v>7026</v>
      </c>
      <c r="B1874">
        <v>1</v>
      </c>
      <c r="C1874" t="s">
        <v>7040</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13266</v>
      </c>
      <c r="R1874">
        <v>550</v>
      </c>
      <c r="S1874">
        <v>708</v>
      </c>
    </row>
    <row r="1875" spans="1:19" x14ac:dyDescent="0.3">
      <c r="A1875" t="s">
        <v>7026</v>
      </c>
      <c r="B1875">
        <v>1</v>
      </c>
      <c r="C1875" t="s">
        <v>7040</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13267</v>
      </c>
      <c r="R1875">
        <v>709</v>
      </c>
      <c r="S1875">
        <v>769</v>
      </c>
    </row>
    <row r="1876" spans="1:19" x14ac:dyDescent="0.3">
      <c r="A1876" t="s">
        <v>7026</v>
      </c>
      <c r="B1876">
        <v>1</v>
      </c>
      <c r="C1876" t="s">
        <v>7040</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13268</v>
      </c>
      <c r="R1876">
        <v>770</v>
      </c>
      <c r="S1876">
        <v>891</v>
      </c>
    </row>
    <row r="1877" spans="1:19" x14ac:dyDescent="0.3">
      <c r="A1877" t="s">
        <v>7026</v>
      </c>
      <c r="B1877">
        <v>1</v>
      </c>
      <c r="C1877" t="s">
        <v>7040</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13269</v>
      </c>
      <c r="R1877">
        <v>892</v>
      </c>
      <c r="S1877">
        <v>973</v>
      </c>
    </row>
    <row r="1878" spans="1:19" x14ac:dyDescent="0.3">
      <c r="A1878" t="s">
        <v>7026</v>
      </c>
      <c r="B1878">
        <v>1</v>
      </c>
      <c r="C1878" t="s">
        <v>7040</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13270</v>
      </c>
      <c r="R1878">
        <v>974</v>
      </c>
      <c r="S1878">
        <v>1146</v>
      </c>
    </row>
    <row r="1879" spans="1:19" x14ac:dyDescent="0.3">
      <c r="A1879" t="s">
        <v>7026</v>
      </c>
      <c r="B1879">
        <v>1</v>
      </c>
      <c r="C1879" t="s">
        <v>7040</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13274</v>
      </c>
    </row>
    <row r="1880" spans="1:19" x14ac:dyDescent="0.3">
      <c r="A1880" t="s">
        <v>7026</v>
      </c>
      <c r="B1880">
        <v>1</v>
      </c>
      <c r="C1880" t="s">
        <v>7052</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13261</v>
      </c>
      <c r="R1880">
        <v>178</v>
      </c>
      <c r="S1880">
        <v>348</v>
      </c>
    </row>
    <row r="1881" spans="1:19" x14ac:dyDescent="0.3">
      <c r="A1881" t="s">
        <v>7026</v>
      </c>
      <c r="B1881">
        <v>1</v>
      </c>
      <c r="C1881" t="s">
        <v>7052</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13262</v>
      </c>
      <c r="R1881">
        <v>349</v>
      </c>
      <c r="S1881">
        <v>440</v>
      </c>
    </row>
    <row r="1882" spans="1:19" x14ac:dyDescent="0.3">
      <c r="A1882" t="s">
        <v>7026</v>
      </c>
      <c r="B1882">
        <v>1</v>
      </c>
      <c r="C1882" t="s">
        <v>7052</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13263</v>
      </c>
      <c r="R1882">
        <v>441</v>
      </c>
      <c r="S1882">
        <v>502</v>
      </c>
    </row>
    <row r="1883" spans="1:19" x14ac:dyDescent="0.3">
      <c r="A1883" t="s">
        <v>7026</v>
      </c>
      <c r="B1883">
        <v>1</v>
      </c>
      <c r="C1883" t="s">
        <v>7052</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13264</v>
      </c>
      <c r="R1883">
        <v>503</v>
      </c>
      <c r="S1883">
        <v>549</v>
      </c>
    </row>
    <row r="1884" spans="1:19" x14ac:dyDescent="0.3">
      <c r="A1884" t="s">
        <v>7026</v>
      </c>
      <c r="B1884">
        <v>1</v>
      </c>
      <c r="C1884" t="s">
        <v>7052</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13266</v>
      </c>
      <c r="R1884">
        <v>550</v>
      </c>
      <c r="S1884">
        <v>708</v>
      </c>
    </row>
    <row r="1885" spans="1:19" x14ac:dyDescent="0.3">
      <c r="A1885" t="s">
        <v>7026</v>
      </c>
      <c r="B1885">
        <v>1</v>
      </c>
      <c r="C1885" t="s">
        <v>7052</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13267</v>
      </c>
      <c r="R1885">
        <v>709</v>
      </c>
      <c r="S1885">
        <v>769</v>
      </c>
    </row>
    <row r="1886" spans="1:19" x14ac:dyDescent="0.3">
      <c r="A1886" t="s">
        <v>7026</v>
      </c>
      <c r="B1886">
        <v>1</v>
      </c>
      <c r="C1886" t="s">
        <v>7052</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13268</v>
      </c>
      <c r="R1886">
        <v>770</v>
      </c>
      <c r="S1886">
        <v>891</v>
      </c>
    </row>
    <row r="1887" spans="1:19" x14ac:dyDescent="0.3">
      <c r="A1887" t="s">
        <v>7026</v>
      </c>
      <c r="B1887">
        <v>1</v>
      </c>
      <c r="C1887" t="s">
        <v>7052</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13269</v>
      </c>
      <c r="R1887">
        <v>892</v>
      </c>
      <c r="S1887">
        <v>973</v>
      </c>
    </row>
    <row r="1888" spans="1:19" x14ac:dyDescent="0.3">
      <c r="A1888" t="s">
        <v>7026</v>
      </c>
      <c r="B1888">
        <v>1</v>
      </c>
      <c r="C1888" t="s">
        <v>7052</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13275</v>
      </c>
      <c r="R1888">
        <v>1</v>
      </c>
      <c r="S1888">
        <v>177</v>
      </c>
    </row>
    <row r="1889" spans="1:19" x14ac:dyDescent="0.3">
      <c r="A1889" t="s">
        <v>7026</v>
      </c>
      <c r="B1889">
        <v>1</v>
      </c>
      <c r="C1889" t="s">
        <v>7052</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13276</v>
      </c>
      <c r="R1889">
        <v>974</v>
      </c>
      <c r="S1889">
        <v>1014</v>
      </c>
    </row>
    <row r="1890" spans="1:19" x14ac:dyDescent="0.3">
      <c r="A1890" t="s">
        <v>7026</v>
      </c>
      <c r="B1890">
        <v>1</v>
      </c>
      <c r="C1890" t="s">
        <v>7043</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13260</v>
      </c>
      <c r="R1890">
        <v>1</v>
      </c>
      <c r="S1890">
        <v>177</v>
      </c>
    </row>
    <row r="1891" spans="1:19" x14ac:dyDescent="0.3">
      <c r="A1891" t="s">
        <v>7026</v>
      </c>
      <c r="B1891">
        <v>1</v>
      </c>
      <c r="C1891" t="s">
        <v>7043</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13261</v>
      </c>
      <c r="R1891">
        <v>178</v>
      </c>
      <c r="S1891">
        <v>348</v>
      </c>
    </row>
    <row r="1892" spans="1:19" x14ac:dyDescent="0.3">
      <c r="A1892" t="s">
        <v>7026</v>
      </c>
      <c r="B1892">
        <v>1</v>
      </c>
      <c r="C1892" t="s">
        <v>7043</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13262</v>
      </c>
      <c r="R1892">
        <v>349</v>
      </c>
      <c r="S1892">
        <v>440</v>
      </c>
    </row>
    <row r="1893" spans="1:19" x14ac:dyDescent="0.3">
      <c r="A1893" t="s">
        <v>7026</v>
      </c>
      <c r="B1893">
        <v>1</v>
      </c>
      <c r="C1893" t="s">
        <v>7043</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13263</v>
      </c>
      <c r="R1893">
        <v>441</v>
      </c>
      <c r="S1893">
        <v>502</v>
      </c>
    </row>
    <row r="1894" spans="1:19" x14ac:dyDescent="0.3">
      <c r="A1894" t="s">
        <v>7026</v>
      </c>
      <c r="B1894">
        <v>1</v>
      </c>
      <c r="C1894" t="s">
        <v>7043</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13264</v>
      </c>
      <c r="R1894">
        <v>503</v>
      </c>
      <c r="S1894">
        <v>549</v>
      </c>
    </row>
    <row r="1895" spans="1:19" x14ac:dyDescent="0.3">
      <c r="A1895" t="s">
        <v>7026</v>
      </c>
      <c r="B1895">
        <v>1</v>
      </c>
      <c r="C1895" t="s">
        <v>7043</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13266</v>
      </c>
      <c r="R1895">
        <v>550</v>
      </c>
      <c r="S1895">
        <v>708</v>
      </c>
    </row>
    <row r="1896" spans="1:19" x14ac:dyDescent="0.3">
      <c r="A1896" t="s">
        <v>7026</v>
      </c>
      <c r="B1896">
        <v>1</v>
      </c>
      <c r="C1896" t="s">
        <v>7043</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13267</v>
      </c>
      <c r="R1896">
        <v>709</v>
      </c>
      <c r="S1896">
        <v>769</v>
      </c>
    </row>
    <row r="1897" spans="1:19" x14ac:dyDescent="0.3">
      <c r="A1897" t="s">
        <v>7026</v>
      </c>
      <c r="B1897">
        <v>1</v>
      </c>
      <c r="C1897" t="s">
        <v>7043</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13268</v>
      </c>
      <c r="R1897">
        <v>770</v>
      </c>
      <c r="S1897">
        <v>891</v>
      </c>
    </row>
    <row r="1898" spans="1:19" x14ac:dyDescent="0.3">
      <c r="A1898" t="s">
        <v>7026</v>
      </c>
      <c r="B1898">
        <v>1</v>
      </c>
      <c r="C1898" t="s">
        <v>7043</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13269</v>
      </c>
      <c r="R1898">
        <v>892</v>
      </c>
      <c r="S1898">
        <v>973</v>
      </c>
    </row>
    <row r="1899" spans="1:19" x14ac:dyDescent="0.3">
      <c r="A1899" t="s">
        <v>7026</v>
      </c>
      <c r="B1899">
        <v>1</v>
      </c>
      <c r="C1899" t="s">
        <v>7043</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13277</v>
      </c>
    </row>
    <row r="1900" spans="1:19" x14ac:dyDescent="0.3">
      <c r="A1900" t="s">
        <v>7026</v>
      </c>
      <c r="B1900">
        <v>1</v>
      </c>
      <c r="C1900" t="s">
        <v>7043</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13278</v>
      </c>
      <c r="R1900">
        <v>974</v>
      </c>
      <c r="S1900">
        <v>1146</v>
      </c>
    </row>
    <row r="1901" spans="1:19" x14ac:dyDescent="0.3">
      <c r="A1901" t="s">
        <v>5025</v>
      </c>
      <c r="B1901">
        <v>-1</v>
      </c>
      <c r="C1901" t="s">
        <v>5028</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13279</v>
      </c>
      <c r="R1901">
        <v>1</v>
      </c>
      <c r="S1901">
        <v>688</v>
      </c>
    </row>
    <row r="1902" spans="1:19" x14ac:dyDescent="0.3">
      <c r="A1902" t="s">
        <v>5025</v>
      </c>
      <c r="B1902">
        <v>-1</v>
      </c>
      <c r="C1902" t="s">
        <v>5028</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13280</v>
      </c>
      <c r="R1902">
        <v>689</v>
      </c>
      <c r="S1902">
        <v>936</v>
      </c>
    </row>
    <row r="1903" spans="1:19" x14ac:dyDescent="0.3">
      <c r="A1903" t="s">
        <v>5025</v>
      </c>
      <c r="B1903">
        <v>-1</v>
      </c>
      <c r="C1903" t="s">
        <v>5028</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13281</v>
      </c>
      <c r="R1903">
        <v>937</v>
      </c>
      <c r="S1903">
        <v>1053</v>
      </c>
    </row>
    <row r="1904" spans="1:19" x14ac:dyDescent="0.3">
      <c r="A1904" t="s">
        <v>5025</v>
      </c>
      <c r="B1904">
        <v>-1</v>
      </c>
      <c r="C1904" t="s">
        <v>5032</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13282</v>
      </c>
      <c r="R1904">
        <v>1</v>
      </c>
      <c r="S1904">
        <v>688</v>
      </c>
    </row>
    <row r="1905" spans="1:19" x14ac:dyDescent="0.3">
      <c r="A1905" t="s">
        <v>5025</v>
      </c>
      <c r="B1905">
        <v>-1</v>
      </c>
      <c r="C1905" t="s">
        <v>5032</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13283</v>
      </c>
      <c r="R1905">
        <v>689</v>
      </c>
      <c r="S1905">
        <v>816</v>
      </c>
    </row>
    <row r="1906" spans="1:19" x14ac:dyDescent="0.3">
      <c r="A1906" t="s">
        <v>132</v>
      </c>
      <c r="B1906">
        <v>-1</v>
      </c>
      <c r="C1906" t="s">
        <v>1044</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13284</v>
      </c>
    </row>
    <row r="1907" spans="1:19" x14ac:dyDescent="0.3">
      <c r="A1907" t="s">
        <v>132</v>
      </c>
      <c r="B1907">
        <v>-1</v>
      </c>
      <c r="C1907" t="s">
        <v>1044</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13285</v>
      </c>
      <c r="R1907">
        <v>1</v>
      </c>
      <c r="S1907">
        <v>7</v>
      </c>
    </row>
    <row r="1908" spans="1:19" x14ac:dyDescent="0.3">
      <c r="A1908" t="s">
        <v>132</v>
      </c>
      <c r="B1908">
        <v>-1</v>
      </c>
      <c r="C1908" t="s">
        <v>1044</v>
      </c>
      <c r="D1908" t="str">
        <f>INDEX(Transcripts[#Data], MATCH(Exons[[#This Row],[Transcript stable ID]], Transcripts[Transcript stable ID], 0), 4)</f>
        <v>NM_032415.5</v>
      </c>
      <c r="E1908" t="s">
        <v>27</v>
      </c>
      <c r="J1908">
        <v>3083579</v>
      </c>
      <c r="K1908">
        <v>2987209</v>
      </c>
      <c r="L1908">
        <v>2987421</v>
      </c>
      <c r="N1908">
        <v>3</v>
      </c>
      <c r="O1908">
        <v>412</v>
      </c>
      <c r="P1908">
        <v>624</v>
      </c>
      <c r="Q1908" t="s">
        <v>13286</v>
      </c>
      <c r="R1908">
        <v>8</v>
      </c>
      <c r="S1908">
        <v>220</v>
      </c>
    </row>
    <row r="1909" spans="1:19" x14ac:dyDescent="0.3">
      <c r="A1909" t="s">
        <v>132</v>
      </c>
      <c r="B1909">
        <v>-1</v>
      </c>
      <c r="C1909" t="s">
        <v>1044</v>
      </c>
      <c r="D1909" t="str">
        <f>INDEX(Transcripts[#Data], MATCH(Exons[[#This Row],[Transcript stable ID]], Transcripts[Transcript stable ID], 0), 4)</f>
        <v>NM_032415.5</v>
      </c>
      <c r="E1909" t="s">
        <v>27</v>
      </c>
      <c r="J1909">
        <v>3083579</v>
      </c>
      <c r="K1909">
        <v>2985453</v>
      </c>
      <c r="L1909">
        <v>2985590</v>
      </c>
      <c r="N1909">
        <v>4</v>
      </c>
      <c r="O1909">
        <v>625</v>
      </c>
      <c r="P1909">
        <v>762</v>
      </c>
      <c r="Q1909" t="s">
        <v>13287</v>
      </c>
      <c r="R1909">
        <v>221</v>
      </c>
      <c r="S1909">
        <v>358</v>
      </c>
    </row>
    <row r="1910" spans="1:19" x14ac:dyDescent="0.3">
      <c r="A1910" t="s">
        <v>132</v>
      </c>
      <c r="B1910">
        <v>-1</v>
      </c>
      <c r="C1910" t="s">
        <v>1044</v>
      </c>
      <c r="D1910" t="str">
        <f>INDEX(Transcripts[#Data], MATCH(Exons[[#This Row],[Transcript stable ID]], Transcripts[Transcript stable ID], 0), 4)</f>
        <v>NM_032415.5</v>
      </c>
      <c r="E1910" t="s">
        <v>27</v>
      </c>
      <c r="J1910">
        <v>3083579</v>
      </c>
      <c r="K1910">
        <v>2983846</v>
      </c>
      <c r="L1910">
        <v>2984171</v>
      </c>
      <c r="N1910">
        <v>5</v>
      </c>
      <c r="O1910">
        <v>763</v>
      </c>
      <c r="P1910">
        <v>1088</v>
      </c>
      <c r="Q1910" t="s">
        <v>13288</v>
      </c>
      <c r="R1910">
        <v>359</v>
      </c>
      <c r="S1910">
        <v>684</v>
      </c>
    </row>
    <row r="1911" spans="1:19" x14ac:dyDescent="0.3">
      <c r="A1911" t="s">
        <v>132</v>
      </c>
      <c r="B1911">
        <v>-1</v>
      </c>
      <c r="C1911" t="s">
        <v>1044</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13289</v>
      </c>
      <c r="R1911">
        <v>685</v>
      </c>
      <c r="S1911">
        <v>864</v>
      </c>
    </row>
    <row r="1912" spans="1:19" x14ac:dyDescent="0.3">
      <c r="A1912" t="s">
        <v>132</v>
      </c>
      <c r="B1912">
        <v>-1</v>
      </c>
      <c r="C1912" t="s">
        <v>1044</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13290</v>
      </c>
      <c r="R1912">
        <v>865</v>
      </c>
      <c r="S1912">
        <v>1017</v>
      </c>
    </row>
    <row r="1913" spans="1:19" x14ac:dyDescent="0.3">
      <c r="A1913" t="s">
        <v>132</v>
      </c>
      <c r="B1913">
        <v>-1</v>
      </c>
      <c r="C1913" t="s">
        <v>1044</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13291</v>
      </c>
      <c r="R1913">
        <v>1018</v>
      </c>
      <c r="S1913">
        <v>1143</v>
      </c>
    </row>
    <row r="1914" spans="1:19" x14ac:dyDescent="0.3">
      <c r="A1914" t="s">
        <v>132</v>
      </c>
      <c r="B1914">
        <v>-1</v>
      </c>
      <c r="C1914" t="s">
        <v>1044</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13292</v>
      </c>
      <c r="R1914">
        <v>1144</v>
      </c>
      <c r="S1914">
        <v>1341</v>
      </c>
    </row>
    <row r="1915" spans="1:19" x14ac:dyDescent="0.3">
      <c r="A1915" t="s">
        <v>132</v>
      </c>
      <c r="B1915">
        <v>-1</v>
      </c>
      <c r="C1915" t="s">
        <v>1044</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13293</v>
      </c>
      <c r="R1915">
        <v>1342</v>
      </c>
      <c r="S1915">
        <v>1518</v>
      </c>
    </row>
    <row r="1916" spans="1:19" x14ac:dyDescent="0.3">
      <c r="A1916" t="s">
        <v>132</v>
      </c>
      <c r="B1916">
        <v>-1</v>
      </c>
      <c r="C1916" t="s">
        <v>1044</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13294</v>
      </c>
      <c r="R1916">
        <v>1519</v>
      </c>
      <c r="S1916">
        <v>1570</v>
      </c>
    </row>
    <row r="1917" spans="1:19" x14ac:dyDescent="0.3">
      <c r="A1917" t="s">
        <v>132</v>
      </c>
      <c r="B1917">
        <v>-1</v>
      </c>
      <c r="C1917" t="s">
        <v>1044</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13295</v>
      </c>
      <c r="R1917">
        <v>1571</v>
      </c>
      <c r="S1917">
        <v>1653</v>
      </c>
    </row>
    <row r="1918" spans="1:19" x14ac:dyDescent="0.3">
      <c r="A1918" t="s">
        <v>132</v>
      </c>
      <c r="B1918">
        <v>-1</v>
      </c>
      <c r="C1918" t="s">
        <v>1044</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13296</v>
      </c>
      <c r="R1918">
        <v>1654</v>
      </c>
      <c r="S1918">
        <v>1754</v>
      </c>
    </row>
    <row r="1919" spans="1:19" x14ac:dyDescent="0.3">
      <c r="A1919" t="s">
        <v>132</v>
      </c>
      <c r="B1919">
        <v>-1</v>
      </c>
      <c r="C1919" t="s">
        <v>1044</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13297</v>
      </c>
      <c r="R1919">
        <v>1755</v>
      </c>
      <c r="S1919">
        <v>1807</v>
      </c>
    </row>
    <row r="1920" spans="1:19" x14ac:dyDescent="0.3">
      <c r="A1920" t="s">
        <v>132</v>
      </c>
      <c r="B1920">
        <v>-1</v>
      </c>
      <c r="C1920" t="s">
        <v>1044</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13298</v>
      </c>
      <c r="R1920">
        <v>1808</v>
      </c>
      <c r="S1920">
        <v>1940</v>
      </c>
    </row>
    <row r="1921" spans="1:19" x14ac:dyDescent="0.3">
      <c r="A1921" t="s">
        <v>132</v>
      </c>
      <c r="B1921">
        <v>-1</v>
      </c>
      <c r="C1921" t="s">
        <v>1044</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13299</v>
      </c>
      <c r="R1921">
        <v>1941</v>
      </c>
      <c r="S1921">
        <v>2142</v>
      </c>
    </row>
    <row r="1922" spans="1:19" x14ac:dyDescent="0.3">
      <c r="A1922" t="s">
        <v>132</v>
      </c>
      <c r="B1922">
        <v>-1</v>
      </c>
      <c r="C1922" t="s">
        <v>1044</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13300</v>
      </c>
      <c r="R1922">
        <v>2143</v>
      </c>
      <c r="S1922">
        <v>2269</v>
      </c>
    </row>
    <row r="1923" spans="1:19" x14ac:dyDescent="0.3">
      <c r="A1923" t="s">
        <v>132</v>
      </c>
      <c r="B1923">
        <v>-1</v>
      </c>
      <c r="C1923" t="s">
        <v>1044</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13301</v>
      </c>
      <c r="R1923">
        <v>2270</v>
      </c>
      <c r="S1923">
        <v>2510</v>
      </c>
    </row>
    <row r="1924" spans="1:19" x14ac:dyDescent="0.3">
      <c r="A1924" t="s">
        <v>132</v>
      </c>
      <c r="B1924">
        <v>-1</v>
      </c>
      <c r="C1924" t="s">
        <v>1044</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13302</v>
      </c>
      <c r="R1924">
        <v>2511</v>
      </c>
      <c r="S1924">
        <v>2607</v>
      </c>
    </row>
    <row r="1925" spans="1:19" x14ac:dyDescent="0.3">
      <c r="A1925" t="s">
        <v>132</v>
      </c>
      <c r="B1925">
        <v>-1</v>
      </c>
      <c r="C1925" t="s">
        <v>1044</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13303</v>
      </c>
      <c r="R1925">
        <v>2608</v>
      </c>
      <c r="S1925">
        <v>2703</v>
      </c>
    </row>
    <row r="1926" spans="1:19" x14ac:dyDescent="0.3">
      <c r="A1926" t="s">
        <v>132</v>
      </c>
      <c r="B1926">
        <v>-1</v>
      </c>
      <c r="C1926" t="s">
        <v>1044</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13304</v>
      </c>
      <c r="R1926">
        <v>2704</v>
      </c>
      <c r="S1926">
        <v>2839</v>
      </c>
    </row>
    <row r="1927" spans="1:19" x14ac:dyDescent="0.3">
      <c r="A1927" t="s">
        <v>132</v>
      </c>
      <c r="B1927">
        <v>-1</v>
      </c>
      <c r="C1927" t="s">
        <v>1044</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13305</v>
      </c>
      <c r="R1927">
        <v>2840</v>
      </c>
      <c r="S1927">
        <v>3019</v>
      </c>
    </row>
    <row r="1928" spans="1:19" x14ac:dyDescent="0.3">
      <c r="A1928" t="s">
        <v>132</v>
      </c>
      <c r="B1928">
        <v>-1</v>
      </c>
      <c r="C1928" t="s">
        <v>1044</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13306</v>
      </c>
      <c r="R1928">
        <v>3020</v>
      </c>
      <c r="S1928">
        <v>3144</v>
      </c>
    </row>
    <row r="1929" spans="1:19" x14ac:dyDescent="0.3">
      <c r="A1929" t="s">
        <v>132</v>
      </c>
      <c r="B1929">
        <v>-1</v>
      </c>
      <c r="C1929" t="s">
        <v>1044</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13307</v>
      </c>
      <c r="R1929">
        <v>3145</v>
      </c>
      <c r="S1929">
        <v>3260</v>
      </c>
    </row>
    <row r="1930" spans="1:19" x14ac:dyDescent="0.3">
      <c r="A1930" t="s">
        <v>132</v>
      </c>
      <c r="B1930">
        <v>-1</v>
      </c>
      <c r="C1930" t="s">
        <v>1044</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13308</v>
      </c>
      <c r="R1930">
        <v>3261</v>
      </c>
      <c r="S1930">
        <v>3465</v>
      </c>
    </row>
    <row r="1931" spans="1:19" x14ac:dyDescent="0.3">
      <c r="A1931" t="s">
        <v>4909</v>
      </c>
      <c r="B1931">
        <v>1</v>
      </c>
      <c r="C1931" t="s">
        <v>4910</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13309</v>
      </c>
      <c r="R1931">
        <v>1</v>
      </c>
      <c r="S1931">
        <v>80</v>
      </c>
    </row>
    <row r="1932" spans="1:19" x14ac:dyDescent="0.3">
      <c r="A1932" t="s">
        <v>4909</v>
      </c>
      <c r="B1932">
        <v>1</v>
      </c>
      <c r="C1932" t="s">
        <v>4910</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13310</v>
      </c>
      <c r="R1932">
        <v>81</v>
      </c>
      <c r="S1932">
        <v>291</v>
      </c>
    </row>
    <row r="1933" spans="1:19" x14ac:dyDescent="0.3">
      <c r="A1933" t="s">
        <v>4909</v>
      </c>
      <c r="B1933">
        <v>1</v>
      </c>
      <c r="C1933" t="s">
        <v>4910</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13311</v>
      </c>
      <c r="R1933">
        <v>292</v>
      </c>
      <c r="S1933">
        <v>438</v>
      </c>
    </row>
    <row r="1934" spans="1:19" x14ac:dyDescent="0.3">
      <c r="A1934" t="s">
        <v>4909</v>
      </c>
      <c r="B1934">
        <v>1</v>
      </c>
      <c r="C1934" t="s">
        <v>4910</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13312</v>
      </c>
      <c r="R1934">
        <v>439</v>
      </c>
      <c r="S1934">
        <v>516</v>
      </c>
    </row>
    <row r="1935" spans="1:19" x14ac:dyDescent="0.3">
      <c r="A1935" t="s">
        <v>4909</v>
      </c>
      <c r="B1935">
        <v>1</v>
      </c>
      <c r="C1935" t="s">
        <v>4910</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13313</v>
      </c>
      <c r="R1935">
        <v>517</v>
      </c>
      <c r="S1935">
        <v>568</v>
      </c>
    </row>
    <row r="1936" spans="1:19" x14ac:dyDescent="0.3">
      <c r="A1936" t="s">
        <v>4909</v>
      </c>
      <c r="B1936">
        <v>1</v>
      </c>
      <c r="C1936" t="s">
        <v>4910</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13314</v>
      </c>
      <c r="R1936">
        <v>569</v>
      </c>
      <c r="S1936">
        <v>693</v>
      </c>
    </row>
    <row r="1937" spans="1:19" x14ac:dyDescent="0.3">
      <c r="A1937" t="s">
        <v>4909</v>
      </c>
      <c r="B1937">
        <v>1</v>
      </c>
      <c r="C1937" t="s">
        <v>4910</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13315</v>
      </c>
      <c r="R1937">
        <v>694</v>
      </c>
      <c r="S1937">
        <v>895</v>
      </c>
    </row>
    <row r="1938" spans="1:19" x14ac:dyDescent="0.3">
      <c r="A1938" t="s">
        <v>4909</v>
      </c>
      <c r="B1938">
        <v>1</v>
      </c>
      <c r="C1938" t="s">
        <v>4910</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13316</v>
      </c>
      <c r="R1938">
        <v>896</v>
      </c>
      <c r="S1938">
        <v>960</v>
      </c>
    </row>
    <row r="1939" spans="1:19" x14ac:dyDescent="0.3">
      <c r="A1939" t="s">
        <v>4909</v>
      </c>
      <c r="B1939">
        <v>1</v>
      </c>
      <c r="C1939" t="s">
        <v>4910</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13317</v>
      </c>
      <c r="R1939">
        <v>961</v>
      </c>
      <c r="S1939">
        <v>1022</v>
      </c>
    </row>
    <row r="1940" spans="1:19" x14ac:dyDescent="0.3">
      <c r="A1940" t="s">
        <v>4909</v>
      </c>
      <c r="B1940">
        <v>1</v>
      </c>
      <c r="C1940" t="s">
        <v>4910</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13318</v>
      </c>
      <c r="R1940">
        <v>1023</v>
      </c>
      <c r="S1940">
        <v>1068</v>
      </c>
    </row>
    <row r="1941" spans="1:19" x14ac:dyDescent="0.3">
      <c r="A1941" t="s">
        <v>4909</v>
      </c>
      <c r="B1941">
        <v>1</v>
      </c>
      <c r="C1941" t="s">
        <v>4910</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13319</v>
      </c>
      <c r="R1941">
        <v>1069</v>
      </c>
      <c r="S1941">
        <v>1182</v>
      </c>
    </row>
    <row r="1942" spans="1:19" x14ac:dyDescent="0.3">
      <c r="A1942" t="s">
        <v>2071</v>
      </c>
      <c r="B1942">
        <v>-1</v>
      </c>
      <c r="C1942" t="s">
        <v>2106</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13320</v>
      </c>
      <c r="R1942">
        <v>208</v>
      </c>
      <c r="S1942">
        <v>1039</v>
      </c>
    </row>
    <row r="1943" spans="1:19" x14ac:dyDescent="0.3">
      <c r="A1943" t="s">
        <v>2071</v>
      </c>
      <c r="B1943">
        <v>-1</v>
      </c>
      <c r="C1943" t="s">
        <v>2106</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13321</v>
      </c>
      <c r="R1943">
        <v>1040</v>
      </c>
      <c r="S1943">
        <v>1251</v>
      </c>
    </row>
    <row r="1944" spans="1:19" x14ac:dyDescent="0.3">
      <c r="A1944" t="s">
        <v>2071</v>
      </c>
      <c r="B1944">
        <v>-1</v>
      </c>
      <c r="C1944" t="s">
        <v>2106</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13322</v>
      </c>
      <c r="R1944">
        <v>1252</v>
      </c>
      <c r="S1944">
        <v>1465</v>
      </c>
    </row>
    <row r="1945" spans="1:19" x14ac:dyDescent="0.3">
      <c r="A1945" t="s">
        <v>2071</v>
      </c>
      <c r="B1945">
        <v>-1</v>
      </c>
      <c r="C1945" t="s">
        <v>2106</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13323</v>
      </c>
      <c r="R1945">
        <v>1466</v>
      </c>
      <c r="S1945">
        <v>1940</v>
      </c>
    </row>
    <row r="1946" spans="1:19" x14ac:dyDescent="0.3">
      <c r="A1946" t="s">
        <v>2071</v>
      </c>
      <c r="B1946">
        <v>-1</v>
      </c>
      <c r="C1946" t="s">
        <v>2106</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13324</v>
      </c>
      <c r="R1946">
        <v>1941</v>
      </c>
      <c r="S1946">
        <v>2163</v>
      </c>
    </row>
    <row r="1947" spans="1:19" x14ac:dyDescent="0.3">
      <c r="A1947" t="s">
        <v>2071</v>
      </c>
      <c r="B1947">
        <v>-1</v>
      </c>
      <c r="C1947" t="s">
        <v>2106</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13325</v>
      </c>
      <c r="R1947">
        <v>2164</v>
      </c>
      <c r="S1947">
        <v>2223</v>
      </c>
    </row>
    <row r="1948" spans="1:19" x14ac:dyDescent="0.3">
      <c r="A1948" t="s">
        <v>2071</v>
      </c>
      <c r="B1948">
        <v>-1</v>
      </c>
      <c r="C1948" t="s">
        <v>2106</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13326</v>
      </c>
    </row>
    <row r="1949" spans="1:19" x14ac:dyDescent="0.3">
      <c r="A1949" t="s">
        <v>2071</v>
      </c>
      <c r="B1949">
        <v>-1</v>
      </c>
      <c r="C1949" t="s">
        <v>2106</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13327</v>
      </c>
      <c r="R1949">
        <v>1</v>
      </c>
      <c r="S1949">
        <v>207</v>
      </c>
    </row>
    <row r="1950" spans="1:19" x14ac:dyDescent="0.3">
      <c r="A1950" t="s">
        <v>2071</v>
      </c>
      <c r="B1950">
        <v>-1</v>
      </c>
      <c r="C1950" t="s">
        <v>2122</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13321</v>
      </c>
      <c r="R1950">
        <v>815</v>
      </c>
      <c r="S1950">
        <v>1026</v>
      </c>
    </row>
    <row r="1951" spans="1:19" x14ac:dyDescent="0.3">
      <c r="A1951" t="s">
        <v>2071</v>
      </c>
      <c r="B1951">
        <v>-1</v>
      </c>
      <c r="C1951" t="s">
        <v>2122</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13322</v>
      </c>
      <c r="R1951">
        <v>1027</v>
      </c>
      <c r="S1951">
        <v>1240</v>
      </c>
    </row>
    <row r="1952" spans="1:19" x14ac:dyDescent="0.3">
      <c r="A1952" t="s">
        <v>2071</v>
      </c>
      <c r="B1952">
        <v>-1</v>
      </c>
      <c r="C1952" t="s">
        <v>2122</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13323</v>
      </c>
      <c r="R1952">
        <v>1241</v>
      </c>
      <c r="S1952">
        <v>1715</v>
      </c>
    </row>
    <row r="1953" spans="1:19" x14ac:dyDescent="0.3">
      <c r="A1953" t="s">
        <v>2071</v>
      </c>
      <c r="B1953">
        <v>-1</v>
      </c>
      <c r="C1953" t="s">
        <v>2122</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13324</v>
      </c>
      <c r="R1953">
        <v>1716</v>
      </c>
      <c r="S1953">
        <v>1938</v>
      </c>
    </row>
    <row r="1954" spans="1:19" x14ac:dyDescent="0.3">
      <c r="A1954" t="s">
        <v>2071</v>
      </c>
      <c r="B1954">
        <v>-1</v>
      </c>
      <c r="C1954" t="s">
        <v>2122</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13328</v>
      </c>
    </row>
    <row r="1955" spans="1:19" x14ac:dyDescent="0.3">
      <c r="A1955" t="s">
        <v>2071</v>
      </c>
      <c r="B1955">
        <v>-1</v>
      </c>
      <c r="C1955" t="s">
        <v>2122</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13329</v>
      </c>
      <c r="R1955">
        <v>1</v>
      </c>
      <c r="S1955">
        <v>814</v>
      </c>
    </row>
    <row r="1956" spans="1:19" x14ac:dyDescent="0.3">
      <c r="A1956" t="s">
        <v>2071</v>
      </c>
      <c r="B1956">
        <v>-1</v>
      </c>
      <c r="C1956" t="s">
        <v>2122</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13330</v>
      </c>
      <c r="R1956">
        <v>1939</v>
      </c>
      <c r="S1956">
        <v>1998</v>
      </c>
    </row>
    <row r="1957" spans="1:19" x14ac:dyDescent="0.3">
      <c r="A1957" t="s">
        <v>2615</v>
      </c>
      <c r="B1957">
        <v>1</v>
      </c>
      <c r="C1957" t="s">
        <v>2624</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13331</v>
      </c>
    </row>
    <row r="1958" spans="1:19" x14ac:dyDescent="0.3">
      <c r="A1958" t="s">
        <v>2615</v>
      </c>
      <c r="B1958">
        <v>1</v>
      </c>
      <c r="C1958" t="s">
        <v>2624</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13332</v>
      </c>
      <c r="R1958">
        <v>1</v>
      </c>
      <c r="S1958">
        <v>135</v>
      </c>
    </row>
    <row r="1959" spans="1:19" x14ac:dyDescent="0.3">
      <c r="A1959" t="s">
        <v>2615</v>
      </c>
      <c r="B1959">
        <v>1</v>
      </c>
      <c r="C1959" t="s">
        <v>2624</v>
      </c>
      <c r="D1959" t="e">
        <f>INDEX(Transcripts[#Data], MATCH(Exons[[#This Row],[Transcript stable ID]], Transcripts[Transcript stable ID], 0), 4)</f>
        <v>#N/A</v>
      </c>
      <c r="E1959" t="s">
        <v>27</v>
      </c>
      <c r="J1959">
        <v>37844393</v>
      </c>
      <c r="K1959">
        <v>37864574</v>
      </c>
      <c r="L1959">
        <v>37864787</v>
      </c>
      <c r="N1959">
        <v>5</v>
      </c>
      <c r="O1959">
        <v>646</v>
      </c>
      <c r="P1959">
        <v>859</v>
      </c>
      <c r="Q1959" t="s">
        <v>13333</v>
      </c>
      <c r="R1959">
        <v>136</v>
      </c>
      <c r="S1959">
        <v>349</v>
      </c>
    </row>
    <row r="1960" spans="1:19" x14ac:dyDescent="0.3">
      <c r="A1960" t="s">
        <v>2615</v>
      </c>
      <c r="B1960">
        <v>1</v>
      </c>
      <c r="C1960" t="s">
        <v>2624</v>
      </c>
      <c r="D1960" t="e">
        <f>INDEX(Transcripts[#Data], MATCH(Exons[[#This Row],[Transcript stable ID]], Transcripts[Transcript stable ID], 0), 4)</f>
        <v>#N/A</v>
      </c>
      <c r="E1960" t="s">
        <v>27</v>
      </c>
      <c r="J1960">
        <v>37844393</v>
      </c>
      <c r="K1960">
        <v>37865571</v>
      </c>
      <c r="L1960">
        <v>37865705</v>
      </c>
      <c r="N1960">
        <v>6</v>
      </c>
      <c r="O1960">
        <v>860</v>
      </c>
      <c r="P1960">
        <v>994</v>
      </c>
      <c r="Q1960" t="s">
        <v>13334</v>
      </c>
      <c r="R1960">
        <v>350</v>
      </c>
      <c r="S1960">
        <v>484</v>
      </c>
    </row>
    <row r="1961" spans="1:19" x14ac:dyDescent="0.3">
      <c r="A1961" t="s">
        <v>2615</v>
      </c>
      <c r="B1961">
        <v>1</v>
      </c>
      <c r="C1961" t="s">
        <v>2624</v>
      </c>
      <c r="D1961" t="e">
        <f>INDEX(Transcripts[#Data], MATCH(Exons[[#This Row],[Transcript stable ID]], Transcripts[Transcript stable ID], 0), 4)</f>
        <v>#N/A</v>
      </c>
      <c r="E1961" t="s">
        <v>27</v>
      </c>
      <c r="J1961">
        <v>37844393</v>
      </c>
      <c r="K1961">
        <v>37866066</v>
      </c>
      <c r="L1961">
        <v>37866134</v>
      </c>
      <c r="N1961">
        <v>7</v>
      </c>
      <c r="O1961">
        <v>995</v>
      </c>
      <c r="P1961">
        <v>1063</v>
      </c>
      <c r="Q1961" t="s">
        <v>13335</v>
      </c>
      <c r="R1961">
        <v>485</v>
      </c>
      <c r="S1961">
        <v>553</v>
      </c>
    </row>
    <row r="1962" spans="1:19" x14ac:dyDescent="0.3">
      <c r="A1962" t="s">
        <v>2615</v>
      </c>
      <c r="B1962">
        <v>1</v>
      </c>
      <c r="C1962" t="s">
        <v>2624</v>
      </c>
      <c r="D1962" t="e">
        <f>INDEX(Transcripts[#Data], MATCH(Exons[[#This Row],[Transcript stable ID]], Transcripts[Transcript stable ID], 0), 4)</f>
        <v>#N/A</v>
      </c>
      <c r="E1962" t="s">
        <v>27</v>
      </c>
      <c r="J1962">
        <v>37844393</v>
      </c>
      <c r="K1962">
        <v>37866339</v>
      </c>
      <c r="L1962">
        <v>37866454</v>
      </c>
      <c r="N1962">
        <v>8</v>
      </c>
      <c r="O1962">
        <v>1064</v>
      </c>
      <c r="P1962">
        <v>1179</v>
      </c>
      <c r="Q1962" t="s">
        <v>13336</v>
      </c>
      <c r="R1962">
        <v>554</v>
      </c>
      <c r="S1962">
        <v>669</v>
      </c>
    </row>
    <row r="1963" spans="1:19" x14ac:dyDescent="0.3">
      <c r="A1963" t="s">
        <v>2615</v>
      </c>
      <c r="B1963">
        <v>1</v>
      </c>
      <c r="C1963" t="s">
        <v>2624</v>
      </c>
      <c r="D1963" t="e">
        <f>INDEX(Transcripts[#Data], MATCH(Exons[[#This Row],[Transcript stable ID]], Transcripts[Transcript stable ID], 0), 4)</f>
        <v>#N/A</v>
      </c>
      <c r="E1963" t="s">
        <v>27</v>
      </c>
      <c r="J1963">
        <v>37844393</v>
      </c>
      <c r="K1963">
        <v>37866593</v>
      </c>
      <c r="L1963">
        <v>37866734</v>
      </c>
      <c r="N1963">
        <v>9</v>
      </c>
      <c r="O1963">
        <v>1180</v>
      </c>
      <c r="P1963">
        <v>1321</v>
      </c>
      <c r="Q1963" t="s">
        <v>13337</v>
      </c>
      <c r="R1963">
        <v>670</v>
      </c>
      <c r="S1963">
        <v>811</v>
      </c>
    </row>
    <row r="1964" spans="1:19" x14ac:dyDescent="0.3">
      <c r="A1964" t="s">
        <v>2615</v>
      </c>
      <c r="B1964">
        <v>1</v>
      </c>
      <c r="C1964" t="s">
        <v>2624</v>
      </c>
      <c r="D1964" t="e">
        <f>INDEX(Transcripts[#Data], MATCH(Exons[[#This Row],[Transcript stable ID]], Transcripts[Transcript stable ID], 0), 4)</f>
        <v>#N/A</v>
      </c>
      <c r="E1964" t="s">
        <v>27</v>
      </c>
      <c r="J1964">
        <v>37844393</v>
      </c>
      <c r="K1964">
        <v>37868181</v>
      </c>
      <c r="L1964">
        <v>37868300</v>
      </c>
      <c r="N1964">
        <v>10</v>
      </c>
      <c r="O1964">
        <v>1322</v>
      </c>
      <c r="P1964">
        <v>1441</v>
      </c>
      <c r="Q1964" t="s">
        <v>13338</v>
      </c>
      <c r="R1964">
        <v>812</v>
      </c>
      <c r="S1964">
        <v>931</v>
      </c>
    </row>
    <row r="1965" spans="1:19" x14ac:dyDescent="0.3">
      <c r="A1965" t="s">
        <v>2615</v>
      </c>
      <c r="B1965">
        <v>1</v>
      </c>
      <c r="C1965" t="s">
        <v>2624</v>
      </c>
      <c r="D1965" t="e">
        <f>INDEX(Transcripts[#Data], MATCH(Exons[[#This Row],[Transcript stable ID]], Transcripts[Transcript stable ID], 0), 4)</f>
        <v>#N/A</v>
      </c>
      <c r="E1965" t="s">
        <v>27</v>
      </c>
      <c r="J1965">
        <v>37844393</v>
      </c>
      <c r="K1965">
        <v>37868575</v>
      </c>
      <c r="L1965">
        <v>37868701</v>
      </c>
      <c r="N1965">
        <v>11</v>
      </c>
      <c r="O1965">
        <v>1442</v>
      </c>
      <c r="P1965">
        <v>1568</v>
      </c>
      <c r="Q1965" t="s">
        <v>13339</v>
      </c>
      <c r="R1965">
        <v>932</v>
      </c>
      <c r="S1965">
        <v>1058</v>
      </c>
    </row>
    <row r="1966" spans="1:19" x14ac:dyDescent="0.3">
      <c r="A1966" t="s">
        <v>2615</v>
      </c>
      <c r="B1966">
        <v>1</v>
      </c>
      <c r="C1966" t="s">
        <v>2624</v>
      </c>
      <c r="D1966" t="e">
        <f>INDEX(Transcripts[#Data], MATCH(Exons[[#This Row],[Transcript stable ID]], Transcripts[Transcript stable ID], 0), 4)</f>
        <v>#N/A</v>
      </c>
      <c r="E1966" t="s">
        <v>27</v>
      </c>
      <c r="J1966">
        <v>37844393</v>
      </c>
      <c r="K1966">
        <v>37871539</v>
      </c>
      <c r="L1966">
        <v>37871612</v>
      </c>
      <c r="N1966">
        <v>12</v>
      </c>
      <c r="O1966">
        <v>1569</v>
      </c>
      <c r="P1966">
        <v>1642</v>
      </c>
      <c r="Q1966" t="s">
        <v>13340</v>
      </c>
      <c r="R1966">
        <v>1059</v>
      </c>
      <c r="S1966">
        <v>1132</v>
      </c>
    </row>
    <row r="1967" spans="1:19" x14ac:dyDescent="0.3">
      <c r="A1967" t="s">
        <v>2615</v>
      </c>
      <c r="B1967">
        <v>1</v>
      </c>
      <c r="C1967" t="s">
        <v>2624</v>
      </c>
      <c r="D1967" t="e">
        <f>INDEX(Transcripts[#Data], MATCH(Exons[[#This Row],[Transcript stable ID]], Transcripts[Transcript stable ID], 0), 4)</f>
        <v>#N/A</v>
      </c>
      <c r="E1967" t="s">
        <v>27</v>
      </c>
      <c r="J1967">
        <v>37844393</v>
      </c>
      <c r="K1967">
        <v>37871699</v>
      </c>
      <c r="L1967">
        <v>37871789</v>
      </c>
      <c r="N1967">
        <v>13</v>
      </c>
      <c r="O1967">
        <v>1643</v>
      </c>
      <c r="P1967">
        <v>1733</v>
      </c>
      <c r="Q1967" t="s">
        <v>13341</v>
      </c>
      <c r="R1967">
        <v>1133</v>
      </c>
      <c r="S1967">
        <v>1223</v>
      </c>
    </row>
    <row r="1968" spans="1:19" x14ac:dyDescent="0.3">
      <c r="A1968" t="s">
        <v>2615</v>
      </c>
      <c r="B1968">
        <v>1</v>
      </c>
      <c r="C1968" t="s">
        <v>2624</v>
      </c>
      <c r="D1968" t="e">
        <f>INDEX(Transcripts[#Data], MATCH(Exons[[#This Row],[Transcript stable ID]], Transcripts[Transcript stable ID], 0), 4)</f>
        <v>#N/A</v>
      </c>
      <c r="E1968" t="s">
        <v>27</v>
      </c>
      <c r="J1968">
        <v>37844393</v>
      </c>
      <c r="K1968">
        <v>37871993</v>
      </c>
      <c r="L1968">
        <v>37872192</v>
      </c>
      <c r="N1968">
        <v>14</v>
      </c>
      <c r="O1968">
        <v>1734</v>
      </c>
      <c r="P1968">
        <v>1933</v>
      </c>
      <c r="Q1968" t="s">
        <v>13342</v>
      </c>
      <c r="R1968">
        <v>1224</v>
      </c>
      <c r="S1968">
        <v>1423</v>
      </c>
    </row>
    <row r="1969" spans="1:19" x14ac:dyDescent="0.3">
      <c r="A1969" t="s">
        <v>2615</v>
      </c>
      <c r="B1969">
        <v>1</v>
      </c>
      <c r="C1969" t="s">
        <v>2624</v>
      </c>
      <c r="D1969" t="e">
        <f>INDEX(Transcripts[#Data], MATCH(Exons[[#This Row],[Transcript stable ID]], Transcripts[Transcript stable ID], 0), 4)</f>
        <v>#N/A</v>
      </c>
      <c r="E1969" t="s">
        <v>27</v>
      </c>
      <c r="J1969">
        <v>37844393</v>
      </c>
      <c r="K1969">
        <v>37872554</v>
      </c>
      <c r="L1969">
        <v>37872686</v>
      </c>
      <c r="N1969">
        <v>15</v>
      </c>
      <c r="O1969">
        <v>1934</v>
      </c>
      <c r="P1969">
        <v>2066</v>
      </c>
      <c r="Q1969" t="s">
        <v>13343</v>
      </c>
      <c r="R1969">
        <v>1424</v>
      </c>
      <c r="S1969">
        <v>1556</v>
      </c>
    </row>
    <row r="1970" spans="1:19" x14ac:dyDescent="0.3">
      <c r="A1970" t="s">
        <v>2615</v>
      </c>
      <c r="B1970">
        <v>1</v>
      </c>
      <c r="C1970" t="s">
        <v>2624</v>
      </c>
      <c r="D1970" t="e">
        <f>INDEX(Transcripts[#Data], MATCH(Exons[[#This Row],[Transcript stable ID]], Transcripts[Transcript stable ID], 0), 4)</f>
        <v>#N/A</v>
      </c>
      <c r="E1970" t="s">
        <v>27</v>
      </c>
      <c r="J1970">
        <v>37844393</v>
      </c>
      <c r="K1970">
        <v>37872768</v>
      </c>
      <c r="L1970">
        <v>37872858</v>
      </c>
      <c r="N1970">
        <v>16</v>
      </c>
      <c r="O1970">
        <v>2067</v>
      </c>
      <c r="P1970">
        <v>2157</v>
      </c>
      <c r="Q1970" t="s">
        <v>13344</v>
      </c>
      <c r="R1970">
        <v>1557</v>
      </c>
      <c r="S1970">
        <v>1647</v>
      </c>
    </row>
    <row r="1971" spans="1:19" x14ac:dyDescent="0.3">
      <c r="A1971" t="s">
        <v>2615</v>
      </c>
      <c r="B1971">
        <v>1</v>
      </c>
      <c r="C1971" t="s">
        <v>2624</v>
      </c>
      <c r="D1971" t="e">
        <f>INDEX(Transcripts[#Data], MATCH(Exons[[#This Row],[Transcript stable ID]], Transcripts[Transcript stable ID], 0), 4)</f>
        <v>#N/A</v>
      </c>
      <c r="E1971" t="s">
        <v>27</v>
      </c>
      <c r="J1971">
        <v>37844393</v>
      </c>
      <c r="K1971">
        <v>37873573</v>
      </c>
      <c r="L1971">
        <v>37873733</v>
      </c>
      <c r="N1971">
        <v>17</v>
      </c>
      <c r="O1971">
        <v>2158</v>
      </c>
      <c r="P1971">
        <v>2318</v>
      </c>
      <c r="Q1971" t="s">
        <v>13345</v>
      </c>
      <c r="R1971">
        <v>1648</v>
      </c>
      <c r="S1971">
        <v>1808</v>
      </c>
    </row>
    <row r="1972" spans="1:19" x14ac:dyDescent="0.3">
      <c r="A1972" t="s">
        <v>2615</v>
      </c>
      <c r="B1972">
        <v>1</v>
      </c>
      <c r="C1972" t="s">
        <v>2624</v>
      </c>
      <c r="D1972" t="e">
        <f>INDEX(Transcripts[#Data], MATCH(Exons[[#This Row],[Transcript stable ID]], Transcripts[Transcript stable ID], 0), 4)</f>
        <v>#N/A</v>
      </c>
      <c r="E1972" t="s">
        <v>27</v>
      </c>
      <c r="J1972">
        <v>37844393</v>
      </c>
      <c r="K1972">
        <v>37876040</v>
      </c>
      <c r="L1972">
        <v>37876087</v>
      </c>
      <c r="N1972">
        <v>18</v>
      </c>
      <c r="O1972">
        <v>2319</v>
      </c>
      <c r="P1972">
        <v>2366</v>
      </c>
      <c r="Q1972" t="s">
        <v>13346</v>
      </c>
      <c r="R1972">
        <v>1809</v>
      </c>
      <c r="S1972">
        <v>1856</v>
      </c>
    </row>
    <row r="1973" spans="1:19" x14ac:dyDescent="0.3">
      <c r="A1973" t="s">
        <v>2615</v>
      </c>
      <c r="B1973">
        <v>1</v>
      </c>
      <c r="C1973" t="s">
        <v>2624</v>
      </c>
      <c r="D1973" t="e">
        <f>INDEX(Transcripts[#Data], MATCH(Exons[[#This Row],[Transcript stable ID]], Transcripts[Transcript stable ID], 0), 4)</f>
        <v>#N/A</v>
      </c>
      <c r="E1973" t="s">
        <v>27</v>
      </c>
      <c r="J1973">
        <v>37844393</v>
      </c>
      <c r="K1973">
        <v>37879572</v>
      </c>
      <c r="L1973">
        <v>37879710</v>
      </c>
      <c r="N1973">
        <v>19</v>
      </c>
      <c r="O1973">
        <v>2367</v>
      </c>
      <c r="P1973">
        <v>2505</v>
      </c>
      <c r="Q1973" t="s">
        <v>13347</v>
      </c>
      <c r="R1973">
        <v>1857</v>
      </c>
      <c r="S1973">
        <v>1995</v>
      </c>
    </row>
    <row r="1974" spans="1:19" x14ac:dyDescent="0.3">
      <c r="A1974" t="s">
        <v>2615</v>
      </c>
      <c r="B1974">
        <v>1</v>
      </c>
      <c r="C1974" t="s">
        <v>2624</v>
      </c>
      <c r="D1974" t="e">
        <f>INDEX(Transcripts[#Data], MATCH(Exons[[#This Row],[Transcript stable ID]], Transcripts[Transcript stable ID], 0), 4)</f>
        <v>#N/A</v>
      </c>
      <c r="E1974" t="s">
        <v>27</v>
      </c>
      <c r="J1974">
        <v>37844393</v>
      </c>
      <c r="K1974">
        <v>37879791</v>
      </c>
      <c r="L1974">
        <v>37879913</v>
      </c>
      <c r="N1974">
        <v>20</v>
      </c>
      <c r="O1974">
        <v>2506</v>
      </c>
      <c r="P1974">
        <v>2628</v>
      </c>
      <c r="Q1974" t="s">
        <v>13348</v>
      </c>
      <c r="R1974">
        <v>1996</v>
      </c>
      <c r="S1974">
        <v>2118</v>
      </c>
    </row>
    <row r="1975" spans="1:19" x14ac:dyDescent="0.3">
      <c r="A1975" t="s">
        <v>2615</v>
      </c>
      <c r="B1975">
        <v>1</v>
      </c>
      <c r="C1975" t="s">
        <v>2624</v>
      </c>
      <c r="D1975" t="e">
        <f>INDEX(Transcripts[#Data], MATCH(Exons[[#This Row],[Transcript stable ID]], Transcripts[Transcript stable ID], 0), 4)</f>
        <v>#N/A</v>
      </c>
      <c r="E1975" t="s">
        <v>27</v>
      </c>
      <c r="J1975">
        <v>37844393</v>
      </c>
      <c r="K1975">
        <v>37880165</v>
      </c>
      <c r="L1975">
        <v>37880263</v>
      </c>
      <c r="N1975">
        <v>21</v>
      </c>
      <c r="O1975">
        <v>2629</v>
      </c>
      <c r="P1975">
        <v>2727</v>
      </c>
      <c r="Q1975" t="s">
        <v>13349</v>
      </c>
      <c r="R1975">
        <v>2119</v>
      </c>
      <c r="S1975">
        <v>2217</v>
      </c>
    </row>
    <row r="1976" spans="1:19" x14ac:dyDescent="0.3">
      <c r="A1976" t="s">
        <v>2615</v>
      </c>
      <c r="B1976">
        <v>1</v>
      </c>
      <c r="C1976" t="s">
        <v>2624</v>
      </c>
      <c r="D1976" t="e">
        <f>INDEX(Transcripts[#Data], MATCH(Exons[[#This Row],[Transcript stable ID]], Transcripts[Transcript stable ID], 0), 4)</f>
        <v>#N/A</v>
      </c>
      <c r="E1976" t="s">
        <v>27</v>
      </c>
      <c r="J1976">
        <v>37844393</v>
      </c>
      <c r="K1976">
        <v>37880979</v>
      </c>
      <c r="L1976">
        <v>37881164</v>
      </c>
      <c r="N1976">
        <v>22</v>
      </c>
      <c r="O1976">
        <v>2728</v>
      </c>
      <c r="P1976">
        <v>2913</v>
      </c>
      <c r="Q1976" t="s">
        <v>13350</v>
      </c>
      <c r="R1976">
        <v>2218</v>
      </c>
      <c r="S1976">
        <v>2403</v>
      </c>
    </row>
    <row r="1977" spans="1:19" x14ac:dyDescent="0.3">
      <c r="A1977" t="s">
        <v>2615</v>
      </c>
      <c r="B1977">
        <v>1</v>
      </c>
      <c r="C1977" t="s">
        <v>2624</v>
      </c>
      <c r="D1977" t="e">
        <f>INDEX(Transcripts[#Data], MATCH(Exons[[#This Row],[Transcript stable ID]], Transcripts[Transcript stable ID], 0), 4)</f>
        <v>#N/A</v>
      </c>
      <c r="E1977" t="s">
        <v>27</v>
      </c>
      <c r="J1977">
        <v>37844393</v>
      </c>
      <c r="K1977">
        <v>37881302</v>
      </c>
      <c r="L1977">
        <v>37881457</v>
      </c>
      <c r="N1977">
        <v>23</v>
      </c>
      <c r="O1977">
        <v>2914</v>
      </c>
      <c r="P1977">
        <v>3069</v>
      </c>
      <c r="Q1977" t="s">
        <v>13351</v>
      </c>
      <c r="R1977">
        <v>2404</v>
      </c>
      <c r="S1977">
        <v>2559</v>
      </c>
    </row>
    <row r="1978" spans="1:19" x14ac:dyDescent="0.3">
      <c r="A1978" t="s">
        <v>2615</v>
      </c>
      <c r="B1978">
        <v>1</v>
      </c>
      <c r="C1978" t="s">
        <v>2624</v>
      </c>
      <c r="D1978" t="e">
        <f>INDEX(Transcripts[#Data], MATCH(Exons[[#This Row],[Transcript stable ID]], Transcripts[Transcript stable ID], 0), 4)</f>
        <v>#N/A</v>
      </c>
      <c r="E1978" t="s">
        <v>27</v>
      </c>
      <c r="J1978">
        <v>37844393</v>
      </c>
      <c r="K1978">
        <v>37881580</v>
      </c>
      <c r="L1978">
        <v>37881655</v>
      </c>
      <c r="N1978">
        <v>24</v>
      </c>
      <c r="O1978">
        <v>3070</v>
      </c>
      <c r="P1978">
        <v>3145</v>
      </c>
      <c r="Q1978" t="s">
        <v>13352</v>
      </c>
      <c r="R1978">
        <v>2560</v>
      </c>
      <c r="S1978">
        <v>2635</v>
      </c>
    </row>
    <row r="1979" spans="1:19" x14ac:dyDescent="0.3">
      <c r="A1979" t="s">
        <v>2615</v>
      </c>
      <c r="B1979">
        <v>1</v>
      </c>
      <c r="C1979" t="s">
        <v>2624</v>
      </c>
      <c r="D1979" t="e">
        <f>INDEX(Transcripts[#Data], MATCH(Exons[[#This Row],[Transcript stable ID]], Transcripts[Transcript stable ID], 0), 4)</f>
        <v>#N/A</v>
      </c>
      <c r="E1979" t="s">
        <v>27</v>
      </c>
      <c r="J1979">
        <v>37844393</v>
      </c>
      <c r="K1979">
        <v>37881960</v>
      </c>
      <c r="L1979">
        <v>37882106</v>
      </c>
      <c r="N1979">
        <v>25</v>
      </c>
      <c r="O1979">
        <v>3146</v>
      </c>
      <c r="P1979">
        <v>3292</v>
      </c>
      <c r="Q1979" t="s">
        <v>13353</v>
      </c>
      <c r="R1979">
        <v>2636</v>
      </c>
      <c r="S1979">
        <v>2782</v>
      </c>
    </row>
    <row r="1980" spans="1:19" x14ac:dyDescent="0.3">
      <c r="A1980" t="s">
        <v>2615</v>
      </c>
      <c r="B1980">
        <v>1</v>
      </c>
      <c r="C1980" t="s">
        <v>2624</v>
      </c>
      <c r="D1980" t="e">
        <f>INDEX(Transcripts[#Data], MATCH(Exons[[#This Row],[Transcript stable ID]], Transcripts[Transcript stable ID], 0), 4)</f>
        <v>#N/A</v>
      </c>
      <c r="E1980" t="s">
        <v>27</v>
      </c>
      <c r="J1980">
        <v>37844393</v>
      </c>
      <c r="K1980">
        <v>37882815</v>
      </c>
      <c r="L1980">
        <v>37882912</v>
      </c>
      <c r="N1980">
        <v>26</v>
      </c>
      <c r="O1980">
        <v>3293</v>
      </c>
      <c r="P1980">
        <v>3390</v>
      </c>
      <c r="Q1980" t="s">
        <v>13354</v>
      </c>
      <c r="R1980">
        <v>2783</v>
      </c>
      <c r="S1980">
        <v>2880</v>
      </c>
    </row>
    <row r="1981" spans="1:19" x14ac:dyDescent="0.3">
      <c r="A1981" t="s">
        <v>2615</v>
      </c>
      <c r="B1981">
        <v>1</v>
      </c>
      <c r="C1981" t="s">
        <v>2624</v>
      </c>
      <c r="D1981" t="e">
        <f>INDEX(Transcripts[#Data], MATCH(Exons[[#This Row],[Transcript stable ID]], Transcripts[Transcript stable ID], 0), 4)</f>
        <v>#N/A</v>
      </c>
      <c r="E1981" t="s">
        <v>27</v>
      </c>
      <c r="J1981">
        <v>37844393</v>
      </c>
      <c r="K1981">
        <v>37883068</v>
      </c>
      <c r="L1981">
        <v>37883256</v>
      </c>
      <c r="N1981">
        <v>27</v>
      </c>
      <c r="O1981">
        <v>3391</v>
      </c>
      <c r="P1981">
        <v>3579</v>
      </c>
      <c r="Q1981" t="s">
        <v>13355</v>
      </c>
      <c r="R1981">
        <v>2881</v>
      </c>
      <c r="S1981">
        <v>3069</v>
      </c>
    </row>
    <row r="1982" spans="1:19" x14ac:dyDescent="0.3">
      <c r="A1982" t="s">
        <v>2615</v>
      </c>
      <c r="B1982">
        <v>1</v>
      </c>
      <c r="C1982" t="s">
        <v>2624</v>
      </c>
      <c r="D1982" t="e">
        <f>INDEX(Transcripts[#Data], MATCH(Exons[[#This Row],[Transcript stable ID]], Transcripts[Transcript stable ID], 0), 4)</f>
        <v>#N/A</v>
      </c>
      <c r="E1982" t="s">
        <v>27</v>
      </c>
      <c r="J1982">
        <v>37844393</v>
      </c>
      <c r="K1982">
        <v>37883548</v>
      </c>
      <c r="L1982">
        <v>37883800</v>
      </c>
      <c r="N1982">
        <v>28</v>
      </c>
      <c r="O1982">
        <v>3580</v>
      </c>
      <c r="P1982">
        <v>3832</v>
      </c>
      <c r="Q1982" t="s">
        <v>13356</v>
      </c>
      <c r="R1982">
        <v>3070</v>
      </c>
      <c r="S1982">
        <v>3322</v>
      </c>
    </row>
    <row r="1983" spans="1:19" x14ac:dyDescent="0.3">
      <c r="A1983" t="s">
        <v>2615</v>
      </c>
      <c r="B1983">
        <v>1</v>
      </c>
      <c r="C1983" t="s">
        <v>2624</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13357</v>
      </c>
      <c r="R1983">
        <v>3323</v>
      </c>
      <c r="S1983">
        <v>3678</v>
      </c>
    </row>
    <row r="1984" spans="1:19" x14ac:dyDescent="0.3">
      <c r="A1984" t="s">
        <v>2615</v>
      </c>
      <c r="B1984">
        <v>1</v>
      </c>
      <c r="C1984" t="s">
        <v>2624</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13358</v>
      </c>
    </row>
    <row r="1985" spans="1:19" x14ac:dyDescent="0.3">
      <c r="A1985" t="s">
        <v>2615</v>
      </c>
      <c r="B1985">
        <v>1</v>
      </c>
      <c r="C1985" t="s">
        <v>2624</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13359</v>
      </c>
    </row>
    <row r="1986" spans="1:19" x14ac:dyDescent="0.3">
      <c r="A1986" t="s">
        <v>2615</v>
      </c>
      <c r="B1986">
        <v>1</v>
      </c>
      <c r="C1986" t="s">
        <v>2630</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13332</v>
      </c>
      <c r="R1986">
        <v>1</v>
      </c>
      <c r="S1986">
        <v>135</v>
      </c>
    </row>
    <row r="1987" spans="1:19" x14ac:dyDescent="0.3">
      <c r="A1987" t="s">
        <v>2615</v>
      </c>
      <c r="B1987">
        <v>1</v>
      </c>
      <c r="C1987" t="s">
        <v>2630</v>
      </c>
      <c r="D1987" t="e">
        <f>INDEX(Transcripts[#Data], MATCH(Exons[[#This Row],[Transcript stable ID]], Transcripts[Transcript stable ID], 0), 4)</f>
        <v>#N/A</v>
      </c>
      <c r="E1987" t="s">
        <v>27</v>
      </c>
      <c r="J1987">
        <v>37856254</v>
      </c>
      <c r="K1987">
        <v>37864574</v>
      </c>
      <c r="L1987">
        <v>37864787</v>
      </c>
      <c r="N1987">
        <v>3</v>
      </c>
      <c r="O1987">
        <v>464</v>
      </c>
      <c r="P1987">
        <v>677</v>
      </c>
      <c r="Q1987" t="s">
        <v>13333</v>
      </c>
      <c r="R1987">
        <v>136</v>
      </c>
      <c r="S1987">
        <v>349</v>
      </c>
    </row>
    <row r="1988" spans="1:19" x14ac:dyDescent="0.3">
      <c r="A1988" t="s">
        <v>2615</v>
      </c>
      <c r="B1988">
        <v>1</v>
      </c>
      <c r="C1988" t="s">
        <v>2630</v>
      </c>
      <c r="D1988" t="e">
        <f>INDEX(Transcripts[#Data], MATCH(Exons[[#This Row],[Transcript stable ID]], Transcripts[Transcript stable ID], 0), 4)</f>
        <v>#N/A</v>
      </c>
      <c r="E1988" t="s">
        <v>27</v>
      </c>
      <c r="J1988">
        <v>37856254</v>
      </c>
      <c r="K1988">
        <v>37865571</v>
      </c>
      <c r="L1988">
        <v>37865705</v>
      </c>
      <c r="N1988">
        <v>4</v>
      </c>
      <c r="O1988">
        <v>678</v>
      </c>
      <c r="P1988">
        <v>812</v>
      </c>
      <c r="Q1988" t="s">
        <v>13334</v>
      </c>
      <c r="R1988">
        <v>350</v>
      </c>
      <c r="S1988">
        <v>484</v>
      </c>
    </row>
    <row r="1989" spans="1:19" x14ac:dyDescent="0.3">
      <c r="A1989" t="s">
        <v>2615</v>
      </c>
      <c r="B1989">
        <v>1</v>
      </c>
      <c r="C1989" t="s">
        <v>2630</v>
      </c>
      <c r="D1989" t="e">
        <f>INDEX(Transcripts[#Data], MATCH(Exons[[#This Row],[Transcript stable ID]], Transcripts[Transcript stable ID], 0), 4)</f>
        <v>#N/A</v>
      </c>
      <c r="E1989" t="s">
        <v>27</v>
      </c>
      <c r="J1989">
        <v>37856254</v>
      </c>
      <c r="K1989">
        <v>37866066</v>
      </c>
      <c r="L1989">
        <v>37866134</v>
      </c>
      <c r="N1989">
        <v>5</v>
      </c>
      <c r="O1989">
        <v>813</v>
      </c>
      <c r="P1989">
        <v>881</v>
      </c>
      <c r="Q1989" t="s">
        <v>13335</v>
      </c>
      <c r="R1989">
        <v>485</v>
      </c>
      <c r="S1989">
        <v>553</v>
      </c>
    </row>
    <row r="1990" spans="1:19" x14ac:dyDescent="0.3">
      <c r="A1990" t="s">
        <v>2615</v>
      </c>
      <c r="B1990">
        <v>1</v>
      </c>
      <c r="C1990" t="s">
        <v>2630</v>
      </c>
      <c r="D1990" t="e">
        <f>INDEX(Transcripts[#Data], MATCH(Exons[[#This Row],[Transcript stable ID]], Transcripts[Transcript stable ID], 0), 4)</f>
        <v>#N/A</v>
      </c>
      <c r="E1990" t="s">
        <v>27</v>
      </c>
      <c r="J1990">
        <v>37856254</v>
      </c>
      <c r="K1990">
        <v>37866339</v>
      </c>
      <c r="L1990">
        <v>37866454</v>
      </c>
      <c r="N1990">
        <v>6</v>
      </c>
      <c r="O1990">
        <v>882</v>
      </c>
      <c r="P1990">
        <v>997</v>
      </c>
      <c r="Q1990" t="s">
        <v>13336</v>
      </c>
      <c r="R1990">
        <v>554</v>
      </c>
      <c r="S1990">
        <v>669</v>
      </c>
    </row>
    <row r="1991" spans="1:19" x14ac:dyDescent="0.3">
      <c r="A1991" t="s">
        <v>2615</v>
      </c>
      <c r="B1991">
        <v>1</v>
      </c>
      <c r="C1991" t="s">
        <v>2630</v>
      </c>
      <c r="D1991" t="e">
        <f>INDEX(Transcripts[#Data], MATCH(Exons[[#This Row],[Transcript stable ID]], Transcripts[Transcript stable ID], 0), 4)</f>
        <v>#N/A</v>
      </c>
      <c r="E1991" t="s">
        <v>27</v>
      </c>
      <c r="J1991">
        <v>37856254</v>
      </c>
      <c r="K1991">
        <v>37866593</v>
      </c>
      <c r="L1991">
        <v>37866734</v>
      </c>
      <c r="N1991">
        <v>7</v>
      </c>
      <c r="O1991">
        <v>998</v>
      </c>
      <c r="P1991">
        <v>1139</v>
      </c>
      <c r="Q1991" t="s">
        <v>13337</v>
      </c>
      <c r="R1991">
        <v>670</v>
      </c>
      <c r="S1991">
        <v>811</v>
      </c>
    </row>
    <row r="1992" spans="1:19" x14ac:dyDescent="0.3">
      <c r="A1992" t="s">
        <v>2615</v>
      </c>
      <c r="B1992">
        <v>1</v>
      </c>
      <c r="C1992" t="s">
        <v>2630</v>
      </c>
      <c r="D1992" t="e">
        <f>INDEX(Transcripts[#Data], MATCH(Exons[[#This Row],[Transcript stable ID]], Transcripts[Transcript stable ID], 0), 4)</f>
        <v>#N/A</v>
      </c>
      <c r="E1992" t="s">
        <v>27</v>
      </c>
      <c r="J1992">
        <v>37856254</v>
      </c>
      <c r="K1992">
        <v>37868181</v>
      </c>
      <c r="L1992">
        <v>37868300</v>
      </c>
      <c r="N1992">
        <v>8</v>
      </c>
      <c r="O1992">
        <v>1140</v>
      </c>
      <c r="P1992">
        <v>1259</v>
      </c>
      <c r="Q1992" t="s">
        <v>13338</v>
      </c>
      <c r="R1992">
        <v>812</v>
      </c>
      <c r="S1992">
        <v>931</v>
      </c>
    </row>
    <row r="1993" spans="1:19" x14ac:dyDescent="0.3">
      <c r="A1993" t="s">
        <v>2615</v>
      </c>
      <c r="B1993">
        <v>1</v>
      </c>
      <c r="C1993" t="s">
        <v>2630</v>
      </c>
      <c r="D1993" t="e">
        <f>INDEX(Transcripts[#Data], MATCH(Exons[[#This Row],[Transcript stable ID]], Transcripts[Transcript stable ID], 0), 4)</f>
        <v>#N/A</v>
      </c>
      <c r="E1993" t="s">
        <v>27</v>
      </c>
      <c r="J1993">
        <v>37856254</v>
      </c>
      <c r="K1993">
        <v>37868575</v>
      </c>
      <c r="L1993">
        <v>37868701</v>
      </c>
      <c r="N1993">
        <v>9</v>
      </c>
      <c r="O1993">
        <v>1260</v>
      </c>
      <c r="P1993">
        <v>1386</v>
      </c>
      <c r="Q1993" t="s">
        <v>13339</v>
      </c>
      <c r="R1993">
        <v>932</v>
      </c>
      <c r="S1993">
        <v>1058</v>
      </c>
    </row>
    <row r="1994" spans="1:19" x14ac:dyDescent="0.3">
      <c r="A1994" t="s">
        <v>2615</v>
      </c>
      <c r="B1994">
        <v>1</v>
      </c>
      <c r="C1994" t="s">
        <v>2630</v>
      </c>
      <c r="D1994" t="e">
        <f>INDEX(Transcripts[#Data], MATCH(Exons[[#This Row],[Transcript stable ID]], Transcripts[Transcript stable ID], 0), 4)</f>
        <v>#N/A</v>
      </c>
      <c r="E1994" t="s">
        <v>27</v>
      </c>
      <c r="J1994">
        <v>37856254</v>
      </c>
      <c r="K1994">
        <v>37871539</v>
      </c>
      <c r="L1994">
        <v>37871612</v>
      </c>
      <c r="N1994">
        <v>10</v>
      </c>
      <c r="O1994">
        <v>1387</v>
      </c>
      <c r="P1994">
        <v>1460</v>
      </c>
      <c r="Q1994" t="s">
        <v>13340</v>
      </c>
      <c r="R1994">
        <v>1059</v>
      </c>
      <c r="S1994">
        <v>1132</v>
      </c>
    </row>
    <row r="1995" spans="1:19" x14ac:dyDescent="0.3">
      <c r="A1995" t="s">
        <v>2615</v>
      </c>
      <c r="B1995">
        <v>1</v>
      </c>
      <c r="C1995" t="s">
        <v>2630</v>
      </c>
      <c r="D1995" t="e">
        <f>INDEX(Transcripts[#Data], MATCH(Exons[[#This Row],[Transcript stable ID]], Transcripts[Transcript stable ID], 0), 4)</f>
        <v>#N/A</v>
      </c>
      <c r="E1995" t="s">
        <v>27</v>
      </c>
      <c r="J1995">
        <v>37856254</v>
      </c>
      <c r="K1995">
        <v>37871699</v>
      </c>
      <c r="L1995">
        <v>37871789</v>
      </c>
      <c r="N1995">
        <v>11</v>
      </c>
      <c r="O1995">
        <v>1461</v>
      </c>
      <c r="P1995">
        <v>1551</v>
      </c>
      <c r="Q1995" t="s">
        <v>13341</v>
      </c>
      <c r="R1995">
        <v>1133</v>
      </c>
      <c r="S1995">
        <v>1223</v>
      </c>
    </row>
    <row r="1996" spans="1:19" x14ac:dyDescent="0.3">
      <c r="A1996" t="s">
        <v>2615</v>
      </c>
      <c r="B1996">
        <v>1</v>
      </c>
      <c r="C1996" t="s">
        <v>2630</v>
      </c>
      <c r="D1996" t="e">
        <f>INDEX(Transcripts[#Data], MATCH(Exons[[#This Row],[Transcript stable ID]], Transcripts[Transcript stable ID], 0), 4)</f>
        <v>#N/A</v>
      </c>
      <c r="E1996" t="s">
        <v>27</v>
      </c>
      <c r="J1996">
        <v>37856254</v>
      </c>
      <c r="K1996">
        <v>37871993</v>
      </c>
      <c r="L1996">
        <v>37872192</v>
      </c>
      <c r="N1996">
        <v>12</v>
      </c>
      <c r="O1996">
        <v>1552</v>
      </c>
      <c r="P1996">
        <v>1751</v>
      </c>
      <c r="Q1996" t="s">
        <v>13342</v>
      </c>
      <c r="R1996">
        <v>1224</v>
      </c>
      <c r="S1996">
        <v>1423</v>
      </c>
    </row>
    <row r="1997" spans="1:19" x14ac:dyDescent="0.3">
      <c r="A1997" t="s">
        <v>2615</v>
      </c>
      <c r="B1997">
        <v>1</v>
      </c>
      <c r="C1997" t="s">
        <v>2630</v>
      </c>
      <c r="D1997" t="e">
        <f>INDEX(Transcripts[#Data], MATCH(Exons[[#This Row],[Transcript stable ID]], Transcripts[Transcript stable ID], 0), 4)</f>
        <v>#N/A</v>
      </c>
      <c r="E1997" t="s">
        <v>27</v>
      </c>
      <c r="J1997">
        <v>37856254</v>
      </c>
      <c r="K1997">
        <v>37872554</v>
      </c>
      <c r="L1997">
        <v>37872686</v>
      </c>
      <c r="N1997">
        <v>13</v>
      </c>
      <c r="O1997">
        <v>1752</v>
      </c>
      <c r="P1997">
        <v>1884</v>
      </c>
      <c r="Q1997" t="s">
        <v>13343</v>
      </c>
      <c r="R1997">
        <v>1424</v>
      </c>
      <c r="S1997">
        <v>1556</v>
      </c>
    </row>
    <row r="1998" spans="1:19" x14ac:dyDescent="0.3">
      <c r="A1998" t="s">
        <v>2615</v>
      </c>
      <c r="B1998">
        <v>1</v>
      </c>
      <c r="C1998" t="s">
        <v>2630</v>
      </c>
      <c r="D1998" t="e">
        <f>INDEX(Transcripts[#Data], MATCH(Exons[[#This Row],[Transcript stable ID]], Transcripts[Transcript stable ID], 0), 4)</f>
        <v>#N/A</v>
      </c>
      <c r="E1998" t="s">
        <v>27</v>
      </c>
      <c r="J1998">
        <v>37856254</v>
      </c>
      <c r="K1998">
        <v>37872768</v>
      </c>
      <c r="L1998">
        <v>37872858</v>
      </c>
      <c r="N1998">
        <v>14</v>
      </c>
      <c r="O1998">
        <v>1885</v>
      </c>
      <c r="P1998">
        <v>1975</v>
      </c>
      <c r="Q1998" t="s">
        <v>13344</v>
      </c>
      <c r="R1998">
        <v>1557</v>
      </c>
      <c r="S1998">
        <v>1647</v>
      </c>
    </row>
    <row r="1999" spans="1:19" x14ac:dyDescent="0.3">
      <c r="A1999" t="s">
        <v>2615</v>
      </c>
      <c r="B1999">
        <v>1</v>
      </c>
      <c r="C1999" t="s">
        <v>2630</v>
      </c>
      <c r="D1999" t="e">
        <f>INDEX(Transcripts[#Data], MATCH(Exons[[#This Row],[Transcript stable ID]], Transcripts[Transcript stable ID], 0), 4)</f>
        <v>#N/A</v>
      </c>
      <c r="E1999" t="s">
        <v>27</v>
      </c>
      <c r="J1999">
        <v>37856254</v>
      </c>
      <c r="K1999">
        <v>37873573</v>
      </c>
      <c r="L1999">
        <v>37873733</v>
      </c>
      <c r="N1999">
        <v>15</v>
      </c>
      <c r="O1999">
        <v>1976</v>
      </c>
      <c r="P1999">
        <v>2136</v>
      </c>
      <c r="Q1999" t="s">
        <v>13345</v>
      </c>
      <c r="R1999">
        <v>1648</v>
      </c>
      <c r="S1999">
        <v>1808</v>
      </c>
    </row>
    <row r="2000" spans="1:19" x14ac:dyDescent="0.3">
      <c r="A2000" t="s">
        <v>2615</v>
      </c>
      <c r="B2000">
        <v>1</v>
      </c>
      <c r="C2000" t="s">
        <v>2630</v>
      </c>
      <c r="D2000" t="e">
        <f>INDEX(Transcripts[#Data], MATCH(Exons[[#This Row],[Transcript stable ID]], Transcripts[Transcript stable ID], 0), 4)</f>
        <v>#N/A</v>
      </c>
      <c r="E2000" t="s">
        <v>27</v>
      </c>
      <c r="J2000">
        <v>37856254</v>
      </c>
      <c r="K2000">
        <v>37876040</v>
      </c>
      <c r="L2000">
        <v>37876087</v>
      </c>
      <c r="N2000">
        <v>16</v>
      </c>
      <c r="O2000">
        <v>2137</v>
      </c>
      <c r="P2000">
        <v>2184</v>
      </c>
      <c r="Q2000" t="s">
        <v>13346</v>
      </c>
      <c r="R2000">
        <v>1809</v>
      </c>
      <c r="S2000">
        <v>1856</v>
      </c>
    </row>
    <row r="2001" spans="1:19" x14ac:dyDescent="0.3">
      <c r="A2001" t="s">
        <v>2615</v>
      </c>
      <c r="B2001">
        <v>1</v>
      </c>
      <c r="C2001" t="s">
        <v>2630</v>
      </c>
      <c r="D2001" t="e">
        <f>INDEX(Transcripts[#Data], MATCH(Exons[[#This Row],[Transcript stable ID]], Transcripts[Transcript stable ID], 0), 4)</f>
        <v>#N/A</v>
      </c>
      <c r="E2001" t="s">
        <v>27</v>
      </c>
      <c r="J2001">
        <v>37856254</v>
      </c>
      <c r="K2001">
        <v>37879572</v>
      </c>
      <c r="L2001">
        <v>37879710</v>
      </c>
      <c r="N2001">
        <v>17</v>
      </c>
      <c r="O2001">
        <v>2185</v>
      </c>
      <c r="P2001">
        <v>2323</v>
      </c>
      <c r="Q2001" t="s">
        <v>13347</v>
      </c>
      <c r="R2001">
        <v>1857</v>
      </c>
      <c r="S2001">
        <v>1995</v>
      </c>
    </row>
    <row r="2002" spans="1:19" x14ac:dyDescent="0.3">
      <c r="A2002" t="s">
        <v>2615</v>
      </c>
      <c r="B2002">
        <v>1</v>
      </c>
      <c r="C2002" t="s">
        <v>2630</v>
      </c>
      <c r="D2002" t="e">
        <f>INDEX(Transcripts[#Data], MATCH(Exons[[#This Row],[Transcript stable ID]], Transcripts[Transcript stable ID], 0), 4)</f>
        <v>#N/A</v>
      </c>
      <c r="E2002" t="s">
        <v>27</v>
      </c>
      <c r="J2002">
        <v>37856254</v>
      </c>
      <c r="K2002">
        <v>37879791</v>
      </c>
      <c r="L2002">
        <v>37879913</v>
      </c>
      <c r="N2002">
        <v>18</v>
      </c>
      <c r="O2002">
        <v>2324</v>
      </c>
      <c r="P2002">
        <v>2446</v>
      </c>
      <c r="Q2002" t="s">
        <v>13348</v>
      </c>
      <c r="R2002">
        <v>1996</v>
      </c>
      <c r="S2002">
        <v>2118</v>
      </c>
    </row>
    <row r="2003" spans="1:19" x14ac:dyDescent="0.3">
      <c r="A2003" t="s">
        <v>2615</v>
      </c>
      <c r="B2003">
        <v>1</v>
      </c>
      <c r="C2003" t="s">
        <v>2630</v>
      </c>
      <c r="D2003" t="e">
        <f>INDEX(Transcripts[#Data], MATCH(Exons[[#This Row],[Transcript stable ID]], Transcripts[Transcript stable ID], 0), 4)</f>
        <v>#N/A</v>
      </c>
      <c r="E2003" t="s">
        <v>27</v>
      </c>
      <c r="J2003">
        <v>37856254</v>
      </c>
      <c r="K2003">
        <v>37880165</v>
      </c>
      <c r="L2003">
        <v>37880263</v>
      </c>
      <c r="N2003">
        <v>19</v>
      </c>
      <c r="O2003">
        <v>2447</v>
      </c>
      <c r="P2003">
        <v>2545</v>
      </c>
      <c r="Q2003" t="s">
        <v>13349</v>
      </c>
      <c r="R2003">
        <v>2119</v>
      </c>
      <c r="S2003">
        <v>2217</v>
      </c>
    </row>
    <row r="2004" spans="1:19" x14ac:dyDescent="0.3">
      <c r="A2004" t="s">
        <v>2615</v>
      </c>
      <c r="B2004">
        <v>1</v>
      </c>
      <c r="C2004" t="s">
        <v>2630</v>
      </c>
      <c r="D2004" t="e">
        <f>INDEX(Transcripts[#Data], MATCH(Exons[[#This Row],[Transcript stable ID]], Transcripts[Transcript stable ID], 0), 4)</f>
        <v>#N/A</v>
      </c>
      <c r="E2004" t="s">
        <v>27</v>
      </c>
      <c r="J2004">
        <v>37856254</v>
      </c>
      <c r="K2004">
        <v>37880979</v>
      </c>
      <c r="L2004">
        <v>37881164</v>
      </c>
      <c r="N2004">
        <v>20</v>
      </c>
      <c r="O2004">
        <v>2546</v>
      </c>
      <c r="P2004">
        <v>2731</v>
      </c>
      <c r="Q2004" t="s">
        <v>13350</v>
      </c>
      <c r="R2004">
        <v>2218</v>
      </c>
      <c r="S2004">
        <v>2403</v>
      </c>
    </row>
    <row r="2005" spans="1:19" x14ac:dyDescent="0.3">
      <c r="A2005" t="s">
        <v>2615</v>
      </c>
      <c r="B2005">
        <v>1</v>
      </c>
      <c r="C2005" t="s">
        <v>2630</v>
      </c>
      <c r="D2005" t="e">
        <f>INDEX(Transcripts[#Data], MATCH(Exons[[#This Row],[Transcript stable ID]], Transcripts[Transcript stable ID], 0), 4)</f>
        <v>#N/A</v>
      </c>
      <c r="E2005" t="s">
        <v>27</v>
      </c>
      <c r="J2005">
        <v>37856254</v>
      </c>
      <c r="K2005">
        <v>37881302</v>
      </c>
      <c r="L2005">
        <v>37881457</v>
      </c>
      <c r="N2005">
        <v>21</v>
      </c>
      <c r="O2005">
        <v>2732</v>
      </c>
      <c r="P2005">
        <v>2887</v>
      </c>
      <c r="Q2005" t="s">
        <v>13351</v>
      </c>
      <c r="R2005">
        <v>2404</v>
      </c>
      <c r="S2005">
        <v>2559</v>
      </c>
    </row>
    <row r="2006" spans="1:19" x14ac:dyDescent="0.3">
      <c r="A2006" t="s">
        <v>2615</v>
      </c>
      <c r="B2006">
        <v>1</v>
      </c>
      <c r="C2006" t="s">
        <v>2630</v>
      </c>
      <c r="D2006" t="e">
        <f>INDEX(Transcripts[#Data], MATCH(Exons[[#This Row],[Transcript stable ID]], Transcripts[Transcript stable ID], 0), 4)</f>
        <v>#N/A</v>
      </c>
      <c r="E2006" t="s">
        <v>27</v>
      </c>
      <c r="J2006">
        <v>37856254</v>
      </c>
      <c r="K2006">
        <v>37881580</v>
      </c>
      <c r="L2006">
        <v>37881655</v>
      </c>
      <c r="N2006">
        <v>22</v>
      </c>
      <c r="O2006">
        <v>2888</v>
      </c>
      <c r="P2006">
        <v>2963</v>
      </c>
      <c r="Q2006" t="s">
        <v>13352</v>
      </c>
      <c r="R2006">
        <v>2560</v>
      </c>
      <c r="S2006">
        <v>2635</v>
      </c>
    </row>
    <row r="2007" spans="1:19" x14ac:dyDescent="0.3">
      <c r="A2007" t="s">
        <v>2615</v>
      </c>
      <c r="B2007">
        <v>1</v>
      </c>
      <c r="C2007" t="s">
        <v>2630</v>
      </c>
      <c r="D2007" t="e">
        <f>INDEX(Transcripts[#Data], MATCH(Exons[[#This Row],[Transcript stable ID]], Transcripts[Transcript stable ID], 0), 4)</f>
        <v>#N/A</v>
      </c>
      <c r="E2007" t="s">
        <v>27</v>
      </c>
      <c r="J2007">
        <v>37856254</v>
      </c>
      <c r="K2007">
        <v>37881960</v>
      </c>
      <c r="L2007">
        <v>37882106</v>
      </c>
      <c r="N2007">
        <v>23</v>
      </c>
      <c r="O2007">
        <v>2964</v>
      </c>
      <c r="P2007">
        <v>3110</v>
      </c>
      <c r="Q2007" t="s">
        <v>13353</v>
      </c>
      <c r="R2007">
        <v>2636</v>
      </c>
      <c r="S2007">
        <v>2782</v>
      </c>
    </row>
    <row r="2008" spans="1:19" x14ac:dyDescent="0.3">
      <c r="A2008" t="s">
        <v>2615</v>
      </c>
      <c r="B2008">
        <v>1</v>
      </c>
      <c r="C2008" t="s">
        <v>2630</v>
      </c>
      <c r="D2008" t="e">
        <f>INDEX(Transcripts[#Data], MATCH(Exons[[#This Row],[Transcript stable ID]], Transcripts[Transcript stable ID], 0), 4)</f>
        <v>#N/A</v>
      </c>
      <c r="E2008" t="s">
        <v>27</v>
      </c>
      <c r="J2008">
        <v>37856254</v>
      </c>
      <c r="K2008">
        <v>37882815</v>
      </c>
      <c r="L2008">
        <v>37882912</v>
      </c>
      <c r="N2008">
        <v>24</v>
      </c>
      <c r="O2008">
        <v>3111</v>
      </c>
      <c r="P2008">
        <v>3208</v>
      </c>
      <c r="Q2008" t="s">
        <v>13354</v>
      </c>
      <c r="R2008">
        <v>2783</v>
      </c>
      <c r="S2008">
        <v>2880</v>
      </c>
    </row>
    <row r="2009" spans="1:19" x14ac:dyDescent="0.3">
      <c r="A2009" t="s">
        <v>2615</v>
      </c>
      <c r="B2009">
        <v>1</v>
      </c>
      <c r="C2009" t="s">
        <v>2630</v>
      </c>
      <c r="D2009" t="e">
        <f>INDEX(Transcripts[#Data], MATCH(Exons[[#This Row],[Transcript stable ID]], Transcripts[Transcript stable ID], 0), 4)</f>
        <v>#N/A</v>
      </c>
      <c r="E2009" t="s">
        <v>27</v>
      </c>
      <c r="J2009">
        <v>37856254</v>
      </c>
      <c r="K2009">
        <v>37883068</v>
      </c>
      <c r="L2009">
        <v>37883256</v>
      </c>
      <c r="N2009">
        <v>25</v>
      </c>
      <c r="O2009">
        <v>3209</v>
      </c>
      <c r="P2009">
        <v>3397</v>
      </c>
      <c r="Q2009" t="s">
        <v>13355</v>
      </c>
      <c r="R2009">
        <v>2881</v>
      </c>
      <c r="S2009">
        <v>3069</v>
      </c>
    </row>
    <row r="2010" spans="1:19" x14ac:dyDescent="0.3">
      <c r="A2010" t="s">
        <v>2615</v>
      </c>
      <c r="B2010">
        <v>1</v>
      </c>
      <c r="C2010" t="s">
        <v>2630</v>
      </c>
      <c r="D2010" t="e">
        <f>INDEX(Transcripts[#Data], MATCH(Exons[[#This Row],[Transcript stable ID]], Transcripts[Transcript stable ID], 0), 4)</f>
        <v>#N/A</v>
      </c>
      <c r="E2010" t="s">
        <v>27</v>
      </c>
      <c r="J2010">
        <v>37856254</v>
      </c>
      <c r="K2010">
        <v>37883548</v>
      </c>
      <c r="L2010">
        <v>37883800</v>
      </c>
      <c r="N2010">
        <v>26</v>
      </c>
      <c r="O2010">
        <v>3398</v>
      </c>
      <c r="P2010">
        <v>3650</v>
      </c>
      <c r="Q2010" t="s">
        <v>13356</v>
      </c>
      <c r="R2010">
        <v>3070</v>
      </c>
      <c r="S2010">
        <v>3322</v>
      </c>
    </row>
    <row r="2011" spans="1:19" x14ac:dyDescent="0.3">
      <c r="A2011" t="s">
        <v>2615</v>
      </c>
      <c r="B2011">
        <v>1</v>
      </c>
      <c r="C2011" t="s">
        <v>2630</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13357</v>
      </c>
      <c r="R2011">
        <v>3323</v>
      </c>
      <c r="S2011">
        <v>3678</v>
      </c>
    </row>
    <row r="2012" spans="1:19" x14ac:dyDescent="0.3">
      <c r="A2012" t="s">
        <v>2615</v>
      </c>
      <c r="B2012">
        <v>1</v>
      </c>
      <c r="C2012" t="s">
        <v>2630</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13360</v>
      </c>
    </row>
    <row r="2013" spans="1:19" x14ac:dyDescent="0.3">
      <c r="A2013" t="s">
        <v>6647</v>
      </c>
      <c r="B2013">
        <v>1</v>
      </c>
      <c r="C2013" t="s">
        <v>6652</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13361</v>
      </c>
      <c r="R2013">
        <v>1</v>
      </c>
      <c r="S2013">
        <v>82</v>
      </c>
    </row>
    <row r="2014" spans="1:19" x14ac:dyDescent="0.3">
      <c r="A2014" t="s">
        <v>6647</v>
      </c>
      <c r="B2014">
        <v>1</v>
      </c>
      <c r="C2014" t="s">
        <v>6652</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13362</v>
      </c>
      <c r="R2014">
        <v>83</v>
      </c>
      <c r="S2014">
        <v>189</v>
      </c>
    </row>
    <row r="2015" spans="1:19" x14ac:dyDescent="0.3">
      <c r="A2015" t="s">
        <v>6647</v>
      </c>
      <c r="B2015">
        <v>1</v>
      </c>
      <c r="C2015" t="s">
        <v>6652</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13363</v>
      </c>
      <c r="R2015">
        <v>190</v>
      </c>
      <c r="S2015">
        <v>240</v>
      </c>
    </row>
    <row r="2016" spans="1:19" x14ac:dyDescent="0.3">
      <c r="A2016" t="s">
        <v>6647</v>
      </c>
      <c r="B2016">
        <v>1</v>
      </c>
      <c r="C2016" t="s">
        <v>6652</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13364</v>
      </c>
      <c r="R2016">
        <v>241</v>
      </c>
      <c r="S2016">
        <v>607</v>
      </c>
    </row>
    <row r="2017" spans="1:19" x14ac:dyDescent="0.3">
      <c r="A2017" t="s">
        <v>6647</v>
      </c>
      <c r="B2017">
        <v>1</v>
      </c>
      <c r="C2017" t="s">
        <v>6652</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13365</v>
      </c>
      <c r="R2017">
        <v>608</v>
      </c>
      <c r="S2017">
        <v>784</v>
      </c>
    </row>
    <row r="2018" spans="1:19" x14ac:dyDescent="0.3">
      <c r="A2018" t="s">
        <v>6647</v>
      </c>
      <c r="B2018">
        <v>1</v>
      </c>
      <c r="C2018" t="s">
        <v>6652</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13366</v>
      </c>
      <c r="R2018">
        <v>785</v>
      </c>
      <c r="S2018">
        <v>942</v>
      </c>
    </row>
    <row r="2019" spans="1:19" x14ac:dyDescent="0.3">
      <c r="A2019" t="s">
        <v>4433</v>
      </c>
      <c r="B2019">
        <v>-1</v>
      </c>
      <c r="C2019" t="s">
        <v>4436</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13367</v>
      </c>
    </row>
    <row r="2020" spans="1:19" x14ac:dyDescent="0.3">
      <c r="A2020" t="s">
        <v>4433</v>
      </c>
      <c r="B2020">
        <v>-1</v>
      </c>
      <c r="C2020" t="s">
        <v>4436</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13368</v>
      </c>
      <c r="R2020">
        <v>1</v>
      </c>
      <c r="S2020">
        <v>388</v>
      </c>
    </row>
    <row r="2021" spans="1:19" x14ac:dyDescent="0.3">
      <c r="A2021" t="s">
        <v>4433</v>
      </c>
      <c r="B2021">
        <v>-1</v>
      </c>
      <c r="C2021" t="s">
        <v>4436</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13369</v>
      </c>
      <c r="R2021">
        <v>389</v>
      </c>
      <c r="S2021">
        <v>1281</v>
      </c>
    </row>
    <row r="2022" spans="1:19" x14ac:dyDescent="0.3">
      <c r="A2022" t="s">
        <v>6996</v>
      </c>
      <c r="B2022">
        <v>1</v>
      </c>
      <c r="C2022" t="s">
        <v>6997</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13370</v>
      </c>
      <c r="R2022">
        <v>292</v>
      </c>
      <c r="S2022">
        <v>411</v>
      </c>
    </row>
    <row r="2023" spans="1:19" x14ac:dyDescent="0.3">
      <c r="A2023" t="s">
        <v>6996</v>
      </c>
      <c r="B2023">
        <v>1</v>
      </c>
      <c r="C2023" t="s">
        <v>6997</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13371</v>
      </c>
      <c r="R2023">
        <v>412</v>
      </c>
      <c r="S2023">
        <v>664</v>
      </c>
    </row>
    <row r="2024" spans="1:19" x14ac:dyDescent="0.3">
      <c r="A2024" t="s">
        <v>6996</v>
      </c>
      <c r="B2024">
        <v>1</v>
      </c>
      <c r="C2024" t="s">
        <v>6997</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13372</v>
      </c>
      <c r="R2024">
        <v>665</v>
      </c>
      <c r="S2024">
        <v>1773</v>
      </c>
    </row>
    <row r="2025" spans="1:19" x14ac:dyDescent="0.3">
      <c r="A2025" t="s">
        <v>6996</v>
      </c>
      <c r="B2025">
        <v>1</v>
      </c>
      <c r="C2025" t="s">
        <v>6997</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13373</v>
      </c>
      <c r="R2025">
        <v>1774</v>
      </c>
      <c r="S2025">
        <v>1902</v>
      </c>
    </row>
    <row r="2026" spans="1:19" x14ac:dyDescent="0.3">
      <c r="A2026" t="s">
        <v>6996</v>
      </c>
      <c r="B2026">
        <v>1</v>
      </c>
      <c r="C2026" t="s">
        <v>6997</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13374</v>
      </c>
      <c r="R2026">
        <v>1</v>
      </c>
      <c r="S2026">
        <v>42</v>
      </c>
    </row>
    <row r="2027" spans="1:19" x14ac:dyDescent="0.3">
      <c r="A2027" t="s">
        <v>6996</v>
      </c>
      <c r="B2027">
        <v>1</v>
      </c>
      <c r="C2027" t="s">
        <v>6997</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13375</v>
      </c>
      <c r="R2027">
        <v>43</v>
      </c>
      <c r="S2027">
        <v>291</v>
      </c>
    </row>
    <row r="2028" spans="1:19" x14ac:dyDescent="0.3">
      <c r="A2028" t="s">
        <v>6996</v>
      </c>
      <c r="B2028">
        <v>1</v>
      </c>
      <c r="C2028" t="s">
        <v>6997</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13376</v>
      </c>
      <c r="R2028">
        <v>1903</v>
      </c>
      <c r="S2028">
        <v>2478</v>
      </c>
    </row>
    <row r="2029" spans="1:19" x14ac:dyDescent="0.3">
      <c r="A2029" t="s">
        <v>6996</v>
      </c>
      <c r="B2029">
        <v>1</v>
      </c>
      <c r="C2029" t="s">
        <v>7001</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13371</v>
      </c>
      <c r="R2029">
        <v>10</v>
      </c>
      <c r="S2029">
        <v>262</v>
      </c>
    </row>
    <row r="2030" spans="1:19" x14ac:dyDescent="0.3">
      <c r="A2030" t="s">
        <v>6996</v>
      </c>
      <c r="B2030">
        <v>1</v>
      </c>
      <c r="C2030" t="s">
        <v>7001</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13372</v>
      </c>
      <c r="R2030">
        <v>263</v>
      </c>
      <c r="S2030">
        <v>1371</v>
      </c>
    </row>
    <row r="2031" spans="1:19" x14ac:dyDescent="0.3">
      <c r="A2031" t="s">
        <v>6996</v>
      </c>
      <c r="B2031">
        <v>1</v>
      </c>
      <c r="C2031" t="s">
        <v>7001</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13373</v>
      </c>
      <c r="R2031">
        <v>1372</v>
      </c>
      <c r="S2031">
        <v>1500</v>
      </c>
    </row>
    <row r="2032" spans="1:19" x14ac:dyDescent="0.3">
      <c r="A2032" t="s">
        <v>6996</v>
      </c>
      <c r="B2032">
        <v>1</v>
      </c>
      <c r="C2032" t="s">
        <v>7001</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13377</v>
      </c>
      <c r="R2032">
        <v>1</v>
      </c>
      <c r="S2032">
        <v>9</v>
      </c>
    </row>
    <row r="2033" spans="1:19" x14ac:dyDescent="0.3">
      <c r="A2033" t="s">
        <v>6996</v>
      </c>
      <c r="B2033">
        <v>1</v>
      </c>
      <c r="C2033" t="s">
        <v>7001</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13378</v>
      </c>
      <c r="R2033">
        <v>1501</v>
      </c>
      <c r="S2033">
        <v>2076</v>
      </c>
    </row>
    <row r="2034" spans="1:19" x14ac:dyDescent="0.3">
      <c r="A2034" t="s">
        <v>3957</v>
      </c>
      <c r="B2034">
        <v>1</v>
      </c>
      <c r="C2034" t="s">
        <v>3958</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13379</v>
      </c>
    </row>
    <row r="2035" spans="1:19" x14ac:dyDescent="0.3">
      <c r="A2035" t="s">
        <v>3957</v>
      </c>
      <c r="B2035">
        <v>1</v>
      </c>
      <c r="C2035" t="s">
        <v>3958</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13380</v>
      </c>
      <c r="R2035">
        <v>1</v>
      </c>
      <c r="S2035">
        <v>555</v>
      </c>
    </row>
    <row r="2036" spans="1:19" x14ac:dyDescent="0.3">
      <c r="A2036" t="s">
        <v>5208</v>
      </c>
      <c r="B2036">
        <v>-1</v>
      </c>
      <c r="C2036" t="s">
        <v>5223</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13381</v>
      </c>
      <c r="R2036">
        <v>1</v>
      </c>
      <c r="S2036">
        <v>54</v>
      </c>
    </row>
    <row r="2037" spans="1:19" x14ac:dyDescent="0.3">
      <c r="A2037" t="s">
        <v>5208</v>
      </c>
      <c r="B2037">
        <v>-1</v>
      </c>
      <c r="C2037" t="s">
        <v>5223</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13382</v>
      </c>
      <c r="R2037">
        <v>259</v>
      </c>
      <c r="S2037">
        <v>393</v>
      </c>
    </row>
    <row r="2038" spans="1:19" x14ac:dyDescent="0.3">
      <c r="A2038" t="s">
        <v>5208</v>
      </c>
      <c r="B2038">
        <v>-1</v>
      </c>
      <c r="C2038" t="s">
        <v>5223</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13383</v>
      </c>
      <c r="R2038">
        <v>394</v>
      </c>
      <c r="S2038">
        <v>541</v>
      </c>
    </row>
    <row r="2039" spans="1:19" x14ac:dyDescent="0.3">
      <c r="A2039" t="s">
        <v>5208</v>
      </c>
      <c r="B2039">
        <v>-1</v>
      </c>
      <c r="C2039" t="s">
        <v>5223</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13384</v>
      </c>
      <c r="R2039">
        <v>542</v>
      </c>
      <c r="S2039">
        <v>675</v>
      </c>
    </row>
    <row r="2040" spans="1:19" x14ac:dyDescent="0.3">
      <c r="A2040" t="s">
        <v>5208</v>
      </c>
      <c r="B2040">
        <v>-1</v>
      </c>
      <c r="C2040" t="s">
        <v>5223</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13385</v>
      </c>
      <c r="R2040">
        <v>676</v>
      </c>
      <c r="S2040">
        <v>769</v>
      </c>
    </row>
    <row r="2041" spans="1:19" x14ac:dyDescent="0.3">
      <c r="A2041" t="s">
        <v>5208</v>
      </c>
      <c r="B2041">
        <v>-1</v>
      </c>
      <c r="C2041" t="s">
        <v>5223</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13386</v>
      </c>
    </row>
    <row r="2042" spans="1:19" x14ac:dyDescent="0.3">
      <c r="A2042" t="s">
        <v>5208</v>
      </c>
      <c r="B2042">
        <v>-1</v>
      </c>
      <c r="C2042" t="s">
        <v>5223</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13387</v>
      </c>
      <c r="R2042">
        <v>55</v>
      </c>
      <c r="S2042">
        <v>258</v>
      </c>
    </row>
    <row r="2043" spans="1:19" x14ac:dyDescent="0.3">
      <c r="A2043" t="s">
        <v>5208</v>
      </c>
      <c r="B2043">
        <v>-1</v>
      </c>
      <c r="C2043" t="s">
        <v>5223</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13388</v>
      </c>
      <c r="R2043">
        <v>770</v>
      </c>
      <c r="S2043">
        <v>881</v>
      </c>
    </row>
    <row r="2044" spans="1:19" x14ac:dyDescent="0.3">
      <c r="A2044" t="s">
        <v>5208</v>
      </c>
      <c r="B2044">
        <v>-1</v>
      </c>
      <c r="C2044" t="s">
        <v>5223</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13389</v>
      </c>
      <c r="R2044">
        <v>882</v>
      </c>
      <c r="S2044">
        <v>1107</v>
      </c>
    </row>
    <row r="2045" spans="1:19" x14ac:dyDescent="0.3">
      <c r="A2045" t="s">
        <v>5208</v>
      </c>
      <c r="B2045">
        <v>-1</v>
      </c>
      <c r="C2045" t="s">
        <v>5209</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13381</v>
      </c>
      <c r="R2045">
        <v>1</v>
      </c>
      <c r="S2045">
        <v>54</v>
      </c>
    </row>
    <row r="2046" spans="1:19" x14ac:dyDescent="0.3">
      <c r="A2046" t="s">
        <v>5208</v>
      </c>
      <c r="B2046">
        <v>-1</v>
      </c>
      <c r="C2046" t="s">
        <v>5209</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13382</v>
      </c>
      <c r="R2046">
        <v>259</v>
      </c>
      <c r="S2046">
        <v>393</v>
      </c>
    </row>
    <row r="2047" spans="1:19" x14ac:dyDescent="0.3">
      <c r="A2047" t="s">
        <v>5208</v>
      </c>
      <c r="B2047">
        <v>-1</v>
      </c>
      <c r="C2047" t="s">
        <v>5209</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13383</v>
      </c>
      <c r="R2047">
        <v>394</v>
      </c>
      <c r="S2047">
        <v>541</v>
      </c>
    </row>
    <row r="2048" spans="1:19" x14ac:dyDescent="0.3">
      <c r="A2048" t="s">
        <v>5208</v>
      </c>
      <c r="B2048">
        <v>-1</v>
      </c>
      <c r="C2048" t="s">
        <v>5209</v>
      </c>
      <c r="D2048">
        <f>INDEX(Transcripts[#Data], MATCH(Exons[[#This Row],[Transcript stable ID]], Transcripts[Transcript stable ID], 0), 4)</f>
        <v>0</v>
      </c>
      <c r="E2048" t="s">
        <v>27</v>
      </c>
      <c r="J2048">
        <v>19303400</v>
      </c>
      <c r="K2048">
        <v>19257551</v>
      </c>
      <c r="L2048">
        <v>19257684</v>
      </c>
      <c r="N2048">
        <v>8</v>
      </c>
      <c r="O2048">
        <v>1269</v>
      </c>
      <c r="P2048">
        <v>1402</v>
      </c>
      <c r="Q2048" t="s">
        <v>13384</v>
      </c>
      <c r="R2048">
        <v>542</v>
      </c>
      <c r="S2048">
        <v>675</v>
      </c>
    </row>
    <row r="2049" spans="1:19" x14ac:dyDescent="0.3">
      <c r="A2049" t="s">
        <v>5208</v>
      </c>
      <c r="B2049">
        <v>-1</v>
      </c>
      <c r="C2049" t="s">
        <v>5209</v>
      </c>
      <c r="D2049">
        <f>INDEX(Transcripts[#Data], MATCH(Exons[[#This Row],[Transcript stable ID]], Transcripts[Transcript stable ID], 0), 4)</f>
        <v>0</v>
      </c>
      <c r="E2049" t="s">
        <v>27</v>
      </c>
      <c r="J2049">
        <v>19303400</v>
      </c>
      <c r="K2049">
        <v>19257364</v>
      </c>
      <c r="L2049">
        <v>19257457</v>
      </c>
      <c r="N2049">
        <v>9</v>
      </c>
      <c r="O2049">
        <v>1403</v>
      </c>
      <c r="P2049">
        <v>1496</v>
      </c>
      <c r="Q2049" t="s">
        <v>13385</v>
      </c>
      <c r="R2049">
        <v>676</v>
      </c>
      <c r="S2049">
        <v>769</v>
      </c>
    </row>
    <row r="2050" spans="1:19" x14ac:dyDescent="0.3">
      <c r="A2050" t="s">
        <v>5208</v>
      </c>
      <c r="B2050">
        <v>-1</v>
      </c>
      <c r="C2050" t="s">
        <v>5209</v>
      </c>
      <c r="D2050">
        <f>INDEX(Transcripts[#Data], MATCH(Exons[[#This Row],[Transcript stable ID]], Transcripts[Transcript stable ID], 0), 4)</f>
        <v>0</v>
      </c>
      <c r="E2050" t="s">
        <v>27</v>
      </c>
      <c r="J2050">
        <v>19303400</v>
      </c>
      <c r="K2050">
        <v>19260035</v>
      </c>
      <c r="L2050">
        <v>19260238</v>
      </c>
      <c r="N2050">
        <v>5</v>
      </c>
      <c r="O2050">
        <v>782</v>
      </c>
      <c r="P2050">
        <v>985</v>
      </c>
      <c r="Q2050" t="s">
        <v>13387</v>
      </c>
      <c r="R2050">
        <v>55</v>
      </c>
      <c r="S2050">
        <v>258</v>
      </c>
    </row>
    <row r="2051" spans="1:19" x14ac:dyDescent="0.3">
      <c r="A2051" t="s">
        <v>5208</v>
      </c>
      <c r="B2051">
        <v>-1</v>
      </c>
      <c r="C2051" t="s">
        <v>5209</v>
      </c>
      <c r="D2051">
        <f>INDEX(Transcripts[#Data], MATCH(Exons[[#This Row],[Transcript stable ID]], Transcripts[Transcript stable ID], 0), 4)</f>
        <v>0</v>
      </c>
      <c r="E2051" t="s">
        <v>27</v>
      </c>
      <c r="F2051">
        <v>19302890</v>
      </c>
      <c r="G2051">
        <v>19303400</v>
      </c>
      <c r="J2051">
        <v>19303400</v>
      </c>
      <c r="K2051">
        <v>19302890</v>
      </c>
      <c r="L2051">
        <v>19303400</v>
      </c>
      <c r="N2051">
        <v>1</v>
      </c>
      <c r="Q2051" t="s">
        <v>13390</v>
      </c>
    </row>
    <row r="2052" spans="1:19" x14ac:dyDescent="0.3">
      <c r="A2052" t="s">
        <v>5208</v>
      </c>
      <c r="B2052">
        <v>-1</v>
      </c>
      <c r="C2052" t="s">
        <v>5209</v>
      </c>
      <c r="D2052">
        <f>INDEX(Transcripts[#Data], MATCH(Exons[[#This Row],[Transcript stable ID]], Transcripts[Transcript stable ID], 0), 4)</f>
        <v>0</v>
      </c>
      <c r="E2052" t="s">
        <v>27</v>
      </c>
      <c r="F2052">
        <v>19293382</v>
      </c>
      <c r="G2052">
        <v>19293492</v>
      </c>
      <c r="J2052">
        <v>19303400</v>
      </c>
      <c r="K2052">
        <v>19293382</v>
      </c>
      <c r="L2052">
        <v>19293492</v>
      </c>
      <c r="N2052">
        <v>2</v>
      </c>
      <c r="Q2052" t="s">
        <v>13391</v>
      </c>
    </row>
    <row r="2053" spans="1:19" x14ac:dyDescent="0.3">
      <c r="A2053" t="s">
        <v>5208</v>
      </c>
      <c r="B2053">
        <v>-1</v>
      </c>
      <c r="C2053" t="s">
        <v>5209</v>
      </c>
      <c r="D2053">
        <f>INDEX(Transcripts[#Data], MATCH(Exons[[#This Row],[Transcript stable ID]], Transcripts[Transcript stable ID], 0), 4)</f>
        <v>0</v>
      </c>
      <c r="E2053" t="s">
        <v>27</v>
      </c>
      <c r="F2053">
        <v>19291495</v>
      </c>
      <c r="G2053">
        <v>19291570</v>
      </c>
      <c r="J2053">
        <v>19303400</v>
      </c>
      <c r="K2053">
        <v>19291495</v>
      </c>
      <c r="L2053">
        <v>19291570</v>
      </c>
      <c r="N2053">
        <v>3</v>
      </c>
      <c r="Q2053" t="s">
        <v>13392</v>
      </c>
    </row>
    <row r="2054" spans="1:19" x14ac:dyDescent="0.3">
      <c r="A2054" t="s">
        <v>5208</v>
      </c>
      <c r="B2054">
        <v>-1</v>
      </c>
      <c r="C2054" t="s">
        <v>5209</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13393</v>
      </c>
      <c r="R2054">
        <v>770</v>
      </c>
      <c r="S2054">
        <v>1098</v>
      </c>
    </row>
    <row r="2055" spans="1:19" x14ac:dyDescent="0.3">
      <c r="A2055" t="s">
        <v>149</v>
      </c>
      <c r="B2055">
        <v>-1</v>
      </c>
      <c r="C2055" t="s">
        <v>8039</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13394</v>
      </c>
      <c r="R2055">
        <v>1</v>
      </c>
      <c r="S2055">
        <v>63</v>
      </c>
    </row>
    <row r="2056" spans="1:19" x14ac:dyDescent="0.3">
      <c r="A2056" t="s">
        <v>149</v>
      </c>
      <c r="B2056">
        <v>-1</v>
      </c>
      <c r="C2056" t="s">
        <v>8039</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13395</v>
      </c>
      <c r="R2056">
        <v>64</v>
      </c>
      <c r="S2056">
        <v>185</v>
      </c>
    </row>
    <row r="2057" spans="1:19" x14ac:dyDescent="0.3">
      <c r="A2057" t="s">
        <v>149</v>
      </c>
      <c r="B2057">
        <v>-1</v>
      </c>
      <c r="C2057" t="s">
        <v>8039</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13396</v>
      </c>
      <c r="R2057">
        <v>186</v>
      </c>
      <c r="S2057">
        <v>393</v>
      </c>
    </row>
    <row r="2058" spans="1:19" x14ac:dyDescent="0.3">
      <c r="A2058" t="s">
        <v>149</v>
      </c>
      <c r="B2058">
        <v>-1</v>
      </c>
      <c r="C2058" t="s">
        <v>8039</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13397</v>
      </c>
      <c r="R2058">
        <v>394</v>
      </c>
      <c r="S2058">
        <v>651</v>
      </c>
    </row>
    <row r="2059" spans="1:19" x14ac:dyDescent="0.3">
      <c r="A2059" t="s">
        <v>149</v>
      </c>
      <c r="B2059">
        <v>-1</v>
      </c>
      <c r="C2059" t="s">
        <v>8039</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13398</v>
      </c>
      <c r="R2059">
        <v>652</v>
      </c>
      <c r="S2059">
        <v>726</v>
      </c>
    </row>
    <row r="2060" spans="1:19" x14ac:dyDescent="0.3">
      <c r="A2060" t="s">
        <v>149</v>
      </c>
      <c r="B2060">
        <v>-1</v>
      </c>
      <c r="C2060" t="s">
        <v>8039</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13399</v>
      </c>
      <c r="R2060">
        <v>727</v>
      </c>
      <c r="S2060">
        <v>877</v>
      </c>
    </row>
    <row r="2061" spans="1:19" x14ac:dyDescent="0.3">
      <c r="A2061" t="s">
        <v>149</v>
      </c>
      <c r="B2061">
        <v>-1</v>
      </c>
      <c r="C2061" t="s">
        <v>8039</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13400</v>
      </c>
      <c r="R2061">
        <v>878</v>
      </c>
      <c r="S2061">
        <v>1071</v>
      </c>
    </row>
    <row r="2062" spans="1:19" x14ac:dyDescent="0.3">
      <c r="A2062" t="s">
        <v>149</v>
      </c>
      <c r="B2062">
        <v>-1</v>
      </c>
      <c r="C2062" t="s">
        <v>8039</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13401</v>
      </c>
      <c r="R2062">
        <v>1072</v>
      </c>
      <c r="S2062">
        <v>1189</v>
      </c>
    </row>
    <row r="2063" spans="1:19" x14ac:dyDescent="0.3">
      <c r="A2063" t="s">
        <v>149</v>
      </c>
      <c r="B2063">
        <v>-1</v>
      </c>
      <c r="C2063" t="s">
        <v>8039</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13402</v>
      </c>
      <c r="R2063">
        <v>1190</v>
      </c>
      <c r="S2063">
        <v>1375</v>
      </c>
    </row>
    <row r="2064" spans="1:19" x14ac:dyDescent="0.3">
      <c r="A2064" t="s">
        <v>149</v>
      </c>
      <c r="B2064">
        <v>-1</v>
      </c>
      <c r="C2064" t="s">
        <v>8039</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13403</v>
      </c>
      <c r="R2064">
        <v>1376</v>
      </c>
      <c r="S2064">
        <v>1497</v>
      </c>
    </row>
    <row r="2065" spans="1:19" x14ac:dyDescent="0.3">
      <c r="A2065" t="s">
        <v>149</v>
      </c>
      <c r="B2065">
        <v>-1</v>
      </c>
      <c r="C2065" t="s">
        <v>8039</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13404</v>
      </c>
      <c r="R2065">
        <v>1498</v>
      </c>
      <c r="S2065">
        <v>1743</v>
      </c>
    </row>
    <row r="2066" spans="1:19" x14ac:dyDescent="0.3">
      <c r="A2066" t="s">
        <v>149</v>
      </c>
      <c r="B2066">
        <v>-1</v>
      </c>
      <c r="C2066" t="s">
        <v>8039</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13405</v>
      </c>
      <c r="R2066">
        <v>1744</v>
      </c>
      <c r="S2066">
        <v>1951</v>
      </c>
    </row>
    <row r="2067" spans="1:19" x14ac:dyDescent="0.3">
      <c r="A2067" t="s">
        <v>149</v>
      </c>
      <c r="B2067">
        <v>-1</v>
      </c>
      <c r="C2067" t="s">
        <v>8039</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13406</v>
      </c>
      <c r="R2067">
        <v>1952</v>
      </c>
      <c r="S2067">
        <v>2106</v>
      </c>
    </row>
    <row r="2068" spans="1:19" x14ac:dyDescent="0.3">
      <c r="A2068" t="s">
        <v>149</v>
      </c>
      <c r="B2068">
        <v>-1</v>
      </c>
      <c r="C2068" t="s">
        <v>8039</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13407</v>
      </c>
      <c r="R2068">
        <v>2107</v>
      </c>
      <c r="S2068">
        <v>2208</v>
      </c>
    </row>
    <row r="2069" spans="1:19" x14ac:dyDescent="0.3">
      <c r="A2069" t="s">
        <v>149</v>
      </c>
      <c r="B2069">
        <v>-1</v>
      </c>
      <c r="C2069" t="s">
        <v>8039</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13408</v>
      </c>
      <c r="R2069">
        <v>2209</v>
      </c>
      <c r="S2069">
        <v>2280</v>
      </c>
    </row>
    <row r="2070" spans="1:19" x14ac:dyDescent="0.3">
      <c r="A2070" t="s">
        <v>149</v>
      </c>
      <c r="B2070">
        <v>-1</v>
      </c>
      <c r="C2070" t="s">
        <v>8039</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13409</v>
      </c>
      <c r="R2070">
        <v>2281</v>
      </c>
      <c r="S2070">
        <v>2382</v>
      </c>
    </row>
    <row r="2071" spans="1:19" x14ac:dyDescent="0.3">
      <c r="A2071" t="s">
        <v>149</v>
      </c>
      <c r="B2071">
        <v>-1</v>
      </c>
      <c r="C2071" t="s">
        <v>8043</v>
      </c>
      <c r="D2071" t="e">
        <f>INDEX(Transcripts[#Data], MATCH(Exons[[#This Row],[Transcript stable ID]], Transcripts[Transcript stable ID], 0), 4)</f>
        <v>#N/A</v>
      </c>
      <c r="E2071" t="s">
        <v>27</v>
      </c>
      <c r="J2071">
        <v>30752913</v>
      </c>
      <c r="K2071">
        <v>30748940</v>
      </c>
      <c r="L2071">
        <v>30749061</v>
      </c>
      <c r="N2071">
        <v>2</v>
      </c>
      <c r="O2071">
        <v>196</v>
      </c>
      <c r="P2071">
        <v>317</v>
      </c>
      <c r="Q2071" t="s">
        <v>13395</v>
      </c>
      <c r="R2071">
        <v>64</v>
      </c>
      <c r="S2071">
        <v>185</v>
      </c>
    </row>
    <row r="2072" spans="1:19" x14ac:dyDescent="0.3">
      <c r="A2072" t="s">
        <v>149</v>
      </c>
      <c r="B2072">
        <v>-1</v>
      </c>
      <c r="C2072" t="s">
        <v>8043</v>
      </c>
      <c r="D2072" t="e">
        <f>INDEX(Transcripts[#Data], MATCH(Exons[[#This Row],[Transcript stable ID]], Transcripts[Transcript stable ID], 0), 4)</f>
        <v>#N/A</v>
      </c>
      <c r="E2072" t="s">
        <v>27</v>
      </c>
      <c r="J2072">
        <v>30752913</v>
      </c>
      <c r="K2072">
        <v>30738794</v>
      </c>
      <c r="L2072">
        <v>30738868</v>
      </c>
      <c r="N2072">
        <v>5</v>
      </c>
      <c r="O2072">
        <v>589</v>
      </c>
      <c r="P2072">
        <v>663</v>
      </c>
      <c r="Q2072" t="s">
        <v>13398</v>
      </c>
      <c r="R2072">
        <v>457</v>
      </c>
      <c r="S2072">
        <v>531</v>
      </c>
    </row>
    <row r="2073" spans="1:19" x14ac:dyDescent="0.3">
      <c r="A2073" t="s">
        <v>149</v>
      </c>
      <c r="B2073">
        <v>-1</v>
      </c>
      <c r="C2073" t="s">
        <v>8043</v>
      </c>
      <c r="D2073" t="e">
        <f>INDEX(Transcripts[#Data], MATCH(Exons[[#This Row],[Transcript stable ID]], Transcripts[Transcript stable ID], 0), 4)</f>
        <v>#N/A</v>
      </c>
      <c r="E2073" t="s">
        <v>27</v>
      </c>
      <c r="J2073">
        <v>30752913</v>
      </c>
      <c r="K2073">
        <v>30738189</v>
      </c>
      <c r="L2073">
        <v>30738339</v>
      </c>
      <c r="N2073">
        <v>6</v>
      </c>
      <c r="O2073">
        <v>664</v>
      </c>
      <c r="P2073">
        <v>814</v>
      </c>
      <c r="Q2073" t="s">
        <v>13399</v>
      </c>
      <c r="R2073">
        <v>532</v>
      </c>
      <c r="S2073">
        <v>682</v>
      </c>
    </row>
    <row r="2074" spans="1:19" x14ac:dyDescent="0.3">
      <c r="A2074" t="s">
        <v>149</v>
      </c>
      <c r="B2074">
        <v>-1</v>
      </c>
      <c r="C2074" t="s">
        <v>8043</v>
      </c>
      <c r="D2074" t="e">
        <f>INDEX(Transcripts[#Data], MATCH(Exons[[#This Row],[Transcript stable ID]], Transcripts[Transcript stable ID], 0), 4)</f>
        <v>#N/A</v>
      </c>
      <c r="E2074" t="s">
        <v>27</v>
      </c>
      <c r="J2074">
        <v>30752913</v>
      </c>
      <c r="K2074">
        <v>30737681</v>
      </c>
      <c r="L2074">
        <v>30737874</v>
      </c>
      <c r="N2074">
        <v>7</v>
      </c>
      <c r="O2074">
        <v>815</v>
      </c>
      <c r="P2074">
        <v>1008</v>
      </c>
      <c r="Q2074" t="s">
        <v>13400</v>
      </c>
      <c r="R2074">
        <v>683</v>
      </c>
      <c r="S2074">
        <v>876</v>
      </c>
    </row>
    <row r="2075" spans="1:19" x14ac:dyDescent="0.3">
      <c r="A2075" t="s">
        <v>149</v>
      </c>
      <c r="B2075">
        <v>-1</v>
      </c>
      <c r="C2075" t="s">
        <v>8043</v>
      </c>
      <c r="D2075" t="e">
        <f>INDEX(Transcripts[#Data], MATCH(Exons[[#This Row],[Transcript stable ID]], Transcripts[Transcript stable ID], 0), 4)</f>
        <v>#N/A</v>
      </c>
      <c r="E2075" t="s">
        <v>27</v>
      </c>
      <c r="J2075">
        <v>30752913</v>
      </c>
      <c r="K2075">
        <v>30736684</v>
      </c>
      <c r="L2075">
        <v>30736801</v>
      </c>
      <c r="N2075">
        <v>8</v>
      </c>
      <c r="O2075">
        <v>1009</v>
      </c>
      <c r="P2075">
        <v>1126</v>
      </c>
      <c r="Q2075" t="s">
        <v>13401</v>
      </c>
      <c r="R2075">
        <v>877</v>
      </c>
      <c r="S2075">
        <v>994</v>
      </c>
    </row>
    <row r="2076" spans="1:19" x14ac:dyDescent="0.3">
      <c r="A2076" t="s">
        <v>149</v>
      </c>
      <c r="B2076">
        <v>-1</v>
      </c>
      <c r="C2076" t="s">
        <v>8043</v>
      </c>
      <c r="D2076" t="e">
        <f>INDEX(Transcripts[#Data], MATCH(Exons[[#This Row],[Transcript stable ID]], Transcripts[Transcript stable ID], 0), 4)</f>
        <v>#N/A</v>
      </c>
      <c r="E2076" t="s">
        <v>27</v>
      </c>
      <c r="J2076">
        <v>30752913</v>
      </c>
      <c r="K2076">
        <v>30736185</v>
      </c>
      <c r="L2076">
        <v>30736370</v>
      </c>
      <c r="N2076">
        <v>9</v>
      </c>
      <c r="O2076">
        <v>1127</v>
      </c>
      <c r="P2076">
        <v>1312</v>
      </c>
      <c r="Q2076" t="s">
        <v>13402</v>
      </c>
      <c r="R2076">
        <v>995</v>
      </c>
      <c r="S2076">
        <v>1180</v>
      </c>
    </row>
    <row r="2077" spans="1:19" x14ac:dyDescent="0.3">
      <c r="A2077" t="s">
        <v>149</v>
      </c>
      <c r="B2077">
        <v>-1</v>
      </c>
      <c r="C2077" t="s">
        <v>8043</v>
      </c>
      <c r="D2077" t="e">
        <f>INDEX(Transcripts[#Data], MATCH(Exons[[#This Row],[Transcript stable ID]], Transcripts[Transcript stable ID], 0), 4)</f>
        <v>#N/A</v>
      </c>
      <c r="E2077" t="s">
        <v>27</v>
      </c>
      <c r="J2077">
        <v>30752913</v>
      </c>
      <c r="K2077">
        <v>30735119</v>
      </c>
      <c r="L2077">
        <v>30735240</v>
      </c>
      <c r="N2077">
        <v>10</v>
      </c>
      <c r="O2077">
        <v>1313</v>
      </c>
      <c r="P2077">
        <v>1434</v>
      </c>
      <c r="Q2077" t="s">
        <v>13403</v>
      </c>
      <c r="R2077">
        <v>1181</v>
      </c>
      <c r="S2077">
        <v>1302</v>
      </c>
    </row>
    <row r="2078" spans="1:19" x14ac:dyDescent="0.3">
      <c r="A2078" t="s">
        <v>149</v>
      </c>
      <c r="B2078">
        <v>-1</v>
      </c>
      <c r="C2078" t="s">
        <v>8043</v>
      </c>
      <c r="D2078" t="e">
        <f>INDEX(Transcripts[#Data], MATCH(Exons[[#This Row],[Transcript stable ID]], Transcripts[Transcript stable ID], 0), 4)</f>
        <v>#N/A</v>
      </c>
      <c r="E2078" t="s">
        <v>27</v>
      </c>
      <c r="J2078">
        <v>30752913</v>
      </c>
      <c r="K2078">
        <v>30734778</v>
      </c>
      <c r="L2078">
        <v>30735023</v>
      </c>
      <c r="N2078">
        <v>11</v>
      </c>
      <c r="O2078">
        <v>1435</v>
      </c>
      <c r="P2078">
        <v>1680</v>
      </c>
      <c r="Q2078" t="s">
        <v>13404</v>
      </c>
      <c r="R2078">
        <v>1303</v>
      </c>
      <c r="S2078">
        <v>1548</v>
      </c>
    </row>
    <row r="2079" spans="1:19" x14ac:dyDescent="0.3">
      <c r="A2079" t="s">
        <v>149</v>
      </c>
      <c r="B2079">
        <v>-1</v>
      </c>
      <c r="C2079" t="s">
        <v>8043</v>
      </c>
      <c r="D2079" t="e">
        <f>INDEX(Transcripts[#Data], MATCH(Exons[[#This Row],[Transcript stable ID]], Transcripts[Transcript stable ID], 0), 4)</f>
        <v>#N/A</v>
      </c>
      <c r="E2079" t="s">
        <v>27</v>
      </c>
      <c r="J2079">
        <v>30752913</v>
      </c>
      <c r="K2079">
        <v>30733679</v>
      </c>
      <c r="L2079">
        <v>30733886</v>
      </c>
      <c r="N2079">
        <v>12</v>
      </c>
      <c r="O2079">
        <v>1681</v>
      </c>
      <c r="P2079">
        <v>1888</v>
      </c>
      <c r="Q2079" t="s">
        <v>13405</v>
      </c>
      <c r="R2079">
        <v>1549</v>
      </c>
      <c r="S2079">
        <v>1756</v>
      </c>
    </row>
    <row r="2080" spans="1:19" x14ac:dyDescent="0.3">
      <c r="A2080" t="s">
        <v>149</v>
      </c>
      <c r="B2080">
        <v>-1</v>
      </c>
      <c r="C2080" t="s">
        <v>8043</v>
      </c>
      <c r="D2080" t="e">
        <f>INDEX(Transcripts[#Data], MATCH(Exons[[#This Row],[Transcript stable ID]], Transcripts[Transcript stable ID], 0), 4)</f>
        <v>#N/A</v>
      </c>
      <c r="E2080" t="s">
        <v>27</v>
      </c>
      <c r="J2080">
        <v>30752913</v>
      </c>
      <c r="K2080">
        <v>30733015</v>
      </c>
      <c r="L2080">
        <v>30733169</v>
      </c>
      <c r="N2080">
        <v>13</v>
      </c>
      <c r="O2080">
        <v>1889</v>
      </c>
      <c r="P2080">
        <v>2043</v>
      </c>
      <c r="Q2080" t="s">
        <v>13406</v>
      </c>
      <c r="R2080">
        <v>1757</v>
      </c>
      <c r="S2080">
        <v>1911</v>
      </c>
    </row>
    <row r="2081" spans="1:19" x14ac:dyDescent="0.3">
      <c r="A2081" t="s">
        <v>149</v>
      </c>
      <c r="B2081">
        <v>-1</v>
      </c>
      <c r="C2081" t="s">
        <v>8043</v>
      </c>
      <c r="D2081" t="e">
        <f>INDEX(Transcripts[#Data], MATCH(Exons[[#This Row],[Transcript stable ID]], Transcripts[Transcript stable ID], 0), 4)</f>
        <v>#N/A</v>
      </c>
      <c r="E2081" t="s">
        <v>27</v>
      </c>
      <c r="J2081">
        <v>30752913</v>
      </c>
      <c r="K2081">
        <v>30731641</v>
      </c>
      <c r="L2081">
        <v>30731742</v>
      </c>
      <c r="N2081">
        <v>14</v>
      </c>
      <c r="O2081">
        <v>2044</v>
      </c>
      <c r="P2081">
        <v>2145</v>
      </c>
      <c r="Q2081" t="s">
        <v>13407</v>
      </c>
      <c r="R2081">
        <v>1912</v>
      </c>
      <c r="S2081">
        <v>2013</v>
      </c>
    </row>
    <row r="2082" spans="1:19" x14ac:dyDescent="0.3">
      <c r="A2082" t="s">
        <v>149</v>
      </c>
      <c r="B2082">
        <v>-1</v>
      </c>
      <c r="C2082" t="s">
        <v>8043</v>
      </c>
      <c r="D2082" t="e">
        <f>INDEX(Transcripts[#Data], MATCH(Exons[[#This Row],[Transcript stable ID]], Transcripts[Transcript stable ID], 0), 4)</f>
        <v>#N/A</v>
      </c>
      <c r="E2082" t="s">
        <v>27</v>
      </c>
      <c r="J2082">
        <v>30752913</v>
      </c>
      <c r="K2082">
        <v>30731456</v>
      </c>
      <c r="L2082">
        <v>30731527</v>
      </c>
      <c r="N2082">
        <v>15</v>
      </c>
      <c r="O2082">
        <v>2146</v>
      </c>
      <c r="P2082">
        <v>2217</v>
      </c>
      <c r="Q2082" t="s">
        <v>13408</v>
      </c>
      <c r="R2082">
        <v>2014</v>
      </c>
      <c r="S2082">
        <v>2085</v>
      </c>
    </row>
    <row r="2083" spans="1:19" x14ac:dyDescent="0.3">
      <c r="A2083" t="s">
        <v>149</v>
      </c>
      <c r="B2083">
        <v>-1</v>
      </c>
      <c r="C2083" t="s">
        <v>8043</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13410</v>
      </c>
      <c r="R2083">
        <v>1</v>
      </c>
      <c r="S2083">
        <v>63</v>
      </c>
    </row>
    <row r="2084" spans="1:19" x14ac:dyDescent="0.3">
      <c r="A2084" t="s">
        <v>149</v>
      </c>
      <c r="B2084">
        <v>-1</v>
      </c>
      <c r="C2084" t="s">
        <v>8043</v>
      </c>
      <c r="D2084" t="e">
        <f>INDEX(Transcripts[#Data], MATCH(Exons[[#This Row],[Transcript stable ID]], Transcripts[Transcript stable ID], 0), 4)</f>
        <v>#N/A</v>
      </c>
      <c r="E2084" t="s">
        <v>27</v>
      </c>
      <c r="J2084">
        <v>30752913</v>
      </c>
      <c r="K2084">
        <v>30742373</v>
      </c>
      <c r="L2084">
        <v>30742508</v>
      </c>
      <c r="N2084">
        <v>3</v>
      </c>
      <c r="O2084">
        <v>318</v>
      </c>
      <c r="P2084">
        <v>453</v>
      </c>
      <c r="Q2084" t="s">
        <v>13411</v>
      </c>
      <c r="R2084">
        <v>186</v>
      </c>
      <c r="S2084">
        <v>321</v>
      </c>
    </row>
    <row r="2085" spans="1:19" x14ac:dyDescent="0.3">
      <c r="A2085" t="s">
        <v>149</v>
      </c>
      <c r="B2085">
        <v>-1</v>
      </c>
      <c r="C2085" t="s">
        <v>8043</v>
      </c>
      <c r="D2085" t="e">
        <f>INDEX(Transcripts[#Data], MATCH(Exons[[#This Row],[Transcript stable ID]], Transcripts[Transcript stable ID], 0), 4)</f>
        <v>#N/A</v>
      </c>
      <c r="E2085" t="s">
        <v>27</v>
      </c>
      <c r="J2085">
        <v>30752913</v>
      </c>
      <c r="K2085">
        <v>30740922</v>
      </c>
      <c r="L2085">
        <v>30741056</v>
      </c>
      <c r="N2085">
        <v>4</v>
      </c>
      <c r="O2085">
        <v>454</v>
      </c>
      <c r="P2085">
        <v>588</v>
      </c>
      <c r="Q2085" t="s">
        <v>13412</v>
      </c>
      <c r="R2085">
        <v>322</v>
      </c>
      <c r="S2085">
        <v>456</v>
      </c>
    </row>
    <row r="2086" spans="1:19" x14ac:dyDescent="0.3">
      <c r="A2086" t="s">
        <v>149</v>
      </c>
      <c r="B2086">
        <v>-1</v>
      </c>
      <c r="C2086" t="s">
        <v>8043</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13413</v>
      </c>
      <c r="R2086">
        <v>2086</v>
      </c>
      <c r="S2086">
        <v>2187</v>
      </c>
    </row>
    <row r="2087" spans="1:19" x14ac:dyDescent="0.3">
      <c r="A2087" t="s">
        <v>3174</v>
      </c>
      <c r="B2087">
        <v>1</v>
      </c>
      <c r="C2087" t="s">
        <v>3175</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13414</v>
      </c>
      <c r="R2087">
        <v>1</v>
      </c>
      <c r="S2087">
        <v>248</v>
      </c>
    </row>
    <row r="2088" spans="1:19" x14ac:dyDescent="0.3">
      <c r="A2088" t="s">
        <v>3174</v>
      </c>
      <c r="B2088">
        <v>1</v>
      </c>
      <c r="C2088" t="s">
        <v>3175</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13415</v>
      </c>
      <c r="R2088">
        <v>249</v>
      </c>
      <c r="S2088">
        <v>855</v>
      </c>
    </row>
    <row r="2089" spans="1:19" x14ac:dyDescent="0.3">
      <c r="A2089" t="s">
        <v>3174</v>
      </c>
      <c r="B2089">
        <v>1</v>
      </c>
      <c r="C2089" t="s">
        <v>3175</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13416</v>
      </c>
      <c r="R2089">
        <v>856</v>
      </c>
      <c r="S2089">
        <v>900</v>
      </c>
    </row>
    <row r="2090" spans="1:19" x14ac:dyDescent="0.3">
      <c r="A2090" t="s">
        <v>3174</v>
      </c>
      <c r="B2090">
        <v>1</v>
      </c>
      <c r="C2090" t="s">
        <v>3175</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13417</v>
      </c>
      <c r="R2090">
        <v>901</v>
      </c>
      <c r="S2090">
        <v>969</v>
      </c>
    </row>
    <row r="2091" spans="1:19" x14ac:dyDescent="0.3">
      <c r="A2091" t="s">
        <v>3174</v>
      </c>
      <c r="B2091">
        <v>1</v>
      </c>
      <c r="C2091" t="s">
        <v>3175</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13418</v>
      </c>
      <c r="R2091">
        <v>970</v>
      </c>
      <c r="S2091">
        <v>1113</v>
      </c>
    </row>
    <row r="2092" spans="1:19" x14ac:dyDescent="0.3">
      <c r="A2092" t="s">
        <v>3174</v>
      </c>
      <c r="B2092">
        <v>1</v>
      </c>
      <c r="C2092" t="s">
        <v>3175</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13419</v>
      </c>
      <c r="R2092">
        <v>1114</v>
      </c>
      <c r="S2092">
        <v>1237</v>
      </c>
    </row>
    <row r="2093" spans="1:19" x14ac:dyDescent="0.3">
      <c r="A2093" t="s">
        <v>3174</v>
      </c>
      <c r="B2093">
        <v>1</v>
      </c>
      <c r="C2093" t="s">
        <v>3175</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13420</v>
      </c>
      <c r="R2093">
        <v>1238</v>
      </c>
      <c r="S2093">
        <v>1316</v>
      </c>
    </row>
    <row r="2094" spans="1:19" x14ac:dyDescent="0.3">
      <c r="A2094" t="s">
        <v>3174</v>
      </c>
      <c r="B2094">
        <v>1</v>
      </c>
      <c r="C2094" t="s">
        <v>3175</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13421</v>
      </c>
      <c r="R2094">
        <v>1317</v>
      </c>
      <c r="S2094">
        <v>1383</v>
      </c>
    </row>
    <row r="2095" spans="1:19" x14ac:dyDescent="0.3">
      <c r="A2095" t="s">
        <v>3174</v>
      </c>
      <c r="B2095">
        <v>1</v>
      </c>
      <c r="C2095" t="s">
        <v>3175</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13422</v>
      </c>
      <c r="R2095">
        <v>1384</v>
      </c>
      <c r="S2095">
        <v>1509</v>
      </c>
    </row>
    <row r="2096" spans="1:19" x14ac:dyDescent="0.3">
      <c r="A2096" t="s">
        <v>3174</v>
      </c>
      <c r="B2096">
        <v>1</v>
      </c>
      <c r="C2096" t="s">
        <v>3175</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13423</v>
      </c>
      <c r="R2096">
        <v>1510</v>
      </c>
      <c r="S2096">
        <v>1611</v>
      </c>
    </row>
    <row r="2097" spans="1:19" x14ac:dyDescent="0.3">
      <c r="A2097" t="s">
        <v>2766</v>
      </c>
      <c r="B2097">
        <v>-1</v>
      </c>
      <c r="C2097" t="s">
        <v>2786</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13424</v>
      </c>
      <c r="R2097">
        <v>19</v>
      </c>
      <c r="S2097">
        <v>236</v>
      </c>
    </row>
    <row r="2098" spans="1:19" x14ac:dyDescent="0.3">
      <c r="A2098" t="s">
        <v>2766</v>
      </c>
      <c r="B2098">
        <v>-1</v>
      </c>
      <c r="C2098" t="s">
        <v>2786</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13425</v>
      </c>
      <c r="R2098">
        <v>237</v>
      </c>
      <c r="S2098">
        <v>388</v>
      </c>
    </row>
    <row r="2099" spans="1:19" x14ac:dyDescent="0.3">
      <c r="A2099" t="s">
        <v>2766</v>
      </c>
      <c r="B2099">
        <v>-1</v>
      </c>
      <c r="C2099" t="s">
        <v>2786</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13426</v>
      </c>
      <c r="R2099">
        <v>389</v>
      </c>
      <c r="S2099">
        <v>592</v>
      </c>
    </row>
    <row r="2100" spans="1:19" x14ac:dyDescent="0.3">
      <c r="A2100" t="s">
        <v>2766</v>
      </c>
      <c r="B2100">
        <v>-1</v>
      </c>
      <c r="C2100" t="s">
        <v>2786</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13427</v>
      </c>
      <c r="R2100">
        <v>593</v>
      </c>
      <c r="S2100">
        <v>673</v>
      </c>
    </row>
    <row r="2101" spans="1:19" x14ac:dyDescent="0.3">
      <c r="A2101" t="s">
        <v>2766</v>
      </c>
      <c r="B2101">
        <v>-1</v>
      </c>
      <c r="C2101" t="s">
        <v>2786</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13428</v>
      </c>
      <c r="R2101">
        <v>746</v>
      </c>
      <c r="S2101">
        <v>814</v>
      </c>
    </row>
    <row r="2102" spans="1:19" x14ac:dyDescent="0.3">
      <c r="A2102" t="s">
        <v>2766</v>
      </c>
      <c r="B2102">
        <v>-1</v>
      </c>
      <c r="C2102" t="s">
        <v>2786</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13429</v>
      </c>
      <c r="R2102">
        <v>815</v>
      </c>
      <c r="S2102">
        <v>871</v>
      </c>
    </row>
    <row r="2103" spans="1:19" x14ac:dyDescent="0.3">
      <c r="A2103" t="s">
        <v>2766</v>
      </c>
      <c r="B2103">
        <v>-1</v>
      </c>
      <c r="C2103" t="s">
        <v>2786</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13430</v>
      </c>
      <c r="R2103">
        <v>872</v>
      </c>
      <c r="S2103">
        <v>919</v>
      </c>
    </row>
    <row r="2104" spans="1:19" x14ac:dyDescent="0.3">
      <c r="A2104" t="s">
        <v>2766</v>
      </c>
      <c r="B2104">
        <v>-1</v>
      </c>
      <c r="C2104" t="s">
        <v>2786</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13431</v>
      </c>
      <c r="R2104">
        <v>920</v>
      </c>
      <c r="S2104">
        <v>1440</v>
      </c>
    </row>
    <row r="2105" spans="1:19" x14ac:dyDescent="0.3">
      <c r="A2105" t="s">
        <v>2766</v>
      </c>
      <c r="B2105">
        <v>-1</v>
      </c>
      <c r="C2105" t="s">
        <v>2786</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13432</v>
      </c>
      <c r="R2105">
        <v>674</v>
      </c>
      <c r="S2105">
        <v>745</v>
      </c>
    </row>
    <row r="2106" spans="1:19" x14ac:dyDescent="0.3">
      <c r="A2106" t="s">
        <v>2766</v>
      </c>
      <c r="B2106">
        <v>-1</v>
      </c>
      <c r="C2106" t="s">
        <v>2786</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13433</v>
      </c>
      <c r="R2106">
        <v>1</v>
      </c>
      <c r="S2106">
        <v>18</v>
      </c>
    </row>
    <row r="2107" spans="1:19" x14ac:dyDescent="0.3">
      <c r="A2107" t="s">
        <v>2766</v>
      </c>
      <c r="B2107">
        <v>-1</v>
      </c>
      <c r="C2107" t="s">
        <v>2799</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13426</v>
      </c>
      <c r="R2107">
        <v>113</v>
      </c>
      <c r="S2107">
        <v>316</v>
      </c>
    </row>
    <row r="2108" spans="1:19" x14ac:dyDescent="0.3">
      <c r="A2108" t="s">
        <v>2766</v>
      </c>
      <c r="B2108">
        <v>-1</v>
      </c>
      <c r="C2108" t="s">
        <v>2799</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13427</v>
      </c>
      <c r="R2108">
        <v>317</v>
      </c>
      <c r="S2108">
        <v>397</v>
      </c>
    </row>
    <row r="2109" spans="1:19" x14ac:dyDescent="0.3">
      <c r="A2109" t="s">
        <v>2766</v>
      </c>
      <c r="B2109">
        <v>-1</v>
      </c>
      <c r="C2109" t="s">
        <v>2799</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13428</v>
      </c>
      <c r="R2109">
        <v>398</v>
      </c>
      <c r="S2109">
        <v>466</v>
      </c>
    </row>
    <row r="2110" spans="1:19" x14ac:dyDescent="0.3">
      <c r="A2110" t="s">
        <v>2766</v>
      </c>
      <c r="B2110">
        <v>-1</v>
      </c>
      <c r="C2110" t="s">
        <v>2799</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13429</v>
      </c>
      <c r="R2110">
        <v>467</v>
      </c>
      <c r="S2110">
        <v>523</v>
      </c>
    </row>
    <row r="2111" spans="1:19" x14ac:dyDescent="0.3">
      <c r="A2111" t="s">
        <v>2766</v>
      </c>
      <c r="B2111">
        <v>-1</v>
      </c>
      <c r="C2111" t="s">
        <v>2799</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13430</v>
      </c>
      <c r="R2111">
        <v>524</v>
      </c>
      <c r="S2111">
        <v>571</v>
      </c>
    </row>
    <row r="2112" spans="1:19" x14ac:dyDescent="0.3">
      <c r="A2112" t="s">
        <v>2766</v>
      </c>
      <c r="B2112">
        <v>-1</v>
      </c>
      <c r="C2112" t="s">
        <v>2799</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13431</v>
      </c>
      <c r="R2112">
        <v>572</v>
      </c>
      <c r="S2112">
        <v>1092</v>
      </c>
    </row>
    <row r="2113" spans="1:19" x14ac:dyDescent="0.3">
      <c r="A2113" t="s">
        <v>2766</v>
      </c>
      <c r="B2113">
        <v>-1</v>
      </c>
      <c r="C2113" t="s">
        <v>2799</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13434</v>
      </c>
    </row>
    <row r="2114" spans="1:19" x14ac:dyDescent="0.3">
      <c r="A2114" t="s">
        <v>2766</v>
      </c>
      <c r="B2114">
        <v>-1</v>
      </c>
      <c r="C2114" t="s">
        <v>2799</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13435</v>
      </c>
    </row>
    <row r="2115" spans="1:19" x14ac:dyDescent="0.3">
      <c r="A2115" t="s">
        <v>2766</v>
      </c>
      <c r="B2115">
        <v>-1</v>
      </c>
      <c r="C2115" t="s">
        <v>2799</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13436</v>
      </c>
      <c r="R2115">
        <v>1</v>
      </c>
      <c r="S2115">
        <v>112</v>
      </c>
    </row>
    <row r="2116" spans="1:19" x14ac:dyDescent="0.3">
      <c r="A2116" t="s">
        <v>2766</v>
      </c>
      <c r="B2116">
        <v>-1</v>
      </c>
      <c r="C2116" t="s">
        <v>2779</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13424</v>
      </c>
      <c r="R2116">
        <v>40</v>
      </c>
      <c r="S2116">
        <v>257</v>
      </c>
    </row>
    <row r="2117" spans="1:19" x14ac:dyDescent="0.3">
      <c r="A2117" t="s">
        <v>2766</v>
      </c>
      <c r="B2117">
        <v>-1</v>
      </c>
      <c r="C2117" t="s">
        <v>2779</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13425</v>
      </c>
      <c r="R2117">
        <v>258</v>
      </c>
      <c r="S2117">
        <v>409</v>
      </c>
    </row>
    <row r="2118" spans="1:19" x14ac:dyDescent="0.3">
      <c r="A2118" t="s">
        <v>2766</v>
      </c>
      <c r="B2118">
        <v>-1</v>
      </c>
      <c r="C2118" t="s">
        <v>2779</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13426</v>
      </c>
      <c r="R2118">
        <v>410</v>
      </c>
      <c r="S2118">
        <v>613</v>
      </c>
    </row>
    <row r="2119" spans="1:19" x14ac:dyDescent="0.3">
      <c r="A2119" t="s">
        <v>2766</v>
      </c>
      <c r="B2119">
        <v>-1</v>
      </c>
      <c r="C2119" t="s">
        <v>2779</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13427</v>
      </c>
      <c r="R2119">
        <v>614</v>
      </c>
      <c r="S2119">
        <v>694</v>
      </c>
    </row>
    <row r="2120" spans="1:19" x14ac:dyDescent="0.3">
      <c r="A2120" t="s">
        <v>2766</v>
      </c>
      <c r="B2120">
        <v>-1</v>
      </c>
      <c r="C2120" t="s">
        <v>2779</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13428</v>
      </c>
      <c r="R2120">
        <v>767</v>
      </c>
      <c r="S2120">
        <v>835</v>
      </c>
    </row>
    <row r="2121" spans="1:19" x14ac:dyDescent="0.3">
      <c r="A2121" t="s">
        <v>2766</v>
      </c>
      <c r="B2121">
        <v>-1</v>
      </c>
      <c r="C2121" t="s">
        <v>2779</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13429</v>
      </c>
      <c r="R2121">
        <v>836</v>
      </c>
      <c r="S2121">
        <v>892</v>
      </c>
    </row>
    <row r="2122" spans="1:19" x14ac:dyDescent="0.3">
      <c r="A2122" t="s">
        <v>2766</v>
      </c>
      <c r="B2122">
        <v>-1</v>
      </c>
      <c r="C2122" t="s">
        <v>2779</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13430</v>
      </c>
      <c r="R2122">
        <v>893</v>
      </c>
      <c r="S2122">
        <v>940</v>
      </c>
    </row>
    <row r="2123" spans="1:19" x14ac:dyDescent="0.3">
      <c r="A2123" t="s">
        <v>2766</v>
      </c>
      <c r="B2123">
        <v>-1</v>
      </c>
      <c r="C2123" t="s">
        <v>2779</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13431</v>
      </c>
      <c r="R2123">
        <v>941</v>
      </c>
      <c r="S2123">
        <v>1461</v>
      </c>
    </row>
    <row r="2124" spans="1:19" x14ac:dyDescent="0.3">
      <c r="A2124" t="s">
        <v>2766</v>
      </c>
      <c r="B2124">
        <v>-1</v>
      </c>
      <c r="C2124" t="s">
        <v>2779</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13432</v>
      </c>
      <c r="R2124">
        <v>695</v>
      </c>
      <c r="S2124">
        <v>766</v>
      </c>
    </row>
    <row r="2125" spans="1:19" x14ac:dyDescent="0.3">
      <c r="A2125" t="s">
        <v>2766</v>
      </c>
      <c r="B2125">
        <v>-1</v>
      </c>
      <c r="C2125" t="s">
        <v>2779</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13437</v>
      </c>
    </row>
    <row r="2126" spans="1:19" x14ac:dyDescent="0.3">
      <c r="A2126" t="s">
        <v>2766</v>
      </c>
      <c r="B2126">
        <v>-1</v>
      </c>
      <c r="C2126" t="s">
        <v>2779</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13438</v>
      </c>
      <c r="R2126">
        <v>1</v>
      </c>
      <c r="S2126">
        <v>39</v>
      </c>
    </row>
    <row r="2127" spans="1:19" x14ac:dyDescent="0.3">
      <c r="A2127" t="s">
        <v>2766</v>
      </c>
      <c r="B2127">
        <v>-1</v>
      </c>
      <c r="C2127" t="s">
        <v>2779</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13439</v>
      </c>
    </row>
    <row r="2128" spans="1:19" x14ac:dyDescent="0.3">
      <c r="A2128" t="s">
        <v>2766</v>
      </c>
      <c r="B2128">
        <v>-1</v>
      </c>
      <c r="C2128" t="s">
        <v>2806</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13426</v>
      </c>
      <c r="R2128">
        <v>113</v>
      </c>
      <c r="S2128">
        <v>316</v>
      </c>
    </row>
    <row r="2129" spans="1:19" x14ac:dyDescent="0.3">
      <c r="A2129" t="s">
        <v>2766</v>
      </c>
      <c r="B2129">
        <v>-1</v>
      </c>
      <c r="C2129" t="s">
        <v>2806</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13427</v>
      </c>
      <c r="R2129">
        <v>317</v>
      </c>
      <c r="S2129">
        <v>397</v>
      </c>
    </row>
    <row r="2130" spans="1:19" x14ac:dyDescent="0.3">
      <c r="A2130" t="s">
        <v>2766</v>
      </c>
      <c r="B2130">
        <v>-1</v>
      </c>
      <c r="C2130" t="s">
        <v>2806</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13428</v>
      </c>
      <c r="R2130">
        <v>470</v>
      </c>
      <c r="S2130">
        <v>538</v>
      </c>
    </row>
    <row r="2131" spans="1:19" x14ac:dyDescent="0.3">
      <c r="A2131" t="s">
        <v>2766</v>
      </c>
      <c r="B2131">
        <v>-1</v>
      </c>
      <c r="C2131" t="s">
        <v>2806</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13429</v>
      </c>
      <c r="R2131">
        <v>539</v>
      </c>
      <c r="S2131">
        <v>595</v>
      </c>
    </row>
    <row r="2132" spans="1:19" x14ac:dyDescent="0.3">
      <c r="A2132" t="s">
        <v>2766</v>
      </c>
      <c r="B2132">
        <v>-1</v>
      </c>
      <c r="C2132" t="s">
        <v>2806</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13430</v>
      </c>
      <c r="R2132">
        <v>596</v>
      </c>
      <c r="S2132">
        <v>643</v>
      </c>
    </row>
    <row r="2133" spans="1:19" x14ac:dyDescent="0.3">
      <c r="A2133" t="s">
        <v>2766</v>
      </c>
      <c r="B2133">
        <v>-1</v>
      </c>
      <c r="C2133" t="s">
        <v>2806</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13432</v>
      </c>
      <c r="R2133">
        <v>398</v>
      </c>
      <c r="S2133">
        <v>469</v>
      </c>
    </row>
    <row r="2134" spans="1:19" x14ac:dyDescent="0.3">
      <c r="A2134" t="s">
        <v>2766</v>
      </c>
      <c r="B2134">
        <v>-1</v>
      </c>
      <c r="C2134" t="s">
        <v>2806</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13436</v>
      </c>
      <c r="R2134">
        <v>1</v>
      </c>
      <c r="S2134">
        <v>112</v>
      </c>
    </row>
    <row r="2135" spans="1:19" x14ac:dyDescent="0.3">
      <c r="A2135" t="s">
        <v>2766</v>
      </c>
      <c r="B2135">
        <v>-1</v>
      </c>
      <c r="C2135" t="s">
        <v>2806</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13440</v>
      </c>
    </row>
    <row r="2136" spans="1:19" x14ac:dyDescent="0.3">
      <c r="A2136" t="s">
        <v>2766</v>
      </c>
      <c r="B2136">
        <v>-1</v>
      </c>
      <c r="C2136" t="s">
        <v>2806</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13441</v>
      </c>
      <c r="R2136">
        <v>644</v>
      </c>
      <c r="S2136">
        <v>1164</v>
      </c>
    </row>
    <row r="2137" spans="1:19" x14ac:dyDescent="0.3">
      <c r="A2137" t="s">
        <v>2766</v>
      </c>
      <c r="B2137">
        <v>-1</v>
      </c>
      <c r="C2137" t="s">
        <v>2803</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13424</v>
      </c>
      <c r="R2137">
        <v>40</v>
      </c>
      <c r="S2137">
        <v>257</v>
      </c>
    </row>
    <row r="2138" spans="1:19" x14ac:dyDescent="0.3">
      <c r="A2138" t="s">
        <v>2766</v>
      </c>
      <c r="B2138">
        <v>-1</v>
      </c>
      <c r="C2138" t="s">
        <v>2803</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13425</v>
      </c>
      <c r="R2138">
        <v>258</v>
      </c>
      <c r="S2138">
        <v>409</v>
      </c>
    </row>
    <row r="2139" spans="1:19" x14ac:dyDescent="0.3">
      <c r="A2139" t="s">
        <v>2766</v>
      </c>
      <c r="B2139">
        <v>-1</v>
      </c>
      <c r="C2139" t="s">
        <v>2803</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13426</v>
      </c>
      <c r="R2139">
        <v>410</v>
      </c>
      <c r="S2139">
        <v>613</v>
      </c>
    </row>
    <row r="2140" spans="1:19" x14ac:dyDescent="0.3">
      <c r="A2140" t="s">
        <v>2766</v>
      </c>
      <c r="B2140">
        <v>-1</v>
      </c>
      <c r="C2140" t="s">
        <v>2803</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13427</v>
      </c>
      <c r="R2140">
        <v>614</v>
      </c>
      <c r="S2140">
        <v>694</v>
      </c>
    </row>
    <row r="2141" spans="1:19" x14ac:dyDescent="0.3">
      <c r="A2141" t="s">
        <v>2766</v>
      </c>
      <c r="B2141">
        <v>-1</v>
      </c>
      <c r="C2141" t="s">
        <v>2803</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13428</v>
      </c>
      <c r="R2141">
        <v>767</v>
      </c>
      <c r="S2141">
        <v>835</v>
      </c>
    </row>
    <row r="2142" spans="1:19" x14ac:dyDescent="0.3">
      <c r="A2142" t="s">
        <v>2766</v>
      </c>
      <c r="B2142">
        <v>-1</v>
      </c>
      <c r="C2142" t="s">
        <v>2803</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13429</v>
      </c>
      <c r="R2142">
        <v>836</v>
      </c>
      <c r="S2142">
        <v>892</v>
      </c>
    </row>
    <row r="2143" spans="1:19" x14ac:dyDescent="0.3">
      <c r="A2143" t="s">
        <v>2766</v>
      </c>
      <c r="B2143">
        <v>-1</v>
      </c>
      <c r="C2143" t="s">
        <v>2803</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13430</v>
      </c>
      <c r="R2143">
        <v>893</v>
      </c>
      <c r="S2143">
        <v>940</v>
      </c>
    </row>
    <row r="2144" spans="1:19" x14ac:dyDescent="0.3">
      <c r="A2144" t="s">
        <v>2766</v>
      </c>
      <c r="B2144">
        <v>-1</v>
      </c>
      <c r="C2144" t="s">
        <v>2803</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13432</v>
      </c>
      <c r="R2144">
        <v>695</v>
      </c>
      <c r="S2144">
        <v>766</v>
      </c>
    </row>
    <row r="2145" spans="1:19" x14ac:dyDescent="0.3">
      <c r="A2145" t="s">
        <v>2766</v>
      </c>
      <c r="B2145">
        <v>-1</v>
      </c>
      <c r="C2145" t="s">
        <v>2803</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13437</v>
      </c>
    </row>
    <row r="2146" spans="1:19" x14ac:dyDescent="0.3">
      <c r="A2146" t="s">
        <v>2766</v>
      </c>
      <c r="B2146">
        <v>-1</v>
      </c>
      <c r="C2146" t="s">
        <v>2803</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13438</v>
      </c>
      <c r="R2146">
        <v>1</v>
      </c>
      <c r="S2146">
        <v>39</v>
      </c>
    </row>
    <row r="2147" spans="1:19" x14ac:dyDescent="0.3">
      <c r="A2147" t="s">
        <v>2766</v>
      </c>
      <c r="B2147">
        <v>-1</v>
      </c>
      <c r="C2147" t="s">
        <v>2803</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13442</v>
      </c>
    </row>
    <row r="2148" spans="1:19" x14ac:dyDescent="0.3">
      <c r="A2148" t="s">
        <v>2766</v>
      </c>
      <c r="B2148">
        <v>-1</v>
      </c>
      <c r="C2148" t="s">
        <v>2803</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13443</v>
      </c>
      <c r="R2148">
        <v>941</v>
      </c>
      <c r="S2148">
        <v>1461</v>
      </c>
    </row>
    <row r="2149" spans="1:19" x14ac:dyDescent="0.3">
      <c r="A2149" t="s">
        <v>2766</v>
      </c>
      <c r="B2149">
        <v>-1</v>
      </c>
      <c r="C2149" t="s">
        <v>2775</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13424</v>
      </c>
      <c r="R2149">
        <v>40</v>
      </c>
      <c r="S2149">
        <v>257</v>
      </c>
    </row>
    <row r="2150" spans="1:19" x14ac:dyDescent="0.3">
      <c r="A2150" t="s">
        <v>2766</v>
      </c>
      <c r="B2150">
        <v>-1</v>
      </c>
      <c r="C2150" t="s">
        <v>2775</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13425</v>
      </c>
      <c r="R2150">
        <v>258</v>
      </c>
      <c r="S2150">
        <v>409</v>
      </c>
    </row>
    <row r="2151" spans="1:19" x14ac:dyDescent="0.3">
      <c r="A2151" t="s">
        <v>2766</v>
      </c>
      <c r="B2151">
        <v>-1</v>
      </c>
      <c r="C2151" t="s">
        <v>2775</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13426</v>
      </c>
      <c r="R2151">
        <v>410</v>
      </c>
      <c r="S2151">
        <v>613</v>
      </c>
    </row>
    <row r="2152" spans="1:19" x14ac:dyDescent="0.3">
      <c r="A2152" t="s">
        <v>2766</v>
      </c>
      <c r="B2152">
        <v>-1</v>
      </c>
      <c r="C2152" t="s">
        <v>2775</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13427</v>
      </c>
      <c r="R2152">
        <v>614</v>
      </c>
      <c r="S2152">
        <v>694</v>
      </c>
    </row>
    <row r="2153" spans="1:19" x14ac:dyDescent="0.3">
      <c r="A2153" t="s">
        <v>2766</v>
      </c>
      <c r="B2153">
        <v>-1</v>
      </c>
      <c r="C2153" t="s">
        <v>2775</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13428</v>
      </c>
      <c r="R2153">
        <v>695</v>
      </c>
      <c r="S2153">
        <v>763</v>
      </c>
    </row>
    <row r="2154" spans="1:19" x14ac:dyDescent="0.3">
      <c r="A2154" t="s">
        <v>2766</v>
      </c>
      <c r="B2154">
        <v>-1</v>
      </c>
      <c r="C2154" t="s">
        <v>2775</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13429</v>
      </c>
      <c r="R2154">
        <v>764</v>
      </c>
      <c r="S2154">
        <v>820</v>
      </c>
    </row>
    <row r="2155" spans="1:19" x14ac:dyDescent="0.3">
      <c r="A2155" t="s">
        <v>2766</v>
      </c>
      <c r="B2155">
        <v>-1</v>
      </c>
      <c r="C2155" t="s">
        <v>2775</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13430</v>
      </c>
      <c r="R2155">
        <v>821</v>
      </c>
      <c r="S2155">
        <v>868</v>
      </c>
    </row>
    <row r="2156" spans="1:19" x14ac:dyDescent="0.3">
      <c r="A2156" t="s">
        <v>2766</v>
      </c>
      <c r="B2156">
        <v>-1</v>
      </c>
      <c r="C2156" t="s">
        <v>2775</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13437</v>
      </c>
    </row>
    <row r="2157" spans="1:19" x14ac:dyDescent="0.3">
      <c r="A2157" t="s">
        <v>2766</v>
      </c>
      <c r="B2157">
        <v>-1</v>
      </c>
      <c r="C2157" t="s">
        <v>2775</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13438</v>
      </c>
      <c r="R2157">
        <v>1</v>
      </c>
      <c r="S2157">
        <v>39</v>
      </c>
    </row>
    <row r="2158" spans="1:19" x14ac:dyDescent="0.3">
      <c r="A2158" t="s">
        <v>2766</v>
      </c>
      <c r="B2158">
        <v>-1</v>
      </c>
      <c r="C2158" t="s">
        <v>2775</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13444</v>
      </c>
    </row>
    <row r="2159" spans="1:19" x14ac:dyDescent="0.3">
      <c r="A2159" t="s">
        <v>2766</v>
      </c>
      <c r="B2159">
        <v>-1</v>
      </c>
      <c r="C2159" t="s">
        <v>2775</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13445</v>
      </c>
      <c r="R2159">
        <v>869</v>
      </c>
      <c r="S2159">
        <v>1389</v>
      </c>
    </row>
    <row r="2160" spans="1:19" x14ac:dyDescent="0.3">
      <c r="A2160" t="s">
        <v>1381</v>
      </c>
      <c r="B2160">
        <v>-1</v>
      </c>
      <c r="C2160" t="s">
        <v>1395</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13446</v>
      </c>
      <c r="R2160">
        <v>1</v>
      </c>
      <c r="S2160">
        <v>150</v>
      </c>
    </row>
    <row r="2161" spans="1:19" x14ac:dyDescent="0.3">
      <c r="A2161" t="s">
        <v>1381</v>
      </c>
      <c r="B2161">
        <v>-1</v>
      </c>
      <c r="C2161" t="s">
        <v>1395</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13447</v>
      </c>
      <c r="R2161">
        <v>151</v>
      </c>
      <c r="S2161">
        <v>457</v>
      </c>
    </row>
    <row r="2162" spans="1:19" x14ac:dyDescent="0.3">
      <c r="A2162" t="s">
        <v>1381</v>
      </c>
      <c r="B2162">
        <v>-1</v>
      </c>
      <c r="C2162" t="s">
        <v>1395</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13448</v>
      </c>
      <c r="R2162">
        <v>458</v>
      </c>
      <c r="S2162">
        <v>471</v>
      </c>
    </row>
    <row r="2163" spans="1:19" x14ac:dyDescent="0.3">
      <c r="A2163" t="s">
        <v>1381</v>
      </c>
      <c r="B2163">
        <v>-1</v>
      </c>
      <c r="C2163" t="s">
        <v>1409</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13447</v>
      </c>
      <c r="R2163">
        <v>151</v>
      </c>
      <c r="S2163">
        <v>457</v>
      </c>
    </row>
    <row r="2164" spans="1:19" x14ac:dyDescent="0.3">
      <c r="A2164" t="s">
        <v>1381</v>
      </c>
      <c r="B2164">
        <v>-1</v>
      </c>
      <c r="C2164" t="s">
        <v>1409</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13449</v>
      </c>
      <c r="R2164">
        <v>1</v>
      </c>
      <c r="S2164">
        <v>150</v>
      </c>
    </row>
    <row r="2165" spans="1:19" x14ac:dyDescent="0.3">
      <c r="A2165" t="s">
        <v>1381</v>
      </c>
      <c r="B2165">
        <v>-1</v>
      </c>
      <c r="C2165" t="s">
        <v>1409</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13450</v>
      </c>
      <c r="R2165">
        <v>458</v>
      </c>
      <c r="S2165">
        <v>504</v>
      </c>
    </row>
    <row r="2166" spans="1:19" x14ac:dyDescent="0.3">
      <c r="A2166" t="s">
        <v>1381</v>
      </c>
      <c r="B2166">
        <v>-1</v>
      </c>
      <c r="C2166" t="s">
        <v>1409</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13451</v>
      </c>
    </row>
    <row r="2167" spans="1:19" x14ac:dyDescent="0.3">
      <c r="A2167" t="s">
        <v>9652</v>
      </c>
      <c r="B2167">
        <v>-1</v>
      </c>
      <c r="C2167" t="s">
        <v>9653</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13452</v>
      </c>
    </row>
    <row r="2168" spans="1:19" x14ac:dyDescent="0.3">
      <c r="A2168" t="s">
        <v>9652</v>
      </c>
      <c r="B2168">
        <v>-1</v>
      </c>
      <c r="C2168" t="s">
        <v>9653</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13453</v>
      </c>
      <c r="R2168">
        <v>1</v>
      </c>
      <c r="S2168">
        <v>48</v>
      </c>
    </row>
    <row r="2169" spans="1:19" x14ac:dyDescent="0.3">
      <c r="A2169" t="s">
        <v>9652</v>
      </c>
      <c r="B2169">
        <v>-1</v>
      </c>
      <c r="C2169" t="s">
        <v>9653</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13454</v>
      </c>
      <c r="R2169">
        <v>49</v>
      </c>
      <c r="S2169">
        <v>151</v>
      </c>
    </row>
    <row r="2170" spans="1:19" x14ac:dyDescent="0.3">
      <c r="A2170" t="s">
        <v>9652</v>
      </c>
      <c r="B2170">
        <v>-1</v>
      </c>
      <c r="C2170" t="s">
        <v>9653</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13455</v>
      </c>
      <c r="R2170">
        <v>152</v>
      </c>
      <c r="S2170">
        <v>206</v>
      </c>
    </row>
    <row r="2171" spans="1:19" x14ac:dyDescent="0.3">
      <c r="A2171" t="s">
        <v>9652</v>
      </c>
      <c r="B2171">
        <v>-1</v>
      </c>
      <c r="C2171" t="s">
        <v>9653</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13456</v>
      </c>
      <c r="R2171">
        <v>207</v>
      </c>
      <c r="S2171">
        <v>401</v>
      </c>
    </row>
    <row r="2172" spans="1:19" x14ac:dyDescent="0.3">
      <c r="A2172" t="s">
        <v>9652</v>
      </c>
      <c r="B2172">
        <v>-1</v>
      </c>
      <c r="C2172" t="s">
        <v>9653</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13457</v>
      </c>
      <c r="R2172">
        <v>402</v>
      </c>
      <c r="S2172">
        <v>540</v>
      </c>
    </row>
    <row r="2173" spans="1:19" x14ac:dyDescent="0.3">
      <c r="A2173" t="s">
        <v>9652</v>
      </c>
      <c r="B2173">
        <v>-1</v>
      </c>
      <c r="C2173" t="s">
        <v>9653</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13458</v>
      </c>
      <c r="R2173">
        <v>541</v>
      </c>
      <c r="S2173">
        <v>689</v>
      </c>
    </row>
    <row r="2174" spans="1:19" x14ac:dyDescent="0.3">
      <c r="A2174" t="s">
        <v>9652</v>
      </c>
      <c r="B2174">
        <v>-1</v>
      </c>
      <c r="C2174" t="s">
        <v>9653</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13459</v>
      </c>
      <c r="R2174">
        <v>690</v>
      </c>
      <c r="S2174">
        <v>864</v>
      </c>
    </row>
    <row r="2175" spans="1:19" x14ac:dyDescent="0.3">
      <c r="A2175" t="s">
        <v>9652</v>
      </c>
      <c r="B2175">
        <v>-1</v>
      </c>
      <c r="C2175" t="s">
        <v>9653</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13460</v>
      </c>
      <c r="R2175">
        <v>865</v>
      </c>
      <c r="S2175">
        <v>1038</v>
      </c>
    </row>
    <row r="2176" spans="1:19" x14ac:dyDescent="0.3">
      <c r="A2176" t="s">
        <v>9652</v>
      </c>
      <c r="B2176">
        <v>-1</v>
      </c>
      <c r="C2176" t="s">
        <v>9657</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13455</v>
      </c>
      <c r="R2176">
        <v>29</v>
      </c>
      <c r="S2176">
        <v>83</v>
      </c>
    </row>
    <row r="2177" spans="1:19" x14ac:dyDescent="0.3">
      <c r="A2177" t="s">
        <v>9652</v>
      </c>
      <c r="B2177">
        <v>-1</v>
      </c>
      <c r="C2177" t="s">
        <v>9657</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13457</v>
      </c>
      <c r="R2177">
        <v>276</v>
      </c>
      <c r="S2177">
        <v>414</v>
      </c>
    </row>
    <row r="2178" spans="1:19" x14ac:dyDescent="0.3">
      <c r="A2178" t="s">
        <v>9652</v>
      </c>
      <c r="B2178">
        <v>-1</v>
      </c>
      <c r="C2178" t="s">
        <v>9657</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13458</v>
      </c>
      <c r="R2178">
        <v>415</v>
      </c>
      <c r="S2178">
        <v>563</v>
      </c>
    </row>
    <row r="2179" spans="1:19" x14ac:dyDescent="0.3">
      <c r="A2179" t="s">
        <v>9652</v>
      </c>
      <c r="B2179">
        <v>-1</v>
      </c>
      <c r="C2179" t="s">
        <v>9657</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13459</v>
      </c>
      <c r="R2179">
        <v>564</v>
      </c>
      <c r="S2179">
        <v>738</v>
      </c>
    </row>
    <row r="2180" spans="1:19" x14ac:dyDescent="0.3">
      <c r="A2180" t="s">
        <v>9652</v>
      </c>
      <c r="B2180">
        <v>-1</v>
      </c>
      <c r="C2180" t="s">
        <v>9657</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13461</v>
      </c>
    </row>
    <row r="2181" spans="1:19" x14ac:dyDescent="0.3">
      <c r="A2181" t="s">
        <v>9652</v>
      </c>
      <c r="B2181">
        <v>-1</v>
      </c>
      <c r="C2181" t="s">
        <v>9657</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13462</v>
      </c>
      <c r="R2181">
        <v>1</v>
      </c>
      <c r="S2181">
        <v>28</v>
      </c>
    </row>
    <row r="2182" spans="1:19" x14ac:dyDescent="0.3">
      <c r="A2182" t="s">
        <v>9652</v>
      </c>
      <c r="B2182">
        <v>-1</v>
      </c>
      <c r="C2182" t="s">
        <v>9657</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13463</v>
      </c>
      <c r="R2182">
        <v>84</v>
      </c>
      <c r="S2182">
        <v>275</v>
      </c>
    </row>
    <row r="2183" spans="1:19" x14ac:dyDescent="0.3">
      <c r="A2183" t="s">
        <v>9652</v>
      </c>
      <c r="B2183">
        <v>-1</v>
      </c>
      <c r="C2183" t="s">
        <v>9657</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13464</v>
      </c>
      <c r="R2183">
        <v>739</v>
      </c>
      <c r="S2183">
        <v>912</v>
      </c>
    </row>
    <row r="2184" spans="1:19" x14ac:dyDescent="0.3">
      <c r="A2184" t="s">
        <v>9652</v>
      </c>
      <c r="B2184">
        <v>-1</v>
      </c>
      <c r="C2184" t="s">
        <v>9661</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13453</v>
      </c>
      <c r="R2184">
        <v>1</v>
      </c>
      <c r="S2184">
        <v>48</v>
      </c>
    </row>
    <row r="2185" spans="1:19" x14ac:dyDescent="0.3">
      <c r="A2185" t="s">
        <v>9652</v>
      </c>
      <c r="B2185">
        <v>-1</v>
      </c>
      <c r="C2185" t="s">
        <v>9661</v>
      </c>
      <c r="D2185" t="str">
        <f>INDEX(Transcripts[#Data], MATCH(Exons[[#This Row],[Transcript stable ID]], Transcripts[Transcript stable ID], 0), 4)</f>
        <v>NM_004217.3</v>
      </c>
      <c r="E2185" t="s">
        <v>27</v>
      </c>
      <c r="J2185">
        <v>8113916</v>
      </c>
      <c r="K2185">
        <v>8111056</v>
      </c>
      <c r="L2185">
        <v>8111158</v>
      </c>
      <c r="N2185">
        <v>3</v>
      </c>
      <c r="O2185">
        <v>143</v>
      </c>
      <c r="P2185">
        <v>245</v>
      </c>
      <c r="Q2185" t="s">
        <v>13454</v>
      </c>
      <c r="R2185">
        <v>49</v>
      </c>
      <c r="S2185">
        <v>151</v>
      </c>
    </row>
    <row r="2186" spans="1:19" x14ac:dyDescent="0.3">
      <c r="A2186" t="s">
        <v>9652</v>
      </c>
      <c r="B2186">
        <v>-1</v>
      </c>
      <c r="C2186" t="s">
        <v>9661</v>
      </c>
      <c r="D2186" t="str">
        <f>INDEX(Transcripts[#Data], MATCH(Exons[[#This Row],[Transcript stable ID]], Transcripts[Transcript stable ID], 0), 4)</f>
        <v>NM_004217.3</v>
      </c>
      <c r="E2186" t="s">
        <v>27</v>
      </c>
      <c r="J2186">
        <v>8113916</v>
      </c>
      <c r="K2186">
        <v>8110889</v>
      </c>
      <c r="L2186">
        <v>8110943</v>
      </c>
      <c r="N2186">
        <v>4</v>
      </c>
      <c r="O2186">
        <v>246</v>
      </c>
      <c r="P2186">
        <v>300</v>
      </c>
      <c r="Q2186" t="s">
        <v>13455</v>
      </c>
      <c r="R2186">
        <v>152</v>
      </c>
      <c r="S2186">
        <v>206</v>
      </c>
    </row>
    <row r="2187" spans="1:19" x14ac:dyDescent="0.3">
      <c r="A2187" t="s">
        <v>9652</v>
      </c>
      <c r="B2187">
        <v>-1</v>
      </c>
      <c r="C2187" t="s">
        <v>9661</v>
      </c>
      <c r="D2187" t="str">
        <f>INDEX(Transcripts[#Data], MATCH(Exons[[#This Row],[Transcript stable ID]], Transcripts[Transcript stable ID], 0), 4)</f>
        <v>NM_004217.3</v>
      </c>
      <c r="E2187" t="s">
        <v>27</v>
      </c>
      <c r="J2187">
        <v>8113916</v>
      </c>
      <c r="K2187">
        <v>8110068</v>
      </c>
      <c r="L2187">
        <v>8110206</v>
      </c>
      <c r="N2187">
        <v>6</v>
      </c>
      <c r="O2187">
        <v>493</v>
      </c>
      <c r="P2187">
        <v>631</v>
      </c>
      <c r="Q2187" t="s">
        <v>13457</v>
      </c>
      <c r="R2187">
        <v>399</v>
      </c>
      <c r="S2187">
        <v>537</v>
      </c>
    </row>
    <row r="2188" spans="1:19" x14ac:dyDescent="0.3">
      <c r="A2188" t="s">
        <v>9652</v>
      </c>
      <c r="B2188">
        <v>-1</v>
      </c>
      <c r="C2188" t="s">
        <v>9661</v>
      </c>
      <c r="D2188" t="str">
        <f>INDEX(Transcripts[#Data], MATCH(Exons[[#This Row],[Transcript stable ID]], Transcripts[Transcript stable ID], 0), 4)</f>
        <v>NM_004217.3</v>
      </c>
      <c r="E2188" t="s">
        <v>27</v>
      </c>
      <c r="J2188">
        <v>8113916</v>
      </c>
      <c r="K2188">
        <v>8109809</v>
      </c>
      <c r="L2188">
        <v>8109957</v>
      </c>
      <c r="N2188">
        <v>7</v>
      </c>
      <c r="O2188">
        <v>632</v>
      </c>
      <c r="P2188">
        <v>780</v>
      </c>
      <c r="Q2188" t="s">
        <v>13458</v>
      </c>
      <c r="R2188">
        <v>538</v>
      </c>
      <c r="S2188">
        <v>686</v>
      </c>
    </row>
    <row r="2189" spans="1:19" x14ac:dyDescent="0.3">
      <c r="A2189" t="s">
        <v>9652</v>
      </c>
      <c r="B2189">
        <v>-1</v>
      </c>
      <c r="C2189" t="s">
        <v>9661</v>
      </c>
      <c r="D2189" t="str">
        <f>INDEX(Transcripts[#Data], MATCH(Exons[[#This Row],[Transcript stable ID]], Transcripts[Transcript stable ID], 0), 4)</f>
        <v>NM_004217.3</v>
      </c>
      <c r="E2189" t="s">
        <v>27</v>
      </c>
      <c r="J2189">
        <v>8113916</v>
      </c>
      <c r="K2189">
        <v>8108534</v>
      </c>
      <c r="L2189">
        <v>8108708</v>
      </c>
      <c r="N2189">
        <v>8</v>
      </c>
      <c r="O2189">
        <v>781</v>
      </c>
      <c r="P2189">
        <v>955</v>
      </c>
      <c r="Q2189" t="s">
        <v>13459</v>
      </c>
      <c r="R2189">
        <v>687</v>
      </c>
      <c r="S2189">
        <v>861</v>
      </c>
    </row>
    <row r="2190" spans="1:19" x14ac:dyDescent="0.3">
      <c r="A2190" t="s">
        <v>9652</v>
      </c>
      <c r="B2190">
        <v>-1</v>
      </c>
      <c r="C2190" t="s">
        <v>9661</v>
      </c>
      <c r="D2190" t="str">
        <f>INDEX(Transcripts[#Data], MATCH(Exons[[#This Row],[Transcript stable ID]], Transcripts[Transcript stable ID], 0), 4)</f>
        <v>NM_004217.3</v>
      </c>
      <c r="E2190" t="s">
        <v>27</v>
      </c>
      <c r="J2190">
        <v>8113916</v>
      </c>
      <c r="K2190">
        <v>8110494</v>
      </c>
      <c r="L2190">
        <v>8110685</v>
      </c>
      <c r="N2190">
        <v>5</v>
      </c>
      <c r="O2190">
        <v>301</v>
      </c>
      <c r="P2190">
        <v>492</v>
      </c>
      <c r="Q2190" t="s">
        <v>13463</v>
      </c>
      <c r="R2190">
        <v>207</v>
      </c>
      <c r="S2190">
        <v>398</v>
      </c>
    </row>
    <row r="2191" spans="1:19" x14ac:dyDescent="0.3">
      <c r="A2191" t="s">
        <v>9652</v>
      </c>
      <c r="B2191">
        <v>-1</v>
      </c>
      <c r="C2191" t="s">
        <v>9661</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13465</v>
      </c>
    </row>
    <row r="2192" spans="1:19" x14ac:dyDescent="0.3">
      <c r="A2192" t="s">
        <v>9652</v>
      </c>
      <c r="B2192">
        <v>-1</v>
      </c>
      <c r="C2192" t="s">
        <v>9661</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13466</v>
      </c>
      <c r="R2192">
        <v>862</v>
      </c>
      <c r="S2192">
        <v>1035</v>
      </c>
    </row>
    <row r="2193" spans="1:19" x14ac:dyDescent="0.3">
      <c r="A2193" t="s">
        <v>1433</v>
      </c>
      <c r="B2193">
        <v>-1</v>
      </c>
      <c r="C2193" t="s">
        <v>1434</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13467</v>
      </c>
      <c r="R2193">
        <v>1</v>
      </c>
      <c r="S2193">
        <v>156</v>
      </c>
    </row>
    <row r="2194" spans="1:19" x14ac:dyDescent="0.3">
      <c r="A2194" t="s">
        <v>1433</v>
      </c>
      <c r="B2194">
        <v>-1</v>
      </c>
      <c r="C2194" t="s">
        <v>1434</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13468</v>
      </c>
      <c r="R2194">
        <v>157</v>
      </c>
      <c r="S2194">
        <v>417</v>
      </c>
    </row>
    <row r="2195" spans="1:19" x14ac:dyDescent="0.3">
      <c r="A2195" t="s">
        <v>4054</v>
      </c>
      <c r="B2195">
        <v>-1</v>
      </c>
      <c r="C2195" t="s">
        <v>4055</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13469</v>
      </c>
      <c r="R2195">
        <v>1</v>
      </c>
      <c r="S2195">
        <v>411</v>
      </c>
    </row>
    <row r="2196" spans="1:19" x14ac:dyDescent="0.3">
      <c r="A2196" t="s">
        <v>4702</v>
      </c>
      <c r="B2196">
        <v>-1</v>
      </c>
      <c r="C2196" t="s">
        <v>4708</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13470</v>
      </c>
      <c r="R2196">
        <v>1</v>
      </c>
      <c r="S2196">
        <v>293</v>
      </c>
    </row>
    <row r="2197" spans="1:19" x14ac:dyDescent="0.3">
      <c r="A2197" t="s">
        <v>4702</v>
      </c>
      <c r="B2197">
        <v>-1</v>
      </c>
      <c r="C2197" t="s">
        <v>4708</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13471</v>
      </c>
      <c r="R2197">
        <v>294</v>
      </c>
      <c r="S2197">
        <v>459</v>
      </c>
    </row>
    <row r="2198" spans="1:19" x14ac:dyDescent="0.3">
      <c r="A2198" t="s">
        <v>4702</v>
      </c>
      <c r="B2198">
        <v>-1</v>
      </c>
      <c r="C2198" t="s">
        <v>4708</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13472</v>
      </c>
      <c r="R2198">
        <v>460</v>
      </c>
      <c r="S2198">
        <v>909</v>
      </c>
    </row>
    <row r="2199" spans="1:19" x14ac:dyDescent="0.3">
      <c r="A2199" t="s">
        <v>4702</v>
      </c>
      <c r="B2199">
        <v>-1</v>
      </c>
      <c r="C2199" t="s">
        <v>4708</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13473</v>
      </c>
      <c r="R2199">
        <v>910</v>
      </c>
      <c r="S2199">
        <v>1147</v>
      </c>
    </row>
    <row r="2200" spans="1:19" x14ac:dyDescent="0.3">
      <c r="A2200" t="s">
        <v>4702</v>
      </c>
      <c r="B2200">
        <v>-1</v>
      </c>
      <c r="C2200" t="s">
        <v>4708</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13474</v>
      </c>
      <c r="R2200">
        <v>1148</v>
      </c>
      <c r="S2200">
        <v>1350</v>
      </c>
    </row>
    <row r="2201" spans="1:19" x14ac:dyDescent="0.3">
      <c r="A2201" t="s">
        <v>4702</v>
      </c>
      <c r="B2201">
        <v>-1</v>
      </c>
      <c r="C2201" t="s">
        <v>4708</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13475</v>
      </c>
      <c r="R2201">
        <v>1351</v>
      </c>
      <c r="S2201">
        <v>1564</v>
      </c>
    </row>
    <row r="2202" spans="1:19" x14ac:dyDescent="0.3">
      <c r="A2202" t="s">
        <v>4702</v>
      </c>
      <c r="B2202">
        <v>-1</v>
      </c>
      <c r="C2202" t="s">
        <v>4708</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13476</v>
      </c>
      <c r="R2202">
        <v>1565</v>
      </c>
      <c r="S2202">
        <v>1866</v>
      </c>
    </row>
    <row r="2203" spans="1:19" x14ac:dyDescent="0.3">
      <c r="A2203" t="s">
        <v>21</v>
      </c>
      <c r="B2203">
        <v>1</v>
      </c>
      <c r="C2203" t="s">
        <v>6563</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13477</v>
      </c>
    </row>
    <row r="2204" spans="1:19" x14ac:dyDescent="0.3">
      <c r="A2204" t="s">
        <v>21</v>
      </c>
      <c r="B2204">
        <v>1</v>
      </c>
      <c r="C2204" t="s">
        <v>6563</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13478</v>
      </c>
      <c r="R2204">
        <v>1</v>
      </c>
      <c r="S2204">
        <v>352</v>
      </c>
    </row>
    <row r="2205" spans="1:19" x14ac:dyDescent="0.3">
      <c r="A2205" t="s">
        <v>21</v>
      </c>
      <c r="B2205">
        <v>1</v>
      </c>
      <c r="C2205" t="s">
        <v>6563</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13479</v>
      </c>
      <c r="R2205">
        <v>353</v>
      </c>
      <c r="S2205">
        <v>562</v>
      </c>
    </row>
    <row r="2206" spans="1:19" x14ac:dyDescent="0.3">
      <c r="A2206" t="s">
        <v>21</v>
      </c>
      <c r="B2206">
        <v>1</v>
      </c>
      <c r="C2206" t="s">
        <v>6563</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13480</v>
      </c>
      <c r="R2206">
        <v>563</v>
      </c>
      <c r="S2206">
        <v>813</v>
      </c>
    </row>
    <row r="2207" spans="1:19" x14ac:dyDescent="0.3">
      <c r="A2207" t="s">
        <v>21</v>
      </c>
      <c r="B2207">
        <v>1</v>
      </c>
      <c r="C2207" t="s">
        <v>6563</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13481</v>
      </c>
      <c r="R2207">
        <v>814</v>
      </c>
      <c r="S2207">
        <v>1059</v>
      </c>
    </row>
    <row r="2208" spans="1:19" x14ac:dyDescent="0.3">
      <c r="A2208" t="s">
        <v>21</v>
      </c>
      <c r="B2208">
        <v>1</v>
      </c>
      <c r="C2208" t="s">
        <v>6563</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13482</v>
      </c>
      <c r="R2208">
        <v>1060</v>
      </c>
      <c r="S2208">
        <v>1145</v>
      </c>
    </row>
    <row r="2209" spans="1:19" x14ac:dyDescent="0.3">
      <c r="A2209" t="s">
        <v>21</v>
      </c>
      <c r="B2209">
        <v>1</v>
      </c>
      <c r="C2209" t="s">
        <v>6563</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13483</v>
      </c>
      <c r="R2209">
        <v>1146</v>
      </c>
      <c r="S2209">
        <v>1251</v>
      </c>
    </row>
    <row r="2210" spans="1:19" x14ac:dyDescent="0.3">
      <c r="A2210" t="s">
        <v>21</v>
      </c>
      <c r="B2210">
        <v>1</v>
      </c>
      <c r="C2210" t="s">
        <v>6563</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13484</v>
      </c>
      <c r="R2210">
        <v>1252</v>
      </c>
      <c r="S2210">
        <v>1404</v>
      </c>
    </row>
    <row r="2211" spans="1:19" x14ac:dyDescent="0.3">
      <c r="A2211" t="s">
        <v>21</v>
      </c>
      <c r="B2211">
        <v>1</v>
      </c>
      <c r="C2211" t="s">
        <v>6563</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13485</v>
      </c>
      <c r="R2211">
        <v>1405</v>
      </c>
      <c r="S2211">
        <v>1539</v>
      </c>
    </row>
    <row r="2212" spans="1:19" x14ac:dyDescent="0.3">
      <c r="A2212" t="s">
        <v>21</v>
      </c>
      <c r="B2212">
        <v>1</v>
      </c>
      <c r="C2212" t="s">
        <v>6563</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13486</v>
      </c>
      <c r="R2212">
        <v>1540</v>
      </c>
      <c r="S2212">
        <v>1664</v>
      </c>
    </row>
    <row r="2213" spans="1:19" x14ac:dyDescent="0.3">
      <c r="A2213" t="s">
        <v>21</v>
      </c>
      <c r="B2213">
        <v>1</v>
      </c>
      <c r="C2213" t="s">
        <v>6563</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13487</v>
      </c>
      <c r="R2213">
        <v>1665</v>
      </c>
      <c r="S2213">
        <v>1746</v>
      </c>
    </row>
    <row r="2214" spans="1:19" x14ac:dyDescent="0.3">
      <c r="A2214" t="s">
        <v>21</v>
      </c>
      <c r="B2214">
        <v>1</v>
      </c>
      <c r="C2214" t="s">
        <v>6563</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13488</v>
      </c>
      <c r="R2214">
        <v>1747</v>
      </c>
      <c r="S2214">
        <v>1911</v>
      </c>
    </row>
    <row r="2215" spans="1:19" x14ac:dyDescent="0.3">
      <c r="A2215" t="s">
        <v>21</v>
      </c>
      <c r="B2215">
        <v>1</v>
      </c>
      <c r="C2215" t="s">
        <v>6563</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13489</v>
      </c>
      <c r="R2215">
        <v>1912</v>
      </c>
      <c r="S2215">
        <v>2015</v>
      </c>
    </row>
    <row r="2216" spans="1:19" x14ac:dyDescent="0.3">
      <c r="A2216" t="s">
        <v>21</v>
      </c>
      <c r="B2216">
        <v>1</v>
      </c>
      <c r="C2216" t="s">
        <v>6563</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13490</v>
      </c>
      <c r="R2216">
        <v>2016</v>
      </c>
      <c r="S2216">
        <v>2187</v>
      </c>
    </row>
    <row r="2217" spans="1:19" x14ac:dyDescent="0.3">
      <c r="A2217" t="s">
        <v>21</v>
      </c>
      <c r="B2217">
        <v>1</v>
      </c>
      <c r="C2217" t="s">
        <v>6563</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13491</v>
      </c>
      <c r="R2217">
        <v>2188</v>
      </c>
      <c r="S2217">
        <v>2294</v>
      </c>
    </row>
    <row r="2218" spans="1:19" x14ac:dyDescent="0.3">
      <c r="A2218" t="s">
        <v>21</v>
      </c>
      <c r="B2218">
        <v>1</v>
      </c>
      <c r="C2218" t="s">
        <v>6563</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13492</v>
      </c>
      <c r="R2218">
        <v>2295</v>
      </c>
      <c r="S2218">
        <v>2416</v>
      </c>
    </row>
    <row r="2219" spans="1:19" x14ac:dyDescent="0.3">
      <c r="A2219" t="s">
        <v>21</v>
      </c>
      <c r="B2219">
        <v>1</v>
      </c>
      <c r="C2219" t="s">
        <v>6563</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13493</v>
      </c>
      <c r="R2219">
        <v>2417</v>
      </c>
      <c r="S2219">
        <v>2495</v>
      </c>
    </row>
    <row r="2220" spans="1:19" x14ac:dyDescent="0.3">
      <c r="A2220" t="s">
        <v>21</v>
      </c>
      <c r="B2220">
        <v>1</v>
      </c>
      <c r="C2220" t="s">
        <v>6563</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13494</v>
      </c>
      <c r="R2220">
        <v>2496</v>
      </c>
      <c r="S2220">
        <v>2666</v>
      </c>
    </row>
    <row r="2221" spans="1:19" x14ac:dyDescent="0.3">
      <c r="A2221" t="s">
        <v>21</v>
      </c>
      <c r="B2221">
        <v>1</v>
      </c>
      <c r="C2221" t="s">
        <v>6563</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13495</v>
      </c>
      <c r="R2221">
        <v>2667</v>
      </c>
      <c r="S2221">
        <v>2784</v>
      </c>
    </row>
    <row r="2222" spans="1:19" x14ac:dyDescent="0.3">
      <c r="A2222" t="s">
        <v>21</v>
      </c>
      <c r="B2222">
        <v>1</v>
      </c>
      <c r="C2222" t="s">
        <v>6563</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13496</v>
      </c>
      <c r="R2222">
        <v>2785</v>
      </c>
      <c r="S2222">
        <v>2936</v>
      </c>
    </row>
    <row r="2223" spans="1:19" x14ac:dyDescent="0.3">
      <c r="A2223" t="s">
        <v>21</v>
      </c>
      <c r="B2223">
        <v>1</v>
      </c>
      <c r="C2223" t="s">
        <v>6563</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13497</v>
      </c>
      <c r="R2223">
        <v>2937</v>
      </c>
      <c r="S2223">
        <v>3207</v>
      </c>
    </row>
    <row r="2224" spans="1:19" x14ac:dyDescent="0.3">
      <c r="A2224" t="s">
        <v>108</v>
      </c>
      <c r="B2224">
        <v>1</v>
      </c>
      <c r="C2224" t="s">
        <v>7309</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13498</v>
      </c>
      <c r="R2224">
        <v>1</v>
      </c>
      <c r="S2224">
        <v>79</v>
      </c>
    </row>
    <row r="2225" spans="1:19" x14ac:dyDescent="0.3">
      <c r="A2225" t="s">
        <v>108</v>
      </c>
      <c r="B2225">
        <v>1</v>
      </c>
      <c r="C2225" t="s">
        <v>7309</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13499</v>
      </c>
      <c r="R2225">
        <v>80</v>
      </c>
      <c r="S2225">
        <v>164</v>
      </c>
    </row>
    <row r="2226" spans="1:19" x14ac:dyDescent="0.3">
      <c r="A2226" t="s">
        <v>108</v>
      </c>
      <c r="B2226">
        <v>1</v>
      </c>
      <c r="C2226" t="s">
        <v>7309</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13500</v>
      </c>
      <c r="R2226">
        <v>165</v>
      </c>
      <c r="S2226">
        <v>209</v>
      </c>
    </row>
    <row r="2227" spans="1:19" x14ac:dyDescent="0.3">
      <c r="A2227" t="s">
        <v>108</v>
      </c>
      <c r="B2227">
        <v>1</v>
      </c>
      <c r="C2227" t="s">
        <v>7309</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13501</v>
      </c>
      <c r="R2227">
        <v>210</v>
      </c>
      <c r="S2227">
        <v>253</v>
      </c>
    </row>
    <row r="2228" spans="1:19" x14ac:dyDescent="0.3">
      <c r="A2228" t="s">
        <v>108</v>
      </c>
      <c r="B2228">
        <v>1</v>
      </c>
      <c r="C2228" t="s">
        <v>7309</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13502</v>
      </c>
      <c r="R2228">
        <v>254</v>
      </c>
      <c r="S2228">
        <v>492</v>
      </c>
    </row>
    <row r="2229" spans="1:19" x14ac:dyDescent="0.3">
      <c r="A2229" t="s">
        <v>108</v>
      </c>
      <c r="B2229">
        <v>1</v>
      </c>
      <c r="C2229" t="s">
        <v>7309</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13503</v>
      </c>
      <c r="R2229">
        <v>493</v>
      </c>
      <c r="S2229">
        <v>634</v>
      </c>
    </row>
    <row r="2230" spans="1:19" x14ac:dyDescent="0.3">
      <c r="A2230" t="s">
        <v>108</v>
      </c>
      <c r="B2230">
        <v>1</v>
      </c>
      <c r="C2230" t="s">
        <v>7309</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13504</v>
      </c>
      <c r="R2230">
        <v>635</v>
      </c>
      <c r="S2230">
        <v>801</v>
      </c>
    </row>
    <row r="2231" spans="1:19" x14ac:dyDescent="0.3">
      <c r="A2231" t="s">
        <v>108</v>
      </c>
      <c r="B2231">
        <v>1</v>
      </c>
      <c r="C2231" t="s">
        <v>7309</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13505</v>
      </c>
      <c r="R2231">
        <v>802</v>
      </c>
      <c r="S2231">
        <v>1026</v>
      </c>
    </row>
    <row r="2232" spans="1:19" x14ac:dyDescent="0.3">
      <c r="A2232" t="s">
        <v>108</v>
      </c>
      <c r="B2232">
        <v>1</v>
      </c>
      <c r="C2232" t="s">
        <v>7309</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13506</v>
      </c>
      <c r="R2232">
        <v>1027</v>
      </c>
      <c r="S2232">
        <v>1212</v>
      </c>
    </row>
    <row r="2233" spans="1:19" x14ac:dyDescent="0.3">
      <c r="A2233" t="s">
        <v>5884</v>
      </c>
      <c r="B2233">
        <v>-1</v>
      </c>
      <c r="C2233" t="s">
        <v>5893</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13507</v>
      </c>
    </row>
    <row r="2234" spans="1:19" x14ac:dyDescent="0.3">
      <c r="A2234" t="s">
        <v>5884</v>
      </c>
      <c r="B2234">
        <v>-1</v>
      </c>
      <c r="C2234" t="s">
        <v>5893</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13508</v>
      </c>
      <c r="R2234">
        <v>1</v>
      </c>
      <c r="S2234">
        <v>264</v>
      </c>
    </row>
    <row r="2235" spans="1:19" x14ac:dyDescent="0.3">
      <c r="A2235" t="s">
        <v>5884</v>
      </c>
      <c r="B2235">
        <v>-1</v>
      </c>
      <c r="C2235" t="s">
        <v>5893</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13509</v>
      </c>
      <c r="R2235">
        <v>265</v>
      </c>
      <c r="S2235">
        <v>354</v>
      </c>
    </row>
    <row r="2236" spans="1:19" x14ac:dyDescent="0.3">
      <c r="A2236" t="s">
        <v>5884</v>
      </c>
      <c r="B2236">
        <v>-1</v>
      </c>
      <c r="C2236" t="s">
        <v>5893</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13510</v>
      </c>
      <c r="R2236">
        <v>355</v>
      </c>
      <c r="S2236">
        <v>546</v>
      </c>
    </row>
    <row r="2237" spans="1:19" x14ac:dyDescent="0.3">
      <c r="A2237" t="s">
        <v>5884</v>
      </c>
      <c r="B2237">
        <v>-1</v>
      </c>
      <c r="C2237" t="s">
        <v>5893</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13511</v>
      </c>
      <c r="R2237">
        <v>547</v>
      </c>
      <c r="S2237">
        <v>1770</v>
      </c>
    </row>
    <row r="2238" spans="1:19" x14ac:dyDescent="0.3">
      <c r="A2238" t="s">
        <v>5884</v>
      </c>
      <c r="B2238">
        <v>-1</v>
      </c>
      <c r="C2238" t="s">
        <v>5885</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13509</v>
      </c>
      <c r="R2238">
        <v>313</v>
      </c>
      <c r="S2238">
        <v>402</v>
      </c>
    </row>
    <row r="2239" spans="1:19" x14ac:dyDescent="0.3">
      <c r="A2239" t="s">
        <v>5884</v>
      </c>
      <c r="B2239">
        <v>-1</v>
      </c>
      <c r="C2239" t="s">
        <v>5885</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13510</v>
      </c>
      <c r="R2239">
        <v>403</v>
      </c>
      <c r="S2239">
        <v>594</v>
      </c>
    </row>
    <row r="2240" spans="1:19" x14ac:dyDescent="0.3">
      <c r="A2240" t="s">
        <v>5884</v>
      </c>
      <c r="B2240">
        <v>-1</v>
      </c>
      <c r="C2240" t="s">
        <v>5885</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13511</v>
      </c>
      <c r="R2240">
        <v>595</v>
      </c>
      <c r="S2240">
        <v>1818</v>
      </c>
    </row>
    <row r="2241" spans="1:19" x14ac:dyDescent="0.3">
      <c r="A2241" t="s">
        <v>5884</v>
      </c>
      <c r="B2241">
        <v>-1</v>
      </c>
      <c r="C2241" t="s">
        <v>5885</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13512</v>
      </c>
      <c r="R2241">
        <v>1</v>
      </c>
      <c r="S2241">
        <v>45</v>
      </c>
    </row>
    <row r="2242" spans="1:19" x14ac:dyDescent="0.3">
      <c r="A2242" t="s">
        <v>5884</v>
      </c>
      <c r="B2242">
        <v>-1</v>
      </c>
      <c r="C2242" t="s">
        <v>5885</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13513</v>
      </c>
      <c r="R2242">
        <v>46</v>
      </c>
      <c r="S2242">
        <v>312</v>
      </c>
    </row>
    <row r="2243" spans="1:19" x14ac:dyDescent="0.3">
      <c r="A2243" t="s">
        <v>1263</v>
      </c>
      <c r="B2243">
        <v>1</v>
      </c>
      <c r="C2243" t="s">
        <v>1279</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13514</v>
      </c>
      <c r="R2243">
        <v>1</v>
      </c>
      <c r="S2243">
        <v>48</v>
      </c>
    </row>
    <row r="2244" spans="1:19" x14ac:dyDescent="0.3">
      <c r="A2244" t="s">
        <v>1263</v>
      </c>
      <c r="B2244">
        <v>1</v>
      </c>
      <c r="C2244" t="s">
        <v>1279</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13515</v>
      </c>
      <c r="R2244">
        <v>49</v>
      </c>
      <c r="S2244">
        <v>163</v>
      </c>
    </row>
    <row r="2245" spans="1:19" x14ac:dyDescent="0.3">
      <c r="A2245" t="s">
        <v>1263</v>
      </c>
      <c r="B2245">
        <v>1</v>
      </c>
      <c r="C2245" t="s">
        <v>1279</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13516</v>
      </c>
      <c r="R2245">
        <v>164</v>
      </c>
      <c r="S2245">
        <v>387</v>
      </c>
    </row>
    <row r="2246" spans="1:19" x14ac:dyDescent="0.3">
      <c r="A2246" t="s">
        <v>1263</v>
      </c>
      <c r="B2246">
        <v>1</v>
      </c>
      <c r="C2246" t="s">
        <v>1279</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13517</v>
      </c>
      <c r="R2246">
        <v>388</v>
      </c>
      <c r="S2246">
        <v>531</v>
      </c>
    </row>
    <row r="2247" spans="1:19" x14ac:dyDescent="0.3">
      <c r="A2247" t="s">
        <v>1263</v>
      </c>
      <c r="B2247">
        <v>1</v>
      </c>
      <c r="C2247" t="s">
        <v>1279</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13518</v>
      </c>
      <c r="R2247">
        <v>532</v>
      </c>
      <c r="S2247">
        <v>687</v>
      </c>
    </row>
    <row r="2248" spans="1:19" x14ac:dyDescent="0.3">
      <c r="A2248" t="s">
        <v>1263</v>
      </c>
      <c r="B2248">
        <v>1</v>
      </c>
      <c r="C2248" t="s">
        <v>1279</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13519</v>
      </c>
      <c r="R2248">
        <v>688</v>
      </c>
      <c r="S2248">
        <v>832</v>
      </c>
    </row>
    <row r="2249" spans="1:19" x14ac:dyDescent="0.3">
      <c r="A2249" t="s">
        <v>1263</v>
      </c>
      <c r="B2249">
        <v>1</v>
      </c>
      <c r="C2249" t="s">
        <v>1279</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13520</v>
      </c>
      <c r="R2249">
        <v>833</v>
      </c>
      <c r="S2249">
        <v>1008</v>
      </c>
    </row>
    <row r="2250" spans="1:19" x14ac:dyDescent="0.3">
      <c r="A2250" t="s">
        <v>1263</v>
      </c>
      <c r="B2250">
        <v>1</v>
      </c>
      <c r="C2250" t="s">
        <v>1279</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13521</v>
      </c>
      <c r="R2250">
        <v>1009</v>
      </c>
      <c r="S2250">
        <v>1137</v>
      </c>
    </row>
    <row r="2251" spans="1:19" x14ac:dyDescent="0.3">
      <c r="A2251" t="s">
        <v>1263</v>
      </c>
      <c r="B2251">
        <v>1</v>
      </c>
      <c r="C2251" t="s">
        <v>1279</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13522</v>
      </c>
      <c r="R2251">
        <v>1138</v>
      </c>
      <c r="S2251">
        <v>1320</v>
      </c>
    </row>
    <row r="2252" spans="1:19" x14ac:dyDescent="0.3">
      <c r="A2252" t="s">
        <v>1263</v>
      </c>
      <c r="B2252">
        <v>1</v>
      </c>
      <c r="C2252" t="s">
        <v>1279</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13523</v>
      </c>
      <c r="R2252">
        <v>1321</v>
      </c>
      <c r="S2252">
        <v>1565</v>
      </c>
    </row>
    <row r="2253" spans="1:19" x14ac:dyDescent="0.3">
      <c r="A2253" t="s">
        <v>1263</v>
      </c>
      <c r="B2253">
        <v>1</v>
      </c>
      <c r="C2253" t="s">
        <v>1279</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13524</v>
      </c>
      <c r="R2253">
        <v>1566</v>
      </c>
      <c r="S2253">
        <v>1711</v>
      </c>
    </row>
    <row r="2254" spans="1:19" x14ac:dyDescent="0.3">
      <c r="A2254" t="s">
        <v>1263</v>
      </c>
      <c r="B2254">
        <v>1</v>
      </c>
      <c r="C2254" t="s">
        <v>1279</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13525</v>
      </c>
      <c r="R2254">
        <v>1712</v>
      </c>
      <c r="S2254">
        <v>1936</v>
      </c>
    </row>
    <row r="2255" spans="1:19" x14ac:dyDescent="0.3">
      <c r="A2255" t="s">
        <v>1263</v>
      </c>
      <c r="B2255">
        <v>1</v>
      </c>
      <c r="C2255" t="s">
        <v>1279</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13526</v>
      </c>
      <c r="R2255">
        <v>1937</v>
      </c>
      <c r="S2255">
        <v>2164</v>
      </c>
    </row>
    <row r="2256" spans="1:19" x14ac:dyDescent="0.3">
      <c r="A2256" t="s">
        <v>1263</v>
      </c>
      <c r="B2256">
        <v>1</v>
      </c>
      <c r="C2256" t="s">
        <v>1279</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13527</v>
      </c>
      <c r="R2256">
        <v>2165</v>
      </c>
      <c r="S2256">
        <v>2295</v>
      </c>
    </row>
    <row r="2257" spans="1:19" x14ac:dyDescent="0.3">
      <c r="A2257" t="s">
        <v>1263</v>
      </c>
      <c r="B2257">
        <v>1</v>
      </c>
      <c r="C2257" t="s">
        <v>1279</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13528</v>
      </c>
      <c r="R2257">
        <v>2296</v>
      </c>
      <c r="S2257">
        <v>2439</v>
      </c>
    </row>
    <row r="2258" spans="1:19" x14ac:dyDescent="0.3">
      <c r="A2258" t="s">
        <v>1263</v>
      </c>
      <c r="B2258">
        <v>1</v>
      </c>
      <c r="C2258" t="s">
        <v>1279</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13529</v>
      </c>
      <c r="R2258">
        <v>2440</v>
      </c>
      <c r="S2258">
        <v>2649</v>
      </c>
    </row>
    <row r="2259" spans="1:19" x14ac:dyDescent="0.3">
      <c r="A2259" t="s">
        <v>151</v>
      </c>
      <c r="B2259">
        <v>1</v>
      </c>
      <c r="C2259" t="s">
        <v>8543</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13530</v>
      </c>
      <c r="R2259">
        <v>1</v>
      </c>
      <c r="S2259">
        <v>44</v>
      </c>
    </row>
    <row r="2260" spans="1:19" x14ac:dyDescent="0.3">
      <c r="A2260" t="s">
        <v>151</v>
      </c>
      <c r="B2260">
        <v>1</v>
      </c>
      <c r="C2260" t="s">
        <v>8543</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13531</v>
      </c>
      <c r="R2260">
        <v>45</v>
      </c>
      <c r="S2260">
        <v>123</v>
      </c>
    </row>
    <row r="2261" spans="1:19" x14ac:dyDescent="0.3">
      <c r="A2261" t="s">
        <v>151</v>
      </c>
      <c r="B2261">
        <v>1</v>
      </c>
      <c r="C2261" t="s">
        <v>8543</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13532</v>
      </c>
    </row>
    <row r="2262" spans="1:19" x14ac:dyDescent="0.3">
      <c r="A2262" t="s">
        <v>151</v>
      </c>
      <c r="B2262">
        <v>1</v>
      </c>
      <c r="C2262" t="s">
        <v>8543</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13533</v>
      </c>
      <c r="R2262">
        <v>124</v>
      </c>
      <c r="S2262">
        <v>288</v>
      </c>
    </row>
    <row r="2263" spans="1:19" x14ac:dyDescent="0.3">
      <c r="A2263" t="s">
        <v>151</v>
      </c>
      <c r="B2263">
        <v>1</v>
      </c>
      <c r="C2263" t="s">
        <v>8543</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13534</v>
      </c>
      <c r="R2263">
        <v>289</v>
      </c>
      <c r="S2263">
        <v>385</v>
      </c>
    </row>
    <row r="2264" spans="1:19" x14ac:dyDescent="0.3">
      <c r="A2264" t="s">
        <v>151</v>
      </c>
      <c r="B2264">
        <v>1</v>
      </c>
      <c r="C2264" t="s">
        <v>8543</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13535</v>
      </c>
      <c r="R2264">
        <v>386</v>
      </c>
      <c r="S2264">
        <v>462</v>
      </c>
    </row>
    <row r="2265" spans="1:19" x14ac:dyDescent="0.3">
      <c r="A2265" t="s">
        <v>151</v>
      </c>
      <c r="B2265">
        <v>1</v>
      </c>
      <c r="C2265" t="s">
        <v>8543</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13536</v>
      </c>
      <c r="R2265">
        <v>463</v>
      </c>
      <c r="S2265">
        <v>667</v>
      </c>
    </row>
    <row r="2266" spans="1:19" x14ac:dyDescent="0.3">
      <c r="A2266" t="s">
        <v>151</v>
      </c>
      <c r="B2266">
        <v>1</v>
      </c>
      <c r="C2266" t="s">
        <v>8543</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13537</v>
      </c>
      <c r="R2266">
        <v>668</v>
      </c>
      <c r="S2266">
        <v>819</v>
      </c>
    </row>
    <row r="2267" spans="1:19" x14ac:dyDescent="0.3">
      <c r="A2267" t="s">
        <v>151</v>
      </c>
      <c r="B2267">
        <v>1</v>
      </c>
      <c r="C2267" t="s">
        <v>8543</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13538</v>
      </c>
      <c r="R2267">
        <v>820</v>
      </c>
      <c r="S2267">
        <v>893</v>
      </c>
    </row>
    <row r="2268" spans="1:19" x14ac:dyDescent="0.3">
      <c r="A2268" t="s">
        <v>151</v>
      </c>
      <c r="B2268">
        <v>1</v>
      </c>
      <c r="C2268" t="s">
        <v>8543</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13539</v>
      </c>
      <c r="R2268">
        <v>894</v>
      </c>
      <c r="S2268">
        <v>1017</v>
      </c>
    </row>
    <row r="2269" spans="1:19" x14ac:dyDescent="0.3">
      <c r="A2269" t="s">
        <v>151</v>
      </c>
      <c r="B2269">
        <v>1</v>
      </c>
      <c r="C2269" t="s">
        <v>8543</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13540</v>
      </c>
      <c r="R2269">
        <v>1018</v>
      </c>
      <c r="S2269">
        <v>1116</v>
      </c>
    </row>
    <row r="2270" spans="1:19" x14ac:dyDescent="0.3">
      <c r="A2270" t="s">
        <v>151</v>
      </c>
      <c r="B2270">
        <v>1</v>
      </c>
      <c r="C2270" t="s">
        <v>8543</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13541</v>
      </c>
      <c r="R2270">
        <v>1117</v>
      </c>
      <c r="S2270">
        <v>1196</v>
      </c>
    </row>
    <row r="2271" spans="1:19" x14ac:dyDescent="0.3">
      <c r="A2271" t="s">
        <v>151</v>
      </c>
      <c r="B2271">
        <v>1</v>
      </c>
      <c r="C2271" t="s">
        <v>8543</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13542</v>
      </c>
      <c r="R2271">
        <v>1197</v>
      </c>
      <c r="S2271">
        <v>1304</v>
      </c>
    </row>
    <row r="2272" spans="1:19" x14ac:dyDescent="0.3">
      <c r="A2272" t="s">
        <v>151</v>
      </c>
      <c r="B2272">
        <v>1</v>
      </c>
      <c r="C2272" t="s">
        <v>8543</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13543</v>
      </c>
      <c r="R2272">
        <v>1305</v>
      </c>
      <c r="S2272">
        <v>1416</v>
      </c>
    </row>
    <row r="2273" spans="1:19" x14ac:dyDescent="0.3">
      <c r="A2273" t="s">
        <v>151</v>
      </c>
      <c r="B2273">
        <v>1</v>
      </c>
      <c r="C2273" t="s">
        <v>8543</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13544</v>
      </c>
      <c r="R2273">
        <v>1417</v>
      </c>
      <c r="S2273">
        <v>1534</v>
      </c>
    </row>
    <row r="2274" spans="1:19" x14ac:dyDescent="0.3">
      <c r="A2274" t="s">
        <v>151</v>
      </c>
      <c r="B2274">
        <v>1</v>
      </c>
      <c r="C2274" t="s">
        <v>8543</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13545</v>
      </c>
      <c r="R2274">
        <v>1535</v>
      </c>
      <c r="S2274">
        <v>1638</v>
      </c>
    </row>
    <row r="2275" spans="1:19" x14ac:dyDescent="0.3">
      <c r="A2275" t="s">
        <v>151</v>
      </c>
      <c r="B2275">
        <v>1</v>
      </c>
      <c r="C2275" t="s">
        <v>8543</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13546</v>
      </c>
    </row>
    <row r="2276" spans="1:19" x14ac:dyDescent="0.3">
      <c r="A2276" t="s">
        <v>151</v>
      </c>
      <c r="B2276">
        <v>1</v>
      </c>
      <c r="C2276" t="s">
        <v>8543</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13547</v>
      </c>
      <c r="R2276">
        <v>1639</v>
      </c>
      <c r="S2276">
        <v>1731</v>
      </c>
    </row>
    <row r="2277" spans="1:19" x14ac:dyDescent="0.3">
      <c r="A2277" t="s">
        <v>151</v>
      </c>
      <c r="B2277">
        <v>1</v>
      </c>
      <c r="C2277" t="s">
        <v>8543</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13548</v>
      </c>
      <c r="R2277">
        <v>1732</v>
      </c>
      <c r="S2277">
        <v>1821</v>
      </c>
    </row>
    <row r="2278" spans="1:19" x14ac:dyDescent="0.3">
      <c r="A2278" t="s">
        <v>151</v>
      </c>
      <c r="B2278">
        <v>1</v>
      </c>
      <c r="C2278" t="s">
        <v>8543</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13549</v>
      </c>
      <c r="R2278">
        <v>1822</v>
      </c>
      <c r="S2278">
        <v>2025</v>
      </c>
    </row>
    <row r="2279" spans="1:19" x14ac:dyDescent="0.3">
      <c r="A2279" t="s">
        <v>151</v>
      </c>
      <c r="B2279">
        <v>1</v>
      </c>
      <c r="C2279" t="s">
        <v>8543</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13550</v>
      </c>
      <c r="R2279">
        <v>2026</v>
      </c>
      <c r="S2279">
        <v>2096</v>
      </c>
    </row>
    <row r="2280" spans="1:19" x14ac:dyDescent="0.3">
      <c r="A2280" t="s">
        <v>151</v>
      </c>
      <c r="B2280">
        <v>1</v>
      </c>
      <c r="C2280" t="s">
        <v>8543</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13551</v>
      </c>
      <c r="R2280">
        <v>2097</v>
      </c>
      <c r="S2280">
        <v>2184</v>
      </c>
    </row>
    <row r="2281" spans="1:19" x14ac:dyDescent="0.3">
      <c r="A2281" t="s">
        <v>151</v>
      </c>
      <c r="B2281">
        <v>1</v>
      </c>
      <c r="C2281" t="s">
        <v>8543</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13552</v>
      </c>
      <c r="R2281">
        <v>2185</v>
      </c>
      <c r="S2281">
        <v>2265</v>
      </c>
    </row>
    <row r="2282" spans="1:19" x14ac:dyDescent="0.3">
      <c r="A2282" t="s">
        <v>151</v>
      </c>
      <c r="B2282">
        <v>1</v>
      </c>
      <c r="C2282" t="s">
        <v>8543</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13553</v>
      </c>
      <c r="R2282">
        <v>2266</v>
      </c>
      <c r="S2282">
        <v>2358</v>
      </c>
    </row>
    <row r="2283" spans="1:19" x14ac:dyDescent="0.3">
      <c r="A2283" t="s">
        <v>151</v>
      </c>
      <c r="B2283">
        <v>1</v>
      </c>
      <c r="C2283" t="s">
        <v>8543</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13554</v>
      </c>
      <c r="R2283">
        <v>2359</v>
      </c>
      <c r="S2283">
        <v>2533</v>
      </c>
    </row>
    <row r="2284" spans="1:19" x14ac:dyDescent="0.3">
      <c r="A2284" t="s">
        <v>151</v>
      </c>
      <c r="B2284">
        <v>1</v>
      </c>
      <c r="C2284" t="s">
        <v>8543</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13555</v>
      </c>
      <c r="R2284">
        <v>2534</v>
      </c>
      <c r="S2284">
        <v>2673</v>
      </c>
    </row>
    <row r="2285" spans="1:19" x14ac:dyDescent="0.3">
      <c r="A2285" t="s">
        <v>151</v>
      </c>
      <c r="B2285">
        <v>1</v>
      </c>
      <c r="C2285" t="s">
        <v>8543</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13556</v>
      </c>
      <c r="R2285">
        <v>2674</v>
      </c>
      <c r="S2285">
        <v>2775</v>
      </c>
    </row>
    <row r="2286" spans="1:19" x14ac:dyDescent="0.3">
      <c r="A2286" t="s">
        <v>151</v>
      </c>
      <c r="B2286">
        <v>1</v>
      </c>
      <c r="C2286" t="s">
        <v>8543</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13557</v>
      </c>
      <c r="R2286">
        <v>2776</v>
      </c>
      <c r="S2286">
        <v>2924</v>
      </c>
    </row>
    <row r="2287" spans="1:19" x14ac:dyDescent="0.3">
      <c r="A2287" t="s">
        <v>151</v>
      </c>
      <c r="B2287">
        <v>1</v>
      </c>
      <c r="C2287" t="s">
        <v>8543</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13558</v>
      </c>
      <c r="R2287">
        <v>2925</v>
      </c>
      <c r="S2287">
        <v>3053</v>
      </c>
    </row>
    <row r="2288" spans="1:19" x14ac:dyDescent="0.3">
      <c r="A2288" t="s">
        <v>151</v>
      </c>
      <c r="B2288">
        <v>1</v>
      </c>
      <c r="C2288" t="s">
        <v>8543</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13559</v>
      </c>
      <c r="R2288">
        <v>3054</v>
      </c>
      <c r="S2288">
        <v>3277</v>
      </c>
    </row>
    <row r="2289" spans="1:19" x14ac:dyDescent="0.3">
      <c r="A2289" t="s">
        <v>151</v>
      </c>
      <c r="B2289">
        <v>1</v>
      </c>
      <c r="C2289" t="s">
        <v>8543</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13560</v>
      </c>
      <c r="R2289">
        <v>3278</v>
      </c>
      <c r="S2289">
        <v>3467</v>
      </c>
    </row>
    <row r="2290" spans="1:19" x14ac:dyDescent="0.3">
      <c r="A2290" t="s">
        <v>151</v>
      </c>
      <c r="B2290">
        <v>1</v>
      </c>
      <c r="C2290" t="s">
        <v>8543</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13561</v>
      </c>
      <c r="R2290">
        <v>3468</v>
      </c>
      <c r="S2290">
        <v>3578</v>
      </c>
    </row>
    <row r="2291" spans="1:19" x14ac:dyDescent="0.3">
      <c r="A2291" t="s">
        <v>151</v>
      </c>
      <c r="B2291">
        <v>1</v>
      </c>
      <c r="C2291" t="s">
        <v>8543</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13562</v>
      </c>
      <c r="R2291">
        <v>3579</v>
      </c>
      <c r="S2291">
        <v>3705</v>
      </c>
    </row>
    <row r="2292" spans="1:19" x14ac:dyDescent="0.3">
      <c r="A2292" t="s">
        <v>151</v>
      </c>
      <c r="B2292">
        <v>1</v>
      </c>
      <c r="C2292" t="s">
        <v>8543</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13563</v>
      </c>
      <c r="R2292">
        <v>3706</v>
      </c>
      <c r="S2292">
        <v>3783</v>
      </c>
    </row>
    <row r="2293" spans="1:19" x14ac:dyDescent="0.3">
      <c r="A2293" t="s">
        <v>151</v>
      </c>
      <c r="B2293">
        <v>1</v>
      </c>
      <c r="C2293" t="s">
        <v>8543</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13564</v>
      </c>
      <c r="R2293">
        <v>3784</v>
      </c>
      <c r="S2293">
        <v>3807</v>
      </c>
    </row>
    <row r="2294" spans="1:19" x14ac:dyDescent="0.3">
      <c r="A2294" t="s">
        <v>151</v>
      </c>
      <c r="B2294">
        <v>1</v>
      </c>
      <c r="C2294" t="s">
        <v>8536</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13530</v>
      </c>
      <c r="R2294">
        <v>1</v>
      </c>
      <c r="S2294">
        <v>44</v>
      </c>
    </row>
    <row r="2295" spans="1:19" x14ac:dyDescent="0.3">
      <c r="A2295" t="s">
        <v>151</v>
      </c>
      <c r="B2295">
        <v>1</v>
      </c>
      <c r="C2295" t="s">
        <v>8536</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13531</v>
      </c>
      <c r="R2295">
        <v>45</v>
      </c>
      <c r="S2295">
        <v>123</v>
      </c>
    </row>
    <row r="2296" spans="1:19" x14ac:dyDescent="0.3">
      <c r="A2296" t="s">
        <v>151</v>
      </c>
      <c r="B2296">
        <v>1</v>
      </c>
      <c r="C2296" t="s">
        <v>8536</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13533</v>
      </c>
      <c r="R2296">
        <v>124</v>
      </c>
      <c r="S2296">
        <v>288</v>
      </c>
    </row>
    <row r="2297" spans="1:19" x14ac:dyDescent="0.3">
      <c r="A2297" t="s">
        <v>151</v>
      </c>
      <c r="B2297">
        <v>1</v>
      </c>
      <c r="C2297" t="s">
        <v>8536</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13534</v>
      </c>
      <c r="R2297">
        <v>289</v>
      </c>
      <c r="S2297">
        <v>385</v>
      </c>
    </row>
    <row r="2298" spans="1:19" x14ac:dyDescent="0.3">
      <c r="A2298" t="s">
        <v>151</v>
      </c>
      <c r="B2298">
        <v>1</v>
      </c>
      <c r="C2298" t="s">
        <v>8536</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13535</v>
      </c>
      <c r="R2298">
        <v>386</v>
      </c>
      <c r="S2298">
        <v>462</v>
      </c>
    </row>
    <row r="2299" spans="1:19" x14ac:dyDescent="0.3">
      <c r="A2299" t="s">
        <v>151</v>
      </c>
      <c r="B2299">
        <v>1</v>
      </c>
      <c r="C2299" t="s">
        <v>8536</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13536</v>
      </c>
      <c r="R2299">
        <v>463</v>
      </c>
      <c r="S2299">
        <v>667</v>
      </c>
    </row>
    <row r="2300" spans="1:19" x14ac:dyDescent="0.3">
      <c r="A2300" t="s">
        <v>151</v>
      </c>
      <c r="B2300">
        <v>1</v>
      </c>
      <c r="C2300" t="s">
        <v>8536</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13537</v>
      </c>
      <c r="R2300">
        <v>668</v>
      </c>
      <c r="S2300">
        <v>819</v>
      </c>
    </row>
    <row r="2301" spans="1:19" x14ac:dyDescent="0.3">
      <c r="A2301" t="s">
        <v>151</v>
      </c>
      <c r="B2301">
        <v>1</v>
      </c>
      <c r="C2301" t="s">
        <v>8536</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13538</v>
      </c>
      <c r="R2301">
        <v>820</v>
      </c>
      <c r="S2301">
        <v>893</v>
      </c>
    </row>
    <row r="2302" spans="1:19" x14ac:dyDescent="0.3">
      <c r="A2302" t="s">
        <v>151</v>
      </c>
      <c r="B2302">
        <v>1</v>
      </c>
      <c r="C2302" t="s">
        <v>8536</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13539</v>
      </c>
      <c r="R2302">
        <v>894</v>
      </c>
      <c r="S2302">
        <v>1017</v>
      </c>
    </row>
    <row r="2303" spans="1:19" x14ac:dyDescent="0.3">
      <c r="A2303" t="s">
        <v>151</v>
      </c>
      <c r="B2303">
        <v>1</v>
      </c>
      <c r="C2303" t="s">
        <v>8536</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13540</v>
      </c>
      <c r="R2303">
        <v>1018</v>
      </c>
      <c r="S2303">
        <v>1116</v>
      </c>
    </row>
    <row r="2304" spans="1:19" x14ac:dyDescent="0.3">
      <c r="A2304" t="s">
        <v>151</v>
      </c>
      <c r="B2304">
        <v>1</v>
      </c>
      <c r="C2304" t="s">
        <v>8536</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13541</v>
      </c>
      <c r="R2304">
        <v>1117</v>
      </c>
      <c r="S2304">
        <v>1196</v>
      </c>
    </row>
    <row r="2305" spans="1:19" x14ac:dyDescent="0.3">
      <c r="A2305" t="s">
        <v>151</v>
      </c>
      <c r="B2305">
        <v>1</v>
      </c>
      <c r="C2305" t="s">
        <v>8536</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13542</v>
      </c>
      <c r="R2305">
        <v>1197</v>
      </c>
      <c r="S2305">
        <v>1304</v>
      </c>
    </row>
    <row r="2306" spans="1:19" x14ac:dyDescent="0.3">
      <c r="A2306" t="s">
        <v>151</v>
      </c>
      <c r="B2306">
        <v>1</v>
      </c>
      <c r="C2306" t="s">
        <v>8536</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13543</v>
      </c>
      <c r="R2306">
        <v>1305</v>
      </c>
      <c r="S2306">
        <v>1416</v>
      </c>
    </row>
    <row r="2307" spans="1:19" x14ac:dyDescent="0.3">
      <c r="A2307" t="s">
        <v>151</v>
      </c>
      <c r="B2307">
        <v>1</v>
      </c>
      <c r="C2307" t="s">
        <v>8536</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13544</v>
      </c>
      <c r="R2307">
        <v>1417</v>
      </c>
      <c r="S2307">
        <v>1534</v>
      </c>
    </row>
    <row r="2308" spans="1:19" x14ac:dyDescent="0.3">
      <c r="A2308" t="s">
        <v>151</v>
      </c>
      <c r="B2308">
        <v>1</v>
      </c>
      <c r="C2308" t="s">
        <v>8536</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13545</v>
      </c>
      <c r="R2308">
        <v>1535</v>
      </c>
      <c r="S2308">
        <v>1638</v>
      </c>
    </row>
    <row r="2309" spans="1:19" x14ac:dyDescent="0.3">
      <c r="A2309" t="s">
        <v>151</v>
      </c>
      <c r="B2309">
        <v>1</v>
      </c>
      <c r="C2309" t="s">
        <v>8536</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13547</v>
      </c>
      <c r="R2309">
        <v>1639</v>
      </c>
      <c r="S2309">
        <v>1731</v>
      </c>
    </row>
    <row r="2310" spans="1:19" x14ac:dyDescent="0.3">
      <c r="A2310" t="s">
        <v>151</v>
      </c>
      <c r="B2310">
        <v>1</v>
      </c>
      <c r="C2310" t="s">
        <v>8536</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13548</v>
      </c>
      <c r="R2310">
        <v>1732</v>
      </c>
      <c r="S2310">
        <v>1821</v>
      </c>
    </row>
    <row r="2311" spans="1:19" x14ac:dyDescent="0.3">
      <c r="A2311" t="s">
        <v>151</v>
      </c>
      <c r="B2311">
        <v>1</v>
      </c>
      <c r="C2311" t="s">
        <v>8536</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13549</v>
      </c>
      <c r="R2311">
        <v>1822</v>
      </c>
      <c r="S2311">
        <v>2025</v>
      </c>
    </row>
    <row r="2312" spans="1:19" x14ac:dyDescent="0.3">
      <c r="A2312" t="s">
        <v>151</v>
      </c>
      <c r="B2312">
        <v>1</v>
      </c>
      <c r="C2312" t="s">
        <v>8536</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13550</v>
      </c>
      <c r="R2312">
        <v>2026</v>
      </c>
      <c r="S2312">
        <v>2096</v>
      </c>
    </row>
    <row r="2313" spans="1:19" x14ac:dyDescent="0.3">
      <c r="A2313" t="s">
        <v>151</v>
      </c>
      <c r="B2313">
        <v>1</v>
      </c>
      <c r="C2313" t="s">
        <v>8536</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13551</v>
      </c>
      <c r="R2313">
        <v>2097</v>
      </c>
      <c r="S2313">
        <v>2184</v>
      </c>
    </row>
    <row r="2314" spans="1:19" x14ac:dyDescent="0.3">
      <c r="A2314" t="s">
        <v>151</v>
      </c>
      <c r="B2314">
        <v>1</v>
      </c>
      <c r="C2314" t="s">
        <v>8536</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13552</v>
      </c>
      <c r="R2314">
        <v>2185</v>
      </c>
      <c r="S2314">
        <v>2265</v>
      </c>
    </row>
    <row r="2315" spans="1:19" x14ac:dyDescent="0.3">
      <c r="A2315" t="s">
        <v>151</v>
      </c>
      <c r="B2315">
        <v>1</v>
      </c>
      <c r="C2315" t="s">
        <v>8536</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13553</v>
      </c>
      <c r="R2315">
        <v>2266</v>
      </c>
      <c r="S2315">
        <v>2358</v>
      </c>
    </row>
    <row r="2316" spans="1:19" x14ac:dyDescent="0.3">
      <c r="A2316" t="s">
        <v>151</v>
      </c>
      <c r="B2316">
        <v>1</v>
      </c>
      <c r="C2316" t="s">
        <v>8536</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13554</v>
      </c>
      <c r="R2316">
        <v>2359</v>
      </c>
      <c r="S2316">
        <v>2533</v>
      </c>
    </row>
    <row r="2317" spans="1:19" x14ac:dyDescent="0.3">
      <c r="A2317" t="s">
        <v>151</v>
      </c>
      <c r="B2317">
        <v>1</v>
      </c>
      <c r="C2317" t="s">
        <v>8536</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13555</v>
      </c>
      <c r="R2317">
        <v>2534</v>
      </c>
      <c r="S2317">
        <v>2673</v>
      </c>
    </row>
    <row r="2318" spans="1:19" x14ac:dyDescent="0.3">
      <c r="A2318" t="s">
        <v>151</v>
      </c>
      <c r="B2318">
        <v>1</v>
      </c>
      <c r="C2318" t="s">
        <v>8536</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13556</v>
      </c>
      <c r="R2318">
        <v>2674</v>
      </c>
      <c r="S2318">
        <v>2775</v>
      </c>
    </row>
    <row r="2319" spans="1:19" x14ac:dyDescent="0.3">
      <c r="A2319" t="s">
        <v>151</v>
      </c>
      <c r="B2319">
        <v>1</v>
      </c>
      <c r="C2319" t="s">
        <v>8536</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13557</v>
      </c>
      <c r="R2319">
        <v>2776</v>
      </c>
      <c r="S2319">
        <v>2924</v>
      </c>
    </row>
    <row r="2320" spans="1:19" x14ac:dyDescent="0.3">
      <c r="A2320" t="s">
        <v>151</v>
      </c>
      <c r="B2320">
        <v>1</v>
      </c>
      <c r="C2320" t="s">
        <v>8536</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13558</v>
      </c>
      <c r="R2320">
        <v>2925</v>
      </c>
      <c r="S2320">
        <v>3053</v>
      </c>
    </row>
    <row r="2321" spans="1:19" x14ac:dyDescent="0.3">
      <c r="A2321" t="s">
        <v>151</v>
      </c>
      <c r="B2321">
        <v>1</v>
      </c>
      <c r="C2321" t="s">
        <v>8536</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13559</v>
      </c>
      <c r="R2321">
        <v>3054</v>
      </c>
      <c r="S2321">
        <v>3277</v>
      </c>
    </row>
    <row r="2322" spans="1:19" x14ac:dyDescent="0.3">
      <c r="A2322" t="s">
        <v>151</v>
      </c>
      <c r="B2322">
        <v>1</v>
      </c>
      <c r="C2322" t="s">
        <v>8536</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13560</v>
      </c>
      <c r="R2322">
        <v>3278</v>
      </c>
      <c r="S2322">
        <v>3467</v>
      </c>
    </row>
    <row r="2323" spans="1:19" x14ac:dyDescent="0.3">
      <c r="A2323" t="s">
        <v>151</v>
      </c>
      <c r="B2323">
        <v>1</v>
      </c>
      <c r="C2323" t="s">
        <v>8536</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13562</v>
      </c>
      <c r="R2323">
        <v>3468</v>
      </c>
      <c r="S2323">
        <v>3594</v>
      </c>
    </row>
    <row r="2324" spans="1:19" x14ac:dyDescent="0.3">
      <c r="A2324" t="s">
        <v>151</v>
      </c>
      <c r="B2324">
        <v>1</v>
      </c>
      <c r="C2324" t="s">
        <v>8536</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13563</v>
      </c>
      <c r="R2324">
        <v>3595</v>
      </c>
      <c r="S2324">
        <v>3672</v>
      </c>
    </row>
    <row r="2325" spans="1:19" x14ac:dyDescent="0.3">
      <c r="A2325" t="s">
        <v>151</v>
      </c>
      <c r="B2325">
        <v>1</v>
      </c>
      <c r="C2325" t="s">
        <v>8536</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13565</v>
      </c>
    </row>
    <row r="2326" spans="1:19" x14ac:dyDescent="0.3">
      <c r="A2326" t="s">
        <v>151</v>
      </c>
      <c r="B2326">
        <v>1</v>
      </c>
      <c r="C2326" t="s">
        <v>8536</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13566</v>
      </c>
    </row>
    <row r="2327" spans="1:19" x14ac:dyDescent="0.3">
      <c r="A2327" t="s">
        <v>151</v>
      </c>
      <c r="B2327">
        <v>1</v>
      </c>
      <c r="C2327" t="s">
        <v>8536</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13567</v>
      </c>
      <c r="R2327">
        <v>3673</v>
      </c>
      <c r="S2327">
        <v>3696</v>
      </c>
    </row>
    <row r="2328" spans="1:19" x14ac:dyDescent="0.3">
      <c r="A2328" t="s">
        <v>151</v>
      </c>
      <c r="B2328">
        <v>1</v>
      </c>
      <c r="C2328" t="s">
        <v>8540</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13530</v>
      </c>
      <c r="R2328">
        <v>1</v>
      </c>
      <c r="S2328">
        <v>44</v>
      </c>
    </row>
    <row r="2329" spans="1:19" x14ac:dyDescent="0.3">
      <c r="A2329" t="s">
        <v>151</v>
      </c>
      <c r="B2329">
        <v>1</v>
      </c>
      <c r="C2329" t="s">
        <v>8540</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13531</v>
      </c>
      <c r="R2329">
        <v>45</v>
      </c>
      <c r="S2329">
        <v>123</v>
      </c>
    </row>
    <row r="2330" spans="1:19" x14ac:dyDescent="0.3">
      <c r="A2330" t="s">
        <v>151</v>
      </c>
      <c r="B2330">
        <v>1</v>
      </c>
      <c r="C2330" t="s">
        <v>8540</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13533</v>
      </c>
      <c r="R2330">
        <v>124</v>
      </c>
      <c r="S2330">
        <v>288</v>
      </c>
    </row>
    <row r="2331" spans="1:19" x14ac:dyDescent="0.3">
      <c r="A2331" t="s">
        <v>151</v>
      </c>
      <c r="B2331">
        <v>1</v>
      </c>
      <c r="C2331" t="s">
        <v>8540</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13534</v>
      </c>
      <c r="R2331">
        <v>289</v>
      </c>
      <c r="S2331">
        <v>385</v>
      </c>
    </row>
    <row r="2332" spans="1:19" x14ac:dyDescent="0.3">
      <c r="A2332" t="s">
        <v>151</v>
      </c>
      <c r="B2332">
        <v>1</v>
      </c>
      <c r="C2332" t="s">
        <v>8540</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13535</v>
      </c>
      <c r="R2332">
        <v>386</v>
      </c>
      <c r="S2332">
        <v>462</v>
      </c>
    </row>
    <row r="2333" spans="1:19" x14ac:dyDescent="0.3">
      <c r="A2333" t="s">
        <v>151</v>
      </c>
      <c r="B2333">
        <v>1</v>
      </c>
      <c r="C2333" t="s">
        <v>8540</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13536</v>
      </c>
      <c r="R2333">
        <v>463</v>
      </c>
      <c r="S2333">
        <v>667</v>
      </c>
    </row>
    <row r="2334" spans="1:19" x14ac:dyDescent="0.3">
      <c r="A2334" t="s">
        <v>151</v>
      </c>
      <c r="B2334">
        <v>1</v>
      </c>
      <c r="C2334" t="s">
        <v>8540</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13537</v>
      </c>
      <c r="R2334">
        <v>668</v>
      </c>
      <c r="S2334">
        <v>819</v>
      </c>
    </row>
    <row r="2335" spans="1:19" x14ac:dyDescent="0.3">
      <c r="A2335" t="s">
        <v>151</v>
      </c>
      <c r="B2335">
        <v>1</v>
      </c>
      <c r="C2335" t="s">
        <v>8540</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13538</v>
      </c>
      <c r="R2335">
        <v>820</v>
      </c>
      <c r="S2335">
        <v>893</v>
      </c>
    </row>
    <row r="2336" spans="1:19" x14ac:dyDescent="0.3">
      <c r="A2336" t="s">
        <v>151</v>
      </c>
      <c r="B2336">
        <v>1</v>
      </c>
      <c r="C2336" t="s">
        <v>8540</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13539</v>
      </c>
      <c r="R2336">
        <v>894</v>
      </c>
      <c r="S2336">
        <v>1017</v>
      </c>
    </row>
    <row r="2337" spans="1:19" x14ac:dyDescent="0.3">
      <c r="A2337" t="s">
        <v>151</v>
      </c>
      <c r="B2337">
        <v>1</v>
      </c>
      <c r="C2337" t="s">
        <v>8540</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13540</v>
      </c>
      <c r="R2337">
        <v>1018</v>
      </c>
      <c r="S2337">
        <v>1116</v>
      </c>
    </row>
    <row r="2338" spans="1:19" x14ac:dyDescent="0.3">
      <c r="A2338" t="s">
        <v>151</v>
      </c>
      <c r="B2338">
        <v>1</v>
      </c>
      <c r="C2338" t="s">
        <v>8540</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13541</v>
      </c>
      <c r="R2338">
        <v>1117</v>
      </c>
      <c r="S2338">
        <v>1196</v>
      </c>
    </row>
    <row r="2339" spans="1:19" x14ac:dyDescent="0.3">
      <c r="A2339" t="s">
        <v>151</v>
      </c>
      <c r="B2339">
        <v>1</v>
      </c>
      <c r="C2339" t="s">
        <v>8540</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13542</v>
      </c>
      <c r="R2339">
        <v>1197</v>
      </c>
      <c r="S2339">
        <v>1304</v>
      </c>
    </row>
    <row r="2340" spans="1:19" x14ac:dyDescent="0.3">
      <c r="A2340" t="s">
        <v>151</v>
      </c>
      <c r="B2340">
        <v>1</v>
      </c>
      <c r="C2340" t="s">
        <v>8540</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13543</v>
      </c>
      <c r="R2340">
        <v>1305</v>
      </c>
      <c r="S2340">
        <v>1416</v>
      </c>
    </row>
    <row r="2341" spans="1:19" x14ac:dyDescent="0.3">
      <c r="A2341" t="s">
        <v>151</v>
      </c>
      <c r="B2341">
        <v>1</v>
      </c>
      <c r="C2341" t="s">
        <v>8540</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13544</v>
      </c>
      <c r="R2341">
        <v>1417</v>
      </c>
      <c r="S2341">
        <v>1534</v>
      </c>
    </row>
    <row r="2342" spans="1:19" x14ac:dyDescent="0.3">
      <c r="A2342" t="s">
        <v>151</v>
      </c>
      <c r="B2342">
        <v>1</v>
      </c>
      <c r="C2342" t="s">
        <v>8540</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13545</v>
      </c>
      <c r="R2342">
        <v>1535</v>
      </c>
      <c r="S2342">
        <v>1638</v>
      </c>
    </row>
    <row r="2343" spans="1:19" x14ac:dyDescent="0.3">
      <c r="A2343" t="s">
        <v>151</v>
      </c>
      <c r="B2343">
        <v>1</v>
      </c>
      <c r="C2343" t="s">
        <v>8540</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13547</v>
      </c>
      <c r="R2343">
        <v>1639</v>
      </c>
      <c r="S2343">
        <v>1731</v>
      </c>
    </row>
    <row r="2344" spans="1:19" x14ac:dyDescent="0.3">
      <c r="A2344" t="s">
        <v>151</v>
      </c>
      <c r="B2344">
        <v>1</v>
      </c>
      <c r="C2344" t="s">
        <v>8540</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13548</v>
      </c>
      <c r="R2344">
        <v>1732</v>
      </c>
      <c r="S2344">
        <v>1821</v>
      </c>
    </row>
    <row r="2345" spans="1:19" x14ac:dyDescent="0.3">
      <c r="A2345" t="s">
        <v>151</v>
      </c>
      <c r="B2345">
        <v>1</v>
      </c>
      <c r="C2345" t="s">
        <v>8540</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13549</v>
      </c>
      <c r="R2345">
        <v>1822</v>
      </c>
      <c r="S2345">
        <v>2025</v>
      </c>
    </row>
    <row r="2346" spans="1:19" x14ac:dyDescent="0.3">
      <c r="A2346" t="s">
        <v>151</v>
      </c>
      <c r="B2346">
        <v>1</v>
      </c>
      <c r="C2346" t="s">
        <v>8540</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13550</v>
      </c>
      <c r="R2346">
        <v>2026</v>
      </c>
      <c r="S2346">
        <v>2096</v>
      </c>
    </row>
    <row r="2347" spans="1:19" x14ac:dyDescent="0.3">
      <c r="A2347" t="s">
        <v>151</v>
      </c>
      <c r="B2347">
        <v>1</v>
      </c>
      <c r="C2347" t="s">
        <v>8540</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13551</v>
      </c>
      <c r="R2347">
        <v>2097</v>
      </c>
      <c r="S2347">
        <v>2184</v>
      </c>
    </row>
    <row r="2348" spans="1:19" x14ac:dyDescent="0.3">
      <c r="A2348" t="s">
        <v>151</v>
      </c>
      <c r="B2348">
        <v>1</v>
      </c>
      <c r="C2348" t="s">
        <v>8540</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13552</v>
      </c>
      <c r="R2348">
        <v>2185</v>
      </c>
      <c r="S2348">
        <v>2265</v>
      </c>
    </row>
    <row r="2349" spans="1:19" x14ac:dyDescent="0.3">
      <c r="A2349" t="s">
        <v>151</v>
      </c>
      <c r="B2349">
        <v>1</v>
      </c>
      <c r="C2349" t="s">
        <v>8540</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13553</v>
      </c>
      <c r="R2349">
        <v>2266</v>
      </c>
      <c r="S2349">
        <v>2358</v>
      </c>
    </row>
    <row r="2350" spans="1:19" x14ac:dyDescent="0.3">
      <c r="A2350" t="s">
        <v>151</v>
      </c>
      <c r="B2350">
        <v>1</v>
      </c>
      <c r="C2350" t="s">
        <v>8540</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13554</v>
      </c>
      <c r="R2350">
        <v>2359</v>
      </c>
      <c r="S2350">
        <v>2533</v>
      </c>
    </row>
    <row r="2351" spans="1:19" x14ac:dyDescent="0.3">
      <c r="A2351" t="s">
        <v>151</v>
      </c>
      <c r="B2351">
        <v>1</v>
      </c>
      <c r="C2351" t="s">
        <v>8540</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13555</v>
      </c>
      <c r="R2351">
        <v>2534</v>
      </c>
      <c r="S2351">
        <v>2673</v>
      </c>
    </row>
    <row r="2352" spans="1:19" x14ac:dyDescent="0.3">
      <c r="A2352" t="s">
        <v>151</v>
      </c>
      <c r="B2352">
        <v>1</v>
      </c>
      <c r="C2352" t="s">
        <v>8540</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13556</v>
      </c>
      <c r="R2352">
        <v>2674</v>
      </c>
      <c r="S2352">
        <v>2775</v>
      </c>
    </row>
    <row r="2353" spans="1:19" x14ac:dyDescent="0.3">
      <c r="A2353" t="s">
        <v>151</v>
      </c>
      <c r="B2353">
        <v>1</v>
      </c>
      <c r="C2353" t="s">
        <v>8540</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13557</v>
      </c>
      <c r="R2353">
        <v>2776</v>
      </c>
      <c r="S2353">
        <v>2924</v>
      </c>
    </row>
    <row r="2354" spans="1:19" x14ac:dyDescent="0.3">
      <c r="A2354" t="s">
        <v>151</v>
      </c>
      <c r="B2354">
        <v>1</v>
      </c>
      <c r="C2354" t="s">
        <v>8540</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13558</v>
      </c>
      <c r="R2354">
        <v>2925</v>
      </c>
      <c r="S2354">
        <v>3053</v>
      </c>
    </row>
    <row r="2355" spans="1:19" x14ac:dyDescent="0.3">
      <c r="A2355" t="s">
        <v>151</v>
      </c>
      <c r="B2355">
        <v>1</v>
      </c>
      <c r="C2355" t="s">
        <v>8540</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13559</v>
      </c>
      <c r="R2355">
        <v>3054</v>
      </c>
      <c r="S2355">
        <v>3277</v>
      </c>
    </row>
    <row r="2356" spans="1:19" x14ac:dyDescent="0.3">
      <c r="A2356" t="s">
        <v>151</v>
      </c>
      <c r="B2356">
        <v>1</v>
      </c>
      <c r="C2356" t="s">
        <v>8540</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13560</v>
      </c>
      <c r="R2356">
        <v>3278</v>
      </c>
      <c r="S2356">
        <v>3467</v>
      </c>
    </row>
    <row r="2357" spans="1:19" x14ac:dyDescent="0.3">
      <c r="A2357" t="s">
        <v>151</v>
      </c>
      <c r="B2357">
        <v>1</v>
      </c>
      <c r="C2357" t="s">
        <v>8540</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13562</v>
      </c>
      <c r="R2357">
        <v>3468</v>
      </c>
      <c r="S2357">
        <v>3594</v>
      </c>
    </row>
    <row r="2358" spans="1:19" x14ac:dyDescent="0.3">
      <c r="A2358" t="s">
        <v>151</v>
      </c>
      <c r="B2358">
        <v>1</v>
      </c>
      <c r="C2358" t="s">
        <v>8540</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13563</v>
      </c>
      <c r="R2358">
        <v>3595</v>
      </c>
      <c r="S2358">
        <v>3672</v>
      </c>
    </row>
    <row r="2359" spans="1:19" x14ac:dyDescent="0.3">
      <c r="A2359" t="s">
        <v>151</v>
      </c>
      <c r="B2359">
        <v>1</v>
      </c>
      <c r="C2359" t="s">
        <v>8540</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13567</v>
      </c>
      <c r="R2359">
        <v>3673</v>
      </c>
      <c r="S2359">
        <v>3696</v>
      </c>
    </row>
    <row r="2360" spans="1:19" x14ac:dyDescent="0.3">
      <c r="A2360" t="s">
        <v>151</v>
      </c>
      <c r="B2360">
        <v>1</v>
      </c>
      <c r="C2360" t="s">
        <v>8540</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13568</v>
      </c>
    </row>
    <row r="2361" spans="1:19" x14ac:dyDescent="0.3">
      <c r="A2361" t="s">
        <v>151</v>
      </c>
      <c r="B2361">
        <v>1</v>
      </c>
      <c r="C2361" t="s">
        <v>8547</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13530</v>
      </c>
      <c r="R2361">
        <v>1</v>
      </c>
      <c r="S2361">
        <v>44</v>
      </c>
    </row>
    <row r="2362" spans="1:19" x14ac:dyDescent="0.3">
      <c r="A2362" t="s">
        <v>151</v>
      </c>
      <c r="B2362">
        <v>1</v>
      </c>
      <c r="C2362" t="s">
        <v>8547</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13531</v>
      </c>
      <c r="R2362">
        <v>45</v>
      </c>
      <c r="S2362">
        <v>123</v>
      </c>
    </row>
    <row r="2363" spans="1:19" x14ac:dyDescent="0.3">
      <c r="A2363" t="s">
        <v>151</v>
      </c>
      <c r="B2363">
        <v>1</v>
      </c>
      <c r="C2363" t="s">
        <v>8547</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13533</v>
      </c>
      <c r="R2363">
        <v>124</v>
      </c>
      <c r="S2363">
        <v>288</v>
      </c>
    </row>
    <row r="2364" spans="1:19" x14ac:dyDescent="0.3">
      <c r="A2364" t="s">
        <v>151</v>
      </c>
      <c r="B2364">
        <v>1</v>
      </c>
      <c r="C2364" t="s">
        <v>8547</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13534</v>
      </c>
      <c r="R2364">
        <v>289</v>
      </c>
      <c r="S2364">
        <v>385</v>
      </c>
    </row>
    <row r="2365" spans="1:19" x14ac:dyDescent="0.3">
      <c r="A2365" t="s">
        <v>151</v>
      </c>
      <c r="B2365">
        <v>1</v>
      </c>
      <c r="C2365" t="s">
        <v>8547</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13535</v>
      </c>
      <c r="R2365">
        <v>386</v>
      </c>
      <c r="S2365">
        <v>462</v>
      </c>
    </row>
    <row r="2366" spans="1:19" x14ac:dyDescent="0.3">
      <c r="A2366" t="s">
        <v>151</v>
      </c>
      <c r="B2366">
        <v>1</v>
      </c>
      <c r="C2366" t="s">
        <v>8547</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13536</v>
      </c>
      <c r="R2366">
        <v>463</v>
      </c>
      <c r="S2366">
        <v>667</v>
      </c>
    </row>
    <row r="2367" spans="1:19" x14ac:dyDescent="0.3">
      <c r="A2367" t="s">
        <v>151</v>
      </c>
      <c r="B2367">
        <v>1</v>
      </c>
      <c r="C2367" t="s">
        <v>8547</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13537</v>
      </c>
      <c r="R2367">
        <v>668</v>
      </c>
      <c r="S2367">
        <v>819</v>
      </c>
    </row>
    <row r="2368" spans="1:19" x14ac:dyDescent="0.3">
      <c r="A2368" t="s">
        <v>151</v>
      </c>
      <c r="B2368">
        <v>1</v>
      </c>
      <c r="C2368" t="s">
        <v>8547</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13538</v>
      </c>
      <c r="R2368">
        <v>820</v>
      </c>
      <c r="S2368">
        <v>893</v>
      </c>
    </row>
    <row r="2369" spans="1:19" x14ac:dyDescent="0.3">
      <c r="A2369" t="s">
        <v>151</v>
      </c>
      <c r="B2369">
        <v>1</v>
      </c>
      <c r="C2369" t="s">
        <v>8547</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13539</v>
      </c>
      <c r="R2369">
        <v>894</v>
      </c>
      <c r="S2369">
        <v>1017</v>
      </c>
    </row>
    <row r="2370" spans="1:19" x14ac:dyDescent="0.3">
      <c r="A2370" t="s">
        <v>151</v>
      </c>
      <c r="B2370">
        <v>1</v>
      </c>
      <c r="C2370" t="s">
        <v>8547</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13540</v>
      </c>
      <c r="R2370">
        <v>1018</v>
      </c>
      <c r="S2370">
        <v>1116</v>
      </c>
    </row>
    <row r="2371" spans="1:19" x14ac:dyDescent="0.3">
      <c r="A2371" t="s">
        <v>151</v>
      </c>
      <c r="B2371">
        <v>1</v>
      </c>
      <c r="C2371" t="s">
        <v>8547</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13541</v>
      </c>
      <c r="R2371">
        <v>1117</v>
      </c>
      <c r="S2371">
        <v>1196</v>
      </c>
    </row>
    <row r="2372" spans="1:19" x14ac:dyDescent="0.3">
      <c r="A2372" t="s">
        <v>151</v>
      </c>
      <c r="B2372">
        <v>1</v>
      </c>
      <c r="C2372" t="s">
        <v>8547</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13542</v>
      </c>
      <c r="R2372">
        <v>1197</v>
      </c>
      <c r="S2372">
        <v>1304</v>
      </c>
    </row>
    <row r="2373" spans="1:19" x14ac:dyDescent="0.3">
      <c r="A2373" t="s">
        <v>151</v>
      </c>
      <c r="B2373">
        <v>1</v>
      </c>
      <c r="C2373" t="s">
        <v>8547</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13543</v>
      </c>
      <c r="R2373">
        <v>1305</v>
      </c>
      <c r="S2373">
        <v>1416</v>
      </c>
    </row>
    <row r="2374" spans="1:19" x14ac:dyDescent="0.3">
      <c r="A2374" t="s">
        <v>151</v>
      </c>
      <c r="B2374">
        <v>1</v>
      </c>
      <c r="C2374" t="s">
        <v>8547</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13544</v>
      </c>
      <c r="R2374">
        <v>1417</v>
      </c>
      <c r="S2374">
        <v>1534</v>
      </c>
    </row>
    <row r="2375" spans="1:19" x14ac:dyDescent="0.3">
      <c r="A2375" t="s">
        <v>151</v>
      </c>
      <c r="B2375">
        <v>1</v>
      </c>
      <c r="C2375" t="s">
        <v>8547</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13545</v>
      </c>
      <c r="R2375">
        <v>1535</v>
      </c>
      <c r="S2375">
        <v>1638</v>
      </c>
    </row>
    <row r="2376" spans="1:19" x14ac:dyDescent="0.3">
      <c r="A2376" t="s">
        <v>151</v>
      </c>
      <c r="B2376">
        <v>1</v>
      </c>
      <c r="C2376" t="s">
        <v>8547</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13546</v>
      </c>
    </row>
    <row r="2377" spans="1:19" x14ac:dyDescent="0.3">
      <c r="A2377" t="s">
        <v>151</v>
      </c>
      <c r="B2377">
        <v>1</v>
      </c>
      <c r="C2377" t="s">
        <v>8547</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13547</v>
      </c>
      <c r="R2377">
        <v>1639</v>
      </c>
      <c r="S2377">
        <v>1731</v>
      </c>
    </row>
    <row r="2378" spans="1:19" x14ac:dyDescent="0.3">
      <c r="A2378" t="s">
        <v>151</v>
      </c>
      <c r="B2378">
        <v>1</v>
      </c>
      <c r="C2378" t="s">
        <v>8547</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13548</v>
      </c>
      <c r="R2378">
        <v>1732</v>
      </c>
      <c r="S2378">
        <v>1821</v>
      </c>
    </row>
    <row r="2379" spans="1:19" x14ac:dyDescent="0.3">
      <c r="A2379" t="s">
        <v>151</v>
      </c>
      <c r="B2379">
        <v>1</v>
      </c>
      <c r="C2379" t="s">
        <v>8547</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13549</v>
      </c>
      <c r="R2379">
        <v>1822</v>
      </c>
      <c r="S2379">
        <v>2025</v>
      </c>
    </row>
    <row r="2380" spans="1:19" x14ac:dyDescent="0.3">
      <c r="A2380" t="s">
        <v>151</v>
      </c>
      <c r="B2380">
        <v>1</v>
      </c>
      <c r="C2380" t="s">
        <v>8547</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13550</v>
      </c>
      <c r="R2380">
        <v>2026</v>
      </c>
      <c r="S2380">
        <v>2096</v>
      </c>
    </row>
    <row r="2381" spans="1:19" x14ac:dyDescent="0.3">
      <c r="A2381" t="s">
        <v>151</v>
      </c>
      <c r="B2381">
        <v>1</v>
      </c>
      <c r="C2381" t="s">
        <v>8547</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13551</v>
      </c>
      <c r="R2381">
        <v>2097</v>
      </c>
      <c r="S2381">
        <v>2184</v>
      </c>
    </row>
    <row r="2382" spans="1:19" x14ac:dyDescent="0.3">
      <c r="A2382" t="s">
        <v>151</v>
      </c>
      <c r="B2382">
        <v>1</v>
      </c>
      <c r="C2382" t="s">
        <v>8547</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13552</v>
      </c>
      <c r="R2382">
        <v>2185</v>
      </c>
      <c r="S2382">
        <v>2265</v>
      </c>
    </row>
    <row r="2383" spans="1:19" x14ac:dyDescent="0.3">
      <c r="A2383" t="s">
        <v>151</v>
      </c>
      <c r="B2383">
        <v>1</v>
      </c>
      <c r="C2383" t="s">
        <v>8547</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13553</v>
      </c>
      <c r="R2383">
        <v>2266</v>
      </c>
      <c r="S2383">
        <v>2358</v>
      </c>
    </row>
    <row r="2384" spans="1:19" x14ac:dyDescent="0.3">
      <c r="A2384" t="s">
        <v>151</v>
      </c>
      <c r="B2384">
        <v>1</v>
      </c>
      <c r="C2384" t="s">
        <v>8547</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13554</v>
      </c>
      <c r="R2384">
        <v>2359</v>
      </c>
      <c r="S2384">
        <v>2533</v>
      </c>
    </row>
    <row r="2385" spans="1:19" x14ac:dyDescent="0.3">
      <c r="A2385" t="s">
        <v>151</v>
      </c>
      <c r="B2385">
        <v>1</v>
      </c>
      <c r="C2385" t="s">
        <v>8547</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13555</v>
      </c>
      <c r="R2385">
        <v>2534</v>
      </c>
      <c r="S2385">
        <v>2673</v>
      </c>
    </row>
    <row r="2386" spans="1:19" x14ac:dyDescent="0.3">
      <c r="A2386" t="s">
        <v>151</v>
      </c>
      <c r="B2386">
        <v>1</v>
      </c>
      <c r="C2386" t="s">
        <v>8547</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13556</v>
      </c>
      <c r="R2386">
        <v>2674</v>
      </c>
      <c r="S2386">
        <v>2775</v>
      </c>
    </row>
    <row r="2387" spans="1:19" x14ac:dyDescent="0.3">
      <c r="A2387" t="s">
        <v>151</v>
      </c>
      <c r="B2387">
        <v>1</v>
      </c>
      <c r="C2387" t="s">
        <v>8547</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13557</v>
      </c>
      <c r="R2387">
        <v>2776</v>
      </c>
      <c r="S2387">
        <v>2924</v>
      </c>
    </row>
    <row r="2388" spans="1:19" x14ac:dyDescent="0.3">
      <c r="A2388" t="s">
        <v>151</v>
      </c>
      <c r="B2388">
        <v>1</v>
      </c>
      <c r="C2388" t="s">
        <v>8547</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13558</v>
      </c>
      <c r="R2388">
        <v>2925</v>
      </c>
      <c r="S2388">
        <v>3053</v>
      </c>
    </row>
    <row r="2389" spans="1:19" x14ac:dyDescent="0.3">
      <c r="A2389" t="s">
        <v>151</v>
      </c>
      <c r="B2389">
        <v>1</v>
      </c>
      <c r="C2389" t="s">
        <v>8547</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13559</v>
      </c>
      <c r="R2389">
        <v>3054</v>
      </c>
      <c r="S2389">
        <v>3277</v>
      </c>
    </row>
    <row r="2390" spans="1:19" x14ac:dyDescent="0.3">
      <c r="A2390" t="s">
        <v>151</v>
      </c>
      <c r="B2390">
        <v>1</v>
      </c>
      <c r="C2390" t="s">
        <v>8547</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13560</v>
      </c>
      <c r="R2390">
        <v>3278</v>
      </c>
      <c r="S2390">
        <v>3467</v>
      </c>
    </row>
    <row r="2391" spans="1:19" x14ac:dyDescent="0.3">
      <c r="A2391" t="s">
        <v>151</v>
      </c>
      <c r="B2391">
        <v>1</v>
      </c>
      <c r="C2391" t="s">
        <v>8547</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13561</v>
      </c>
      <c r="R2391">
        <v>3468</v>
      </c>
      <c r="S2391">
        <v>3578</v>
      </c>
    </row>
    <row r="2392" spans="1:19" x14ac:dyDescent="0.3">
      <c r="A2392" t="s">
        <v>151</v>
      </c>
      <c r="B2392">
        <v>1</v>
      </c>
      <c r="C2392" t="s">
        <v>8547</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13562</v>
      </c>
      <c r="R2392">
        <v>3579</v>
      </c>
      <c r="S2392">
        <v>3705</v>
      </c>
    </row>
    <row r="2393" spans="1:19" x14ac:dyDescent="0.3">
      <c r="A2393" t="s">
        <v>151</v>
      </c>
      <c r="B2393">
        <v>1</v>
      </c>
      <c r="C2393" t="s">
        <v>8547</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13563</v>
      </c>
      <c r="R2393">
        <v>3706</v>
      </c>
      <c r="S2393">
        <v>3783</v>
      </c>
    </row>
    <row r="2394" spans="1:19" x14ac:dyDescent="0.3">
      <c r="A2394" t="s">
        <v>151</v>
      </c>
      <c r="B2394">
        <v>1</v>
      </c>
      <c r="C2394" t="s">
        <v>8547</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13569</v>
      </c>
    </row>
    <row r="2395" spans="1:19" x14ac:dyDescent="0.3">
      <c r="A2395" t="s">
        <v>151</v>
      </c>
      <c r="B2395">
        <v>1</v>
      </c>
      <c r="C2395" t="s">
        <v>8547</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13570</v>
      </c>
      <c r="R2395">
        <v>3784</v>
      </c>
      <c r="S2395">
        <v>3807</v>
      </c>
    </row>
    <row r="2396" spans="1:19" x14ac:dyDescent="0.3">
      <c r="A2396" t="s">
        <v>151</v>
      </c>
      <c r="B2396">
        <v>1</v>
      </c>
      <c r="C2396" t="s">
        <v>8550</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13530</v>
      </c>
      <c r="R2396">
        <v>1</v>
      </c>
      <c r="S2396">
        <v>44</v>
      </c>
    </row>
    <row r="2397" spans="1:19" x14ac:dyDescent="0.3">
      <c r="A2397" t="s">
        <v>151</v>
      </c>
      <c r="B2397">
        <v>1</v>
      </c>
      <c r="C2397" t="s">
        <v>8550</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13531</v>
      </c>
      <c r="R2397">
        <v>45</v>
      </c>
      <c r="S2397">
        <v>123</v>
      </c>
    </row>
    <row r="2398" spans="1:19" x14ac:dyDescent="0.3">
      <c r="A2398" t="s">
        <v>151</v>
      </c>
      <c r="B2398">
        <v>1</v>
      </c>
      <c r="C2398" t="s">
        <v>8550</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13533</v>
      </c>
      <c r="R2398">
        <v>124</v>
      </c>
      <c r="S2398">
        <v>288</v>
      </c>
    </row>
    <row r="2399" spans="1:19" x14ac:dyDescent="0.3">
      <c r="A2399" t="s">
        <v>151</v>
      </c>
      <c r="B2399">
        <v>1</v>
      </c>
      <c r="C2399" t="s">
        <v>8550</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13534</v>
      </c>
      <c r="R2399">
        <v>289</v>
      </c>
      <c r="S2399">
        <v>385</v>
      </c>
    </row>
    <row r="2400" spans="1:19" x14ac:dyDescent="0.3">
      <c r="A2400" t="s">
        <v>151</v>
      </c>
      <c r="B2400">
        <v>1</v>
      </c>
      <c r="C2400" t="s">
        <v>8550</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13535</v>
      </c>
      <c r="R2400">
        <v>386</v>
      </c>
      <c r="S2400">
        <v>462</v>
      </c>
    </row>
    <row r="2401" spans="1:19" x14ac:dyDescent="0.3">
      <c r="A2401" t="s">
        <v>151</v>
      </c>
      <c r="B2401">
        <v>1</v>
      </c>
      <c r="C2401" t="s">
        <v>8550</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13536</v>
      </c>
      <c r="R2401">
        <v>463</v>
      </c>
      <c r="S2401">
        <v>667</v>
      </c>
    </row>
    <row r="2402" spans="1:19" x14ac:dyDescent="0.3">
      <c r="A2402" t="s">
        <v>151</v>
      </c>
      <c r="B2402">
        <v>1</v>
      </c>
      <c r="C2402" t="s">
        <v>8550</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13537</v>
      </c>
      <c r="R2402">
        <v>668</v>
      </c>
      <c r="S2402">
        <v>819</v>
      </c>
    </row>
    <row r="2403" spans="1:19" x14ac:dyDescent="0.3">
      <c r="A2403" t="s">
        <v>151</v>
      </c>
      <c r="B2403">
        <v>1</v>
      </c>
      <c r="C2403" t="s">
        <v>8550</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13538</v>
      </c>
      <c r="R2403">
        <v>820</v>
      </c>
      <c r="S2403">
        <v>893</v>
      </c>
    </row>
    <row r="2404" spans="1:19" x14ac:dyDescent="0.3">
      <c r="A2404" t="s">
        <v>151</v>
      </c>
      <c r="B2404">
        <v>1</v>
      </c>
      <c r="C2404" t="s">
        <v>8550</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13539</v>
      </c>
      <c r="R2404">
        <v>894</v>
      </c>
      <c r="S2404">
        <v>1017</v>
      </c>
    </row>
    <row r="2405" spans="1:19" x14ac:dyDescent="0.3">
      <c r="A2405" t="s">
        <v>151</v>
      </c>
      <c r="B2405">
        <v>1</v>
      </c>
      <c r="C2405" t="s">
        <v>8550</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13540</v>
      </c>
      <c r="R2405">
        <v>1018</v>
      </c>
      <c r="S2405">
        <v>1116</v>
      </c>
    </row>
    <row r="2406" spans="1:19" x14ac:dyDescent="0.3">
      <c r="A2406" t="s">
        <v>151</v>
      </c>
      <c r="B2406">
        <v>1</v>
      </c>
      <c r="C2406" t="s">
        <v>8550</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13541</v>
      </c>
      <c r="R2406">
        <v>1117</v>
      </c>
      <c r="S2406">
        <v>1196</v>
      </c>
    </row>
    <row r="2407" spans="1:19" x14ac:dyDescent="0.3">
      <c r="A2407" t="s">
        <v>151</v>
      </c>
      <c r="B2407">
        <v>1</v>
      </c>
      <c r="C2407" t="s">
        <v>8550</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13542</v>
      </c>
      <c r="R2407">
        <v>1197</v>
      </c>
      <c r="S2407">
        <v>1304</v>
      </c>
    </row>
    <row r="2408" spans="1:19" x14ac:dyDescent="0.3">
      <c r="A2408" t="s">
        <v>151</v>
      </c>
      <c r="B2408">
        <v>1</v>
      </c>
      <c r="C2408" t="s">
        <v>8550</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13543</v>
      </c>
      <c r="R2408">
        <v>1305</v>
      </c>
      <c r="S2408">
        <v>1416</v>
      </c>
    </row>
    <row r="2409" spans="1:19" x14ac:dyDescent="0.3">
      <c r="A2409" t="s">
        <v>151</v>
      </c>
      <c r="B2409">
        <v>1</v>
      </c>
      <c r="C2409" t="s">
        <v>8550</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13544</v>
      </c>
      <c r="R2409">
        <v>1417</v>
      </c>
      <c r="S2409">
        <v>1534</v>
      </c>
    </row>
    <row r="2410" spans="1:19" x14ac:dyDescent="0.3">
      <c r="A2410" t="s">
        <v>151</v>
      </c>
      <c r="B2410">
        <v>1</v>
      </c>
      <c r="C2410" t="s">
        <v>8550</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13545</v>
      </c>
      <c r="R2410">
        <v>1535</v>
      </c>
      <c r="S2410">
        <v>1638</v>
      </c>
    </row>
    <row r="2411" spans="1:19" x14ac:dyDescent="0.3">
      <c r="A2411" t="s">
        <v>151</v>
      </c>
      <c r="B2411">
        <v>1</v>
      </c>
      <c r="C2411" t="s">
        <v>8550</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13546</v>
      </c>
    </row>
    <row r="2412" spans="1:19" x14ac:dyDescent="0.3">
      <c r="A2412" t="s">
        <v>151</v>
      </c>
      <c r="B2412">
        <v>1</v>
      </c>
      <c r="C2412" t="s">
        <v>8550</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13547</v>
      </c>
      <c r="R2412">
        <v>1639</v>
      </c>
      <c r="S2412">
        <v>1731</v>
      </c>
    </row>
    <row r="2413" spans="1:19" x14ac:dyDescent="0.3">
      <c r="A2413" t="s">
        <v>151</v>
      </c>
      <c r="B2413">
        <v>1</v>
      </c>
      <c r="C2413" t="s">
        <v>8550</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13548</v>
      </c>
      <c r="R2413">
        <v>1732</v>
      </c>
      <c r="S2413">
        <v>1821</v>
      </c>
    </row>
    <row r="2414" spans="1:19" x14ac:dyDescent="0.3">
      <c r="A2414" t="s">
        <v>151</v>
      </c>
      <c r="B2414">
        <v>1</v>
      </c>
      <c r="C2414" t="s">
        <v>8550</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13549</v>
      </c>
      <c r="R2414">
        <v>1822</v>
      </c>
      <c r="S2414">
        <v>2025</v>
      </c>
    </row>
    <row r="2415" spans="1:19" x14ac:dyDescent="0.3">
      <c r="A2415" t="s">
        <v>151</v>
      </c>
      <c r="B2415">
        <v>1</v>
      </c>
      <c r="C2415" t="s">
        <v>8550</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13550</v>
      </c>
      <c r="R2415">
        <v>2026</v>
      </c>
      <c r="S2415">
        <v>2096</v>
      </c>
    </row>
    <row r="2416" spans="1:19" x14ac:dyDescent="0.3">
      <c r="A2416" t="s">
        <v>151</v>
      </c>
      <c r="B2416">
        <v>1</v>
      </c>
      <c r="C2416" t="s">
        <v>8550</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13551</v>
      </c>
      <c r="R2416">
        <v>2097</v>
      </c>
      <c r="S2416">
        <v>2184</v>
      </c>
    </row>
    <row r="2417" spans="1:19" x14ac:dyDescent="0.3">
      <c r="A2417" t="s">
        <v>151</v>
      </c>
      <c r="B2417">
        <v>1</v>
      </c>
      <c r="C2417" t="s">
        <v>8550</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13552</v>
      </c>
      <c r="R2417">
        <v>2185</v>
      </c>
      <c r="S2417">
        <v>2265</v>
      </c>
    </row>
    <row r="2418" spans="1:19" x14ac:dyDescent="0.3">
      <c r="A2418" t="s">
        <v>151</v>
      </c>
      <c r="B2418">
        <v>1</v>
      </c>
      <c r="C2418" t="s">
        <v>8550</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13553</v>
      </c>
      <c r="R2418">
        <v>2266</v>
      </c>
      <c r="S2418">
        <v>2358</v>
      </c>
    </row>
    <row r="2419" spans="1:19" x14ac:dyDescent="0.3">
      <c r="A2419" t="s">
        <v>151</v>
      </c>
      <c r="B2419">
        <v>1</v>
      </c>
      <c r="C2419" t="s">
        <v>8550</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13554</v>
      </c>
      <c r="R2419">
        <v>2359</v>
      </c>
      <c r="S2419">
        <v>2533</v>
      </c>
    </row>
    <row r="2420" spans="1:19" x14ac:dyDescent="0.3">
      <c r="A2420" t="s">
        <v>151</v>
      </c>
      <c r="B2420">
        <v>1</v>
      </c>
      <c r="C2420" t="s">
        <v>8550</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13555</v>
      </c>
      <c r="R2420">
        <v>2534</v>
      </c>
      <c r="S2420">
        <v>2673</v>
      </c>
    </row>
    <row r="2421" spans="1:19" x14ac:dyDescent="0.3">
      <c r="A2421" t="s">
        <v>151</v>
      </c>
      <c r="B2421">
        <v>1</v>
      </c>
      <c r="C2421" t="s">
        <v>8550</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13556</v>
      </c>
      <c r="R2421">
        <v>2674</v>
      </c>
      <c r="S2421">
        <v>2775</v>
      </c>
    </row>
    <row r="2422" spans="1:19" x14ac:dyDescent="0.3">
      <c r="A2422" t="s">
        <v>151</v>
      </c>
      <c r="B2422">
        <v>1</v>
      </c>
      <c r="C2422" t="s">
        <v>8550</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13557</v>
      </c>
      <c r="R2422">
        <v>2776</v>
      </c>
      <c r="S2422">
        <v>2924</v>
      </c>
    </row>
    <row r="2423" spans="1:19" x14ac:dyDescent="0.3">
      <c r="A2423" t="s">
        <v>151</v>
      </c>
      <c r="B2423">
        <v>1</v>
      </c>
      <c r="C2423" t="s">
        <v>8550</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13558</v>
      </c>
      <c r="R2423">
        <v>2925</v>
      </c>
      <c r="S2423">
        <v>3053</v>
      </c>
    </row>
    <row r="2424" spans="1:19" x14ac:dyDescent="0.3">
      <c r="A2424" t="s">
        <v>151</v>
      </c>
      <c r="B2424">
        <v>1</v>
      </c>
      <c r="C2424" t="s">
        <v>8550</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13559</v>
      </c>
      <c r="R2424">
        <v>3054</v>
      </c>
      <c r="S2424">
        <v>3277</v>
      </c>
    </row>
    <row r="2425" spans="1:19" x14ac:dyDescent="0.3">
      <c r="A2425" t="s">
        <v>151</v>
      </c>
      <c r="B2425">
        <v>1</v>
      </c>
      <c r="C2425" t="s">
        <v>8550</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13560</v>
      </c>
      <c r="R2425">
        <v>3278</v>
      </c>
      <c r="S2425">
        <v>3467</v>
      </c>
    </row>
    <row r="2426" spans="1:19" x14ac:dyDescent="0.3">
      <c r="A2426" t="s">
        <v>151</v>
      </c>
      <c r="B2426">
        <v>1</v>
      </c>
      <c r="C2426" t="s">
        <v>8550</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13562</v>
      </c>
      <c r="R2426">
        <v>3468</v>
      </c>
      <c r="S2426">
        <v>3594</v>
      </c>
    </row>
    <row r="2427" spans="1:19" x14ac:dyDescent="0.3">
      <c r="A2427" t="s">
        <v>151</v>
      </c>
      <c r="B2427">
        <v>1</v>
      </c>
      <c r="C2427" t="s">
        <v>8550</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13563</v>
      </c>
      <c r="R2427">
        <v>3595</v>
      </c>
      <c r="S2427">
        <v>3672</v>
      </c>
    </row>
    <row r="2428" spans="1:19" x14ac:dyDescent="0.3">
      <c r="A2428" t="s">
        <v>151</v>
      </c>
      <c r="B2428">
        <v>1</v>
      </c>
      <c r="C2428" t="s">
        <v>8550</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13570</v>
      </c>
      <c r="R2428">
        <v>3673</v>
      </c>
      <c r="S2428">
        <v>3696</v>
      </c>
    </row>
    <row r="2429" spans="1:19" x14ac:dyDescent="0.3">
      <c r="A2429" t="s">
        <v>151</v>
      </c>
      <c r="B2429">
        <v>1</v>
      </c>
      <c r="C2429" t="s">
        <v>8550</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13571</v>
      </c>
    </row>
    <row r="2430" spans="1:19" x14ac:dyDescent="0.3">
      <c r="A2430" t="s">
        <v>1119</v>
      </c>
      <c r="B2430">
        <v>-1</v>
      </c>
      <c r="C2430" t="s">
        <v>1140</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13572</v>
      </c>
      <c r="R2430">
        <v>1</v>
      </c>
      <c r="S2430">
        <v>198</v>
      </c>
    </row>
    <row r="2431" spans="1:19" x14ac:dyDescent="0.3">
      <c r="A2431" t="s">
        <v>1119</v>
      </c>
      <c r="B2431">
        <v>-1</v>
      </c>
      <c r="C2431" t="s">
        <v>1140</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13573</v>
      </c>
      <c r="R2431">
        <v>199</v>
      </c>
      <c r="S2431">
        <v>414</v>
      </c>
    </row>
    <row r="2432" spans="1:19" x14ac:dyDescent="0.3">
      <c r="A2432" t="s">
        <v>1119</v>
      </c>
      <c r="B2432">
        <v>-1</v>
      </c>
      <c r="C2432" t="s">
        <v>1140</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13574</v>
      </c>
      <c r="R2432">
        <v>415</v>
      </c>
      <c r="S2432">
        <v>574</v>
      </c>
    </row>
    <row r="2433" spans="1:19" x14ac:dyDescent="0.3">
      <c r="A2433" t="s">
        <v>1119</v>
      </c>
      <c r="B2433">
        <v>-1</v>
      </c>
      <c r="C2433" t="s">
        <v>1140</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13575</v>
      </c>
      <c r="R2433">
        <v>575</v>
      </c>
      <c r="S2433">
        <v>711</v>
      </c>
    </row>
    <row r="2434" spans="1:19" x14ac:dyDescent="0.3">
      <c r="A2434" t="s">
        <v>1119</v>
      </c>
      <c r="B2434">
        <v>-1</v>
      </c>
      <c r="C2434" t="s">
        <v>1140</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13576</v>
      </c>
      <c r="R2434">
        <v>712</v>
      </c>
      <c r="S2434">
        <v>879</v>
      </c>
    </row>
    <row r="2435" spans="1:19" x14ac:dyDescent="0.3">
      <c r="A2435" t="s">
        <v>1119</v>
      </c>
      <c r="B2435">
        <v>-1</v>
      </c>
      <c r="C2435" t="s">
        <v>1134</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13573</v>
      </c>
      <c r="R2435">
        <v>49</v>
      </c>
      <c r="S2435">
        <v>264</v>
      </c>
    </row>
    <row r="2436" spans="1:19" x14ac:dyDescent="0.3">
      <c r="A2436" t="s">
        <v>1119</v>
      </c>
      <c r="B2436">
        <v>-1</v>
      </c>
      <c r="C2436" t="s">
        <v>1134</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13574</v>
      </c>
      <c r="R2436">
        <v>265</v>
      </c>
      <c r="S2436">
        <v>424</v>
      </c>
    </row>
    <row r="2437" spans="1:19" x14ac:dyDescent="0.3">
      <c r="A2437" t="s">
        <v>1119</v>
      </c>
      <c r="B2437">
        <v>-1</v>
      </c>
      <c r="C2437" t="s">
        <v>1134</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13575</v>
      </c>
      <c r="R2437">
        <v>425</v>
      </c>
      <c r="S2437">
        <v>561</v>
      </c>
    </row>
    <row r="2438" spans="1:19" x14ac:dyDescent="0.3">
      <c r="A2438" t="s">
        <v>1119</v>
      </c>
      <c r="B2438">
        <v>-1</v>
      </c>
      <c r="C2438" t="s">
        <v>1134</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13577</v>
      </c>
      <c r="R2438">
        <v>1</v>
      </c>
      <c r="S2438">
        <v>48</v>
      </c>
    </row>
    <row r="2439" spans="1:19" x14ac:dyDescent="0.3">
      <c r="A2439" t="s">
        <v>1119</v>
      </c>
      <c r="B2439">
        <v>-1</v>
      </c>
      <c r="C2439" t="s">
        <v>1134</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13578</v>
      </c>
      <c r="R2439">
        <v>562</v>
      </c>
      <c r="S2439">
        <v>729</v>
      </c>
    </row>
    <row r="2440" spans="1:19" x14ac:dyDescent="0.3">
      <c r="A2440" t="s">
        <v>1119</v>
      </c>
      <c r="B2440">
        <v>-1</v>
      </c>
      <c r="C2440" t="s">
        <v>1144</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13578</v>
      </c>
      <c r="R2440">
        <v>124</v>
      </c>
      <c r="S2440">
        <v>291</v>
      </c>
    </row>
    <row r="2441" spans="1:19" x14ac:dyDescent="0.3">
      <c r="A2441" t="s">
        <v>1119</v>
      </c>
      <c r="B2441">
        <v>-1</v>
      </c>
      <c r="C2441" t="s">
        <v>1144</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13579</v>
      </c>
    </row>
    <row r="2442" spans="1:19" x14ac:dyDescent="0.3">
      <c r="A2442" t="s">
        <v>1119</v>
      </c>
      <c r="B2442">
        <v>-1</v>
      </c>
      <c r="C2442" t="s">
        <v>1144</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13580</v>
      </c>
    </row>
    <row r="2443" spans="1:19" x14ac:dyDescent="0.3">
      <c r="A2443" t="s">
        <v>1119</v>
      </c>
      <c r="B2443">
        <v>-1</v>
      </c>
      <c r="C2443" t="s">
        <v>1144</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13581</v>
      </c>
      <c r="R2443">
        <v>1</v>
      </c>
      <c r="S2443">
        <v>123</v>
      </c>
    </row>
    <row r="2444" spans="1:19" x14ac:dyDescent="0.3">
      <c r="A2444" t="s">
        <v>1119</v>
      </c>
      <c r="B2444">
        <v>-1</v>
      </c>
      <c r="C2444" t="s">
        <v>1137</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13574</v>
      </c>
      <c r="R2444">
        <v>172</v>
      </c>
      <c r="S2444">
        <v>331</v>
      </c>
    </row>
    <row r="2445" spans="1:19" x14ac:dyDescent="0.3">
      <c r="A2445" t="s">
        <v>1119</v>
      </c>
      <c r="B2445">
        <v>-1</v>
      </c>
      <c r="C2445" t="s">
        <v>1137</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13575</v>
      </c>
      <c r="R2445">
        <v>332</v>
      </c>
      <c r="S2445">
        <v>468</v>
      </c>
    </row>
    <row r="2446" spans="1:19" x14ac:dyDescent="0.3">
      <c r="A2446" t="s">
        <v>1119</v>
      </c>
      <c r="B2446">
        <v>-1</v>
      </c>
      <c r="C2446" t="s">
        <v>1137</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13582</v>
      </c>
      <c r="R2446">
        <v>1</v>
      </c>
      <c r="S2446">
        <v>171</v>
      </c>
    </row>
    <row r="2447" spans="1:19" x14ac:dyDescent="0.3">
      <c r="A2447" t="s">
        <v>1119</v>
      </c>
      <c r="B2447">
        <v>-1</v>
      </c>
      <c r="C2447" t="s">
        <v>1137</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13578</v>
      </c>
      <c r="R2447">
        <v>469</v>
      </c>
      <c r="S2447">
        <v>636</v>
      </c>
    </row>
    <row r="2448" spans="1:19" x14ac:dyDescent="0.3">
      <c r="A2448" t="s">
        <v>1119</v>
      </c>
      <c r="B2448">
        <v>-1</v>
      </c>
      <c r="C2448" t="s">
        <v>1137</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13583</v>
      </c>
    </row>
    <row r="2449" spans="1:19" x14ac:dyDescent="0.3">
      <c r="A2449" t="s">
        <v>1119</v>
      </c>
      <c r="B2449">
        <v>-1</v>
      </c>
      <c r="C2449" t="s">
        <v>1148</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13574</v>
      </c>
      <c r="R2449">
        <v>199</v>
      </c>
      <c r="S2449">
        <v>358</v>
      </c>
    </row>
    <row r="2450" spans="1:19" x14ac:dyDescent="0.3">
      <c r="A2450" t="s">
        <v>1119</v>
      </c>
      <c r="B2450">
        <v>-1</v>
      </c>
      <c r="C2450" t="s">
        <v>1148</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13575</v>
      </c>
      <c r="R2450">
        <v>359</v>
      </c>
      <c r="S2450">
        <v>495</v>
      </c>
    </row>
    <row r="2451" spans="1:19" x14ac:dyDescent="0.3">
      <c r="A2451" t="s">
        <v>1119</v>
      </c>
      <c r="B2451">
        <v>-1</v>
      </c>
      <c r="C2451" t="s">
        <v>1148</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13584</v>
      </c>
      <c r="R2451">
        <v>1</v>
      </c>
      <c r="S2451">
        <v>198</v>
      </c>
    </row>
    <row r="2452" spans="1:19" x14ac:dyDescent="0.3">
      <c r="A2452" t="s">
        <v>1119</v>
      </c>
      <c r="B2452">
        <v>-1</v>
      </c>
      <c r="C2452" t="s">
        <v>1148</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13585</v>
      </c>
      <c r="R2452">
        <v>496</v>
      </c>
      <c r="S2452">
        <v>663</v>
      </c>
    </row>
    <row r="2453" spans="1:19" x14ac:dyDescent="0.3">
      <c r="A2453" t="s">
        <v>9197</v>
      </c>
      <c r="B2453">
        <v>1</v>
      </c>
      <c r="C2453" t="s">
        <v>9204</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13586</v>
      </c>
      <c r="R2453">
        <v>1</v>
      </c>
      <c r="S2453">
        <v>49</v>
      </c>
    </row>
    <row r="2454" spans="1:19" x14ac:dyDescent="0.3">
      <c r="A2454" t="s">
        <v>9197</v>
      </c>
      <c r="B2454">
        <v>1</v>
      </c>
      <c r="C2454" t="s">
        <v>9204</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13587</v>
      </c>
      <c r="R2454">
        <v>50</v>
      </c>
      <c r="S2454">
        <v>185</v>
      </c>
    </row>
    <row r="2455" spans="1:19" x14ac:dyDescent="0.3">
      <c r="A2455" t="s">
        <v>9197</v>
      </c>
      <c r="B2455">
        <v>1</v>
      </c>
      <c r="C2455" t="s">
        <v>9204</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13588</v>
      </c>
      <c r="R2455">
        <v>186</v>
      </c>
      <c r="S2455">
        <v>230</v>
      </c>
    </row>
    <row r="2456" spans="1:19" x14ac:dyDescent="0.3">
      <c r="A2456" t="s">
        <v>9197</v>
      </c>
      <c r="B2456">
        <v>1</v>
      </c>
      <c r="C2456" t="s">
        <v>9204</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13589</v>
      </c>
      <c r="R2456">
        <v>231</v>
      </c>
      <c r="S2456">
        <v>334</v>
      </c>
    </row>
    <row r="2457" spans="1:19" x14ac:dyDescent="0.3">
      <c r="A2457" t="s">
        <v>9197</v>
      </c>
      <c r="B2457">
        <v>1</v>
      </c>
      <c r="C2457" t="s">
        <v>9204</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13590</v>
      </c>
      <c r="R2457">
        <v>335</v>
      </c>
      <c r="S2457">
        <v>486</v>
      </c>
    </row>
    <row r="2458" spans="1:19" x14ac:dyDescent="0.3">
      <c r="A2458" t="s">
        <v>9197</v>
      </c>
      <c r="B2458">
        <v>1</v>
      </c>
      <c r="C2458" t="s">
        <v>9204</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13591</v>
      </c>
      <c r="R2458">
        <v>487</v>
      </c>
      <c r="S2458">
        <v>603</v>
      </c>
    </row>
    <row r="2459" spans="1:19" x14ac:dyDescent="0.3">
      <c r="A2459" t="s">
        <v>9197</v>
      </c>
      <c r="B2459">
        <v>1</v>
      </c>
      <c r="C2459" t="s">
        <v>9204</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13592</v>
      </c>
      <c r="R2459">
        <v>604</v>
      </c>
      <c r="S2459">
        <v>742</v>
      </c>
    </row>
    <row r="2460" spans="1:19" x14ac:dyDescent="0.3">
      <c r="A2460" t="s">
        <v>9197</v>
      </c>
      <c r="B2460">
        <v>1</v>
      </c>
      <c r="C2460" t="s">
        <v>9204</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13593</v>
      </c>
      <c r="R2460">
        <v>743</v>
      </c>
      <c r="S2460">
        <v>822</v>
      </c>
    </row>
    <row r="2461" spans="1:19" x14ac:dyDescent="0.3">
      <c r="A2461" t="s">
        <v>9197</v>
      </c>
      <c r="B2461">
        <v>1</v>
      </c>
      <c r="C2461" t="s">
        <v>9204</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13594</v>
      </c>
      <c r="R2461">
        <v>823</v>
      </c>
      <c r="S2461">
        <v>945</v>
      </c>
    </row>
    <row r="2462" spans="1:19" x14ac:dyDescent="0.3">
      <c r="A2462" t="s">
        <v>9197</v>
      </c>
      <c r="B2462">
        <v>1</v>
      </c>
      <c r="C2462" t="s">
        <v>9204</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13595</v>
      </c>
      <c r="R2462">
        <v>946</v>
      </c>
      <c r="S2462">
        <v>1032</v>
      </c>
    </row>
    <row r="2463" spans="1:19" x14ac:dyDescent="0.3">
      <c r="A2463" t="s">
        <v>9197</v>
      </c>
      <c r="B2463">
        <v>1</v>
      </c>
      <c r="C2463" t="s">
        <v>9204</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13596</v>
      </c>
      <c r="R2463">
        <v>1033</v>
      </c>
      <c r="S2463">
        <v>1281</v>
      </c>
    </row>
    <row r="2464" spans="1:19" x14ac:dyDescent="0.3">
      <c r="A2464" t="s">
        <v>9197</v>
      </c>
      <c r="B2464">
        <v>1</v>
      </c>
      <c r="C2464" t="s">
        <v>9204</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13597</v>
      </c>
      <c r="R2464">
        <v>1282</v>
      </c>
      <c r="S2464">
        <v>1416</v>
      </c>
    </row>
    <row r="2465" spans="1:19" x14ac:dyDescent="0.3">
      <c r="A2465" t="s">
        <v>135</v>
      </c>
      <c r="B2465">
        <v>-1</v>
      </c>
      <c r="C2465" t="s">
        <v>2944</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13598</v>
      </c>
      <c r="R2465">
        <v>1</v>
      </c>
      <c r="S2465">
        <v>117</v>
      </c>
    </row>
    <row r="2466" spans="1:19" x14ac:dyDescent="0.3">
      <c r="A2466" t="s">
        <v>135</v>
      </c>
      <c r="B2466">
        <v>-1</v>
      </c>
      <c r="C2466" t="s">
        <v>2944</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13599</v>
      </c>
      <c r="R2466">
        <v>118</v>
      </c>
      <c r="S2466">
        <v>246</v>
      </c>
    </row>
    <row r="2467" spans="1:19" x14ac:dyDescent="0.3">
      <c r="A2467" t="s">
        <v>135</v>
      </c>
      <c r="B2467">
        <v>-1</v>
      </c>
      <c r="C2467" t="s">
        <v>2944</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13600</v>
      </c>
      <c r="R2467">
        <v>247</v>
      </c>
      <c r="S2467">
        <v>367</v>
      </c>
    </row>
    <row r="2468" spans="1:19" x14ac:dyDescent="0.3">
      <c r="A2468" t="s">
        <v>135</v>
      </c>
      <c r="B2468">
        <v>-1</v>
      </c>
      <c r="C2468" t="s">
        <v>2944</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13601</v>
      </c>
      <c r="R2468">
        <v>368</v>
      </c>
      <c r="S2468">
        <v>508</v>
      </c>
    </row>
    <row r="2469" spans="1:19" x14ac:dyDescent="0.3">
      <c r="A2469" t="s">
        <v>135</v>
      </c>
      <c r="B2469">
        <v>-1</v>
      </c>
      <c r="C2469" t="s">
        <v>2944</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13602</v>
      </c>
      <c r="R2469">
        <v>509</v>
      </c>
      <c r="S2469">
        <v>611</v>
      </c>
    </row>
    <row r="2470" spans="1:19" x14ac:dyDescent="0.3">
      <c r="A2470" t="s">
        <v>135</v>
      </c>
      <c r="B2470">
        <v>-1</v>
      </c>
      <c r="C2470" t="s">
        <v>2944</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13603</v>
      </c>
      <c r="R2470">
        <v>612</v>
      </c>
      <c r="S2470">
        <v>775</v>
      </c>
    </row>
    <row r="2471" spans="1:19" x14ac:dyDescent="0.3">
      <c r="A2471" t="s">
        <v>135</v>
      </c>
      <c r="B2471">
        <v>-1</v>
      </c>
      <c r="C2471" t="s">
        <v>2944</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13604</v>
      </c>
      <c r="R2471">
        <v>776</v>
      </c>
      <c r="S2471">
        <v>867</v>
      </c>
    </row>
    <row r="2472" spans="1:19" x14ac:dyDescent="0.3">
      <c r="A2472" t="s">
        <v>135</v>
      </c>
      <c r="B2472">
        <v>-1</v>
      </c>
      <c r="C2472" t="s">
        <v>2944</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13605</v>
      </c>
      <c r="R2472">
        <v>868</v>
      </c>
      <c r="S2472">
        <v>1108</v>
      </c>
    </row>
    <row r="2473" spans="1:19" x14ac:dyDescent="0.3">
      <c r="A2473" t="s">
        <v>135</v>
      </c>
      <c r="B2473">
        <v>-1</v>
      </c>
      <c r="C2473" t="s">
        <v>2944</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13606</v>
      </c>
      <c r="R2473">
        <v>1109</v>
      </c>
      <c r="S2473">
        <v>1278</v>
      </c>
    </row>
    <row r="2474" spans="1:19" x14ac:dyDescent="0.3">
      <c r="A2474" t="s">
        <v>135</v>
      </c>
      <c r="B2474">
        <v>-1</v>
      </c>
      <c r="C2474" t="s">
        <v>2944</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13607</v>
      </c>
      <c r="R2474">
        <v>1279</v>
      </c>
      <c r="S2474">
        <v>1373</v>
      </c>
    </row>
    <row r="2475" spans="1:19" x14ac:dyDescent="0.3">
      <c r="A2475" t="s">
        <v>135</v>
      </c>
      <c r="B2475">
        <v>-1</v>
      </c>
      <c r="C2475" t="s">
        <v>2944</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13608</v>
      </c>
      <c r="R2475">
        <v>1374</v>
      </c>
      <c r="S2475">
        <v>1414</v>
      </c>
    </row>
    <row r="2476" spans="1:19" x14ac:dyDescent="0.3">
      <c r="A2476" t="s">
        <v>135</v>
      </c>
      <c r="B2476">
        <v>-1</v>
      </c>
      <c r="C2476" t="s">
        <v>2944</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13609</v>
      </c>
      <c r="R2476">
        <v>1541</v>
      </c>
      <c r="S2476">
        <v>1719</v>
      </c>
    </row>
    <row r="2477" spans="1:19" x14ac:dyDescent="0.3">
      <c r="A2477" t="s">
        <v>135</v>
      </c>
      <c r="B2477">
        <v>-1</v>
      </c>
      <c r="C2477" t="s">
        <v>2944</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13610</v>
      </c>
      <c r="R2477">
        <v>1720</v>
      </c>
      <c r="S2477">
        <v>1815</v>
      </c>
    </row>
    <row r="2478" spans="1:19" x14ac:dyDescent="0.3">
      <c r="A2478" t="s">
        <v>135</v>
      </c>
      <c r="B2478">
        <v>-1</v>
      </c>
      <c r="C2478" t="s">
        <v>2944</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13611</v>
      </c>
      <c r="R2478">
        <v>1816</v>
      </c>
      <c r="S2478">
        <v>1897</v>
      </c>
    </row>
    <row r="2479" spans="1:19" x14ac:dyDescent="0.3">
      <c r="A2479" t="s">
        <v>135</v>
      </c>
      <c r="B2479">
        <v>-1</v>
      </c>
      <c r="C2479" t="s">
        <v>2944</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13612</v>
      </c>
      <c r="R2479">
        <v>1898</v>
      </c>
      <c r="S2479">
        <v>1978</v>
      </c>
    </row>
    <row r="2480" spans="1:19" x14ac:dyDescent="0.3">
      <c r="A2480" t="s">
        <v>135</v>
      </c>
      <c r="B2480">
        <v>-1</v>
      </c>
      <c r="C2480" t="s">
        <v>2944</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13613</v>
      </c>
      <c r="R2480">
        <v>1979</v>
      </c>
      <c r="S2480">
        <v>2063</v>
      </c>
    </row>
    <row r="2481" spans="1:19" x14ac:dyDescent="0.3">
      <c r="A2481" t="s">
        <v>135</v>
      </c>
      <c r="B2481">
        <v>-1</v>
      </c>
      <c r="C2481" t="s">
        <v>2944</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13614</v>
      </c>
      <c r="R2481">
        <v>1415</v>
      </c>
      <c r="S2481">
        <v>1540</v>
      </c>
    </row>
    <row r="2482" spans="1:19" x14ac:dyDescent="0.3">
      <c r="A2482" t="s">
        <v>135</v>
      </c>
      <c r="B2482">
        <v>-1</v>
      </c>
      <c r="C2482" t="s">
        <v>2944</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13615</v>
      </c>
      <c r="R2482">
        <v>2064</v>
      </c>
      <c r="S2482">
        <v>2124</v>
      </c>
    </row>
    <row r="2483" spans="1:19" x14ac:dyDescent="0.3">
      <c r="A2483" t="s">
        <v>135</v>
      </c>
      <c r="B2483">
        <v>-1</v>
      </c>
      <c r="C2483" t="s">
        <v>2944</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13616</v>
      </c>
    </row>
    <row r="2484" spans="1:19" x14ac:dyDescent="0.3">
      <c r="A2484" t="s">
        <v>135</v>
      </c>
      <c r="B2484">
        <v>-1</v>
      </c>
      <c r="C2484" t="s">
        <v>2929</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13598</v>
      </c>
      <c r="R2484">
        <v>1</v>
      </c>
      <c r="S2484">
        <v>117</v>
      </c>
    </row>
    <row r="2485" spans="1:19" x14ac:dyDescent="0.3">
      <c r="A2485" t="s">
        <v>135</v>
      </c>
      <c r="B2485">
        <v>-1</v>
      </c>
      <c r="C2485" t="s">
        <v>2929</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13599</v>
      </c>
      <c r="R2485">
        <v>118</v>
      </c>
      <c r="S2485">
        <v>246</v>
      </c>
    </row>
    <row r="2486" spans="1:19" x14ac:dyDescent="0.3">
      <c r="A2486" t="s">
        <v>135</v>
      </c>
      <c r="B2486">
        <v>-1</v>
      </c>
      <c r="C2486" t="s">
        <v>2929</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13617</v>
      </c>
      <c r="R2486">
        <v>247</v>
      </c>
      <c r="S2486">
        <v>363</v>
      </c>
    </row>
    <row r="2487" spans="1:19" x14ac:dyDescent="0.3">
      <c r="A2487" t="s">
        <v>135</v>
      </c>
      <c r="B2487">
        <v>-1</v>
      </c>
      <c r="C2487" t="s">
        <v>2929</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13600</v>
      </c>
      <c r="R2487">
        <v>364</v>
      </c>
      <c r="S2487">
        <v>484</v>
      </c>
    </row>
    <row r="2488" spans="1:19" x14ac:dyDescent="0.3">
      <c r="A2488" t="s">
        <v>135</v>
      </c>
      <c r="B2488">
        <v>-1</v>
      </c>
      <c r="C2488" t="s">
        <v>2929</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13601</v>
      </c>
      <c r="R2488">
        <v>485</v>
      </c>
      <c r="S2488">
        <v>625</v>
      </c>
    </row>
    <row r="2489" spans="1:19" x14ac:dyDescent="0.3">
      <c r="A2489" t="s">
        <v>135</v>
      </c>
      <c r="B2489">
        <v>-1</v>
      </c>
      <c r="C2489" t="s">
        <v>2929</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13602</v>
      </c>
      <c r="R2489">
        <v>626</v>
      </c>
      <c r="S2489">
        <v>728</v>
      </c>
    </row>
    <row r="2490" spans="1:19" x14ac:dyDescent="0.3">
      <c r="A2490" t="s">
        <v>135</v>
      </c>
      <c r="B2490">
        <v>-1</v>
      </c>
      <c r="C2490" t="s">
        <v>2929</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13604</v>
      </c>
      <c r="R2490">
        <v>908</v>
      </c>
      <c r="S2490">
        <v>999</v>
      </c>
    </row>
    <row r="2491" spans="1:19" x14ac:dyDescent="0.3">
      <c r="A2491" t="s">
        <v>135</v>
      </c>
      <c r="B2491">
        <v>-1</v>
      </c>
      <c r="C2491" t="s">
        <v>2929</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13605</v>
      </c>
      <c r="R2491">
        <v>1000</v>
      </c>
      <c r="S2491">
        <v>1240</v>
      </c>
    </row>
    <row r="2492" spans="1:19" x14ac:dyDescent="0.3">
      <c r="A2492" t="s">
        <v>135</v>
      </c>
      <c r="B2492">
        <v>-1</v>
      </c>
      <c r="C2492" t="s">
        <v>2929</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13606</v>
      </c>
      <c r="R2492">
        <v>1241</v>
      </c>
      <c r="S2492">
        <v>1410</v>
      </c>
    </row>
    <row r="2493" spans="1:19" x14ac:dyDescent="0.3">
      <c r="A2493" t="s">
        <v>135</v>
      </c>
      <c r="B2493">
        <v>-1</v>
      </c>
      <c r="C2493" t="s">
        <v>2929</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13607</v>
      </c>
      <c r="R2493">
        <v>1411</v>
      </c>
      <c r="S2493">
        <v>1505</v>
      </c>
    </row>
    <row r="2494" spans="1:19" x14ac:dyDescent="0.3">
      <c r="A2494" t="s">
        <v>135</v>
      </c>
      <c r="B2494">
        <v>-1</v>
      </c>
      <c r="C2494" t="s">
        <v>2929</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13608</v>
      </c>
      <c r="R2494">
        <v>1506</v>
      </c>
      <c r="S2494">
        <v>1546</v>
      </c>
    </row>
    <row r="2495" spans="1:19" x14ac:dyDescent="0.3">
      <c r="A2495" t="s">
        <v>135</v>
      </c>
      <c r="B2495">
        <v>-1</v>
      </c>
      <c r="C2495" t="s">
        <v>2929</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13609</v>
      </c>
      <c r="R2495">
        <v>1673</v>
      </c>
      <c r="S2495">
        <v>1851</v>
      </c>
    </row>
    <row r="2496" spans="1:19" x14ac:dyDescent="0.3">
      <c r="A2496" t="s">
        <v>135</v>
      </c>
      <c r="B2496">
        <v>-1</v>
      </c>
      <c r="C2496" t="s">
        <v>2929</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13610</v>
      </c>
      <c r="R2496">
        <v>1852</v>
      </c>
      <c r="S2496">
        <v>1947</v>
      </c>
    </row>
    <row r="2497" spans="1:19" x14ac:dyDescent="0.3">
      <c r="A2497" t="s">
        <v>135</v>
      </c>
      <c r="B2497">
        <v>-1</v>
      </c>
      <c r="C2497" t="s">
        <v>2929</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13611</v>
      </c>
      <c r="R2497">
        <v>1948</v>
      </c>
      <c r="S2497">
        <v>2029</v>
      </c>
    </row>
    <row r="2498" spans="1:19" x14ac:dyDescent="0.3">
      <c r="A2498" t="s">
        <v>135</v>
      </c>
      <c r="B2498">
        <v>-1</v>
      </c>
      <c r="C2498" t="s">
        <v>2929</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13612</v>
      </c>
      <c r="R2498">
        <v>2030</v>
      </c>
      <c r="S2498">
        <v>2110</v>
      </c>
    </row>
    <row r="2499" spans="1:19" x14ac:dyDescent="0.3">
      <c r="A2499" t="s">
        <v>135</v>
      </c>
      <c r="B2499">
        <v>-1</v>
      </c>
      <c r="C2499" t="s">
        <v>2929</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13613</v>
      </c>
      <c r="R2499">
        <v>2111</v>
      </c>
      <c r="S2499">
        <v>2195</v>
      </c>
    </row>
    <row r="2500" spans="1:19" x14ac:dyDescent="0.3">
      <c r="A2500" t="s">
        <v>135</v>
      </c>
      <c r="B2500">
        <v>-1</v>
      </c>
      <c r="C2500" t="s">
        <v>2929</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13614</v>
      </c>
      <c r="R2500">
        <v>1547</v>
      </c>
      <c r="S2500">
        <v>1672</v>
      </c>
    </row>
    <row r="2501" spans="1:19" x14ac:dyDescent="0.3">
      <c r="A2501" t="s">
        <v>135</v>
      </c>
      <c r="B2501">
        <v>-1</v>
      </c>
      <c r="C2501" t="s">
        <v>2929</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13615</v>
      </c>
      <c r="R2501">
        <v>2196</v>
      </c>
      <c r="S2501">
        <v>2256</v>
      </c>
    </row>
    <row r="2502" spans="1:19" x14ac:dyDescent="0.3">
      <c r="A2502" t="s">
        <v>135</v>
      </c>
      <c r="B2502">
        <v>-1</v>
      </c>
      <c r="C2502" t="s">
        <v>2929</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13618</v>
      </c>
    </row>
    <row r="2503" spans="1:19" x14ac:dyDescent="0.3">
      <c r="A2503" t="s">
        <v>135</v>
      </c>
      <c r="B2503">
        <v>-1</v>
      </c>
      <c r="C2503" t="s">
        <v>2929</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13619</v>
      </c>
      <c r="R2503">
        <v>729</v>
      </c>
      <c r="S2503">
        <v>907</v>
      </c>
    </row>
    <row r="2504" spans="1:19" x14ac:dyDescent="0.3">
      <c r="A2504" t="s">
        <v>135</v>
      </c>
      <c r="B2504">
        <v>-1</v>
      </c>
      <c r="C2504" t="s">
        <v>2937</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13598</v>
      </c>
      <c r="R2504">
        <v>1</v>
      </c>
      <c r="S2504">
        <v>117</v>
      </c>
    </row>
    <row r="2505" spans="1:19" x14ac:dyDescent="0.3">
      <c r="A2505" t="s">
        <v>135</v>
      </c>
      <c r="B2505">
        <v>-1</v>
      </c>
      <c r="C2505" t="s">
        <v>2937</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13617</v>
      </c>
      <c r="R2505">
        <v>220</v>
      </c>
      <c r="S2505">
        <v>336</v>
      </c>
    </row>
    <row r="2506" spans="1:19" x14ac:dyDescent="0.3">
      <c r="A2506" t="s">
        <v>135</v>
      </c>
      <c r="B2506">
        <v>-1</v>
      </c>
      <c r="C2506" t="s">
        <v>2937</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13600</v>
      </c>
      <c r="R2506">
        <v>337</v>
      </c>
      <c r="S2506">
        <v>457</v>
      </c>
    </row>
    <row r="2507" spans="1:19" x14ac:dyDescent="0.3">
      <c r="A2507" t="s">
        <v>135</v>
      </c>
      <c r="B2507">
        <v>-1</v>
      </c>
      <c r="C2507" t="s">
        <v>2937</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13601</v>
      </c>
      <c r="R2507">
        <v>458</v>
      </c>
      <c r="S2507">
        <v>598</v>
      </c>
    </row>
    <row r="2508" spans="1:19" x14ac:dyDescent="0.3">
      <c r="A2508" t="s">
        <v>135</v>
      </c>
      <c r="B2508">
        <v>-1</v>
      </c>
      <c r="C2508" t="s">
        <v>2937</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13602</v>
      </c>
      <c r="R2508">
        <v>599</v>
      </c>
      <c r="S2508">
        <v>701</v>
      </c>
    </row>
    <row r="2509" spans="1:19" x14ac:dyDescent="0.3">
      <c r="A2509" t="s">
        <v>135</v>
      </c>
      <c r="B2509">
        <v>-1</v>
      </c>
      <c r="C2509" t="s">
        <v>2937</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13603</v>
      </c>
      <c r="R2509">
        <v>702</v>
      </c>
      <c r="S2509">
        <v>865</v>
      </c>
    </row>
    <row r="2510" spans="1:19" x14ac:dyDescent="0.3">
      <c r="A2510" t="s">
        <v>135</v>
      </c>
      <c r="B2510">
        <v>-1</v>
      </c>
      <c r="C2510" t="s">
        <v>2937</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13604</v>
      </c>
      <c r="R2510">
        <v>866</v>
      </c>
      <c r="S2510">
        <v>957</v>
      </c>
    </row>
    <row r="2511" spans="1:19" x14ac:dyDescent="0.3">
      <c r="A2511" t="s">
        <v>135</v>
      </c>
      <c r="B2511">
        <v>-1</v>
      </c>
      <c r="C2511" t="s">
        <v>2937</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13620</v>
      </c>
      <c r="R2511">
        <v>118</v>
      </c>
      <c r="S2511">
        <v>219</v>
      </c>
    </row>
    <row r="2512" spans="1:19" x14ac:dyDescent="0.3">
      <c r="A2512" t="s">
        <v>135</v>
      </c>
      <c r="B2512">
        <v>-1</v>
      </c>
      <c r="C2512" t="s">
        <v>2937</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13605</v>
      </c>
      <c r="R2512">
        <v>958</v>
      </c>
      <c r="S2512">
        <v>1198</v>
      </c>
    </row>
    <row r="2513" spans="1:19" x14ac:dyDescent="0.3">
      <c r="A2513" t="s">
        <v>135</v>
      </c>
      <c r="B2513">
        <v>-1</v>
      </c>
      <c r="C2513" t="s">
        <v>2937</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13606</v>
      </c>
      <c r="R2513">
        <v>1199</v>
      </c>
      <c r="S2513">
        <v>1368</v>
      </c>
    </row>
    <row r="2514" spans="1:19" x14ac:dyDescent="0.3">
      <c r="A2514" t="s">
        <v>135</v>
      </c>
      <c r="B2514">
        <v>-1</v>
      </c>
      <c r="C2514" t="s">
        <v>2937</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13607</v>
      </c>
      <c r="R2514">
        <v>1369</v>
      </c>
      <c r="S2514">
        <v>1463</v>
      </c>
    </row>
    <row r="2515" spans="1:19" x14ac:dyDescent="0.3">
      <c r="A2515" t="s">
        <v>135</v>
      </c>
      <c r="B2515">
        <v>-1</v>
      </c>
      <c r="C2515" t="s">
        <v>2937</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13608</v>
      </c>
      <c r="R2515">
        <v>1464</v>
      </c>
      <c r="S2515">
        <v>1504</v>
      </c>
    </row>
    <row r="2516" spans="1:19" x14ac:dyDescent="0.3">
      <c r="A2516" t="s">
        <v>135</v>
      </c>
      <c r="B2516">
        <v>-1</v>
      </c>
      <c r="C2516" t="s">
        <v>2937</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13609</v>
      </c>
      <c r="R2516">
        <v>1505</v>
      </c>
      <c r="S2516">
        <v>1683</v>
      </c>
    </row>
    <row r="2517" spans="1:19" x14ac:dyDescent="0.3">
      <c r="A2517" t="s">
        <v>135</v>
      </c>
      <c r="B2517">
        <v>-1</v>
      </c>
      <c r="C2517" t="s">
        <v>2937</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13610</v>
      </c>
      <c r="R2517">
        <v>1684</v>
      </c>
      <c r="S2517">
        <v>1779</v>
      </c>
    </row>
    <row r="2518" spans="1:19" x14ac:dyDescent="0.3">
      <c r="A2518" t="s">
        <v>135</v>
      </c>
      <c r="B2518">
        <v>-1</v>
      </c>
      <c r="C2518" t="s">
        <v>2937</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13611</v>
      </c>
      <c r="R2518">
        <v>1780</v>
      </c>
      <c r="S2518">
        <v>1861</v>
      </c>
    </row>
    <row r="2519" spans="1:19" x14ac:dyDescent="0.3">
      <c r="A2519" t="s">
        <v>135</v>
      </c>
      <c r="B2519">
        <v>-1</v>
      </c>
      <c r="C2519" t="s">
        <v>2937</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13612</v>
      </c>
      <c r="R2519">
        <v>1862</v>
      </c>
      <c r="S2519">
        <v>1942</v>
      </c>
    </row>
    <row r="2520" spans="1:19" x14ac:dyDescent="0.3">
      <c r="A2520" t="s">
        <v>135</v>
      </c>
      <c r="B2520">
        <v>-1</v>
      </c>
      <c r="C2520" t="s">
        <v>2937</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13613</v>
      </c>
      <c r="R2520">
        <v>1943</v>
      </c>
      <c r="S2520">
        <v>2027</v>
      </c>
    </row>
    <row r="2521" spans="1:19" x14ac:dyDescent="0.3">
      <c r="A2521" t="s">
        <v>135</v>
      </c>
      <c r="B2521">
        <v>-1</v>
      </c>
      <c r="C2521" t="s">
        <v>2937</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13621</v>
      </c>
    </row>
    <row r="2522" spans="1:19" x14ac:dyDescent="0.3">
      <c r="A2522" t="s">
        <v>135</v>
      </c>
      <c r="B2522">
        <v>-1</v>
      </c>
      <c r="C2522" t="s">
        <v>2937</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13622</v>
      </c>
      <c r="R2522">
        <v>2028</v>
      </c>
      <c r="S2522">
        <v>2088</v>
      </c>
    </row>
    <row r="2523" spans="1:19" x14ac:dyDescent="0.3">
      <c r="A2523" t="s">
        <v>1598</v>
      </c>
      <c r="B2523">
        <v>1</v>
      </c>
      <c r="C2523" t="s">
        <v>1610</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13623</v>
      </c>
      <c r="R2523">
        <v>68</v>
      </c>
      <c r="S2523">
        <v>217</v>
      </c>
    </row>
    <row r="2524" spans="1:19" x14ac:dyDescent="0.3">
      <c r="A2524" t="s">
        <v>1598</v>
      </c>
      <c r="B2524">
        <v>1</v>
      </c>
      <c r="C2524" t="s">
        <v>1610</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13624</v>
      </c>
      <c r="R2524">
        <v>218</v>
      </c>
      <c r="S2524">
        <v>452</v>
      </c>
    </row>
    <row r="2525" spans="1:19" x14ac:dyDescent="0.3">
      <c r="A2525" t="s">
        <v>1598</v>
      </c>
      <c r="B2525">
        <v>1</v>
      </c>
      <c r="C2525" t="s">
        <v>1610</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13625</v>
      </c>
      <c r="R2525">
        <v>453</v>
      </c>
      <c r="S2525">
        <v>582</v>
      </c>
    </row>
    <row r="2526" spans="1:19" x14ac:dyDescent="0.3">
      <c r="A2526" t="s">
        <v>1598</v>
      </c>
      <c r="B2526">
        <v>1</v>
      </c>
      <c r="C2526" t="s">
        <v>1610</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13626</v>
      </c>
      <c r="R2526">
        <v>583</v>
      </c>
      <c r="S2526">
        <v>765</v>
      </c>
    </row>
    <row r="2527" spans="1:19" x14ac:dyDescent="0.3">
      <c r="A2527" t="s">
        <v>1598</v>
      </c>
      <c r="B2527">
        <v>1</v>
      </c>
      <c r="C2527" t="s">
        <v>1610</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13627</v>
      </c>
      <c r="R2527">
        <v>766</v>
      </c>
      <c r="S2527">
        <v>931</v>
      </c>
    </row>
    <row r="2528" spans="1:19" x14ac:dyDescent="0.3">
      <c r="A2528" t="s">
        <v>1598</v>
      </c>
      <c r="B2528">
        <v>1</v>
      </c>
      <c r="C2528" t="s">
        <v>1610</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13628</v>
      </c>
      <c r="R2528">
        <v>932</v>
      </c>
      <c r="S2528">
        <v>1134</v>
      </c>
    </row>
    <row r="2529" spans="1:19" x14ac:dyDescent="0.3">
      <c r="A2529" t="s">
        <v>1598</v>
      </c>
      <c r="B2529">
        <v>1</v>
      </c>
      <c r="C2529" t="s">
        <v>1610</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13629</v>
      </c>
      <c r="R2529">
        <v>1135</v>
      </c>
      <c r="S2529">
        <v>1360</v>
      </c>
    </row>
    <row r="2530" spans="1:19" x14ac:dyDescent="0.3">
      <c r="A2530" t="s">
        <v>1598</v>
      </c>
      <c r="B2530">
        <v>1</v>
      </c>
      <c r="C2530" t="s">
        <v>1610</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13630</v>
      </c>
      <c r="R2530">
        <v>1361</v>
      </c>
      <c r="S2530">
        <v>1464</v>
      </c>
    </row>
    <row r="2531" spans="1:19" x14ac:dyDescent="0.3">
      <c r="A2531" t="s">
        <v>1598</v>
      </c>
      <c r="B2531">
        <v>1</v>
      </c>
      <c r="C2531" t="s">
        <v>1610</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13631</v>
      </c>
      <c r="R2531">
        <v>1465</v>
      </c>
      <c r="S2531">
        <v>2698</v>
      </c>
    </row>
    <row r="2532" spans="1:19" x14ac:dyDescent="0.3">
      <c r="A2532" t="s">
        <v>1598</v>
      </c>
      <c r="B2532">
        <v>1</v>
      </c>
      <c r="C2532" t="s">
        <v>1610</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13632</v>
      </c>
      <c r="R2532">
        <v>2699</v>
      </c>
      <c r="S2532">
        <v>2886</v>
      </c>
    </row>
    <row r="2533" spans="1:19" x14ac:dyDescent="0.3">
      <c r="A2533" t="s">
        <v>1598</v>
      </c>
      <c r="B2533">
        <v>1</v>
      </c>
      <c r="C2533" t="s">
        <v>1610</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13633</v>
      </c>
      <c r="R2533">
        <v>2887</v>
      </c>
      <c r="S2533">
        <v>3008</v>
      </c>
    </row>
    <row r="2534" spans="1:19" x14ac:dyDescent="0.3">
      <c r="A2534" t="s">
        <v>1598</v>
      </c>
      <c r="B2534">
        <v>1</v>
      </c>
      <c r="C2534" t="s">
        <v>1610</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13634</v>
      </c>
      <c r="R2534">
        <v>3009</v>
      </c>
      <c r="S2534">
        <v>3175</v>
      </c>
    </row>
    <row r="2535" spans="1:19" x14ac:dyDescent="0.3">
      <c r="A2535" t="s">
        <v>1598</v>
      </c>
      <c r="B2535">
        <v>1</v>
      </c>
      <c r="C2535" t="s">
        <v>1610</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13635</v>
      </c>
      <c r="R2535">
        <v>3796</v>
      </c>
      <c r="S2535">
        <v>4040</v>
      </c>
    </row>
    <row r="2536" spans="1:19" x14ac:dyDescent="0.3">
      <c r="A2536" t="s">
        <v>1598</v>
      </c>
      <c r="B2536">
        <v>1</v>
      </c>
      <c r="C2536" t="s">
        <v>1610</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13636</v>
      </c>
      <c r="R2536">
        <v>4196</v>
      </c>
      <c r="S2536">
        <v>4327</v>
      </c>
    </row>
    <row r="2537" spans="1:19" x14ac:dyDescent="0.3">
      <c r="A2537" t="s">
        <v>1598</v>
      </c>
      <c r="B2537">
        <v>1</v>
      </c>
      <c r="C2537" t="s">
        <v>1610</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13637</v>
      </c>
      <c r="R2537">
        <v>4328</v>
      </c>
      <c r="S2537">
        <v>4459</v>
      </c>
    </row>
    <row r="2538" spans="1:19" x14ac:dyDescent="0.3">
      <c r="A2538" t="s">
        <v>1598</v>
      </c>
      <c r="B2538">
        <v>1</v>
      </c>
      <c r="C2538" t="s">
        <v>1610</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13638</v>
      </c>
      <c r="R2538">
        <v>4041</v>
      </c>
      <c r="S2538">
        <v>4195</v>
      </c>
    </row>
    <row r="2539" spans="1:19" x14ac:dyDescent="0.3">
      <c r="A2539" t="s">
        <v>1598</v>
      </c>
      <c r="B2539">
        <v>1</v>
      </c>
      <c r="C2539" t="s">
        <v>1610</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13639</v>
      </c>
      <c r="R2539">
        <v>1</v>
      </c>
      <c r="S2539">
        <v>67</v>
      </c>
    </row>
    <row r="2540" spans="1:19" x14ac:dyDescent="0.3">
      <c r="A2540" t="s">
        <v>1598</v>
      </c>
      <c r="B2540">
        <v>1</v>
      </c>
      <c r="C2540" t="s">
        <v>1610</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13640</v>
      </c>
      <c r="R2540">
        <v>3176</v>
      </c>
      <c r="S2540">
        <v>3469</v>
      </c>
    </row>
    <row r="2541" spans="1:19" x14ac:dyDescent="0.3">
      <c r="A2541" t="s">
        <v>1598</v>
      </c>
      <c r="B2541">
        <v>1</v>
      </c>
      <c r="C2541" t="s">
        <v>1610</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13641</v>
      </c>
      <c r="R2541">
        <v>3470</v>
      </c>
      <c r="S2541">
        <v>3795</v>
      </c>
    </row>
    <row r="2542" spans="1:19" x14ac:dyDescent="0.3">
      <c r="A2542" t="s">
        <v>1598</v>
      </c>
      <c r="B2542">
        <v>1</v>
      </c>
      <c r="C2542" t="s">
        <v>1610</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13642</v>
      </c>
      <c r="R2542">
        <v>4460</v>
      </c>
      <c r="S2542">
        <v>4827</v>
      </c>
    </row>
    <row r="2543" spans="1:19" x14ac:dyDescent="0.3">
      <c r="A2543" t="s">
        <v>7198</v>
      </c>
      <c r="B2543">
        <v>1</v>
      </c>
      <c r="C2543" t="s">
        <v>7207</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13643</v>
      </c>
      <c r="R2543">
        <v>41</v>
      </c>
      <c r="S2543">
        <v>200</v>
      </c>
    </row>
    <row r="2544" spans="1:19" x14ac:dyDescent="0.3">
      <c r="A2544" t="s">
        <v>7198</v>
      </c>
      <c r="B2544">
        <v>1</v>
      </c>
      <c r="C2544" t="s">
        <v>7207</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13644</v>
      </c>
      <c r="R2544">
        <v>201</v>
      </c>
      <c r="S2544">
        <v>454</v>
      </c>
    </row>
    <row r="2545" spans="1:19" x14ac:dyDescent="0.3">
      <c r="A2545" t="s">
        <v>7198</v>
      </c>
      <c r="B2545">
        <v>1</v>
      </c>
      <c r="C2545" t="s">
        <v>7207</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13645</v>
      </c>
      <c r="R2545">
        <v>455</v>
      </c>
      <c r="S2545">
        <v>591</v>
      </c>
    </row>
    <row r="2546" spans="1:19" x14ac:dyDescent="0.3">
      <c r="A2546" t="s">
        <v>7198</v>
      </c>
      <c r="B2546">
        <v>1</v>
      </c>
      <c r="C2546" t="s">
        <v>7207</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13646</v>
      </c>
      <c r="R2546">
        <v>1</v>
      </c>
      <c r="S2546">
        <v>40</v>
      </c>
    </row>
    <row r="2547" spans="1:19" x14ac:dyDescent="0.3">
      <c r="A2547" t="s">
        <v>7198</v>
      </c>
      <c r="B2547">
        <v>1</v>
      </c>
      <c r="C2547" t="s">
        <v>7207</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13647</v>
      </c>
      <c r="R2547">
        <v>592</v>
      </c>
      <c r="S2547">
        <v>744</v>
      </c>
    </row>
    <row r="2548" spans="1:19" x14ac:dyDescent="0.3">
      <c r="A2548" t="s">
        <v>4341</v>
      </c>
      <c r="B2548">
        <v>-1</v>
      </c>
      <c r="C2548" t="s">
        <v>4347</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13648</v>
      </c>
      <c r="R2548">
        <v>1</v>
      </c>
      <c r="S2548">
        <v>7</v>
      </c>
    </row>
    <row r="2549" spans="1:19" x14ac:dyDescent="0.3">
      <c r="A2549" t="s">
        <v>4341</v>
      </c>
      <c r="B2549">
        <v>-1</v>
      </c>
      <c r="C2549" t="s">
        <v>4347</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13649</v>
      </c>
      <c r="R2549">
        <v>8</v>
      </c>
      <c r="S2549">
        <v>61</v>
      </c>
    </row>
    <row r="2550" spans="1:19" x14ac:dyDescent="0.3">
      <c r="A2550" t="s">
        <v>4341</v>
      </c>
      <c r="B2550">
        <v>-1</v>
      </c>
      <c r="C2550" t="s">
        <v>4347</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13650</v>
      </c>
      <c r="R2550">
        <v>62</v>
      </c>
      <c r="S2550">
        <v>163</v>
      </c>
    </row>
    <row r="2551" spans="1:19" x14ac:dyDescent="0.3">
      <c r="A2551" t="s">
        <v>4341</v>
      </c>
      <c r="B2551">
        <v>-1</v>
      </c>
      <c r="C2551" t="s">
        <v>4347</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13651</v>
      </c>
      <c r="R2551">
        <v>164</v>
      </c>
      <c r="S2551">
        <v>424</v>
      </c>
    </row>
    <row r="2552" spans="1:19" x14ac:dyDescent="0.3">
      <c r="A2552" t="s">
        <v>4341</v>
      </c>
      <c r="B2552">
        <v>-1</v>
      </c>
      <c r="C2552" t="s">
        <v>4347</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13652</v>
      </c>
      <c r="R2552">
        <v>425</v>
      </c>
      <c r="S2552">
        <v>592</v>
      </c>
    </row>
    <row r="2553" spans="1:19" x14ac:dyDescent="0.3">
      <c r="A2553" t="s">
        <v>4341</v>
      </c>
      <c r="B2553">
        <v>-1</v>
      </c>
      <c r="C2553" t="s">
        <v>4347</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13653</v>
      </c>
      <c r="R2553">
        <v>593</v>
      </c>
      <c r="S2553">
        <v>709</v>
      </c>
    </row>
    <row r="2554" spans="1:19" x14ac:dyDescent="0.3">
      <c r="A2554" t="s">
        <v>4341</v>
      </c>
      <c r="B2554">
        <v>-1</v>
      </c>
      <c r="C2554" t="s">
        <v>4347</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13654</v>
      </c>
      <c r="R2554">
        <v>710</v>
      </c>
      <c r="S2554">
        <v>826</v>
      </c>
    </row>
    <row r="2555" spans="1:19" x14ac:dyDescent="0.3">
      <c r="A2555" t="s">
        <v>4341</v>
      </c>
      <c r="B2555">
        <v>-1</v>
      </c>
      <c r="C2555" t="s">
        <v>4347</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13655</v>
      </c>
      <c r="R2555">
        <v>827</v>
      </c>
      <c r="S2555">
        <v>1530</v>
      </c>
    </row>
    <row r="2556" spans="1:19" x14ac:dyDescent="0.3">
      <c r="A2556" t="s">
        <v>4341</v>
      </c>
      <c r="B2556">
        <v>-1</v>
      </c>
      <c r="C2556" t="s">
        <v>4355</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13648</v>
      </c>
      <c r="R2556">
        <v>1</v>
      </c>
      <c r="S2556">
        <v>7</v>
      </c>
    </row>
    <row r="2557" spans="1:19" x14ac:dyDescent="0.3">
      <c r="A2557" t="s">
        <v>4341</v>
      </c>
      <c r="B2557">
        <v>-1</v>
      </c>
      <c r="C2557" t="s">
        <v>4355</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13649</v>
      </c>
      <c r="R2557">
        <v>8</v>
      </c>
      <c r="S2557">
        <v>61</v>
      </c>
    </row>
    <row r="2558" spans="1:19" x14ac:dyDescent="0.3">
      <c r="A2558" t="s">
        <v>4341</v>
      </c>
      <c r="B2558">
        <v>-1</v>
      </c>
      <c r="C2558" t="s">
        <v>4355</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13651</v>
      </c>
      <c r="R2558">
        <v>62</v>
      </c>
      <c r="S2558">
        <v>322</v>
      </c>
    </row>
    <row r="2559" spans="1:19" x14ac:dyDescent="0.3">
      <c r="A2559" t="s">
        <v>4341</v>
      </c>
      <c r="B2559">
        <v>-1</v>
      </c>
      <c r="C2559" t="s">
        <v>4355</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13652</v>
      </c>
      <c r="R2559">
        <v>323</v>
      </c>
      <c r="S2559">
        <v>490</v>
      </c>
    </row>
    <row r="2560" spans="1:19" x14ac:dyDescent="0.3">
      <c r="A2560" t="s">
        <v>4341</v>
      </c>
      <c r="B2560">
        <v>-1</v>
      </c>
      <c r="C2560" t="s">
        <v>4355</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13654</v>
      </c>
      <c r="R2560">
        <v>491</v>
      </c>
      <c r="S2560">
        <v>607</v>
      </c>
    </row>
    <row r="2561" spans="1:19" x14ac:dyDescent="0.3">
      <c r="A2561" t="s">
        <v>4341</v>
      </c>
      <c r="B2561">
        <v>-1</v>
      </c>
      <c r="C2561" t="s">
        <v>4355</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13656</v>
      </c>
      <c r="R2561">
        <v>608</v>
      </c>
      <c r="S2561">
        <v>1311</v>
      </c>
    </row>
    <row r="2562" spans="1:19" x14ac:dyDescent="0.3">
      <c r="A2562" t="s">
        <v>4341</v>
      </c>
      <c r="B2562">
        <v>-1</v>
      </c>
      <c r="C2562" t="s">
        <v>4345</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13648</v>
      </c>
      <c r="R2562">
        <v>1</v>
      </c>
      <c r="S2562">
        <v>7</v>
      </c>
    </row>
    <row r="2563" spans="1:19" x14ac:dyDescent="0.3">
      <c r="A2563" t="s">
        <v>4341</v>
      </c>
      <c r="B2563">
        <v>-1</v>
      </c>
      <c r="C2563" t="s">
        <v>4345</v>
      </c>
      <c r="D2563" t="e">
        <f>INDEX(Transcripts[#Data], MATCH(Exons[[#This Row],[Transcript stable ID]], Transcripts[Transcript stable ID], 0), 4)</f>
        <v>#N/A</v>
      </c>
      <c r="E2563" t="s">
        <v>27</v>
      </c>
      <c r="J2563">
        <v>38020441</v>
      </c>
      <c r="K2563">
        <v>37988351</v>
      </c>
      <c r="L2563">
        <v>37988404</v>
      </c>
      <c r="N2563">
        <v>2</v>
      </c>
      <c r="O2563">
        <v>70</v>
      </c>
      <c r="P2563">
        <v>123</v>
      </c>
      <c r="Q2563" t="s">
        <v>13649</v>
      </c>
      <c r="R2563">
        <v>8</v>
      </c>
      <c r="S2563">
        <v>61</v>
      </c>
    </row>
    <row r="2564" spans="1:19" x14ac:dyDescent="0.3">
      <c r="A2564" t="s">
        <v>4341</v>
      </c>
      <c r="B2564">
        <v>-1</v>
      </c>
      <c r="C2564" t="s">
        <v>4345</v>
      </c>
      <c r="D2564" t="e">
        <f>INDEX(Transcripts[#Data], MATCH(Exons[[#This Row],[Transcript stable ID]], Transcripts[Transcript stable ID], 0), 4)</f>
        <v>#N/A</v>
      </c>
      <c r="E2564" t="s">
        <v>27</v>
      </c>
      <c r="J2564">
        <v>38020441</v>
      </c>
      <c r="K2564">
        <v>37985640</v>
      </c>
      <c r="L2564">
        <v>37985741</v>
      </c>
      <c r="N2564">
        <v>3</v>
      </c>
      <c r="O2564">
        <v>124</v>
      </c>
      <c r="P2564">
        <v>225</v>
      </c>
      <c r="Q2564" t="s">
        <v>13650</v>
      </c>
      <c r="R2564">
        <v>62</v>
      </c>
      <c r="S2564">
        <v>163</v>
      </c>
    </row>
    <row r="2565" spans="1:19" x14ac:dyDescent="0.3">
      <c r="A2565" t="s">
        <v>4341</v>
      </c>
      <c r="B2565">
        <v>-1</v>
      </c>
      <c r="C2565" t="s">
        <v>4345</v>
      </c>
      <c r="D2565" t="e">
        <f>INDEX(Transcripts[#Data], MATCH(Exons[[#This Row],[Transcript stable ID]], Transcripts[Transcript stable ID], 0), 4)</f>
        <v>#N/A</v>
      </c>
      <c r="E2565" t="s">
        <v>27</v>
      </c>
      <c r="J2565">
        <v>38020441</v>
      </c>
      <c r="K2565">
        <v>37948926</v>
      </c>
      <c r="L2565">
        <v>37949186</v>
      </c>
      <c r="N2565">
        <v>4</v>
      </c>
      <c r="O2565">
        <v>226</v>
      </c>
      <c r="P2565">
        <v>486</v>
      </c>
      <c r="Q2565" t="s">
        <v>13651</v>
      </c>
      <c r="R2565">
        <v>164</v>
      </c>
      <c r="S2565">
        <v>424</v>
      </c>
    </row>
    <row r="2566" spans="1:19" x14ac:dyDescent="0.3">
      <c r="A2566" t="s">
        <v>4341</v>
      </c>
      <c r="B2566">
        <v>-1</v>
      </c>
      <c r="C2566" t="s">
        <v>4345</v>
      </c>
      <c r="D2566" t="e">
        <f>INDEX(Transcripts[#Data], MATCH(Exons[[#This Row],[Transcript stable ID]], Transcripts[Transcript stable ID], 0), 4)</f>
        <v>#N/A</v>
      </c>
      <c r="E2566" t="s">
        <v>27</v>
      </c>
      <c r="J2566">
        <v>38020441</v>
      </c>
      <c r="K2566">
        <v>37944511</v>
      </c>
      <c r="L2566">
        <v>37944627</v>
      </c>
      <c r="N2566">
        <v>5</v>
      </c>
      <c r="O2566">
        <v>487</v>
      </c>
      <c r="P2566">
        <v>603</v>
      </c>
      <c r="Q2566" t="s">
        <v>13653</v>
      </c>
      <c r="R2566">
        <v>425</v>
      </c>
      <c r="S2566">
        <v>541</v>
      </c>
    </row>
    <row r="2567" spans="1:19" x14ac:dyDescent="0.3">
      <c r="A2567" t="s">
        <v>4341</v>
      </c>
      <c r="B2567">
        <v>-1</v>
      </c>
      <c r="C2567" t="s">
        <v>4345</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13657</v>
      </c>
      <c r="R2567">
        <v>542</v>
      </c>
      <c r="S2567">
        <v>624</v>
      </c>
    </row>
    <row r="2568" spans="1:19" x14ac:dyDescent="0.3">
      <c r="A2568" t="s">
        <v>4341</v>
      </c>
      <c r="B2568">
        <v>-1</v>
      </c>
      <c r="C2568" t="s">
        <v>4345</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13658</v>
      </c>
    </row>
    <row r="2569" spans="1:19" x14ac:dyDescent="0.3">
      <c r="A2569" t="s">
        <v>4341</v>
      </c>
      <c r="B2569">
        <v>-1</v>
      </c>
      <c r="C2569" t="s">
        <v>4345</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13659</v>
      </c>
    </row>
    <row r="2570" spans="1:19" x14ac:dyDescent="0.3">
      <c r="A2570" t="s">
        <v>4341</v>
      </c>
      <c r="B2570">
        <v>-1</v>
      </c>
      <c r="C2570" t="s">
        <v>4342</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13648</v>
      </c>
      <c r="R2570">
        <v>1</v>
      </c>
      <c r="S2570">
        <v>7</v>
      </c>
    </row>
    <row r="2571" spans="1:19" x14ac:dyDescent="0.3">
      <c r="A2571" t="s">
        <v>4341</v>
      </c>
      <c r="B2571">
        <v>-1</v>
      </c>
      <c r="C2571" t="s">
        <v>4342</v>
      </c>
      <c r="D2571">
        <f>INDEX(Transcripts[#Data], MATCH(Exons[[#This Row],[Transcript stable ID]], Transcripts[Transcript stable ID], 0), 4)</f>
        <v>0</v>
      </c>
      <c r="E2571" t="s">
        <v>27</v>
      </c>
      <c r="J2571">
        <v>38020441</v>
      </c>
      <c r="K2571">
        <v>37988351</v>
      </c>
      <c r="L2571">
        <v>37988404</v>
      </c>
      <c r="N2571">
        <v>2</v>
      </c>
      <c r="O2571">
        <v>70</v>
      </c>
      <c r="P2571">
        <v>123</v>
      </c>
      <c r="Q2571" t="s">
        <v>13649</v>
      </c>
      <c r="R2571">
        <v>8</v>
      </c>
      <c r="S2571">
        <v>61</v>
      </c>
    </row>
    <row r="2572" spans="1:19" x14ac:dyDescent="0.3">
      <c r="A2572" t="s">
        <v>4341</v>
      </c>
      <c r="B2572">
        <v>-1</v>
      </c>
      <c r="C2572" t="s">
        <v>4342</v>
      </c>
      <c r="D2572">
        <f>INDEX(Transcripts[#Data], MATCH(Exons[[#This Row],[Transcript stable ID]], Transcripts[Transcript stable ID], 0), 4)</f>
        <v>0</v>
      </c>
      <c r="E2572" t="s">
        <v>27</v>
      </c>
      <c r="J2572">
        <v>38020441</v>
      </c>
      <c r="K2572">
        <v>37985640</v>
      </c>
      <c r="L2572">
        <v>37985741</v>
      </c>
      <c r="N2572">
        <v>3</v>
      </c>
      <c r="O2572">
        <v>124</v>
      </c>
      <c r="P2572">
        <v>225</v>
      </c>
      <c r="Q2572" t="s">
        <v>13650</v>
      </c>
      <c r="R2572">
        <v>62</v>
      </c>
      <c r="S2572">
        <v>163</v>
      </c>
    </row>
    <row r="2573" spans="1:19" x14ac:dyDescent="0.3">
      <c r="A2573" t="s">
        <v>4341</v>
      </c>
      <c r="B2573">
        <v>-1</v>
      </c>
      <c r="C2573" t="s">
        <v>4342</v>
      </c>
      <c r="D2573">
        <f>INDEX(Transcripts[#Data], MATCH(Exons[[#This Row],[Transcript stable ID]], Transcripts[Transcript stable ID], 0), 4)</f>
        <v>0</v>
      </c>
      <c r="E2573" t="s">
        <v>27</v>
      </c>
      <c r="J2573">
        <v>38020441</v>
      </c>
      <c r="K2573">
        <v>37948926</v>
      </c>
      <c r="L2573">
        <v>37949186</v>
      </c>
      <c r="N2573">
        <v>4</v>
      </c>
      <c r="O2573">
        <v>226</v>
      </c>
      <c r="P2573">
        <v>486</v>
      </c>
      <c r="Q2573" t="s">
        <v>13651</v>
      </c>
      <c r="R2573">
        <v>164</v>
      </c>
      <c r="S2573">
        <v>424</v>
      </c>
    </row>
    <row r="2574" spans="1:19" x14ac:dyDescent="0.3">
      <c r="A2574" t="s">
        <v>4341</v>
      </c>
      <c r="B2574">
        <v>-1</v>
      </c>
      <c r="C2574" t="s">
        <v>4342</v>
      </c>
      <c r="D2574">
        <f>INDEX(Transcripts[#Data], MATCH(Exons[[#This Row],[Transcript stable ID]], Transcripts[Transcript stable ID], 0), 4)</f>
        <v>0</v>
      </c>
      <c r="E2574" t="s">
        <v>27</v>
      </c>
      <c r="J2574">
        <v>38020441</v>
      </c>
      <c r="K2574">
        <v>37947669</v>
      </c>
      <c r="L2574">
        <v>37947836</v>
      </c>
      <c r="N2574">
        <v>5</v>
      </c>
      <c r="O2574">
        <v>487</v>
      </c>
      <c r="P2574">
        <v>654</v>
      </c>
      <c r="Q2574" t="s">
        <v>13652</v>
      </c>
      <c r="R2574">
        <v>425</v>
      </c>
      <c r="S2574">
        <v>592</v>
      </c>
    </row>
    <row r="2575" spans="1:19" x14ac:dyDescent="0.3">
      <c r="A2575" t="s">
        <v>4341</v>
      </c>
      <c r="B2575">
        <v>-1</v>
      </c>
      <c r="C2575" t="s">
        <v>4342</v>
      </c>
      <c r="D2575">
        <f>INDEX(Transcripts[#Data], MATCH(Exons[[#This Row],[Transcript stable ID]], Transcripts[Transcript stable ID], 0), 4)</f>
        <v>0</v>
      </c>
      <c r="E2575" t="s">
        <v>27</v>
      </c>
      <c r="J2575">
        <v>38020441</v>
      </c>
      <c r="K2575">
        <v>37944511</v>
      </c>
      <c r="L2575">
        <v>37944627</v>
      </c>
      <c r="N2575">
        <v>6</v>
      </c>
      <c r="O2575">
        <v>655</v>
      </c>
      <c r="P2575">
        <v>771</v>
      </c>
      <c r="Q2575" t="s">
        <v>13653</v>
      </c>
      <c r="R2575">
        <v>593</v>
      </c>
      <c r="S2575">
        <v>709</v>
      </c>
    </row>
    <row r="2576" spans="1:19" x14ac:dyDescent="0.3">
      <c r="A2576" t="s">
        <v>4341</v>
      </c>
      <c r="B2576">
        <v>-1</v>
      </c>
      <c r="C2576" t="s">
        <v>4342</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13657</v>
      </c>
      <c r="R2576">
        <v>710</v>
      </c>
      <c r="S2576">
        <v>792</v>
      </c>
    </row>
    <row r="2577" spans="1:19" x14ac:dyDescent="0.3">
      <c r="A2577" t="s">
        <v>4341</v>
      </c>
      <c r="B2577">
        <v>-1</v>
      </c>
      <c r="C2577" t="s">
        <v>4342</v>
      </c>
      <c r="D2577">
        <f>INDEX(Transcripts[#Data], MATCH(Exons[[#This Row],[Transcript stable ID]], Transcripts[Transcript stable ID], 0), 4)</f>
        <v>0</v>
      </c>
      <c r="E2577" t="s">
        <v>27</v>
      </c>
      <c r="H2577">
        <v>37933904</v>
      </c>
      <c r="I2577">
        <v>37934020</v>
      </c>
      <c r="J2577">
        <v>38020441</v>
      </c>
      <c r="K2577">
        <v>37933904</v>
      </c>
      <c r="L2577">
        <v>37934020</v>
      </c>
      <c r="N2577">
        <v>8</v>
      </c>
      <c r="Q2577" t="s">
        <v>13658</v>
      </c>
    </row>
    <row r="2578" spans="1:19" x14ac:dyDescent="0.3">
      <c r="A2578" t="s">
        <v>4341</v>
      </c>
      <c r="B2578">
        <v>-1</v>
      </c>
      <c r="C2578" t="s">
        <v>4342</v>
      </c>
      <c r="D2578">
        <f>INDEX(Transcripts[#Data], MATCH(Exons[[#This Row],[Transcript stable ID]], Transcripts[Transcript stable ID], 0), 4)</f>
        <v>0</v>
      </c>
      <c r="E2578" t="s">
        <v>27</v>
      </c>
      <c r="H2578">
        <v>37921537</v>
      </c>
      <c r="I2578">
        <v>37922746</v>
      </c>
      <c r="J2578">
        <v>38020441</v>
      </c>
      <c r="K2578">
        <v>37921537</v>
      </c>
      <c r="L2578">
        <v>37922746</v>
      </c>
      <c r="N2578">
        <v>9</v>
      </c>
      <c r="Q2578" t="s">
        <v>13659</v>
      </c>
    </row>
    <row r="2579" spans="1:19" x14ac:dyDescent="0.3">
      <c r="A2579" t="s">
        <v>4341</v>
      </c>
      <c r="B2579">
        <v>-1</v>
      </c>
      <c r="C2579" t="s">
        <v>4363</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13648</v>
      </c>
      <c r="R2579">
        <v>1</v>
      </c>
      <c r="S2579">
        <v>7</v>
      </c>
    </row>
    <row r="2580" spans="1:19" x14ac:dyDescent="0.3">
      <c r="A2580" t="s">
        <v>4341</v>
      </c>
      <c r="B2580">
        <v>-1</v>
      </c>
      <c r="C2580" t="s">
        <v>4363</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13649</v>
      </c>
      <c r="R2580">
        <v>8</v>
      </c>
      <c r="S2580">
        <v>61</v>
      </c>
    </row>
    <row r="2581" spans="1:19" x14ac:dyDescent="0.3">
      <c r="A2581" t="s">
        <v>4341</v>
      </c>
      <c r="B2581">
        <v>-1</v>
      </c>
      <c r="C2581" t="s">
        <v>4363</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13650</v>
      </c>
      <c r="R2581">
        <v>62</v>
      </c>
      <c r="S2581">
        <v>163</v>
      </c>
    </row>
    <row r="2582" spans="1:19" x14ac:dyDescent="0.3">
      <c r="A2582" t="s">
        <v>4341</v>
      </c>
      <c r="B2582">
        <v>-1</v>
      </c>
      <c r="C2582" t="s">
        <v>4363</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13651</v>
      </c>
      <c r="R2582">
        <v>164</v>
      </c>
      <c r="S2582">
        <v>424</v>
      </c>
    </row>
    <row r="2583" spans="1:19" x14ac:dyDescent="0.3">
      <c r="A2583" t="s">
        <v>4341</v>
      </c>
      <c r="B2583">
        <v>-1</v>
      </c>
      <c r="C2583" t="s">
        <v>4363</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13656</v>
      </c>
      <c r="R2583">
        <v>425</v>
      </c>
      <c r="S2583">
        <v>1128</v>
      </c>
    </row>
    <row r="2584" spans="1:19" x14ac:dyDescent="0.3">
      <c r="A2584" t="s">
        <v>4341</v>
      </c>
      <c r="B2584">
        <v>-1</v>
      </c>
      <c r="C2584" t="s">
        <v>4371</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13648</v>
      </c>
      <c r="R2584">
        <v>1</v>
      </c>
      <c r="S2584">
        <v>7</v>
      </c>
    </row>
    <row r="2585" spans="1:19" x14ac:dyDescent="0.3">
      <c r="A2585" t="s">
        <v>4341</v>
      </c>
      <c r="B2585">
        <v>-1</v>
      </c>
      <c r="C2585" t="s">
        <v>4371</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13649</v>
      </c>
      <c r="R2585">
        <v>8</v>
      </c>
      <c r="S2585">
        <v>61</v>
      </c>
    </row>
    <row r="2586" spans="1:19" x14ac:dyDescent="0.3">
      <c r="A2586" t="s">
        <v>4341</v>
      </c>
      <c r="B2586">
        <v>-1</v>
      </c>
      <c r="C2586" t="s">
        <v>4371</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13650</v>
      </c>
      <c r="R2586">
        <v>62</v>
      </c>
      <c r="S2586">
        <v>163</v>
      </c>
    </row>
    <row r="2587" spans="1:19" x14ac:dyDescent="0.3">
      <c r="A2587" t="s">
        <v>4341</v>
      </c>
      <c r="B2587">
        <v>-1</v>
      </c>
      <c r="C2587" t="s">
        <v>4371</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13654</v>
      </c>
      <c r="R2587">
        <v>164</v>
      </c>
      <c r="S2587">
        <v>280</v>
      </c>
    </row>
    <row r="2588" spans="1:19" x14ac:dyDescent="0.3">
      <c r="A2588" t="s">
        <v>4341</v>
      </c>
      <c r="B2588">
        <v>-1</v>
      </c>
      <c r="C2588" t="s">
        <v>4371</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13656</v>
      </c>
      <c r="R2588">
        <v>281</v>
      </c>
      <c r="S2588">
        <v>984</v>
      </c>
    </row>
    <row r="2589" spans="1:19" x14ac:dyDescent="0.3">
      <c r="A2589" t="s">
        <v>4341</v>
      </c>
      <c r="B2589">
        <v>-1</v>
      </c>
      <c r="C2589" t="s">
        <v>4367</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13648</v>
      </c>
      <c r="R2589">
        <v>1</v>
      </c>
      <c r="S2589">
        <v>7</v>
      </c>
    </row>
    <row r="2590" spans="1:19" x14ac:dyDescent="0.3">
      <c r="A2590" t="s">
        <v>4341</v>
      </c>
      <c r="B2590">
        <v>-1</v>
      </c>
      <c r="C2590" t="s">
        <v>4367</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13649</v>
      </c>
      <c r="R2590">
        <v>8</v>
      </c>
      <c r="S2590">
        <v>61</v>
      </c>
    </row>
    <row r="2591" spans="1:19" x14ac:dyDescent="0.3">
      <c r="A2591" t="s">
        <v>4341</v>
      </c>
      <c r="B2591">
        <v>-1</v>
      </c>
      <c r="C2591" t="s">
        <v>4367</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13650</v>
      </c>
      <c r="R2591">
        <v>62</v>
      </c>
      <c r="S2591">
        <v>163</v>
      </c>
    </row>
    <row r="2592" spans="1:19" x14ac:dyDescent="0.3">
      <c r="A2592" t="s">
        <v>4341</v>
      </c>
      <c r="B2592">
        <v>-1</v>
      </c>
      <c r="C2592" t="s">
        <v>4367</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13653</v>
      </c>
      <c r="R2592">
        <v>164</v>
      </c>
      <c r="S2592">
        <v>280</v>
      </c>
    </row>
    <row r="2593" spans="1:19" x14ac:dyDescent="0.3">
      <c r="A2593" t="s">
        <v>4341</v>
      </c>
      <c r="B2593">
        <v>-1</v>
      </c>
      <c r="C2593" t="s">
        <v>4367</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13654</v>
      </c>
      <c r="R2593">
        <v>281</v>
      </c>
      <c r="S2593">
        <v>397</v>
      </c>
    </row>
    <row r="2594" spans="1:19" x14ac:dyDescent="0.3">
      <c r="A2594" t="s">
        <v>4341</v>
      </c>
      <c r="B2594">
        <v>-1</v>
      </c>
      <c r="C2594" t="s">
        <v>4367</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13656</v>
      </c>
      <c r="R2594">
        <v>398</v>
      </c>
      <c r="S2594">
        <v>1101</v>
      </c>
    </row>
    <row r="2595" spans="1:19" x14ac:dyDescent="0.3">
      <c r="A2595" t="s">
        <v>4341</v>
      </c>
      <c r="B2595">
        <v>-1</v>
      </c>
      <c r="C2595" t="s">
        <v>4359</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13648</v>
      </c>
      <c r="R2595">
        <v>1</v>
      </c>
      <c r="S2595">
        <v>7</v>
      </c>
    </row>
    <row r="2596" spans="1:19" x14ac:dyDescent="0.3">
      <c r="A2596" t="s">
        <v>4341</v>
      </c>
      <c r="B2596">
        <v>-1</v>
      </c>
      <c r="C2596" t="s">
        <v>4359</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13649</v>
      </c>
      <c r="R2596">
        <v>8</v>
      </c>
      <c r="S2596">
        <v>61</v>
      </c>
    </row>
    <row r="2597" spans="1:19" x14ac:dyDescent="0.3">
      <c r="A2597" t="s">
        <v>4341</v>
      </c>
      <c r="B2597">
        <v>-1</v>
      </c>
      <c r="C2597" t="s">
        <v>4359</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13650</v>
      </c>
      <c r="R2597">
        <v>62</v>
      </c>
      <c r="S2597">
        <v>163</v>
      </c>
    </row>
    <row r="2598" spans="1:19" x14ac:dyDescent="0.3">
      <c r="A2598" t="s">
        <v>4341</v>
      </c>
      <c r="B2598">
        <v>-1</v>
      </c>
      <c r="C2598" t="s">
        <v>4359</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13652</v>
      </c>
      <c r="R2598">
        <v>164</v>
      </c>
      <c r="S2598">
        <v>331</v>
      </c>
    </row>
    <row r="2599" spans="1:19" x14ac:dyDescent="0.3">
      <c r="A2599" t="s">
        <v>4341</v>
      </c>
      <c r="B2599">
        <v>-1</v>
      </c>
      <c r="C2599" t="s">
        <v>4359</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13653</v>
      </c>
      <c r="R2599">
        <v>332</v>
      </c>
      <c r="S2599">
        <v>448</v>
      </c>
    </row>
    <row r="2600" spans="1:19" x14ac:dyDescent="0.3">
      <c r="A2600" t="s">
        <v>4341</v>
      </c>
      <c r="B2600">
        <v>-1</v>
      </c>
      <c r="C2600" t="s">
        <v>4359</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13654</v>
      </c>
      <c r="R2600">
        <v>449</v>
      </c>
      <c r="S2600">
        <v>565</v>
      </c>
    </row>
    <row r="2601" spans="1:19" x14ac:dyDescent="0.3">
      <c r="A2601" t="s">
        <v>4341</v>
      </c>
      <c r="B2601">
        <v>-1</v>
      </c>
      <c r="C2601" t="s">
        <v>4359</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13656</v>
      </c>
      <c r="R2601">
        <v>566</v>
      </c>
      <c r="S2601">
        <v>1269</v>
      </c>
    </row>
    <row r="2602" spans="1:19" x14ac:dyDescent="0.3">
      <c r="A2602" t="s">
        <v>4341</v>
      </c>
      <c r="B2602">
        <v>-1</v>
      </c>
      <c r="C2602" t="s">
        <v>4351</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13648</v>
      </c>
      <c r="R2602">
        <v>1</v>
      </c>
      <c r="S2602">
        <v>7</v>
      </c>
    </row>
    <row r="2603" spans="1:19" x14ac:dyDescent="0.3">
      <c r="A2603" t="s">
        <v>4341</v>
      </c>
      <c r="B2603">
        <v>-1</v>
      </c>
      <c r="C2603" t="s">
        <v>4351</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13649</v>
      </c>
      <c r="R2603">
        <v>8</v>
      </c>
      <c r="S2603">
        <v>61</v>
      </c>
    </row>
    <row r="2604" spans="1:19" x14ac:dyDescent="0.3">
      <c r="A2604" t="s">
        <v>4341</v>
      </c>
      <c r="B2604">
        <v>-1</v>
      </c>
      <c r="C2604" t="s">
        <v>4351</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13651</v>
      </c>
      <c r="R2604">
        <v>62</v>
      </c>
      <c r="S2604">
        <v>322</v>
      </c>
    </row>
    <row r="2605" spans="1:19" x14ac:dyDescent="0.3">
      <c r="A2605" t="s">
        <v>4341</v>
      </c>
      <c r="B2605">
        <v>-1</v>
      </c>
      <c r="C2605" t="s">
        <v>4351</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13652</v>
      </c>
      <c r="R2605">
        <v>323</v>
      </c>
      <c r="S2605">
        <v>490</v>
      </c>
    </row>
    <row r="2606" spans="1:19" x14ac:dyDescent="0.3">
      <c r="A2606" t="s">
        <v>4341</v>
      </c>
      <c r="B2606">
        <v>-1</v>
      </c>
      <c r="C2606" t="s">
        <v>4351</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13653</v>
      </c>
      <c r="R2606">
        <v>491</v>
      </c>
      <c r="S2606">
        <v>607</v>
      </c>
    </row>
    <row r="2607" spans="1:19" x14ac:dyDescent="0.3">
      <c r="A2607" t="s">
        <v>4341</v>
      </c>
      <c r="B2607">
        <v>-1</v>
      </c>
      <c r="C2607" t="s">
        <v>4351</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13654</v>
      </c>
      <c r="R2607">
        <v>608</v>
      </c>
      <c r="S2607">
        <v>724</v>
      </c>
    </row>
    <row r="2608" spans="1:19" x14ac:dyDescent="0.3">
      <c r="A2608" t="s">
        <v>4341</v>
      </c>
      <c r="B2608">
        <v>-1</v>
      </c>
      <c r="C2608" t="s">
        <v>4351</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13656</v>
      </c>
      <c r="R2608">
        <v>725</v>
      </c>
      <c r="S2608">
        <v>1428</v>
      </c>
    </row>
    <row r="2609" spans="1:19" x14ac:dyDescent="0.3">
      <c r="A2609" t="s">
        <v>4341</v>
      </c>
      <c r="B2609">
        <v>-1</v>
      </c>
      <c r="C2609" t="s">
        <v>4377</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13648</v>
      </c>
      <c r="R2609">
        <v>1</v>
      </c>
      <c r="S2609">
        <v>7</v>
      </c>
    </row>
    <row r="2610" spans="1:19" x14ac:dyDescent="0.3">
      <c r="A2610" t="s">
        <v>4341</v>
      </c>
      <c r="B2610">
        <v>-1</v>
      </c>
      <c r="C2610" t="s">
        <v>4377</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13649</v>
      </c>
      <c r="R2610">
        <v>8</v>
      </c>
      <c r="S2610">
        <v>61</v>
      </c>
    </row>
    <row r="2611" spans="1:19" x14ac:dyDescent="0.3">
      <c r="A2611" t="s">
        <v>4341</v>
      </c>
      <c r="B2611">
        <v>-1</v>
      </c>
      <c r="C2611" t="s">
        <v>4377</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13650</v>
      </c>
      <c r="R2611">
        <v>62</v>
      </c>
      <c r="S2611">
        <v>163</v>
      </c>
    </row>
    <row r="2612" spans="1:19" x14ac:dyDescent="0.3">
      <c r="A2612" t="s">
        <v>4341</v>
      </c>
      <c r="B2612">
        <v>-1</v>
      </c>
      <c r="C2612" t="s">
        <v>4377</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13656</v>
      </c>
      <c r="R2612">
        <v>164</v>
      </c>
      <c r="S2612">
        <v>867</v>
      </c>
    </row>
    <row r="2613" spans="1:19" x14ac:dyDescent="0.3">
      <c r="A2613" t="s">
        <v>4341</v>
      </c>
      <c r="B2613">
        <v>-1</v>
      </c>
      <c r="C2613" t="s">
        <v>4381</v>
      </c>
      <c r="D2613" t="str">
        <f>INDEX(Transcripts[#Data], MATCH(Exons[[#This Row],[Transcript stable ID]], Transcripts[Transcript stable ID], 0), 4)</f>
        <v>NM_183229.2</v>
      </c>
      <c r="E2613" t="s">
        <v>27</v>
      </c>
      <c r="J2613">
        <v>38020379</v>
      </c>
      <c r="K2613">
        <v>37988351</v>
      </c>
      <c r="L2613">
        <v>37988404</v>
      </c>
      <c r="N2613">
        <v>2</v>
      </c>
      <c r="O2613">
        <v>8</v>
      </c>
      <c r="P2613">
        <v>61</v>
      </c>
      <c r="Q2613" t="s">
        <v>13649</v>
      </c>
      <c r="R2613">
        <v>8</v>
      </c>
      <c r="S2613">
        <v>61</v>
      </c>
    </row>
    <row r="2614" spans="1:19" x14ac:dyDescent="0.3">
      <c r="A2614" t="s">
        <v>4341</v>
      </c>
      <c r="B2614">
        <v>-1</v>
      </c>
      <c r="C2614" t="s">
        <v>4381</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13650</v>
      </c>
      <c r="R2614">
        <v>62</v>
      </c>
      <c r="S2614">
        <v>163</v>
      </c>
    </row>
    <row r="2615" spans="1:19" x14ac:dyDescent="0.3">
      <c r="A2615" t="s">
        <v>4341</v>
      </c>
      <c r="B2615">
        <v>-1</v>
      </c>
      <c r="C2615" t="s">
        <v>4381</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13651</v>
      </c>
      <c r="R2615">
        <v>164</v>
      </c>
      <c r="S2615">
        <v>424</v>
      </c>
    </row>
    <row r="2616" spans="1:19" x14ac:dyDescent="0.3">
      <c r="A2616" t="s">
        <v>4341</v>
      </c>
      <c r="B2616">
        <v>-1</v>
      </c>
      <c r="C2616" t="s">
        <v>4381</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13652</v>
      </c>
      <c r="R2616">
        <v>425</v>
      </c>
      <c r="S2616">
        <v>592</v>
      </c>
    </row>
    <row r="2617" spans="1:19" x14ac:dyDescent="0.3">
      <c r="A2617" t="s">
        <v>4341</v>
      </c>
      <c r="B2617">
        <v>-1</v>
      </c>
      <c r="C2617" t="s">
        <v>4381</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13654</v>
      </c>
      <c r="R2617">
        <v>593</v>
      </c>
      <c r="S2617">
        <v>709</v>
      </c>
    </row>
    <row r="2618" spans="1:19" x14ac:dyDescent="0.3">
      <c r="A2618" t="s">
        <v>4341</v>
      </c>
      <c r="B2618">
        <v>-1</v>
      </c>
      <c r="C2618" t="s">
        <v>4381</v>
      </c>
      <c r="D2618" t="str">
        <f>INDEX(Transcripts[#Data], MATCH(Exons[[#This Row],[Transcript stable ID]], Transcripts[Transcript stable ID], 0), 4)</f>
        <v>NM_183229.2</v>
      </c>
      <c r="E2618" t="s">
        <v>27</v>
      </c>
      <c r="J2618">
        <v>38020379</v>
      </c>
      <c r="K2618">
        <v>38020373</v>
      </c>
      <c r="L2618">
        <v>38020379</v>
      </c>
      <c r="N2618">
        <v>1</v>
      </c>
      <c r="O2618">
        <v>1</v>
      </c>
      <c r="P2618">
        <v>7</v>
      </c>
      <c r="Q2618" t="s">
        <v>13660</v>
      </c>
      <c r="R2618">
        <v>1</v>
      </c>
      <c r="S2618">
        <v>7</v>
      </c>
    </row>
    <row r="2619" spans="1:19" x14ac:dyDescent="0.3">
      <c r="A2619" t="s">
        <v>4341</v>
      </c>
      <c r="B2619">
        <v>-1</v>
      </c>
      <c r="C2619" t="s">
        <v>4381</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13661</v>
      </c>
      <c r="R2619">
        <v>710</v>
      </c>
      <c r="S2619">
        <v>1413</v>
      </c>
    </row>
    <row r="2620" spans="1:19" x14ac:dyDescent="0.3">
      <c r="A2620" t="s">
        <v>4341</v>
      </c>
      <c r="B2620">
        <v>-1</v>
      </c>
      <c r="C2620" t="s">
        <v>4393</v>
      </c>
      <c r="D2620" t="str">
        <f>INDEX(Transcripts[#Data], MATCH(Exons[[#This Row],[Transcript stable ID]], Transcripts[Transcript stable ID], 0), 4)</f>
        <v>NM_183232.2</v>
      </c>
      <c r="E2620" t="s">
        <v>27</v>
      </c>
      <c r="J2620">
        <v>38020379</v>
      </c>
      <c r="K2620">
        <v>37988351</v>
      </c>
      <c r="L2620">
        <v>37988404</v>
      </c>
      <c r="N2620">
        <v>2</v>
      </c>
      <c r="O2620">
        <v>8</v>
      </c>
      <c r="P2620">
        <v>61</v>
      </c>
      <c r="Q2620" t="s">
        <v>13649</v>
      </c>
      <c r="R2620">
        <v>8</v>
      </c>
      <c r="S2620">
        <v>61</v>
      </c>
    </row>
    <row r="2621" spans="1:19" x14ac:dyDescent="0.3">
      <c r="A2621" t="s">
        <v>4341</v>
      </c>
      <c r="B2621">
        <v>-1</v>
      </c>
      <c r="C2621" t="s">
        <v>4393</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13650</v>
      </c>
      <c r="R2621">
        <v>62</v>
      </c>
      <c r="S2621">
        <v>163</v>
      </c>
    </row>
    <row r="2622" spans="1:19" x14ac:dyDescent="0.3">
      <c r="A2622" t="s">
        <v>4341</v>
      </c>
      <c r="B2622">
        <v>-1</v>
      </c>
      <c r="C2622" t="s">
        <v>4393</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13651</v>
      </c>
      <c r="R2622">
        <v>164</v>
      </c>
      <c r="S2622">
        <v>424</v>
      </c>
    </row>
    <row r="2623" spans="1:19" x14ac:dyDescent="0.3">
      <c r="A2623" t="s">
        <v>4341</v>
      </c>
      <c r="B2623">
        <v>-1</v>
      </c>
      <c r="C2623" t="s">
        <v>4393</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13652</v>
      </c>
      <c r="R2623">
        <v>425</v>
      </c>
      <c r="S2623">
        <v>592</v>
      </c>
    </row>
    <row r="2624" spans="1:19" x14ac:dyDescent="0.3">
      <c r="A2624" t="s">
        <v>4341</v>
      </c>
      <c r="B2624">
        <v>-1</v>
      </c>
      <c r="C2624" t="s">
        <v>4393</v>
      </c>
      <c r="D2624" t="str">
        <f>INDEX(Transcripts[#Data], MATCH(Exons[[#This Row],[Transcript stable ID]], Transcripts[Transcript stable ID], 0), 4)</f>
        <v>NM_183232.2</v>
      </c>
      <c r="E2624" t="s">
        <v>27</v>
      </c>
      <c r="J2624">
        <v>38020379</v>
      </c>
      <c r="K2624">
        <v>38020373</v>
      </c>
      <c r="L2624">
        <v>38020379</v>
      </c>
      <c r="N2624">
        <v>1</v>
      </c>
      <c r="O2624">
        <v>1</v>
      </c>
      <c r="P2624">
        <v>7</v>
      </c>
      <c r="Q2624" t="s">
        <v>13660</v>
      </c>
      <c r="R2624">
        <v>1</v>
      </c>
      <c r="S2624">
        <v>7</v>
      </c>
    </row>
    <row r="2625" spans="1:19" x14ac:dyDescent="0.3">
      <c r="A2625" t="s">
        <v>4341</v>
      </c>
      <c r="B2625">
        <v>-1</v>
      </c>
      <c r="C2625" t="s">
        <v>4393</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13661</v>
      </c>
      <c r="R2625">
        <v>593</v>
      </c>
      <c r="S2625">
        <v>1296</v>
      </c>
    </row>
    <row r="2626" spans="1:19" x14ac:dyDescent="0.3">
      <c r="A2626" t="s">
        <v>4341</v>
      </c>
      <c r="B2626">
        <v>-1</v>
      </c>
      <c r="C2626" t="s">
        <v>4385</v>
      </c>
      <c r="D2626" t="str">
        <f>INDEX(Transcripts[#Data], MATCH(Exons[[#This Row],[Transcript stable ID]], Transcripts[Transcript stable ID], 0), 4)</f>
        <v>NM_183230.2</v>
      </c>
      <c r="E2626" t="s">
        <v>27</v>
      </c>
      <c r="J2626">
        <v>38020379</v>
      </c>
      <c r="K2626">
        <v>37988351</v>
      </c>
      <c r="L2626">
        <v>37988404</v>
      </c>
      <c r="N2626">
        <v>2</v>
      </c>
      <c r="O2626">
        <v>8</v>
      </c>
      <c r="P2626">
        <v>61</v>
      </c>
      <c r="Q2626" t="s">
        <v>13649</v>
      </c>
      <c r="R2626">
        <v>8</v>
      </c>
      <c r="S2626">
        <v>61</v>
      </c>
    </row>
    <row r="2627" spans="1:19" x14ac:dyDescent="0.3">
      <c r="A2627" t="s">
        <v>4341</v>
      </c>
      <c r="B2627">
        <v>-1</v>
      </c>
      <c r="C2627" t="s">
        <v>4385</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13650</v>
      </c>
      <c r="R2627">
        <v>62</v>
      </c>
      <c r="S2627">
        <v>163</v>
      </c>
    </row>
    <row r="2628" spans="1:19" x14ac:dyDescent="0.3">
      <c r="A2628" t="s">
        <v>4341</v>
      </c>
      <c r="B2628">
        <v>-1</v>
      </c>
      <c r="C2628" t="s">
        <v>4385</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13651</v>
      </c>
      <c r="R2628">
        <v>164</v>
      </c>
      <c r="S2628">
        <v>424</v>
      </c>
    </row>
    <row r="2629" spans="1:19" x14ac:dyDescent="0.3">
      <c r="A2629" t="s">
        <v>4341</v>
      </c>
      <c r="B2629">
        <v>-1</v>
      </c>
      <c r="C2629" t="s">
        <v>4385</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13652</v>
      </c>
      <c r="R2629">
        <v>425</v>
      </c>
      <c r="S2629">
        <v>592</v>
      </c>
    </row>
    <row r="2630" spans="1:19" x14ac:dyDescent="0.3">
      <c r="A2630" t="s">
        <v>4341</v>
      </c>
      <c r="B2630">
        <v>-1</v>
      </c>
      <c r="C2630" t="s">
        <v>4385</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13653</v>
      </c>
      <c r="R2630">
        <v>593</v>
      </c>
      <c r="S2630">
        <v>709</v>
      </c>
    </row>
    <row r="2631" spans="1:19" x14ac:dyDescent="0.3">
      <c r="A2631" t="s">
        <v>4341</v>
      </c>
      <c r="B2631">
        <v>-1</v>
      </c>
      <c r="C2631" t="s">
        <v>4385</v>
      </c>
      <c r="D2631" t="str">
        <f>INDEX(Transcripts[#Data], MATCH(Exons[[#This Row],[Transcript stable ID]], Transcripts[Transcript stable ID], 0), 4)</f>
        <v>NM_183230.2</v>
      </c>
      <c r="E2631" t="s">
        <v>27</v>
      </c>
      <c r="J2631">
        <v>38020379</v>
      </c>
      <c r="K2631">
        <v>38020373</v>
      </c>
      <c r="L2631">
        <v>38020379</v>
      </c>
      <c r="N2631">
        <v>1</v>
      </c>
      <c r="O2631">
        <v>1</v>
      </c>
      <c r="P2631">
        <v>7</v>
      </c>
      <c r="Q2631" t="s">
        <v>13660</v>
      </c>
      <c r="R2631">
        <v>1</v>
      </c>
      <c r="S2631">
        <v>7</v>
      </c>
    </row>
    <row r="2632" spans="1:19" x14ac:dyDescent="0.3">
      <c r="A2632" t="s">
        <v>4341</v>
      </c>
      <c r="B2632">
        <v>-1</v>
      </c>
      <c r="C2632" t="s">
        <v>4385</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13661</v>
      </c>
      <c r="R2632">
        <v>710</v>
      </c>
      <c r="S2632">
        <v>1413</v>
      </c>
    </row>
    <row r="2633" spans="1:19" x14ac:dyDescent="0.3">
      <c r="A2633" t="s">
        <v>4341</v>
      </c>
      <c r="B2633">
        <v>-1</v>
      </c>
      <c r="C2633" t="s">
        <v>4389</v>
      </c>
      <c r="D2633" t="str">
        <f>INDEX(Transcripts[#Data], MATCH(Exons[[#This Row],[Transcript stable ID]], Transcripts[Transcript stable ID], 0), 4)</f>
        <v>NM_183228.2</v>
      </c>
      <c r="E2633" t="s">
        <v>27</v>
      </c>
      <c r="J2633">
        <v>38020379</v>
      </c>
      <c r="K2633">
        <v>37988351</v>
      </c>
      <c r="L2633">
        <v>37988404</v>
      </c>
      <c r="N2633">
        <v>2</v>
      </c>
      <c r="O2633">
        <v>8</v>
      </c>
      <c r="P2633">
        <v>61</v>
      </c>
      <c r="Q2633" t="s">
        <v>13649</v>
      </c>
      <c r="R2633">
        <v>8</v>
      </c>
      <c r="S2633">
        <v>61</v>
      </c>
    </row>
    <row r="2634" spans="1:19" x14ac:dyDescent="0.3">
      <c r="A2634" t="s">
        <v>4341</v>
      </c>
      <c r="B2634">
        <v>-1</v>
      </c>
      <c r="C2634" t="s">
        <v>4389</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13650</v>
      </c>
      <c r="R2634">
        <v>62</v>
      </c>
      <c r="S2634">
        <v>163</v>
      </c>
    </row>
    <row r="2635" spans="1:19" x14ac:dyDescent="0.3">
      <c r="A2635" t="s">
        <v>4341</v>
      </c>
      <c r="B2635">
        <v>-1</v>
      </c>
      <c r="C2635" t="s">
        <v>4389</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13651</v>
      </c>
      <c r="R2635">
        <v>164</v>
      </c>
      <c r="S2635">
        <v>424</v>
      </c>
    </row>
    <row r="2636" spans="1:19" x14ac:dyDescent="0.3">
      <c r="A2636" t="s">
        <v>4341</v>
      </c>
      <c r="B2636">
        <v>-1</v>
      </c>
      <c r="C2636" t="s">
        <v>4389</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13653</v>
      </c>
      <c r="R2636">
        <v>425</v>
      </c>
      <c r="S2636">
        <v>541</v>
      </c>
    </row>
    <row r="2637" spans="1:19" x14ac:dyDescent="0.3">
      <c r="A2637" t="s">
        <v>4341</v>
      </c>
      <c r="B2637">
        <v>-1</v>
      </c>
      <c r="C2637" t="s">
        <v>4389</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13654</v>
      </c>
      <c r="R2637">
        <v>542</v>
      </c>
      <c r="S2637">
        <v>658</v>
      </c>
    </row>
    <row r="2638" spans="1:19" x14ac:dyDescent="0.3">
      <c r="A2638" t="s">
        <v>4341</v>
      </c>
      <c r="B2638">
        <v>-1</v>
      </c>
      <c r="C2638" t="s">
        <v>4389</v>
      </c>
      <c r="D2638" t="str">
        <f>INDEX(Transcripts[#Data], MATCH(Exons[[#This Row],[Transcript stable ID]], Transcripts[Transcript stable ID], 0), 4)</f>
        <v>NM_183228.2</v>
      </c>
      <c r="E2638" t="s">
        <v>27</v>
      </c>
      <c r="J2638">
        <v>38020379</v>
      </c>
      <c r="K2638">
        <v>38020373</v>
      </c>
      <c r="L2638">
        <v>38020379</v>
      </c>
      <c r="N2638">
        <v>1</v>
      </c>
      <c r="O2638">
        <v>1</v>
      </c>
      <c r="P2638">
        <v>7</v>
      </c>
      <c r="Q2638" t="s">
        <v>13660</v>
      </c>
      <c r="R2638">
        <v>1</v>
      </c>
      <c r="S2638">
        <v>7</v>
      </c>
    </row>
    <row r="2639" spans="1:19" x14ac:dyDescent="0.3">
      <c r="A2639" t="s">
        <v>4341</v>
      </c>
      <c r="B2639">
        <v>-1</v>
      </c>
      <c r="C2639" t="s">
        <v>4389</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13661</v>
      </c>
      <c r="R2639">
        <v>659</v>
      </c>
      <c r="S2639">
        <v>1362</v>
      </c>
    </row>
    <row r="2640" spans="1:19" x14ac:dyDescent="0.3">
      <c r="A2640" t="s">
        <v>4341</v>
      </c>
      <c r="B2640">
        <v>-1</v>
      </c>
      <c r="C2640" t="s">
        <v>4397</v>
      </c>
      <c r="D2640" t="str">
        <f>INDEX(Transcripts[#Data], MATCH(Exons[[#This Row],[Transcript stable ID]], Transcripts[Transcript stable ID], 0), 4)</f>
        <v>NM_183231.2</v>
      </c>
      <c r="E2640" t="s">
        <v>27</v>
      </c>
      <c r="J2640">
        <v>38020380</v>
      </c>
      <c r="K2640">
        <v>37988351</v>
      </c>
      <c r="L2640">
        <v>37988404</v>
      </c>
      <c r="N2640">
        <v>2</v>
      </c>
      <c r="O2640">
        <v>9</v>
      </c>
      <c r="P2640">
        <v>62</v>
      </c>
      <c r="Q2640" t="s">
        <v>13649</v>
      </c>
      <c r="R2640">
        <v>8</v>
      </c>
      <c r="S2640">
        <v>61</v>
      </c>
    </row>
    <row r="2641" spans="1:19" x14ac:dyDescent="0.3">
      <c r="A2641" t="s">
        <v>4341</v>
      </c>
      <c r="B2641">
        <v>-1</v>
      </c>
      <c r="C2641" t="s">
        <v>4397</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13650</v>
      </c>
      <c r="R2641">
        <v>62</v>
      </c>
      <c r="S2641">
        <v>163</v>
      </c>
    </row>
    <row r="2642" spans="1:19" x14ac:dyDescent="0.3">
      <c r="A2642" t="s">
        <v>4341</v>
      </c>
      <c r="B2642">
        <v>-1</v>
      </c>
      <c r="C2642" t="s">
        <v>4397</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13651</v>
      </c>
      <c r="R2642">
        <v>164</v>
      </c>
      <c r="S2642">
        <v>424</v>
      </c>
    </row>
    <row r="2643" spans="1:19" x14ac:dyDescent="0.3">
      <c r="A2643" t="s">
        <v>4341</v>
      </c>
      <c r="B2643">
        <v>-1</v>
      </c>
      <c r="C2643" t="s">
        <v>4397</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13654</v>
      </c>
      <c r="R2643">
        <v>425</v>
      </c>
      <c r="S2643">
        <v>541</v>
      </c>
    </row>
    <row r="2644" spans="1:19" x14ac:dyDescent="0.3">
      <c r="A2644" t="s">
        <v>4341</v>
      </c>
      <c r="B2644">
        <v>-1</v>
      </c>
      <c r="C2644" t="s">
        <v>4397</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13661</v>
      </c>
      <c r="R2644">
        <v>542</v>
      </c>
      <c r="S2644">
        <v>1245</v>
      </c>
    </row>
    <row r="2645" spans="1:19" x14ac:dyDescent="0.3">
      <c r="A2645" t="s">
        <v>4341</v>
      </c>
      <c r="B2645">
        <v>-1</v>
      </c>
      <c r="C2645" t="s">
        <v>4397</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13662</v>
      </c>
      <c r="R2645">
        <v>1</v>
      </c>
      <c r="S2645">
        <v>7</v>
      </c>
    </row>
    <row r="2646" spans="1:19" x14ac:dyDescent="0.3">
      <c r="A2646" t="s">
        <v>7018</v>
      </c>
      <c r="B2646">
        <v>-1</v>
      </c>
      <c r="C2646" t="s">
        <v>7019</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13663</v>
      </c>
    </row>
    <row r="2647" spans="1:19" x14ac:dyDescent="0.3">
      <c r="A2647" t="s">
        <v>7018</v>
      </c>
      <c r="B2647">
        <v>-1</v>
      </c>
      <c r="C2647" t="s">
        <v>7019</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13664</v>
      </c>
      <c r="R2647">
        <v>1</v>
      </c>
      <c r="S2647">
        <v>539</v>
      </c>
    </row>
    <row r="2648" spans="1:19" x14ac:dyDescent="0.3">
      <c r="A2648" t="s">
        <v>7018</v>
      </c>
      <c r="B2648">
        <v>-1</v>
      </c>
      <c r="C2648" t="s">
        <v>7019</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13665</v>
      </c>
      <c r="R2648">
        <v>540</v>
      </c>
      <c r="S2648">
        <v>1668</v>
      </c>
    </row>
    <row r="2649" spans="1:19" x14ac:dyDescent="0.3">
      <c r="A2649" t="s">
        <v>1094</v>
      </c>
      <c r="B2649">
        <v>1</v>
      </c>
      <c r="C2649" t="s">
        <v>1095</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13666</v>
      </c>
      <c r="R2649">
        <v>1</v>
      </c>
      <c r="S2649">
        <v>353</v>
      </c>
    </row>
    <row r="2650" spans="1:19" x14ac:dyDescent="0.3">
      <c r="A2650" t="s">
        <v>1094</v>
      </c>
      <c r="B2650">
        <v>1</v>
      </c>
      <c r="C2650" t="s">
        <v>1095</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13667</v>
      </c>
      <c r="R2650">
        <v>354</v>
      </c>
      <c r="S2650">
        <v>500</v>
      </c>
    </row>
    <row r="2651" spans="1:19" x14ac:dyDescent="0.3">
      <c r="A2651" t="s">
        <v>1094</v>
      </c>
      <c r="B2651">
        <v>1</v>
      </c>
      <c r="C2651" t="s">
        <v>1095</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13668</v>
      </c>
      <c r="R2651">
        <v>501</v>
      </c>
      <c r="S2651">
        <v>657</v>
      </c>
    </row>
    <row r="2652" spans="1:19" x14ac:dyDescent="0.3">
      <c r="A2652" t="s">
        <v>1094</v>
      </c>
      <c r="B2652">
        <v>1</v>
      </c>
      <c r="C2652" t="s">
        <v>1095</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13669</v>
      </c>
      <c r="R2652">
        <v>658</v>
      </c>
      <c r="S2652">
        <v>779</v>
      </c>
    </row>
    <row r="2653" spans="1:19" x14ac:dyDescent="0.3">
      <c r="A2653" t="s">
        <v>1094</v>
      </c>
      <c r="B2653">
        <v>1</v>
      </c>
      <c r="C2653" t="s">
        <v>1095</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13670</v>
      </c>
      <c r="R2653">
        <v>780</v>
      </c>
      <c r="S2653">
        <v>917</v>
      </c>
    </row>
    <row r="2654" spans="1:19" x14ac:dyDescent="0.3">
      <c r="A2654" t="s">
        <v>1094</v>
      </c>
      <c r="B2654">
        <v>1</v>
      </c>
      <c r="C2654" t="s">
        <v>1095</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13671</v>
      </c>
      <c r="R2654">
        <v>918</v>
      </c>
      <c r="S2654">
        <v>1005</v>
      </c>
    </row>
    <row r="2655" spans="1:19" x14ac:dyDescent="0.3">
      <c r="A2655" t="s">
        <v>1094</v>
      </c>
      <c r="B2655">
        <v>1</v>
      </c>
      <c r="C2655" t="s">
        <v>1095</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13672</v>
      </c>
      <c r="R2655">
        <v>1006</v>
      </c>
      <c r="S2655">
        <v>1137</v>
      </c>
    </row>
    <row r="2656" spans="1:19" x14ac:dyDescent="0.3">
      <c r="A2656" t="s">
        <v>1094</v>
      </c>
      <c r="B2656">
        <v>1</v>
      </c>
      <c r="C2656" t="s">
        <v>1095</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13673</v>
      </c>
      <c r="R2656">
        <v>1138</v>
      </c>
      <c r="S2656">
        <v>1284</v>
      </c>
    </row>
    <row r="2657" spans="1:19" x14ac:dyDescent="0.3">
      <c r="A2657" t="s">
        <v>1094</v>
      </c>
      <c r="B2657">
        <v>1</v>
      </c>
      <c r="C2657" t="s">
        <v>1095</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13674</v>
      </c>
      <c r="R2657">
        <v>1285</v>
      </c>
      <c r="S2657">
        <v>1362</v>
      </c>
    </row>
    <row r="2658" spans="1:19" x14ac:dyDescent="0.3">
      <c r="A2658" t="s">
        <v>1094</v>
      </c>
      <c r="B2658">
        <v>1</v>
      </c>
      <c r="C2658" t="s">
        <v>1095</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13675</v>
      </c>
      <c r="R2658">
        <v>1363</v>
      </c>
      <c r="S2658">
        <v>1425</v>
      </c>
    </row>
    <row r="2659" spans="1:19" x14ac:dyDescent="0.3">
      <c r="A2659" t="s">
        <v>1094</v>
      </c>
      <c r="B2659">
        <v>1</v>
      </c>
      <c r="C2659" t="s">
        <v>1095</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13676</v>
      </c>
    </row>
    <row r="2660" spans="1:19" x14ac:dyDescent="0.3">
      <c r="A2660" t="s">
        <v>1094</v>
      </c>
      <c r="B2660">
        <v>1</v>
      </c>
      <c r="C2660" t="s">
        <v>1099</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13666</v>
      </c>
      <c r="R2660">
        <v>1</v>
      </c>
      <c r="S2660">
        <v>353</v>
      </c>
    </row>
    <row r="2661" spans="1:19" x14ac:dyDescent="0.3">
      <c r="A2661" t="s">
        <v>1094</v>
      </c>
      <c r="B2661">
        <v>1</v>
      </c>
      <c r="C2661" t="s">
        <v>1099</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13667</v>
      </c>
      <c r="R2661">
        <v>354</v>
      </c>
      <c r="S2661">
        <v>500</v>
      </c>
    </row>
    <row r="2662" spans="1:19" x14ac:dyDescent="0.3">
      <c r="A2662" t="s">
        <v>1094</v>
      </c>
      <c r="B2662">
        <v>1</v>
      </c>
      <c r="C2662" t="s">
        <v>1099</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13668</v>
      </c>
      <c r="R2662">
        <v>501</v>
      </c>
      <c r="S2662">
        <v>657</v>
      </c>
    </row>
    <row r="2663" spans="1:19" x14ac:dyDescent="0.3">
      <c r="A2663" t="s">
        <v>1094</v>
      </c>
      <c r="B2663">
        <v>1</v>
      </c>
      <c r="C2663" t="s">
        <v>1099</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13669</v>
      </c>
      <c r="R2663">
        <v>658</v>
      </c>
      <c r="S2663">
        <v>779</v>
      </c>
    </row>
    <row r="2664" spans="1:19" x14ac:dyDescent="0.3">
      <c r="A2664" t="s">
        <v>1094</v>
      </c>
      <c r="B2664">
        <v>1</v>
      </c>
      <c r="C2664" t="s">
        <v>1099</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13671</v>
      </c>
      <c r="R2664">
        <v>780</v>
      </c>
      <c r="S2664">
        <v>867</v>
      </c>
    </row>
    <row r="2665" spans="1:19" x14ac:dyDescent="0.3">
      <c r="A2665" t="s">
        <v>1094</v>
      </c>
      <c r="B2665">
        <v>1</v>
      </c>
      <c r="C2665" t="s">
        <v>1099</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13672</v>
      </c>
      <c r="R2665">
        <v>868</v>
      </c>
      <c r="S2665">
        <v>999</v>
      </c>
    </row>
    <row r="2666" spans="1:19" x14ac:dyDescent="0.3">
      <c r="A2666" t="s">
        <v>1094</v>
      </c>
      <c r="B2666">
        <v>1</v>
      </c>
      <c r="C2666" t="s">
        <v>1099</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13673</v>
      </c>
      <c r="R2666">
        <v>1000</v>
      </c>
      <c r="S2666">
        <v>1146</v>
      </c>
    </row>
    <row r="2667" spans="1:19" x14ac:dyDescent="0.3">
      <c r="A2667" t="s">
        <v>1094</v>
      </c>
      <c r="B2667">
        <v>1</v>
      </c>
      <c r="C2667" t="s">
        <v>1099</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13674</v>
      </c>
      <c r="R2667">
        <v>1147</v>
      </c>
      <c r="S2667">
        <v>1224</v>
      </c>
    </row>
    <row r="2668" spans="1:19" x14ac:dyDescent="0.3">
      <c r="A2668" t="s">
        <v>1094</v>
      </c>
      <c r="B2668">
        <v>1</v>
      </c>
      <c r="C2668" t="s">
        <v>1099</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13675</v>
      </c>
      <c r="R2668">
        <v>1225</v>
      </c>
      <c r="S2668">
        <v>1287</v>
      </c>
    </row>
    <row r="2669" spans="1:19" x14ac:dyDescent="0.3">
      <c r="A2669" t="s">
        <v>1094</v>
      </c>
      <c r="B2669">
        <v>1</v>
      </c>
      <c r="C2669" t="s">
        <v>1099</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13676</v>
      </c>
    </row>
    <row r="2670" spans="1:19" x14ac:dyDescent="0.3">
      <c r="A2670" t="s">
        <v>6774</v>
      </c>
      <c r="B2670">
        <v>1</v>
      </c>
      <c r="C2670" t="s">
        <v>6790</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13677</v>
      </c>
    </row>
    <row r="2671" spans="1:19" x14ac:dyDescent="0.3">
      <c r="A2671" t="s">
        <v>6774</v>
      </c>
      <c r="B2671">
        <v>1</v>
      </c>
      <c r="C2671" t="s">
        <v>6790</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13678</v>
      </c>
      <c r="R2671">
        <v>1</v>
      </c>
      <c r="S2671">
        <v>132</v>
      </c>
    </row>
    <row r="2672" spans="1:19" x14ac:dyDescent="0.3">
      <c r="A2672" t="s">
        <v>6774</v>
      </c>
      <c r="B2672">
        <v>1</v>
      </c>
      <c r="C2672" t="s">
        <v>6790</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13679</v>
      </c>
      <c r="R2672">
        <v>133</v>
      </c>
      <c r="S2672">
        <v>315</v>
      </c>
    </row>
    <row r="2673" spans="1:19" x14ac:dyDescent="0.3">
      <c r="A2673" t="s">
        <v>6774</v>
      </c>
      <c r="B2673">
        <v>1</v>
      </c>
      <c r="C2673" t="s">
        <v>6790</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13680</v>
      </c>
      <c r="R2673">
        <v>316</v>
      </c>
      <c r="S2673">
        <v>418</v>
      </c>
    </row>
    <row r="2674" spans="1:19" x14ac:dyDescent="0.3">
      <c r="A2674" t="s">
        <v>6774</v>
      </c>
      <c r="B2674">
        <v>1</v>
      </c>
      <c r="C2674" t="s">
        <v>6790</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13681</v>
      </c>
      <c r="R2674">
        <v>419</v>
      </c>
      <c r="S2674">
        <v>582</v>
      </c>
    </row>
    <row r="2675" spans="1:19" x14ac:dyDescent="0.3">
      <c r="A2675" t="s">
        <v>6774</v>
      </c>
      <c r="B2675">
        <v>1</v>
      </c>
      <c r="C2675" t="s">
        <v>6790</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13682</v>
      </c>
      <c r="R2675">
        <v>583</v>
      </c>
      <c r="S2675">
        <v>699</v>
      </c>
    </row>
    <row r="2676" spans="1:19" x14ac:dyDescent="0.3">
      <c r="A2676" t="s">
        <v>6774</v>
      </c>
      <c r="B2676">
        <v>1</v>
      </c>
      <c r="C2676" t="s">
        <v>6790</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13683</v>
      </c>
      <c r="R2676">
        <v>700</v>
      </c>
      <c r="S2676">
        <v>822</v>
      </c>
    </row>
    <row r="2677" spans="1:19" x14ac:dyDescent="0.3">
      <c r="A2677" t="s">
        <v>6774</v>
      </c>
      <c r="B2677">
        <v>1</v>
      </c>
      <c r="C2677" t="s">
        <v>6790</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13684</v>
      </c>
      <c r="R2677">
        <v>823</v>
      </c>
      <c r="S2677">
        <v>966</v>
      </c>
    </row>
    <row r="2678" spans="1:19" x14ac:dyDescent="0.3">
      <c r="A2678" t="s">
        <v>6774</v>
      </c>
      <c r="B2678">
        <v>1</v>
      </c>
      <c r="C2678" t="s">
        <v>6790</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13685</v>
      </c>
      <c r="R2678">
        <v>967</v>
      </c>
      <c r="S2678">
        <v>1856</v>
      </c>
    </row>
    <row r="2679" spans="1:19" x14ac:dyDescent="0.3">
      <c r="A2679" t="s">
        <v>6774</v>
      </c>
      <c r="B2679">
        <v>1</v>
      </c>
      <c r="C2679" t="s">
        <v>6790</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13686</v>
      </c>
      <c r="R2679">
        <v>1857</v>
      </c>
      <c r="S2679">
        <v>2342</v>
      </c>
    </row>
    <row r="2680" spans="1:19" x14ac:dyDescent="0.3">
      <c r="A2680" t="s">
        <v>6774</v>
      </c>
      <c r="B2680">
        <v>1</v>
      </c>
      <c r="C2680" t="s">
        <v>6790</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13687</v>
      </c>
      <c r="R2680">
        <v>2343</v>
      </c>
      <c r="S2680">
        <v>2473</v>
      </c>
    </row>
    <row r="2681" spans="1:19" x14ac:dyDescent="0.3">
      <c r="A2681" t="s">
        <v>6774</v>
      </c>
      <c r="B2681">
        <v>1</v>
      </c>
      <c r="C2681" t="s">
        <v>6790</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13688</v>
      </c>
      <c r="R2681">
        <v>2474</v>
      </c>
      <c r="S2681">
        <v>2634</v>
      </c>
    </row>
    <row r="2682" spans="1:19" x14ac:dyDescent="0.3">
      <c r="A2682" t="s">
        <v>6774</v>
      </c>
      <c r="B2682">
        <v>1</v>
      </c>
      <c r="C2682" t="s">
        <v>6790</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13689</v>
      </c>
      <c r="R2682">
        <v>2635</v>
      </c>
      <c r="S2682">
        <v>2799</v>
      </c>
    </row>
    <row r="2683" spans="1:19" x14ac:dyDescent="0.3">
      <c r="A2683" t="s">
        <v>6774</v>
      </c>
      <c r="B2683">
        <v>1</v>
      </c>
      <c r="C2683" t="s">
        <v>6798</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13678</v>
      </c>
      <c r="R2683">
        <v>1</v>
      </c>
      <c r="S2683">
        <v>132</v>
      </c>
    </row>
    <row r="2684" spans="1:19" x14ac:dyDescent="0.3">
      <c r="A2684" t="s">
        <v>6774</v>
      </c>
      <c r="B2684">
        <v>1</v>
      </c>
      <c r="C2684" t="s">
        <v>6798</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13679</v>
      </c>
      <c r="R2684">
        <v>133</v>
      </c>
      <c r="S2684">
        <v>315</v>
      </c>
    </row>
    <row r="2685" spans="1:19" x14ac:dyDescent="0.3">
      <c r="A2685" t="s">
        <v>6774</v>
      </c>
      <c r="B2685">
        <v>1</v>
      </c>
      <c r="C2685" t="s">
        <v>6798</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13680</v>
      </c>
      <c r="R2685">
        <v>316</v>
      </c>
      <c r="S2685">
        <v>418</v>
      </c>
    </row>
    <row r="2686" spans="1:19" x14ac:dyDescent="0.3">
      <c r="A2686" t="s">
        <v>6774</v>
      </c>
      <c r="B2686">
        <v>1</v>
      </c>
      <c r="C2686" t="s">
        <v>6798</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13681</v>
      </c>
      <c r="R2686">
        <v>419</v>
      </c>
      <c r="S2686">
        <v>582</v>
      </c>
    </row>
    <row r="2687" spans="1:19" x14ac:dyDescent="0.3">
      <c r="A2687" t="s">
        <v>6774</v>
      </c>
      <c r="B2687">
        <v>1</v>
      </c>
      <c r="C2687" t="s">
        <v>6798</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13683</v>
      </c>
      <c r="R2687">
        <v>583</v>
      </c>
      <c r="S2687">
        <v>705</v>
      </c>
    </row>
    <row r="2688" spans="1:19" x14ac:dyDescent="0.3">
      <c r="A2688" t="s">
        <v>6774</v>
      </c>
      <c r="B2688">
        <v>1</v>
      </c>
      <c r="C2688" t="s">
        <v>6798</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13684</v>
      </c>
      <c r="R2688">
        <v>706</v>
      </c>
      <c r="S2688">
        <v>849</v>
      </c>
    </row>
    <row r="2689" spans="1:19" x14ac:dyDescent="0.3">
      <c r="A2689" t="s">
        <v>6774</v>
      </c>
      <c r="B2689">
        <v>1</v>
      </c>
      <c r="C2689" t="s">
        <v>6798</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13685</v>
      </c>
      <c r="R2689">
        <v>850</v>
      </c>
      <c r="S2689">
        <v>1739</v>
      </c>
    </row>
    <row r="2690" spans="1:19" x14ac:dyDescent="0.3">
      <c r="A2690" t="s">
        <v>6774</v>
      </c>
      <c r="B2690">
        <v>1</v>
      </c>
      <c r="C2690" t="s">
        <v>6798</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13686</v>
      </c>
      <c r="R2690">
        <v>1740</v>
      </c>
      <c r="S2690">
        <v>2225</v>
      </c>
    </row>
    <row r="2691" spans="1:19" x14ac:dyDescent="0.3">
      <c r="A2691" t="s">
        <v>6774</v>
      </c>
      <c r="B2691">
        <v>1</v>
      </c>
      <c r="C2691" t="s">
        <v>6798</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13687</v>
      </c>
      <c r="R2691">
        <v>2226</v>
      </c>
      <c r="S2691">
        <v>2356</v>
      </c>
    </row>
    <row r="2692" spans="1:19" x14ac:dyDescent="0.3">
      <c r="A2692" t="s">
        <v>6774</v>
      </c>
      <c r="B2692">
        <v>1</v>
      </c>
      <c r="C2692" t="s">
        <v>6798</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13688</v>
      </c>
      <c r="R2692">
        <v>2357</v>
      </c>
      <c r="S2692">
        <v>2517</v>
      </c>
    </row>
    <row r="2693" spans="1:19" x14ac:dyDescent="0.3">
      <c r="A2693" t="s">
        <v>6774</v>
      </c>
      <c r="B2693">
        <v>1</v>
      </c>
      <c r="C2693" t="s">
        <v>6798</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13690</v>
      </c>
    </row>
    <row r="2694" spans="1:19" x14ac:dyDescent="0.3">
      <c r="A2694" t="s">
        <v>6774</v>
      </c>
      <c r="B2694">
        <v>1</v>
      </c>
      <c r="C2694" t="s">
        <v>6798</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13691</v>
      </c>
      <c r="R2694">
        <v>2518</v>
      </c>
      <c r="S2694">
        <v>2682</v>
      </c>
    </row>
    <row r="2695" spans="1:19" x14ac:dyDescent="0.3">
      <c r="A2695" t="s">
        <v>6774</v>
      </c>
      <c r="B2695">
        <v>1</v>
      </c>
      <c r="C2695" t="s">
        <v>6805</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13678</v>
      </c>
      <c r="R2695">
        <v>1</v>
      </c>
      <c r="S2695">
        <v>132</v>
      </c>
    </row>
    <row r="2696" spans="1:19" x14ac:dyDescent="0.3">
      <c r="A2696" t="s">
        <v>6774</v>
      </c>
      <c r="B2696">
        <v>1</v>
      </c>
      <c r="C2696" t="s">
        <v>6805</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13679</v>
      </c>
      <c r="R2696">
        <v>133</v>
      </c>
      <c r="S2696">
        <v>315</v>
      </c>
    </row>
    <row r="2697" spans="1:19" x14ac:dyDescent="0.3">
      <c r="A2697" t="s">
        <v>6774</v>
      </c>
      <c r="B2697">
        <v>1</v>
      </c>
      <c r="C2697" t="s">
        <v>6805</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13680</v>
      </c>
      <c r="R2697">
        <v>316</v>
      </c>
      <c r="S2697">
        <v>418</v>
      </c>
    </row>
    <row r="2698" spans="1:19" x14ac:dyDescent="0.3">
      <c r="A2698" t="s">
        <v>6774</v>
      </c>
      <c r="B2698">
        <v>1</v>
      </c>
      <c r="C2698" t="s">
        <v>6805</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13681</v>
      </c>
      <c r="R2698">
        <v>419</v>
      </c>
      <c r="S2698">
        <v>582</v>
      </c>
    </row>
    <row r="2699" spans="1:19" x14ac:dyDescent="0.3">
      <c r="A2699" t="s">
        <v>6774</v>
      </c>
      <c r="B2699">
        <v>1</v>
      </c>
      <c r="C2699" t="s">
        <v>6805</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13682</v>
      </c>
      <c r="R2699">
        <v>583</v>
      </c>
      <c r="S2699">
        <v>699</v>
      </c>
    </row>
    <row r="2700" spans="1:19" x14ac:dyDescent="0.3">
      <c r="A2700" t="s">
        <v>6774</v>
      </c>
      <c r="B2700">
        <v>1</v>
      </c>
      <c r="C2700" t="s">
        <v>6805</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13683</v>
      </c>
      <c r="R2700">
        <v>700</v>
      </c>
      <c r="S2700">
        <v>822</v>
      </c>
    </row>
    <row r="2701" spans="1:19" x14ac:dyDescent="0.3">
      <c r="A2701" t="s">
        <v>6774</v>
      </c>
      <c r="B2701">
        <v>1</v>
      </c>
      <c r="C2701" t="s">
        <v>6805</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13684</v>
      </c>
      <c r="R2701">
        <v>823</v>
      </c>
      <c r="S2701">
        <v>966</v>
      </c>
    </row>
    <row r="2702" spans="1:19" x14ac:dyDescent="0.3">
      <c r="A2702" t="s">
        <v>6774</v>
      </c>
      <c r="B2702">
        <v>1</v>
      </c>
      <c r="C2702" t="s">
        <v>6805</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13685</v>
      </c>
      <c r="R2702">
        <v>967</v>
      </c>
      <c r="S2702">
        <v>1856</v>
      </c>
    </row>
    <row r="2703" spans="1:19" x14ac:dyDescent="0.3">
      <c r="A2703" t="s">
        <v>6774</v>
      </c>
      <c r="B2703">
        <v>1</v>
      </c>
      <c r="C2703" t="s">
        <v>6805</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13687</v>
      </c>
      <c r="R2703">
        <v>1857</v>
      </c>
      <c r="S2703">
        <v>1987</v>
      </c>
    </row>
    <row r="2704" spans="1:19" x14ac:dyDescent="0.3">
      <c r="A2704" t="s">
        <v>6774</v>
      </c>
      <c r="B2704">
        <v>1</v>
      </c>
      <c r="C2704" t="s">
        <v>6805</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13688</v>
      </c>
      <c r="R2704">
        <v>1988</v>
      </c>
      <c r="S2704">
        <v>2148</v>
      </c>
    </row>
    <row r="2705" spans="1:19" x14ac:dyDescent="0.3">
      <c r="A2705" t="s">
        <v>6774</v>
      </c>
      <c r="B2705">
        <v>1</v>
      </c>
      <c r="C2705" t="s">
        <v>6805</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13689</v>
      </c>
      <c r="R2705">
        <v>2149</v>
      </c>
      <c r="S2705">
        <v>2313</v>
      </c>
    </row>
    <row r="2706" spans="1:19" x14ac:dyDescent="0.3">
      <c r="A2706" t="s">
        <v>6774</v>
      </c>
      <c r="B2706">
        <v>1</v>
      </c>
      <c r="C2706" t="s">
        <v>6805</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13692</v>
      </c>
    </row>
    <row r="2707" spans="1:19" x14ac:dyDescent="0.3">
      <c r="A2707" t="s">
        <v>5928</v>
      </c>
      <c r="B2707">
        <v>-1</v>
      </c>
      <c r="C2707" t="s">
        <v>5934</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13693</v>
      </c>
      <c r="R2707">
        <v>1</v>
      </c>
      <c r="S2707">
        <v>227</v>
      </c>
    </row>
    <row r="2708" spans="1:19" x14ac:dyDescent="0.3">
      <c r="A2708" t="s">
        <v>5928</v>
      </c>
      <c r="B2708">
        <v>-1</v>
      </c>
      <c r="C2708" t="s">
        <v>5934</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13694</v>
      </c>
      <c r="R2708">
        <v>228</v>
      </c>
      <c r="S2708">
        <v>336</v>
      </c>
    </row>
    <row r="2709" spans="1:19" x14ac:dyDescent="0.3">
      <c r="A2709" t="s">
        <v>5928</v>
      </c>
      <c r="B2709">
        <v>-1</v>
      </c>
      <c r="C2709" t="s">
        <v>5934</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13695</v>
      </c>
      <c r="R2709">
        <v>337</v>
      </c>
      <c r="S2709">
        <v>547</v>
      </c>
    </row>
    <row r="2710" spans="1:19" x14ac:dyDescent="0.3">
      <c r="A2710" t="s">
        <v>5928</v>
      </c>
      <c r="B2710">
        <v>-1</v>
      </c>
      <c r="C2710" t="s">
        <v>5934</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13696</v>
      </c>
      <c r="R2710">
        <v>548</v>
      </c>
      <c r="S2710">
        <v>636</v>
      </c>
    </row>
    <row r="2711" spans="1:19" x14ac:dyDescent="0.3">
      <c r="A2711" t="s">
        <v>5928</v>
      </c>
      <c r="B2711">
        <v>-1</v>
      </c>
      <c r="C2711" t="s">
        <v>5934</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13697</v>
      </c>
      <c r="R2711">
        <v>637</v>
      </c>
      <c r="S2711">
        <v>906</v>
      </c>
    </row>
    <row r="2712" spans="1:19" x14ac:dyDescent="0.3">
      <c r="A2712" t="s">
        <v>5928</v>
      </c>
      <c r="B2712">
        <v>-1</v>
      </c>
      <c r="C2712" t="s">
        <v>5934</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13698</v>
      </c>
      <c r="R2712">
        <v>907</v>
      </c>
      <c r="S2712">
        <v>954</v>
      </c>
    </row>
    <row r="2713" spans="1:19" x14ac:dyDescent="0.3">
      <c r="A2713" t="s">
        <v>3138</v>
      </c>
      <c r="B2713">
        <v>1</v>
      </c>
      <c r="C2713" t="s">
        <v>3153</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13699</v>
      </c>
    </row>
    <row r="2714" spans="1:19" x14ac:dyDescent="0.3">
      <c r="A2714" t="s">
        <v>3138</v>
      </c>
      <c r="B2714">
        <v>1</v>
      </c>
      <c r="C2714" t="s">
        <v>3153</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13700</v>
      </c>
      <c r="R2714">
        <v>1</v>
      </c>
      <c r="S2714">
        <v>64</v>
      </c>
    </row>
    <row r="2715" spans="1:19" x14ac:dyDescent="0.3">
      <c r="A2715" t="s">
        <v>3138</v>
      </c>
      <c r="B2715">
        <v>1</v>
      </c>
      <c r="C2715" t="s">
        <v>3153</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13701</v>
      </c>
      <c r="R2715">
        <v>65</v>
      </c>
      <c r="S2715">
        <v>205</v>
      </c>
    </row>
    <row r="2716" spans="1:19" x14ac:dyDescent="0.3">
      <c r="A2716" t="s">
        <v>3138</v>
      </c>
      <c r="B2716">
        <v>1</v>
      </c>
      <c r="C2716" t="s">
        <v>3153</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13702</v>
      </c>
      <c r="R2716">
        <v>206</v>
      </c>
      <c r="S2716">
        <v>273</v>
      </c>
    </row>
    <row r="2717" spans="1:19" x14ac:dyDescent="0.3">
      <c r="A2717" t="s">
        <v>3138</v>
      </c>
      <c r="B2717">
        <v>1</v>
      </c>
      <c r="C2717" t="s">
        <v>3153</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13703</v>
      </c>
      <c r="R2717">
        <v>274</v>
      </c>
      <c r="S2717">
        <v>377</v>
      </c>
    </row>
    <row r="2718" spans="1:19" x14ac:dyDescent="0.3">
      <c r="A2718" t="s">
        <v>3138</v>
      </c>
      <c r="B2718">
        <v>1</v>
      </c>
      <c r="C2718" t="s">
        <v>3153</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13704</v>
      </c>
      <c r="R2718">
        <v>378</v>
      </c>
      <c r="S2718">
        <v>438</v>
      </c>
    </row>
    <row r="2719" spans="1:19" x14ac:dyDescent="0.3">
      <c r="A2719" t="s">
        <v>3138</v>
      </c>
      <c r="B2719">
        <v>1</v>
      </c>
      <c r="C2719" t="s">
        <v>3153</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13705</v>
      </c>
      <c r="R2719">
        <v>439</v>
      </c>
      <c r="S2719">
        <v>491</v>
      </c>
    </row>
    <row r="2720" spans="1:19" x14ac:dyDescent="0.3">
      <c r="A2720" t="s">
        <v>3138</v>
      </c>
      <c r="B2720">
        <v>1</v>
      </c>
      <c r="C2720" t="s">
        <v>3153</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13706</v>
      </c>
      <c r="R2720">
        <v>492</v>
      </c>
      <c r="S2720">
        <v>570</v>
      </c>
    </row>
    <row r="2721" spans="1:19" x14ac:dyDescent="0.3">
      <c r="A2721" t="s">
        <v>3138</v>
      </c>
      <c r="B2721">
        <v>1</v>
      </c>
      <c r="C2721" t="s">
        <v>3153</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13707</v>
      </c>
      <c r="R2721">
        <v>571</v>
      </c>
      <c r="S2721">
        <v>695</v>
      </c>
    </row>
    <row r="2722" spans="1:19" x14ac:dyDescent="0.3">
      <c r="A2722" t="s">
        <v>3138</v>
      </c>
      <c r="B2722">
        <v>1</v>
      </c>
      <c r="C2722" t="s">
        <v>3153</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13708</v>
      </c>
      <c r="R2722">
        <v>696</v>
      </c>
      <c r="S2722">
        <v>783</v>
      </c>
    </row>
    <row r="2723" spans="1:19" x14ac:dyDescent="0.3">
      <c r="A2723" t="s">
        <v>3138</v>
      </c>
      <c r="B2723">
        <v>1</v>
      </c>
      <c r="C2723" t="s">
        <v>3153</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13709</v>
      </c>
      <c r="R2723">
        <v>784</v>
      </c>
      <c r="S2723">
        <v>888</v>
      </c>
    </row>
    <row r="2724" spans="1:19" x14ac:dyDescent="0.3">
      <c r="A2724" t="s">
        <v>3138</v>
      </c>
      <c r="B2724">
        <v>1</v>
      </c>
      <c r="C2724" t="s">
        <v>3153</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13710</v>
      </c>
      <c r="R2724">
        <v>889</v>
      </c>
      <c r="S2724">
        <v>989</v>
      </c>
    </row>
    <row r="2725" spans="1:19" x14ac:dyDescent="0.3">
      <c r="A2725" t="s">
        <v>3138</v>
      </c>
      <c r="B2725">
        <v>1</v>
      </c>
      <c r="C2725" t="s">
        <v>3153</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13711</v>
      </c>
      <c r="R2725">
        <v>990</v>
      </c>
      <c r="S2725">
        <v>1098</v>
      </c>
    </row>
    <row r="2726" spans="1:19" x14ac:dyDescent="0.3">
      <c r="A2726" t="s">
        <v>3138</v>
      </c>
      <c r="B2726">
        <v>1</v>
      </c>
      <c r="C2726" t="s">
        <v>3153</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13712</v>
      </c>
      <c r="R2726">
        <v>1099</v>
      </c>
      <c r="S2726">
        <v>1134</v>
      </c>
    </row>
    <row r="2727" spans="1:19" x14ac:dyDescent="0.3">
      <c r="A2727" t="s">
        <v>3138</v>
      </c>
      <c r="B2727">
        <v>1</v>
      </c>
      <c r="C2727" t="s">
        <v>3153</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13713</v>
      </c>
      <c r="R2727">
        <v>1135</v>
      </c>
      <c r="S2727">
        <v>1278</v>
      </c>
    </row>
    <row r="2728" spans="1:19" x14ac:dyDescent="0.3">
      <c r="A2728" t="s">
        <v>3138</v>
      </c>
      <c r="B2728">
        <v>1</v>
      </c>
      <c r="C2728" t="s">
        <v>3153</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13714</v>
      </c>
      <c r="R2728">
        <v>1279</v>
      </c>
      <c r="S2728">
        <v>1413</v>
      </c>
    </row>
    <row r="2729" spans="1:19" x14ac:dyDescent="0.3">
      <c r="A2729" t="s">
        <v>3138</v>
      </c>
      <c r="B2729">
        <v>1</v>
      </c>
      <c r="C2729" t="s">
        <v>3153</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13715</v>
      </c>
      <c r="R2729">
        <v>1414</v>
      </c>
      <c r="S2729">
        <v>1545</v>
      </c>
    </row>
    <row r="2730" spans="1:19" x14ac:dyDescent="0.3">
      <c r="A2730" t="s">
        <v>3138</v>
      </c>
      <c r="B2730">
        <v>1</v>
      </c>
      <c r="C2730" t="s">
        <v>3153</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13716</v>
      </c>
      <c r="R2730">
        <v>1546</v>
      </c>
      <c r="S2730">
        <v>1656</v>
      </c>
    </row>
    <row r="2731" spans="1:19" x14ac:dyDescent="0.3">
      <c r="A2731" t="s">
        <v>3138</v>
      </c>
      <c r="B2731">
        <v>1</v>
      </c>
      <c r="C2731" t="s">
        <v>3153</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13717</v>
      </c>
      <c r="R2731">
        <v>1657</v>
      </c>
      <c r="S2731">
        <v>1766</v>
      </c>
    </row>
    <row r="2732" spans="1:19" x14ac:dyDescent="0.3">
      <c r="A2732" t="s">
        <v>3138</v>
      </c>
      <c r="B2732">
        <v>1</v>
      </c>
      <c r="C2732" t="s">
        <v>3153</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13718</v>
      </c>
      <c r="R2732">
        <v>1767</v>
      </c>
      <c r="S2732">
        <v>1827</v>
      </c>
    </row>
    <row r="2733" spans="1:19" x14ac:dyDescent="0.3">
      <c r="A2733" t="s">
        <v>3138</v>
      </c>
      <c r="B2733">
        <v>1</v>
      </c>
      <c r="C2733" t="s">
        <v>3153</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13719</v>
      </c>
      <c r="R2733">
        <v>1828</v>
      </c>
      <c r="S2733">
        <v>1947</v>
      </c>
    </row>
    <row r="2734" spans="1:19" x14ac:dyDescent="0.3">
      <c r="A2734" t="s">
        <v>3138</v>
      </c>
      <c r="B2734">
        <v>1</v>
      </c>
      <c r="C2734" t="s">
        <v>3153</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13720</v>
      </c>
      <c r="R2734">
        <v>1948</v>
      </c>
      <c r="S2734">
        <v>2021</v>
      </c>
    </row>
    <row r="2735" spans="1:19" x14ac:dyDescent="0.3">
      <c r="A2735" t="s">
        <v>3138</v>
      </c>
      <c r="B2735">
        <v>1</v>
      </c>
      <c r="C2735" t="s">
        <v>3153</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13721</v>
      </c>
      <c r="R2735">
        <v>2022</v>
      </c>
      <c r="S2735">
        <v>2168</v>
      </c>
    </row>
    <row r="2736" spans="1:19" x14ac:dyDescent="0.3">
      <c r="A2736" t="s">
        <v>3138</v>
      </c>
      <c r="B2736">
        <v>1</v>
      </c>
      <c r="C2736" t="s">
        <v>3153</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13722</v>
      </c>
      <c r="R2736">
        <v>2169</v>
      </c>
      <c r="S2736">
        <v>2269</v>
      </c>
    </row>
    <row r="2737" spans="1:19" x14ac:dyDescent="0.3">
      <c r="A2737" t="s">
        <v>3138</v>
      </c>
      <c r="B2737">
        <v>1</v>
      </c>
      <c r="C2737" t="s">
        <v>3153</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13723</v>
      </c>
      <c r="R2737">
        <v>2270</v>
      </c>
      <c r="S2737">
        <v>2385</v>
      </c>
    </row>
    <row r="2738" spans="1:19" x14ac:dyDescent="0.3">
      <c r="A2738" t="s">
        <v>3138</v>
      </c>
      <c r="B2738">
        <v>1</v>
      </c>
      <c r="C2738" t="s">
        <v>3153</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13724</v>
      </c>
      <c r="R2738">
        <v>2386</v>
      </c>
      <c r="S2738">
        <v>2494</v>
      </c>
    </row>
    <row r="2739" spans="1:19" x14ac:dyDescent="0.3">
      <c r="A2739" t="s">
        <v>3138</v>
      </c>
      <c r="B2739">
        <v>1</v>
      </c>
      <c r="C2739" t="s">
        <v>3153</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13725</v>
      </c>
      <c r="R2739">
        <v>2495</v>
      </c>
      <c r="S2739">
        <v>2605</v>
      </c>
    </row>
    <row r="2740" spans="1:19" x14ac:dyDescent="0.3">
      <c r="A2740" t="s">
        <v>3138</v>
      </c>
      <c r="B2740">
        <v>1</v>
      </c>
      <c r="C2740" t="s">
        <v>3153</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13726</v>
      </c>
      <c r="R2740">
        <v>2606</v>
      </c>
      <c r="S2740">
        <v>2715</v>
      </c>
    </row>
    <row r="2741" spans="1:19" x14ac:dyDescent="0.3">
      <c r="A2741" t="s">
        <v>3138</v>
      </c>
      <c r="B2741">
        <v>1</v>
      </c>
      <c r="C2741" t="s">
        <v>3153</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13727</v>
      </c>
      <c r="R2741">
        <v>2716</v>
      </c>
      <c r="S2741">
        <v>2859</v>
      </c>
    </row>
    <row r="2742" spans="1:19" x14ac:dyDescent="0.3">
      <c r="A2742" t="s">
        <v>3138</v>
      </c>
      <c r="B2742">
        <v>1</v>
      </c>
      <c r="C2742" t="s">
        <v>3153</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13728</v>
      </c>
      <c r="R2742">
        <v>2860</v>
      </c>
      <c r="S2742">
        <v>2976</v>
      </c>
    </row>
    <row r="2743" spans="1:19" x14ac:dyDescent="0.3">
      <c r="A2743" t="s">
        <v>3138</v>
      </c>
      <c r="B2743">
        <v>1</v>
      </c>
      <c r="C2743" t="s">
        <v>3153</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13729</v>
      </c>
      <c r="R2743">
        <v>2977</v>
      </c>
      <c r="S2743">
        <v>3105</v>
      </c>
    </row>
    <row r="2744" spans="1:19" x14ac:dyDescent="0.3">
      <c r="A2744" t="s">
        <v>3138</v>
      </c>
      <c r="B2744">
        <v>1</v>
      </c>
      <c r="C2744" t="s">
        <v>3153</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13730</v>
      </c>
      <c r="R2744">
        <v>3106</v>
      </c>
      <c r="S2744">
        <v>3224</v>
      </c>
    </row>
    <row r="2745" spans="1:19" x14ac:dyDescent="0.3">
      <c r="A2745" t="s">
        <v>3138</v>
      </c>
      <c r="B2745">
        <v>1</v>
      </c>
      <c r="C2745" t="s">
        <v>3153</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13731</v>
      </c>
      <c r="R2745">
        <v>3225</v>
      </c>
      <c r="S2745">
        <v>3335</v>
      </c>
    </row>
    <row r="2746" spans="1:19" x14ac:dyDescent="0.3">
      <c r="A2746" t="s">
        <v>3138</v>
      </c>
      <c r="B2746">
        <v>1</v>
      </c>
      <c r="C2746" t="s">
        <v>3153</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13732</v>
      </c>
      <c r="R2746">
        <v>3336</v>
      </c>
      <c r="S2746">
        <v>3466</v>
      </c>
    </row>
    <row r="2747" spans="1:19" x14ac:dyDescent="0.3">
      <c r="A2747" t="s">
        <v>3138</v>
      </c>
      <c r="B2747">
        <v>1</v>
      </c>
      <c r="C2747" t="s">
        <v>3153</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13733</v>
      </c>
      <c r="R2747">
        <v>3467</v>
      </c>
      <c r="S2747">
        <v>3560</v>
      </c>
    </row>
    <row r="2748" spans="1:19" x14ac:dyDescent="0.3">
      <c r="A2748" t="s">
        <v>3138</v>
      </c>
      <c r="B2748">
        <v>1</v>
      </c>
      <c r="C2748" t="s">
        <v>3153</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13734</v>
      </c>
      <c r="R2748">
        <v>3561</v>
      </c>
      <c r="S2748">
        <v>3683</v>
      </c>
    </row>
    <row r="2749" spans="1:19" x14ac:dyDescent="0.3">
      <c r="A2749" t="s">
        <v>3138</v>
      </c>
      <c r="B2749">
        <v>1</v>
      </c>
      <c r="C2749" t="s">
        <v>3153</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13735</v>
      </c>
      <c r="R2749">
        <v>3684</v>
      </c>
      <c r="S2749">
        <v>3777</v>
      </c>
    </row>
    <row r="2750" spans="1:19" x14ac:dyDescent="0.3">
      <c r="A2750" t="s">
        <v>3138</v>
      </c>
      <c r="B2750">
        <v>1</v>
      </c>
      <c r="C2750" t="s">
        <v>3153</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13736</v>
      </c>
      <c r="R2750">
        <v>3778</v>
      </c>
      <c r="S2750">
        <v>3849</v>
      </c>
    </row>
    <row r="2751" spans="1:19" x14ac:dyDescent="0.3">
      <c r="A2751" t="s">
        <v>3138</v>
      </c>
      <c r="B2751">
        <v>1</v>
      </c>
      <c r="C2751" t="s">
        <v>3153</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13737</v>
      </c>
      <c r="R2751">
        <v>3850</v>
      </c>
      <c r="S2751">
        <v>3888</v>
      </c>
    </row>
    <row r="2752" spans="1:19" x14ac:dyDescent="0.3">
      <c r="A2752" t="s">
        <v>3138</v>
      </c>
      <c r="B2752">
        <v>1</v>
      </c>
      <c r="C2752" t="s">
        <v>3153</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13738</v>
      </c>
      <c r="R2752">
        <v>3889</v>
      </c>
      <c r="S2752">
        <v>3963</v>
      </c>
    </row>
    <row r="2753" spans="1:19" x14ac:dyDescent="0.3">
      <c r="A2753" t="s">
        <v>3138</v>
      </c>
      <c r="B2753">
        <v>1</v>
      </c>
      <c r="C2753" t="s">
        <v>3153</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13739</v>
      </c>
      <c r="R2753">
        <v>3964</v>
      </c>
      <c r="S2753">
        <v>4038</v>
      </c>
    </row>
    <row r="2754" spans="1:19" x14ac:dyDescent="0.3">
      <c r="A2754" t="s">
        <v>3138</v>
      </c>
      <c r="B2754">
        <v>1</v>
      </c>
      <c r="C2754" t="s">
        <v>3153</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13740</v>
      </c>
      <c r="R2754">
        <v>4039</v>
      </c>
      <c r="S2754">
        <v>4185</v>
      </c>
    </row>
    <row r="2755" spans="1:19" x14ac:dyDescent="0.3">
      <c r="A2755" t="s">
        <v>3138</v>
      </c>
      <c r="B2755">
        <v>1</v>
      </c>
      <c r="C2755" t="s">
        <v>3153</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13741</v>
      </c>
      <c r="R2755">
        <v>4186</v>
      </c>
      <c r="S2755">
        <v>4416</v>
      </c>
    </row>
    <row r="2756" spans="1:19" x14ac:dyDescent="0.3">
      <c r="A2756" t="s">
        <v>3138</v>
      </c>
      <c r="B2756">
        <v>1</v>
      </c>
      <c r="C2756" t="s">
        <v>3161</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13700</v>
      </c>
      <c r="R2756">
        <v>1</v>
      </c>
      <c r="S2756">
        <v>64</v>
      </c>
    </row>
    <row r="2757" spans="1:19" x14ac:dyDescent="0.3">
      <c r="A2757" t="s">
        <v>3138</v>
      </c>
      <c r="B2757">
        <v>1</v>
      </c>
      <c r="C2757" t="s">
        <v>3161</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13701</v>
      </c>
      <c r="R2757">
        <v>65</v>
      </c>
      <c r="S2757">
        <v>205</v>
      </c>
    </row>
    <row r="2758" spans="1:19" x14ac:dyDescent="0.3">
      <c r="A2758" t="s">
        <v>3138</v>
      </c>
      <c r="B2758">
        <v>1</v>
      </c>
      <c r="C2758" t="s">
        <v>3161</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13702</v>
      </c>
      <c r="R2758">
        <v>206</v>
      </c>
      <c r="S2758">
        <v>273</v>
      </c>
    </row>
    <row r="2759" spans="1:19" x14ac:dyDescent="0.3">
      <c r="A2759" t="s">
        <v>3138</v>
      </c>
      <c r="B2759">
        <v>1</v>
      </c>
      <c r="C2759" t="s">
        <v>3161</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13703</v>
      </c>
      <c r="R2759">
        <v>274</v>
      </c>
      <c r="S2759">
        <v>377</v>
      </c>
    </row>
    <row r="2760" spans="1:19" x14ac:dyDescent="0.3">
      <c r="A2760" t="s">
        <v>3138</v>
      </c>
      <c r="B2760">
        <v>1</v>
      </c>
      <c r="C2760" t="s">
        <v>3161</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13704</v>
      </c>
      <c r="R2760">
        <v>378</v>
      </c>
      <c r="S2760">
        <v>438</v>
      </c>
    </row>
    <row r="2761" spans="1:19" x14ac:dyDescent="0.3">
      <c r="A2761" t="s">
        <v>3138</v>
      </c>
      <c r="B2761">
        <v>1</v>
      </c>
      <c r="C2761" t="s">
        <v>3161</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13705</v>
      </c>
      <c r="R2761">
        <v>439</v>
      </c>
      <c r="S2761">
        <v>491</v>
      </c>
    </row>
    <row r="2762" spans="1:19" x14ac:dyDescent="0.3">
      <c r="A2762" t="s">
        <v>3138</v>
      </c>
      <c r="B2762">
        <v>1</v>
      </c>
      <c r="C2762" t="s">
        <v>3161</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13706</v>
      </c>
      <c r="R2762">
        <v>492</v>
      </c>
      <c r="S2762">
        <v>570</v>
      </c>
    </row>
    <row r="2763" spans="1:19" x14ac:dyDescent="0.3">
      <c r="A2763" t="s">
        <v>3138</v>
      </c>
      <c r="B2763">
        <v>1</v>
      </c>
      <c r="C2763" t="s">
        <v>3161</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13707</v>
      </c>
      <c r="R2763">
        <v>571</v>
      </c>
      <c r="S2763">
        <v>695</v>
      </c>
    </row>
    <row r="2764" spans="1:19" x14ac:dyDescent="0.3">
      <c r="A2764" t="s">
        <v>3138</v>
      </c>
      <c r="B2764">
        <v>1</v>
      </c>
      <c r="C2764" t="s">
        <v>3161</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13708</v>
      </c>
      <c r="R2764">
        <v>696</v>
      </c>
      <c r="S2764">
        <v>783</v>
      </c>
    </row>
    <row r="2765" spans="1:19" x14ac:dyDescent="0.3">
      <c r="A2765" t="s">
        <v>3138</v>
      </c>
      <c r="B2765">
        <v>1</v>
      </c>
      <c r="C2765" t="s">
        <v>3161</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13709</v>
      </c>
      <c r="R2765">
        <v>784</v>
      </c>
      <c r="S2765">
        <v>888</v>
      </c>
    </row>
    <row r="2766" spans="1:19" x14ac:dyDescent="0.3">
      <c r="A2766" t="s">
        <v>3138</v>
      </c>
      <c r="B2766">
        <v>1</v>
      </c>
      <c r="C2766" t="s">
        <v>3161</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13710</v>
      </c>
      <c r="R2766">
        <v>889</v>
      </c>
      <c r="S2766">
        <v>989</v>
      </c>
    </row>
    <row r="2767" spans="1:19" x14ac:dyDescent="0.3">
      <c r="A2767" t="s">
        <v>3138</v>
      </c>
      <c r="B2767">
        <v>1</v>
      </c>
      <c r="C2767" t="s">
        <v>3161</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13711</v>
      </c>
      <c r="R2767">
        <v>990</v>
      </c>
      <c r="S2767">
        <v>1098</v>
      </c>
    </row>
    <row r="2768" spans="1:19" x14ac:dyDescent="0.3">
      <c r="A2768" t="s">
        <v>3138</v>
      </c>
      <c r="B2768">
        <v>1</v>
      </c>
      <c r="C2768" t="s">
        <v>3161</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13712</v>
      </c>
      <c r="R2768">
        <v>1099</v>
      </c>
      <c r="S2768">
        <v>1134</v>
      </c>
    </row>
    <row r="2769" spans="1:19" x14ac:dyDescent="0.3">
      <c r="A2769" t="s">
        <v>3138</v>
      </c>
      <c r="B2769">
        <v>1</v>
      </c>
      <c r="C2769" t="s">
        <v>3161</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13713</v>
      </c>
      <c r="R2769">
        <v>1135</v>
      </c>
      <c r="S2769">
        <v>1278</v>
      </c>
    </row>
    <row r="2770" spans="1:19" x14ac:dyDescent="0.3">
      <c r="A2770" t="s">
        <v>3138</v>
      </c>
      <c r="B2770">
        <v>1</v>
      </c>
      <c r="C2770" t="s">
        <v>3161</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13714</v>
      </c>
      <c r="R2770">
        <v>1279</v>
      </c>
      <c r="S2770">
        <v>1413</v>
      </c>
    </row>
    <row r="2771" spans="1:19" x14ac:dyDescent="0.3">
      <c r="A2771" t="s">
        <v>3138</v>
      </c>
      <c r="B2771">
        <v>1</v>
      </c>
      <c r="C2771" t="s">
        <v>3161</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13715</v>
      </c>
      <c r="R2771">
        <v>1414</v>
      </c>
      <c r="S2771">
        <v>1545</v>
      </c>
    </row>
    <row r="2772" spans="1:19" x14ac:dyDescent="0.3">
      <c r="A2772" t="s">
        <v>3138</v>
      </c>
      <c r="B2772">
        <v>1</v>
      </c>
      <c r="C2772" t="s">
        <v>3161</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13716</v>
      </c>
      <c r="R2772">
        <v>1546</v>
      </c>
      <c r="S2772">
        <v>1656</v>
      </c>
    </row>
    <row r="2773" spans="1:19" x14ac:dyDescent="0.3">
      <c r="A2773" t="s">
        <v>3138</v>
      </c>
      <c r="B2773">
        <v>1</v>
      </c>
      <c r="C2773" t="s">
        <v>3161</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13717</v>
      </c>
      <c r="R2773">
        <v>1657</v>
      </c>
      <c r="S2773">
        <v>1766</v>
      </c>
    </row>
    <row r="2774" spans="1:19" x14ac:dyDescent="0.3">
      <c r="A2774" t="s">
        <v>3138</v>
      </c>
      <c r="B2774">
        <v>1</v>
      </c>
      <c r="C2774" t="s">
        <v>3161</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13718</v>
      </c>
      <c r="R2774">
        <v>1767</v>
      </c>
      <c r="S2774">
        <v>1827</v>
      </c>
    </row>
    <row r="2775" spans="1:19" x14ac:dyDescent="0.3">
      <c r="A2775" t="s">
        <v>3138</v>
      </c>
      <c r="B2775">
        <v>1</v>
      </c>
      <c r="C2775" t="s">
        <v>3161</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13719</v>
      </c>
      <c r="R2775">
        <v>1828</v>
      </c>
      <c r="S2775">
        <v>1947</v>
      </c>
    </row>
    <row r="2776" spans="1:19" x14ac:dyDescent="0.3">
      <c r="A2776" t="s">
        <v>3138</v>
      </c>
      <c r="B2776">
        <v>1</v>
      </c>
      <c r="C2776" t="s">
        <v>3161</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13720</v>
      </c>
      <c r="R2776">
        <v>1948</v>
      </c>
      <c r="S2776">
        <v>2021</v>
      </c>
    </row>
    <row r="2777" spans="1:19" x14ac:dyDescent="0.3">
      <c r="A2777" t="s">
        <v>3138</v>
      </c>
      <c r="B2777">
        <v>1</v>
      </c>
      <c r="C2777" t="s">
        <v>3161</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13721</v>
      </c>
      <c r="R2777">
        <v>2022</v>
      </c>
      <c r="S2777">
        <v>2168</v>
      </c>
    </row>
    <row r="2778" spans="1:19" x14ac:dyDescent="0.3">
      <c r="A2778" t="s">
        <v>3138</v>
      </c>
      <c r="B2778">
        <v>1</v>
      </c>
      <c r="C2778" t="s">
        <v>3161</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13722</v>
      </c>
      <c r="R2778">
        <v>2169</v>
      </c>
      <c r="S2778">
        <v>2269</v>
      </c>
    </row>
    <row r="2779" spans="1:19" x14ac:dyDescent="0.3">
      <c r="A2779" t="s">
        <v>3138</v>
      </c>
      <c r="B2779">
        <v>1</v>
      </c>
      <c r="C2779" t="s">
        <v>3161</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13723</v>
      </c>
      <c r="R2779">
        <v>2270</v>
      </c>
      <c r="S2779">
        <v>2385</v>
      </c>
    </row>
    <row r="2780" spans="1:19" x14ac:dyDescent="0.3">
      <c r="A2780" t="s">
        <v>3138</v>
      </c>
      <c r="B2780">
        <v>1</v>
      </c>
      <c r="C2780" t="s">
        <v>3161</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13724</v>
      </c>
      <c r="R2780">
        <v>2386</v>
      </c>
      <c r="S2780">
        <v>2494</v>
      </c>
    </row>
    <row r="2781" spans="1:19" x14ac:dyDescent="0.3">
      <c r="A2781" t="s">
        <v>3138</v>
      </c>
      <c r="B2781">
        <v>1</v>
      </c>
      <c r="C2781" t="s">
        <v>3161</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13725</v>
      </c>
      <c r="R2781">
        <v>2495</v>
      </c>
      <c r="S2781">
        <v>2605</v>
      </c>
    </row>
    <row r="2782" spans="1:19" x14ac:dyDescent="0.3">
      <c r="A2782" t="s">
        <v>3138</v>
      </c>
      <c r="B2782">
        <v>1</v>
      </c>
      <c r="C2782" t="s">
        <v>3161</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13726</v>
      </c>
      <c r="R2782">
        <v>2606</v>
      </c>
      <c r="S2782">
        <v>2715</v>
      </c>
    </row>
    <row r="2783" spans="1:19" x14ac:dyDescent="0.3">
      <c r="A2783" t="s">
        <v>3138</v>
      </c>
      <c r="B2783">
        <v>1</v>
      </c>
      <c r="C2783" t="s">
        <v>3161</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13727</v>
      </c>
      <c r="R2783">
        <v>2716</v>
      </c>
      <c r="S2783">
        <v>2859</v>
      </c>
    </row>
    <row r="2784" spans="1:19" x14ac:dyDescent="0.3">
      <c r="A2784" t="s">
        <v>3138</v>
      </c>
      <c r="B2784">
        <v>1</v>
      </c>
      <c r="C2784" t="s">
        <v>3161</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13728</v>
      </c>
      <c r="R2784">
        <v>2860</v>
      </c>
      <c r="S2784">
        <v>2976</v>
      </c>
    </row>
    <row r="2785" spans="1:19" x14ac:dyDescent="0.3">
      <c r="A2785" t="s">
        <v>3138</v>
      </c>
      <c r="B2785">
        <v>1</v>
      </c>
      <c r="C2785" t="s">
        <v>3161</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13729</v>
      </c>
      <c r="R2785">
        <v>2977</v>
      </c>
      <c r="S2785">
        <v>3105</v>
      </c>
    </row>
    <row r="2786" spans="1:19" x14ac:dyDescent="0.3">
      <c r="A2786" t="s">
        <v>3138</v>
      </c>
      <c r="B2786">
        <v>1</v>
      </c>
      <c r="C2786" t="s">
        <v>3161</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13730</v>
      </c>
      <c r="R2786">
        <v>3106</v>
      </c>
      <c r="S2786">
        <v>3224</v>
      </c>
    </row>
    <row r="2787" spans="1:19" x14ac:dyDescent="0.3">
      <c r="A2787" t="s">
        <v>3138</v>
      </c>
      <c r="B2787">
        <v>1</v>
      </c>
      <c r="C2787" t="s">
        <v>3161</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13731</v>
      </c>
      <c r="R2787">
        <v>3225</v>
      </c>
      <c r="S2787">
        <v>3335</v>
      </c>
    </row>
    <row r="2788" spans="1:19" x14ac:dyDescent="0.3">
      <c r="A2788" t="s">
        <v>3138</v>
      </c>
      <c r="B2788">
        <v>1</v>
      </c>
      <c r="C2788" t="s">
        <v>3161</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13732</v>
      </c>
      <c r="R2788">
        <v>3336</v>
      </c>
      <c r="S2788">
        <v>3466</v>
      </c>
    </row>
    <row r="2789" spans="1:19" x14ac:dyDescent="0.3">
      <c r="A2789" t="s">
        <v>3138</v>
      </c>
      <c r="B2789">
        <v>1</v>
      </c>
      <c r="C2789" t="s">
        <v>3161</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13733</v>
      </c>
      <c r="R2789">
        <v>3467</v>
      </c>
      <c r="S2789">
        <v>3560</v>
      </c>
    </row>
    <row r="2790" spans="1:19" x14ac:dyDescent="0.3">
      <c r="A2790" t="s">
        <v>3138</v>
      </c>
      <c r="B2790">
        <v>1</v>
      </c>
      <c r="C2790" t="s">
        <v>3161</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13734</v>
      </c>
      <c r="R2790">
        <v>3561</v>
      </c>
      <c r="S2790">
        <v>3683</v>
      </c>
    </row>
    <row r="2791" spans="1:19" x14ac:dyDescent="0.3">
      <c r="A2791" t="s">
        <v>3138</v>
      </c>
      <c r="B2791">
        <v>1</v>
      </c>
      <c r="C2791" t="s">
        <v>3161</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13735</v>
      </c>
      <c r="R2791">
        <v>3684</v>
      </c>
      <c r="S2791">
        <v>3777</v>
      </c>
    </row>
    <row r="2792" spans="1:19" x14ac:dyDescent="0.3">
      <c r="A2792" t="s">
        <v>3138</v>
      </c>
      <c r="B2792">
        <v>1</v>
      </c>
      <c r="C2792" t="s">
        <v>3161</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13736</v>
      </c>
      <c r="R2792">
        <v>3778</v>
      </c>
      <c r="S2792">
        <v>3849</v>
      </c>
    </row>
    <row r="2793" spans="1:19" x14ac:dyDescent="0.3">
      <c r="A2793" t="s">
        <v>3138</v>
      </c>
      <c r="B2793">
        <v>1</v>
      </c>
      <c r="C2793" t="s">
        <v>3161</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13737</v>
      </c>
      <c r="R2793">
        <v>3850</v>
      </c>
      <c r="S2793">
        <v>3888</v>
      </c>
    </row>
    <row r="2794" spans="1:19" x14ac:dyDescent="0.3">
      <c r="A2794" t="s">
        <v>3138</v>
      </c>
      <c r="B2794">
        <v>1</v>
      </c>
      <c r="C2794" t="s">
        <v>3161</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13738</v>
      </c>
      <c r="R2794">
        <v>3889</v>
      </c>
      <c r="S2794">
        <v>3963</v>
      </c>
    </row>
    <row r="2795" spans="1:19" x14ac:dyDescent="0.3">
      <c r="A2795" t="s">
        <v>3138</v>
      </c>
      <c r="B2795">
        <v>1</v>
      </c>
      <c r="C2795" t="s">
        <v>3161</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13739</v>
      </c>
      <c r="R2795">
        <v>3964</v>
      </c>
      <c r="S2795">
        <v>4038</v>
      </c>
    </row>
    <row r="2796" spans="1:19" x14ac:dyDescent="0.3">
      <c r="A2796" t="s">
        <v>3138</v>
      </c>
      <c r="B2796">
        <v>1</v>
      </c>
      <c r="C2796" t="s">
        <v>3161</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13740</v>
      </c>
      <c r="R2796">
        <v>4039</v>
      </c>
      <c r="S2796">
        <v>4185</v>
      </c>
    </row>
    <row r="2797" spans="1:19" x14ac:dyDescent="0.3">
      <c r="A2797" t="s">
        <v>3138</v>
      </c>
      <c r="B2797">
        <v>1</v>
      </c>
      <c r="C2797" t="s">
        <v>3161</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13742</v>
      </c>
      <c r="R2797">
        <v>4186</v>
      </c>
      <c r="S2797">
        <v>4281</v>
      </c>
    </row>
    <row r="2798" spans="1:19" x14ac:dyDescent="0.3">
      <c r="A2798" t="s">
        <v>3138</v>
      </c>
      <c r="B2798">
        <v>1</v>
      </c>
      <c r="C2798" t="s">
        <v>3161</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13743</v>
      </c>
      <c r="R2798">
        <v>4282</v>
      </c>
      <c r="S2798">
        <v>4356</v>
      </c>
    </row>
    <row r="2799" spans="1:19" x14ac:dyDescent="0.3">
      <c r="A2799" t="s">
        <v>3138</v>
      </c>
      <c r="B2799">
        <v>1</v>
      </c>
      <c r="C2799" t="s">
        <v>3161</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13744</v>
      </c>
    </row>
    <row r="2800" spans="1:19" x14ac:dyDescent="0.3">
      <c r="A2800" t="s">
        <v>5036</v>
      </c>
      <c r="B2800">
        <v>1</v>
      </c>
      <c r="C2800" t="s">
        <v>5070</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13745</v>
      </c>
      <c r="R2800">
        <v>1</v>
      </c>
      <c r="S2800">
        <v>14</v>
      </c>
    </row>
    <row r="2801" spans="1:19" x14ac:dyDescent="0.3">
      <c r="A2801" t="s">
        <v>5036</v>
      </c>
      <c r="B2801">
        <v>1</v>
      </c>
      <c r="C2801" t="s">
        <v>5070</v>
      </c>
      <c r="D2801">
        <f>INDEX(Transcripts[#Data], MATCH(Exons[[#This Row],[Transcript stable ID]], Transcripts[Transcript stable ID], 0), 4)</f>
        <v>0</v>
      </c>
      <c r="E2801" t="s">
        <v>27</v>
      </c>
      <c r="J2801">
        <v>69201956</v>
      </c>
      <c r="K2801">
        <v>69202988</v>
      </c>
      <c r="L2801">
        <v>69203072</v>
      </c>
      <c r="N2801">
        <v>2</v>
      </c>
      <c r="O2801">
        <v>317</v>
      </c>
      <c r="P2801">
        <v>401</v>
      </c>
      <c r="Q2801" t="s">
        <v>13746</v>
      </c>
      <c r="R2801">
        <v>15</v>
      </c>
      <c r="S2801">
        <v>99</v>
      </c>
    </row>
    <row r="2802" spans="1:19" x14ac:dyDescent="0.3">
      <c r="A2802" t="s">
        <v>5036</v>
      </c>
      <c r="B2802">
        <v>1</v>
      </c>
      <c r="C2802" t="s">
        <v>5070</v>
      </c>
      <c r="D2802">
        <f>INDEX(Transcripts[#Data], MATCH(Exons[[#This Row],[Transcript stable ID]], Transcripts[Transcript stable ID], 0), 4)</f>
        <v>0</v>
      </c>
      <c r="E2802" t="s">
        <v>27</v>
      </c>
      <c r="J2802">
        <v>69201956</v>
      </c>
      <c r="K2802">
        <v>69207334</v>
      </c>
      <c r="L2802">
        <v>69207408</v>
      </c>
      <c r="N2802">
        <v>3</v>
      </c>
      <c r="O2802">
        <v>402</v>
      </c>
      <c r="P2802">
        <v>476</v>
      </c>
      <c r="Q2802" t="s">
        <v>13747</v>
      </c>
      <c r="R2802">
        <v>100</v>
      </c>
      <c r="S2802">
        <v>174</v>
      </c>
    </row>
    <row r="2803" spans="1:19" x14ac:dyDescent="0.3">
      <c r="A2803" t="s">
        <v>5036</v>
      </c>
      <c r="B2803">
        <v>1</v>
      </c>
      <c r="C2803" t="s">
        <v>5070</v>
      </c>
      <c r="D2803">
        <f>INDEX(Transcripts[#Data], MATCH(Exons[[#This Row],[Transcript stable ID]], Transcripts[Transcript stable ID], 0), 4)</f>
        <v>0</v>
      </c>
      <c r="E2803" t="s">
        <v>27</v>
      </c>
      <c r="J2803">
        <v>69201956</v>
      </c>
      <c r="K2803">
        <v>69210592</v>
      </c>
      <c r="L2803">
        <v>69210725</v>
      </c>
      <c r="N2803">
        <v>4</v>
      </c>
      <c r="O2803">
        <v>477</v>
      </c>
      <c r="P2803">
        <v>610</v>
      </c>
      <c r="Q2803" t="s">
        <v>13748</v>
      </c>
      <c r="R2803">
        <v>175</v>
      </c>
      <c r="S2803">
        <v>308</v>
      </c>
    </row>
    <row r="2804" spans="1:19" x14ac:dyDescent="0.3">
      <c r="A2804" t="s">
        <v>5036</v>
      </c>
      <c r="B2804">
        <v>1</v>
      </c>
      <c r="C2804" t="s">
        <v>5070</v>
      </c>
      <c r="D2804">
        <f>INDEX(Transcripts[#Data], MATCH(Exons[[#This Row],[Transcript stable ID]], Transcripts[Transcript stable ID], 0), 4)</f>
        <v>0</v>
      </c>
      <c r="E2804" t="s">
        <v>27</v>
      </c>
      <c r="J2804">
        <v>69201956</v>
      </c>
      <c r="K2804">
        <v>69214105</v>
      </c>
      <c r="L2804">
        <v>69214154</v>
      </c>
      <c r="N2804">
        <v>5</v>
      </c>
      <c r="O2804">
        <v>611</v>
      </c>
      <c r="P2804">
        <v>660</v>
      </c>
      <c r="Q2804" t="s">
        <v>13749</v>
      </c>
      <c r="R2804">
        <v>309</v>
      </c>
      <c r="S2804">
        <v>358</v>
      </c>
    </row>
    <row r="2805" spans="1:19" x14ac:dyDescent="0.3">
      <c r="A2805" t="s">
        <v>5036</v>
      </c>
      <c r="B2805">
        <v>1</v>
      </c>
      <c r="C2805" t="s">
        <v>5070</v>
      </c>
      <c r="D2805">
        <f>INDEX(Transcripts[#Data], MATCH(Exons[[#This Row],[Transcript stable ID]], Transcripts[Transcript stable ID], 0), 4)</f>
        <v>0</v>
      </c>
      <c r="E2805" t="s">
        <v>27</v>
      </c>
      <c r="J2805">
        <v>69201956</v>
      </c>
      <c r="K2805">
        <v>69218143</v>
      </c>
      <c r="L2805">
        <v>69218210</v>
      </c>
      <c r="N2805">
        <v>6</v>
      </c>
      <c r="O2805">
        <v>661</v>
      </c>
      <c r="P2805">
        <v>728</v>
      </c>
      <c r="Q2805" t="s">
        <v>13750</v>
      </c>
      <c r="R2805">
        <v>359</v>
      </c>
      <c r="S2805">
        <v>426</v>
      </c>
    </row>
    <row r="2806" spans="1:19" x14ac:dyDescent="0.3">
      <c r="A2806" t="s">
        <v>5036</v>
      </c>
      <c r="B2806">
        <v>1</v>
      </c>
      <c r="C2806" t="s">
        <v>5070</v>
      </c>
      <c r="D2806">
        <f>INDEX(Transcripts[#Data], MATCH(Exons[[#This Row],[Transcript stable ID]], Transcripts[Transcript stable ID], 0), 4)</f>
        <v>0</v>
      </c>
      <c r="E2806" t="s">
        <v>27</v>
      </c>
      <c r="J2806">
        <v>69201956</v>
      </c>
      <c r="K2806">
        <v>69218335</v>
      </c>
      <c r="L2806">
        <v>69218431</v>
      </c>
      <c r="N2806">
        <v>7</v>
      </c>
      <c r="O2806">
        <v>729</v>
      </c>
      <c r="P2806">
        <v>825</v>
      </c>
      <c r="Q2806" t="s">
        <v>13751</v>
      </c>
      <c r="R2806">
        <v>427</v>
      </c>
      <c r="S2806">
        <v>523</v>
      </c>
    </row>
    <row r="2807" spans="1:19" x14ac:dyDescent="0.3">
      <c r="A2807" t="s">
        <v>5036</v>
      </c>
      <c r="B2807">
        <v>1</v>
      </c>
      <c r="C2807" t="s">
        <v>5070</v>
      </c>
      <c r="D2807">
        <f>INDEX(Transcripts[#Data], MATCH(Exons[[#This Row],[Transcript stable ID]], Transcripts[Transcript stable ID], 0), 4)</f>
        <v>0</v>
      </c>
      <c r="E2807" t="s">
        <v>27</v>
      </c>
      <c r="J2807">
        <v>69201956</v>
      </c>
      <c r="K2807">
        <v>69222551</v>
      </c>
      <c r="L2807">
        <v>69222711</v>
      </c>
      <c r="N2807">
        <v>8</v>
      </c>
      <c r="O2807">
        <v>826</v>
      </c>
      <c r="P2807">
        <v>986</v>
      </c>
      <c r="Q2807" t="s">
        <v>13752</v>
      </c>
      <c r="R2807">
        <v>524</v>
      </c>
      <c r="S2807">
        <v>684</v>
      </c>
    </row>
    <row r="2808" spans="1:19" x14ac:dyDescent="0.3">
      <c r="A2808" t="s">
        <v>5036</v>
      </c>
      <c r="B2808">
        <v>1</v>
      </c>
      <c r="C2808" t="s">
        <v>5070</v>
      </c>
      <c r="D2808">
        <f>INDEX(Transcripts[#Data], MATCH(Exons[[#This Row],[Transcript stable ID]], Transcripts[Transcript stable ID], 0), 4)</f>
        <v>0</v>
      </c>
      <c r="E2808" t="s">
        <v>27</v>
      </c>
      <c r="J2808">
        <v>69201956</v>
      </c>
      <c r="K2808">
        <v>69229609</v>
      </c>
      <c r="L2808">
        <v>69229764</v>
      </c>
      <c r="N2808">
        <v>9</v>
      </c>
      <c r="O2808">
        <v>987</v>
      </c>
      <c r="P2808">
        <v>1142</v>
      </c>
      <c r="Q2808" t="s">
        <v>13753</v>
      </c>
      <c r="R2808">
        <v>685</v>
      </c>
      <c r="S2808">
        <v>840</v>
      </c>
    </row>
    <row r="2809" spans="1:19" x14ac:dyDescent="0.3">
      <c r="A2809" t="s">
        <v>5036</v>
      </c>
      <c r="B2809">
        <v>1</v>
      </c>
      <c r="C2809" t="s">
        <v>5070</v>
      </c>
      <c r="D2809">
        <f>INDEX(Transcripts[#Data], MATCH(Exons[[#This Row],[Transcript stable ID]], Transcripts[Transcript stable ID], 0), 4)</f>
        <v>0</v>
      </c>
      <c r="E2809" t="s">
        <v>27</v>
      </c>
      <c r="J2809">
        <v>69201956</v>
      </c>
      <c r="K2809">
        <v>69230452</v>
      </c>
      <c r="L2809">
        <v>69230529</v>
      </c>
      <c r="N2809">
        <v>10</v>
      </c>
      <c r="O2809">
        <v>1143</v>
      </c>
      <c r="P2809">
        <v>1220</v>
      </c>
      <c r="Q2809" t="s">
        <v>13754</v>
      </c>
      <c r="R2809">
        <v>841</v>
      </c>
      <c r="S2809">
        <v>918</v>
      </c>
    </row>
    <row r="2810" spans="1:19" x14ac:dyDescent="0.3">
      <c r="A2810" t="s">
        <v>5036</v>
      </c>
      <c r="B2810">
        <v>1</v>
      </c>
      <c r="C2810" t="s">
        <v>5070</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13755</v>
      </c>
      <c r="R2810">
        <v>919</v>
      </c>
      <c r="S2810">
        <v>1494</v>
      </c>
    </row>
    <row r="2811" spans="1:19" x14ac:dyDescent="0.3">
      <c r="A2811" t="s">
        <v>5036</v>
      </c>
      <c r="B2811">
        <v>1</v>
      </c>
      <c r="C2811" t="s">
        <v>5105</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13747</v>
      </c>
      <c r="R2811">
        <v>82</v>
      </c>
      <c r="S2811">
        <v>156</v>
      </c>
    </row>
    <row r="2812" spans="1:19" x14ac:dyDescent="0.3">
      <c r="A2812" t="s">
        <v>5036</v>
      </c>
      <c r="B2812">
        <v>1</v>
      </c>
      <c r="C2812" t="s">
        <v>5105</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13748</v>
      </c>
      <c r="R2812">
        <v>157</v>
      </c>
      <c r="S2812">
        <v>290</v>
      </c>
    </row>
    <row r="2813" spans="1:19" x14ac:dyDescent="0.3">
      <c r="A2813" t="s">
        <v>5036</v>
      </c>
      <c r="B2813">
        <v>1</v>
      </c>
      <c r="C2813" t="s">
        <v>5105</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13749</v>
      </c>
      <c r="R2813">
        <v>291</v>
      </c>
      <c r="S2813">
        <v>340</v>
      </c>
    </row>
    <row r="2814" spans="1:19" x14ac:dyDescent="0.3">
      <c r="A2814" t="s">
        <v>5036</v>
      </c>
      <c r="B2814">
        <v>1</v>
      </c>
      <c r="C2814" t="s">
        <v>5105</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13750</v>
      </c>
      <c r="R2814">
        <v>341</v>
      </c>
      <c r="S2814">
        <v>408</v>
      </c>
    </row>
    <row r="2815" spans="1:19" x14ac:dyDescent="0.3">
      <c r="A2815" t="s">
        <v>5036</v>
      </c>
      <c r="B2815">
        <v>1</v>
      </c>
      <c r="C2815" t="s">
        <v>5105</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13751</v>
      </c>
      <c r="R2815">
        <v>409</v>
      </c>
      <c r="S2815">
        <v>505</v>
      </c>
    </row>
    <row r="2816" spans="1:19" x14ac:dyDescent="0.3">
      <c r="A2816" t="s">
        <v>5036</v>
      </c>
      <c r="B2816">
        <v>1</v>
      </c>
      <c r="C2816" t="s">
        <v>5105</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13752</v>
      </c>
      <c r="R2816">
        <v>506</v>
      </c>
      <c r="S2816">
        <v>666</v>
      </c>
    </row>
    <row r="2817" spans="1:19" x14ac:dyDescent="0.3">
      <c r="A2817" t="s">
        <v>5036</v>
      </c>
      <c r="B2817">
        <v>1</v>
      </c>
      <c r="C2817" t="s">
        <v>5105</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13754</v>
      </c>
      <c r="R2817">
        <v>682</v>
      </c>
      <c r="S2817">
        <v>759</v>
      </c>
    </row>
    <row r="2818" spans="1:19" x14ac:dyDescent="0.3">
      <c r="A2818" t="s">
        <v>5036</v>
      </c>
      <c r="B2818">
        <v>1</v>
      </c>
      <c r="C2818" t="s">
        <v>5105</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13756</v>
      </c>
      <c r="R2818">
        <v>1</v>
      </c>
      <c r="S2818">
        <v>81</v>
      </c>
    </row>
    <row r="2819" spans="1:19" x14ac:dyDescent="0.3">
      <c r="A2819" t="s">
        <v>5036</v>
      </c>
      <c r="B2819">
        <v>1</v>
      </c>
      <c r="C2819" t="s">
        <v>5105</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13757</v>
      </c>
    </row>
    <row r="2820" spans="1:19" x14ac:dyDescent="0.3">
      <c r="A2820" t="s">
        <v>5036</v>
      </c>
      <c r="B2820">
        <v>1</v>
      </c>
      <c r="C2820" t="s">
        <v>5105</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13758</v>
      </c>
      <c r="R2820">
        <v>667</v>
      </c>
      <c r="S2820">
        <v>681</v>
      </c>
    </row>
    <row r="2821" spans="1:19" x14ac:dyDescent="0.3">
      <c r="A2821" t="s">
        <v>5036</v>
      </c>
      <c r="B2821">
        <v>1</v>
      </c>
      <c r="C2821" t="s">
        <v>5105</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13759</v>
      </c>
      <c r="R2821">
        <v>760</v>
      </c>
      <c r="S2821">
        <v>768</v>
      </c>
    </row>
    <row r="2822" spans="1:19" x14ac:dyDescent="0.3">
      <c r="A2822" t="s">
        <v>5036</v>
      </c>
      <c r="B2822">
        <v>1</v>
      </c>
      <c r="C2822" t="s">
        <v>5123</v>
      </c>
      <c r="D2822">
        <f>INDEX(Transcripts[#Data], MATCH(Exons[[#This Row],[Transcript stable ID]], Transcripts[Transcript stable ID], 0), 4)</f>
        <v>0</v>
      </c>
      <c r="E2822" t="s">
        <v>27</v>
      </c>
      <c r="J2822">
        <v>69202797</v>
      </c>
      <c r="K2822">
        <v>69207334</v>
      </c>
      <c r="L2822">
        <v>69207408</v>
      </c>
      <c r="N2822">
        <v>3</v>
      </c>
      <c r="O2822">
        <v>156</v>
      </c>
      <c r="P2822">
        <v>230</v>
      </c>
      <c r="Q2822" t="s">
        <v>13747</v>
      </c>
      <c r="R2822">
        <v>82</v>
      </c>
      <c r="S2822">
        <v>156</v>
      </c>
    </row>
    <row r="2823" spans="1:19" x14ac:dyDescent="0.3">
      <c r="A2823" t="s">
        <v>5036</v>
      </c>
      <c r="B2823">
        <v>1</v>
      </c>
      <c r="C2823" t="s">
        <v>5123</v>
      </c>
      <c r="D2823">
        <f>INDEX(Transcripts[#Data], MATCH(Exons[[#This Row],[Transcript stable ID]], Transcripts[Transcript stable ID], 0), 4)</f>
        <v>0</v>
      </c>
      <c r="E2823" t="s">
        <v>27</v>
      </c>
      <c r="J2823">
        <v>69202797</v>
      </c>
      <c r="K2823">
        <v>69229609</v>
      </c>
      <c r="L2823">
        <v>69229764</v>
      </c>
      <c r="N2823">
        <v>4</v>
      </c>
      <c r="O2823">
        <v>231</v>
      </c>
      <c r="P2823">
        <v>386</v>
      </c>
      <c r="Q2823" t="s">
        <v>13753</v>
      </c>
      <c r="R2823">
        <v>157</v>
      </c>
      <c r="S2823">
        <v>312</v>
      </c>
    </row>
    <row r="2824" spans="1:19" x14ac:dyDescent="0.3">
      <c r="A2824" t="s">
        <v>5036</v>
      </c>
      <c r="B2824">
        <v>1</v>
      </c>
      <c r="C2824" t="s">
        <v>5123</v>
      </c>
      <c r="D2824">
        <f>INDEX(Transcripts[#Data], MATCH(Exons[[#This Row],[Transcript stable ID]], Transcripts[Transcript stable ID], 0), 4)</f>
        <v>0</v>
      </c>
      <c r="E2824" t="s">
        <v>27</v>
      </c>
      <c r="J2824">
        <v>69202797</v>
      </c>
      <c r="K2824">
        <v>69230452</v>
      </c>
      <c r="L2824">
        <v>69230529</v>
      </c>
      <c r="N2824">
        <v>5</v>
      </c>
      <c r="O2824">
        <v>387</v>
      </c>
      <c r="P2824">
        <v>464</v>
      </c>
      <c r="Q2824" t="s">
        <v>13754</v>
      </c>
      <c r="R2824">
        <v>313</v>
      </c>
      <c r="S2824">
        <v>390</v>
      </c>
    </row>
    <row r="2825" spans="1:19" x14ac:dyDescent="0.3">
      <c r="A2825" t="s">
        <v>5036</v>
      </c>
      <c r="B2825">
        <v>1</v>
      </c>
      <c r="C2825" t="s">
        <v>5123</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13756</v>
      </c>
      <c r="R2825">
        <v>1</v>
      </c>
      <c r="S2825">
        <v>81</v>
      </c>
    </row>
    <row r="2826" spans="1:19" x14ac:dyDescent="0.3">
      <c r="A2826" t="s">
        <v>5036</v>
      </c>
      <c r="B2826">
        <v>1</v>
      </c>
      <c r="C2826" t="s">
        <v>5123</v>
      </c>
      <c r="D2826">
        <f>INDEX(Transcripts[#Data], MATCH(Exons[[#This Row],[Transcript stable ID]], Transcripts[Transcript stable ID], 0), 4)</f>
        <v>0</v>
      </c>
      <c r="E2826" t="s">
        <v>27</v>
      </c>
      <c r="F2826">
        <v>69202797</v>
      </c>
      <c r="G2826">
        <v>69202866</v>
      </c>
      <c r="J2826">
        <v>69202797</v>
      </c>
      <c r="K2826">
        <v>69202797</v>
      </c>
      <c r="L2826">
        <v>69202866</v>
      </c>
      <c r="N2826">
        <v>1</v>
      </c>
      <c r="Q2826" t="s">
        <v>13757</v>
      </c>
    </row>
    <row r="2827" spans="1:19" x14ac:dyDescent="0.3">
      <c r="A2827" t="s">
        <v>5036</v>
      </c>
      <c r="B2827">
        <v>1</v>
      </c>
      <c r="C2827" t="s">
        <v>5123</v>
      </c>
      <c r="D2827">
        <f>INDEX(Transcripts[#Data], MATCH(Exons[[#This Row],[Transcript stable ID]], Transcripts[Transcript stable ID], 0), 4)</f>
        <v>0</v>
      </c>
      <c r="E2827" t="s">
        <v>27</v>
      </c>
      <c r="J2827">
        <v>69202797</v>
      </c>
      <c r="K2827">
        <v>69233054</v>
      </c>
      <c r="L2827">
        <v>69233094</v>
      </c>
      <c r="N2827">
        <v>6</v>
      </c>
      <c r="O2827">
        <v>465</v>
      </c>
      <c r="P2827">
        <v>505</v>
      </c>
      <c r="Q2827" t="s">
        <v>13760</v>
      </c>
      <c r="R2827">
        <v>391</v>
      </c>
      <c r="S2827">
        <v>431</v>
      </c>
    </row>
    <row r="2828" spans="1:19" x14ac:dyDescent="0.3">
      <c r="A2828" t="s">
        <v>5036</v>
      </c>
      <c r="B2828">
        <v>1</v>
      </c>
      <c r="C2828" t="s">
        <v>5126</v>
      </c>
      <c r="D2828">
        <f>INDEX(Transcripts[#Data], MATCH(Exons[[#This Row],[Transcript stable ID]], Transcripts[Transcript stable ID], 0), 4)</f>
        <v>0</v>
      </c>
      <c r="E2828" t="s">
        <v>27</v>
      </c>
      <c r="J2828">
        <v>69202797</v>
      </c>
      <c r="K2828">
        <v>69207334</v>
      </c>
      <c r="L2828">
        <v>69207408</v>
      </c>
      <c r="N2828">
        <v>3</v>
      </c>
      <c r="O2828">
        <v>156</v>
      </c>
      <c r="P2828">
        <v>230</v>
      </c>
      <c r="Q2828" t="s">
        <v>13747</v>
      </c>
      <c r="R2828">
        <v>82</v>
      </c>
      <c r="S2828">
        <v>156</v>
      </c>
    </row>
    <row r="2829" spans="1:19" x14ac:dyDescent="0.3">
      <c r="A2829" t="s">
        <v>5036</v>
      </c>
      <c r="B2829">
        <v>1</v>
      </c>
      <c r="C2829" t="s">
        <v>5126</v>
      </c>
      <c r="D2829">
        <f>INDEX(Transcripts[#Data], MATCH(Exons[[#This Row],[Transcript stable ID]], Transcripts[Transcript stable ID], 0), 4)</f>
        <v>0</v>
      </c>
      <c r="E2829" t="s">
        <v>27</v>
      </c>
      <c r="J2829">
        <v>69202797</v>
      </c>
      <c r="K2829">
        <v>69229609</v>
      </c>
      <c r="L2829">
        <v>69229764</v>
      </c>
      <c r="N2829">
        <v>4</v>
      </c>
      <c r="O2829">
        <v>231</v>
      </c>
      <c r="P2829">
        <v>386</v>
      </c>
      <c r="Q2829" t="s">
        <v>13753</v>
      </c>
      <c r="R2829">
        <v>157</v>
      </c>
      <c r="S2829">
        <v>312</v>
      </c>
    </row>
    <row r="2830" spans="1:19" x14ac:dyDescent="0.3">
      <c r="A2830" t="s">
        <v>5036</v>
      </c>
      <c r="B2830">
        <v>1</v>
      </c>
      <c r="C2830" t="s">
        <v>5126</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13756</v>
      </c>
      <c r="R2830">
        <v>1</v>
      </c>
      <c r="S2830">
        <v>81</v>
      </c>
    </row>
    <row r="2831" spans="1:19" x14ac:dyDescent="0.3">
      <c r="A2831" t="s">
        <v>5036</v>
      </c>
      <c r="B2831">
        <v>1</v>
      </c>
      <c r="C2831" t="s">
        <v>5126</v>
      </c>
      <c r="D2831">
        <f>INDEX(Transcripts[#Data], MATCH(Exons[[#This Row],[Transcript stable ID]], Transcripts[Transcript stable ID], 0), 4)</f>
        <v>0</v>
      </c>
      <c r="E2831" t="s">
        <v>27</v>
      </c>
      <c r="F2831">
        <v>69202797</v>
      </c>
      <c r="G2831">
        <v>69202866</v>
      </c>
      <c r="J2831">
        <v>69202797</v>
      </c>
      <c r="K2831">
        <v>69202797</v>
      </c>
      <c r="L2831">
        <v>69202866</v>
      </c>
      <c r="N2831">
        <v>1</v>
      </c>
      <c r="Q2831" t="s">
        <v>13757</v>
      </c>
    </row>
    <row r="2832" spans="1:19" x14ac:dyDescent="0.3">
      <c r="A2832" t="s">
        <v>5036</v>
      </c>
      <c r="B2832">
        <v>1</v>
      </c>
      <c r="C2832" t="s">
        <v>5126</v>
      </c>
      <c r="D2832">
        <f>INDEX(Transcripts[#Data], MATCH(Exons[[#This Row],[Transcript stable ID]], Transcripts[Transcript stable ID], 0), 4)</f>
        <v>0</v>
      </c>
      <c r="E2832" t="s">
        <v>27</v>
      </c>
      <c r="J2832">
        <v>69202797</v>
      </c>
      <c r="K2832">
        <v>69233054</v>
      </c>
      <c r="L2832">
        <v>69233094</v>
      </c>
      <c r="N2832">
        <v>5</v>
      </c>
      <c r="O2832">
        <v>387</v>
      </c>
      <c r="P2832">
        <v>427</v>
      </c>
      <c r="Q2832" t="s">
        <v>13760</v>
      </c>
      <c r="R2832">
        <v>313</v>
      </c>
      <c r="S2832">
        <v>353</v>
      </c>
    </row>
    <row r="2833" spans="1:19" x14ac:dyDescent="0.3">
      <c r="A2833" t="s">
        <v>5036</v>
      </c>
      <c r="B2833">
        <v>1</v>
      </c>
      <c r="C2833" t="s">
        <v>5074</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13747</v>
      </c>
      <c r="R2833">
        <v>82</v>
      </c>
      <c r="S2833">
        <v>156</v>
      </c>
    </row>
    <row r="2834" spans="1:19" x14ac:dyDescent="0.3">
      <c r="A2834" t="s">
        <v>5036</v>
      </c>
      <c r="B2834">
        <v>1</v>
      </c>
      <c r="C2834" t="s">
        <v>5074</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13748</v>
      </c>
      <c r="R2834">
        <v>157</v>
      </c>
      <c r="S2834">
        <v>290</v>
      </c>
    </row>
    <row r="2835" spans="1:19" x14ac:dyDescent="0.3">
      <c r="A2835" t="s">
        <v>5036</v>
      </c>
      <c r="B2835">
        <v>1</v>
      </c>
      <c r="C2835" t="s">
        <v>5074</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13749</v>
      </c>
      <c r="R2835">
        <v>291</v>
      </c>
      <c r="S2835">
        <v>340</v>
      </c>
    </row>
    <row r="2836" spans="1:19" x14ac:dyDescent="0.3">
      <c r="A2836" t="s">
        <v>5036</v>
      </c>
      <c r="B2836">
        <v>1</v>
      </c>
      <c r="C2836" t="s">
        <v>5074</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13752</v>
      </c>
      <c r="R2836">
        <v>341</v>
      </c>
      <c r="S2836">
        <v>501</v>
      </c>
    </row>
    <row r="2837" spans="1:19" x14ac:dyDescent="0.3">
      <c r="A2837" t="s">
        <v>5036</v>
      </c>
      <c r="B2837">
        <v>1</v>
      </c>
      <c r="C2837" t="s">
        <v>5074</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13753</v>
      </c>
      <c r="R2837">
        <v>502</v>
      </c>
      <c r="S2837">
        <v>657</v>
      </c>
    </row>
    <row r="2838" spans="1:19" x14ac:dyDescent="0.3">
      <c r="A2838" t="s">
        <v>5036</v>
      </c>
      <c r="B2838">
        <v>1</v>
      </c>
      <c r="C2838" t="s">
        <v>5074</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13754</v>
      </c>
      <c r="R2838">
        <v>658</v>
      </c>
      <c r="S2838">
        <v>735</v>
      </c>
    </row>
    <row r="2839" spans="1:19" x14ac:dyDescent="0.3">
      <c r="A2839" t="s">
        <v>5036</v>
      </c>
      <c r="B2839">
        <v>1</v>
      </c>
      <c r="C2839" t="s">
        <v>5074</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13756</v>
      </c>
      <c r="R2839">
        <v>1</v>
      </c>
      <c r="S2839">
        <v>81</v>
      </c>
    </row>
    <row r="2840" spans="1:19" x14ac:dyDescent="0.3">
      <c r="A2840" t="s">
        <v>5036</v>
      </c>
      <c r="B2840">
        <v>1</v>
      </c>
      <c r="C2840" t="s">
        <v>5074</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13761</v>
      </c>
    </row>
    <row r="2841" spans="1:19" x14ac:dyDescent="0.3">
      <c r="A2841" t="s">
        <v>5036</v>
      </c>
      <c r="B2841">
        <v>1</v>
      </c>
      <c r="C2841" t="s">
        <v>5074</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13762</v>
      </c>
      <c r="R2841">
        <v>736</v>
      </c>
      <c r="S2841">
        <v>1311</v>
      </c>
    </row>
    <row r="2842" spans="1:19" x14ac:dyDescent="0.3">
      <c r="A2842" t="s">
        <v>8103</v>
      </c>
      <c r="B2842">
        <v>1</v>
      </c>
      <c r="C2842" t="s">
        <v>8108</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13763</v>
      </c>
      <c r="R2842">
        <v>1</v>
      </c>
      <c r="S2842">
        <v>137</v>
      </c>
    </row>
    <row r="2843" spans="1:19" x14ac:dyDescent="0.3">
      <c r="A2843" t="s">
        <v>8103</v>
      </c>
      <c r="B2843">
        <v>1</v>
      </c>
      <c r="C2843" t="s">
        <v>8108</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13764</v>
      </c>
      <c r="R2843">
        <v>138</v>
      </c>
      <c r="S2843">
        <v>201</v>
      </c>
    </row>
    <row r="2844" spans="1:19" x14ac:dyDescent="0.3">
      <c r="A2844" t="s">
        <v>8103</v>
      </c>
      <c r="B2844">
        <v>1</v>
      </c>
      <c r="C2844" t="s">
        <v>8108</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13765</v>
      </c>
      <c r="R2844">
        <v>202</v>
      </c>
      <c r="S2844">
        <v>346</v>
      </c>
    </row>
    <row r="2845" spans="1:19" x14ac:dyDescent="0.3">
      <c r="A2845" t="s">
        <v>8103</v>
      </c>
      <c r="B2845">
        <v>1</v>
      </c>
      <c r="C2845" t="s">
        <v>8108</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13766</v>
      </c>
      <c r="R2845">
        <v>347</v>
      </c>
      <c r="S2845">
        <v>387</v>
      </c>
    </row>
    <row r="2846" spans="1:19" x14ac:dyDescent="0.3">
      <c r="A2846" t="s">
        <v>117</v>
      </c>
      <c r="B2846">
        <v>-1</v>
      </c>
      <c r="C2846" t="s">
        <v>380</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13767</v>
      </c>
      <c r="R2846">
        <v>4725</v>
      </c>
      <c r="S2846">
        <v>4953</v>
      </c>
    </row>
    <row r="2847" spans="1:19" x14ac:dyDescent="0.3">
      <c r="A2847" t="s">
        <v>117</v>
      </c>
      <c r="B2847">
        <v>-1</v>
      </c>
      <c r="C2847" t="s">
        <v>380</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13768</v>
      </c>
      <c r="R2847">
        <v>4954</v>
      </c>
      <c r="S2847">
        <v>4999</v>
      </c>
    </row>
    <row r="2848" spans="1:19" x14ac:dyDescent="0.3">
      <c r="A2848" t="s">
        <v>117</v>
      </c>
      <c r="B2848">
        <v>-1</v>
      </c>
      <c r="C2848" t="s">
        <v>380</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13769</v>
      </c>
      <c r="R2848">
        <v>1</v>
      </c>
      <c r="S2848">
        <v>242</v>
      </c>
    </row>
    <row r="2849" spans="1:19" x14ac:dyDescent="0.3">
      <c r="A2849" t="s">
        <v>117</v>
      </c>
      <c r="B2849">
        <v>-1</v>
      </c>
      <c r="C2849" t="s">
        <v>380</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13770</v>
      </c>
      <c r="R2849">
        <v>243</v>
      </c>
      <c r="S2849">
        <v>357</v>
      </c>
    </row>
    <row r="2850" spans="1:19" x14ac:dyDescent="0.3">
      <c r="A2850" t="s">
        <v>117</v>
      </c>
      <c r="B2850">
        <v>-1</v>
      </c>
      <c r="C2850" t="s">
        <v>380</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13771</v>
      </c>
      <c r="R2850">
        <v>358</v>
      </c>
      <c r="S2850">
        <v>531</v>
      </c>
    </row>
    <row r="2851" spans="1:19" x14ac:dyDescent="0.3">
      <c r="A2851" t="s">
        <v>117</v>
      </c>
      <c r="B2851">
        <v>-1</v>
      </c>
      <c r="C2851" t="s">
        <v>380</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13772</v>
      </c>
      <c r="R2851">
        <v>532</v>
      </c>
      <c r="S2851">
        <v>638</v>
      </c>
    </row>
    <row r="2852" spans="1:19" x14ac:dyDescent="0.3">
      <c r="A2852" t="s">
        <v>117</v>
      </c>
      <c r="B2852">
        <v>-1</v>
      </c>
      <c r="C2852" t="s">
        <v>380</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13773</v>
      </c>
      <c r="R2852">
        <v>639</v>
      </c>
      <c r="S2852">
        <v>709</v>
      </c>
    </row>
    <row r="2853" spans="1:19" x14ac:dyDescent="0.3">
      <c r="A2853" t="s">
        <v>117</v>
      </c>
      <c r="B2853">
        <v>-1</v>
      </c>
      <c r="C2853" t="s">
        <v>380</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13774</v>
      </c>
      <c r="R2853">
        <v>710</v>
      </c>
      <c r="S2853">
        <v>740</v>
      </c>
    </row>
    <row r="2854" spans="1:19" x14ac:dyDescent="0.3">
      <c r="A2854" t="s">
        <v>117</v>
      </c>
      <c r="B2854">
        <v>-1</v>
      </c>
      <c r="C2854" t="s">
        <v>380</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13775</v>
      </c>
      <c r="R2854">
        <v>741</v>
      </c>
      <c r="S2854">
        <v>813</v>
      </c>
    </row>
    <row r="2855" spans="1:19" x14ac:dyDescent="0.3">
      <c r="A2855" t="s">
        <v>117</v>
      </c>
      <c r="B2855">
        <v>-1</v>
      </c>
      <c r="C2855" t="s">
        <v>380</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13776</v>
      </c>
      <c r="R2855">
        <v>814</v>
      </c>
      <c r="S2855">
        <v>874</v>
      </c>
    </row>
    <row r="2856" spans="1:19" x14ac:dyDescent="0.3">
      <c r="A2856" t="s">
        <v>117</v>
      </c>
      <c r="B2856">
        <v>-1</v>
      </c>
      <c r="C2856" t="s">
        <v>380</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13777</v>
      </c>
      <c r="R2856">
        <v>875</v>
      </c>
      <c r="S2856">
        <v>1077</v>
      </c>
    </row>
    <row r="2857" spans="1:19" x14ac:dyDescent="0.3">
      <c r="A2857" t="s">
        <v>117</v>
      </c>
      <c r="B2857">
        <v>-1</v>
      </c>
      <c r="C2857" t="s">
        <v>380</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13778</v>
      </c>
      <c r="R2857">
        <v>1078</v>
      </c>
      <c r="S2857">
        <v>1207</v>
      </c>
    </row>
    <row r="2858" spans="1:19" x14ac:dyDescent="0.3">
      <c r="A2858" t="s">
        <v>117</v>
      </c>
      <c r="B2858">
        <v>-1</v>
      </c>
      <c r="C2858" t="s">
        <v>380</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13779</v>
      </c>
      <c r="R2858">
        <v>1208</v>
      </c>
      <c r="S2858">
        <v>1269</v>
      </c>
    </row>
    <row r="2859" spans="1:19" x14ac:dyDescent="0.3">
      <c r="A2859" t="s">
        <v>117</v>
      </c>
      <c r="B2859">
        <v>-1</v>
      </c>
      <c r="C2859" t="s">
        <v>380</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13780</v>
      </c>
      <c r="R2859">
        <v>1270</v>
      </c>
      <c r="S2859">
        <v>1363</v>
      </c>
    </row>
    <row r="2860" spans="1:19" x14ac:dyDescent="0.3">
      <c r="A2860" t="s">
        <v>117</v>
      </c>
      <c r="B2860">
        <v>-1</v>
      </c>
      <c r="C2860" t="s">
        <v>380</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13781</v>
      </c>
      <c r="R2860">
        <v>1364</v>
      </c>
      <c r="S2860">
        <v>1462</v>
      </c>
    </row>
    <row r="2861" spans="1:19" x14ac:dyDescent="0.3">
      <c r="A2861" t="s">
        <v>117</v>
      </c>
      <c r="B2861">
        <v>-1</v>
      </c>
      <c r="C2861" t="s">
        <v>380</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13782</v>
      </c>
      <c r="R2861">
        <v>1463</v>
      </c>
      <c r="S2861">
        <v>1491</v>
      </c>
    </row>
    <row r="2862" spans="1:19" x14ac:dyDescent="0.3">
      <c r="A2862" t="s">
        <v>117</v>
      </c>
      <c r="B2862">
        <v>-1</v>
      </c>
      <c r="C2862" t="s">
        <v>380</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13783</v>
      </c>
      <c r="R2862">
        <v>1492</v>
      </c>
      <c r="S2862">
        <v>1564</v>
      </c>
    </row>
    <row r="2863" spans="1:19" x14ac:dyDescent="0.3">
      <c r="A2863" t="s">
        <v>117</v>
      </c>
      <c r="B2863">
        <v>-1</v>
      </c>
      <c r="C2863" t="s">
        <v>380</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13784</v>
      </c>
      <c r="R2863">
        <v>1565</v>
      </c>
      <c r="S2863">
        <v>1635</v>
      </c>
    </row>
    <row r="2864" spans="1:19" x14ac:dyDescent="0.3">
      <c r="A2864" t="s">
        <v>117</v>
      </c>
      <c r="B2864">
        <v>-1</v>
      </c>
      <c r="C2864" t="s">
        <v>380</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13785</v>
      </c>
      <c r="R2864">
        <v>1636</v>
      </c>
      <c r="S2864">
        <v>1814</v>
      </c>
    </row>
    <row r="2865" spans="1:19" x14ac:dyDescent="0.3">
      <c r="A2865" t="s">
        <v>117</v>
      </c>
      <c r="B2865">
        <v>-1</v>
      </c>
      <c r="C2865" t="s">
        <v>380</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13786</v>
      </c>
      <c r="R2865">
        <v>1815</v>
      </c>
      <c r="S2865">
        <v>1985</v>
      </c>
    </row>
    <row r="2866" spans="1:19" x14ac:dyDescent="0.3">
      <c r="A2866" t="s">
        <v>117</v>
      </c>
      <c r="B2866">
        <v>-1</v>
      </c>
      <c r="C2866" t="s">
        <v>380</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13787</v>
      </c>
      <c r="R2866">
        <v>1986</v>
      </c>
      <c r="S2866">
        <v>2019</v>
      </c>
    </row>
    <row r="2867" spans="1:19" x14ac:dyDescent="0.3">
      <c r="A2867" t="s">
        <v>117</v>
      </c>
      <c r="B2867">
        <v>-1</v>
      </c>
      <c r="C2867" t="s">
        <v>380</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13788</v>
      </c>
      <c r="R2867">
        <v>2020</v>
      </c>
      <c r="S2867">
        <v>2161</v>
      </c>
    </row>
    <row r="2868" spans="1:19" x14ac:dyDescent="0.3">
      <c r="A2868" t="s">
        <v>117</v>
      </c>
      <c r="B2868">
        <v>-1</v>
      </c>
      <c r="C2868" t="s">
        <v>380</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13789</v>
      </c>
      <c r="R2868">
        <v>2162</v>
      </c>
      <c r="S2868">
        <v>2375</v>
      </c>
    </row>
    <row r="2869" spans="1:19" x14ac:dyDescent="0.3">
      <c r="A2869" t="s">
        <v>117</v>
      </c>
      <c r="B2869">
        <v>-1</v>
      </c>
      <c r="C2869" t="s">
        <v>380</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13790</v>
      </c>
      <c r="R2869">
        <v>2376</v>
      </c>
      <c r="S2869">
        <v>2559</v>
      </c>
    </row>
    <row r="2870" spans="1:19" x14ac:dyDescent="0.3">
      <c r="A2870" t="s">
        <v>117</v>
      </c>
      <c r="B2870">
        <v>-1</v>
      </c>
      <c r="C2870" t="s">
        <v>380</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13791</v>
      </c>
      <c r="R2870">
        <v>2560</v>
      </c>
      <c r="S2870">
        <v>2697</v>
      </c>
    </row>
    <row r="2871" spans="1:19" x14ac:dyDescent="0.3">
      <c r="A2871" t="s">
        <v>117</v>
      </c>
      <c r="B2871">
        <v>-1</v>
      </c>
      <c r="C2871" t="s">
        <v>380</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13792</v>
      </c>
      <c r="R2871">
        <v>2698</v>
      </c>
      <c r="S2871">
        <v>3654</v>
      </c>
    </row>
    <row r="2872" spans="1:19" x14ac:dyDescent="0.3">
      <c r="A2872" t="s">
        <v>117</v>
      </c>
      <c r="B2872">
        <v>-1</v>
      </c>
      <c r="C2872" t="s">
        <v>380</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13793</v>
      </c>
      <c r="R2872">
        <v>3655</v>
      </c>
      <c r="S2872">
        <v>3807</v>
      </c>
    </row>
    <row r="2873" spans="1:19" x14ac:dyDescent="0.3">
      <c r="A2873" t="s">
        <v>117</v>
      </c>
      <c r="B2873">
        <v>-1</v>
      </c>
      <c r="C2873" t="s">
        <v>380</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13794</v>
      </c>
      <c r="R2873">
        <v>3808</v>
      </c>
      <c r="S2873">
        <v>3878</v>
      </c>
    </row>
    <row r="2874" spans="1:19" x14ac:dyDescent="0.3">
      <c r="A2874" t="s">
        <v>117</v>
      </c>
      <c r="B2874">
        <v>-1</v>
      </c>
      <c r="C2874" t="s">
        <v>380</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13795</v>
      </c>
      <c r="R2874">
        <v>3879</v>
      </c>
      <c r="S2874">
        <v>3972</v>
      </c>
    </row>
    <row r="2875" spans="1:19" x14ac:dyDescent="0.3">
      <c r="A2875" t="s">
        <v>117</v>
      </c>
      <c r="B2875">
        <v>-1</v>
      </c>
      <c r="C2875" t="s">
        <v>380</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13796</v>
      </c>
      <c r="R2875">
        <v>3973</v>
      </c>
      <c r="S2875">
        <v>4085</v>
      </c>
    </row>
    <row r="2876" spans="1:19" x14ac:dyDescent="0.3">
      <c r="A2876" t="s">
        <v>117</v>
      </c>
      <c r="B2876">
        <v>-1</v>
      </c>
      <c r="C2876" t="s">
        <v>380</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13797</v>
      </c>
      <c r="R2876">
        <v>4086</v>
      </c>
      <c r="S2876">
        <v>4215</v>
      </c>
    </row>
    <row r="2877" spans="1:19" x14ac:dyDescent="0.3">
      <c r="A2877" t="s">
        <v>117</v>
      </c>
      <c r="B2877">
        <v>-1</v>
      </c>
      <c r="C2877" t="s">
        <v>380</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13798</v>
      </c>
      <c r="R2877">
        <v>4216</v>
      </c>
      <c r="S2877">
        <v>4506</v>
      </c>
    </row>
    <row r="2878" spans="1:19" x14ac:dyDescent="0.3">
      <c r="A2878" t="s">
        <v>117</v>
      </c>
      <c r="B2878">
        <v>-1</v>
      </c>
      <c r="C2878" t="s">
        <v>380</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13799</v>
      </c>
      <c r="R2878">
        <v>4507</v>
      </c>
      <c r="S2878">
        <v>4724</v>
      </c>
    </row>
    <row r="2879" spans="1:19" x14ac:dyDescent="0.3">
      <c r="A2879" t="s">
        <v>117</v>
      </c>
      <c r="B2879">
        <v>-1</v>
      </c>
      <c r="C2879" t="s">
        <v>380</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13800</v>
      </c>
      <c r="R2879">
        <v>5000</v>
      </c>
      <c r="S2879">
        <v>5133</v>
      </c>
    </row>
    <row r="2880" spans="1:19" x14ac:dyDescent="0.3">
      <c r="A2880" t="s">
        <v>2564</v>
      </c>
      <c r="B2880">
        <v>1</v>
      </c>
      <c r="C2880" t="s">
        <v>2573</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13801</v>
      </c>
      <c r="R2880">
        <v>27</v>
      </c>
      <c r="S2880">
        <v>217</v>
      </c>
    </row>
    <row r="2881" spans="1:19" x14ac:dyDescent="0.3">
      <c r="A2881" t="s">
        <v>2564</v>
      </c>
      <c r="B2881">
        <v>1</v>
      </c>
      <c r="C2881" t="s">
        <v>2573</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13802</v>
      </c>
      <c r="R2881">
        <v>218</v>
      </c>
      <c r="S2881">
        <v>369</v>
      </c>
    </row>
    <row r="2882" spans="1:19" x14ac:dyDescent="0.3">
      <c r="A2882" t="s">
        <v>2564</v>
      </c>
      <c r="B2882">
        <v>1</v>
      </c>
      <c r="C2882" t="s">
        <v>2573</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13803</v>
      </c>
      <c r="R2882">
        <v>370</v>
      </c>
      <c r="S2882">
        <v>454</v>
      </c>
    </row>
    <row r="2883" spans="1:19" x14ac:dyDescent="0.3">
      <c r="A2883" t="s">
        <v>2564</v>
      </c>
      <c r="B2883">
        <v>1</v>
      </c>
      <c r="C2883" t="s">
        <v>2573</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13804</v>
      </c>
      <c r="R2883">
        <v>455</v>
      </c>
      <c r="S2883">
        <v>573</v>
      </c>
    </row>
    <row r="2884" spans="1:19" x14ac:dyDescent="0.3">
      <c r="A2884" t="s">
        <v>2564</v>
      </c>
      <c r="B2884">
        <v>1</v>
      </c>
      <c r="C2884" t="s">
        <v>2573</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13805</v>
      </c>
      <c r="R2884">
        <v>1</v>
      </c>
      <c r="S2884">
        <v>26</v>
      </c>
    </row>
    <row r="2885" spans="1:19" x14ac:dyDescent="0.3">
      <c r="A2885" t="s">
        <v>2564</v>
      </c>
      <c r="B2885">
        <v>1</v>
      </c>
      <c r="C2885" t="s">
        <v>2573</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13806</v>
      </c>
      <c r="R2885">
        <v>574</v>
      </c>
      <c r="S2885">
        <v>779</v>
      </c>
    </row>
    <row r="2886" spans="1:19" x14ac:dyDescent="0.3">
      <c r="A2886" t="s">
        <v>2564</v>
      </c>
      <c r="B2886">
        <v>1</v>
      </c>
      <c r="C2886" t="s">
        <v>2573</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13807</v>
      </c>
      <c r="R2886">
        <v>780</v>
      </c>
      <c r="S2886">
        <v>886</v>
      </c>
    </row>
    <row r="2887" spans="1:19" x14ac:dyDescent="0.3">
      <c r="A2887" t="s">
        <v>2564</v>
      </c>
      <c r="B2887">
        <v>1</v>
      </c>
      <c r="C2887" t="s">
        <v>2573</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13808</v>
      </c>
      <c r="R2887">
        <v>887</v>
      </c>
      <c r="S2887">
        <v>1034</v>
      </c>
    </row>
    <row r="2888" spans="1:19" x14ac:dyDescent="0.3">
      <c r="A2888" t="s">
        <v>2564</v>
      </c>
      <c r="B2888">
        <v>1</v>
      </c>
      <c r="C2888" t="s">
        <v>2573</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13809</v>
      </c>
      <c r="R2888">
        <v>1035</v>
      </c>
      <c r="S2888">
        <v>1249</v>
      </c>
    </row>
    <row r="2889" spans="1:19" x14ac:dyDescent="0.3">
      <c r="A2889" t="s">
        <v>2564</v>
      </c>
      <c r="B2889">
        <v>1</v>
      </c>
      <c r="C2889" t="s">
        <v>2573</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13810</v>
      </c>
      <c r="R2889">
        <v>1250</v>
      </c>
      <c r="S2889">
        <v>1443</v>
      </c>
    </row>
    <row r="2890" spans="1:19" x14ac:dyDescent="0.3">
      <c r="A2890" t="s">
        <v>2564</v>
      </c>
      <c r="B2890">
        <v>1</v>
      </c>
      <c r="C2890" t="s">
        <v>2573</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13811</v>
      </c>
      <c r="R2890">
        <v>1444</v>
      </c>
      <c r="S2890">
        <v>1554</v>
      </c>
    </row>
    <row r="2891" spans="1:19" x14ac:dyDescent="0.3">
      <c r="A2891" t="s">
        <v>2564</v>
      </c>
      <c r="B2891">
        <v>1</v>
      </c>
      <c r="C2891" t="s">
        <v>2573</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13812</v>
      </c>
      <c r="R2891">
        <v>1555</v>
      </c>
      <c r="S2891">
        <v>2045</v>
      </c>
    </row>
    <row r="2892" spans="1:19" x14ac:dyDescent="0.3">
      <c r="A2892" t="s">
        <v>2564</v>
      </c>
      <c r="B2892">
        <v>1</v>
      </c>
      <c r="C2892" t="s">
        <v>2573</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13813</v>
      </c>
      <c r="R2892">
        <v>2046</v>
      </c>
      <c r="S2892">
        <v>2172</v>
      </c>
    </row>
    <row r="2893" spans="1:19" x14ac:dyDescent="0.3">
      <c r="A2893" t="s">
        <v>2564</v>
      </c>
      <c r="B2893">
        <v>1</v>
      </c>
      <c r="C2893" t="s">
        <v>2573</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13814</v>
      </c>
      <c r="R2893">
        <v>2173</v>
      </c>
      <c r="S2893">
        <v>2287</v>
      </c>
    </row>
    <row r="2894" spans="1:19" x14ac:dyDescent="0.3">
      <c r="A2894" t="s">
        <v>2564</v>
      </c>
      <c r="B2894">
        <v>1</v>
      </c>
      <c r="C2894" t="s">
        <v>2573</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13815</v>
      </c>
      <c r="R2894">
        <v>2288</v>
      </c>
      <c r="S2894">
        <v>2461</v>
      </c>
    </row>
    <row r="2895" spans="1:19" x14ac:dyDescent="0.3">
      <c r="A2895" t="s">
        <v>2564</v>
      </c>
      <c r="B2895">
        <v>1</v>
      </c>
      <c r="C2895" t="s">
        <v>2573</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13816</v>
      </c>
      <c r="R2895">
        <v>2462</v>
      </c>
      <c r="S2895">
        <v>2613</v>
      </c>
    </row>
    <row r="2896" spans="1:19" x14ac:dyDescent="0.3">
      <c r="A2896" t="s">
        <v>137</v>
      </c>
      <c r="B2896">
        <v>-1</v>
      </c>
      <c r="C2896" t="s">
        <v>4512</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13817</v>
      </c>
    </row>
    <row r="2897" spans="1:19" x14ac:dyDescent="0.3">
      <c r="A2897" t="s">
        <v>137</v>
      </c>
      <c r="B2897">
        <v>-1</v>
      </c>
      <c r="C2897" t="s">
        <v>4512</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13818</v>
      </c>
      <c r="R2897">
        <v>1</v>
      </c>
      <c r="S2897">
        <v>600</v>
      </c>
    </row>
    <row r="2898" spans="1:19" x14ac:dyDescent="0.3">
      <c r="A2898" t="s">
        <v>137</v>
      </c>
      <c r="B2898">
        <v>-1</v>
      </c>
      <c r="C2898" t="s">
        <v>4512</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13819</v>
      </c>
      <c r="R2898">
        <v>601</v>
      </c>
      <c r="S2898">
        <v>709</v>
      </c>
    </row>
    <row r="2899" spans="1:19" x14ac:dyDescent="0.3">
      <c r="A2899" t="s">
        <v>137</v>
      </c>
      <c r="B2899">
        <v>-1</v>
      </c>
      <c r="C2899" t="s">
        <v>4512</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13820</v>
      </c>
      <c r="R2899">
        <v>710</v>
      </c>
      <c r="S2899">
        <v>825</v>
      </c>
    </row>
    <row r="2900" spans="1:19" x14ac:dyDescent="0.3">
      <c r="A2900" t="s">
        <v>137</v>
      </c>
      <c r="B2900">
        <v>-1</v>
      </c>
      <c r="C2900" t="s">
        <v>4512</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13821</v>
      </c>
      <c r="R2900">
        <v>826</v>
      </c>
      <c r="S2900">
        <v>907</v>
      </c>
    </row>
    <row r="2901" spans="1:19" x14ac:dyDescent="0.3">
      <c r="A2901" t="s">
        <v>137</v>
      </c>
      <c r="B2901">
        <v>-1</v>
      </c>
      <c r="C2901" t="s">
        <v>4512</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13822</v>
      </c>
      <c r="R2901">
        <v>908</v>
      </c>
      <c r="S2901">
        <v>1043</v>
      </c>
    </row>
    <row r="2902" spans="1:19" x14ac:dyDescent="0.3">
      <c r="A2902" t="s">
        <v>137</v>
      </c>
      <c r="B2902">
        <v>-1</v>
      </c>
      <c r="C2902" t="s">
        <v>4512</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13823</v>
      </c>
      <c r="R2902">
        <v>1044</v>
      </c>
      <c r="S2902">
        <v>1363</v>
      </c>
    </row>
    <row r="2903" spans="1:19" x14ac:dyDescent="0.3">
      <c r="A2903" t="s">
        <v>137</v>
      </c>
      <c r="B2903">
        <v>-1</v>
      </c>
      <c r="C2903" t="s">
        <v>4512</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13824</v>
      </c>
      <c r="R2903">
        <v>1364</v>
      </c>
      <c r="S2903">
        <v>1482</v>
      </c>
    </row>
    <row r="2904" spans="1:19" x14ac:dyDescent="0.3">
      <c r="A2904" t="s">
        <v>137</v>
      </c>
      <c r="B2904">
        <v>-1</v>
      </c>
      <c r="C2904" t="s">
        <v>4512</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13825</v>
      </c>
      <c r="R2904">
        <v>1483</v>
      </c>
      <c r="S2904">
        <v>1598</v>
      </c>
    </row>
    <row r="2905" spans="1:19" x14ac:dyDescent="0.3">
      <c r="A2905" t="s">
        <v>137</v>
      </c>
      <c r="B2905">
        <v>-1</v>
      </c>
      <c r="C2905" t="s">
        <v>4512</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13826</v>
      </c>
      <c r="R2905">
        <v>1599</v>
      </c>
      <c r="S2905">
        <v>1740</v>
      </c>
    </row>
    <row r="2906" spans="1:19" x14ac:dyDescent="0.3">
      <c r="A2906" t="s">
        <v>137</v>
      </c>
      <c r="B2906">
        <v>-1</v>
      </c>
      <c r="C2906" t="s">
        <v>4512</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13827</v>
      </c>
      <c r="R2906">
        <v>1741</v>
      </c>
      <c r="S2906">
        <v>1902</v>
      </c>
    </row>
    <row r="2907" spans="1:19" x14ac:dyDescent="0.3">
      <c r="A2907" t="s">
        <v>137</v>
      </c>
      <c r="B2907">
        <v>-1</v>
      </c>
      <c r="C2907" t="s">
        <v>4512</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13828</v>
      </c>
      <c r="R2907">
        <v>1903</v>
      </c>
      <c r="S2907">
        <v>1996</v>
      </c>
    </row>
    <row r="2908" spans="1:19" x14ac:dyDescent="0.3">
      <c r="A2908" t="s">
        <v>137</v>
      </c>
      <c r="B2908">
        <v>-1</v>
      </c>
      <c r="C2908" t="s">
        <v>4512</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13829</v>
      </c>
      <c r="R2908">
        <v>1997</v>
      </c>
      <c r="S2908">
        <v>2228</v>
      </c>
    </row>
    <row r="2909" spans="1:19" x14ac:dyDescent="0.3">
      <c r="A2909" t="s">
        <v>137</v>
      </c>
      <c r="B2909">
        <v>-1</v>
      </c>
      <c r="C2909" t="s">
        <v>4512</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13830</v>
      </c>
      <c r="R2909">
        <v>2229</v>
      </c>
      <c r="S2909">
        <v>2436</v>
      </c>
    </row>
    <row r="2910" spans="1:19" x14ac:dyDescent="0.3">
      <c r="A2910" t="s">
        <v>137</v>
      </c>
      <c r="B2910">
        <v>-1</v>
      </c>
      <c r="C2910" t="s">
        <v>4512</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13831</v>
      </c>
      <c r="R2910">
        <v>2437</v>
      </c>
      <c r="S2910">
        <v>3039</v>
      </c>
    </row>
    <row r="2911" spans="1:19" x14ac:dyDescent="0.3">
      <c r="A2911" t="s">
        <v>137</v>
      </c>
      <c r="B2911">
        <v>-1</v>
      </c>
      <c r="C2911" t="s">
        <v>4512</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13832</v>
      </c>
      <c r="R2911">
        <v>3040</v>
      </c>
      <c r="S2911">
        <v>3352</v>
      </c>
    </row>
    <row r="2912" spans="1:19" x14ac:dyDescent="0.3">
      <c r="A2912" t="s">
        <v>137</v>
      </c>
      <c r="B2912">
        <v>-1</v>
      </c>
      <c r="C2912" t="s">
        <v>4512</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13833</v>
      </c>
      <c r="R2912">
        <v>3353</v>
      </c>
      <c r="S2912">
        <v>6015</v>
      </c>
    </row>
    <row r="2913" spans="1:19" x14ac:dyDescent="0.3">
      <c r="A2913" t="s">
        <v>137</v>
      </c>
      <c r="B2913">
        <v>-1</v>
      </c>
      <c r="C2913" t="s">
        <v>4509</v>
      </c>
      <c r="D2913">
        <f>INDEX(Transcripts[#Data], MATCH(Exons[[#This Row],[Transcript stable ID]], Transcripts[Transcript stable ID], 0), 4)</f>
        <v>0</v>
      </c>
      <c r="E2913" t="s">
        <v>27</v>
      </c>
      <c r="F2913">
        <v>41909419</v>
      </c>
      <c r="G2913">
        <v>41909505</v>
      </c>
      <c r="J2913">
        <v>41909505</v>
      </c>
      <c r="K2913">
        <v>41909419</v>
      </c>
      <c r="L2913">
        <v>41909505</v>
      </c>
      <c r="N2913">
        <v>1</v>
      </c>
      <c r="Q2913" t="s">
        <v>13817</v>
      </c>
    </row>
    <row r="2914" spans="1:19" x14ac:dyDescent="0.3">
      <c r="A2914" t="s">
        <v>137</v>
      </c>
      <c r="B2914">
        <v>-1</v>
      </c>
      <c r="C2914" t="s">
        <v>4509</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13818</v>
      </c>
      <c r="R2914">
        <v>1</v>
      </c>
      <c r="S2914">
        <v>600</v>
      </c>
    </row>
    <row r="2915" spans="1:19" x14ac:dyDescent="0.3">
      <c r="A2915" t="s">
        <v>137</v>
      </c>
      <c r="B2915">
        <v>-1</v>
      </c>
      <c r="C2915" t="s">
        <v>4509</v>
      </c>
      <c r="D2915">
        <f>INDEX(Transcripts[#Data], MATCH(Exons[[#This Row],[Transcript stable ID]], Transcripts[Transcript stable ID], 0), 4)</f>
        <v>0</v>
      </c>
      <c r="E2915" t="s">
        <v>27</v>
      </c>
      <c r="J2915">
        <v>41909505</v>
      </c>
      <c r="K2915">
        <v>41844973</v>
      </c>
      <c r="L2915">
        <v>41845081</v>
      </c>
      <c r="N2915">
        <v>4</v>
      </c>
      <c r="O2915">
        <v>1101</v>
      </c>
      <c r="P2915">
        <v>1209</v>
      </c>
      <c r="Q2915" t="s">
        <v>13819</v>
      </c>
      <c r="R2915">
        <v>601</v>
      </c>
      <c r="S2915">
        <v>709</v>
      </c>
    </row>
    <row r="2916" spans="1:19" x14ac:dyDescent="0.3">
      <c r="A2916" t="s">
        <v>137</v>
      </c>
      <c r="B2916">
        <v>-1</v>
      </c>
      <c r="C2916" t="s">
        <v>4509</v>
      </c>
      <c r="D2916">
        <f>INDEX(Transcripts[#Data], MATCH(Exons[[#This Row],[Transcript stable ID]], Transcripts[Transcript stable ID], 0), 4)</f>
        <v>0</v>
      </c>
      <c r="E2916" t="s">
        <v>27</v>
      </c>
      <c r="J2916">
        <v>41909505</v>
      </c>
      <c r="K2916">
        <v>41839357</v>
      </c>
      <c r="L2916">
        <v>41839472</v>
      </c>
      <c r="N2916">
        <v>5</v>
      </c>
      <c r="O2916">
        <v>1210</v>
      </c>
      <c r="P2916">
        <v>1325</v>
      </c>
      <c r="Q2916" t="s">
        <v>13820</v>
      </c>
      <c r="R2916">
        <v>710</v>
      </c>
      <c r="S2916">
        <v>825</v>
      </c>
    </row>
    <row r="2917" spans="1:19" x14ac:dyDescent="0.3">
      <c r="A2917" t="s">
        <v>137</v>
      </c>
      <c r="B2917">
        <v>-1</v>
      </c>
      <c r="C2917" t="s">
        <v>4509</v>
      </c>
      <c r="D2917">
        <f>INDEX(Transcripts[#Data], MATCH(Exons[[#This Row],[Transcript stable ID]], Transcripts[Transcript stable ID], 0), 4)</f>
        <v>0</v>
      </c>
      <c r="E2917" t="s">
        <v>27</v>
      </c>
      <c r="J2917">
        <v>41909505</v>
      </c>
      <c r="K2917">
        <v>41838364</v>
      </c>
      <c r="L2917">
        <v>41838445</v>
      </c>
      <c r="N2917">
        <v>6</v>
      </c>
      <c r="O2917">
        <v>1326</v>
      </c>
      <c r="P2917">
        <v>1407</v>
      </c>
      <c r="Q2917" t="s">
        <v>13821</v>
      </c>
      <c r="R2917">
        <v>826</v>
      </c>
      <c r="S2917">
        <v>907</v>
      </c>
    </row>
    <row r="2918" spans="1:19" x14ac:dyDescent="0.3">
      <c r="A2918" t="s">
        <v>137</v>
      </c>
      <c r="B2918">
        <v>-1</v>
      </c>
      <c r="C2918" t="s">
        <v>4509</v>
      </c>
      <c r="D2918">
        <f>INDEX(Transcripts[#Data], MATCH(Exons[[#This Row],[Transcript stable ID]], Transcripts[Transcript stable ID], 0), 4)</f>
        <v>0</v>
      </c>
      <c r="E2918" t="s">
        <v>27</v>
      </c>
      <c r="J2918">
        <v>41909505</v>
      </c>
      <c r="K2918">
        <v>41836160</v>
      </c>
      <c r="L2918">
        <v>41836295</v>
      </c>
      <c r="N2918">
        <v>7</v>
      </c>
      <c r="O2918">
        <v>1408</v>
      </c>
      <c r="P2918">
        <v>1543</v>
      </c>
      <c r="Q2918" t="s">
        <v>13822</v>
      </c>
      <c r="R2918">
        <v>908</v>
      </c>
      <c r="S2918">
        <v>1043</v>
      </c>
    </row>
    <row r="2919" spans="1:19" x14ac:dyDescent="0.3">
      <c r="A2919" t="s">
        <v>137</v>
      </c>
      <c r="B2919">
        <v>-1</v>
      </c>
      <c r="C2919" t="s">
        <v>4509</v>
      </c>
      <c r="D2919">
        <f>INDEX(Transcripts[#Data], MATCH(Exons[[#This Row],[Transcript stable ID]], Transcripts[Transcript stable ID], 0), 4)</f>
        <v>0</v>
      </c>
      <c r="E2919" t="s">
        <v>27</v>
      </c>
      <c r="J2919">
        <v>41909505</v>
      </c>
      <c r="K2919">
        <v>41834526</v>
      </c>
      <c r="L2919">
        <v>41834845</v>
      </c>
      <c r="N2919">
        <v>8</v>
      </c>
      <c r="O2919">
        <v>1544</v>
      </c>
      <c r="P2919">
        <v>1863</v>
      </c>
      <c r="Q2919" t="s">
        <v>13823</v>
      </c>
      <c r="R2919">
        <v>1044</v>
      </c>
      <c r="S2919">
        <v>1363</v>
      </c>
    </row>
    <row r="2920" spans="1:19" x14ac:dyDescent="0.3">
      <c r="A2920" t="s">
        <v>137</v>
      </c>
      <c r="B2920">
        <v>-1</v>
      </c>
      <c r="C2920" t="s">
        <v>4509</v>
      </c>
      <c r="D2920">
        <f>INDEX(Transcripts[#Data], MATCH(Exons[[#This Row],[Transcript stable ID]], Transcripts[Transcript stable ID], 0), 4)</f>
        <v>0</v>
      </c>
      <c r="E2920" t="s">
        <v>27</v>
      </c>
      <c r="J2920">
        <v>41909505</v>
      </c>
      <c r="K2920">
        <v>41832222</v>
      </c>
      <c r="L2920">
        <v>41832340</v>
      </c>
      <c r="N2920">
        <v>9</v>
      </c>
      <c r="O2920">
        <v>1864</v>
      </c>
      <c r="P2920">
        <v>1982</v>
      </c>
      <c r="Q2920" t="s">
        <v>13824</v>
      </c>
      <c r="R2920">
        <v>1364</v>
      </c>
      <c r="S2920">
        <v>1482</v>
      </c>
    </row>
    <row r="2921" spans="1:19" x14ac:dyDescent="0.3">
      <c r="A2921" t="s">
        <v>137</v>
      </c>
      <c r="B2921">
        <v>-1</v>
      </c>
      <c r="C2921" t="s">
        <v>4509</v>
      </c>
      <c r="D2921">
        <f>INDEX(Transcripts[#Data], MATCH(Exons[[#This Row],[Transcript stable ID]], Transcripts[Transcript stable ID], 0), 4)</f>
        <v>0</v>
      </c>
      <c r="E2921" t="s">
        <v>27</v>
      </c>
      <c r="J2921">
        <v>41909505</v>
      </c>
      <c r="K2921">
        <v>41812814</v>
      </c>
      <c r="L2921">
        <v>41812929</v>
      </c>
      <c r="N2921">
        <v>10</v>
      </c>
      <c r="O2921">
        <v>1983</v>
      </c>
      <c r="P2921">
        <v>2098</v>
      </c>
      <c r="Q2921" t="s">
        <v>13825</v>
      </c>
      <c r="R2921">
        <v>1483</v>
      </c>
      <c r="S2921">
        <v>1598</v>
      </c>
    </row>
    <row r="2922" spans="1:19" x14ac:dyDescent="0.3">
      <c r="A2922" t="s">
        <v>137</v>
      </c>
      <c r="B2922">
        <v>-1</v>
      </c>
      <c r="C2922" t="s">
        <v>4509</v>
      </c>
      <c r="D2922">
        <f>INDEX(Transcripts[#Data], MATCH(Exons[[#This Row],[Transcript stable ID]], Transcripts[Transcript stable ID], 0), 4)</f>
        <v>0</v>
      </c>
      <c r="E2922" t="s">
        <v>27</v>
      </c>
      <c r="J2922">
        <v>41909505</v>
      </c>
      <c r="K2922">
        <v>41806740</v>
      </c>
      <c r="L2922">
        <v>41806881</v>
      </c>
      <c r="N2922">
        <v>11</v>
      </c>
      <c r="O2922">
        <v>2099</v>
      </c>
      <c r="P2922">
        <v>2240</v>
      </c>
      <c r="Q2922" t="s">
        <v>13826</v>
      </c>
      <c r="R2922">
        <v>1599</v>
      </c>
      <c r="S2922">
        <v>1740</v>
      </c>
    </row>
    <row r="2923" spans="1:19" x14ac:dyDescent="0.3">
      <c r="A2923" t="s">
        <v>137</v>
      </c>
      <c r="B2923">
        <v>-1</v>
      </c>
      <c r="C2923" t="s">
        <v>4509</v>
      </c>
      <c r="D2923">
        <f>INDEX(Transcripts[#Data], MATCH(Exons[[#This Row],[Transcript stable ID]], Transcripts[Transcript stable ID], 0), 4)</f>
        <v>0</v>
      </c>
      <c r="E2923" t="s">
        <v>27</v>
      </c>
      <c r="J2923">
        <v>41909505</v>
      </c>
      <c r="K2923">
        <v>41805269</v>
      </c>
      <c r="L2923">
        <v>41805430</v>
      </c>
      <c r="N2923">
        <v>12</v>
      </c>
      <c r="O2923">
        <v>2241</v>
      </c>
      <c r="P2923">
        <v>2402</v>
      </c>
      <c r="Q2923" t="s">
        <v>13827</v>
      </c>
      <c r="R2923">
        <v>1741</v>
      </c>
      <c r="S2923">
        <v>1902</v>
      </c>
    </row>
    <row r="2924" spans="1:19" x14ac:dyDescent="0.3">
      <c r="A2924" t="s">
        <v>137</v>
      </c>
      <c r="B2924">
        <v>-1</v>
      </c>
      <c r="C2924" t="s">
        <v>4509</v>
      </c>
      <c r="D2924">
        <f>INDEX(Transcripts[#Data], MATCH(Exons[[#This Row],[Transcript stable ID]], Transcripts[Transcript stable ID], 0), 4)</f>
        <v>0</v>
      </c>
      <c r="E2924" t="s">
        <v>27</v>
      </c>
      <c r="J2924">
        <v>41909505</v>
      </c>
      <c r="K2924">
        <v>41804109</v>
      </c>
      <c r="L2924">
        <v>41804202</v>
      </c>
      <c r="N2924">
        <v>13</v>
      </c>
      <c r="O2924">
        <v>2403</v>
      </c>
      <c r="P2924">
        <v>2496</v>
      </c>
      <c r="Q2924" t="s">
        <v>13828</v>
      </c>
      <c r="R2924">
        <v>1903</v>
      </c>
      <c r="S2924">
        <v>1996</v>
      </c>
    </row>
    <row r="2925" spans="1:19" x14ac:dyDescent="0.3">
      <c r="A2925" t="s">
        <v>137</v>
      </c>
      <c r="B2925">
        <v>-1</v>
      </c>
      <c r="C2925" t="s">
        <v>4509</v>
      </c>
      <c r="D2925">
        <f>INDEX(Transcripts[#Data], MATCH(Exons[[#This Row],[Transcript stable ID]], Transcripts[Transcript stable ID], 0), 4)</f>
        <v>0</v>
      </c>
      <c r="E2925" t="s">
        <v>27</v>
      </c>
      <c r="J2925">
        <v>41909505</v>
      </c>
      <c r="K2925">
        <v>41801266</v>
      </c>
      <c r="L2925">
        <v>41801497</v>
      </c>
      <c r="N2925">
        <v>14</v>
      </c>
      <c r="O2925">
        <v>2497</v>
      </c>
      <c r="P2925">
        <v>2728</v>
      </c>
      <c r="Q2925" t="s">
        <v>13829</v>
      </c>
      <c r="R2925">
        <v>1997</v>
      </c>
      <c r="S2925">
        <v>2228</v>
      </c>
    </row>
    <row r="2926" spans="1:19" x14ac:dyDescent="0.3">
      <c r="A2926" t="s">
        <v>137</v>
      </c>
      <c r="B2926">
        <v>-1</v>
      </c>
      <c r="C2926" t="s">
        <v>4509</v>
      </c>
      <c r="D2926">
        <f>INDEX(Transcripts[#Data], MATCH(Exons[[#This Row],[Transcript stable ID]], Transcripts[Transcript stable ID], 0), 4)</f>
        <v>0</v>
      </c>
      <c r="E2926" t="s">
        <v>27</v>
      </c>
      <c r="J2926">
        <v>41909505</v>
      </c>
      <c r="K2926">
        <v>41800311</v>
      </c>
      <c r="L2926">
        <v>41800518</v>
      </c>
      <c r="N2926">
        <v>15</v>
      </c>
      <c r="O2926">
        <v>2729</v>
      </c>
      <c r="P2926">
        <v>2936</v>
      </c>
      <c r="Q2926" t="s">
        <v>13830</v>
      </c>
      <c r="R2926">
        <v>2229</v>
      </c>
      <c r="S2926">
        <v>2436</v>
      </c>
    </row>
    <row r="2927" spans="1:19" x14ac:dyDescent="0.3">
      <c r="A2927" t="s">
        <v>137</v>
      </c>
      <c r="B2927">
        <v>-1</v>
      </c>
      <c r="C2927" t="s">
        <v>4509</v>
      </c>
      <c r="D2927">
        <f>INDEX(Transcripts[#Data], MATCH(Exons[[#This Row],[Transcript stable ID]], Transcripts[Transcript stable ID], 0), 4)</f>
        <v>0</v>
      </c>
      <c r="E2927" t="s">
        <v>27</v>
      </c>
      <c r="J2927">
        <v>41909505</v>
      </c>
      <c r="K2927">
        <v>41798360</v>
      </c>
      <c r="L2927">
        <v>41798962</v>
      </c>
      <c r="N2927">
        <v>16</v>
      </c>
      <c r="O2927">
        <v>2937</v>
      </c>
      <c r="P2927">
        <v>3539</v>
      </c>
      <c r="Q2927" t="s">
        <v>13831</v>
      </c>
      <c r="R2927">
        <v>2437</v>
      </c>
      <c r="S2927">
        <v>3039</v>
      </c>
    </row>
    <row r="2928" spans="1:19" x14ac:dyDescent="0.3">
      <c r="A2928" t="s">
        <v>137</v>
      </c>
      <c r="B2928">
        <v>-1</v>
      </c>
      <c r="C2928" t="s">
        <v>4509</v>
      </c>
      <c r="D2928">
        <f>INDEX(Transcripts[#Data], MATCH(Exons[[#This Row],[Transcript stable ID]], Transcripts[Transcript stable ID], 0), 4)</f>
        <v>0</v>
      </c>
      <c r="E2928" t="s">
        <v>27</v>
      </c>
      <c r="J2928">
        <v>41909505</v>
      </c>
      <c r="K2928">
        <v>41794774</v>
      </c>
      <c r="L2928">
        <v>41795086</v>
      </c>
      <c r="N2928">
        <v>17</v>
      </c>
      <c r="O2928">
        <v>3540</v>
      </c>
      <c r="P2928">
        <v>3852</v>
      </c>
      <c r="Q2928" t="s">
        <v>13832</v>
      </c>
      <c r="R2928">
        <v>3040</v>
      </c>
      <c r="S2928">
        <v>3352</v>
      </c>
    </row>
    <row r="2929" spans="1:19" x14ac:dyDescent="0.3">
      <c r="A2929" t="s">
        <v>137</v>
      </c>
      <c r="B2929">
        <v>-1</v>
      </c>
      <c r="C2929" t="s">
        <v>4509</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13833</v>
      </c>
      <c r="R2929">
        <v>3353</v>
      </c>
      <c r="S2929">
        <v>6015</v>
      </c>
    </row>
    <row r="2930" spans="1:19" x14ac:dyDescent="0.3">
      <c r="A2930" t="s">
        <v>137</v>
      </c>
      <c r="B2930">
        <v>-1</v>
      </c>
      <c r="C2930" t="s">
        <v>4509</v>
      </c>
      <c r="D2930">
        <f>INDEX(Transcripts[#Data], MATCH(Exons[[#This Row],[Transcript stable ID]], Transcripts[Transcript stable ID], 0), 4)</f>
        <v>0</v>
      </c>
      <c r="E2930" t="s">
        <v>27</v>
      </c>
      <c r="F2930">
        <v>41907138</v>
      </c>
      <c r="G2930">
        <v>41907225</v>
      </c>
      <c r="J2930">
        <v>41909505</v>
      </c>
      <c r="K2930">
        <v>41907138</v>
      </c>
      <c r="L2930">
        <v>41907225</v>
      </c>
      <c r="N2930">
        <v>2</v>
      </c>
      <c r="Q2930" t="s">
        <v>13834</v>
      </c>
    </row>
    <row r="2931" spans="1:19" x14ac:dyDescent="0.3">
      <c r="A2931" t="s">
        <v>137</v>
      </c>
      <c r="B2931">
        <v>-1</v>
      </c>
      <c r="C2931" t="s">
        <v>4505</v>
      </c>
      <c r="D2931">
        <f>INDEX(Transcripts[#Data], MATCH(Exons[[#This Row],[Transcript stable ID]], Transcripts[Transcript stable ID], 0), 4)</f>
        <v>0</v>
      </c>
      <c r="E2931" t="s">
        <v>27</v>
      </c>
      <c r="F2931">
        <v>41909419</v>
      </c>
      <c r="G2931">
        <v>41909505</v>
      </c>
      <c r="J2931">
        <v>41909505</v>
      </c>
      <c r="K2931">
        <v>41909419</v>
      </c>
      <c r="L2931">
        <v>41909505</v>
      </c>
      <c r="N2931">
        <v>1</v>
      </c>
      <c r="Q2931" t="s">
        <v>13817</v>
      </c>
    </row>
    <row r="2932" spans="1:19" x14ac:dyDescent="0.3">
      <c r="A2932" t="s">
        <v>137</v>
      </c>
      <c r="B2932">
        <v>-1</v>
      </c>
      <c r="C2932" t="s">
        <v>4505</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13818</v>
      </c>
      <c r="R2932">
        <v>1</v>
      </c>
      <c r="S2932">
        <v>600</v>
      </c>
    </row>
    <row r="2933" spans="1:19" x14ac:dyDescent="0.3">
      <c r="A2933" t="s">
        <v>137</v>
      </c>
      <c r="B2933">
        <v>-1</v>
      </c>
      <c r="C2933" t="s">
        <v>4505</v>
      </c>
      <c r="D2933">
        <f>INDEX(Transcripts[#Data], MATCH(Exons[[#This Row],[Transcript stable ID]], Transcripts[Transcript stable ID], 0), 4)</f>
        <v>0</v>
      </c>
      <c r="E2933" t="s">
        <v>27</v>
      </c>
      <c r="J2933">
        <v>41909505</v>
      </c>
      <c r="K2933">
        <v>41844973</v>
      </c>
      <c r="L2933">
        <v>41845081</v>
      </c>
      <c r="N2933">
        <v>4</v>
      </c>
      <c r="O2933">
        <v>1145</v>
      </c>
      <c r="P2933">
        <v>1253</v>
      </c>
      <c r="Q2933" t="s">
        <v>13819</v>
      </c>
      <c r="R2933">
        <v>601</v>
      </c>
      <c r="S2933">
        <v>709</v>
      </c>
    </row>
    <row r="2934" spans="1:19" x14ac:dyDescent="0.3">
      <c r="A2934" t="s">
        <v>137</v>
      </c>
      <c r="B2934">
        <v>-1</v>
      </c>
      <c r="C2934" t="s">
        <v>4505</v>
      </c>
      <c r="D2934">
        <f>INDEX(Transcripts[#Data], MATCH(Exons[[#This Row],[Transcript stable ID]], Transcripts[Transcript stable ID], 0), 4)</f>
        <v>0</v>
      </c>
      <c r="E2934" t="s">
        <v>27</v>
      </c>
      <c r="J2934">
        <v>41909505</v>
      </c>
      <c r="K2934">
        <v>41839357</v>
      </c>
      <c r="L2934">
        <v>41839472</v>
      </c>
      <c r="N2934">
        <v>5</v>
      </c>
      <c r="O2934">
        <v>1254</v>
      </c>
      <c r="P2934">
        <v>1369</v>
      </c>
      <c r="Q2934" t="s">
        <v>13820</v>
      </c>
      <c r="R2934">
        <v>710</v>
      </c>
      <c r="S2934">
        <v>825</v>
      </c>
    </row>
    <row r="2935" spans="1:19" x14ac:dyDescent="0.3">
      <c r="A2935" t="s">
        <v>137</v>
      </c>
      <c r="B2935">
        <v>-1</v>
      </c>
      <c r="C2935" t="s">
        <v>4505</v>
      </c>
      <c r="D2935">
        <f>INDEX(Transcripts[#Data], MATCH(Exons[[#This Row],[Transcript stable ID]], Transcripts[Transcript stable ID], 0), 4)</f>
        <v>0</v>
      </c>
      <c r="E2935" t="s">
        <v>27</v>
      </c>
      <c r="J2935">
        <v>41909505</v>
      </c>
      <c r="K2935">
        <v>41838364</v>
      </c>
      <c r="L2935">
        <v>41838445</v>
      </c>
      <c r="N2935">
        <v>6</v>
      </c>
      <c r="O2935">
        <v>1370</v>
      </c>
      <c r="P2935">
        <v>1451</v>
      </c>
      <c r="Q2935" t="s">
        <v>13821</v>
      </c>
      <c r="R2935">
        <v>826</v>
      </c>
      <c r="S2935">
        <v>907</v>
      </c>
    </row>
    <row r="2936" spans="1:19" x14ac:dyDescent="0.3">
      <c r="A2936" t="s">
        <v>137</v>
      </c>
      <c r="B2936">
        <v>-1</v>
      </c>
      <c r="C2936" t="s">
        <v>4505</v>
      </c>
      <c r="D2936">
        <f>INDEX(Transcripts[#Data], MATCH(Exons[[#This Row],[Transcript stable ID]], Transcripts[Transcript stable ID], 0), 4)</f>
        <v>0</v>
      </c>
      <c r="E2936" t="s">
        <v>27</v>
      </c>
      <c r="J2936">
        <v>41909505</v>
      </c>
      <c r="K2936">
        <v>41836160</v>
      </c>
      <c r="L2936">
        <v>41836295</v>
      </c>
      <c r="N2936">
        <v>7</v>
      </c>
      <c r="O2936">
        <v>1452</v>
      </c>
      <c r="P2936">
        <v>1587</v>
      </c>
      <c r="Q2936" t="s">
        <v>13822</v>
      </c>
      <c r="R2936">
        <v>908</v>
      </c>
      <c r="S2936">
        <v>1043</v>
      </c>
    </row>
    <row r="2937" spans="1:19" x14ac:dyDescent="0.3">
      <c r="A2937" t="s">
        <v>137</v>
      </c>
      <c r="B2937">
        <v>-1</v>
      </c>
      <c r="C2937" t="s">
        <v>4505</v>
      </c>
      <c r="D2937">
        <f>INDEX(Transcripts[#Data], MATCH(Exons[[#This Row],[Transcript stable ID]], Transcripts[Transcript stable ID], 0), 4)</f>
        <v>0</v>
      </c>
      <c r="E2937" t="s">
        <v>27</v>
      </c>
      <c r="J2937">
        <v>41909505</v>
      </c>
      <c r="K2937">
        <v>41834526</v>
      </c>
      <c r="L2937">
        <v>41834845</v>
      </c>
      <c r="N2937">
        <v>8</v>
      </c>
      <c r="O2937">
        <v>1588</v>
      </c>
      <c r="P2937">
        <v>1907</v>
      </c>
      <c r="Q2937" t="s">
        <v>13823</v>
      </c>
      <c r="R2937">
        <v>1044</v>
      </c>
      <c r="S2937">
        <v>1363</v>
      </c>
    </row>
    <row r="2938" spans="1:19" x14ac:dyDescent="0.3">
      <c r="A2938" t="s">
        <v>137</v>
      </c>
      <c r="B2938">
        <v>-1</v>
      </c>
      <c r="C2938" t="s">
        <v>4505</v>
      </c>
      <c r="D2938">
        <f>INDEX(Transcripts[#Data], MATCH(Exons[[#This Row],[Transcript stable ID]], Transcripts[Transcript stable ID], 0), 4)</f>
        <v>0</v>
      </c>
      <c r="E2938" t="s">
        <v>27</v>
      </c>
      <c r="J2938">
        <v>41909505</v>
      </c>
      <c r="K2938">
        <v>41832222</v>
      </c>
      <c r="L2938">
        <v>41832340</v>
      </c>
      <c r="N2938">
        <v>9</v>
      </c>
      <c r="O2938">
        <v>1908</v>
      </c>
      <c r="P2938">
        <v>2026</v>
      </c>
      <c r="Q2938" t="s">
        <v>13824</v>
      </c>
      <c r="R2938">
        <v>1364</v>
      </c>
      <c r="S2938">
        <v>1482</v>
      </c>
    </row>
    <row r="2939" spans="1:19" x14ac:dyDescent="0.3">
      <c r="A2939" t="s">
        <v>137</v>
      </c>
      <c r="B2939">
        <v>-1</v>
      </c>
      <c r="C2939" t="s">
        <v>4505</v>
      </c>
      <c r="D2939">
        <f>INDEX(Transcripts[#Data], MATCH(Exons[[#This Row],[Transcript stable ID]], Transcripts[Transcript stable ID], 0), 4)</f>
        <v>0</v>
      </c>
      <c r="E2939" t="s">
        <v>27</v>
      </c>
      <c r="J2939">
        <v>41909505</v>
      </c>
      <c r="K2939">
        <v>41812814</v>
      </c>
      <c r="L2939">
        <v>41812929</v>
      </c>
      <c r="N2939">
        <v>10</v>
      </c>
      <c r="O2939">
        <v>2027</v>
      </c>
      <c r="P2939">
        <v>2142</v>
      </c>
      <c r="Q2939" t="s">
        <v>13825</v>
      </c>
      <c r="R2939">
        <v>1483</v>
      </c>
      <c r="S2939">
        <v>1598</v>
      </c>
    </row>
    <row r="2940" spans="1:19" x14ac:dyDescent="0.3">
      <c r="A2940" t="s">
        <v>137</v>
      </c>
      <c r="B2940">
        <v>-1</v>
      </c>
      <c r="C2940" t="s">
        <v>4505</v>
      </c>
      <c r="D2940">
        <f>INDEX(Transcripts[#Data], MATCH(Exons[[#This Row],[Transcript stable ID]], Transcripts[Transcript stable ID], 0), 4)</f>
        <v>0</v>
      </c>
      <c r="E2940" t="s">
        <v>27</v>
      </c>
      <c r="J2940">
        <v>41909505</v>
      </c>
      <c r="K2940">
        <v>41806740</v>
      </c>
      <c r="L2940">
        <v>41806881</v>
      </c>
      <c r="N2940">
        <v>11</v>
      </c>
      <c r="O2940">
        <v>2143</v>
      </c>
      <c r="P2940">
        <v>2284</v>
      </c>
      <c r="Q2940" t="s">
        <v>13826</v>
      </c>
      <c r="R2940">
        <v>1599</v>
      </c>
      <c r="S2940">
        <v>1740</v>
      </c>
    </row>
    <row r="2941" spans="1:19" x14ac:dyDescent="0.3">
      <c r="A2941" t="s">
        <v>137</v>
      </c>
      <c r="B2941">
        <v>-1</v>
      </c>
      <c r="C2941" t="s">
        <v>4505</v>
      </c>
      <c r="D2941">
        <f>INDEX(Transcripts[#Data], MATCH(Exons[[#This Row],[Transcript stable ID]], Transcripts[Transcript stable ID], 0), 4)</f>
        <v>0</v>
      </c>
      <c r="E2941" t="s">
        <v>27</v>
      </c>
      <c r="J2941">
        <v>41909505</v>
      </c>
      <c r="K2941">
        <v>41805269</v>
      </c>
      <c r="L2941">
        <v>41805430</v>
      </c>
      <c r="N2941">
        <v>12</v>
      </c>
      <c r="O2941">
        <v>2285</v>
      </c>
      <c r="P2941">
        <v>2446</v>
      </c>
      <c r="Q2941" t="s">
        <v>13827</v>
      </c>
      <c r="R2941">
        <v>1741</v>
      </c>
      <c r="S2941">
        <v>1902</v>
      </c>
    </row>
    <row r="2942" spans="1:19" x14ac:dyDescent="0.3">
      <c r="A2942" t="s">
        <v>137</v>
      </c>
      <c r="B2942">
        <v>-1</v>
      </c>
      <c r="C2942" t="s">
        <v>4505</v>
      </c>
      <c r="D2942">
        <f>INDEX(Transcripts[#Data], MATCH(Exons[[#This Row],[Transcript stable ID]], Transcripts[Transcript stable ID], 0), 4)</f>
        <v>0</v>
      </c>
      <c r="E2942" t="s">
        <v>27</v>
      </c>
      <c r="J2942">
        <v>41909505</v>
      </c>
      <c r="K2942">
        <v>41804109</v>
      </c>
      <c r="L2942">
        <v>41804202</v>
      </c>
      <c r="N2942">
        <v>13</v>
      </c>
      <c r="O2942">
        <v>2447</v>
      </c>
      <c r="P2942">
        <v>2540</v>
      </c>
      <c r="Q2942" t="s">
        <v>13828</v>
      </c>
      <c r="R2942">
        <v>1903</v>
      </c>
      <c r="S2942">
        <v>1996</v>
      </c>
    </row>
    <row r="2943" spans="1:19" x14ac:dyDescent="0.3">
      <c r="A2943" t="s">
        <v>137</v>
      </c>
      <c r="B2943">
        <v>-1</v>
      </c>
      <c r="C2943" t="s">
        <v>4505</v>
      </c>
      <c r="D2943">
        <f>INDEX(Transcripts[#Data], MATCH(Exons[[#This Row],[Transcript stable ID]], Transcripts[Transcript stable ID], 0), 4)</f>
        <v>0</v>
      </c>
      <c r="E2943" t="s">
        <v>27</v>
      </c>
      <c r="J2943">
        <v>41909505</v>
      </c>
      <c r="K2943">
        <v>41801266</v>
      </c>
      <c r="L2943">
        <v>41801497</v>
      </c>
      <c r="N2943">
        <v>14</v>
      </c>
      <c r="O2943">
        <v>2541</v>
      </c>
      <c r="P2943">
        <v>2772</v>
      </c>
      <c r="Q2943" t="s">
        <v>13829</v>
      </c>
      <c r="R2943">
        <v>1997</v>
      </c>
      <c r="S2943">
        <v>2228</v>
      </c>
    </row>
    <row r="2944" spans="1:19" x14ac:dyDescent="0.3">
      <c r="A2944" t="s">
        <v>137</v>
      </c>
      <c r="B2944">
        <v>-1</v>
      </c>
      <c r="C2944" t="s">
        <v>4505</v>
      </c>
      <c r="D2944">
        <f>INDEX(Transcripts[#Data], MATCH(Exons[[#This Row],[Transcript stable ID]], Transcripts[Transcript stable ID], 0), 4)</f>
        <v>0</v>
      </c>
      <c r="E2944" t="s">
        <v>27</v>
      </c>
      <c r="J2944">
        <v>41909505</v>
      </c>
      <c r="K2944">
        <v>41800311</v>
      </c>
      <c r="L2944">
        <v>41800518</v>
      </c>
      <c r="N2944">
        <v>15</v>
      </c>
      <c r="O2944">
        <v>2773</v>
      </c>
      <c r="P2944">
        <v>2980</v>
      </c>
      <c r="Q2944" t="s">
        <v>13830</v>
      </c>
      <c r="R2944">
        <v>2229</v>
      </c>
      <c r="S2944">
        <v>2436</v>
      </c>
    </row>
    <row r="2945" spans="1:19" x14ac:dyDescent="0.3">
      <c r="A2945" t="s">
        <v>137</v>
      </c>
      <c r="B2945">
        <v>-1</v>
      </c>
      <c r="C2945" t="s">
        <v>4505</v>
      </c>
      <c r="D2945">
        <f>INDEX(Transcripts[#Data], MATCH(Exons[[#This Row],[Transcript stable ID]], Transcripts[Transcript stable ID], 0), 4)</f>
        <v>0</v>
      </c>
      <c r="E2945" t="s">
        <v>27</v>
      </c>
      <c r="J2945">
        <v>41909505</v>
      </c>
      <c r="K2945">
        <v>41798360</v>
      </c>
      <c r="L2945">
        <v>41798962</v>
      </c>
      <c r="N2945">
        <v>16</v>
      </c>
      <c r="O2945">
        <v>2981</v>
      </c>
      <c r="P2945">
        <v>3583</v>
      </c>
      <c r="Q2945" t="s">
        <v>13831</v>
      </c>
      <c r="R2945">
        <v>2437</v>
      </c>
      <c r="S2945">
        <v>3039</v>
      </c>
    </row>
    <row r="2946" spans="1:19" x14ac:dyDescent="0.3">
      <c r="A2946" t="s">
        <v>137</v>
      </c>
      <c r="B2946">
        <v>-1</v>
      </c>
      <c r="C2946" t="s">
        <v>4505</v>
      </c>
      <c r="D2946">
        <f>INDEX(Transcripts[#Data], MATCH(Exons[[#This Row],[Transcript stable ID]], Transcripts[Transcript stable ID], 0), 4)</f>
        <v>0</v>
      </c>
      <c r="E2946" t="s">
        <v>27</v>
      </c>
      <c r="J2946">
        <v>41909505</v>
      </c>
      <c r="K2946">
        <v>41794774</v>
      </c>
      <c r="L2946">
        <v>41795086</v>
      </c>
      <c r="N2946">
        <v>17</v>
      </c>
      <c r="O2946">
        <v>3584</v>
      </c>
      <c r="P2946">
        <v>3896</v>
      </c>
      <c r="Q2946" t="s">
        <v>13832</v>
      </c>
      <c r="R2946">
        <v>3040</v>
      </c>
      <c r="S2946">
        <v>3352</v>
      </c>
    </row>
    <row r="2947" spans="1:19" x14ac:dyDescent="0.3">
      <c r="A2947" t="s">
        <v>137</v>
      </c>
      <c r="B2947">
        <v>-1</v>
      </c>
      <c r="C2947" t="s">
        <v>4505</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13833</v>
      </c>
      <c r="R2947">
        <v>3353</v>
      </c>
      <c r="S2947">
        <v>6015</v>
      </c>
    </row>
    <row r="2948" spans="1:19" x14ac:dyDescent="0.3">
      <c r="A2948" t="s">
        <v>137</v>
      </c>
      <c r="B2948">
        <v>-1</v>
      </c>
      <c r="C2948" t="s">
        <v>4505</v>
      </c>
      <c r="D2948">
        <f>INDEX(Transcripts[#Data], MATCH(Exons[[#This Row],[Transcript stable ID]], Transcripts[Transcript stable ID], 0), 4)</f>
        <v>0</v>
      </c>
      <c r="E2948" t="s">
        <v>27</v>
      </c>
      <c r="F2948">
        <v>41907094</v>
      </c>
      <c r="G2948">
        <v>41907225</v>
      </c>
      <c r="J2948">
        <v>41909505</v>
      </c>
      <c r="K2948">
        <v>41907094</v>
      </c>
      <c r="L2948">
        <v>41907225</v>
      </c>
      <c r="N2948">
        <v>2</v>
      </c>
      <c r="Q2948" t="s">
        <v>13835</v>
      </c>
    </row>
    <row r="2949" spans="1:19" x14ac:dyDescent="0.3">
      <c r="A2949" t="s">
        <v>7314</v>
      </c>
      <c r="B2949">
        <v>1</v>
      </c>
      <c r="C2949" t="s">
        <v>7321</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13836</v>
      </c>
      <c r="R2949">
        <v>1</v>
      </c>
      <c r="S2949">
        <v>14</v>
      </c>
    </row>
    <row r="2950" spans="1:19" x14ac:dyDescent="0.3">
      <c r="A2950" t="s">
        <v>7314</v>
      </c>
      <c r="B2950">
        <v>1</v>
      </c>
      <c r="C2950" t="s">
        <v>7321</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13837</v>
      </c>
      <c r="R2950">
        <v>15</v>
      </c>
      <c r="S2950">
        <v>137</v>
      </c>
    </row>
    <row r="2951" spans="1:19" x14ac:dyDescent="0.3">
      <c r="A2951" t="s">
        <v>7314</v>
      </c>
      <c r="B2951">
        <v>1</v>
      </c>
      <c r="C2951" t="s">
        <v>7321</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13838</v>
      </c>
      <c r="R2951">
        <v>138</v>
      </c>
      <c r="S2951">
        <v>332</v>
      </c>
    </row>
    <row r="2952" spans="1:19" x14ac:dyDescent="0.3">
      <c r="A2952" t="s">
        <v>7314</v>
      </c>
      <c r="B2952">
        <v>1</v>
      </c>
      <c r="C2952" t="s">
        <v>7321</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13839</v>
      </c>
      <c r="R2952">
        <v>333</v>
      </c>
      <c r="S2952">
        <v>525</v>
      </c>
    </row>
    <row r="2953" spans="1:19" x14ac:dyDescent="0.3">
      <c r="A2953" t="s">
        <v>7314</v>
      </c>
      <c r="B2953">
        <v>1</v>
      </c>
      <c r="C2953" t="s">
        <v>7321</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13840</v>
      </c>
      <c r="R2953">
        <v>526</v>
      </c>
      <c r="S2953">
        <v>642</v>
      </c>
    </row>
    <row r="2954" spans="1:19" x14ac:dyDescent="0.3">
      <c r="A2954" t="s">
        <v>7314</v>
      </c>
      <c r="B2954">
        <v>1</v>
      </c>
      <c r="C2954" t="s">
        <v>7321</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13841</v>
      </c>
      <c r="R2954">
        <v>643</v>
      </c>
      <c r="S2954">
        <v>756</v>
      </c>
    </row>
    <row r="2955" spans="1:19" x14ac:dyDescent="0.3">
      <c r="A2955" t="s">
        <v>7314</v>
      </c>
      <c r="B2955">
        <v>1</v>
      </c>
      <c r="C2955" t="s">
        <v>7321</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13842</v>
      </c>
      <c r="R2955">
        <v>757</v>
      </c>
      <c r="S2955">
        <v>853</v>
      </c>
    </row>
    <row r="2956" spans="1:19" x14ac:dyDescent="0.3">
      <c r="A2956" t="s">
        <v>7314</v>
      </c>
      <c r="B2956">
        <v>1</v>
      </c>
      <c r="C2956" t="s">
        <v>7321</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13843</v>
      </c>
      <c r="R2956">
        <v>854</v>
      </c>
      <c r="S2956">
        <v>933</v>
      </c>
    </row>
    <row r="2957" spans="1:19" x14ac:dyDescent="0.3">
      <c r="A2957" t="s">
        <v>7314</v>
      </c>
      <c r="B2957">
        <v>1</v>
      </c>
      <c r="C2957" t="s">
        <v>7321</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13844</v>
      </c>
      <c r="R2957">
        <v>934</v>
      </c>
      <c r="S2957">
        <v>1092</v>
      </c>
    </row>
    <row r="2958" spans="1:19" x14ac:dyDescent="0.3">
      <c r="A2958" t="s">
        <v>7314</v>
      </c>
      <c r="B2958">
        <v>1</v>
      </c>
      <c r="C2958" t="s">
        <v>7321</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13845</v>
      </c>
      <c r="R2958">
        <v>1093</v>
      </c>
      <c r="S2958">
        <v>1224</v>
      </c>
    </row>
    <row r="2959" spans="1:19" x14ac:dyDescent="0.3">
      <c r="A2959" t="s">
        <v>7314</v>
      </c>
      <c r="B2959">
        <v>1</v>
      </c>
      <c r="C2959" t="s">
        <v>7321</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13846</v>
      </c>
      <c r="R2959">
        <v>1225</v>
      </c>
      <c r="S2959">
        <v>1383</v>
      </c>
    </row>
    <row r="2960" spans="1:19" x14ac:dyDescent="0.3">
      <c r="A2960" t="s">
        <v>7314</v>
      </c>
      <c r="B2960">
        <v>1</v>
      </c>
      <c r="C2960" t="s">
        <v>7317</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13837</v>
      </c>
      <c r="R2960">
        <v>15</v>
      </c>
      <c r="S2960">
        <v>137</v>
      </c>
    </row>
    <row r="2961" spans="1:19" x14ac:dyDescent="0.3">
      <c r="A2961" t="s">
        <v>7314</v>
      </c>
      <c r="B2961">
        <v>1</v>
      </c>
      <c r="C2961" t="s">
        <v>7317</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13838</v>
      </c>
      <c r="R2961">
        <v>138</v>
      </c>
      <c r="S2961">
        <v>332</v>
      </c>
    </row>
    <row r="2962" spans="1:19" x14ac:dyDescent="0.3">
      <c r="A2962" t="s">
        <v>7314</v>
      </c>
      <c r="B2962">
        <v>1</v>
      </c>
      <c r="C2962" t="s">
        <v>7317</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13839</v>
      </c>
      <c r="R2962">
        <v>333</v>
      </c>
      <c r="S2962">
        <v>525</v>
      </c>
    </row>
    <row r="2963" spans="1:19" x14ac:dyDescent="0.3">
      <c r="A2963" t="s">
        <v>7314</v>
      </c>
      <c r="B2963">
        <v>1</v>
      </c>
      <c r="C2963" t="s">
        <v>7317</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13840</v>
      </c>
      <c r="R2963">
        <v>526</v>
      </c>
      <c r="S2963">
        <v>642</v>
      </c>
    </row>
    <row r="2964" spans="1:19" x14ac:dyDescent="0.3">
      <c r="A2964" t="s">
        <v>7314</v>
      </c>
      <c r="B2964">
        <v>1</v>
      </c>
      <c r="C2964" t="s">
        <v>7317</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13841</v>
      </c>
      <c r="R2964">
        <v>643</v>
      </c>
      <c r="S2964">
        <v>756</v>
      </c>
    </row>
    <row r="2965" spans="1:19" x14ac:dyDescent="0.3">
      <c r="A2965" t="s">
        <v>7314</v>
      </c>
      <c r="B2965">
        <v>1</v>
      </c>
      <c r="C2965" t="s">
        <v>7317</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13842</v>
      </c>
      <c r="R2965">
        <v>757</v>
      </c>
      <c r="S2965">
        <v>853</v>
      </c>
    </row>
    <row r="2966" spans="1:19" x14ac:dyDescent="0.3">
      <c r="A2966" t="s">
        <v>7314</v>
      </c>
      <c r="B2966">
        <v>1</v>
      </c>
      <c r="C2966" t="s">
        <v>7317</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13843</v>
      </c>
      <c r="R2966">
        <v>854</v>
      </c>
      <c r="S2966">
        <v>933</v>
      </c>
    </row>
    <row r="2967" spans="1:19" x14ac:dyDescent="0.3">
      <c r="A2967" t="s">
        <v>7314</v>
      </c>
      <c r="B2967">
        <v>1</v>
      </c>
      <c r="C2967" t="s">
        <v>7317</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13844</v>
      </c>
      <c r="R2967">
        <v>934</v>
      </c>
      <c r="S2967">
        <v>1092</v>
      </c>
    </row>
    <row r="2968" spans="1:19" x14ac:dyDescent="0.3">
      <c r="A2968" t="s">
        <v>7314</v>
      </c>
      <c r="B2968">
        <v>1</v>
      </c>
      <c r="C2968" t="s">
        <v>7317</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13845</v>
      </c>
      <c r="R2968">
        <v>1093</v>
      </c>
      <c r="S2968">
        <v>1224</v>
      </c>
    </row>
    <row r="2969" spans="1:19" x14ac:dyDescent="0.3">
      <c r="A2969" t="s">
        <v>7314</v>
      </c>
      <c r="B2969">
        <v>1</v>
      </c>
      <c r="C2969" t="s">
        <v>7317</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13847</v>
      </c>
      <c r="R2969">
        <v>1</v>
      </c>
      <c r="S2969">
        <v>14</v>
      </c>
    </row>
    <row r="2970" spans="1:19" x14ac:dyDescent="0.3">
      <c r="A2970" t="s">
        <v>7314</v>
      </c>
      <c r="B2970">
        <v>1</v>
      </c>
      <c r="C2970" t="s">
        <v>7317</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13848</v>
      </c>
      <c r="R2970">
        <v>1225</v>
      </c>
      <c r="S2970">
        <v>1379</v>
      </c>
    </row>
    <row r="2971" spans="1:19" x14ac:dyDescent="0.3">
      <c r="A2971" t="s">
        <v>7314</v>
      </c>
      <c r="B2971">
        <v>1</v>
      </c>
      <c r="C2971" t="s">
        <v>7317</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13849</v>
      </c>
      <c r="R2971">
        <v>1380</v>
      </c>
      <c r="S2971">
        <v>1447</v>
      </c>
    </row>
    <row r="2972" spans="1:19" x14ac:dyDescent="0.3">
      <c r="A2972" t="s">
        <v>7314</v>
      </c>
      <c r="B2972">
        <v>1</v>
      </c>
      <c r="C2972" t="s">
        <v>7317</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13850</v>
      </c>
      <c r="R2972">
        <v>1448</v>
      </c>
      <c r="S2972">
        <v>1599</v>
      </c>
    </row>
    <row r="2973" spans="1:19" x14ac:dyDescent="0.3">
      <c r="A2973" t="s">
        <v>7314</v>
      </c>
      <c r="B2973">
        <v>1</v>
      </c>
      <c r="C2973" t="s">
        <v>7317</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13851</v>
      </c>
      <c r="R2973">
        <v>1600</v>
      </c>
      <c r="S2973">
        <v>1712</v>
      </c>
    </row>
    <row r="2974" spans="1:19" x14ac:dyDescent="0.3">
      <c r="A2974" t="s">
        <v>7314</v>
      </c>
      <c r="B2974">
        <v>1</v>
      </c>
      <c r="C2974" t="s">
        <v>7317</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13852</v>
      </c>
      <c r="R2974">
        <v>1713</v>
      </c>
      <c r="S2974">
        <v>1782</v>
      </c>
    </row>
    <row r="2975" spans="1:19" x14ac:dyDescent="0.3">
      <c r="A2975" t="s">
        <v>7314</v>
      </c>
      <c r="B2975">
        <v>1</v>
      </c>
      <c r="C2975" t="s">
        <v>7317</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13853</v>
      </c>
    </row>
    <row r="2976" spans="1:19" x14ac:dyDescent="0.3">
      <c r="A2976" t="s">
        <v>4137</v>
      </c>
      <c r="B2976">
        <v>-1</v>
      </c>
      <c r="C2976" t="s">
        <v>4138</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13854</v>
      </c>
      <c r="R2976">
        <v>1</v>
      </c>
      <c r="S2976">
        <v>601</v>
      </c>
    </row>
    <row r="2977" spans="1:19" x14ac:dyDescent="0.3">
      <c r="A2977" t="s">
        <v>4137</v>
      </c>
      <c r="B2977">
        <v>-1</v>
      </c>
      <c r="C2977" t="s">
        <v>4138</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13855</v>
      </c>
      <c r="R2977">
        <v>602</v>
      </c>
      <c r="S2977">
        <v>855</v>
      </c>
    </row>
    <row r="2978" spans="1:19" x14ac:dyDescent="0.3">
      <c r="A2978" t="s">
        <v>2409</v>
      </c>
      <c r="B2978">
        <v>-1</v>
      </c>
      <c r="C2978" t="s">
        <v>2432</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13856</v>
      </c>
      <c r="R2978">
        <v>1</v>
      </c>
      <c r="S2978">
        <v>4</v>
      </c>
    </row>
    <row r="2979" spans="1:19" x14ac:dyDescent="0.3">
      <c r="A2979" t="s">
        <v>2409</v>
      </c>
      <c r="B2979">
        <v>-1</v>
      </c>
      <c r="C2979" t="s">
        <v>2432</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13857</v>
      </c>
      <c r="R2979">
        <v>5</v>
      </c>
      <c r="S2979">
        <v>72</v>
      </c>
    </row>
    <row r="2980" spans="1:19" x14ac:dyDescent="0.3">
      <c r="A2980" t="s">
        <v>2409</v>
      </c>
      <c r="B2980">
        <v>-1</v>
      </c>
      <c r="C2980" t="s">
        <v>2432</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13858</v>
      </c>
      <c r="R2980">
        <v>73</v>
      </c>
      <c r="S2980">
        <v>288</v>
      </c>
    </row>
    <row r="2981" spans="1:19" x14ac:dyDescent="0.3">
      <c r="A2981" t="s">
        <v>2409</v>
      </c>
      <c r="B2981">
        <v>-1</v>
      </c>
      <c r="C2981" t="s">
        <v>2432</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13859</v>
      </c>
      <c r="R2981">
        <v>289</v>
      </c>
      <c r="S2981">
        <v>447</v>
      </c>
    </row>
    <row r="2982" spans="1:19" x14ac:dyDescent="0.3">
      <c r="A2982" t="s">
        <v>2409</v>
      </c>
      <c r="B2982">
        <v>-1</v>
      </c>
      <c r="C2982" t="s">
        <v>2432</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13860</v>
      </c>
      <c r="R2982">
        <v>448</v>
      </c>
      <c r="S2982">
        <v>555</v>
      </c>
    </row>
    <row r="2983" spans="1:19" x14ac:dyDescent="0.3">
      <c r="A2983" t="s">
        <v>2409</v>
      </c>
      <c r="B2983">
        <v>-1</v>
      </c>
      <c r="C2983" t="s">
        <v>2432</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13861</v>
      </c>
      <c r="R2983">
        <v>556</v>
      </c>
      <c r="S2983">
        <v>712</v>
      </c>
    </row>
    <row r="2984" spans="1:19" x14ac:dyDescent="0.3">
      <c r="A2984" t="s">
        <v>2409</v>
      </c>
      <c r="B2984">
        <v>-1</v>
      </c>
      <c r="C2984" t="s">
        <v>2432</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13862</v>
      </c>
      <c r="R2984">
        <v>713</v>
      </c>
      <c r="S2984">
        <v>862</v>
      </c>
    </row>
    <row r="2985" spans="1:19" x14ac:dyDescent="0.3">
      <c r="A2985" t="s">
        <v>2409</v>
      </c>
      <c r="B2985">
        <v>-1</v>
      </c>
      <c r="C2985" t="s">
        <v>2432</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13863</v>
      </c>
      <c r="R2985">
        <v>863</v>
      </c>
      <c r="S2985">
        <v>907</v>
      </c>
    </row>
    <row r="2986" spans="1:19" x14ac:dyDescent="0.3">
      <c r="A2986" t="s">
        <v>2409</v>
      </c>
      <c r="B2986">
        <v>-1</v>
      </c>
      <c r="C2986" t="s">
        <v>2432</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13864</v>
      </c>
      <c r="R2986">
        <v>908</v>
      </c>
      <c r="S2986">
        <v>987</v>
      </c>
    </row>
    <row r="2987" spans="1:19" x14ac:dyDescent="0.3">
      <c r="A2987" t="s">
        <v>2409</v>
      </c>
      <c r="B2987">
        <v>-1</v>
      </c>
      <c r="C2987" t="s">
        <v>2432</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13865</v>
      </c>
      <c r="R2987">
        <v>988</v>
      </c>
      <c r="S2987">
        <v>1100</v>
      </c>
    </row>
    <row r="2988" spans="1:19" x14ac:dyDescent="0.3">
      <c r="A2988" t="s">
        <v>2409</v>
      </c>
      <c r="B2988">
        <v>-1</v>
      </c>
      <c r="C2988" t="s">
        <v>2432</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13866</v>
      </c>
      <c r="R2988">
        <v>1101</v>
      </c>
      <c r="S2988">
        <v>1284</v>
      </c>
    </row>
    <row r="2989" spans="1:19" x14ac:dyDescent="0.3">
      <c r="A2989" t="s">
        <v>2409</v>
      </c>
      <c r="B2989">
        <v>-1</v>
      </c>
      <c r="C2989" t="s">
        <v>2432</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13867</v>
      </c>
      <c r="R2989">
        <v>1285</v>
      </c>
      <c r="S2989">
        <v>1369</v>
      </c>
    </row>
    <row r="2990" spans="1:19" x14ac:dyDescent="0.3">
      <c r="A2990" t="s">
        <v>2409</v>
      </c>
      <c r="B2990">
        <v>-1</v>
      </c>
      <c r="C2990" t="s">
        <v>2432</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13868</v>
      </c>
      <c r="R2990">
        <v>1370</v>
      </c>
      <c r="S2990">
        <v>1515</v>
      </c>
    </row>
    <row r="2991" spans="1:19" x14ac:dyDescent="0.3">
      <c r="A2991" t="s">
        <v>2409</v>
      </c>
      <c r="B2991">
        <v>-1</v>
      </c>
      <c r="C2991" t="s">
        <v>2432</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13869</v>
      </c>
      <c r="R2991">
        <v>1516</v>
      </c>
      <c r="S2991">
        <v>1606</v>
      </c>
    </row>
    <row r="2992" spans="1:19" x14ac:dyDescent="0.3">
      <c r="A2992" t="s">
        <v>2409</v>
      </c>
      <c r="B2992">
        <v>-1</v>
      </c>
      <c r="C2992" t="s">
        <v>2432</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13870</v>
      </c>
      <c r="R2992">
        <v>1607</v>
      </c>
      <c r="S2992">
        <v>1755</v>
      </c>
    </row>
    <row r="2993" spans="1:19" x14ac:dyDescent="0.3">
      <c r="A2993" t="s">
        <v>2409</v>
      </c>
      <c r="B2993">
        <v>-1</v>
      </c>
      <c r="C2993" t="s">
        <v>2432</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13871</v>
      </c>
      <c r="R2993">
        <v>1756</v>
      </c>
      <c r="S2993">
        <v>1841</v>
      </c>
    </row>
    <row r="2994" spans="1:19" x14ac:dyDescent="0.3">
      <c r="A2994" t="s">
        <v>2409</v>
      </c>
      <c r="B2994">
        <v>-1</v>
      </c>
      <c r="C2994" t="s">
        <v>2432</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13872</v>
      </c>
      <c r="R2994">
        <v>1842</v>
      </c>
      <c r="S2994">
        <v>1911</v>
      </c>
    </row>
    <row r="2995" spans="1:19" x14ac:dyDescent="0.3">
      <c r="A2995" t="s">
        <v>2409</v>
      </c>
      <c r="B2995">
        <v>-1</v>
      </c>
      <c r="C2995" t="s">
        <v>2432</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13873</v>
      </c>
      <c r="R2995">
        <v>1912</v>
      </c>
      <c r="S2995">
        <v>2030</v>
      </c>
    </row>
    <row r="2996" spans="1:19" x14ac:dyDescent="0.3">
      <c r="A2996" t="s">
        <v>2409</v>
      </c>
      <c r="B2996">
        <v>-1</v>
      </c>
      <c r="C2996" t="s">
        <v>2432</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13874</v>
      </c>
      <c r="R2996">
        <v>2031</v>
      </c>
      <c r="S2996">
        <v>2172</v>
      </c>
    </row>
    <row r="2997" spans="1:19" x14ac:dyDescent="0.3">
      <c r="A2997" t="s">
        <v>2409</v>
      </c>
      <c r="B2997">
        <v>-1</v>
      </c>
      <c r="C2997" t="s">
        <v>2429</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13858</v>
      </c>
      <c r="R2997">
        <v>640</v>
      </c>
      <c r="S2997">
        <v>855</v>
      </c>
    </row>
    <row r="2998" spans="1:19" x14ac:dyDescent="0.3">
      <c r="A2998" t="s">
        <v>2409</v>
      </c>
      <c r="B2998">
        <v>-1</v>
      </c>
      <c r="C2998" t="s">
        <v>2429</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13859</v>
      </c>
      <c r="R2998">
        <v>856</v>
      </c>
      <c r="S2998">
        <v>1014</v>
      </c>
    </row>
    <row r="2999" spans="1:19" x14ac:dyDescent="0.3">
      <c r="A2999" t="s">
        <v>2409</v>
      </c>
      <c r="B2999">
        <v>-1</v>
      </c>
      <c r="C2999" t="s">
        <v>2429</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13860</v>
      </c>
      <c r="R2999">
        <v>1015</v>
      </c>
      <c r="S2999">
        <v>1122</v>
      </c>
    </row>
    <row r="3000" spans="1:19" x14ac:dyDescent="0.3">
      <c r="A3000" t="s">
        <v>2409</v>
      </c>
      <c r="B3000">
        <v>-1</v>
      </c>
      <c r="C3000" t="s">
        <v>2429</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13861</v>
      </c>
      <c r="R3000">
        <v>1123</v>
      </c>
      <c r="S3000">
        <v>1279</v>
      </c>
    </row>
    <row r="3001" spans="1:19" x14ac:dyDescent="0.3">
      <c r="A3001" t="s">
        <v>2409</v>
      </c>
      <c r="B3001">
        <v>-1</v>
      </c>
      <c r="C3001" t="s">
        <v>2429</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13862</v>
      </c>
      <c r="R3001">
        <v>1280</v>
      </c>
      <c r="S3001">
        <v>1429</v>
      </c>
    </row>
    <row r="3002" spans="1:19" x14ac:dyDescent="0.3">
      <c r="A3002" t="s">
        <v>2409</v>
      </c>
      <c r="B3002">
        <v>-1</v>
      </c>
      <c r="C3002" t="s">
        <v>2429</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13863</v>
      </c>
      <c r="R3002">
        <v>1430</v>
      </c>
      <c r="S3002">
        <v>1474</v>
      </c>
    </row>
    <row r="3003" spans="1:19" x14ac:dyDescent="0.3">
      <c r="A3003" t="s">
        <v>2409</v>
      </c>
      <c r="B3003">
        <v>-1</v>
      </c>
      <c r="C3003" t="s">
        <v>2429</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13864</v>
      </c>
      <c r="R3003">
        <v>1475</v>
      </c>
      <c r="S3003">
        <v>1554</v>
      </c>
    </row>
    <row r="3004" spans="1:19" x14ac:dyDescent="0.3">
      <c r="A3004" t="s">
        <v>2409</v>
      </c>
      <c r="B3004">
        <v>-1</v>
      </c>
      <c r="C3004" t="s">
        <v>2429</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13865</v>
      </c>
      <c r="R3004">
        <v>1555</v>
      </c>
      <c r="S3004">
        <v>1667</v>
      </c>
    </row>
    <row r="3005" spans="1:19" x14ac:dyDescent="0.3">
      <c r="A3005" t="s">
        <v>2409</v>
      </c>
      <c r="B3005">
        <v>-1</v>
      </c>
      <c r="C3005" t="s">
        <v>2429</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13866</v>
      </c>
      <c r="R3005">
        <v>1668</v>
      </c>
      <c r="S3005">
        <v>1851</v>
      </c>
    </row>
    <row r="3006" spans="1:19" x14ac:dyDescent="0.3">
      <c r="A3006" t="s">
        <v>2409</v>
      </c>
      <c r="B3006">
        <v>-1</v>
      </c>
      <c r="C3006" t="s">
        <v>2429</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13867</v>
      </c>
      <c r="R3006">
        <v>1852</v>
      </c>
      <c r="S3006">
        <v>1936</v>
      </c>
    </row>
    <row r="3007" spans="1:19" x14ac:dyDescent="0.3">
      <c r="A3007" t="s">
        <v>2409</v>
      </c>
      <c r="B3007">
        <v>-1</v>
      </c>
      <c r="C3007" t="s">
        <v>2429</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13868</v>
      </c>
      <c r="R3007">
        <v>1937</v>
      </c>
      <c r="S3007">
        <v>2082</v>
      </c>
    </row>
    <row r="3008" spans="1:19" x14ac:dyDescent="0.3">
      <c r="A3008" t="s">
        <v>2409</v>
      </c>
      <c r="B3008">
        <v>-1</v>
      </c>
      <c r="C3008" t="s">
        <v>2429</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13869</v>
      </c>
      <c r="R3008">
        <v>2083</v>
      </c>
      <c r="S3008">
        <v>2173</v>
      </c>
    </row>
    <row r="3009" spans="1:19" x14ac:dyDescent="0.3">
      <c r="A3009" t="s">
        <v>2409</v>
      </c>
      <c r="B3009">
        <v>-1</v>
      </c>
      <c r="C3009" t="s">
        <v>2429</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13870</v>
      </c>
      <c r="R3009">
        <v>2174</v>
      </c>
      <c r="S3009">
        <v>2322</v>
      </c>
    </row>
    <row r="3010" spans="1:19" x14ac:dyDescent="0.3">
      <c r="A3010" t="s">
        <v>2409</v>
      </c>
      <c r="B3010">
        <v>-1</v>
      </c>
      <c r="C3010" t="s">
        <v>2429</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13871</v>
      </c>
      <c r="R3010">
        <v>2323</v>
      </c>
      <c r="S3010">
        <v>2408</v>
      </c>
    </row>
    <row r="3011" spans="1:19" x14ac:dyDescent="0.3">
      <c r="A3011" t="s">
        <v>2409</v>
      </c>
      <c r="B3011">
        <v>-1</v>
      </c>
      <c r="C3011" t="s">
        <v>2429</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13872</v>
      </c>
      <c r="R3011">
        <v>2409</v>
      </c>
      <c r="S3011">
        <v>2478</v>
      </c>
    </row>
    <row r="3012" spans="1:19" x14ac:dyDescent="0.3">
      <c r="A3012" t="s">
        <v>2409</v>
      </c>
      <c r="B3012">
        <v>-1</v>
      </c>
      <c r="C3012" t="s">
        <v>2429</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13873</v>
      </c>
      <c r="R3012">
        <v>2479</v>
      </c>
      <c r="S3012">
        <v>2597</v>
      </c>
    </row>
    <row r="3013" spans="1:19" x14ac:dyDescent="0.3">
      <c r="A3013" t="s">
        <v>2409</v>
      </c>
      <c r="B3013">
        <v>-1</v>
      </c>
      <c r="C3013" t="s">
        <v>2429</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13874</v>
      </c>
      <c r="R3013">
        <v>2598</v>
      </c>
      <c r="S3013">
        <v>2739</v>
      </c>
    </row>
    <row r="3014" spans="1:19" x14ac:dyDescent="0.3">
      <c r="A3014" t="s">
        <v>2409</v>
      </c>
      <c r="B3014">
        <v>-1</v>
      </c>
      <c r="C3014" t="s">
        <v>2429</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13875</v>
      </c>
    </row>
    <row r="3015" spans="1:19" x14ac:dyDescent="0.3">
      <c r="A3015" t="s">
        <v>2409</v>
      </c>
      <c r="B3015">
        <v>-1</v>
      </c>
      <c r="C3015" t="s">
        <v>2429</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13876</v>
      </c>
      <c r="R3015">
        <v>1</v>
      </c>
      <c r="S3015">
        <v>72</v>
      </c>
    </row>
    <row r="3016" spans="1:19" x14ac:dyDescent="0.3">
      <c r="A3016" t="s">
        <v>2409</v>
      </c>
      <c r="B3016">
        <v>-1</v>
      </c>
      <c r="C3016" t="s">
        <v>2429</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13877</v>
      </c>
      <c r="R3016">
        <v>73</v>
      </c>
      <c r="S3016">
        <v>177</v>
      </c>
    </row>
    <row r="3017" spans="1:19" x14ac:dyDescent="0.3">
      <c r="A3017" t="s">
        <v>2409</v>
      </c>
      <c r="B3017">
        <v>-1</v>
      </c>
      <c r="C3017" t="s">
        <v>2429</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13878</v>
      </c>
      <c r="R3017">
        <v>178</v>
      </c>
      <c r="S3017">
        <v>448</v>
      </c>
    </row>
    <row r="3018" spans="1:19" x14ac:dyDescent="0.3">
      <c r="A3018" t="s">
        <v>2409</v>
      </c>
      <c r="B3018">
        <v>-1</v>
      </c>
      <c r="C3018" t="s">
        <v>2429</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13879</v>
      </c>
      <c r="R3018">
        <v>449</v>
      </c>
      <c r="S3018">
        <v>492</v>
      </c>
    </row>
    <row r="3019" spans="1:19" x14ac:dyDescent="0.3">
      <c r="A3019" t="s">
        <v>2409</v>
      </c>
      <c r="B3019">
        <v>-1</v>
      </c>
      <c r="C3019" t="s">
        <v>2429</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13880</v>
      </c>
      <c r="R3019">
        <v>493</v>
      </c>
      <c r="S3019">
        <v>639</v>
      </c>
    </row>
    <row r="3020" spans="1:19" x14ac:dyDescent="0.3">
      <c r="A3020" t="s">
        <v>2409</v>
      </c>
      <c r="B3020">
        <v>-1</v>
      </c>
      <c r="C3020" t="s">
        <v>2425</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13858</v>
      </c>
      <c r="R3020">
        <v>640</v>
      </c>
      <c r="S3020">
        <v>855</v>
      </c>
    </row>
    <row r="3021" spans="1:19" x14ac:dyDescent="0.3">
      <c r="A3021" t="s">
        <v>2409</v>
      </c>
      <c r="B3021">
        <v>-1</v>
      </c>
      <c r="C3021" t="s">
        <v>2425</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13859</v>
      </c>
      <c r="R3021">
        <v>856</v>
      </c>
      <c r="S3021">
        <v>1014</v>
      </c>
    </row>
    <row r="3022" spans="1:19" x14ac:dyDescent="0.3">
      <c r="A3022" t="s">
        <v>2409</v>
      </c>
      <c r="B3022">
        <v>-1</v>
      </c>
      <c r="C3022" t="s">
        <v>2425</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13860</v>
      </c>
      <c r="R3022">
        <v>1015</v>
      </c>
      <c r="S3022">
        <v>1122</v>
      </c>
    </row>
    <row r="3023" spans="1:19" x14ac:dyDescent="0.3">
      <c r="A3023" t="s">
        <v>2409</v>
      </c>
      <c r="B3023">
        <v>-1</v>
      </c>
      <c r="C3023" t="s">
        <v>2425</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13861</v>
      </c>
      <c r="R3023">
        <v>1123</v>
      </c>
      <c r="S3023">
        <v>1279</v>
      </c>
    </row>
    <row r="3024" spans="1:19" x14ac:dyDescent="0.3">
      <c r="A3024" t="s">
        <v>2409</v>
      </c>
      <c r="B3024">
        <v>-1</v>
      </c>
      <c r="C3024" t="s">
        <v>2425</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13862</v>
      </c>
      <c r="R3024">
        <v>1280</v>
      </c>
      <c r="S3024">
        <v>1429</v>
      </c>
    </row>
    <row r="3025" spans="1:19" x14ac:dyDescent="0.3">
      <c r="A3025" t="s">
        <v>2409</v>
      </c>
      <c r="B3025">
        <v>-1</v>
      </c>
      <c r="C3025" t="s">
        <v>2425</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13863</v>
      </c>
      <c r="R3025">
        <v>1430</v>
      </c>
      <c r="S3025">
        <v>1474</v>
      </c>
    </row>
    <row r="3026" spans="1:19" x14ac:dyDescent="0.3">
      <c r="A3026" t="s">
        <v>2409</v>
      </c>
      <c r="B3026">
        <v>-1</v>
      </c>
      <c r="C3026" t="s">
        <v>2425</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13864</v>
      </c>
      <c r="R3026">
        <v>1475</v>
      </c>
      <c r="S3026">
        <v>1554</v>
      </c>
    </row>
    <row r="3027" spans="1:19" x14ac:dyDescent="0.3">
      <c r="A3027" t="s">
        <v>2409</v>
      </c>
      <c r="B3027">
        <v>-1</v>
      </c>
      <c r="C3027" t="s">
        <v>2425</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13865</v>
      </c>
      <c r="R3027">
        <v>1555</v>
      </c>
      <c r="S3027">
        <v>1667</v>
      </c>
    </row>
    <row r="3028" spans="1:19" x14ac:dyDescent="0.3">
      <c r="A3028" t="s">
        <v>2409</v>
      </c>
      <c r="B3028">
        <v>-1</v>
      </c>
      <c r="C3028" t="s">
        <v>2425</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13866</v>
      </c>
      <c r="R3028">
        <v>1668</v>
      </c>
      <c r="S3028">
        <v>1851</v>
      </c>
    </row>
    <row r="3029" spans="1:19" x14ac:dyDescent="0.3">
      <c r="A3029" t="s">
        <v>2409</v>
      </c>
      <c r="B3029">
        <v>-1</v>
      </c>
      <c r="C3029" t="s">
        <v>2425</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13867</v>
      </c>
      <c r="R3029">
        <v>1852</v>
      </c>
      <c r="S3029">
        <v>1936</v>
      </c>
    </row>
    <row r="3030" spans="1:19" x14ac:dyDescent="0.3">
      <c r="A3030" t="s">
        <v>2409</v>
      </c>
      <c r="B3030">
        <v>-1</v>
      </c>
      <c r="C3030" t="s">
        <v>2425</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13868</v>
      </c>
      <c r="R3030">
        <v>1937</v>
      </c>
      <c r="S3030">
        <v>2082</v>
      </c>
    </row>
    <row r="3031" spans="1:19" x14ac:dyDescent="0.3">
      <c r="A3031" t="s">
        <v>2409</v>
      </c>
      <c r="B3031">
        <v>-1</v>
      </c>
      <c r="C3031" t="s">
        <v>2425</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13869</v>
      </c>
      <c r="R3031">
        <v>2083</v>
      </c>
      <c r="S3031">
        <v>2173</v>
      </c>
    </row>
    <row r="3032" spans="1:19" x14ac:dyDescent="0.3">
      <c r="A3032" t="s">
        <v>2409</v>
      </c>
      <c r="B3032">
        <v>-1</v>
      </c>
      <c r="C3032" t="s">
        <v>2425</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13870</v>
      </c>
      <c r="R3032">
        <v>2174</v>
      </c>
      <c r="S3032">
        <v>2322</v>
      </c>
    </row>
    <row r="3033" spans="1:19" x14ac:dyDescent="0.3">
      <c r="A3033" t="s">
        <v>2409</v>
      </c>
      <c r="B3033">
        <v>-1</v>
      </c>
      <c r="C3033" t="s">
        <v>2425</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13871</v>
      </c>
      <c r="R3033">
        <v>2323</v>
      </c>
      <c r="S3033">
        <v>2408</v>
      </c>
    </row>
    <row r="3034" spans="1:19" x14ac:dyDescent="0.3">
      <c r="A3034" t="s">
        <v>2409</v>
      </c>
      <c r="B3034">
        <v>-1</v>
      </c>
      <c r="C3034" t="s">
        <v>2425</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13872</v>
      </c>
      <c r="R3034">
        <v>2409</v>
      </c>
      <c r="S3034">
        <v>2478</v>
      </c>
    </row>
    <row r="3035" spans="1:19" x14ac:dyDescent="0.3">
      <c r="A3035" t="s">
        <v>2409</v>
      </c>
      <c r="B3035">
        <v>-1</v>
      </c>
      <c r="C3035" t="s">
        <v>2425</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13873</v>
      </c>
      <c r="R3035">
        <v>2479</v>
      </c>
      <c r="S3035">
        <v>2597</v>
      </c>
    </row>
    <row r="3036" spans="1:19" x14ac:dyDescent="0.3">
      <c r="A3036" t="s">
        <v>2409</v>
      </c>
      <c r="B3036">
        <v>-1</v>
      </c>
      <c r="C3036" t="s">
        <v>2425</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13874</v>
      </c>
      <c r="R3036">
        <v>2598</v>
      </c>
      <c r="S3036">
        <v>2739</v>
      </c>
    </row>
    <row r="3037" spans="1:19" x14ac:dyDescent="0.3">
      <c r="A3037" t="s">
        <v>2409</v>
      </c>
      <c r="B3037">
        <v>-1</v>
      </c>
      <c r="C3037" t="s">
        <v>2425</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13876</v>
      </c>
      <c r="R3037">
        <v>1</v>
      </c>
      <c r="S3037">
        <v>72</v>
      </c>
    </row>
    <row r="3038" spans="1:19" x14ac:dyDescent="0.3">
      <c r="A3038" t="s">
        <v>2409</v>
      </c>
      <c r="B3038">
        <v>-1</v>
      </c>
      <c r="C3038" t="s">
        <v>2425</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13877</v>
      </c>
      <c r="R3038">
        <v>73</v>
      </c>
      <c r="S3038">
        <v>177</v>
      </c>
    </row>
    <row r="3039" spans="1:19" x14ac:dyDescent="0.3">
      <c r="A3039" t="s">
        <v>2409</v>
      </c>
      <c r="B3039">
        <v>-1</v>
      </c>
      <c r="C3039" t="s">
        <v>2425</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13878</v>
      </c>
      <c r="R3039">
        <v>178</v>
      </c>
      <c r="S3039">
        <v>448</v>
      </c>
    </row>
    <row r="3040" spans="1:19" x14ac:dyDescent="0.3">
      <c r="A3040" t="s">
        <v>2409</v>
      </c>
      <c r="B3040">
        <v>-1</v>
      </c>
      <c r="C3040" t="s">
        <v>2425</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13879</v>
      </c>
      <c r="R3040">
        <v>449</v>
      </c>
      <c r="S3040">
        <v>492</v>
      </c>
    </row>
    <row r="3041" spans="1:19" x14ac:dyDescent="0.3">
      <c r="A3041" t="s">
        <v>2409</v>
      </c>
      <c r="B3041">
        <v>-1</v>
      </c>
      <c r="C3041" t="s">
        <v>2425</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13880</v>
      </c>
      <c r="R3041">
        <v>493</v>
      </c>
      <c r="S3041">
        <v>639</v>
      </c>
    </row>
    <row r="3042" spans="1:19" x14ac:dyDescent="0.3">
      <c r="A3042" t="s">
        <v>2409</v>
      </c>
      <c r="B3042">
        <v>-1</v>
      </c>
      <c r="C3042" t="s">
        <v>2425</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13881</v>
      </c>
    </row>
    <row r="3043" spans="1:19" x14ac:dyDescent="0.3">
      <c r="A3043" t="s">
        <v>2409</v>
      </c>
      <c r="B3043">
        <v>-1</v>
      </c>
      <c r="C3043" t="s">
        <v>2439</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13876</v>
      </c>
      <c r="R3043">
        <v>1</v>
      </c>
      <c r="S3043">
        <v>72</v>
      </c>
    </row>
    <row r="3044" spans="1:19" x14ac:dyDescent="0.3">
      <c r="A3044" t="s">
        <v>2409</v>
      </c>
      <c r="B3044">
        <v>-1</v>
      </c>
      <c r="C3044" t="s">
        <v>2439</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13877</v>
      </c>
      <c r="R3044">
        <v>73</v>
      </c>
      <c r="S3044">
        <v>177</v>
      </c>
    </row>
    <row r="3045" spans="1:19" x14ac:dyDescent="0.3">
      <c r="A3045" t="s">
        <v>2409</v>
      </c>
      <c r="B3045">
        <v>-1</v>
      </c>
      <c r="C3045" t="s">
        <v>2439</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13881</v>
      </c>
    </row>
    <row r="3046" spans="1:19" x14ac:dyDescent="0.3">
      <c r="A3046" t="s">
        <v>2409</v>
      </c>
      <c r="B3046">
        <v>-1</v>
      </c>
      <c r="C3046" t="s">
        <v>2439</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13882</v>
      </c>
      <c r="R3046">
        <v>178</v>
      </c>
      <c r="S3046">
        <v>501</v>
      </c>
    </row>
    <row r="3047" spans="1:19" x14ac:dyDescent="0.3">
      <c r="A3047" t="s">
        <v>9221</v>
      </c>
      <c r="B3047">
        <v>1</v>
      </c>
      <c r="C3047" t="s">
        <v>9224</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13883</v>
      </c>
      <c r="R3047">
        <v>1</v>
      </c>
      <c r="S3047">
        <v>340</v>
      </c>
    </row>
    <row r="3048" spans="1:19" x14ac:dyDescent="0.3">
      <c r="A3048" t="s">
        <v>9221</v>
      </c>
      <c r="B3048">
        <v>1</v>
      </c>
      <c r="C3048" t="s">
        <v>9224</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13884</v>
      </c>
      <c r="R3048">
        <v>341</v>
      </c>
      <c r="S3048">
        <v>463</v>
      </c>
    </row>
    <row r="3049" spans="1:19" x14ac:dyDescent="0.3">
      <c r="A3049" t="s">
        <v>9221</v>
      </c>
      <c r="B3049">
        <v>1</v>
      </c>
      <c r="C3049" t="s">
        <v>9224</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13885</v>
      </c>
      <c r="R3049">
        <v>464</v>
      </c>
      <c r="S3049">
        <v>642</v>
      </c>
    </row>
    <row r="3050" spans="1:19" x14ac:dyDescent="0.3">
      <c r="A3050" t="s">
        <v>9221</v>
      </c>
      <c r="B3050">
        <v>1</v>
      </c>
      <c r="C3050" t="s">
        <v>9229</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13886</v>
      </c>
      <c r="R3050">
        <v>1</v>
      </c>
      <c r="S3050">
        <v>340</v>
      </c>
    </row>
    <row r="3051" spans="1:19" x14ac:dyDescent="0.3">
      <c r="A3051" t="s">
        <v>9221</v>
      </c>
      <c r="B3051">
        <v>1</v>
      </c>
      <c r="C3051" t="s">
        <v>9229</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13887</v>
      </c>
      <c r="R3051">
        <v>341</v>
      </c>
      <c r="S3051">
        <v>519</v>
      </c>
    </row>
    <row r="3052" spans="1:19" x14ac:dyDescent="0.3">
      <c r="A3052" t="s">
        <v>3748</v>
      </c>
      <c r="B3052">
        <v>1</v>
      </c>
      <c r="C3052" t="s">
        <v>3753</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13888</v>
      </c>
    </row>
    <row r="3053" spans="1:19" x14ac:dyDescent="0.3">
      <c r="A3053" t="s">
        <v>3748</v>
      </c>
      <c r="B3053">
        <v>1</v>
      </c>
      <c r="C3053" t="s">
        <v>3753</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13889</v>
      </c>
      <c r="R3053">
        <v>1</v>
      </c>
      <c r="S3053">
        <v>241</v>
      </c>
    </row>
    <row r="3054" spans="1:19" x14ac:dyDescent="0.3">
      <c r="A3054" t="s">
        <v>3748</v>
      </c>
      <c r="B3054">
        <v>1</v>
      </c>
      <c r="C3054" t="s">
        <v>3753</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13890</v>
      </c>
      <c r="R3054">
        <v>242</v>
      </c>
      <c r="S3054">
        <v>778</v>
      </c>
    </row>
    <row r="3055" spans="1:19" x14ac:dyDescent="0.3">
      <c r="A3055" t="s">
        <v>3748</v>
      </c>
      <c r="B3055">
        <v>1</v>
      </c>
      <c r="C3055" t="s">
        <v>3753</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13891</v>
      </c>
      <c r="R3055">
        <v>779</v>
      </c>
      <c r="S3055">
        <v>924</v>
      </c>
    </row>
    <row r="3056" spans="1:19" x14ac:dyDescent="0.3">
      <c r="A3056" t="s">
        <v>3748</v>
      </c>
      <c r="B3056">
        <v>1</v>
      </c>
      <c r="C3056" t="s">
        <v>3753</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13892</v>
      </c>
      <c r="R3056">
        <v>925</v>
      </c>
      <c r="S3056">
        <v>1050</v>
      </c>
    </row>
    <row r="3057" spans="1:19" x14ac:dyDescent="0.3">
      <c r="A3057" t="s">
        <v>3748</v>
      </c>
      <c r="B3057">
        <v>1</v>
      </c>
      <c r="C3057" t="s">
        <v>3753</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13893</v>
      </c>
      <c r="R3057">
        <v>1051</v>
      </c>
      <c r="S3057">
        <v>1335</v>
      </c>
    </row>
    <row r="3058" spans="1:19" x14ac:dyDescent="0.3">
      <c r="A3058" t="s">
        <v>9058</v>
      </c>
      <c r="B3058">
        <v>1</v>
      </c>
      <c r="C3058" t="s">
        <v>9075</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13894</v>
      </c>
    </row>
    <row r="3059" spans="1:19" x14ac:dyDescent="0.3">
      <c r="A3059" t="s">
        <v>9058</v>
      </c>
      <c r="B3059">
        <v>1</v>
      </c>
      <c r="C3059" t="s">
        <v>9075</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13895</v>
      </c>
      <c r="R3059">
        <v>1</v>
      </c>
      <c r="S3059">
        <v>138</v>
      </c>
    </row>
    <row r="3060" spans="1:19" x14ac:dyDescent="0.3">
      <c r="A3060" t="s">
        <v>9058</v>
      </c>
      <c r="B3060">
        <v>1</v>
      </c>
      <c r="C3060" t="s">
        <v>9075</v>
      </c>
      <c r="D3060" t="str">
        <f>INDEX(Transcripts[#Data], MATCH(Exons[[#This Row],[Transcript stable ID]], Transcripts[Transcript stable ID], 0), 4)</f>
        <v>NM_000548.4</v>
      </c>
      <c r="E3060" t="s">
        <v>27</v>
      </c>
      <c r="J3060">
        <v>2097466</v>
      </c>
      <c r="K3060">
        <v>2100401</v>
      </c>
      <c r="L3060">
        <v>2100487</v>
      </c>
      <c r="N3060">
        <v>3</v>
      </c>
      <c r="O3060">
        <v>769</v>
      </c>
      <c r="P3060">
        <v>855</v>
      </c>
      <c r="Q3060" t="s">
        <v>13896</v>
      </c>
      <c r="R3060">
        <v>139</v>
      </c>
      <c r="S3060">
        <v>225</v>
      </c>
    </row>
    <row r="3061" spans="1:19" x14ac:dyDescent="0.3">
      <c r="A3061" t="s">
        <v>9058</v>
      </c>
      <c r="B3061">
        <v>1</v>
      </c>
      <c r="C3061" t="s">
        <v>9075</v>
      </c>
      <c r="D3061" t="str">
        <f>INDEX(Transcripts[#Data], MATCH(Exons[[#This Row],[Transcript stable ID]], Transcripts[Transcript stable ID], 0), 4)</f>
        <v>NM_000548.4</v>
      </c>
      <c r="E3061" t="s">
        <v>27</v>
      </c>
      <c r="J3061">
        <v>2097466</v>
      </c>
      <c r="K3061">
        <v>2103343</v>
      </c>
      <c r="L3061">
        <v>2103453</v>
      </c>
      <c r="N3061">
        <v>4</v>
      </c>
      <c r="O3061">
        <v>856</v>
      </c>
      <c r="P3061">
        <v>966</v>
      </c>
      <c r="Q3061" t="s">
        <v>13897</v>
      </c>
      <c r="R3061">
        <v>226</v>
      </c>
      <c r="S3061">
        <v>336</v>
      </c>
    </row>
    <row r="3062" spans="1:19" x14ac:dyDescent="0.3">
      <c r="A3062" t="s">
        <v>9058</v>
      </c>
      <c r="B3062">
        <v>1</v>
      </c>
      <c r="C3062" t="s">
        <v>9075</v>
      </c>
      <c r="D3062" t="str">
        <f>INDEX(Transcripts[#Data], MATCH(Exons[[#This Row],[Transcript stable ID]], Transcripts[Transcript stable ID], 0), 4)</f>
        <v>NM_000548.4</v>
      </c>
      <c r="E3062" t="s">
        <v>27</v>
      </c>
      <c r="J3062">
        <v>2097466</v>
      </c>
      <c r="K3062">
        <v>2104297</v>
      </c>
      <c r="L3062">
        <v>2104441</v>
      </c>
      <c r="N3062">
        <v>5</v>
      </c>
      <c r="O3062">
        <v>967</v>
      </c>
      <c r="P3062">
        <v>1111</v>
      </c>
      <c r="Q3062" t="s">
        <v>13898</v>
      </c>
      <c r="R3062">
        <v>337</v>
      </c>
      <c r="S3062">
        <v>481</v>
      </c>
    </row>
    <row r="3063" spans="1:19" x14ac:dyDescent="0.3">
      <c r="A3063" t="s">
        <v>9058</v>
      </c>
      <c r="B3063">
        <v>1</v>
      </c>
      <c r="C3063" t="s">
        <v>9075</v>
      </c>
      <c r="D3063" t="str">
        <f>INDEX(Transcripts[#Data], MATCH(Exons[[#This Row],[Transcript stable ID]], Transcripts[Transcript stable ID], 0), 4)</f>
        <v>NM_000548.4</v>
      </c>
      <c r="E3063" t="s">
        <v>27</v>
      </c>
      <c r="J3063">
        <v>2097466</v>
      </c>
      <c r="K3063">
        <v>2105403</v>
      </c>
      <c r="L3063">
        <v>2105520</v>
      </c>
      <c r="N3063">
        <v>6</v>
      </c>
      <c r="O3063">
        <v>1112</v>
      </c>
      <c r="P3063">
        <v>1229</v>
      </c>
      <c r="Q3063" t="s">
        <v>13899</v>
      </c>
      <c r="R3063">
        <v>482</v>
      </c>
      <c r="S3063">
        <v>599</v>
      </c>
    </row>
    <row r="3064" spans="1:19" x14ac:dyDescent="0.3">
      <c r="A3064" t="s">
        <v>9058</v>
      </c>
      <c r="B3064">
        <v>1</v>
      </c>
      <c r="C3064" t="s">
        <v>9075</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13900</v>
      </c>
      <c r="R3064">
        <v>600</v>
      </c>
      <c r="S3064">
        <v>648</v>
      </c>
    </row>
    <row r="3065" spans="1:19" x14ac:dyDescent="0.3">
      <c r="A3065" t="s">
        <v>9058</v>
      </c>
      <c r="B3065">
        <v>1</v>
      </c>
      <c r="C3065" t="s">
        <v>9075</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13901</v>
      </c>
      <c r="R3065">
        <v>649</v>
      </c>
      <c r="S3065">
        <v>774</v>
      </c>
    </row>
    <row r="3066" spans="1:19" x14ac:dyDescent="0.3">
      <c r="A3066" t="s">
        <v>9058</v>
      </c>
      <c r="B3066">
        <v>1</v>
      </c>
      <c r="C3066" t="s">
        <v>9075</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13902</v>
      </c>
      <c r="R3066">
        <v>775</v>
      </c>
      <c r="S3066">
        <v>848</v>
      </c>
    </row>
    <row r="3067" spans="1:19" x14ac:dyDescent="0.3">
      <c r="A3067" t="s">
        <v>9058</v>
      </c>
      <c r="B3067">
        <v>1</v>
      </c>
      <c r="C3067" t="s">
        <v>9075</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13903</v>
      </c>
      <c r="R3067">
        <v>849</v>
      </c>
      <c r="S3067">
        <v>975</v>
      </c>
    </row>
    <row r="3068" spans="1:19" x14ac:dyDescent="0.3">
      <c r="A3068" t="s">
        <v>9058</v>
      </c>
      <c r="B3068">
        <v>1</v>
      </c>
      <c r="C3068" t="s">
        <v>9075</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13904</v>
      </c>
      <c r="R3068">
        <v>976</v>
      </c>
      <c r="S3068">
        <v>1119</v>
      </c>
    </row>
    <row r="3069" spans="1:19" x14ac:dyDescent="0.3">
      <c r="A3069" t="s">
        <v>9058</v>
      </c>
      <c r="B3069">
        <v>1</v>
      </c>
      <c r="C3069" t="s">
        <v>9075</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13905</v>
      </c>
      <c r="R3069">
        <v>1120</v>
      </c>
      <c r="S3069">
        <v>1257</v>
      </c>
    </row>
    <row r="3070" spans="1:19" x14ac:dyDescent="0.3">
      <c r="A3070" t="s">
        <v>9058</v>
      </c>
      <c r="B3070">
        <v>1</v>
      </c>
      <c r="C3070" t="s">
        <v>9075</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13906</v>
      </c>
      <c r="R3070">
        <v>1258</v>
      </c>
      <c r="S3070">
        <v>1361</v>
      </c>
    </row>
    <row r="3071" spans="1:19" x14ac:dyDescent="0.3">
      <c r="A3071" t="s">
        <v>9058</v>
      </c>
      <c r="B3071">
        <v>1</v>
      </c>
      <c r="C3071" t="s">
        <v>9075</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13907</v>
      </c>
      <c r="R3071">
        <v>1362</v>
      </c>
      <c r="S3071">
        <v>1443</v>
      </c>
    </row>
    <row r="3072" spans="1:19" x14ac:dyDescent="0.3">
      <c r="A3072" t="s">
        <v>9058</v>
      </c>
      <c r="B3072">
        <v>1</v>
      </c>
      <c r="C3072" t="s">
        <v>9075</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13908</v>
      </c>
      <c r="R3072">
        <v>1444</v>
      </c>
      <c r="S3072">
        <v>1599</v>
      </c>
    </row>
    <row r="3073" spans="1:19" x14ac:dyDescent="0.3">
      <c r="A3073" t="s">
        <v>9058</v>
      </c>
      <c r="B3073">
        <v>1</v>
      </c>
      <c r="C3073" t="s">
        <v>9075</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13909</v>
      </c>
      <c r="R3073">
        <v>1600</v>
      </c>
      <c r="S3073">
        <v>1716</v>
      </c>
    </row>
    <row r="3074" spans="1:19" x14ac:dyDescent="0.3">
      <c r="A3074" t="s">
        <v>9058</v>
      </c>
      <c r="B3074">
        <v>1</v>
      </c>
      <c r="C3074" t="s">
        <v>9075</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13910</v>
      </c>
      <c r="R3074">
        <v>1717</v>
      </c>
      <c r="S3074">
        <v>1839</v>
      </c>
    </row>
    <row r="3075" spans="1:19" x14ac:dyDescent="0.3">
      <c r="A3075" t="s">
        <v>9058</v>
      </c>
      <c r="B3075">
        <v>1</v>
      </c>
      <c r="C3075" t="s">
        <v>9075</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13911</v>
      </c>
      <c r="R3075">
        <v>1840</v>
      </c>
      <c r="S3075">
        <v>1946</v>
      </c>
    </row>
    <row r="3076" spans="1:19" x14ac:dyDescent="0.3">
      <c r="A3076" t="s">
        <v>9058</v>
      </c>
      <c r="B3076">
        <v>1</v>
      </c>
      <c r="C3076" t="s">
        <v>9075</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13912</v>
      </c>
      <c r="R3076">
        <v>1947</v>
      </c>
      <c r="S3076">
        <v>2097</v>
      </c>
    </row>
    <row r="3077" spans="1:19" x14ac:dyDescent="0.3">
      <c r="A3077" t="s">
        <v>9058</v>
      </c>
      <c r="B3077">
        <v>1</v>
      </c>
      <c r="C3077" t="s">
        <v>9075</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13913</v>
      </c>
      <c r="R3077">
        <v>2098</v>
      </c>
      <c r="S3077">
        <v>2220</v>
      </c>
    </row>
    <row r="3078" spans="1:19" x14ac:dyDescent="0.3">
      <c r="A3078" t="s">
        <v>9058</v>
      </c>
      <c r="B3078">
        <v>1</v>
      </c>
      <c r="C3078" t="s">
        <v>9075</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13914</v>
      </c>
      <c r="R3078">
        <v>2221</v>
      </c>
      <c r="S3078">
        <v>2355</v>
      </c>
    </row>
    <row r="3079" spans="1:19" x14ac:dyDescent="0.3">
      <c r="A3079" t="s">
        <v>9058</v>
      </c>
      <c r="B3079">
        <v>1</v>
      </c>
      <c r="C3079" t="s">
        <v>9075</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13915</v>
      </c>
      <c r="R3079">
        <v>2356</v>
      </c>
      <c r="S3079">
        <v>2545</v>
      </c>
    </row>
    <row r="3080" spans="1:19" x14ac:dyDescent="0.3">
      <c r="A3080" t="s">
        <v>9058</v>
      </c>
      <c r="B3080">
        <v>1</v>
      </c>
      <c r="C3080" t="s">
        <v>9075</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13916</v>
      </c>
      <c r="R3080">
        <v>2546</v>
      </c>
      <c r="S3080">
        <v>2639</v>
      </c>
    </row>
    <row r="3081" spans="1:19" x14ac:dyDescent="0.3">
      <c r="A3081" t="s">
        <v>9058</v>
      </c>
      <c r="B3081">
        <v>1</v>
      </c>
      <c r="C3081" t="s">
        <v>9075</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13917</v>
      </c>
      <c r="R3081">
        <v>2640</v>
      </c>
      <c r="S3081">
        <v>2742</v>
      </c>
    </row>
    <row r="3082" spans="1:19" x14ac:dyDescent="0.3">
      <c r="A3082" t="s">
        <v>9058</v>
      </c>
      <c r="B3082">
        <v>1</v>
      </c>
      <c r="C3082" t="s">
        <v>9075</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13918</v>
      </c>
      <c r="R3082">
        <v>2743</v>
      </c>
      <c r="S3082">
        <v>2837</v>
      </c>
    </row>
    <row r="3083" spans="1:19" x14ac:dyDescent="0.3">
      <c r="A3083" t="s">
        <v>9058</v>
      </c>
      <c r="B3083">
        <v>1</v>
      </c>
      <c r="C3083" t="s">
        <v>9075</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13919</v>
      </c>
      <c r="R3083">
        <v>2838</v>
      </c>
      <c r="S3083">
        <v>2966</v>
      </c>
    </row>
    <row r="3084" spans="1:19" x14ac:dyDescent="0.3">
      <c r="A3084" t="s">
        <v>9058</v>
      </c>
      <c r="B3084">
        <v>1</v>
      </c>
      <c r="C3084" t="s">
        <v>9075</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13920</v>
      </c>
      <c r="R3084">
        <v>2967</v>
      </c>
      <c r="S3084">
        <v>3131</v>
      </c>
    </row>
    <row r="3085" spans="1:19" x14ac:dyDescent="0.3">
      <c r="A3085" t="s">
        <v>9058</v>
      </c>
      <c r="B3085">
        <v>1</v>
      </c>
      <c r="C3085" t="s">
        <v>9075</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13921</v>
      </c>
      <c r="R3085">
        <v>3132</v>
      </c>
      <c r="S3085">
        <v>3284</v>
      </c>
    </row>
    <row r="3086" spans="1:19" x14ac:dyDescent="0.3">
      <c r="A3086" t="s">
        <v>9058</v>
      </c>
      <c r="B3086">
        <v>1</v>
      </c>
      <c r="C3086" t="s">
        <v>9075</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13922</v>
      </c>
      <c r="R3086">
        <v>3285</v>
      </c>
      <c r="S3086">
        <v>3397</v>
      </c>
    </row>
    <row r="3087" spans="1:19" x14ac:dyDescent="0.3">
      <c r="A3087" t="s">
        <v>9058</v>
      </c>
      <c r="B3087">
        <v>1</v>
      </c>
      <c r="C3087" t="s">
        <v>9075</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13923</v>
      </c>
      <c r="R3087">
        <v>3398</v>
      </c>
      <c r="S3087">
        <v>3610</v>
      </c>
    </row>
    <row r="3088" spans="1:19" x14ac:dyDescent="0.3">
      <c r="A3088" t="s">
        <v>9058</v>
      </c>
      <c r="B3088">
        <v>1</v>
      </c>
      <c r="C3088" t="s">
        <v>9075</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13924</v>
      </c>
      <c r="R3088">
        <v>3611</v>
      </c>
      <c r="S3088">
        <v>3814</v>
      </c>
    </row>
    <row r="3089" spans="1:19" x14ac:dyDescent="0.3">
      <c r="A3089" t="s">
        <v>9058</v>
      </c>
      <c r="B3089">
        <v>1</v>
      </c>
      <c r="C3089" t="s">
        <v>9075</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13925</v>
      </c>
      <c r="R3089">
        <v>3815</v>
      </c>
      <c r="S3089">
        <v>3883</v>
      </c>
    </row>
    <row r="3090" spans="1:19" x14ac:dyDescent="0.3">
      <c r="A3090" t="s">
        <v>9058</v>
      </c>
      <c r="B3090">
        <v>1</v>
      </c>
      <c r="C3090" t="s">
        <v>9075</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13926</v>
      </c>
      <c r="R3090">
        <v>3884</v>
      </c>
      <c r="S3090">
        <v>4005</v>
      </c>
    </row>
    <row r="3091" spans="1:19" x14ac:dyDescent="0.3">
      <c r="A3091" t="s">
        <v>9058</v>
      </c>
      <c r="B3091">
        <v>1</v>
      </c>
      <c r="C3091" t="s">
        <v>9075</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13927</v>
      </c>
      <c r="R3091">
        <v>4006</v>
      </c>
      <c r="S3091">
        <v>4493</v>
      </c>
    </row>
    <row r="3092" spans="1:19" x14ac:dyDescent="0.3">
      <c r="A3092" t="s">
        <v>9058</v>
      </c>
      <c r="B3092">
        <v>1</v>
      </c>
      <c r="C3092" t="s">
        <v>9075</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13928</v>
      </c>
      <c r="R3092">
        <v>4494</v>
      </c>
      <c r="S3092">
        <v>4569</v>
      </c>
    </row>
    <row r="3093" spans="1:19" x14ac:dyDescent="0.3">
      <c r="A3093" t="s">
        <v>9058</v>
      </c>
      <c r="B3093">
        <v>1</v>
      </c>
      <c r="C3093" t="s">
        <v>9075</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13929</v>
      </c>
      <c r="R3093">
        <v>4570</v>
      </c>
      <c r="S3093">
        <v>4662</v>
      </c>
    </row>
    <row r="3094" spans="1:19" x14ac:dyDescent="0.3">
      <c r="A3094" t="s">
        <v>9058</v>
      </c>
      <c r="B3094">
        <v>1</v>
      </c>
      <c r="C3094" t="s">
        <v>9075</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13930</v>
      </c>
      <c r="R3094">
        <v>4663</v>
      </c>
      <c r="S3094">
        <v>4849</v>
      </c>
    </row>
    <row r="3095" spans="1:19" x14ac:dyDescent="0.3">
      <c r="A3095" t="s">
        <v>9058</v>
      </c>
      <c r="B3095">
        <v>1</v>
      </c>
      <c r="C3095" t="s">
        <v>9075</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13931</v>
      </c>
      <c r="R3095">
        <v>4850</v>
      </c>
      <c r="S3095">
        <v>4989</v>
      </c>
    </row>
    <row r="3096" spans="1:19" x14ac:dyDescent="0.3">
      <c r="A3096" t="s">
        <v>9058</v>
      </c>
      <c r="B3096">
        <v>1</v>
      </c>
      <c r="C3096" t="s">
        <v>9075</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13932</v>
      </c>
      <c r="R3096">
        <v>4990</v>
      </c>
      <c r="S3096">
        <v>5068</v>
      </c>
    </row>
    <row r="3097" spans="1:19" x14ac:dyDescent="0.3">
      <c r="A3097" t="s">
        <v>9058</v>
      </c>
      <c r="B3097">
        <v>1</v>
      </c>
      <c r="C3097" t="s">
        <v>9075</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13933</v>
      </c>
      <c r="R3097">
        <v>5069</v>
      </c>
      <c r="S3097">
        <v>5160</v>
      </c>
    </row>
    <row r="3098" spans="1:19" x14ac:dyDescent="0.3">
      <c r="A3098" t="s">
        <v>9058</v>
      </c>
      <c r="B3098">
        <v>1</v>
      </c>
      <c r="C3098" t="s">
        <v>9075</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13934</v>
      </c>
      <c r="R3098">
        <v>5161</v>
      </c>
      <c r="S3098">
        <v>5259</v>
      </c>
    </row>
    <row r="3099" spans="1:19" x14ac:dyDescent="0.3">
      <c r="A3099" t="s">
        <v>9058</v>
      </c>
      <c r="B3099">
        <v>1</v>
      </c>
      <c r="C3099" t="s">
        <v>9075</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13935</v>
      </c>
      <c r="R3099">
        <v>5260</v>
      </c>
      <c r="S3099">
        <v>5424</v>
      </c>
    </row>
    <row r="3100" spans="1:19" x14ac:dyDescent="0.3">
      <c r="A3100" t="s">
        <v>9058</v>
      </c>
      <c r="B3100">
        <v>1</v>
      </c>
      <c r="C3100" t="s">
        <v>9089</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13895</v>
      </c>
      <c r="R3100">
        <v>1</v>
      </c>
      <c r="S3100">
        <v>138</v>
      </c>
    </row>
    <row r="3101" spans="1:19" x14ac:dyDescent="0.3">
      <c r="A3101" t="s">
        <v>9058</v>
      </c>
      <c r="B3101">
        <v>1</v>
      </c>
      <c r="C3101" t="s">
        <v>9089</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13896</v>
      </c>
      <c r="R3101">
        <v>139</v>
      </c>
      <c r="S3101">
        <v>225</v>
      </c>
    </row>
    <row r="3102" spans="1:19" x14ac:dyDescent="0.3">
      <c r="A3102" t="s">
        <v>9058</v>
      </c>
      <c r="B3102">
        <v>1</v>
      </c>
      <c r="C3102" t="s">
        <v>9089</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13897</v>
      </c>
      <c r="R3102">
        <v>226</v>
      </c>
      <c r="S3102">
        <v>336</v>
      </c>
    </row>
    <row r="3103" spans="1:19" x14ac:dyDescent="0.3">
      <c r="A3103" t="s">
        <v>9058</v>
      </c>
      <c r="B3103">
        <v>1</v>
      </c>
      <c r="C3103" t="s">
        <v>9089</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13898</v>
      </c>
      <c r="R3103">
        <v>337</v>
      </c>
      <c r="S3103">
        <v>481</v>
      </c>
    </row>
    <row r="3104" spans="1:19" x14ac:dyDescent="0.3">
      <c r="A3104" t="s">
        <v>9058</v>
      </c>
      <c r="B3104">
        <v>1</v>
      </c>
      <c r="C3104" t="s">
        <v>9089</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13899</v>
      </c>
      <c r="R3104">
        <v>482</v>
      </c>
      <c r="S3104">
        <v>599</v>
      </c>
    </row>
    <row r="3105" spans="1:19" x14ac:dyDescent="0.3">
      <c r="A3105" t="s">
        <v>9058</v>
      </c>
      <c r="B3105">
        <v>1</v>
      </c>
      <c r="C3105" t="s">
        <v>9089</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13900</v>
      </c>
      <c r="R3105">
        <v>600</v>
      </c>
      <c r="S3105">
        <v>648</v>
      </c>
    </row>
    <row r="3106" spans="1:19" x14ac:dyDescent="0.3">
      <c r="A3106" t="s">
        <v>9058</v>
      </c>
      <c r="B3106">
        <v>1</v>
      </c>
      <c r="C3106" t="s">
        <v>9089</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13901</v>
      </c>
      <c r="R3106">
        <v>649</v>
      </c>
      <c r="S3106">
        <v>774</v>
      </c>
    </row>
    <row r="3107" spans="1:19" x14ac:dyDescent="0.3">
      <c r="A3107" t="s">
        <v>9058</v>
      </c>
      <c r="B3107">
        <v>1</v>
      </c>
      <c r="C3107" t="s">
        <v>9089</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13902</v>
      </c>
      <c r="R3107">
        <v>775</v>
      </c>
      <c r="S3107">
        <v>848</v>
      </c>
    </row>
    <row r="3108" spans="1:19" x14ac:dyDescent="0.3">
      <c r="A3108" t="s">
        <v>9058</v>
      </c>
      <c r="B3108">
        <v>1</v>
      </c>
      <c r="C3108" t="s">
        <v>9089</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13903</v>
      </c>
      <c r="R3108">
        <v>849</v>
      </c>
      <c r="S3108">
        <v>975</v>
      </c>
    </row>
    <row r="3109" spans="1:19" x14ac:dyDescent="0.3">
      <c r="A3109" t="s">
        <v>9058</v>
      </c>
      <c r="B3109">
        <v>1</v>
      </c>
      <c r="C3109" t="s">
        <v>9089</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13904</v>
      </c>
      <c r="R3109">
        <v>976</v>
      </c>
      <c r="S3109">
        <v>1119</v>
      </c>
    </row>
    <row r="3110" spans="1:19" x14ac:dyDescent="0.3">
      <c r="A3110" t="s">
        <v>9058</v>
      </c>
      <c r="B3110">
        <v>1</v>
      </c>
      <c r="C3110" t="s">
        <v>9089</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13905</v>
      </c>
      <c r="R3110">
        <v>1120</v>
      </c>
      <c r="S3110">
        <v>1257</v>
      </c>
    </row>
    <row r="3111" spans="1:19" x14ac:dyDescent="0.3">
      <c r="A3111" t="s">
        <v>9058</v>
      </c>
      <c r="B3111">
        <v>1</v>
      </c>
      <c r="C3111" t="s">
        <v>9089</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13906</v>
      </c>
      <c r="R3111">
        <v>1258</v>
      </c>
      <c r="S3111">
        <v>1361</v>
      </c>
    </row>
    <row r="3112" spans="1:19" x14ac:dyDescent="0.3">
      <c r="A3112" t="s">
        <v>9058</v>
      </c>
      <c r="B3112">
        <v>1</v>
      </c>
      <c r="C3112" t="s">
        <v>9089</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13907</v>
      </c>
      <c r="R3112">
        <v>1362</v>
      </c>
      <c r="S3112">
        <v>1443</v>
      </c>
    </row>
    <row r="3113" spans="1:19" x14ac:dyDescent="0.3">
      <c r="A3113" t="s">
        <v>9058</v>
      </c>
      <c r="B3113">
        <v>1</v>
      </c>
      <c r="C3113" t="s">
        <v>9089</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13908</v>
      </c>
      <c r="R3113">
        <v>1444</v>
      </c>
      <c r="S3113">
        <v>1599</v>
      </c>
    </row>
    <row r="3114" spans="1:19" x14ac:dyDescent="0.3">
      <c r="A3114" t="s">
        <v>9058</v>
      </c>
      <c r="B3114">
        <v>1</v>
      </c>
      <c r="C3114" t="s">
        <v>9089</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13909</v>
      </c>
      <c r="R3114">
        <v>1600</v>
      </c>
      <c r="S3114">
        <v>1716</v>
      </c>
    </row>
    <row r="3115" spans="1:19" x14ac:dyDescent="0.3">
      <c r="A3115" t="s">
        <v>9058</v>
      </c>
      <c r="B3115">
        <v>1</v>
      </c>
      <c r="C3115" t="s">
        <v>9089</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13910</v>
      </c>
      <c r="R3115">
        <v>1717</v>
      </c>
      <c r="S3115">
        <v>1839</v>
      </c>
    </row>
    <row r="3116" spans="1:19" x14ac:dyDescent="0.3">
      <c r="A3116" t="s">
        <v>9058</v>
      </c>
      <c r="B3116">
        <v>1</v>
      </c>
      <c r="C3116" t="s">
        <v>9089</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13911</v>
      </c>
      <c r="R3116">
        <v>1840</v>
      </c>
      <c r="S3116">
        <v>1946</v>
      </c>
    </row>
    <row r="3117" spans="1:19" x14ac:dyDescent="0.3">
      <c r="A3117" t="s">
        <v>9058</v>
      </c>
      <c r="B3117">
        <v>1</v>
      </c>
      <c r="C3117" t="s">
        <v>9089</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13912</v>
      </c>
      <c r="R3117">
        <v>1947</v>
      </c>
      <c r="S3117">
        <v>2097</v>
      </c>
    </row>
    <row r="3118" spans="1:19" x14ac:dyDescent="0.3">
      <c r="A3118" t="s">
        <v>9058</v>
      </c>
      <c r="B3118">
        <v>1</v>
      </c>
      <c r="C3118" t="s">
        <v>9089</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13913</v>
      </c>
      <c r="R3118">
        <v>2098</v>
      </c>
      <c r="S3118">
        <v>2220</v>
      </c>
    </row>
    <row r="3119" spans="1:19" x14ac:dyDescent="0.3">
      <c r="A3119" t="s">
        <v>9058</v>
      </c>
      <c r="B3119">
        <v>1</v>
      </c>
      <c r="C3119" t="s">
        <v>9089</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13914</v>
      </c>
      <c r="R3119">
        <v>2221</v>
      </c>
      <c r="S3119">
        <v>2355</v>
      </c>
    </row>
    <row r="3120" spans="1:19" x14ac:dyDescent="0.3">
      <c r="A3120" t="s">
        <v>9058</v>
      </c>
      <c r="B3120">
        <v>1</v>
      </c>
      <c r="C3120" t="s">
        <v>9089</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13915</v>
      </c>
      <c r="R3120">
        <v>2356</v>
      </c>
      <c r="S3120">
        <v>2545</v>
      </c>
    </row>
    <row r="3121" spans="1:19" x14ac:dyDescent="0.3">
      <c r="A3121" t="s">
        <v>9058</v>
      </c>
      <c r="B3121">
        <v>1</v>
      </c>
      <c r="C3121" t="s">
        <v>9089</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13916</v>
      </c>
      <c r="R3121">
        <v>2546</v>
      </c>
      <c r="S3121">
        <v>2639</v>
      </c>
    </row>
    <row r="3122" spans="1:19" x14ac:dyDescent="0.3">
      <c r="A3122" t="s">
        <v>9058</v>
      </c>
      <c r="B3122">
        <v>1</v>
      </c>
      <c r="C3122" t="s">
        <v>9089</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13917</v>
      </c>
      <c r="R3122">
        <v>2640</v>
      </c>
      <c r="S3122">
        <v>2742</v>
      </c>
    </row>
    <row r="3123" spans="1:19" x14ac:dyDescent="0.3">
      <c r="A3123" t="s">
        <v>9058</v>
      </c>
      <c r="B3123">
        <v>1</v>
      </c>
      <c r="C3123" t="s">
        <v>9089</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13918</v>
      </c>
      <c r="R3123">
        <v>2743</v>
      </c>
      <c r="S3123">
        <v>2837</v>
      </c>
    </row>
    <row r="3124" spans="1:19" x14ac:dyDescent="0.3">
      <c r="A3124" t="s">
        <v>9058</v>
      </c>
      <c r="B3124">
        <v>1</v>
      </c>
      <c r="C3124" t="s">
        <v>9089</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13921</v>
      </c>
      <c r="R3124">
        <v>3000</v>
      </c>
      <c r="S3124">
        <v>3152</v>
      </c>
    </row>
    <row r="3125" spans="1:19" x14ac:dyDescent="0.3">
      <c r="A3125" t="s">
        <v>9058</v>
      </c>
      <c r="B3125">
        <v>1</v>
      </c>
      <c r="C3125" t="s">
        <v>9089</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13922</v>
      </c>
      <c r="R3125">
        <v>3153</v>
      </c>
      <c r="S3125">
        <v>3265</v>
      </c>
    </row>
    <row r="3126" spans="1:19" x14ac:dyDescent="0.3">
      <c r="A3126" t="s">
        <v>9058</v>
      </c>
      <c r="B3126">
        <v>1</v>
      </c>
      <c r="C3126" t="s">
        <v>9089</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13923</v>
      </c>
      <c r="R3126">
        <v>3266</v>
      </c>
      <c r="S3126">
        <v>3478</v>
      </c>
    </row>
    <row r="3127" spans="1:19" x14ac:dyDescent="0.3">
      <c r="A3127" t="s">
        <v>9058</v>
      </c>
      <c r="B3127">
        <v>1</v>
      </c>
      <c r="C3127" t="s">
        <v>9089</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13924</v>
      </c>
      <c r="R3127">
        <v>3479</v>
      </c>
      <c r="S3127">
        <v>3682</v>
      </c>
    </row>
    <row r="3128" spans="1:19" x14ac:dyDescent="0.3">
      <c r="A3128" t="s">
        <v>9058</v>
      </c>
      <c r="B3128">
        <v>1</v>
      </c>
      <c r="C3128" t="s">
        <v>9089</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13926</v>
      </c>
      <c r="R3128">
        <v>3683</v>
      </c>
      <c r="S3128">
        <v>3804</v>
      </c>
    </row>
    <row r="3129" spans="1:19" x14ac:dyDescent="0.3">
      <c r="A3129" t="s">
        <v>9058</v>
      </c>
      <c r="B3129">
        <v>1</v>
      </c>
      <c r="C3129" t="s">
        <v>9089</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13927</v>
      </c>
      <c r="R3129">
        <v>3805</v>
      </c>
      <c r="S3129">
        <v>4292</v>
      </c>
    </row>
    <row r="3130" spans="1:19" x14ac:dyDescent="0.3">
      <c r="A3130" t="s">
        <v>9058</v>
      </c>
      <c r="B3130">
        <v>1</v>
      </c>
      <c r="C3130" t="s">
        <v>9089</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13928</v>
      </c>
      <c r="R3130">
        <v>4293</v>
      </c>
      <c r="S3130">
        <v>4368</v>
      </c>
    </row>
    <row r="3131" spans="1:19" x14ac:dyDescent="0.3">
      <c r="A3131" t="s">
        <v>9058</v>
      </c>
      <c r="B3131">
        <v>1</v>
      </c>
      <c r="C3131" t="s">
        <v>9089</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13929</v>
      </c>
      <c r="R3131">
        <v>4369</v>
      </c>
      <c r="S3131">
        <v>4461</v>
      </c>
    </row>
    <row r="3132" spans="1:19" x14ac:dyDescent="0.3">
      <c r="A3132" t="s">
        <v>9058</v>
      </c>
      <c r="B3132">
        <v>1</v>
      </c>
      <c r="C3132" t="s">
        <v>9089</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13930</v>
      </c>
      <c r="R3132">
        <v>4462</v>
      </c>
      <c r="S3132">
        <v>4648</v>
      </c>
    </row>
    <row r="3133" spans="1:19" x14ac:dyDescent="0.3">
      <c r="A3133" t="s">
        <v>9058</v>
      </c>
      <c r="B3133">
        <v>1</v>
      </c>
      <c r="C3133" t="s">
        <v>9089</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13931</v>
      </c>
      <c r="R3133">
        <v>4649</v>
      </c>
      <c r="S3133">
        <v>4788</v>
      </c>
    </row>
    <row r="3134" spans="1:19" x14ac:dyDescent="0.3">
      <c r="A3134" t="s">
        <v>9058</v>
      </c>
      <c r="B3134">
        <v>1</v>
      </c>
      <c r="C3134" t="s">
        <v>9089</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13932</v>
      </c>
      <c r="R3134">
        <v>4789</v>
      </c>
      <c r="S3134">
        <v>4867</v>
      </c>
    </row>
    <row r="3135" spans="1:19" x14ac:dyDescent="0.3">
      <c r="A3135" t="s">
        <v>9058</v>
      </c>
      <c r="B3135">
        <v>1</v>
      </c>
      <c r="C3135" t="s">
        <v>9089</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13933</v>
      </c>
      <c r="R3135">
        <v>4868</v>
      </c>
      <c r="S3135">
        <v>4959</v>
      </c>
    </row>
    <row r="3136" spans="1:19" x14ac:dyDescent="0.3">
      <c r="A3136" t="s">
        <v>9058</v>
      </c>
      <c r="B3136">
        <v>1</v>
      </c>
      <c r="C3136" t="s">
        <v>9089</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13934</v>
      </c>
      <c r="R3136">
        <v>4960</v>
      </c>
      <c r="S3136">
        <v>5058</v>
      </c>
    </row>
    <row r="3137" spans="1:19" x14ac:dyDescent="0.3">
      <c r="A3137" t="s">
        <v>9058</v>
      </c>
      <c r="B3137">
        <v>1</v>
      </c>
      <c r="C3137" t="s">
        <v>9089</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13936</v>
      </c>
    </row>
    <row r="3138" spans="1:19" x14ac:dyDescent="0.3">
      <c r="A3138" t="s">
        <v>9058</v>
      </c>
      <c r="B3138">
        <v>1</v>
      </c>
      <c r="C3138" t="s">
        <v>9089</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13937</v>
      </c>
      <c r="R3138">
        <v>2838</v>
      </c>
      <c r="S3138">
        <v>2999</v>
      </c>
    </row>
    <row r="3139" spans="1:19" x14ac:dyDescent="0.3">
      <c r="A3139" t="s">
        <v>9058</v>
      </c>
      <c r="B3139">
        <v>1</v>
      </c>
      <c r="C3139" t="s">
        <v>9089</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13938</v>
      </c>
      <c r="R3139">
        <v>5059</v>
      </c>
      <c r="S3139">
        <v>5223</v>
      </c>
    </row>
    <row r="3140" spans="1:19" x14ac:dyDescent="0.3">
      <c r="A3140" t="s">
        <v>9058</v>
      </c>
      <c r="B3140">
        <v>1</v>
      </c>
      <c r="C3140" t="s">
        <v>9079</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13895</v>
      </c>
      <c r="R3140">
        <v>1</v>
      </c>
      <c r="S3140">
        <v>138</v>
      </c>
    </row>
    <row r="3141" spans="1:19" x14ac:dyDescent="0.3">
      <c r="A3141" t="s">
        <v>9058</v>
      </c>
      <c r="B3141">
        <v>1</v>
      </c>
      <c r="C3141" t="s">
        <v>9079</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13896</v>
      </c>
      <c r="R3141">
        <v>139</v>
      </c>
      <c r="S3141">
        <v>225</v>
      </c>
    </row>
    <row r="3142" spans="1:19" x14ac:dyDescent="0.3">
      <c r="A3142" t="s">
        <v>9058</v>
      </c>
      <c r="B3142">
        <v>1</v>
      </c>
      <c r="C3142" t="s">
        <v>9079</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13897</v>
      </c>
      <c r="R3142">
        <v>226</v>
      </c>
      <c r="S3142">
        <v>336</v>
      </c>
    </row>
    <row r="3143" spans="1:19" x14ac:dyDescent="0.3">
      <c r="A3143" t="s">
        <v>9058</v>
      </c>
      <c r="B3143">
        <v>1</v>
      </c>
      <c r="C3143" t="s">
        <v>9079</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13898</v>
      </c>
      <c r="R3143">
        <v>337</v>
      </c>
      <c r="S3143">
        <v>481</v>
      </c>
    </row>
    <row r="3144" spans="1:19" x14ac:dyDescent="0.3">
      <c r="A3144" t="s">
        <v>9058</v>
      </c>
      <c r="B3144">
        <v>1</v>
      </c>
      <c r="C3144" t="s">
        <v>9079</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13899</v>
      </c>
      <c r="R3144">
        <v>482</v>
      </c>
      <c r="S3144">
        <v>599</v>
      </c>
    </row>
    <row r="3145" spans="1:19" x14ac:dyDescent="0.3">
      <c r="A3145" t="s">
        <v>9058</v>
      </c>
      <c r="B3145">
        <v>1</v>
      </c>
      <c r="C3145" t="s">
        <v>9079</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13900</v>
      </c>
      <c r="R3145">
        <v>600</v>
      </c>
      <c r="S3145">
        <v>648</v>
      </c>
    </row>
    <row r="3146" spans="1:19" x14ac:dyDescent="0.3">
      <c r="A3146" t="s">
        <v>9058</v>
      </c>
      <c r="B3146">
        <v>1</v>
      </c>
      <c r="C3146" t="s">
        <v>9079</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13901</v>
      </c>
      <c r="R3146">
        <v>649</v>
      </c>
      <c r="S3146">
        <v>774</v>
      </c>
    </row>
    <row r="3147" spans="1:19" x14ac:dyDescent="0.3">
      <c r="A3147" t="s">
        <v>9058</v>
      </c>
      <c r="B3147">
        <v>1</v>
      </c>
      <c r="C3147" t="s">
        <v>9079</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13902</v>
      </c>
      <c r="R3147">
        <v>775</v>
      </c>
      <c r="S3147">
        <v>848</v>
      </c>
    </row>
    <row r="3148" spans="1:19" x14ac:dyDescent="0.3">
      <c r="A3148" t="s">
        <v>9058</v>
      </c>
      <c r="B3148">
        <v>1</v>
      </c>
      <c r="C3148" t="s">
        <v>9079</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13903</v>
      </c>
      <c r="R3148">
        <v>849</v>
      </c>
      <c r="S3148">
        <v>975</v>
      </c>
    </row>
    <row r="3149" spans="1:19" x14ac:dyDescent="0.3">
      <c r="A3149" t="s">
        <v>9058</v>
      </c>
      <c r="B3149">
        <v>1</v>
      </c>
      <c r="C3149" t="s">
        <v>9079</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13904</v>
      </c>
      <c r="R3149">
        <v>976</v>
      </c>
      <c r="S3149">
        <v>1119</v>
      </c>
    </row>
    <row r="3150" spans="1:19" x14ac:dyDescent="0.3">
      <c r="A3150" t="s">
        <v>9058</v>
      </c>
      <c r="B3150">
        <v>1</v>
      </c>
      <c r="C3150" t="s">
        <v>9079</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13905</v>
      </c>
      <c r="R3150">
        <v>1120</v>
      </c>
      <c r="S3150">
        <v>1257</v>
      </c>
    </row>
    <row r="3151" spans="1:19" x14ac:dyDescent="0.3">
      <c r="A3151" t="s">
        <v>9058</v>
      </c>
      <c r="B3151">
        <v>1</v>
      </c>
      <c r="C3151" t="s">
        <v>9079</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13906</v>
      </c>
      <c r="R3151">
        <v>1258</v>
      </c>
      <c r="S3151">
        <v>1361</v>
      </c>
    </row>
    <row r="3152" spans="1:19" x14ac:dyDescent="0.3">
      <c r="A3152" t="s">
        <v>9058</v>
      </c>
      <c r="B3152">
        <v>1</v>
      </c>
      <c r="C3152" t="s">
        <v>9079</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13907</v>
      </c>
      <c r="R3152">
        <v>1362</v>
      </c>
      <c r="S3152">
        <v>1443</v>
      </c>
    </row>
    <row r="3153" spans="1:19" x14ac:dyDescent="0.3">
      <c r="A3153" t="s">
        <v>9058</v>
      </c>
      <c r="B3153">
        <v>1</v>
      </c>
      <c r="C3153" t="s">
        <v>9079</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13908</v>
      </c>
      <c r="R3153">
        <v>1444</v>
      </c>
      <c r="S3153">
        <v>1599</v>
      </c>
    </row>
    <row r="3154" spans="1:19" x14ac:dyDescent="0.3">
      <c r="A3154" t="s">
        <v>9058</v>
      </c>
      <c r="B3154">
        <v>1</v>
      </c>
      <c r="C3154" t="s">
        <v>9079</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13909</v>
      </c>
      <c r="R3154">
        <v>1600</v>
      </c>
      <c r="S3154">
        <v>1716</v>
      </c>
    </row>
    <row r="3155" spans="1:19" x14ac:dyDescent="0.3">
      <c r="A3155" t="s">
        <v>9058</v>
      </c>
      <c r="B3155">
        <v>1</v>
      </c>
      <c r="C3155" t="s">
        <v>9079</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13910</v>
      </c>
      <c r="R3155">
        <v>1717</v>
      </c>
      <c r="S3155">
        <v>1839</v>
      </c>
    </row>
    <row r="3156" spans="1:19" x14ac:dyDescent="0.3">
      <c r="A3156" t="s">
        <v>9058</v>
      </c>
      <c r="B3156">
        <v>1</v>
      </c>
      <c r="C3156" t="s">
        <v>9079</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13911</v>
      </c>
      <c r="R3156">
        <v>1840</v>
      </c>
      <c r="S3156">
        <v>1946</v>
      </c>
    </row>
    <row r="3157" spans="1:19" x14ac:dyDescent="0.3">
      <c r="A3157" t="s">
        <v>9058</v>
      </c>
      <c r="B3157">
        <v>1</v>
      </c>
      <c r="C3157" t="s">
        <v>9079</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13912</v>
      </c>
      <c r="R3157">
        <v>1947</v>
      </c>
      <c r="S3157">
        <v>2097</v>
      </c>
    </row>
    <row r="3158" spans="1:19" x14ac:dyDescent="0.3">
      <c r="A3158" t="s">
        <v>9058</v>
      </c>
      <c r="B3158">
        <v>1</v>
      </c>
      <c r="C3158" t="s">
        <v>9079</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13913</v>
      </c>
      <c r="R3158">
        <v>2098</v>
      </c>
      <c r="S3158">
        <v>2220</v>
      </c>
    </row>
    <row r="3159" spans="1:19" x14ac:dyDescent="0.3">
      <c r="A3159" t="s">
        <v>9058</v>
      </c>
      <c r="B3159">
        <v>1</v>
      </c>
      <c r="C3159" t="s">
        <v>9079</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13914</v>
      </c>
      <c r="R3159">
        <v>2221</v>
      </c>
      <c r="S3159">
        <v>2355</v>
      </c>
    </row>
    <row r="3160" spans="1:19" x14ac:dyDescent="0.3">
      <c r="A3160" t="s">
        <v>9058</v>
      </c>
      <c r="B3160">
        <v>1</v>
      </c>
      <c r="C3160" t="s">
        <v>9079</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13915</v>
      </c>
      <c r="R3160">
        <v>2356</v>
      </c>
      <c r="S3160">
        <v>2545</v>
      </c>
    </row>
    <row r="3161" spans="1:19" x14ac:dyDescent="0.3">
      <c r="A3161" t="s">
        <v>9058</v>
      </c>
      <c r="B3161">
        <v>1</v>
      </c>
      <c r="C3161" t="s">
        <v>9079</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13916</v>
      </c>
      <c r="R3161">
        <v>2546</v>
      </c>
      <c r="S3161">
        <v>2639</v>
      </c>
    </row>
    <row r="3162" spans="1:19" x14ac:dyDescent="0.3">
      <c r="A3162" t="s">
        <v>9058</v>
      </c>
      <c r="B3162">
        <v>1</v>
      </c>
      <c r="C3162" t="s">
        <v>9079</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13917</v>
      </c>
      <c r="R3162">
        <v>2640</v>
      </c>
      <c r="S3162">
        <v>2742</v>
      </c>
    </row>
    <row r="3163" spans="1:19" x14ac:dyDescent="0.3">
      <c r="A3163" t="s">
        <v>9058</v>
      </c>
      <c r="B3163">
        <v>1</v>
      </c>
      <c r="C3163" t="s">
        <v>9079</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13918</v>
      </c>
      <c r="R3163">
        <v>2743</v>
      </c>
      <c r="S3163">
        <v>2837</v>
      </c>
    </row>
    <row r="3164" spans="1:19" x14ac:dyDescent="0.3">
      <c r="A3164" t="s">
        <v>9058</v>
      </c>
      <c r="B3164">
        <v>1</v>
      </c>
      <c r="C3164" t="s">
        <v>9079</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13919</v>
      </c>
      <c r="R3164">
        <v>2838</v>
      </c>
      <c r="S3164">
        <v>2966</v>
      </c>
    </row>
    <row r="3165" spans="1:19" x14ac:dyDescent="0.3">
      <c r="A3165" t="s">
        <v>9058</v>
      </c>
      <c r="B3165">
        <v>1</v>
      </c>
      <c r="C3165" t="s">
        <v>9079</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13920</v>
      </c>
      <c r="R3165">
        <v>2967</v>
      </c>
      <c r="S3165">
        <v>3131</v>
      </c>
    </row>
    <row r="3166" spans="1:19" x14ac:dyDescent="0.3">
      <c r="A3166" t="s">
        <v>9058</v>
      </c>
      <c r="B3166">
        <v>1</v>
      </c>
      <c r="C3166" t="s">
        <v>9079</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13921</v>
      </c>
      <c r="R3166">
        <v>3132</v>
      </c>
      <c r="S3166">
        <v>3284</v>
      </c>
    </row>
    <row r="3167" spans="1:19" x14ac:dyDescent="0.3">
      <c r="A3167" t="s">
        <v>9058</v>
      </c>
      <c r="B3167">
        <v>1</v>
      </c>
      <c r="C3167" t="s">
        <v>9079</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13922</v>
      </c>
      <c r="R3167">
        <v>3285</v>
      </c>
      <c r="S3167">
        <v>3397</v>
      </c>
    </row>
    <row r="3168" spans="1:19" x14ac:dyDescent="0.3">
      <c r="A3168" t="s">
        <v>9058</v>
      </c>
      <c r="B3168">
        <v>1</v>
      </c>
      <c r="C3168" t="s">
        <v>9079</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13923</v>
      </c>
      <c r="R3168">
        <v>3398</v>
      </c>
      <c r="S3168">
        <v>3610</v>
      </c>
    </row>
    <row r="3169" spans="1:19" x14ac:dyDescent="0.3">
      <c r="A3169" t="s">
        <v>9058</v>
      </c>
      <c r="B3169">
        <v>1</v>
      </c>
      <c r="C3169" t="s">
        <v>9079</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13924</v>
      </c>
      <c r="R3169">
        <v>3611</v>
      </c>
      <c r="S3169">
        <v>3814</v>
      </c>
    </row>
    <row r="3170" spans="1:19" x14ac:dyDescent="0.3">
      <c r="A3170" t="s">
        <v>9058</v>
      </c>
      <c r="B3170">
        <v>1</v>
      </c>
      <c r="C3170" t="s">
        <v>9079</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13926</v>
      </c>
      <c r="R3170">
        <v>3815</v>
      </c>
      <c r="S3170">
        <v>3936</v>
      </c>
    </row>
    <row r="3171" spans="1:19" x14ac:dyDescent="0.3">
      <c r="A3171" t="s">
        <v>9058</v>
      </c>
      <c r="B3171">
        <v>1</v>
      </c>
      <c r="C3171" t="s">
        <v>9079</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13927</v>
      </c>
      <c r="R3171">
        <v>3937</v>
      </c>
      <c r="S3171">
        <v>4424</v>
      </c>
    </row>
    <row r="3172" spans="1:19" x14ac:dyDescent="0.3">
      <c r="A3172" t="s">
        <v>9058</v>
      </c>
      <c r="B3172">
        <v>1</v>
      </c>
      <c r="C3172" t="s">
        <v>9079</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13928</v>
      </c>
      <c r="R3172">
        <v>4425</v>
      </c>
      <c r="S3172">
        <v>4500</v>
      </c>
    </row>
    <row r="3173" spans="1:19" x14ac:dyDescent="0.3">
      <c r="A3173" t="s">
        <v>9058</v>
      </c>
      <c r="B3173">
        <v>1</v>
      </c>
      <c r="C3173" t="s">
        <v>9079</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13929</v>
      </c>
      <c r="R3173">
        <v>4501</v>
      </c>
      <c r="S3173">
        <v>4593</v>
      </c>
    </row>
    <row r="3174" spans="1:19" x14ac:dyDescent="0.3">
      <c r="A3174" t="s">
        <v>9058</v>
      </c>
      <c r="B3174">
        <v>1</v>
      </c>
      <c r="C3174" t="s">
        <v>9079</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13930</v>
      </c>
      <c r="R3174">
        <v>4594</v>
      </c>
      <c r="S3174">
        <v>4780</v>
      </c>
    </row>
    <row r="3175" spans="1:19" x14ac:dyDescent="0.3">
      <c r="A3175" t="s">
        <v>9058</v>
      </c>
      <c r="B3175">
        <v>1</v>
      </c>
      <c r="C3175" t="s">
        <v>9079</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13931</v>
      </c>
      <c r="R3175">
        <v>4781</v>
      </c>
      <c r="S3175">
        <v>4920</v>
      </c>
    </row>
    <row r="3176" spans="1:19" x14ac:dyDescent="0.3">
      <c r="A3176" t="s">
        <v>9058</v>
      </c>
      <c r="B3176">
        <v>1</v>
      </c>
      <c r="C3176" t="s">
        <v>9079</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13932</v>
      </c>
      <c r="R3176">
        <v>4921</v>
      </c>
      <c r="S3176">
        <v>4999</v>
      </c>
    </row>
    <row r="3177" spans="1:19" x14ac:dyDescent="0.3">
      <c r="A3177" t="s">
        <v>9058</v>
      </c>
      <c r="B3177">
        <v>1</v>
      </c>
      <c r="C3177" t="s">
        <v>9079</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13933</v>
      </c>
      <c r="R3177">
        <v>5000</v>
      </c>
      <c r="S3177">
        <v>5091</v>
      </c>
    </row>
    <row r="3178" spans="1:19" x14ac:dyDescent="0.3">
      <c r="A3178" t="s">
        <v>9058</v>
      </c>
      <c r="B3178">
        <v>1</v>
      </c>
      <c r="C3178" t="s">
        <v>9079</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13934</v>
      </c>
      <c r="R3178">
        <v>5092</v>
      </c>
      <c r="S3178">
        <v>5190</v>
      </c>
    </row>
    <row r="3179" spans="1:19" x14ac:dyDescent="0.3">
      <c r="A3179" t="s">
        <v>9058</v>
      </c>
      <c r="B3179">
        <v>1</v>
      </c>
      <c r="C3179" t="s">
        <v>9079</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13935</v>
      </c>
      <c r="R3179">
        <v>5191</v>
      </c>
      <c r="S3179">
        <v>5355</v>
      </c>
    </row>
    <row r="3180" spans="1:19" x14ac:dyDescent="0.3">
      <c r="A3180" t="s">
        <v>9058</v>
      </c>
      <c r="B3180">
        <v>1</v>
      </c>
      <c r="C3180" t="s">
        <v>9079</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13939</v>
      </c>
    </row>
    <row r="3181" spans="1:19" x14ac:dyDescent="0.3">
      <c r="A3181" t="s">
        <v>522</v>
      </c>
      <c r="B3181">
        <v>-1</v>
      </c>
      <c r="C3181" t="s">
        <v>535</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13940</v>
      </c>
      <c r="R3181">
        <v>7656</v>
      </c>
      <c r="S3181">
        <v>7761</v>
      </c>
    </row>
    <row r="3182" spans="1:19" x14ac:dyDescent="0.3">
      <c r="A3182" t="s">
        <v>522</v>
      </c>
      <c r="B3182">
        <v>-1</v>
      </c>
      <c r="C3182" t="s">
        <v>535</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13941</v>
      </c>
      <c r="R3182">
        <v>1</v>
      </c>
      <c r="S3182">
        <v>59</v>
      </c>
    </row>
    <row r="3183" spans="1:19" x14ac:dyDescent="0.3">
      <c r="A3183" t="s">
        <v>522</v>
      </c>
      <c r="B3183">
        <v>-1</v>
      </c>
      <c r="C3183" t="s">
        <v>535</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13942</v>
      </c>
      <c r="R3183">
        <v>60</v>
      </c>
      <c r="S3183">
        <v>151</v>
      </c>
    </row>
    <row r="3184" spans="1:19" x14ac:dyDescent="0.3">
      <c r="A3184" t="s">
        <v>522</v>
      </c>
      <c r="B3184">
        <v>-1</v>
      </c>
      <c r="C3184" t="s">
        <v>535</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13943</v>
      </c>
      <c r="R3184">
        <v>152</v>
      </c>
      <c r="S3184">
        <v>292</v>
      </c>
    </row>
    <row r="3185" spans="1:19" x14ac:dyDescent="0.3">
      <c r="A3185" t="s">
        <v>522</v>
      </c>
      <c r="B3185">
        <v>-1</v>
      </c>
      <c r="C3185" t="s">
        <v>535</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13944</v>
      </c>
      <c r="R3185">
        <v>293</v>
      </c>
      <c r="S3185">
        <v>1170</v>
      </c>
    </row>
    <row r="3186" spans="1:19" x14ac:dyDescent="0.3">
      <c r="A3186" t="s">
        <v>522</v>
      </c>
      <c r="B3186">
        <v>-1</v>
      </c>
      <c r="C3186" t="s">
        <v>535</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13945</v>
      </c>
      <c r="R3186">
        <v>1171</v>
      </c>
      <c r="S3186">
        <v>1349</v>
      </c>
    </row>
    <row r="3187" spans="1:19" x14ac:dyDescent="0.3">
      <c r="A3187" t="s">
        <v>522</v>
      </c>
      <c r="B3187">
        <v>-1</v>
      </c>
      <c r="C3187" t="s">
        <v>535</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13946</v>
      </c>
      <c r="R3187">
        <v>1350</v>
      </c>
      <c r="S3187">
        <v>1541</v>
      </c>
    </row>
    <row r="3188" spans="1:19" x14ac:dyDescent="0.3">
      <c r="A3188" t="s">
        <v>522</v>
      </c>
      <c r="B3188">
        <v>-1</v>
      </c>
      <c r="C3188" t="s">
        <v>535</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13947</v>
      </c>
      <c r="R3188">
        <v>1542</v>
      </c>
      <c r="S3188">
        <v>1732</v>
      </c>
    </row>
    <row r="3189" spans="1:19" x14ac:dyDescent="0.3">
      <c r="A3189" t="s">
        <v>522</v>
      </c>
      <c r="B3189">
        <v>-1</v>
      </c>
      <c r="C3189" t="s">
        <v>535</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13948</v>
      </c>
      <c r="R3189">
        <v>1733</v>
      </c>
      <c r="S3189">
        <v>1885</v>
      </c>
    </row>
    <row r="3190" spans="1:19" x14ac:dyDescent="0.3">
      <c r="A3190" t="s">
        <v>522</v>
      </c>
      <c r="B3190">
        <v>-1</v>
      </c>
      <c r="C3190" t="s">
        <v>535</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13949</v>
      </c>
      <c r="R3190">
        <v>1886</v>
      </c>
      <c r="S3190">
        <v>2078</v>
      </c>
    </row>
    <row r="3191" spans="1:19" x14ac:dyDescent="0.3">
      <c r="A3191" t="s">
        <v>522</v>
      </c>
      <c r="B3191">
        <v>-1</v>
      </c>
      <c r="C3191" t="s">
        <v>535</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13950</v>
      </c>
      <c r="R3191">
        <v>2079</v>
      </c>
      <c r="S3191">
        <v>2341</v>
      </c>
    </row>
    <row r="3192" spans="1:19" x14ac:dyDescent="0.3">
      <c r="A3192" t="s">
        <v>522</v>
      </c>
      <c r="B3192">
        <v>-1</v>
      </c>
      <c r="C3192" t="s">
        <v>535</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13951</v>
      </c>
      <c r="R3192">
        <v>2342</v>
      </c>
      <c r="S3192">
        <v>2532</v>
      </c>
    </row>
    <row r="3193" spans="1:19" x14ac:dyDescent="0.3">
      <c r="A3193" t="s">
        <v>522</v>
      </c>
      <c r="B3193">
        <v>-1</v>
      </c>
      <c r="C3193" t="s">
        <v>535</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13952</v>
      </c>
      <c r="R3193">
        <v>2533</v>
      </c>
      <c r="S3193">
        <v>2633</v>
      </c>
    </row>
    <row r="3194" spans="1:19" x14ac:dyDescent="0.3">
      <c r="A3194" t="s">
        <v>522</v>
      </c>
      <c r="B3194">
        <v>-1</v>
      </c>
      <c r="C3194" t="s">
        <v>535</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13953</v>
      </c>
      <c r="R3194">
        <v>2634</v>
      </c>
      <c r="S3194">
        <v>2805</v>
      </c>
    </row>
    <row r="3195" spans="1:19" x14ac:dyDescent="0.3">
      <c r="A3195" t="s">
        <v>522</v>
      </c>
      <c r="B3195">
        <v>-1</v>
      </c>
      <c r="C3195" t="s">
        <v>535</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13954</v>
      </c>
      <c r="R3195">
        <v>2806</v>
      </c>
      <c r="S3195">
        <v>2976</v>
      </c>
    </row>
    <row r="3196" spans="1:19" x14ac:dyDescent="0.3">
      <c r="A3196" t="s">
        <v>522</v>
      </c>
      <c r="B3196">
        <v>-1</v>
      </c>
      <c r="C3196" t="s">
        <v>535</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13955</v>
      </c>
      <c r="R3196">
        <v>2977</v>
      </c>
      <c r="S3196">
        <v>3171</v>
      </c>
    </row>
    <row r="3197" spans="1:19" x14ac:dyDescent="0.3">
      <c r="A3197" t="s">
        <v>522</v>
      </c>
      <c r="B3197">
        <v>-1</v>
      </c>
      <c r="C3197" t="s">
        <v>535</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13956</v>
      </c>
      <c r="R3197">
        <v>3172</v>
      </c>
      <c r="S3197">
        <v>3357</v>
      </c>
    </row>
    <row r="3198" spans="1:19" x14ac:dyDescent="0.3">
      <c r="A3198" t="s">
        <v>522</v>
      </c>
      <c r="B3198">
        <v>-1</v>
      </c>
      <c r="C3198" t="s">
        <v>535</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13957</v>
      </c>
      <c r="R3198">
        <v>3358</v>
      </c>
      <c r="S3198">
        <v>3450</v>
      </c>
    </row>
    <row r="3199" spans="1:19" x14ac:dyDescent="0.3">
      <c r="A3199" t="s">
        <v>522</v>
      </c>
      <c r="B3199">
        <v>-1</v>
      </c>
      <c r="C3199" t="s">
        <v>535</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13958</v>
      </c>
      <c r="R3199">
        <v>3451</v>
      </c>
      <c r="S3199">
        <v>3581</v>
      </c>
    </row>
    <row r="3200" spans="1:19" x14ac:dyDescent="0.3">
      <c r="A3200" t="s">
        <v>522</v>
      </c>
      <c r="B3200">
        <v>-1</v>
      </c>
      <c r="C3200" t="s">
        <v>535</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13959</v>
      </c>
      <c r="R3200">
        <v>3582</v>
      </c>
      <c r="S3200">
        <v>3725</v>
      </c>
    </row>
    <row r="3201" spans="1:19" x14ac:dyDescent="0.3">
      <c r="A3201" t="s">
        <v>522</v>
      </c>
      <c r="B3201">
        <v>-1</v>
      </c>
      <c r="C3201" t="s">
        <v>535</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13960</v>
      </c>
      <c r="R3201">
        <v>3726</v>
      </c>
      <c r="S3201">
        <v>3819</v>
      </c>
    </row>
    <row r="3202" spans="1:19" x14ac:dyDescent="0.3">
      <c r="A3202" t="s">
        <v>522</v>
      </c>
      <c r="B3202">
        <v>-1</v>
      </c>
      <c r="C3202" t="s">
        <v>535</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13961</v>
      </c>
      <c r="R3202">
        <v>3820</v>
      </c>
      <c r="S3202">
        <v>3945</v>
      </c>
    </row>
    <row r="3203" spans="1:19" x14ac:dyDescent="0.3">
      <c r="A3203" t="s">
        <v>522</v>
      </c>
      <c r="B3203">
        <v>-1</v>
      </c>
      <c r="C3203" t="s">
        <v>535</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13962</v>
      </c>
      <c r="R3203">
        <v>3946</v>
      </c>
      <c r="S3203">
        <v>4152</v>
      </c>
    </row>
    <row r="3204" spans="1:19" x14ac:dyDescent="0.3">
      <c r="A3204" t="s">
        <v>522</v>
      </c>
      <c r="B3204">
        <v>-1</v>
      </c>
      <c r="C3204" t="s">
        <v>535</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13963</v>
      </c>
      <c r="R3204">
        <v>4153</v>
      </c>
      <c r="S3204">
        <v>4266</v>
      </c>
    </row>
    <row r="3205" spans="1:19" x14ac:dyDescent="0.3">
      <c r="A3205" t="s">
        <v>522</v>
      </c>
      <c r="B3205">
        <v>-1</v>
      </c>
      <c r="C3205" t="s">
        <v>535</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13964</v>
      </c>
      <c r="R3205">
        <v>4267</v>
      </c>
      <c r="S3205">
        <v>4382</v>
      </c>
    </row>
    <row r="3206" spans="1:19" x14ac:dyDescent="0.3">
      <c r="A3206" t="s">
        <v>522</v>
      </c>
      <c r="B3206">
        <v>-1</v>
      </c>
      <c r="C3206" t="s">
        <v>535</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13965</v>
      </c>
      <c r="R3206">
        <v>4383</v>
      </c>
      <c r="S3206">
        <v>4503</v>
      </c>
    </row>
    <row r="3207" spans="1:19" x14ac:dyDescent="0.3">
      <c r="A3207" t="s">
        <v>522</v>
      </c>
      <c r="B3207">
        <v>-1</v>
      </c>
      <c r="C3207" t="s">
        <v>535</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13966</v>
      </c>
      <c r="R3207">
        <v>4504</v>
      </c>
      <c r="S3207">
        <v>4641</v>
      </c>
    </row>
    <row r="3208" spans="1:19" x14ac:dyDescent="0.3">
      <c r="A3208" t="s">
        <v>522</v>
      </c>
      <c r="B3208">
        <v>-1</v>
      </c>
      <c r="C3208" t="s">
        <v>535</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13967</v>
      </c>
      <c r="R3208">
        <v>4642</v>
      </c>
      <c r="S3208">
        <v>4852</v>
      </c>
    </row>
    <row r="3209" spans="1:19" x14ac:dyDescent="0.3">
      <c r="A3209" t="s">
        <v>522</v>
      </c>
      <c r="B3209">
        <v>-1</v>
      </c>
      <c r="C3209" t="s">
        <v>535</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13968</v>
      </c>
      <c r="R3209">
        <v>4853</v>
      </c>
      <c r="S3209">
        <v>5031</v>
      </c>
    </row>
    <row r="3210" spans="1:19" x14ac:dyDescent="0.3">
      <c r="A3210" t="s">
        <v>522</v>
      </c>
      <c r="B3210">
        <v>-1</v>
      </c>
      <c r="C3210" t="s">
        <v>535</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13969</v>
      </c>
      <c r="R3210">
        <v>5032</v>
      </c>
      <c r="S3210">
        <v>5196</v>
      </c>
    </row>
    <row r="3211" spans="1:19" x14ac:dyDescent="0.3">
      <c r="A3211" t="s">
        <v>522</v>
      </c>
      <c r="B3211">
        <v>-1</v>
      </c>
      <c r="C3211" t="s">
        <v>535</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13970</v>
      </c>
      <c r="R3211">
        <v>5197</v>
      </c>
      <c r="S3211">
        <v>5288</v>
      </c>
    </row>
    <row r="3212" spans="1:19" x14ac:dyDescent="0.3">
      <c r="A3212" t="s">
        <v>522</v>
      </c>
      <c r="B3212">
        <v>-1</v>
      </c>
      <c r="C3212" t="s">
        <v>535</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13971</v>
      </c>
      <c r="R3212">
        <v>5289</v>
      </c>
      <c r="S3212">
        <v>5380</v>
      </c>
    </row>
    <row r="3213" spans="1:19" x14ac:dyDescent="0.3">
      <c r="A3213" t="s">
        <v>522</v>
      </c>
      <c r="B3213">
        <v>-1</v>
      </c>
      <c r="C3213" t="s">
        <v>535</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13972</v>
      </c>
      <c r="R3213">
        <v>5381</v>
      </c>
      <c r="S3213">
        <v>5558</v>
      </c>
    </row>
    <row r="3214" spans="1:19" x14ac:dyDescent="0.3">
      <c r="A3214" t="s">
        <v>522</v>
      </c>
      <c r="B3214">
        <v>-1</v>
      </c>
      <c r="C3214" t="s">
        <v>535</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13973</v>
      </c>
      <c r="R3214">
        <v>5559</v>
      </c>
      <c r="S3214">
        <v>5738</v>
      </c>
    </row>
    <row r="3215" spans="1:19" x14ac:dyDescent="0.3">
      <c r="A3215" t="s">
        <v>522</v>
      </c>
      <c r="B3215">
        <v>-1</v>
      </c>
      <c r="C3215" t="s">
        <v>535</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13974</v>
      </c>
      <c r="R3215">
        <v>5739</v>
      </c>
      <c r="S3215">
        <v>5898</v>
      </c>
    </row>
    <row r="3216" spans="1:19" x14ac:dyDescent="0.3">
      <c r="A3216" t="s">
        <v>522</v>
      </c>
      <c r="B3216">
        <v>-1</v>
      </c>
      <c r="C3216" t="s">
        <v>535</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13975</v>
      </c>
      <c r="R3216">
        <v>5899</v>
      </c>
      <c r="S3216">
        <v>6078</v>
      </c>
    </row>
    <row r="3217" spans="1:19" x14ac:dyDescent="0.3">
      <c r="A3217" t="s">
        <v>522</v>
      </c>
      <c r="B3217">
        <v>-1</v>
      </c>
      <c r="C3217" t="s">
        <v>535</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13976</v>
      </c>
      <c r="R3217">
        <v>6079</v>
      </c>
      <c r="S3217">
        <v>6221</v>
      </c>
    </row>
    <row r="3218" spans="1:19" x14ac:dyDescent="0.3">
      <c r="A3218" t="s">
        <v>522</v>
      </c>
      <c r="B3218">
        <v>-1</v>
      </c>
      <c r="C3218" t="s">
        <v>535</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13977</v>
      </c>
      <c r="R3218">
        <v>6222</v>
      </c>
      <c r="S3218">
        <v>6319</v>
      </c>
    </row>
    <row r="3219" spans="1:19" x14ac:dyDescent="0.3">
      <c r="A3219" t="s">
        <v>522</v>
      </c>
      <c r="B3219">
        <v>-1</v>
      </c>
      <c r="C3219" t="s">
        <v>535</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13978</v>
      </c>
      <c r="R3219">
        <v>6320</v>
      </c>
      <c r="S3219">
        <v>6552</v>
      </c>
    </row>
    <row r="3220" spans="1:19" x14ac:dyDescent="0.3">
      <c r="A3220" t="s">
        <v>522</v>
      </c>
      <c r="B3220">
        <v>-1</v>
      </c>
      <c r="C3220" t="s">
        <v>535</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13979</v>
      </c>
      <c r="R3220">
        <v>6553</v>
      </c>
      <c r="S3220">
        <v>6687</v>
      </c>
    </row>
    <row r="3221" spans="1:19" x14ac:dyDescent="0.3">
      <c r="A3221" t="s">
        <v>522</v>
      </c>
      <c r="B3221">
        <v>-1</v>
      </c>
      <c r="C3221" t="s">
        <v>535</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13980</v>
      </c>
      <c r="R3221">
        <v>6688</v>
      </c>
      <c r="S3221">
        <v>6897</v>
      </c>
    </row>
    <row r="3222" spans="1:19" x14ac:dyDescent="0.3">
      <c r="A3222" t="s">
        <v>522</v>
      </c>
      <c r="B3222">
        <v>-1</v>
      </c>
      <c r="C3222" t="s">
        <v>535</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13981</v>
      </c>
      <c r="R3222">
        <v>6898</v>
      </c>
      <c r="S3222">
        <v>7041</v>
      </c>
    </row>
    <row r="3223" spans="1:19" x14ac:dyDescent="0.3">
      <c r="A3223" t="s">
        <v>522</v>
      </c>
      <c r="B3223">
        <v>-1</v>
      </c>
      <c r="C3223" t="s">
        <v>535</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13982</v>
      </c>
      <c r="R3223">
        <v>7042</v>
      </c>
      <c r="S3223">
        <v>7192</v>
      </c>
    </row>
    <row r="3224" spans="1:19" x14ac:dyDescent="0.3">
      <c r="A3224" t="s">
        <v>522</v>
      </c>
      <c r="B3224">
        <v>-1</v>
      </c>
      <c r="C3224" t="s">
        <v>535</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13983</v>
      </c>
      <c r="R3224">
        <v>7193</v>
      </c>
      <c r="S3224">
        <v>7349</v>
      </c>
    </row>
    <row r="3225" spans="1:19" x14ac:dyDescent="0.3">
      <c r="A3225" t="s">
        <v>522</v>
      </c>
      <c r="B3225">
        <v>-1</v>
      </c>
      <c r="C3225" t="s">
        <v>535</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13984</v>
      </c>
      <c r="R3225">
        <v>7350</v>
      </c>
      <c r="S3225">
        <v>7503</v>
      </c>
    </row>
    <row r="3226" spans="1:19" x14ac:dyDescent="0.3">
      <c r="A3226" t="s">
        <v>522</v>
      </c>
      <c r="B3226">
        <v>-1</v>
      </c>
      <c r="C3226" t="s">
        <v>535</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13985</v>
      </c>
      <c r="R3226">
        <v>7504</v>
      </c>
      <c r="S3226">
        <v>7655</v>
      </c>
    </row>
    <row r="3227" spans="1:19" x14ac:dyDescent="0.3">
      <c r="A3227" t="s">
        <v>522</v>
      </c>
      <c r="B3227">
        <v>-1</v>
      </c>
      <c r="C3227" t="s">
        <v>535</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13986</v>
      </c>
      <c r="R3227">
        <v>7762</v>
      </c>
      <c r="S3227">
        <v>7935</v>
      </c>
    </row>
    <row r="3228" spans="1:19" x14ac:dyDescent="0.3">
      <c r="A3228" t="s">
        <v>9697</v>
      </c>
      <c r="B3228">
        <v>1</v>
      </c>
      <c r="C3228" t="s">
        <v>9702</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13987</v>
      </c>
      <c r="R3228">
        <v>59</v>
      </c>
      <c r="S3228">
        <v>104</v>
      </c>
    </row>
    <row r="3229" spans="1:19" x14ac:dyDescent="0.3">
      <c r="A3229" t="s">
        <v>9697</v>
      </c>
      <c r="B3229">
        <v>1</v>
      </c>
      <c r="C3229" t="s">
        <v>9702</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13988</v>
      </c>
      <c r="R3229">
        <v>105</v>
      </c>
      <c r="S3229">
        <v>296</v>
      </c>
    </row>
    <row r="3230" spans="1:19" x14ac:dyDescent="0.3">
      <c r="A3230" t="s">
        <v>9697</v>
      </c>
      <c r="B3230">
        <v>1</v>
      </c>
      <c r="C3230" t="s">
        <v>9702</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13989</v>
      </c>
      <c r="R3230">
        <v>297</v>
      </c>
      <c r="S3230">
        <v>435</v>
      </c>
    </row>
    <row r="3231" spans="1:19" x14ac:dyDescent="0.3">
      <c r="A3231" t="s">
        <v>9697</v>
      </c>
      <c r="B3231">
        <v>1</v>
      </c>
      <c r="C3231" t="s">
        <v>9702</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13990</v>
      </c>
      <c r="R3231">
        <v>436</v>
      </c>
      <c r="S3231">
        <v>584</v>
      </c>
    </row>
    <row r="3232" spans="1:19" x14ac:dyDescent="0.3">
      <c r="A3232" t="s">
        <v>9697</v>
      </c>
      <c r="B3232">
        <v>1</v>
      </c>
      <c r="C3232" t="s">
        <v>9702</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13991</v>
      </c>
      <c r="R3232">
        <v>585</v>
      </c>
      <c r="S3232">
        <v>759</v>
      </c>
    </row>
    <row r="3233" spans="1:19" x14ac:dyDescent="0.3">
      <c r="A3233" t="s">
        <v>9697</v>
      </c>
      <c r="B3233">
        <v>1</v>
      </c>
      <c r="C3233" t="s">
        <v>9702</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13992</v>
      </c>
      <c r="R3233">
        <v>1</v>
      </c>
      <c r="S3233">
        <v>58</v>
      </c>
    </row>
    <row r="3234" spans="1:19" x14ac:dyDescent="0.3">
      <c r="A3234" t="s">
        <v>9697</v>
      </c>
      <c r="B3234">
        <v>1</v>
      </c>
      <c r="C3234" t="s">
        <v>9702</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13993</v>
      </c>
      <c r="R3234">
        <v>760</v>
      </c>
      <c r="S3234">
        <v>930</v>
      </c>
    </row>
    <row r="3235" spans="1:19" x14ac:dyDescent="0.3">
      <c r="A3235" t="s">
        <v>3016</v>
      </c>
      <c r="B3235">
        <v>-1</v>
      </c>
      <c r="C3235" t="s">
        <v>3017</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13995</v>
      </c>
      <c r="R3235">
        <v>1</v>
      </c>
      <c r="S3235">
        <v>2376</v>
      </c>
    </row>
    <row r="3236" spans="1:19" x14ac:dyDescent="0.3">
      <c r="A3236" t="s">
        <v>172</v>
      </c>
      <c r="B3236">
        <v>1</v>
      </c>
      <c r="C3236" t="s">
        <v>177</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13996</v>
      </c>
      <c r="R3236">
        <v>1</v>
      </c>
      <c r="S3236">
        <v>136</v>
      </c>
    </row>
    <row r="3237" spans="1:19" x14ac:dyDescent="0.3">
      <c r="A3237" t="s">
        <v>172</v>
      </c>
      <c r="B3237">
        <v>1</v>
      </c>
      <c r="C3237" t="s">
        <v>177</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13997</v>
      </c>
      <c r="R3237">
        <v>137</v>
      </c>
      <c r="S3237">
        <v>310</v>
      </c>
    </row>
    <row r="3238" spans="1:19" x14ac:dyDescent="0.3">
      <c r="A3238" t="s">
        <v>172</v>
      </c>
      <c r="B3238">
        <v>1</v>
      </c>
      <c r="C3238" t="s">
        <v>177</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13998</v>
      </c>
      <c r="R3238">
        <v>311</v>
      </c>
      <c r="S3238">
        <v>606</v>
      </c>
    </row>
    <row r="3239" spans="1:19" x14ac:dyDescent="0.3">
      <c r="A3239" t="s">
        <v>172</v>
      </c>
      <c r="B3239">
        <v>1</v>
      </c>
      <c r="C3239" t="s">
        <v>177</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13999</v>
      </c>
      <c r="R3239">
        <v>607</v>
      </c>
      <c r="S3239">
        <v>879</v>
      </c>
    </row>
    <row r="3240" spans="1:19" x14ac:dyDescent="0.3">
      <c r="A3240" t="s">
        <v>172</v>
      </c>
      <c r="B3240">
        <v>1</v>
      </c>
      <c r="C3240" t="s">
        <v>177</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14000</v>
      </c>
      <c r="R3240">
        <v>880</v>
      </c>
      <c r="S3240">
        <v>964</v>
      </c>
    </row>
    <row r="3241" spans="1:19" x14ac:dyDescent="0.3">
      <c r="A3241" t="s">
        <v>172</v>
      </c>
      <c r="B3241">
        <v>1</v>
      </c>
      <c r="C3241" t="s">
        <v>177</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14001</v>
      </c>
      <c r="R3241">
        <v>965</v>
      </c>
      <c r="S3241">
        <v>1142</v>
      </c>
    </row>
    <row r="3242" spans="1:19" x14ac:dyDescent="0.3">
      <c r="A3242" t="s">
        <v>172</v>
      </c>
      <c r="B3242">
        <v>1</v>
      </c>
      <c r="C3242" t="s">
        <v>177</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14002</v>
      </c>
      <c r="R3242">
        <v>1143</v>
      </c>
      <c r="S3242">
        <v>1327</v>
      </c>
    </row>
    <row r="3243" spans="1:19" x14ac:dyDescent="0.3">
      <c r="A3243" t="s">
        <v>172</v>
      </c>
      <c r="B3243">
        <v>1</v>
      </c>
      <c r="C3243" t="s">
        <v>177</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14003</v>
      </c>
      <c r="R3243">
        <v>1328</v>
      </c>
      <c r="S3243">
        <v>1480</v>
      </c>
    </row>
    <row r="3244" spans="1:19" x14ac:dyDescent="0.3">
      <c r="A3244" t="s">
        <v>172</v>
      </c>
      <c r="B3244">
        <v>1</v>
      </c>
      <c r="C3244" t="s">
        <v>177</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14004</v>
      </c>
      <c r="R3244">
        <v>1481</v>
      </c>
      <c r="S3244">
        <v>1570</v>
      </c>
    </row>
    <row r="3245" spans="1:19" x14ac:dyDescent="0.3">
      <c r="A3245" t="s">
        <v>172</v>
      </c>
      <c r="B3245">
        <v>1</v>
      </c>
      <c r="C3245" t="s">
        <v>177</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14005</v>
      </c>
      <c r="R3245">
        <v>1571</v>
      </c>
      <c r="S3245">
        <v>1735</v>
      </c>
    </row>
    <row r="3246" spans="1:19" x14ac:dyDescent="0.3">
      <c r="A3246" t="s">
        <v>172</v>
      </c>
      <c r="B3246">
        <v>1</v>
      </c>
      <c r="C3246" t="s">
        <v>177</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14006</v>
      </c>
      <c r="R3246">
        <v>1736</v>
      </c>
      <c r="S3246">
        <v>3450</v>
      </c>
    </row>
    <row r="3247" spans="1:19" x14ac:dyDescent="0.3">
      <c r="A3247" t="s">
        <v>172</v>
      </c>
      <c r="B3247">
        <v>1</v>
      </c>
      <c r="C3247" t="s">
        <v>173</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13997</v>
      </c>
      <c r="R3247">
        <v>80</v>
      </c>
      <c r="S3247">
        <v>253</v>
      </c>
    </row>
    <row r="3248" spans="1:19" x14ac:dyDescent="0.3">
      <c r="A3248" t="s">
        <v>172</v>
      </c>
      <c r="B3248">
        <v>1</v>
      </c>
      <c r="C3248" t="s">
        <v>173</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13998</v>
      </c>
      <c r="R3248">
        <v>254</v>
      </c>
      <c r="S3248">
        <v>549</v>
      </c>
    </row>
    <row r="3249" spans="1:19" x14ac:dyDescent="0.3">
      <c r="A3249" t="s">
        <v>172</v>
      </c>
      <c r="B3249">
        <v>1</v>
      </c>
      <c r="C3249" t="s">
        <v>173</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13999</v>
      </c>
      <c r="R3249">
        <v>550</v>
      </c>
      <c r="S3249">
        <v>822</v>
      </c>
    </row>
    <row r="3250" spans="1:19" x14ac:dyDescent="0.3">
      <c r="A3250" t="s">
        <v>172</v>
      </c>
      <c r="B3250">
        <v>1</v>
      </c>
      <c r="C3250" t="s">
        <v>173</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14000</v>
      </c>
      <c r="R3250">
        <v>823</v>
      </c>
      <c r="S3250">
        <v>907</v>
      </c>
    </row>
    <row r="3251" spans="1:19" x14ac:dyDescent="0.3">
      <c r="A3251" t="s">
        <v>172</v>
      </c>
      <c r="B3251">
        <v>1</v>
      </c>
      <c r="C3251" t="s">
        <v>173</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14001</v>
      </c>
      <c r="R3251">
        <v>908</v>
      </c>
      <c r="S3251">
        <v>1085</v>
      </c>
    </row>
    <row r="3252" spans="1:19" x14ac:dyDescent="0.3">
      <c r="A3252" t="s">
        <v>172</v>
      </c>
      <c r="B3252">
        <v>1</v>
      </c>
      <c r="C3252" t="s">
        <v>173</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14002</v>
      </c>
      <c r="R3252">
        <v>1086</v>
      </c>
      <c r="S3252">
        <v>1270</v>
      </c>
    </row>
    <row r="3253" spans="1:19" x14ac:dyDescent="0.3">
      <c r="A3253" t="s">
        <v>172</v>
      </c>
      <c r="B3253">
        <v>1</v>
      </c>
      <c r="C3253" t="s">
        <v>173</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14003</v>
      </c>
      <c r="R3253">
        <v>1271</v>
      </c>
      <c r="S3253">
        <v>1423</v>
      </c>
    </row>
    <row r="3254" spans="1:19" x14ac:dyDescent="0.3">
      <c r="A3254" t="s">
        <v>172</v>
      </c>
      <c r="B3254">
        <v>1</v>
      </c>
      <c r="C3254" t="s">
        <v>173</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14004</v>
      </c>
      <c r="R3254">
        <v>1424</v>
      </c>
      <c r="S3254">
        <v>1513</v>
      </c>
    </row>
    <row r="3255" spans="1:19" x14ac:dyDescent="0.3">
      <c r="A3255" t="s">
        <v>172</v>
      </c>
      <c r="B3255">
        <v>1</v>
      </c>
      <c r="C3255" t="s">
        <v>173</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14005</v>
      </c>
      <c r="R3255">
        <v>1514</v>
      </c>
      <c r="S3255">
        <v>1678</v>
      </c>
    </row>
    <row r="3256" spans="1:19" x14ac:dyDescent="0.3">
      <c r="A3256" t="s">
        <v>172</v>
      </c>
      <c r="B3256">
        <v>1</v>
      </c>
      <c r="C3256" t="s">
        <v>173</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14007</v>
      </c>
      <c r="R3256">
        <v>1</v>
      </c>
      <c r="S3256">
        <v>79</v>
      </c>
    </row>
    <row r="3257" spans="1:19" x14ac:dyDescent="0.3">
      <c r="A3257" t="s">
        <v>172</v>
      </c>
      <c r="B3257">
        <v>1</v>
      </c>
      <c r="C3257" t="s">
        <v>173</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14008</v>
      </c>
      <c r="R3257">
        <v>1679</v>
      </c>
      <c r="S3257">
        <v>3393</v>
      </c>
    </row>
    <row r="3258" spans="1:19" x14ac:dyDescent="0.3">
      <c r="A3258" t="s">
        <v>147</v>
      </c>
      <c r="B3258">
        <v>-1</v>
      </c>
      <c r="C3258" t="s">
        <v>2363</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14009</v>
      </c>
      <c r="R3258">
        <v>81</v>
      </c>
      <c r="S3258">
        <v>117</v>
      </c>
    </row>
    <row r="3259" spans="1:19" x14ac:dyDescent="0.3">
      <c r="A3259" t="s">
        <v>147</v>
      </c>
      <c r="B3259">
        <v>-1</v>
      </c>
      <c r="C3259" t="s">
        <v>2363</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14010</v>
      </c>
      <c r="R3259">
        <v>118</v>
      </c>
      <c r="S3259">
        <v>225</v>
      </c>
    </row>
    <row r="3260" spans="1:19" x14ac:dyDescent="0.3">
      <c r="A3260" t="s">
        <v>147</v>
      </c>
      <c r="B3260">
        <v>-1</v>
      </c>
      <c r="C3260" t="s">
        <v>2363</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14011</v>
      </c>
      <c r="R3260">
        <v>226</v>
      </c>
      <c r="S3260">
        <v>445</v>
      </c>
    </row>
    <row r="3261" spans="1:19" x14ac:dyDescent="0.3">
      <c r="A3261" t="s">
        <v>147</v>
      </c>
      <c r="B3261">
        <v>-1</v>
      </c>
      <c r="C3261" t="s">
        <v>2363</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14012</v>
      </c>
      <c r="R3261">
        <v>494</v>
      </c>
      <c r="S3261">
        <v>569</v>
      </c>
    </row>
    <row r="3262" spans="1:19" x14ac:dyDescent="0.3">
      <c r="A3262" t="s">
        <v>147</v>
      </c>
      <c r="B3262">
        <v>-1</v>
      </c>
      <c r="C3262" t="s">
        <v>2363</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14013</v>
      </c>
      <c r="R3262">
        <v>570</v>
      </c>
      <c r="S3262">
        <v>648</v>
      </c>
    </row>
    <row r="3263" spans="1:19" x14ac:dyDescent="0.3">
      <c r="A3263" t="s">
        <v>147</v>
      </c>
      <c r="B3263">
        <v>-1</v>
      </c>
      <c r="C3263" t="s">
        <v>2363</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14014</v>
      </c>
      <c r="R3263">
        <v>649</v>
      </c>
      <c r="S3263">
        <v>683</v>
      </c>
    </row>
    <row r="3264" spans="1:19" x14ac:dyDescent="0.3">
      <c r="A3264" t="s">
        <v>147</v>
      </c>
      <c r="B3264">
        <v>-1</v>
      </c>
      <c r="C3264" t="s">
        <v>2363</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14015</v>
      </c>
      <c r="R3264">
        <v>684</v>
      </c>
      <c r="S3264">
        <v>768</v>
      </c>
    </row>
    <row r="3265" spans="1:19" x14ac:dyDescent="0.3">
      <c r="A3265" t="s">
        <v>147</v>
      </c>
      <c r="B3265">
        <v>-1</v>
      </c>
      <c r="C3265" t="s">
        <v>2363</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14016</v>
      </c>
      <c r="R3265">
        <v>769</v>
      </c>
      <c r="S3265">
        <v>803</v>
      </c>
    </row>
    <row r="3266" spans="1:19" x14ac:dyDescent="0.3">
      <c r="A3266" t="s">
        <v>147</v>
      </c>
      <c r="B3266">
        <v>-1</v>
      </c>
      <c r="C3266" t="s">
        <v>2363</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14017</v>
      </c>
      <c r="R3266">
        <v>804</v>
      </c>
      <c r="S3266">
        <v>891</v>
      </c>
    </row>
    <row r="3267" spans="1:19" x14ac:dyDescent="0.3">
      <c r="A3267" t="s">
        <v>147</v>
      </c>
      <c r="B3267">
        <v>-1</v>
      </c>
      <c r="C3267" t="s">
        <v>2363</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14018</v>
      </c>
      <c r="R3267">
        <v>892</v>
      </c>
      <c r="S3267">
        <v>926</v>
      </c>
    </row>
    <row r="3268" spans="1:19" x14ac:dyDescent="0.3">
      <c r="A3268" t="s">
        <v>147</v>
      </c>
      <c r="B3268">
        <v>-1</v>
      </c>
      <c r="C3268" t="s">
        <v>2363</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14019</v>
      </c>
      <c r="R3268">
        <v>927</v>
      </c>
      <c r="S3268">
        <v>1008</v>
      </c>
    </row>
    <row r="3269" spans="1:19" x14ac:dyDescent="0.3">
      <c r="A3269" t="s">
        <v>147</v>
      </c>
      <c r="B3269">
        <v>-1</v>
      </c>
      <c r="C3269" t="s">
        <v>2363</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14020</v>
      </c>
      <c r="R3269">
        <v>1009</v>
      </c>
      <c r="S3269">
        <v>1043</v>
      </c>
    </row>
    <row r="3270" spans="1:19" x14ac:dyDescent="0.3">
      <c r="A3270" t="s">
        <v>147</v>
      </c>
      <c r="B3270">
        <v>-1</v>
      </c>
      <c r="C3270" t="s">
        <v>2363</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14021</v>
      </c>
      <c r="R3270">
        <v>1044</v>
      </c>
      <c r="S3270">
        <v>1089</v>
      </c>
    </row>
    <row r="3271" spans="1:19" x14ac:dyDescent="0.3">
      <c r="A3271" t="s">
        <v>147</v>
      </c>
      <c r="B3271">
        <v>-1</v>
      </c>
      <c r="C3271" t="s">
        <v>2363</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14022</v>
      </c>
      <c r="R3271">
        <v>1090</v>
      </c>
      <c r="S3271">
        <v>1170</v>
      </c>
    </row>
    <row r="3272" spans="1:19" x14ac:dyDescent="0.3">
      <c r="A3272" t="s">
        <v>147</v>
      </c>
      <c r="B3272">
        <v>-1</v>
      </c>
      <c r="C3272" t="s">
        <v>2363</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14023</v>
      </c>
      <c r="R3272">
        <v>1171</v>
      </c>
      <c r="S3272">
        <v>1280</v>
      </c>
    </row>
    <row r="3273" spans="1:19" x14ac:dyDescent="0.3">
      <c r="A3273" t="s">
        <v>147</v>
      </c>
      <c r="B3273">
        <v>-1</v>
      </c>
      <c r="C3273" t="s">
        <v>2363</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14024</v>
      </c>
      <c r="R3273">
        <v>1281</v>
      </c>
      <c r="S3273">
        <v>1399</v>
      </c>
    </row>
    <row r="3274" spans="1:19" x14ac:dyDescent="0.3">
      <c r="A3274" t="s">
        <v>147</v>
      </c>
      <c r="B3274">
        <v>-1</v>
      </c>
      <c r="C3274" t="s">
        <v>2363</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14025</v>
      </c>
      <c r="R3274">
        <v>1400</v>
      </c>
      <c r="S3274">
        <v>1492</v>
      </c>
    </row>
    <row r="3275" spans="1:19" x14ac:dyDescent="0.3">
      <c r="A3275" t="s">
        <v>147</v>
      </c>
      <c r="B3275">
        <v>-1</v>
      </c>
      <c r="C3275" t="s">
        <v>2363</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14026</v>
      </c>
      <c r="R3275">
        <v>1493</v>
      </c>
      <c r="S3275">
        <v>1644</v>
      </c>
    </row>
    <row r="3276" spans="1:19" x14ac:dyDescent="0.3">
      <c r="A3276" t="s">
        <v>147</v>
      </c>
      <c r="B3276">
        <v>-1</v>
      </c>
      <c r="C3276" t="s">
        <v>2363</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14027</v>
      </c>
      <c r="R3276">
        <v>1645</v>
      </c>
      <c r="S3276">
        <v>1832</v>
      </c>
    </row>
    <row r="3277" spans="1:19" x14ac:dyDescent="0.3">
      <c r="A3277" t="s">
        <v>147</v>
      </c>
      <c r="B3277">
        <v>-1</v>
      </c>
      <c r="C3277" t="s">
        <v>2363</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14028</v>
      </c>
      <c r="R3277">
        <v>1833</v>
      </c>
      <c r="S3277">
        <v>2019</v>
      </c>
    </row>
    <row r="3278" spans="1:19" x14ac:dyDescent="0.3">
      <c r="A3278" t="s">
        <v>147</v>
      </c>
      <c r="B3278">
        <v>-1</v>
      </c>
      <c r="C3278" t="s">
        <v>2363</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14029</v>
      </c>
      <c r="R3278">
        <v>2020</v>
      </c>
      <c r="S3278">
        <v>2117</v>
      </c>
    </row>
    <row r="3279" spans="1:19" x14ac:dyDescent="0.3">
      <c r="A3279" t="s">
        <v>147</v>
      </c>
      <c r="B3279">
        <v>-1</v>
      </c>
      <c r="C3279" t="s">
        <v>2363</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14030</v>
      </c>
      <c r="R3279">
        <v>2118</v>
      </c>
      <c r="S3279">
        <v>2265</v>
      </c>
    </row>
    <row r="3280" spans="1:19" x14ac:dyDescent="0.3">
      <c r="A3280" t="s">
        <v>147</v>
      </c>
      <c r="B3280">
        <v>-1</v>
      </c>
      <c r="C3280" t="s">
        <v>2363</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14031</v>
      </c>
      <c r="R3280">
        <v>2266</v>
      </c>
      <c r="S3280">
        <v>2381</v>
      </c>
    </row>
    <row r="3281" spans="1:19" x14ac:dyDescent="0.3">
      <c r="A3281" t="s">
        <v>147</v>
      </c>
      <c r="B3281">
        <v>-1</v>
      </c>
      <c r="C3281" t="s">
        <v>2363</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14032</v>
      </c>
      <c r="R3281">
        <v>2382</v>
      </c>
      <c r="S3281">
        <v>2586</v>
      </c>
    </row>
    <row r="3282" spans="1:19" x14ac:dyDescent="0.3">
      <c r="A3282" t="s">
        <v>147</v>
      </c>
      <c r="B3282">
        <v>-1</v>
      </c>
      <c r="C3282" t="s">
        <v>2363</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14033</v>
      </c>
      <c r="R3282">
        <v>2587</v>
      </c>
      <c r="S3282">
        <v>2720</v>
      </c>
    </row>
    <row r="3283" spans="1:19" x14ac:dyDescent="0.3">
      <c r="A3283" t="s">
        <v>147</v>
      </c>
      <c r="B3283">
        <v>-1</v>
      </c>
      <c r="C3283" t="s">
        <v>2363</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14034</v>
      </c>
      <c r="R3283">
        <v>2721</v>
      </c>
      <c r="S3283">
        <v>2894</v>
      </c>
    </row>
    <row r="3284" spans="1:19" x14ac:dyDescent="0.3">
      <c r="A3284" t="s">
        <v>147</v>
      </c>
      <c r="B3284">
        <v>-1</v>
      </c>
      <c r="C3284" t="s">
        <v>2363</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14035</v>
      </c>
      <c r="R3284">
        <v>2895</v>
      </c>
      <c r="S3284">
        <v>3116</v>
      </c>
    </row>
    <row r="3285" spans="1:19" x14ac:dyDescent="0.3">
      <c r="A3285" t="s">
        <v>147</v>
      </c>
      <c r="B3285">
        <v>-1</v>
      </c>
      <c r="C3285" t="s">
        <v>2363</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14036</v>
      </c>
      <c r="R3285">
        <v>3117</v>
      </c>
      <c r="S3285">
        <v>3309</v>
      </c>
    </row>
    <row r="3286" spans="1:19" x14ac:dyDescent="0.3">
      <c r="A3286" t="s">
        <v>147</v>
      </c>
      <c r="B3286">
        <v>-1</v>
      </c>
      <c r="C3286" t="s">
        <v>2363</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14037</v>
      </c>
      <c r="R3286">
        <v>3310</v>
      </c>
      <c r="S3286">
        <v>3394</v>
      </c>
    </row>
    <row r="3287" spans="1:19" x14ac:dyDescent="0.3">
      <c r="A3287" t="s">
        <v>147</v>
      </c>
      <c r="B3287">
        <v>-1</v>
      </c>
      <c r="C3287" t="s">
        <v>2363</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14038</v>
      </c>
      <c r="R3287">
        <v>3395</v>
      </c>
      <c r="S3287">
        <v>3523</v>
      </c>
    </row>
    <row r="3288" spans="1:19" x14ac:dyDescent="0.3">
      <c r="A3288" t="s">
        <v>147</v>
      </c>
      <c r="B3288">
        <v>-1</v>
      </c>
      <c r="C3288" t="s">
        <v>2363</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14039</v>
      </c>
      <c r="R3288">
        <v>3524</v>
      </c>
      <c r="S3288">
        <v>3806</v>
      </c>
    </row>
    <row r="3289" spans="1:19" x14ac:dyDescent="0.3">
      <c r="A3289" t="s">
        <v>147</v>
      </c>
      <c r="B3289">
        <v>-1</v>
      </c>
      <c r="C3289" t="s">
        <v>2363</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14040</v>
      </c>
      <c r="R3289">
        <v>3807</v>
      </c>
      <c r="S3289">
        <v>3948</v>
      </c>
    </row>
    <row r="3290" spans="1:19" x14ac:dyDescent="0.3">
      <c r="A3290" t="s">
        <v>147</v>
      </c>
      <c r="B3290">
        <v>-1</v>
      </c>
      <c r="C3290" t="s">
        <v>2363</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14041</v>
      </c>
      <c r="R3290">
        <v>3949</v>
      </c>
      <c r="S3290">
        <v>4115</v>
      </c>
    </row>
    <row r="3291" spans="1:19" x14ac:dyDescent="0.3">
      <c r="A3291" t="s">
        <v>147</v>
      </c>
      <c r="B3291">
        <v>-1</v>
      </c>
      <c r="C3291" t="s">
        <v>2363</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14042</v>
      </c>
      <c r="R3291">
        <v>4116</v>
      </c>
      <c r="S3291">
        <v>4293</v>
      </c>
    </row>
    <row r="3292" spans="1:19" x14ac:dyDescent="0.3">
      <c r="A3292" t="s">
        <v>147</v>
      </c>
      <c r="B3292">
        <v>-1</v>
      </c>
      <c r="C3292" t="s">
        <v>2363</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14043</v>
      </c>
      <c r="R3292">
        <v>4294</v>
      </c>
      <c r="S3292">
        <v>4489</v>
      </c>
    </row>
    <row r="3293" spans="1:19" x14ac:dyDescent="0.3">
      <c r="A3293" t="s">
        <v>147</v>
      </c>
      <c r="B3293">
        <v>-1</v>
      </c>
      <c r="C3293" t="s">
        <v>2363</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14044</v>
      </c>
      <c r="R3293">
        <v>4490</v>
      </c>
      <c r="S3293">
        <v>4656</v>
      </c>
    </row>
    <row r="3294" spans="1:19" x14ac:dyDescent="0.3">
      <c r="A3294" t="s">
        <v>147</v>
      </c>
      <c r="B3294">
        <v>-1</v>
      </c>
      <c r="C3294" t="s">
        <v>2363</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14045</v>
      </c>
      <c r="R3294">
        <v>4657</v>
      </c>
      <c r="S3294">
        <v>4773</v>
      </c>
    </row>
    <row r="3295" spans="1:19" x14ac:dyDescent="0.3">
      <c r="A3295" t="s">
        <v>147</v>
      </c>
      <c r="B3295">
        <v>-1</v>
      </c>
      <c r="C3295" t="s">
        <v>2363</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14046</v>
      </c>
      <c r="R3295">
        <v>4774</v>
      </c>
      <c r="S3295">
        <v>4864</v>
      </c>
    </row>
    <row r="3296" spans="1:19" x14ac:dyDescent="0.3">
      <c r="A3296" t="s">
        <v>147</v>
      </c>
      <c r="B3296">
        <v>-1</v>
      </c>
      <c r="C3296" t="s">
        <v>2363</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14047</v>
      </c>
      <c r="R3296">
        <v>1</v>
      </c>
      <c r="S3296">
        <v>80</v>
      </c>
    </row>
    <row r="3297" spans="1:19" x14ac:dyDescent="0.3">
      <c r="A3297" t="s">
        <v>147</v>
      </c>
      <c r="B3297">
        <v>-1</v>
      </c>
      <c r="C3297" t="s">
        <v>2363</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14048</v>
      </c>
      <c r="R3297">
        <v>446</v>
      </c>
      <c r="S3297">
        <v>493</v>
      </c>
    </row>
    <row r="3298" spans="1:19" x14ac:dyDescent="0.3">
      <c r="A3298" t="s">
        <v>147</v>
      </c>
      <c r="B3298">
        <v>-1</v>
      </c>
      <c r="C3298" t="s">
        <v>2363</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14049</v>
      </c>
      <c r="R3298">
        <v>4865</v>
      </c>
      <c r="S3298">
        <v>4899</v>
      </c>
    </row>
    <row r="3299" spans="1:19" x14ac:dyDescent="0.3">
      <c r="A3299" t="s">
        <v>147</v>
      </c>
      <c r="B3299">
        <v>-1</v>
      </c>
      <c r="C3299" t="s">
        <v>2360</v>
      </c>
      <c r="D3299" t="e">
        <f>INDEX(Transcripts[#Data], MATCH(Exons[[#This Row],[Transcript stable ID]], Transcripts[Transcript stable ID], 0), 4)</f>
        <v>#N/A</v>
      </c>
      <c r="E3299" t="s">
        <v>27</v>
      </c>
      <c r="J3299">
        <v>10305755</v>
      </c>
      <c r="K3299">
        <v>10292717</v>
      </c>
      <c r="L3299">
        <v>10292753</v>
      </c>
      <c r="N3299">
        <v>2</v>
      </c>
      <c r="O3299">
        <v>261</v>
      </c>
      <c r="P3299">
        <v>297</v>
      </c>
      <c r="Q3299" t="s">
        <v>14009</v>
      </c>
      <c r="R3299">
        <v>81</v>
      </c>
      <c r="S3299">
        <v>117</v>
      </c>
    </row>
    <row r="3300" spans="1:19" x14ac:dyDescent="0.3">
      <c r="A3300" t="s">
        <v>147</v>
      </c>
      <c r="B3300">
        <v>-1</v>
      </c>
      <c r="C3300" t="s">
        <v>2360</v>
      </c>
      <c r="D3300" t="e">
        <f>INDEX(Transcripts[#Data], MATCH(Exons[[#This Row],[Transcript stable ID]], Transcripts[Transcript stable ID], 0), 4)</f>
        <v>#N/A</v>
      </c>
      <c r="E3300" t="s">
        <v>27</v>
      </c>
      <c r="J3300">
        <v>10305755</v>
      </c>
      <c r="K3300">
        <v>10291454</v>
      </c>
      <c r="L3300">
        <v>10291561</v>
      </c>
      <c r="N3300">
        <v>3</v>
      </c>
      <c r="O3300">
        <v>298</v>
      </c>
      <c r="P3300">
        <v>405</v>
      </c>
      <c r="Q3300" t="s">
        <v>14010</v>
      </c>
      <c r="R3300">
        <v>118</v>
      </c>
      <c r="S3300">
        <v>225</v>
      </c>
    </row>
    <row r="3301" spans="1:19" x14ac:dyDescent="0.3">
      <c r="A3301" t="s">
        <v>147</v>
      </c>
      <c r="B3301">
        <v>-1</v>
      </c>
      <c r="C3301" t="s">
        <v>2360</v>
      </c>
      <c r="D3301" t="e">
        <f>INDEX(Transcripts[#Data], MATCH(Exons[[#This Row],[Transcript stable ID]], Transcripts[Transcript stable ID], 0), 4)</f>
        <v>#N/A</v>
      </c>
      <c r="E3301" t="s">
        <v>27</v>
      </c>
      <c r="J3301">
        <v>10305755</v>
      </c>
      <c r="K3301">
        <v>10291026</v>
      </c>
      <c r="L3301">
        <v>10291245</v>
      </c>
      <c r="N3301">
        <v>4</v>
      </c>
      <c r="O3301">
        <v>406</v>
      </c>
      <c r="P3301">
        <v>625</v>
      </c>
      <c r="Q3301" t="s">
        <v>14011</v>
      </c>
      <c r="R3301">
        <v>226</v>
      </c>
      <c r="S3301">
        <v>445</v>
      </c>
    </row>
    <row r="3302" spans="1:19" x14ac:dyDescent="0.3">
      <c r="A3302" t="s">
        <v>147</v>
      </c>
      <c r="B3302">
        <v>-1</v>
      </c>
      <c r="C3302" t="s">
        <v>2360</v>
      </c>
      <c r="D3302" t="e">
        <f>INDEX(Transcripts[#Data], MATCH(Exons[[#This Row],[Transcript stable ID]], Transcripts[Transcript stable ID], 0), 4)</f>
        <v>#N/A</v>
      </c>
      <c r="E3302" t="s">
        <v>27</v>
      </c>
      <c r="J3302">
        <v>10305755</v>
      </c>
      <c r="K3302">
        <v>10287968</v>
      </c>
      <c r="L3302">
        <v>10288043</v>
      </c>
      <c r="N3302">
        <v>5</v>
      </c>
      <c r="O3302">
        <v>626</v>
      </c>
      <c r="P3302">
        <v>701</v>
      </c>
      <c r="Q3302" t="s">
        <v>14012</v>
      </c>
      <c r="R3302">
        <v>446</v>
      </c>
      <c r="S3302">
        <v>521</v>
      </c>
    </row>
    <row r="3303" spans="1:19" x14ac:dyDescent="0.3">
      <c r="A3303" t="s">
        <v>147</v>
      </c>
      <c r="B3303">
        <v>-1</v>
      </c>
      <c r="C3303" t="s">
        <v>2360</v>
      </c>
      <c r="D3303" t="e">
        <f>INDEX(Transcripts[#Data], MATCH(Exons[[#This Row],[Transcript stable ID]], Transcripts[Transcript stable ID], 0), 4)</f>
        <v>#N/A</v>
      </c>
      <c r="E3303" t="s">
        <v>27</v>
      </c>
      <c r="J3303">
        <v>10305755</v>
      </c>
      <c r="K3303">
        <v>10286216</v>
      </c>
      <c r="L3303">
        <v>10286294</v>
      </c>
      <c r="N3303">
        <v>6</v>
      </c>
      <c r="O3303">
        <v>702</v>
      </c>
      <c r="P3303">
        <v>780</v>
      </c>
      <c r="Q3303" t="s">
        <v>14013</v>
      </c>
      <c r="R3303">
        <v>522</v>
      </c>
      <c r="S3303">
        <v>600</v>
      </c>
    </row>
    <row r="3304" spans="1:19" x14ac:dyDescent="0.3">
      <c r="A3304" t="s">
        <v>147</v>
      </c>
      <c r="B3304">
        <v>-1</v>
      </c>
      <c r="C3304" t="s">
        <v>2360</v>
      </c>
      <c r="D3304" t="e">
        <f>INDEX(Transcripts[#Data], MATCH(Exons[[#This Row],[Transcript stable ID]], Transcripts[Transcript stable ID], 0), 4)</f>
        <v>#N/A</v>
      </c>
      <c r="E3304" t="s">
        <v>27</v>
      </c>
      <c r="J3304">
        <v>10305755</v>
      </c>
      <c r="K3304">
        <v>10284547</v>
      </c>
      <c r="L3304">
        <v>10284581</v>
      </c>
      <c r="N3304">
        <v>7</v>
      </c>
      <c r="O3304">
        <v>781</v>
      </c>
      <c r="P3304">
        <v>815</v>
      </c>
      <c r="Q3304" t="s">
        <v>14014</v>
      </c>
      <c r="R3304">
        <v>601</v>
      </c>
      <c r="S3304">
        <v>635</v>
      </c>
    </row>
    <row r="3305" spans="1:19" x14ac:dyDescent="0.3">
      <c r="A3305" t="s">
        <v>147</v>
      </c>
      <c r="B3305">
        <v>-1</v>
      </c>
      <c r="C3305" t="s">
        <v>2360</v>
      </c>
      <c r="D3305" t="e">
        <f>INDEX(Transcripts[#Data], MATCH(Exons[[#This Row],[Transcript stable ID]], Transcripts[Transcript stable ID], 0), 4)</f>
        <v>#N/A</v>
      </c>
      <c r="E3305" t="s">
        <v>27</v>
      </c>
      <c r="J3305">
        <v>10305755</v>
      </c>
      <c r="K3305">
        <v>10283766</v>
      </c>
      <c r="L3305">
        <v>10283850</v>
      </c>
      <c r="N3305">
        <v>8</v>
      </c>
      <c r="O3305">
        <v>816</v>
      </c>
      <c r="P3305">
        <v>900</v>
      </c>
      <c r="Q3305" t="s">
        <v>14015</v>
      </c>
      <c r="R3305">
        <v>636</v>
      </c>
      <c r="S3305">
        <v>720</v>
      </c>
    </row>
    <row r="3306" spans="1:19" x14ac:dyDescent="0.3">
      <c r="A3306" t="s">
        <v>147</v>
      </c>
      <c r="B3306">
        <v>-1</v>
      </c>
      <c r="C3306" t="s">
        <v>2360</v>
      </c>
      <c r="D3306" t="e">
        <f>INDEX(Transcripts[#Data], MATCH(Exons[[#This Row],[Transcript stable ID]], Transcripts[Transcript stable ID], 0), 4)</f>
        <v>#N/A</v>
      </c>
      <c r="E3306" t="s">
        <v>27</v>
      </c>
      <c r="J3306">
        <v>10305755</v>
      </c>
      <c r="K3306">
        <v>10279006</v>
      </c>
      <c r="L3306">
        <v>10279040</v>
      </c>
      <c r="N3306">
        <v>9</v>
      </c>
      <c r="O3306">
        <v>901</v>
      </c>
      <c r="P3306">
        <v>935</v>
      </c>
      <c r="Q3306" t="s">
        <v>14016</v>
      </c>
      <c r="R3306">
        <v>721</v>
      </c>
      <c r="S3306">
        <v>755</v>
      </c>
    </row>
    <row r="3307" spans="1:19" x14ac:dyDescent="0.3">
      <c r="A3307" t="s">
        <v>147</v>
      </c>
      <c r="B3307">
        <v>-1</v>
      </c>
      <c r="C3307" t="s">
        <v>2360</v>
      </c>
      <c r="D3307" t="e">
        <f>INDEX(Transcripts[#Data], MATCH(Exons[[#This Row],[Transcript stable ID]], Transcripts[Transcript stable ID], 0), 4)</f>
        <v>#N/A</v>
      </c>
      <c r="E3307" t="s">
        <v>27</v>
      </c>
      <c r="J3307">
        <v>10305755</v>
      </c>
      <c r="K3307">
        <v>10277274</v>
      </c>
      <c r="L3307">
        <v>10277361</v>
      </c>
      <c r="N3307">
        <v>10</v>
      </c>
      <c r="O3307">
        <v>936</v>
      </c>
      <c r="P3307">
        <v>1023</v>
      </c>
      <c r="Q3307" t="s">
        <v>14017</v>
      </c>
      <c r="R3307">
        <v>756</v>
      </c>
      <c r="S3307">
        <v>843</v>
      </c>
    </row>
    <row r="3308" spans="1:19" x14ac:dyDescent="0.3">
      <c r="A3308" t="s">
        <v>147</v>
      </c>
      <c r="B3308">
        <v>-1</v>
      </c>
      <c r="C3308" t="s">
        <v>2360</v>
      </c>
      <c r="D3308" t="e">
        <f>INDEX(Transcripts[#Data], MATCH(Exons[[#This Row],[Transcript stable ID]], Transcripts[Transcript stable ID], 0), 4)</f>
        <v>#N/A</v>
      </c>
      <c r="E3308" t="s">
        <v>27</v>
      </c>
      <c r="J3308">
        <v>10305755</v>
      </c>
      <c r="K3308">
        <v>10274002</v>
      </c>
      <c r="L3308">
        <v>10274036</v>
      </c>
      <c r="N3308">
        <v>11</v>
      </c>
      <c r="O3308">
        <v>1024</v>
      </c>
      <c r="P3308">
        <v>1058</v>
      </c>
      <c r="Q3308" t="s">
        <v>14018</v>
      </c>
      <c r="R3308">
        <v>844</v>
      </c>
      <c r="S3308">
        <v>878</v>
      </c>
    </row>
    <row r="3309" spans="1:19" x14ac:dyDescent="0.3">
      <c r="A3309" t="s">
        <v>147</v>
      </c>
      <c r="B3309">
        <v>-1</v>
      </c>
      <c r="C3309" t="s">
        <v>2360</v>
      </c>
      <c r="D3309" t="e">
        <f>INDEX(Transcripts[#Data], MATCH(Exons[[#This Row],[Transcript stable ID]], Transcripts[Transcript stable ID], 0), 4)</f>
        <v>#N/A</v>
      </c>
      <c r="E3309" t="s">
        <v>27</v>
      </c>
      <c r="J3309">
        <v>10305755</v>
      </c>
      <c r="K3309">
        <v>10273343</v>
      </c>
      <c r="L3309">
        <v>10273424</v>
      </c>
      <c r="N3309">
        <v>12</v>
      </c>
      <c r="O3309">
        <v>1059</v>
      </c>
      <c r="P3309">
        <v>1140</v>
      </c>
      <c r="Q3309" t="s">
        <v>14019</v>
      </c>
      <c r="R3309">
        <v>879</v>
      </c>
      <c r="S3309">
        <v>960</v>
      </c>
    </row>
    <row r="3310" spans="1:19" x14ac:dyDescent="0.3">
      <c r="A3310" t="s">
        <v>147</v>
      </c>
      <c r="B3310">
        <v>-1</v>
      </c>
      <c r="C3310" t="s">
        <v>2360</v>
      </c>
      <c r="D3310" t="e">
        <f>INDEX(Transcripts[#Data], MATCH(Exons[[#This Row],[Transcript stable ID]], Transcripts[Transcript stable ID], 0), 4)</f>
        <v>#N/A</v>
      </c>
      <c r="E3310" t="s">
        <v>27</v>
      </c>
      <c r="J3310">
        <v>10305755</v>
      </c>
      <c r="K3310">
        <v>10271060</v>
      </c>
      <c r="L3310">
        <v>10271094</v>
      </c>
      <c r="N3310">
        <v>13</v>
      </c>
      <c r="O3310">
        <v>1141</v>
      </c>
      <c r="P3310">
        <v>1175</v>
      </c>
      <c r="Q3310" t="s">
        <v>14020</v>
      </c>
      <c r="R3310">
        <v>961</v>
      </c>
      <c r="S3310">
        <v>995</v>
      </c>
    </row>
    <row r="3311" spans="1:19" x14ac:dyDescent="0.3">
      <c r="A3311" t="s">
        <v>147</v>
      </c>
      <c r="B3311">
        <v>-1</v>
      </c>
      <c r="C3311" t="s">
        <v>2360</v>
      </c>
      <c r="D3311" t="e">
        <f>INDEX(Transcripts[#Data], MATCH(Exons[[#This Row],[Transcript stable ID]], Transcripts[Transcript stable ID], 0), 4)</f>
        <v>#N/A</v>
      </c>
      <c r="E3311" t="s">
        <v>27</v>
      </c>
      <c r="J3311">
        <v>10305755</v>
      </c>
      <c r="K3311">
        <v>10270694</v>
      </c>
      <c r="L3311">
        <v>10270739</v>
      </c>
      <c r="N3311">
        <v>14</v>
      </c>
      <c r="O3311">
        <v>1176</v>
      </c>
      <c r="P3311">
        <v>1221</v>
      </c>
      <c r="Q3311" t="s">
        <v>14021</v>
      </c>
      <c r="R3311">
        <v>996</v>
      </c>
      <c r="S3311">
        <v>1041</v>
      </c>
    </row>
    <row r="3312" spans="1:19" x14ac:dyDescent="0.3">
      <c r="A3312" t="s">
        <v>147</v>
      </c>
      <c r="B3312">
        <v>-1</v>
      </c>
      <c r="C3312" t="s">
        <v>2360</v>
      </c>
      <c r="D3312" t="e">
        <f>INDEX(Transcripts[#Data], MATCH(Exons[[#This Row],[Transcript stable ID]], Transcripts[Transcript stable ID], 0), 4)</f>
        <v>#N/A</v>
      </c>
      <c r="E3312" t="s">
        <v>27</v>
      </c>
      <c r="J3312">
        <v>10305755</v>
      </c>
      <c r="K3312">
        <v>10270518</v>
      </c>
      <c r="L3312">
        <v>10270598</v>
      </c>
      <c r="N3312">
        <v>15</v>
      </c>
      <c r="O3312">
        <v>1222</v>
      </c>
      <c r="P3312">
        <v>1302</v>
      </c>
      <c r="Q3312" t="s">
        <v>14022</v>
      </c>
      <c r="R3312">
        <v>1042</v>
      </c>
      <c r="S3312">
        <v>1122</v>
      </c>
    </row>
    <row r="3313" spans="1:19" x14ac:dyDescent="0.3">
      <c r="A3313" t="s">
        <v>147</v>
      </c>
      <c r="B3313">
        <v>-1</v>
      </c>
      <c r="C3313" t="s">
        <v>2360</v>
      </c>
      <c r="D3313" t="e">
        <f>INDEX(Transcripts[#Data], MATCH(Exons[[#This Row],[Transcript stable ID]], Transcripts[Transcript stable ID], 0), 4)</f>
        <v>#N/A</v>
      </c>
      <c r="E3313" t="s">
        <v>27</v>
      </c>
      <c r="J3313">
        <v>10305755</v>
      </c>
      <c r="K3313">
        <v>10270334</v>
      </c>
      <c r="L3313">
        <v>10270443</v>
      </c>
      <c r="N3313">
        <v>16</v>
      </c>
      <c r="O3313">
        <v>1303</v>
      </c>
      <c r="P3313">
        <v>1412</v>
      </c>
      <c r="Q3313" t="s">
        <v>14023</v>
      </c>
      <c r="R3313">
        <v>1123</v>
      </c>
      <c r="S3313">
        <v>1232</v>
      </c>
    </row>
    <row r="3314" spans="1:19" x14ac:dyDescent="0.3">
      <c r="A3314" t="s">
        <v>147</v>
      </c>
      <c r="B3314">
        <v>-1</v>
      </c>
      <c r="C3314" t="s">
        <v>2360</v>
      </c>
      <c r="D3314" t="e">
        <f>INDEX(Transcripts[#Data], MATCH(Exons[[#This Row],[Transcript stable ID]], Transcripts[Transcript stable ID], 0), 4)</f>
        <v>#N/A</v>
      </c>
      <c r="E3314" t="s">
        <v>27</v>
      </c>
      <c r="J3314">
        <v>10305755</v>
      </c>
      <c r="K3314">
        <v>10267067</v>
      </c>
      <c r="L3314">
        <v>10267185</v>
      </c>
      <c r="N3314">
        <v>17</v>
      </c>
      <c r="O3314">
        <v>1413</v>
      </c>
      <c r="P3314">
        <v>1531</v>
      </c>
      <c r="Q3314" t="s">
        <v>14024</v>
      </c>
      <c r="R3314">
        <v>1233</v>
      </c>
      <c r="S3314">
        <v>1351</v>
      </c>
    </row>
    <row r="3315" spans="1:19" x14ac:dyDescent="0.3">
      <c r="A3315" t="s">
        <v>147</v>
      </c>
      <c r="B3315">
        <v>-1</v>
      </c>
      <c r="C3315" t="s">
        <v>2360</v>
      </c>
      <c r="D3315" t="e">
        <f>INDEX(Transcripts[#Data], MATCH(Exons[[#This Row],[Transcript stable ID]], Transcripts[Transcript stable ID], 0), 4)</f>
        <v>#N/A</v>
      </c>
      <c r="E3315" t="s">
        <v>27</v>
      </c>
      <c r="J3315">
        <v>10305755</v>
      </c>
      <c r="K3315">
        <v>10266529</v>
      </c>
      <c r="L3315">
        <v>10266621</v>
      </c>
      <c r="N3315">
        <v>18</v>
      </c>
      <c r="O3315">
        <v>1532</v>
      </c>
      <c r="P3315">
        <v>1624</v>
      </c>
      <c r="Q3315" t="s">
        <v>14025</v>
      </c>
      <c r="R3315">
        <v>1352</v>
      </c>
      <c r="S3315">
        <v>1444</v>
      </c>
    </row>
    <row r="3316" spans="1:19" x14ac:dyDescent="0.3">
      <c r="A3316" t="s">
        <v>147</v>
      </c>
      <c r="B3316">
        <v>-1</v>
      </c>
      <c r="C3316" t="s">
        <v>2360</v>
      </c>
      <c r="D3316" t="e">
        <f>INDEX(Transcripts[#Data], MATCH(Exons[[#This Row],[Transcript stable ID]], Transcripts[Transcript stable ID], 0), 4)</f>
        <v>#N/A</v>
      </c>
      <c r="E3316" t="s">
        <v>27</v>
      </c>
      <c r="J3316">
        <v>10305755</v>
      </c>
      <c r="K3316">
        <v>10265581</v>
      </c>
      <c r="L3316">
        <v>10265732</v>
      </c>
      <c r="N3316">
        <v>19</v>
      </c>
      <c r="O3316">
        <v>1625</v>
      </c>
      <c r="P3316">
        <v>1776</v>
      </c>
      <c r="Q3316" t="s">
        <v>14026</v>
      </c>
      <c r="R3316">
        <v>1445</v>
      </c>
      <c r="S3316">
        <v>1596</v>
      </c>
    </row>
    <row r="3317" spans="1:19" x14ac:dyDescent="0.3">
      <c r="A3317" t="s">
        <v>147</v>
      </c>
      <c r="B3317">
        <v>-1</v>
      </c>
      <c r="C3317" t="s">
        <v>2360</v>
      </c>
      <c r="D3317" t="e">
        <f>INDEX(Transcripts[#Data], MATCH(Exons[[#This Row],[Transcript stable ID]], Transcripts[Transcript stable ID], 0), 4)</f>
        <v>#N/A</v>
      </c>
      <c r="E3317" t="s">
        <v>27</v>
      </c>
      <c r="J3317">
        <v>10305755</v>
      </c>
      <c r="K3317">
        <v>10265262</v>
      </c>
      <c r="L3317">
        <v>10265449</v>
      </c>
      <c r="N3317">
        <v>20</v>
      </c>
      <c r="O3317">
        <v>1777</v>
      </c>
      <c r="P3317">
        <v>1964</v>
      </c>
      <c r="Q3317" t="s">
        <v>14027</v>
      </c>
      <c r="R3317">
        <v>1597</v>
      </c>
      <c r="S3317">
        <v>1784</v>
      </c>
    </row>
    <row r="3318" spans="1:19" x14ac:dyDescent="0.3">
      <c r="A3318" t="s">
        <v>147</v>
      </c>
      <c r="B3318">
        <v>-1</v>
      </c>
      <c r="C3318" t="s">
        <v>2360</v>
      </c>
      <c r="D3318" t="e">
        <f>INDEX(Transcripts[#Data], MATCH(Exons[[#This Row],[Transcript stable ID]], Transcripts[Transcript stable ID], 0), 4)</f>
        <v>#N/A</v>
      </c>
      <c r="E3318" t="s">
        <v>27</v>
      </c>
      <c r="J3318">
        <v>10305755</v>
      </c>
      <c r="K3318">
        <v>10264969</v>
      </c>
      <c r="L3318">
        <v>10265155</v>
      </c>
      <c r="N3318">
        <v>21</v>
      </c>
      <c r="O3318">
        <v>1965</v>
      </c>
      <c r="P3318">
        <v>2151</v>
      </c>
      <c r="Q3318" t="s">
        <v>14028</v>
      </c>
      <c r="R3318">
        <v>1785</v>
      </c>
      <c r="S3318">
        <v>1971</v>
      </c>
    </row>
    <row r="3319" spans="1:19" x14ac:dyDescent="0.3">
      <c r="A3319" t="s">
        <v>147</v>
      </c>
      <c r="B3319">
        <v>-1</v>
      </c>
      <c r="C3319" t="s">
        <v>2360</v>
      </c>
      <c r="D3319" t="e">
        <f>INDEX(Transcripts[#Data], MATCH(Exons[[#This Row],[Transcript stable ID]], Transcripts[Transcript stable ID], 0), 4)</f>
        <v>#N/A</v>
      </c>
      <c r="E3319" t="s">
        <v>27</v>
      </c>
      <c r="J3319">
        <v>10305755</v>
      </c>
      <c r="K3319">
        <v>10262426</v>
      </c>
      <c r="L3319">
        <v>10262523</v>
      </c>
      <c r="N3319">
        <v>22</v>
      </c>
      <c r="O3319">
        <v>2152</v>
      </c>
      <c r="P3319">
        <v>2249</v>
      </c>
      <c r="Q3319" t="s">
        <v>14029</v>
      </c>
      <c r="R3319">
        <v>1972</v>
      </c>
      <c r="S3319">
        <v>2069</v>
      </c>
    </row>
    <row r="3320" spans="1:19" x14ac:dyDescent="0.3">
      <c r="A3320" t="s">
        <v>147</v>
      </c>
      <c r="B3320">
        <v>-1</v>
      </c>
      <c r="C3320" t="s">
        <v>2360</v>
      </c>
      <c r="D3320" t="e">
        <f>INDEX(Transcripts[#Data], MATCH(Exons[[#This Row],[Transcript stable ID]], Transcripts[Transcript stable ID], 0), 4)</f>
        <v>#N/A</v>
      </c>
      <c r="E3320" t="s">
        <v>27</v>
      </c>
      <c r="J3320">
        <v>10305755</v>
      </c>
      <c r="K3320">
        <v>10262074</v>
      </c>
      <c r="L3320">
        <v>10262221</v>
      </c>
      <c r="N3320">
        <v>23</v>
      </c>
      <c r="O3320">
        <v>2250</v>
      </c>
      <c r="P3320">
        <v>2397</v>
      </c>
      <c r="Q3320" t="s">
        <v>14030</v>
      </c>
      <c r="R3320">
        <v>2070</v>
      </c>
      <c r="S3320">
        <v>2217</v>
      </c>
    </row>
    <row r="3321" spans="1:19" x14ac:dyDescent="0.3">
      <c r="A3321" t="s">
        <v>147</v>
      </c>
      <c r="B3321">
        <v>-1</v>
      </c>
      <c r="C3321" t="s">
        <v>2360</v>
      </c>
      <c r="D3321" t="e">
        <f>INDEX(Transcripts[#Data], MATCH(Exons[[#This Row],[Transcript stable ID]], Transcripts[Transcript stable ID], 0), 4)</f>
        <v>#N/A</v>
      </c>
      <c r="E3321" t="s">
        <v>27</v>
      </c>
      <c r="J3321">
        <v>10305755</v>
      </c>
      <c r="K3321">
        <v>10260529</v>
      </c>
      <c r="L3321">
        <v>10260644</v>
      </c>
      <c r="N3321">
        <v>24</v>
      </c>
      <c r="O3321">
        <v>2398</v>
      </c>
      <c r="P3321">
        <v>2513</v>
      </c>
      <c r="Q3321" t="s">
        <v>14031</v>
      </c>
      <c r="R3321">
        <v>2218</v>
      </c>
      <c r="S3321">
        <v>2333</v>
      </c>
    </row>
    <row r="3322" spans="1:19" x14ac:dyDescent="0.3">
      <c r="A3322" t="s">
        <v>147</v>
      </c>
      <c r="B3322">
        <v>-1</v>
      </c>
      <c r="C3322" t="s">
        <v>2360</v>
      </c>
      <c r="D3322" t="e">
        <f>INDEX(Transcripts[#Data], MATCH(Exons[[#This Row],[Transcript stable ID]], Transcripts[Transcript stable ID], 0), 4)</f>
        <v>#N/A</v>
      </c>
      <c r="E3322" t="s">
        <v>27</v>
      </c>
      <c r="J3322">
        <v>10305755</v>
      </c>
      <c r="K3322">
        <v>10260129</v>
      </c>
      <c r="L3322">
        <v>10260333</v>
      </c>
      <c r="N3322">
        <v>25</v>
      </c>
      <c r="O3322">
        <v>2514</v>
      </c>
      <c r="P3322">
        <v>2718</v>
      </c>
      <c r="Q3322" t="s">
        <v>14032</v>
      </c>
      <c r="R3322">
        <v>2334</v>
      </c>
      <c r="S3322">
        <v>2538</v>
      </c>
    </row>
    <row r="3323" spans="1:19" x14ac:dyDescent="0.3">
      <c r="A3323" t="s">
        <v>147</v>
      </c>
      <c r="B3323">
        <v>-1</v>
      </c>
      <c r="C3323" t="s">
        <v>2360</v>
      </c>
      <c r="D3323" t="e">
        <f>INDEX(Transcripts[#Data], MATCH(Exons[[#This Row],[Transcript stable ID]], Transcripts[Transcript stable ID], 0), 4)</f>
        <v>#N/A</v>
      </c>
      <c r="E3323" t="s">
        <v>27</v>
      </c>
      <c r="J3323">
        <v>10305755</v>
      </c>
      <c r="K3323">
        <v>10259560</v>
      </c>
      <c r="L3323">
        <v>10259693</v>
      </c>
      <c r="N3323">
        <v>26</v>
      </c>
      <c r="O3323">
        <v>2719</v>
      </c>
      <c r="P3323">
        <v>2852</v>
      </c>
      <c r="Q3323" t="s">
        <v>14033</v>
      </c>
      <c r="R3323">
        <v>2539</v>
      </c>
      <c r="S3323">
        <v>2672</v>
      </c>
    </row>
    <row r="3324" spans="1:19" x14ac:dyDescent="0.3">
      <c r="A3324" t="s">
        <v>147</v>
      </c>
      <c r="B3324">
        <v>-1</v>
      </c>
      <c r="C3324" t="s">
        <v>2360</v>
      </c>
      <c r="D3324" t="e">
        <f>INDEX(Transcripts[#Data], MATCH(Exons[[#This Row],[Transcript stable ID]], Transcripts[Transcript stable ID], 0), 4)</f>
        <v>#N/A</v>
      </c>
      <c r="E3324" t="s">
        <v>27</v>
      </c>
      <c r="J3324">
        <v>10305755</v>
      </c>
      <c r="K3324">
        <v>10257027</v>
      </c>
      <c r="L3324">
        <v>10257200</v>
      </c>
      <c r="N3324">
        <v>27</v>
      </c>
      <c r="O3324">
        <v>2853</v>
      </c>
      <c r="P3324">
        <v>3026</v>
      </c>
      <c r="Q3324" t="s">
        <v>14034</v>
      </c>
      <c r="R3324">
        <v>2673</v>
      </c>
      <c r="S3324">
        <v>2846</v>
      </c>
    </row>
    <row r="3325" spans="1:19" x14ac:dyDescent="0.3">
      <c r="A3325" t="s">
        <v>147</v>
      </c>
      <c r="B3325">
        <v>-1</v>
      </c>
      <c r="C3325" t="s">
        <v>2360</v>
      </c>
      <c r="D3325" t="e">
        <f>INDEX(Transcripts[#Data], MATCH(Exons[[#This Row],[Transcript stable ID]], Transcripts[Transcript stable ID], 0), 4)</f>
        <v>#N/A</v>
      </c>
      <c r="E3325" t="s">
        <v>27</v>
      </c>
      <c r="J3325">
        <v>10305755</v>
      </c>
      <c r="K3325">
        <v>10254442</v>
      </c>
      <c r="L3325">
        <v>10254663</v>
      </c>
      <c r="N3325">
        <v>28</v>
      </c>
      <c r="O3325">
        <v>3027</v>
      </c>
      <c r="P3325">
        <v>3248</v>
      </c>
      <c r="Q3325" t="s">
        <v>14035</v>
      </c>
      <c r="R3325">
        <v>2847</v>
      </c>
      <c r="S3325">
        <v>3068</v>
      </c>
    </row>
    <row r="3326" spans="1:19" x14ac:dyDescent="0.3">
      <c r="A3326" t="s">
        <v>147</v>
      </c>
      <c r="B3326">
        <v>-1</v>
      </c>
      <c r="C3326" t="s">
        <v>2360</v>
      </c>
      <c r="D3326" t="e">
        <f>INDEX(Transcripts[#Data], MATCH(Exons[[#This Row],[Transcript stable ID]], Transcripts[Transcript stable ID], 0), 4)</f>
        <v>#N/A</v>
      </c>
      <c r="E3326" t="s">
        <v>27</v>
      </c>
      <c r="J3326">
        <v>10305755</v>
      </c>
      <c r="K3326">
        <v>10252704</v>
      </c>
      <c r="L3326">
        <v>10252896</v>
      </c>
      <c r="N3326">
        <v>29</v>
      </c>
      <c r="O3326">
        <v>3249</v>
      </c>
      <c r="P3326">
        <v>3441</v>
      </c>
      <c r="Q3326" t="s">
        <v>14036</v>
      </c>
      <c r="R3326">
        <v>3069</v>
      </c>
      <c r="S3326">
        <v>3261</v>
      </c>
    </row>
    <row r="3327" spans="1:19" x14ac:dyDescent="0.3">
      <c r="A3327" t="s">
        <v>147</v>
      </c>
      <c r="B3327">
        <v>-1</v>
      </c>
      <c r="C3327" t="s">
        <v>2360</v>
      </c>
      <c r="D3327" t="e">
        <f>INDEX(Transcripts[#Data], MATCH(Exons[[#This Row],[Transcript stable ID]], Transcripts[Transcript stable ID], 0), 4)</f>
        <v>#N/A</v>
      </c>
      <c r="E3327" t="s">
        <v>27</v>
      </c>
      <c r="J3327">
        <v>10305755</v>
      </c>
      <c r="K3327">
        <v>10251781</v>
      </c>
      <c r="L3327">
        <v>10251865</v>
      </c>
      <c r="N3327">
        <v>30</v>
      </c>
      <c r="O3327">
        <v>3442</v>
      </c>
      <c r="P3327">
        <v>3526</v>
      </c>
      <c r="Q3327" t="s">
        <v>14037</v>
      </c>
      <c r="R3327">
        <v>3262</v>
      </c>
      <c r="S3327">
        <v>3346</v>
      </c>
    </row>
    <row r="3328" spans="1:19" x14ac:dyDescent="0.3">
      <c r="A3328" t="s">
        <v>147</v>
      </c>
      <c r="B3328">
        <v>-1</v>
      </c>
      <c r="C3328" t="s">
        <v>2360</v>
      </c>
      <c r="D3328" t="e">
        <f>INDEX(Transcripts[#Data], MATCH(Exons[[#This Row],[Transcript stable ID]], Transcripts[Transcript stable ID], 0), 4)</f>
        <v>#N/A</v>
      </c>
      <c r="E3328" t="s">
        <v>27</v>
      </c>
      <c r="J3328">
        <v>10305755</v>
      </c>
      <c r="K3328">
        <v>10251457</v>
      </c>
      <c r="L3328">
        <v>10251585</v>
      </c>
      <c r="N3328">
        <v>31</v>
      </c>
      <c r="O3328">
        <v>3527</v>
      </c>
      <c r="P3328">
        <v>3655</v>
      </c>
      <c r="Q3328" t="s">
        <v>14038</v>
      </c>
      <c r="R3328">
        <v>3347</v>
      </c>
      <c r="S3328">
        <v>3475</v>
      </c>
    </row>
    <row r="3329" spans="1:19" x14ac:dyDescent="0.3">
      <c r="A3329" t="s">
        <v>147</v>
      </c>
      <c r="B3329">
        <v>-1</v>
      </c>
      <c r="C3329" t="s">
        <v>2360</v>
      </c>
      <c r="D3329" t="e">
        <f>INDEX(Transcripts[#Data], MATCH(Exons[[#This Row],[Transcript stable ID]], Transcripts[Transcript stable ID], 0), 4)</f>
        <v>#N/A</v>
      </c>
      <c r="E3329" t="s">
        <v>27</v>
      </c>
      <c r="J3329">
        <v>10305755</v>
      </c>
      <c r="K3329">
        <v>10250722</v>
      </c>
      <c r="L3329">
        <v>10251004</v>
      </c>
      <c r="N3329">
        <v>32</v>
      </c>
      <c r="O3329">
        <v>3656</v>
      </c>
      <c r="P3329">
        <v>3938</v>
      </c>
      <c r="Q3329" t="s">
        <v>14039</v>
      </c>
      <c r="R3329">
        <v>3476</v>
      </c>
      <c r="S3329">
        <v>3758</v>
      </c>
    </row>
    <row r="3330" spans="1:19" x14ac:dyDescent="0.3">
      <c r="A3330" t="s">
        <v>147</v>
      </c>
      <c r="B3330">
        <v>-1</v>
      </c>
      <c r="C3330" t="s">
        <v>2360</v>
      </c>
      <c r="D3330" t="e">
        <f>INDEX(Transcripts[#Data], MATCH(Exons[[#This Row],[Transcript stable ID]], Transcripts[Transcript stable ID], 0), 4)</f>
        <v>#N/A</v>
      </c>
      <c r="E3330" t="s">
        <v>27</v>
      </c>
      <c r="J3330">
        <v>10305755</v>
      </c>
      <c r="K3330">
        <v>10250352</v>
      </c>
      <c r="L3330">
        <v>10250493</v>
      </c>
      <c r="N3330">
        <v>33</v>
      </c>
      <c r="O3330">
        <v>3939</v>
      </c>
      <c r="P3330">
        <v>4080</v>
      </c>
      <c r="Q3330" t="s">
        <v>14040</v>
      </c>
      <c r="R3330">
        <v>3759</v>
      </c>
      <c r="S3330">
        <v>3900</v>
      </c>
    </row>
    <row r="3331" spans="1:19" x14ac:dyDescent="0.3">
      <c r="A3331" t="s">
        <v>147</v>
      </c>
      <c r="B3331">
        <v>-1</v>
      </c>
      <c r="C3331" t="s">
        <v>2360</v>
      </c>
      <c r="D3331" t="e">
        <f>INDEX(Transcripts[#Data], MATCH(Exons[[#This Row],[Transcript stable ID]], Transcripts[Transcript stable ID], 0), 4)</f>
        <v>#N/A</v>
      </c>
      <c r="E3331" t="s">
        <v>27</v>
      </c>
      <c r="J3331">
        <v>10305755</v>
      </c>
      <c r="K3331">
        <v>10249115</v>
      </c>
      <c r="L3331">
        <v>10249281</v>
      </c>
      <c r="N3331">
        <v>34</v>
      </c>
      <c r="O3331">
        <v>4081</v>
      </c>
      <c r="P3331">
        <v>4247</v>
      </c>
      <c r="Q3331" t="s">
        <v>14041</v>
      </c>
      <c r="R3331">
        <v>3901</v>
      </c>
      <c r="S3331">
        <v>4067</v>
      </c>
    </row>
    <row r="3332" spans="1:19" x14ac:dyDescent="0.3">
      <c r="A3332" t="s">
        <v>147</v>
      </c>
      <c r="B3332">
        <v>-1</v>
      </c>
      <c r="C3332" t="s">
        <v>2360</v>
      </c>
      <c r="D3332" t="e">
        <f>INDEX(Transcripts[#Data], MATCH(Exons[[#This Row],[Transcript stable ID]], Transcripts[Transcript stable ID], 0), 4)</f>
        <v>#N/A</v>
      </c>
      <c r="E3332" t="s">
        <v>27</v>
      </c>
      <c r="J3332">
        <v>10305755</v>
      </c>
      <c r="K3332">
        <v>10248508</v>
      </c>
      <c r="L3332">
        <v>10248685</v>
      </c>
      <c r="N3332">
        <v>35</v>
      </c>
      <c r="O3332">
        <v>4248</v>
      </c>
      <c r="P3332">
        <v>4425</v>
      </c>
      <c r="Q3332" t="s">
        <v>14042</v>
      </c>
      <c r="R3332">
        <v>4068</v>
      </c>
      <c r="S3332">
        <v>4245</v>
      </c>
    </row>
    <row r="3333" spans="1:19" x14ac:dyDescent="0.3">
      <c r="A3333" t="s">
        <v>147</v>
      </c>
      <c r="B3333">
        <v>-1</v>
      </c>
      <c r="C3333" t="s">
        <v>2360</v>
      </c>
      <c r="D3333" t="e">
        <f>INDEX(Transcripts[#Data], MATCH(Exons[[#This Row],[Transcript stable ID]], Transcripts[Transcript stable ID], 0), 4)</f>
        <v>#N/A</v>
      </c>
      <c r="E3333" t="s">
        <v>27</v>
      </c>
      <c r="J3333">
        <v>10305755</v>
      </c>
      <c r="K3333">
        <v>10246797</v>
      </c>
      <c r="L3333">
        <v>10246963</v>
      </c>
      <c r="N3333">
        <v>37</v>
      </c>
      <c r="O3333">
        <v>4631</v>
      </c>
      <c r="P3333">
        <v>4797</v>
      </c>
      <c r="Q3333" t="s">
        <v>14044</v>
      </c>
      <c r="R3333">
        <v>4451</v>
      </c>
      <c r="S3333">
        <v>4617</v>
      </c>
    </row>
    <row r="3334" spans="1:19" x14ac:dyDescent="0.3">
      <c r="A3334" t="s">
        <v>147</v>
      </c>
      <c r="B3334">
        <v>-1</v>
      </c>
      <c r="C3334" t="s">
        <v>2360</v>
      </c>
      <c r="D3334" t="e">
        <f>INDEX(Transcripts[#Data], MATCH(Exons[[#This Row],[Transcript stable ID]], Transcripts[Transcript stable ID], 0), 4)</f>
        <v>#N/A</v>
      </c>
      <c r="E3334" t="s">
        <v>27</v>
      </c>
      <c r="J3334">
        <v>10305755</v>
      </c>
      <c r="K3334">
        <v>10246412</v>
      </c>
      <c r="L3334">
        <v>10246528</v>
      </c>
      <c r="N3334">
        <v>38</v>
      </c>
      <c r="O3334">
        <v>4798</v>
      </c>
      <c r="P3334">
        <v>4914</v>
      </c>
      <c r="Q3334" t="s">
        <v>14045</v>
      </c>
      <c r="R3334">
        <v>4618</v>
      </c>
      <c r="S3334">
        <v>4734</v>
      </c>
    </row>
    <row r="3335" spans="1:19" x14ac:dyDescent="0.3">
      <c r="A3335" t="s">
        <v>147</v>
      </c>
      <c r="B3335">
        <v>-1</v>
      </c>
      <c r="C3335" t="s">
        <v>2360</v>
      </c>
      <c r="D3335" t="e">
        <f>INDEX(Transcripts[#Data], MATCH(Exons[[#This Row],[Transcript stable ID]], Transcripts[Transcript stable ID], 0), 4)</f>
        <v>#N/A</v>
      </c>
      <c r="E3335" t="s">
        <v>27</v>
      </c>
      <c r="J3335">
        <v>10305755</v>
      </c>
      <c r="K3335">
        <v>10244893</v>
      </c>
      <c r="L3335">
        <v>10244983</v>
      </c>
      <c r="N3335">
        <v>39</v>
      </c>
      <c r="O3335">
        <v>4915</v>
      </c>
      <c r="P3335">
        <v>5005</v>
      </c>
      <c r="Q3335" t="s">
        <v>14046</v>
      </c>
      <c r="R3335">
        <v>4735</v>
      </c>
      <c r="S3335">
        <v>4825</v>
      </c>
    </row>
    <row r="3336" spans="1:19" x14ac:dyDescent="0.3">
      <c r="A3336" t="s">
        <v>147</v>
      </c>
      <c r="B3336">
        <v>-1</v>
      </c>
      <c r="C3336" t="s">
        <v>2360</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14047</v>
      </c>
      <c r="R3336">
        <v>1</v>
      </c>
      <c r="S3336">
        <v>80</v>
      </c>
    </row>
    <row r="3337" spans="1:19" x14ac:dyDescent="0.3">
      <c r="A3337" t="s">
        <v>147</v>
      </c>
      <c r="B3337">
        <v>-1</v>
      </c>
      <c r="C3337" t="s">
        <v>2360</v>
      </c>
      <c r="D3337" t="e">
        <f>INDEX(Transcripts[#Data], MATCH(Exons[[#This Row],[Transcript stable ID]], Transcripts[Transcript stable ID], 0), 4)</f>
        <v>#N/A</v>
      </c>
      <c r="E3337" t="s">
        <v>27</v>
      </c>
      <c r="J3337">
        <v>10305755</v>
      </c>
      <c r="K3337">
        <v>10247752</v>
      </c>
      <c r="L3337">
        <v>10247956</v>
      </c>
      <c r="N3337">
        <v>36</v>
      </c>
      <c r="O3337">
        <v>4426</v>
      </c>
      <c r="P3337">
        <v>4630</v>
      </c>
      <c r="Q3337" t="s">
        <v>14050</v>
      </c>
      <c r="R3337">
        <v>4246</v>
      </c>
      <c r="S3337">
        <v>4450</v>
      </c>
    </row>
    <row r="3338" spans="1:19" x14ac:dyDescent="0.3">
      <c r="A3338" t="s">
        <v>147</v>
      </c>
      <c r="B3338">
        <v>-1</v>
      </c>
      <c r="C3338" t="s">
        <v>2360</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14051</v>
      </c>
      <c r="R3338">
        <v>4826</v>
      </c>
      <c r="S3338">
        <v>4860</v>
      </c>
    </row>
    <row r="3339" spans="1:19" x14ac:dyDescent="0.3">
      <c r="A3339" t="s">
        <v>4539</v>
      </c>
      <c r="B3339">
        <v>-1</v>
      </c>
      <c r="C3339" t="s">
        <v>4574</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14052</v>
      </c>
      <c r="R3339">
        <v>1</v>
      </c>
      <c r="S3339">
        <v>150</v>
      </c>
    </row>
    <row r="3340" spans="1:19" x14ac:dyDescent="0.3">
      <c r="A3340" t="s">
        <v>4539</v>
      </c>
      <c r="B3340">
        <v>-1</v>
      </c>
      <c r="C3340" t="s">
        <v>4574</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14053</v>
      </c>
      <c r="R3340">
        <v>151</v>
      </c>
      <c r="S3340">
        <v>228</v>
      </c>
    </row>
    <row r="3341" spans="1:19" x14ac:dyDescent="0.3">
      <c r="A3341" t="s">
        <v>4539</v>
      </c>
      <c r="B3341">
        <v>-1</v>
      </c>
      <c r="C3341" t="s">
        <v>4574</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14054</v>
      </c>
      <c r="R3341">
        <v>229</v>
      </c>
      <c r="S3341">
        <v>351</v>
      </c>
    </row>
    <row r="3342" spans="1:19" x14ac:dyDescent="0.3">
      <c r="A3342" t="s">
        <v>4539</v>
      </c>
      <c r="B3342">
        <v>-1</v>
      </c>
      <c r="C3342" t="s">
        <v>4574</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14055</v>
      </c>
      <c r="R3342">
        <v>352</v>
      </c>
      <c r="S3342">
        <v>522</v>
      </c>
    </row>
    <row r="3343" spans="1:19" x14ac:dyDescent="0.3">
      <c r="A3343" t="s">
        <v>4539</v>
      </c>
      <c r="B3343">
        <v>-1</v>
      </c>
      <c r="C3343" t="s">
        <v>4574</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14056</v>
      </c>
      <c r="R3343">
        <v>523</v>
      </c>
      <c r="S3343">
        <v>657</v>
      </c>
    </row>
    <row r="3344" spans="1:19" x14ac:dyDescent="0.3">
      <c r="A3344" t="s">
        <v>4539</v>
      </c>
      <c r="B3344">
        <v>-1</v>
      </c>
      <c r="C3344" t="s">
        <v>4574</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14057</v>
      </c>
      <c r="R3344">
        <v>658</v>
      </c>
      <c r="S3344">
        <v>781</v>
      </c>
    </row>
    <row r="3345" spans="1:19" x14ac:dyDescent="0.3">
      <c r="A3345" t="s">
        <v>4539</v>
      </c>
      <c r="B3345">
        <v>-1</v>
      </c>
      <c r="C3345" t="s">
        <v>4574</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14058</v>
      </c>
      <c r="R3345">
        <v>782</v>
      </c>
      <c r="S3345">
        <v>963</v>
      </c>
    </row>
    <row r="3346" spans="1:19" x14ac:dyDescent="0.3">
      <c r="A3346" t="s">
        <v>4539</v>
      </c>
      <c r="B3346">
        <v>-1</v>
      </c>
      <c r="C3346" t="s">
        <v>4574</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14059</v>
      </c>
      <c r="R3346">
        <v>964</v>
      </c>
      <c r="S3346">
        <v>1122</v>
      </c>
    </row>
    <row r="3347" spans="1:19" x14ac:dyDescent="0.3">
      <c r="A3347" t="s">
        <v>4539</v>
      </c>
      <c r="B3347">
        <v>-1</v>
      </c>
      <c r="C3347" t="s">
        <v>4574</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14060</v>
      </c>
      <c r="R3347">
        <v>1123</v>
      </c>
      <c r="S3347">
        <v>1242</v>
      </c>
    </row>
    <row r="3348" spans="1:19" x14ac:dyDescent="0.3">
      <c r="A3348" t="s">
        <v>4539</v>
      </c>
      <c r="B3348">
        <v>-1</v>
      </c>
      <c r="C3348" t="s">
        <v>4574</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14061</v>
      </c>
      <c r="R3348">
        <v>1243</v>
      </c>
      <c r="S3348">
        <v>1401</v>
      </c>
    </row>
    <row r="3349" spans="1:19" x14ac:dyDescent="0.3">
      <c r="A3349" t="s">
        <v>4539</v>
      </c>
      <c r="B3349">
        <v>-1</v>
      </c>
      <c r="C3349" t="s">
        <v>4574</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14062</v>
      </c>
      <c r="R3349">
        <v>1402</v>
      </c>
      <c r="S3349">
        <v>1583</v>
      </c>
    </row>
    <row r="3350" spans="1:19" x14ac:dyDescent="0.3">
      <c r="A3350" t="s">
        <v>4539</v>
      </c>
      <c r="B3350">
        <v>-1</v>
      </c>
      <c r="C3350" t="s">
        <v>4574</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14063</v>
      </c>
      <c r="R3350">
        <v>1584</v>
      </c>
      <c r="S3350">
        <v>1746</v>
      </c>
    </row>
    <row r="3351" spans="1:19" x14ac:dyDescent="0.3">
      <c r="A3351" t="s">
        <v>4539</v>
      </c>
      <c r="B3351">
        <v>-1</v>
      </c>
      <c r="C3351" t="s">
        <v>4574</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14064</v>
      </c>
      <c r="R3351">
        <v>1747</v>
      </c>
      <c r="S3351">
        <v>1866</v>
      </c>
    </row>
    <row r="3352" spans="1:19" x14ac:dyDescent="0.3">
      <c r="A3352" t="s">
        <v>4539</v>
      </c>
      <c r="B3352">
        <v>-1</v>
      </c>
      <c r="C3352" t="s">
        <v>4574</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14065</v>
      </c>
      <c r="R3352">
        <v>1867</v>
      </c>
      <c r="S3352">
        <v>2061</v>
      </c>
    </row>
    <row r="3353" spans="1:19" x14ac:dyDescent="0.3">
      <c r="A3353" t="s">
        <v>4539</v>
      </c>
      <c r="B3353">
        <v>-1</v>
      </c>
      <c r="C3353" t="s">
        <v>4574</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14066</v>
      </c>
      <c r="R3353">
        <v>2062</v>
      </c>
      <c r="S3353">
        <v>2243</v>
      </c>
    </row>
    <row r="3354" spans="1:19" x14ac:dyDescent="0.3">
      <c r="A3354" t="s">
        <v>4539</v>
      </c>
      <c r="B3354">
        <v>-1</v>
      </c>
      <c r="C3354" t="s">
        <v>4574</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14067</v>
      </c>
      <c r="R3354">
        <v>2244</v>
      </c>
      <c r="S3354">
        <v>2368</v>
      </c>
    </row>
    <row r="3355" spans="1:19" x14ac:dyDescent="0.3">
      <c r="A3355" t="s">
        <v>4539</v>
      </c>
      <c r="B3355">
        <v>-1</v>
      </c>
      <c r="C3355" t="s">
        <v>4574</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14068</v>
      </c>
      <c r="R3355">
        <v>2369</v>
      </c>
      <c r="S3355">
        <v>2516</v>
      </c>
    </row>
    <row r="3356" spans="1:19" x14ac:dyDescent="0.3">
      <c r="A3356" t="s">
        <v>4539</v>
      </c>
      <c r="B3356">
        <v>-1</v>
      </c>
      <c r="C3356" t="s">
        <v>4574</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14069</v>
      </c>
      <c r="R3356">
        <v>2517</v>
      </c>
      <c r="S3356">
        <v>2622</v>
      </c>
    </row>
    <row r="3357" spans="1:19" x14ac:dyDescent="0.3">
      <c r="A3357" t="s">
        <v>4539</v>
      </c>
      <c r="B3357">
        <v>-1</v>
      </c>
      <c r="C3357" t="s">
        <v>4574</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14070</v>
      </c>
      <c r="R3357">
        <v>2623</v>
      </c>
      <c r="S3357">
        <v>2981</v>
      </c>
    </row>
    <row r="3358" spans="1:19" x14ac:dyDescent="0.3">
      <c r="A3358" t="s">
        <v>4539</v>
      </c>
      <c r="B3358">
        <v>-1</v>
      </c>
      <c r="C3358" t="s">
        <v>4574</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14071</v>
      </c>
      <c r="R3358">
        <v>2982</v>
      </c>
      <c r="S3358">
        <v>3120</v>
      </c>
    </row>
    <row r="3359" spans="1:19" x14ac:dyDescent="0.3">
      <c r="A3359" t="s">
        <v>4539</v>
      </c>
      <c r="B3359">
        <v>-1</v>
      </c>
      <c r="C3359" t="s">
        <v>4574</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14072</v>
      </c>
      <c r="R3359">
        <v>3121</v>
      </c>
      <c r="S3359">
        <v>3300</v>
      </c>
    </row>
    <row r="3360" spans="1:19" x14ac:dyDescent="0.3">
      <c r="A3360" t="s">
        <v>4539</v>
      </c>
      <c r="B3360">
        <v>-1</v>
      </c>
      <c r="C3360" t="s">
        <v>4574</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14073</v>
      </c>
      <c r="R3360">
        <v>3301</v>
      </c>
      <c r="S3360">
        <v>3438</v>
      </c>
    </row>
    <row r="3361" spans="1:19" x14ac:dyDescent="0.3">
      <c r="A3361" t="s">
        <v>4539</v>
      </c>
      <c r="B3361">
        <v>-1</v>
      </c>
      <c r="C3361" t="s">
        <v>4574</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14074</v>
      </c>
      <c r="R3361">
        <v>3439</v>
      </c>
      <c r="S3361">
        <v>4038</v>
      </c>
    </row>
    <row r="3362" spans="1:19" x14ac:dyDescent="0.3">
      <c r="A3362" t="s">
        <v>4539</v>
      </c>
      <c r="B3362">
        <v>-1</v>
      </c>
      <c r="C3362" t="s">
        <v>4574</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14075</v>
      </c>
      <c r="R3362">
        <v>4039</v>
      </c>
      <c r="S3362">
        <v>4117</v>
      </c>
    </row>
    <row r="3363" spans="1:19" x14ac:dyDescent="0.3">
      <c r="A3363" t="s">
        <v>4539</v>
      </c>
      <c r="B3363">
        <v>-1</v>
      </c>
      <c r="C3363" t="s">
        <v>4574</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14076</v>
      </c>
      <c r="R3363">
        <v>4118</v>
      </c>
      <c r="S3363">
        <v>4317</v>
      </c>
    </row>
    <row r="3364" spans="1:19" x14ac:dyDescent="0.3">
      <c r="A3364" t="s">
        <v>4539</v>
      </c>
      <c r="B3364">
        <v>-1</v>
      </c>
      <c r="C3364" t="s">
        <v>4574</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14077</v>
      </c>
      <c r="R3364">
        <v>4318</v>
      </c>
      <c r="S3364">
        <v>4683</v>
      </c>
    </row>
    <row r="3365" spans="1:19" x14ac:dyDescent="0.3">
      <c r="A3365" t="s">
        <v>4539</v>
      </c>
      <c r="B3365">
        <v>-1</v>
      </c>
      <c r="C3365" t="s">
        <v>4580</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14053</v>
      </c>
      <c r="R3365">
        <v>151</v>
      </c>
      <c r="S3365">
        <v>228</v>
      </c>
    </row>
    <row r="3366" spans="1:19" x14ac:dyDescent="0.3">
      <c r="A3366" t="s">
        <v>4539</v>
      </c>
      <c r="B3366">
        <v>-1</v>
      </c>
      <c r="C3366" t="s">
        <v>4580</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14054</v>
      </c>
      <c r="R3366">
        <v>229</v>
      </c>
      <c r="S3366">
        <v>351</v>
      </c>
    </row>
    <row r="3367" spans="1:19" x14ac:dyDescent="0.3">
      <c r="A3367" t="s">
        <v>4539</v>
      </c>
      <c r="B3367">
        <v>-1</v>
      </c>
      <c r="C3367" t="s">
        <v>4580</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14055</v>
      </c>
      <c r="R3367">
        <v>352</v>
      </c>
      <c r="S3367">
        <v>522</v>
      </c>
    </row>
    <row r="3368" spans="1:19" x14ac:dyDescent="0.3">
      <c r="A3368" t="s">
        <v>4539</v>
      </c>
      <c r="B3368">
        <v>-1</v>
      </c>
      <c r="C3368" t="s">
        <v>4580</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14057</v>
      </c>
      <c r="R3368">
        <v>655</v>
      </c>
      <c r="S3368">
        <v>778</v>
      </c>
    </row>
    <row r="3369" spans="1:19" x14ac:dyDescent="0.3">
      <c r="A3369" t="s">
        <v>4539</v>
      </c>
      <c r="B3369">
        <v>-1</v>
      </c>
      <c r="C3369" t="s">
        <v>4580</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14058</v>
      </c>
      <c r="R3369">
        <v>779</v>
      </c>
      <c r="S3369">
        <v>960</v>
      </c>
    </row>
    <row r="3370" spans="1:19" x14ac:dyDescent="0.3">
      <c r="A3370" t="s">
        <v>4539</v>
      </c>
      <c r="B3370">
        <v>-1</v>
      </c>
      <c r="C3370" t="s">
        <v>4580</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14059</v>
      </c>
      <c r="R3370">
        <v>961</v>
      </c>
      <c r="S3370">
        <v>1119</v>
      </c>
    </row>
    <row r="3371" spans="1:19" x14ac:dyDescent="0.3">
      <c r="A3371" t="s">
        <v>4539</v>
      </c>
      <c r="B3371">
        <v>-1</v>
      </c>
      <c r="C3371" t="s">
        <v>4580</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14060</v>
      </c>
      <c r="R3371">
        <v>1120</v>
      </c>
      <c r="S3371">
        <v>1239</v>
      </c>
    </row>
    <row r="3372" spans="1:19" x14ac:dyDescent="0.3">
      <c r="A3372" t="s">
        <v>4539</v>
      </c>
      <c r="B3372">
        <v>-1</v>
      </c>
      <c r="C3372" t="s">
        <v>4580</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14061</v>
      </c>
      <c r="R3372">
        <v>1240</v>
      </c>
      <c r="S3372">
        <v>1398</v>
      </c>
    </row>
    <row r="3373" spans="1:19" x14ac:dyDescent="0.3">
      <c r="A3373" t="s">
        <v>4539</v>
      </c>
      <c r="B3373">
        <v>-1</v>
      </c>
      <c r="C3373" t="s">
        <v>4580</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14062</v>
      </c>
      <c r="R3373">
        <v>1399</v>
      </c>
      <c r="S3373">
        <v>1580</v>
      </c>
    </row>
    <row r="3374" spans="1:19" x14ac:dyDescent="0.3">
      <c r="A3374" t="s">
        <v>4539</v>
      </c>
      <c r="B3374">
        <v>-1</v>
      </c>
      <c r="C3374" t="s">
        <v>4580</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14063</v>
      </c>
      <c r="R3374">
        <v>1581</v>
      </c>
      <c r="S3374">
        <v>1743</v>
      </c>
    </row>
    <row r="3375" spans="1:19" x14ac:dyDescent="0.3">
      <c r="A3375" t="s">
        <v>4539</v>
      </c>
      <c r="B3375">
        <v>-1</v>
      </c>
      <c r="C3375" t="s">
        <v>4580</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14064</v>
      </c>
      <c r="R3375">
        <v>1744</v>
      </c>
      <c r="S3375">
        <v>1863</v>
      </c>
    </row>
    <row r="3376" spans="1:19" x14ac:dyDescent="0.3">
      <c r="A3376" t="s">
        <v>4539</v>
      </c>
      <c r="B3376">
        <v>-1</v>
      </c>
      <c r="C3376" t="s">
        <v>4580</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14065</v>
      </c>
      <c r="R3376">
        <v>1864</v>
      </c>
      <c r="S3376">
        <v>2058</v>
      </c>
    </row>
    <row r="3377" spans="1:19" x14ac:dyDescent="0.3">
      <c r="A3377" t="s">
        <v>4539</v>
      </c>
      <c r="B3377">
        <v>-1</v>
      </c>
      <c r="C3377" t="s">
        <v>4580</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14066</v>
      </c>
      <c r="R3377">
        <v>2059</v>
      </c>
      <c r="S3377">
        <v>2240</v>
      </c>
    </row>
    <row r="3378" spans="1:19" x14ac:dyDescent="0.3">
      <c r="A3378" t="s">
        <v>4539</v>
      </c>
      <c r="B3378">
        <v>-1</v>
      </c>
      <c r="C3378" t="s">
        <v>4580</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14067</v>
      </c>
      <c r="R3378">
        <v>2241</v>
      </c>
      <c r="S3378">
        <v>2365</v>
      </c>
    </row>
    <row r="3379" spans="1:19" x14ac:dyDescent="0.3">
      <c r="A3379" t="s">
        <v>4539</v>
      </c>
      <c r="B3379">
        <v>-1</v>
      </c>
      <c r="C3379" t="s">
        <v>4580</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14068</v>
      </c>
      <c r="R3379">
        <v>2366</v>
      </c>
      <c r="S3379">
        <v>2513</v>
      </c>
    </row>
    <row r="3380" spans="1:19" x14ac:dyDescent="0.3">
      <c r="A3380" t="s">
        <v>4539</v>
      </c>
      <c r="B3380">
        <v>-1</v>
      </c>
      <c r="C3380" t="s">
        <v>4580</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14069</v>
      </c>
      <c r="R3380">
        <v>2514</v>
      </c>
      <c r="S3380">
        <v>2619</v>
      </c>
    </row>
    <row r="3381" spans="1:19" x14ac:dyDescent="0.3">
      <c r="A3381" t="s">
        <v>4539</v>
      </c>
      <c r="B3381">
        <v>-1</v>
      </c>
      <c r="C3381" t="s">
        <v>4580</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14070</v>
      </c>
      <c r="R3381">
        <v>2620</v>
      </c>
      <c r="S3381">
        <v>2978</v>
      </c>
    </row>
    <row r="3382" spans="1:19" x14ac:dyDescent="0.3">
      <c r="A3382" t="s">
        <v>4539</v>
      </c>
      <c r="B3382">
        <v>-1</v>
      </c>
      <c r="C3382" t="s">
        <v>4580</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14071</v>
      </c>
      <c r="R3382">
        <v>2979</v>
      </c>
      <c r="S3382">
        <v>3117</v>
      </c>
    </row>
    <row r="3383" spans="1:19" x14ac:dyDescent="0.3">
      <c r="A3383" t="s">
        <v>4539</v>
      </c>
      <c r="B3383">
        <v>-1</v>
      </c>
      <c r="C3383" t="s">
        <v>4580</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14072</v>
      </c>
      <c r="R3383">
        <v>3118</v>
      </c>
      <c r="S3383">
        <v>3297</v>
      </c>
    </row>
    <row r="3384" spans="1:19" x14ac:dyDescent="0.3">
      <c r="A3384" t="s">
        <v>4539</v>
      </c>
      <c r="B3384">
        <v>-1</v>
      </c>
      <c r="C3384" t="s">
        <v>4580</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14073</v>
      </c>
      <c r="R3384">
        <v>3298</v>
      </c>
      <c r="S3384">
        <v>3435</v>
      </c>
    </row>
    <row r="3385" spans="1:19" x14ac:dyDescent="0.3">
      <c r="A3385" t="s">
        <v>4539</v>
      </c>
      <c r="B3385">
        <v>-1</v>
      </c>
      <c r="C3385" t="s">
        <v>4580</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14074</v>
      </c>
      <c r="R3385">
        <v>3436</v>
      </c>
      <c r="S3385">
        <v>4035</v>
      </c>
    </row>
    <row r="3386" spans="1:19" x14ac:dyDescent="0.3">
      <c r="A3386" t="s">
        <v>4539</v>
      </c>
      <c r="B3386">
        <v>-1</v>
      </c>
      <c r="C3386" t="s">
        <v>4580</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14075</v>
      </c>
      <c r="R3386">
        <v>4036</v>
      </c>
      <c r="S3386">
        <v>4114</v>
      </c>
    </row>
    <row r="3387" spans="1:19" x14ac:dyDescent="0.3">
      <c r="A3387" t="s">
        <v>4539</v>
      </c>
      <c r="B3387">
        <v>-1</v>
      </c>
      <c r="C3387" t="s">
        <v>4580</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14076</v>
      </c>
      <c r="R3387">
        <v>4115</v>
      </c>
      <c r="S3387">
        <v>4314</v>
      </c>
    </row>
    <row r="3388" spans="1:19" x14ac:dyDescent="0.3">
      <c r="A3388" t="s">
        <v>4539</v>
      </c>
      <c r="B3388">
        <v>-1</v>
      </c>
      <c r="C3388" t="s">
        <v>4580</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14078</v>
      </c>
      <c r="R3388">
        <v>1</v>
      </c>
      <c r="S3388">
        <v>150</v>
      </c>
    </row>
    <row r="3389" spans="1:19" x14ac:dyDescent="0.3">
      <c r="A3389" t="s">
        <v>4539</v>
      </c>
      <c r="B3389">
        <v>-1</v>
      </c>
      <c r="C3389" t="s">
        <v>4580</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14079</v>
      </c>
      <c r="R3389">
        <v>523</v>
      </c>
      <c r="S3389">
        <v>654</v>
      </c>
    </row>
    <row r="3390" spans="1:19" x14ac:dyDescent="0.3">
      <c r="A3390" t="s">
        <v>4539</v>
      </c>
      <c r="B3390">
        <v>-1</v>
      </c>
      <c r="C3390" t="s">
        <v>4580</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14080</v>
      </c>
      <c r="R3390">
        <v>4315</v>
      </c>
      <c r="S3390">
        <v>4680</v>
      </c>
    </row>
    <row r="3391" spans="1:19" x14ac:dyDescent="0.3">
      <c r="A3391" t="s">
        <v>4539</v>
      </c>
      <c r="B3391">
        <v>-1</v>
      </c>
      <c r="C3391" t="s">
        <v>4567</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14052</v>
      </c>
      <c r="R3391">
        <v>1</v>
      </c>
      <c r="S3391">
        <v>150</v>
      </c>
    </row>
    <row r="3392" spans="1:19" x14ac:dyDescent="0.3">
      <c r="A3392" t="s">
        <v>4539</v>
      </c>
      <c r="B3392">
        <v>-1</v>
      </c>
      <c r="C3392" t="s">
        <v>4567</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14055</v>
      </c>
      <c r="R3392">
        <v>151</v>
      </c>
      <c r="S3392">
        <v>321</v>
      </c>
    </row>
    <row r="3393" spans="1:19" x14ac:dyDescent="0.3">
      <c r="A3393" t="s">
        <v>4539</v>
      </c>
      <c r="B3393">
        <v>-1</v>
      </c>
      <c r="C3393" t="s">
        <v>4567</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14056</v>
      </c>
      <c r="R3393">
        <v>322</v>
      </c>
      <c r="S3393">
        <v>456</v>
      </c>
    </row>
    <row r="3394" spans="1:19" x14ac:dyDescent="0.3">
      <c r="A3394" t="s">
        <v>4539</v>
      </c>
      <c r="B3394">
        <v>-1</v>
      </c>
      <c r="C3394" t="s">
        <v>4567</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14057</v>
      </c>
      <c r="R3394">
        <v>457</v>
      </c>
      <c r="S3394">
        <v>580</v>
      </c>
    </row>
    <row r="3395" spans="1:19" x14ac:dyDescent="0.3">
      <c r="A3395" t="s">
        <v>4539</v>
      </c>
      <c r="B3395">
        <v>-1</v>
      </c>
      <c r="C3395" t="s">
        <v>4567</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14058</v>
      </c>
      <c r="R3395">
        <v>581</v>
      </c>
      <c r="S3395">
        <v>762</v>
      </c>
    </row>
    <row r="3396" spans="1:19" x14ac:dyDescent="0.3">
      <c r="A3396" t="s">
        <v>4539</v>
      </c>
      <c r="B3396">
        <v>-1</v>
      </c>
      <c r="C3396" t="s">
        <v>4567</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14059</v>
      </c>
      <c r="R3396">
        <v>763</v>
      </c>
      <c r="S3396">
        <v>921</v>
      </c>
    </row>
    <row r="3397" spans="1:19" x14ac:dyDescent="0.3">
      <c r="A3397" t="s">
        <v>4539</v>
      </c>
      <c r="B3397">
        <v>-1</v>
      </c>
      <c r="C3397" t="s">
        <v>4567</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14060</v>
      </c>
      <c r="R3397">
        <v>922</v>
      </c>
      <c r="S3397">
        <v>1041</v>
      </c>
    </row>
    <row r="3398" spans="1:19" x14ac:dyDescent="0.3">
      <c r="A3398" t="s">
        <v>4539</v>
      </c>
      <c r="B3398">
        <v>-1</v>
      </c>
      <c r="C3398" t="s">
        <v>4567</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14061</v>
      </c>
      <c r="R3398">
        <v>1042</v>
      </c>
      <c r="S3398">
        <v>1200</v>
      </c>
    </row>
    <row r="3399" spans="1:19" x14ac:dyDescent="0.3">
      <c r="A3399" t="s">
        <v>4539</v>
      </c>
      <c r="B3399">
        <v>-1</v>
      </c>
      <c r="C3399" t="s">
        <v>4567</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14062</v>
      </c>
      <c r="R3399">
        <v>1201</v>
      </c>
      <c r="S3399">
        <v>1382</v>
      </c>
    </row>
    <row r="3400" spans="1:19" x14ac:dyDescent="0.3">
      <c r="A3400" t="s">
        <v>4539</v>
      </c>
      <c r="B3400">
        <v>-1</v>
      </c>
      <c r="C3400" t="s">
        <v>4567</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14063</v>
      </c>
      <c r="R3400">
        <v>1383</v>
      </c>
      <c r="S3400">
        <v>1545</v>
      </c>
    </row>
    <row r="3401" spans="1:19" x14ac:dyDescent="0.3">
      <c r="A3401" t="s">
        <v>4539</v>
      </c>
      <c r="B3401">
        <v>-1</v>
      </c>
      <c r="C3401" t="s">
        <v>4567</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14064</v>
      </c>
      <c r="R3401">
        <v>1546</v>
      </c>
      <c r="S3401">
        <v>1665</v>
      </c>
    </row>
    <row r="3402" spans="1:19" x14ac:dyDescent="0.3">
      <c r="A3402" t="s">
        <v>4539</v>
      </c>
      <c r="B3402">
        <v>-1</v>
      </c>
      <c r="C3402" t="s">
        <v>4567</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14065</v>
      </c>
      <c r="R3402">
        <v>1666</v>
      </c>
      <c r="S3402">
        <v>1860</v>
      </c>
    </row>
    <row r="3403" spans="1:19" x14ac:dyDescent="0.3">
      <c r="A3403" t="s">
        <v>4539</v>
      </c>
      <c r="B3403">
        <v>-1</v>
      </c>
      <c r="C3403" t="s">
        <v>4567</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14066</v>
      </c>
      <c r="R3403">
        <v>1861</v>
      </c>
      <c r="S3403">
        <v>2042</v>
      </c>
    </row>
    <row r="3404" spans="1:19" x14ac:dyDescent="0.3">
      <c r="A3404" t="s">
        <v>4539</v>
      </c>
      <c r="B3404">
        <v>-1</v>
      </c>
      <c r="C3404" t="s">
        <v>4567</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14067</v>
      </c>
      <c r="R3404">
        <v>2043</v>
      </c>
      <c r="S3404">
        <v>2167</v>
      </c>
    </row>
    <row r="3405" spans="1:19" x14ac:dyDescent="0.3">
      <c r="A3405" t="s">
        <v>4539</v>
      </c>
      <c r="B3405">
        <v>-1</v>
      </c>
      <c r="C3405" t="s">
        <v>4567</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14068</v>
      </c>
      <c r="R3405">
        <v>2168</v>
      </c>
      <c r="S3405">
        <v>2315</v>
      </c>
    </row>
    <row r="3406" spans="1:19" x14ac:dyDescent="0.3">
      <c r="A3406" t="s">
        <v>4539</v>
      </c>
      <c r="B3406">
        <v>-1</v>
      </c>
      <c r="C3406" t="s">
        <v>4567</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14069</v>
      </c>
      <c r="R3406">
        <v>2316</v>
      </c>
      <c r="S3406">
        <v>2421</v>
      </c>
    </row>
    <row r="3407" spans="1:19" x14ac:dyDescent="0.3">
      <c r="A3407" t="s">
        <v>4539</v>
      </c>
      <c r="B3407">
        <v>-1</v>
      </c>
      <c r="C3407" t="s">
        <v>4567</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14070</v>
      </c>
      <c r="R3407">
        <v>2422</v>
      </c>
      <c r="S3407">
        <v>2780</v>
      </c>
    </row>
    <row r="3408" spans="1:19" x14ac:dyDescent="0.3">
      <c r="A3408" t="s">
        <v>4539</v>
      </c>
      <c r="B3408">
        <v>-1</v>
      </c>
      <c r="C3408" t="s">
        <v>4567</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14071</v>
      </c>
      <c r="R3408">
        <v>2781</v>
      </c>
      <c r="S3408">
        <v>2919</v>
      </c>
    </row>
    <row r="3409" spans="1:19" x14ac:dyDescent="0.3">
      <c r="A3409" t="s">
        <v>4539</v>
      </c>
      <c r="B3409">
        <v>-1</v>
      </c>
      <c r="C3409" t="s">
        <v>4567</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14072</v>
      </c>
      <c r="R3409">
        <v>2920</v>
      </c>
      <c r="S3409">
        <v>3099</v>
      </c>
    </row>
    <row r="3410" spans="1:19" x14ac:dyDescent="0.3">
      <c r="A3410" t="s">
        <v>4539</v>
      </c>
      <c r="B3410">
        <v>-1</v>
      </c>
      <c r="C3410" t="s">
        <v>4567</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14073</v>
      </c>
      <c r="R3410">
        <v>3100</v>
      </c>
      <c r="S3410">
        <v>3237</v>
      </c>
    </row>
    <row r="3411" spans="1:19" x14ac:dyDescent="0.3">
      <c r="A3411" t="s">
        <v>4539</v>
      </c>
      <c r="B3411">
        <v>-1</v>
      </c>
      <c r="C3411" t="s">
        <v>4567</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14074</v>
      </c>
      <c r="R3411">
        <v>3238</v>
      </c>
      <c r="S3411">
        <v>3837</v>
      </c>
    </row>
    <row r="3412" spans="1:19" x14ac:dyDescent="0.3">
      <c r="A3412" t="s">
        <v>4539</v>
      </c>
      <c r="B3412">
        <v>-1</v>
      </c>
      <c r="C3412" t="s">
        <v>4567</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14081</v>
      </c>
      <c r="R3412">
        <v>3838</v>
      </c>
      <c r="S3412">
        <v>3907</v>
      </c>
    </row>
    <row r="3413" spans="1:19" x14ac:dyDescent="0.3">
      <c r="A3413" t="s">
        <v>4539</v>
      </c>
      <c r="B3413">
        <v>-1</v>
      </c>
      <c r="C3413" t="s">
        <v>4567</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14082</v>
      </c>
      <c r="R3413">
        <v>3908</v>
      </c>
      <c r="S3413">
        <v>4046</v>
      </c>
    </row>
    <row r="3414" spans="1:19" x14ac:dyDescent="0.3">
      <c r="A3414" t="s">
        <v>4539</v>
      </c>
      <c r="B3414">
        <v>-1</v>
      </c>
      <c r="C3414" t="s">
        <v>4567</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14083</v>
      </c>
      <c r="R3414">
        <v>4047</v>
      </c>
      <c r="S3414">
        <v>4140</v>
      </c>
    </row>
    <row r="3415" spans="1:19" x14ac:dyDescent="0.3">
      <c r="A3415" t="s">
        <v>4995</v>
      </c>
      <c r="B3415">
        <v>-1</v>
      </c>
      <c r="C3415" t="s">
        <v>4999</v>
      </c>
      <c r="D3415" t="str">
        <f>INDEX(Transcripts[#Data], MATCH(Exons[[#This Row],[Transcript stable ID]], Transcripts[Transcript stable ID], 0), 4)</f>
        <v>NM_003954.5</v>
      </c>
      <c r="E3415" t="s">
        <v>193</v>
      </c>
      <c r="J3415">
        <v>43394414</v>
      </c>
      <c r="K3415">
        <v>43394326</v>
      </c>
      <c r="L3415">
        <v>43394414</v>
      </c>
      <c r="N3415">
        <v>1</v>
      </c>
      <c r="Q3415" t="s">
        <v>14084</v>
      </c>
    </row>
    <row r="3416" spans="1:19" x14ac:dyDescent="0.3">
      <c r="A3416" t="s">
        <v>4995</v>
      </c>
      <c r="B3416">
        <v>-1</v>
      </c>
      <c r="C3416" t="s">
        <v>4999</v>
      </c>
      <c r="D3416" t="str">
        <f>INDEX(Transcripts[#Data], MATCH(Exons[[#This Row],[Transcript stable ID]], Transcripts[Transcript stable ID], 0), 4)</f>
        <v>NM_003954.5</v>
      </c>
      <c r="E3416" t="s">
        <v>193</v>
      </c>
      <c r="J3416">
        <v>43394414</v>
      </c>
      <c r="K3416">
        <v>43367856</v>
      </c>
      <c r="L3416">
        <v>43368131</v>
      </c>
      <c r="N3416">
        <v>2</v>
      </c>
      <c r="Q3416" t="s">
        <v>14085</v>
      </c>
    </row>
    <row r="3417" spans="1:19" x14ac:dyDescent="0.3">
      <c r="A3417" t="s">
        <v>4995</v>
      </c>
      <c r="B3417">
        <v>-1</v>
      </c>
      <c r="C3417" t="s">
        <v>4999</v>
      </c>
      <c r="D3417" t="str">
        <f>INDEX(Transcripts[#Data], MATCH(Exons[[#This Row],[Transcript stable ID]], Transcripts[Transcript stable ID], 0), 4)</f>
        <v>NM_003954.5</v>
      </c>
      <c r="E3417" t="s">
        <v>193</v>
      </c>
      <c r="J3417">
        <v>43394414</v>
      </c>
      <c r="K3417">
        <v>43366602</v>
      </c>
      <c r="L3417">
        <v>43366671</v>
      </c>
      <c r="N3417">
        <v>3</v>
      </c>
      <c r="Q3417" t="s">
        <v>14086</v>
      </c>
    </row>
    <row r="3418" spans="1:19" x14ac:dyDescent="0.3">
      <c r="A3418" t="s">
        <v>4995</v>
      </c>
      <c r="B3418">
        <v>-1</v>
      </c>
      <c r="C3418" t="s">
        <v>4999</v>
      </c>
      <c r="D3418" t="str">
        <f>INDEX(Transcripts[#Data], MATCH(Exons[[#This Row],[Transcript stable ID]], Transcripts[Transcript stable ID], 0), 4)</f>
        <v>NM_003954.5</v>
      </c>
      <c r="E3418" t="s">
        <v>193</v>
      </c>
      <c r="J3418">
        <v>43394414</v>
      </c>
      <c r="K3418">
        <v>43364520</v>
      </c>
      <c r="L3418">
        <v>43364730</v>
      </c>
      <c r="N3418">
        <v>4</v>
      </c>
      <c r="Q3418" t="s">
        <v>14087</v>
      </c>
    </row>
    <row r="3419" spans="1:19" x14ac:dyDescent="0.3">
      <c r="A3419" t="s">
        <v>4995</v>
      </c>
      <c r="B3419">
        <v>-1</v>
      </c>
      <c r="C3419" t="s">
        <v>4999</v>
      </c>
      <c r="D3419" t="str">
        <f>INDEX(Transcripts[#Data], MATCH(Exons[[#This Row],[Transcript stable ID]], Transcripts[Transcript stable ID], 0), 4)</f>
        <v>NM_003954.5</v>
      </c>
      <c r="E3419" t="s">
        <v>193</v>
      </c>
      <c r="J3419">
        <v>43394414</v>
      </c>
      <c r="K3419">
        <v>43364295</v>
      </c>
      <c r="L3419">
        <v>43364411</v>
      </c>
      <c r="N3419">
        <v>5</v>
      </c>
      <c r="Q3419" t="s">
        <v>14088</v>
      </c>
    </row>
    <row r="3420" spans="1:19" x14ac:dyDescent="0.3">
      <c r="A3420" t="s">
        <v>4995</v>
      </c>
      <c r="B3420">
        <v>-1</v>
      </c>
      <c r="C3420" t="s">
        <v>4999</v>
      </c>
      <c r="D3420" t="str">
        <f>INDEX(Transcripts[#Data], MATCH(Exons[[#This Row],[Transcript stable ID]], Transcripts[Transcript stable ID], 0), 4)</f>
        <v>NM_003954.5</v>
      </c>
      <c r="E3420" t="s">
        <v>193</v>
      </c>
      <c r="J3420">
        <v>43394414</v>
      </c>
      <c r="K3420">
        <v>43363798</v>
      </c>
      <c r="L3420">
        <v>43364292</v>
      </c>
      <c r="N3420">
        <v>6</v>
      </c>
      <c r="Q3420" t="s">
        <v>14089</v>
      </c>
    </row>
    <row r="3421" spans="1:19" x14ac:dyDescent="0.3">
      <c r="A3421" t="s">
        <v>4995</v>
      </c>
      <c r="B3421">
        <v>-1</v>
      </c>
      <c r="C3421" t="s">
        <v>4999</v>
      </c>
      <c r="D3421" t="str">
        <f>INDEX(Transcripts[#Data], MATCH(Exons[[#This Row],[Transcript stable ID]], Transcripts[Transcript stable ID], 0), 4)</f>
        <v>NM_003954.5</v>
      </c>
      <c r="E3421" t="s">
        <v>193</v>
      </c>
      <c r="J3421">
        <v>43394414</v>
      </c>
      <c r="K3421">
        <v>43362179</v>
      </c>
      <c r="L3421">
        <v>43362316</v>
      </c>
      <c r="N3421">
        <v>7</v>
      </c>
      <c r="Q3421" t="s">
        <v>14090</v>
      </c>
    </row>
    <row r="3422" spans="1:19" x14ac:dyDescent="0.3">
      <c r="A3422" t="s">
        <v>4995</v>
      </c>
      <c r="B3422">
        <v>-1</v>
      </c>
      <c r="C3422" t="s">
        <v>4999</v>
      </c>
      <c r="D3422" t="str">
        <f>INDEX(Transcripts[#Data], MATCH(Exons[[#This Row],[Transcript stable ID]], Transcripts[Transcript stable ID], 0), 4)</f>
        <v>NM_003954.5</v>
      </c>
      <c r="E3422" t="s">
        <v>193</v>
      </c>
      <c r="J3422">
        <v>43394414</v>
      </c>
      <c r="K3422">
        <v>43351831</v>
      </c>
      <c r="L3422">
        <v>43351960</v>
      </c>
      <c r="N3422">
        <v>8</v>
      </c>
      <c r="Q3422" t="s">
        <v>14091</v>
      </c>
    </row>
    <row r="3423" spans="1:19" x14ac:dyDescent="0.3">
      <c r="A3423" t="s">
        <v>4995</v>
      </c>
      <c r="B3423">
        <v>-1</v>
      </c>
      <c r="C3423" t="s">
        <v>4999</v>
      </c>
      <c r="D3423" t="str">
        <f>INDEX(Transcripts[#Data], MATCH(Exons[[#This Row],[Transcript stable ID]], Transcripts[Transcript stable ID], 0), 4)</f>
        <v>NM_003954.5</v>
      </c>
      <c r="E3423" t="s">
        <v>193</v>
      </c>
      <c r="J3423">
        <v>43394414</v>
      </c>
      <c r="K3423">
        <v>43351490</v>
      </c>
      <c r="L3423">
        <v>43351621</v>
      </c>
      <c r="N3423">
        <v>9</v>
      </c>
      <c r="Q3423" t="s">
        <v>14092</v>
      </c>
    </row>
    <row r="3424" spans="1:19" x14ac:dyDescent="0.3">
      <c r="A3424" t="s">
        <v>4995</v>
      </c>
      <c r="B3424">
        <v>-1</v>
      </c>
      <c r="C3424" t="s">
        <v>4999</v>
      </c>
      <c r="D3424" t="str">
        <f>INDEX(Transcripts[#Data], MATCH(Exons[[#This Row],[Transcript stable ID]], Transcripts[Transcript stable ID], 0), 4)</f>
        <v>NM_003954.5</v>
      </c>
      <c r="E3424" t="s">
        <v>193</v>
      </c>
      <c r="J3424">
        <v>43394414</v>
      </c>
      <c r="K3424">
        <v>43350870</v>
      </c>
      <c r="L3424">
        <v>43350974</v>
      </c>
      <c r="N3424">
        <v>10</v>
      </c>
      <c r="Q3424" t="s">
        <v>14093</v>
      </c>
    </row>
    <row r="3425" spans="1:19" x14ac:dyDescent="0.3">
      <c r="A3425" t="s">
        <v>4995</v>
      </c>
      <c r="B3425">
        <v>-1</v>
      </c>
      <c r="C3425" t="s">
        <v>4999</v>
      </c>
      <c r="D3425" t="str">
        <f>INDEX(Transcripts[#Data], MATCH(Exons[[#This Row],[Transcript stable ID]], Transcripts[Transcript stable ID], 0), 4)</f>
        <v>NM_003954.5</v>
      </c>
      <c r="E3425" t="s">
        <v>193</v>
      </c>
      <c r="J3425">
        <v>43394414</v>
      </c>
      <c r="K3425">
        <v>43348425</v>
      </c>
      <c r="L3425">
        <v>43348588</v>
      </c>
      <c r="N3425">
        <v>11</v>
      </c>
      <c r="Q3425" t="s">
        <v>14094</v>
      </c>
    </row>
    <row r="3426" spans="1:19" x14ac:dyDescent="0.3">
      <c r="A3426" t="s">
        <v>4995</v>
      </c>
      <c r="B3426">
        <v>-1</v>
      </c>
      <c r="C3426" t="s">
        <v>4999</v>
      </c>
      <c r="D3426" t="str">
        <f>INDEX(Transcripts[#Data], MATCH(Exons[[#This Row],[Transcript stable ID]], Transcripts[Transcript stable ID], 0), 4)</f>
        <v>NM_003954.5</v>
      </c>
      <c r="E3426" t="s">
        <v>193</v>
      </c>
      <c r="J3426">
        <v>43394414</v>
      </c>
      <c r="K3426">
        <v>43347780</v>
      </c>
      <c r="L3426">
        <v>43347930</v>
      </c>
      <c r="N3426">
        <v>12</v>
      </c>
      <c r="Q3426" t="s">
        <v>14095</v>
      </c>
    </row>
    <row r="3427" spans="1:19" x14ac:dyDescent="0.3">
      <c r="A3427" t="s">
        <v>4995</v>
      </c>
      <c r="B3427">
        <v>-1</v>
      </c>
      <c r="C3427" t="s">
        <v>4999</v>
      </c>
      <c r="D3427" t="str">
        <f>INDEX(Transcripts[#Data], MATCH(Exons[[#This Row],[Transcript stable ID]], Transcripts[Transcript stable ID], 0), 4)</f>
        <v>NM_003954.5</v>
      </c>
      <c r="E3427" t="s">
        <v>193</v>
      </c>
      <c r="J3427">
        <v>43394414</v>
      </c>
      <c r="K3427">
        <v>43344773</v>
      </c>
      <c r="L3427">
        <v>43345126</v>
      </c>
      <c r="N3427">
        <v>13</v>
      </c>
      <c r="Q3427" t="s">
        <v>14096</v>
      </c>
    </row>
    <row r="3428" spans="1:19" x14ac:dyDescent="0.3">
      <c r="A3428" t="s">
        <v>4995</v>
      </c>
      <c r="B3428">
        <v>-1</v>
      </c>
      <c r="C3428" t="s">
        <v>4999</v>
      </c>
      <c r="D3428" t="str">
        <f>INDEX(Transcripts[#Data], MATCH(Exons[[#This Row],[Transcript stable ID]], Transcripts[Transcript stable ID], 0), 4)</f>
        <v>NM_003954.5</v>
      </c>
      <c r="E3428" t="s">
        <v>193</v>
      </c>
      <c r="J3428">
        <v>43394414</v>
      </c>
      <c r="K3428">
        <v>43344459</v>
      </c>
      <c r="L3428">
        <v>43344565</v>
      </c>
      <c r="N3428">
        <v>14</v>
      </c>
      <c r="Q3428" t="s">
        <v>14097</v>
      </c>
    </row>
    <row r="3429" spans="1:19" x14ac:dyDescent="0.3">
      <c r="A3429" t="s">
        <v>4995</v>
      </c>
      <c r="B3429">
        <v>-1</v>
      </c>
      <c r="C3429" t="s">
        <v>4999</v>
      </c>
      <c r="D3429" t="str">
        <f>INDEX(Transcripts[#Data], MATCH(Exons[[#This Row],[Transcript stable ID]], Transcripts[Transcript stable ID], 0), 4)</f>
        <v>NM_003954.5</v>
      </c>
      <c r="E3429" t="s">
        <v>193</v>
      </c>
      <c r="J3429">
        <v>43394414</v>
      </c>
      <c r="K3429">
        <v>43343904</v>
      </c>
      <c r="L3429">
        <v>43344048</v>
      </c>
      <c r="N3429">
        <v>15</v>
      </c>
      <c r="Q3429" t="s">
        <v>14098</v>
      </c>
    </row>
    <row r="3430" spans="1:19" x14ac:dyDescent="0.3">
      <c r="A3430" t="s">
        <v>4995</v>
      </c>
      <c r="B3430">
        <v>-1</v>
      </c>
      <c r="C3430" t="s">
        <v>4999</v>
      </c>
      <c r="D3430" t="str">
        <f>INDEX(Transcripts[#Data], MATCH(Exons[[#This Row],[Transcript stable ID]], Transcripts[Transcript stable ID], 0), 4)</f>
        <v>NM_003954.5</v>
      </c>
      <c r="E3430" t="s">
        <v>193</v>
      </c>
      <c r="J3430">
        <v>43394414</v>
      </c>
      <c r="K3430">
        <v>43342530</v>
      </c>
      <c r="L3430">
        <v>43342630</v>
      </c>
      <c r="N3430">
        <v>16</v>
      </c>
      <c r="Q3430" t="s">
        <v>14099</v>
      </c>
    </row>
    <row r="3431" spans="1:19" x14ac:dyDescent="0.3">
      <c r="A3431" t="s">
        <v>4995</v>
      </c>
      <c r="B3431">
        <v>-1</v>
      </c>
      <c r="C3431" t="s">
        <v>4999</v>
      </c>
      <c r="D3431" t="str">
        <f>INDEX(Transcripts[#Data], MATCH(Exons[[#This Row],[Transcript stable ID]], Transcripts[Transcript stable ID], 0), 4)</f>
        <v>NM_003954.5</v>
      </c>
      <c r="E3431" t="s">
        <v>193</v>
      </c>
      <c r="J3431">
        <v>43394414</v>
      </c>
      <c r="K3431">
        <v>43340488</v>
      </c>
      <c r="L3431">
        <v>43342167</v>
      </c>
      <c r="N3431">
        <v>17</v>
      </c>
      <c r="Q3431" t="s">
        <v>14100</v>
      </c>
    </row>
    <row r="3432" spans="1:19" x14ac:dyDescent="0.3">
      <c r="A3432" t="s">
        <v>118</v>
      </c>
      <c r="B3432">
        <v>1</v>
      </c>
      <c r="C3432" t="s">
        <v>7704</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14101</v>
      </c>
      <c r="R3432">
        <v>1</v>
      </c>
      <c r="S3432">
        <v>137</v>
      </c>
    </row>
    <row r="3433" spans="1:19" x14ac:dyDescent="0.3">
      <c r="A3433" t="s">
        <v>118</v>
      </c>
      <c r="B3433">
        <v>1</v>
      </c>
      <c r="C3433" t="s">
        <v>7704</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14102</v>
      </c>
      <c r="R3433">
        <v>138</v>
      </c>
      <c r="S3433">
        <v>264</v>
      </c>
    </row>
    <row r="3434" spans="1:19" x14ac:dyDescent="0.3">
      <c r="A3434" t="s">
        <v>118</v>
      </c>
      <c r="B3434">
        <v>1</v>
      </c>
      <c r="C3434" t="s">
        <v>7704</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14103</v>
      </c>
      <c r="R3434">
        <v>265</v>
      </c>
      <c r="S3434">
        <v>380</v>
      </c>
    </row>
    <row r="3435" spans="1:19" x14ac:dyDescent="0.3">
      <c r="A3435" t="s">
        <v>118</v>
      </c>
      <c r="B3435">
        <v>1</v>
      </c>
      <c r="C3435" t="s">
        <v>7704</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14104</v>
      </c>
      <c r="R3435">
        <v>381</v>
      </c>
      <c r="S3435">
        <v>500</v>
      </c>
    </row>
    <row r="3436" spans="1:19" x14ac:dyDescent="0.3">
      <c r="A3436" t="s">
        <v>118</v>
      </c>
      <c r="B3436">
        <v>1</v>
      </c>
      <c r="C3436" t="s">
        <v>7704</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14105</v>
      </c>
      <c r="R3436">
        <v>501</v>
      </c>
      <c r="S3436">
        <v>539</v>
      </c>
    </row>
    <row r="3437" spans="1:19" x14ac:dyDescent="0.3">
      <c r="A3437" t="s">
        <v>118</v>
      </c>
      <c r="B3437">
        <v>1</v>
      </c>
      <c r="C3437" t="s">
        <v>7704</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14106</v>
      </c>
      <c r="R3437">
        <v>540</v>
      </c>
      <c r="S3437">
        <v>607</v>
      </c>
    </row>
    <row r="3438" spans="1:19" x14ac:dyDescent="0.3">
      <c r="A3438" t="s">
        <v>118</v>
      </c>
      <c r="B3438">
        <v>1</v>
      </c>
      <c r="C3438" t="s">
        <v>7704</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14107</v>
      </c>
      <c r="R3438">
        <v>608</v>
      </c>
      <c r="S3438">
        <v>718</v>
      </c>
    </row>
    <row r="3439" spans="1:19" x14ac:dyDescent="0.3">
      <c r="A3439" t="s">
        <v>118</v>
      </c>
      <c r="B3439">
        <v>1</v>
      </c>
      <c r="C3439" t="s">
        <v>7704</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14108</v>
      </c>
      <c r="R3439">
        <v>719</v>
      </c>
      <c r="S3439">
        <v>861</v>
      </c>
    </row>
    <row r="3440" spans="1:19" x14ac:dyDescent="0.3">
      <c r="A3440" t="s">
        <v>118</v>
      </c>
      <c r="B3440">
        <v>1</v>
      </c>
      <c r="C3440" t="s">
        <v>7704</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14109</v>
      </c>
      <c r="R3440">
        <v>862</v>
      </c>
      <c r="S3440">
        <v>939</v>
      </c>
    </row>
    <row r="3441" spans="1:19" x14ac:dyDescent="0.3">
      <c r="A3441" t="s">
        <v>118</v>
      </c>
      <c r="B3441">
        <v>1</v>
      </c>
      <c r="C3441" t="s">
        <v>7704</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14110</v>
      </c>
      <c r="R3441">
        <v>940</v>
      </c>
      <c r="S3441">
        <v>1049</v>
      </c>
    </row>
    <row r="3442" spans="1:19" x14ac:dyDescent="0.3">
      <c r="A3442" t="s">
        <v>118</v>
      </c>
      <c r="B3442">
        <v>1</v>
      </c>
      <c r="C3442" t="s">
        <v>7704</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14111</v>
      </c>
      <c r="R3442">
        <v>1050</v>
      </c>
      <c r="S3442">
        <v>1127</v>
      </c>
    </row>
    <row r="3443" spans="1:19" x14ac:dyDescent="0.3">
      <c r="A3443" t="s">
        <v>118</v>
      </c>
      <c r="B3443">
        <v>1</v>
      </c>
      <c r="C3443" t="s">
        <v>7704</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14112</v>
      </c>
      <c r="R3443">
        <v>1128</v>
      </c>
      <c r="S3443">
        <v>1215</v>
      </c>
    </row>
    <row r="3444" spans="1:19" x14ac:dyDescent="0.3">
      <c r="A3444" t="s">
        <v>118</v>
      </c>
      <c r="B3444">
        <v>1</v>
      </c>
      <c r="C3444" t="s">
        <v>7704</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14113</v>
      </c>
      <c r="R3444">
        <v>1216</v>
      </c>
      <c r="S3444">
        <v>1332</v>
      </c>
    </row>
    <row r="3445" spans="1:19" x14ac:dyDescent="0.3">
      <c r="A3445" t="s">
        <v>118</v>
      </c>
      <c r="B3445">
        <v>1</v>
      </c>
      <c r="C3445" t="s">
        <v>7704</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14114</v>
      </c>
      <c r="R3445">
        <v>1333</v>
      </c>
      <c r="S3445">
        <v>1389</v>
      </c>
    </row>
    <row r="3446" spans="1:19" x14ac:dyDescent="0.3">
      <c r="A3446" t="s">
        <v>118</v>
      </c>
      <c r="B3446">
        <v>1</v>
      </c>
      <c r="C3446" t="s">
        <v>7704</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14115</v>
      </c>
      <c r="R3446">
        <v>1390</v>
      </c>
      <c r="S3446">
        <v>1421</v>
      </c>
    </row>
    <row r="3447" spans="1:19" x14ac:dyDescent="0.3">
      <c r="A3447" t="s">
        <v>118</v>
      </c>
      <c r="B3447">
        <v>1</v>
      </c>
      <c r="C3447" t="s">
        <v>7704</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14116</v>
      </c>
      <c r="R3447">
        <v>1422</v>
      </c>
      <c r="S3447">
        <v>1498</v>
      </c>
    </row>
    <row r="3448" spans="1:19" x14ac:dyDescent="0.3">
      <c r="A3448" t="s">
        <v>118</v>
      </c>
      <c r="B3448">
        <v>1</v>
      </c>
      <c r="C3448" t="s">
        <v>7704</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14117</v>
      </c>
      <c r="R3448">
        <v>1499</v>
      </c>
      <c r="S3448">
        <v>1695</v>
      </c>
    </row>
    <row r="3449" spans="1:19" x14ac:dyDescent="0.3">
      <c r="A3449" t="s">
        <v>118</v>
      </c>
      <c r="B3449">
        <v>1</v>
      </c>
      <c r="C3449" t="s">
        <v>7704</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14118</v>
      </c>
      <c r="R3449">
        <v>1696</v>
      </c>
      <c r="S3449">
        <v>1814</v>
      </c>
    </row>
    <row r="3450" spans="1:19" x14ac:dyDescent="0.3">
      <c r="A3450" t="s">
        <v>118</v>
      </c>
      <c r="B3450">
        <v>1</v>
      </c>
      <c r="C3450" t="s">
        <v>7704</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14119</v>
      </c>
      <c r="R3450">
        <v>1815</v>
      </c>
      <c r="S3450">
        <v>1960</v>
      </c>
    </row>
    <row r="3451" spans="1:19" x14ac:dyDescent="0.3">
      <c r="A3451" t="s">
        <v>118</v>
      </c>
      <c r="B3451">
        <v>1</v>
      </c>
      <c r="C3451" t="s">
        <v>7704</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14120</v>
      </c>
      <c r="R3451">
        <v>1961</v>
      </c>
      <c r="S3451">
        <v>2106</v>
      </c>
    </row>
    <row r="3452" spans="1:19" x14ac:dyDescent="0.3">
      <c r="A3452" t="s">
        <v>118</v>
      </c>
      <c r="B3452">
        <v>1</v>
      </c>
      <c r="C3452" t="s">
        <v>7704</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14121</v>
      </c>
      <c r="R3452">
        <v>2107</v>
      </c>
      <c r="S3452">
        <v>2211</v>
      </c>
    </row>
    <row r="3453" spans="1:19" x14ac:dyDescent="0.3">
      <c r="A3453" t="s">
        <v>118</v>
      </c>
      <c r="B3453">
        <v>1</v>
      </c>
      <c r="C3453" t="s">
        <v>7704</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14122</v>
      </c>
      <c r="R3453">
        <v>2212</v>
      </c>
      <c r="S3453">
        <v>2325</v>
      </c>
    </row>
    <row r="3454" spans="1:19" x14ac:dyDescent="0.3">
      <c r="A3454" t="s">
        <v>118</v>
      </c>
      <c r="B3454">
        <v>1</v>
      </c>
      <c r="C3454" t="s">
        <v>7704</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14123</v>
      </c>
      <c r="R3454">
        <v>2326</v>
      </c>
      <c r="S3454">
        <v>2489</v>
      </c>
    </row>
    <row r="3455" spans="1:19" x14ac:dyDescent="0.3">
      <c r="A3455" t="s">
        <v>118</v>
      </c>
      <c r="B3455">
        <v>1</v>
      </c>
      <c r="C3455" t="s">
        <v>7704</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14124</v>
      </c>
      <c r="R3455">
        <v>2490</v>
      </c>
      <c r="S3455">
        <v>2520</v>
      </c>
    </row>
    <row r="3456" spans="1:19" x14ac:dyDescent="0.3">
      <c r="A3456" t="s">
        <v>118</v>
      </c>
      <c r="B3456">
        <v>1</v>
      </c>
      <c r="C3456" t="s">
        <v>7704</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14125</v>
      </c>
      <c r="R3456">
        <v>2521</v>
      </c>
      <c r="S3456">
        <v>2663</v>
      </c>
    </row>
    <row r="3457" spans="1:19" x14ac:dyDescent="0.3">
      <c r="A3457" t="s">
        <v>118</v>
      </c>
      <c r="B3457">
        <v>1</v>
      </c>
      <c r="C3457" t="s">
        <v>7704</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14126</v>
      </c>
      <c r="R3457">
        <v>2664</v>
      </c>
      <c r="S3457">
        <v>2713</v>
      </c>
    </row>
    <row r="3458" spans="1:19" x14ac:dyDescent="0.3">
      <c r="A3458" t="s">
        <v>118</v>
      </c>
      <c r="B3458">
        <v>1</v>
      </c>
      <c r="C3458" t="s">
        <v>7704</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14127</v>
      </c>
      <c r="R3458">
        <v>2714</v>
      </c>
      <c r="S3458">
        <v>2787</v>
      </c>
    </row>
    <row r="3459" spans="1:19" x14ac:dyDescent="0.3">
      <c r="A3459" t="s">
        <v>105</v>
      </c>
      <c r="B3459">
        <v>-1</v>
      </c>
      <c r="C3459" t="s">
        <v>684</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14128</v>
      </c>
      <c r="R3459">
        <v>3503</v>
      </c>
      <c r="S3459">
        <v>3745</v>
      </c>
    </row>
    <row r="3460" spans="1:19" x14ac:dyDescent="0.3">
      <c r="A3460" t="s">
        <v>105</v>
      </c>
      <c r="B3460">
        <v>-1</v>
      </c>
      <c r="C3460" t="s">
        <v>684</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14129</v>
      </c>
      <c r="R3460">
        <v>3746</v>
      </c>
      <c r="S3460">
        <v>4071</v>
      </c>
    </row>
    <row r="3461" spans="1:19" x14ac:dyDescent="0.3">
      <c r="A3461" t="s">
        <v>105</v>
      </c>
      <c r="B3461">
        <v>-1</v>
      </c>
      <c r="C3461" t="s">
        <v>684</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14130</v>
      </c>
      <c r="R3461">
        <v>4072</v>
      </c>
      <c r="S3461">
        <v>4326</v>
      </c>
    </row>
    <row r="3462" spans="1:19" x14ac:dyDescent="0.3">
      <c r="A3462" t="s">
        <v>105</v>
      </c>
      <c r="B3462">
        <v>-1</v>
      </c>
      <c r="C3462" t="s">
        <v>684</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14131</v>
      </c>
      <c r="R3462">
        <v>4327</v>
      </c>
      <c r="S3462">
        <v>4493</v>
      </c>
    </row>
    <row r="3463" spans="1:19" x14ac:dyDescent="0.3">
      <c r="A3463" t="s">
        <v>105</v>
      </c>
      <c r="B3463">
        <v>-1</v>
      </c>
      <c r="C3463" t="s">
        <v>684</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14132</v>
      </c>
      <c r="R3463">
        <v>4494</v>
      </c>
      <c r="S3463">
        <v>4639</v>
      </c>
    </row>
    <row r="3464" spans="1:19" x14ac:dyDescent="0.3">
      <c r="A3464" t="s">
        <v>105</v>
      </c>
      <c r="B3464">
        <v>-1</v>
      </c>
      <c r="C3464" t="s">
        <v>684</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14133</v>
      </c>
      <c r="R3464">
        <v>4640</v>
      </c>
      <c r="S3464">
        <v>4717</v>
      </c>
    </row>
    <row r="3465" spans="1:19" x14ac:dyDescent="0.3">
      <c r="A3465" t="s">
        <v>105</v>
      </c>
      <c r="B3465">
        <v>-1</v>
      </c>
      <c r="C3465" t="s">
        <v>684</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14134</v>
      </c>
      <c r="R3465">
        <v>4718</v>
      </c>
      <c r="S3465">
        <v>4874</v>
      </c>
    </row>
    <row r="3466" spans="1:19" x14ac:dyDescent="0.3">
      <c r="A3466" t="s">
        <v>105</v>
      </c>
      <c r="B3466">
        <v>-1</v>
      </c>
      <c r="C3466" t="s">
        <v>684</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14135</v>
      </c>
    </row>
    <row r="3467" spans="1:19" x14ac:dyDescent="0.3">
      <c r="A3467" t="s">
        <v>105</v>
      </c>
      <c r="B3467">
        <v>-1</v>
      </c>
      <c r="C3467" t="s">
        <v>684</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14136</v>
      </c>
      <c r="R3467">
        <v>1</v>
      </c>
      <c r="S3467">
        <v>86</v>
      </c>
    </row>
    <row r="3468" spans="1:19" x14ac:dyDescent="0.3">
      <c r="A3468" t="s">
        <v>105</v>
      </c>
      <c r="B3468">
        <v>-1</v>
      </c>
      <c r="C3468" t="s">
        <v>684</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14137</v>
      </c>
      <c r="R3468">
        <v>87</v>
      </c>
      <c r="S3468">
        <v>165</v>
      </c>
    </row>
    <row r="3469" spans="1:19" x14ac:dyDescent="0.3">
      <c r="A3469" t="s">
        <v>105</v>
      </c>
      <c r="B3469">
        <v>-1</v>
      </c>
      <c r="C3469" t="s">
        <v>684</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14138</v>
      </c>
      <c r="R3469">
        <v>166</v>
      </c>
      <c r="S3469">
        <v>2997</v>
      </c>
    </row>
    <row r="3470" spans="1:19" x14ac:dyDescent="0.3">
      <c r="A3470" t="s">
        <v>105</v>
      </c>
      <c r="B3470">
        <v>-1</v>
      </c>
      <c r="C3470" t="s">
        <v>684</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14139</v>
      </c>
      <c r="R3470">
        <v>2998</v>
      </c>
      <c r="S3470">
        <v>3051</v>
      </c>
    </row>
    <row r="3471" spans="1:19" x14ac:dyDescent="0.3">
      <c r="A3471" t="s">
        <v>105</v>
      </c>
      <c r="B3471">
        <v>-1</v>
      </c>
      <c r="C3471" t="s">
        <v>684</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14140</v>
      </c>
      <c r="R3471">
        <v>3052</v>
      </c>
      <c r="S3471">
        <v>3238</v>
      </c>
    </row>
    <row r="3472" spans="1:19" x14ac:dyDescent="0.3">
      <c r="A3472" t="s">
        <v>105</v>
      </c>
      <c r="B3472">
        <v>-1</v>
      </c>
      <c r="C3472" t="s">
        <v>684</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14141</v>
      </c>
      <c r="R3472">
        <v>3239</v>
      </c>
      <c r="S3472">
        <v>3502</v>
      </c>
    </row>
    <row r="3473" spans="1:19" x14ac:dyDescent="0.3">
      <c r="A3473" t="s">
        <v>105</v>
      </c>
      <c r="B3473">
        <v>-1</v>
      </c>
      <c r="C3473" t="s">
        <v>684</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14142</v>
      </c>
      <c r="R3473">
        <v>4875</v>
      </c>
      <c r="S3473">
        <v>5166</v>
      </c>
    </row>
    <row r="3474" spans="1:19" x14ac:dyDescent="0.3">
      <c r="A3474" t="s">
        <v>105</v>
      </c>
      <c r="B3474">
        <v>-1</v>
      </c>
      <c r="C3474" t="s">
        <v>680</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14128</v>
      </c>
      <c r="R3474">
        <v>3449</v>
      </c>
      <c r="S3474">
        <v>3691</v>
      </c>
    </row>
    <row r="3475" spans="1:19" x14ac:dyDescent="0.3">
      <c r="A3475" t="s">
        <v>105</v>
      </c>
      <c r="B3475">
        <v>-1</v>
      </c>
      <c r="C3475" t="s">
        <v>680</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14129</v>
      </c>
      <c r="R3475">
        <v>3692</v>
      </c>
      <c r="S3475">
        <v>4017</v>
      </c>
    </row>
    <row r="3476" spans="1:19" x14ac:dyDescent="0.3">
      <c r="A3476" t="s">
        <v>105</v>
      </c>
      <c r="B3476">
        <v>-1</v>
      </c>
      <c r="C3476" t="s">
        <v>680</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14130</v>
      </c>
      <c r="R3476">
        <v>4018</v>
      </c>
      <c r="S3476">
        <v>4272</v>
      </c>
    </row>
    <row r="3477" spans="1:19" x14ac:dyDescent="0.3">
      <c r="A3477" t="s">
        <v>105</v>
      </c>
      <c r="B3477">
        <v>-1</v>
      </c>
      <c r="C3477" t="s">
        <v>680</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14131</v>
      </c>
      <c r="R3477">
        <v>4273</v>
      </c>
      <c r="S3477">
        <v>4439</v>
      </c>
    </row>
    <row r="3478" spans="1:19" x14ac:dyDescent="0.3">
      <c r="A3478" t="s">
        <v>105</v>
      </c>
      <c r="B3478">
        <v>-1</v>
      </c>
      <c r="C3478" t="s">
        <v>680</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14132</v>
      </c>
      <c r="R3478">
        <v>4440</v>
      </c>
      <c r="S3478">
        <v>4585</v>
      </c>
    </row>
    <row r="3479" spans="1:19" x14ac:dyDescent="0.3">
      <c r="A3479" t="s">
        <v>105</v>
      </c>
      <c r="B3479">
        <v>-1</v>
      </c>
      <c r="C3479" t="s">
        <v>680</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14133</v>
      </c>
      <c r="R3479">
        <v>4586</v>
      </c>
      <c r="S3479">
        <v>4663</v>
      </c>
    </row>
    <row r="3480" spans="1:19" x14ac:dyDescent="0.3">
      <c r="A3480" t="s">
        <v>105</v>
      </c>
      <c r="B3480">
        <v>-1</v>
      </c>
      <c r="C3480" t="s">
        <v>680</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14134</v>
      </c>
      <c r="R3480">
        <v>4664</v>
      </c>
      <c r="S3480">
        <v>4820</v>
      </c>
    </row>
    <row r="3481" spans="1:19" x14ac:dyDescent="0.3">
      <c r="A3481" t="s">
        <v>105</v>
      </c>
      <c r="B3481">
        <v>-1</v>
      </c>
      <c r="C3481" t="s">
        <v>680</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14136</v>
      </c>
      <c r="R3481">
        <v>1</v>
      </c>
      <c r="S3481">
        <v>86</v>
      </c>
    </row>
    <row r="3482" spans="1:19" x14ac:dyDescent="0.3">
      <c r="A3482" t="s">
        <v>105</v>
      </c>
      <c r="B3482">
        <v>-1</v>
      </c>
      <c r="C3482" t="s">
        <v>680</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14137</v>
      </c>
      <c r="R3482">
        <v>87</v>
      </c>
      <c r="S3482">
        <v>165</v>
      </c>
    </row>
    <row r="3483" spans="1:19" x14ac:dyDescent="0.3">
      <c r="A3483" t="s">
        <v>105</v>
      </c>
      <c r="B3483">
        <v>-1</v>
      </c>
      <c r="C3483" t="s">
        <v>680</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14138</v>
      </c>
      <c r="R3483">
        <v>166</v>
      </c>
      <c r="S3483">
        <v>2997</v>
      </c>
    </row>
    <row r="3484" spans="1:19" x14ac:dyDescent="0.3">
      <c r="A3484" t="s">
        <v>105</v>
      </c>
      <c r="B3484">
        <v>-1</v>
      </c>
      <c r="C3484" t="s">
        <v>680</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14140</v>
      </c>
      <c r="R3484">
        <v>2998</v>
      </c>
      <c r="S3484">
        <v>3184</v>
      </c>
    </row>
    <row r="3485" spans="1:19" x14ac:dyDescent="0.3">
      <c r="A3485" t="s">
        <v>105</v>
      </c>
      <c r="B3485">
        <v>-1</v>
      </c>
      <c r="C3485" t="s">
        <v>680</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14141</v>
      </c>
      <c r="R3485">
        <v>3185</v>
      </c>
      <c r="S3485">
        <v>3448</v>
      </c>
    </row>
    <row r="3486" spans="1:19" x14ac:dyDescent="0.3">
      <c r="A3486" t="s">
        <v>105</v>
      </c>
      <c r="B3486">
        <v>-1</v>
      </c>
      <c r="C3486" t="s">
        <v>680</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14142</v>
      </c>
      <c r="R3486">
        <v>4821</v>
      </c>
      <c r="S3486">
        <v>5112</v>
      </c>
    </row>
    <row r="3487" spans="1:19" x14ac:dyDescent="0.3">
      <c r="A3487" t="s">
        <v>105</v>
      </c>
      <c r="B3487">
        <v>-1</v>
      </c>
      <c r="C3487" t="s">
        <v>680</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14143</v>
      </c>
    </row>
    <row r="3488" spans="1:19" x14ac:dyDescent="0.3">
      <c r="A3488" t="s">
        <v>105</v>
      </c>
      <c r="B3488">
        <v>-1</v>
      </c>
      <c r="C3488" t="s">
        <v>676</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14129</v>
      </c>
      <c r="R3488">
        <v>3848</v>
      </c>
      <c r="S3488">
        <v>4173</v>
      </c>
    </row>
    <row r="3489" spans="1:19" x14ac:dyDescent="0.3">
      <c r="A3489" t="s">
        <v>105</v>
      </c>
      <c r="B3489">
        <v>-1</v>
      </c>
      <c r="C3489" t="s">
        <v>676</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14130</v>
      </c>
      <c r="R3489">
        <v>4174</v>
      </c>
      <c r="S3489">
        <v>4428</v>
      </c>
    </row>
    <row r="3490" spans="1:19" x14ac:dyDescent="0.3">
      <c r="A3490" t="s">
        <v>105</v>
      </c>
      <c r="B3490">
        <v>-1</v>
      </c>
      <c r="C3490" t="s">
        <v>676</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14131</v>
      </c>
      <c r="R3490">
        <v>4429</v>
      </c>
      <c r="S3490">
        <v>4595</v>
      </c>
    </row>
    <row r="3491" spans="1:19" x14ac:dyDescent="0.3">
      <c r="A3491" t="s">
        <v>105</v>
      </c>
      <c r="B3491">
        <v>-1</v>
      </c>
      <c r="C3491" t="s">
        <v>676</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14132</v>
      </c>
      <c r="R3491">
        <v>4596</v>
      </c>
      <c r="S3491">
        <v>4741</v>
      </c>
    </row>
    <row r="3492" spans="1:19" x14ac:dyDescent="0.3">
      <c r="A3492" t="s">
        <v>105</v>
      </c>
      <c r="B3492">
        <v>-1</v>
      </c>
      <c r="C3492" t="s">
        <v>676</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14133</v>
      </c>
      <c r="R3492">
        <v>4742</v>
      </c>
      <c r="S3492">
        <v>4819</v>
      </c>
    </row>
    <row r="3493" spans="1:19" x14ac:dyDescent="0.3">
      <c r="A3493" t="s">
        <v>105</v>
      </c>
      <c r="B3493">
        <v>-1</v>
      </c>
      <c r="C3493" t="s">
        <v>676</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14134</v>
      </c>
      <c r="R3493">
        <v>4820</v>
      </c>
      <c r="S3493">
        <v>4976</v>
      </c>
    </row>
    <row r="3494" spans="1:19" x14ac:dyDescent="0.3">
      <c r="A3494" t="s">
        <v>105</v>
      </c>
      <c r="B3494">
        <v>-1</v>
      </c>
      <c r="C3494" t="s">
        <v>676</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14135</v>
      </c>
    </row>
    <row r="3495" spans="1:19" x14ac:dyDescent="0.3">
      <c r="A3495" t="s">
        <v>105</v>
      </c>
      <c r="B3495">
        <v>-1</v>
      </c>
      <c r="C3495" t="s">
        <v>676</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14136</v>
      </c>
      <c r="R3495">
        <v>1</v>
      </c>
      <c r="S3495">
        <v>86</v>
      </c>
    </row>
    <row r="3496" spans="1:19" x14ac:dyDescent="0.3">
      <c r="A3496" t="s">
        <v>105</v>
      </c>
      <c r="B3496">
        <v>-1</v>
      </c>
      <c r="C3496" t="s">
        <v>676</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14137</v>
      </c>
      <c r="R3496">
        <v>87</v>
      </c>
      <c r="S3496">
        <v>165</v>
      </c>
    </row>
    <row r="3497" spans="1:19" x14ac:dyDescent="0.3">
      <c r="A3497" t="s">
        <v>105</v>
      </c>
      <c r="B3497">
        <v>-1</v>
      </c>
      <c r="C3497" t="s">
        <v>676</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14138</v>
      </c>
      <c r="R3497">
        <v>166</v>
      </c>
      <c r="S3497">
        <v>2997</v>
      </c>
    </row>
    <row r="3498" spans="1:19" x14ac:dyDescent="0.3">
      <c r="A3498" t="s">
        <v>105</v>
      </c>
      <c r="B3498">
        <v>-1</v>
      </c>
      <c r="C3498" t="s">
        <v>676</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14139</v>
      </c>
      <c r="R3498">
        <v>2998</v>
      </c>
      <c r="S3498">
        <v>3051</v>
      </c>
    </row>
    <row r="3499" spans="1:19" x14ac:dyDescent="0.3">
      <c r="A3499" t="s">
        <v>105</v>
      </c>
      <c r="B3499">
        <v>-1</v>
      </c>
      <c r="C3499" t="s">
        <v>676</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14140</v>
      </c>
      <c r="R3499">
        <v>3052</v>
      </c>
      <c r="S3499">
        <v>3238</v>
      </c>
    </row>
    <row r="3500" spans="1:19" x14ac:dyDescent="0.3">
      <c r="A3500" t="s">
        <v>105</v>
      </c>
      <c r="B3500">
        <v>-1</v>
      </c>
      <c r="C3500" t="s">
        <v>676</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14141</v>
      </c>
      <c r="R3500">
        <v>3239</v>
      </c>
      <c r="S3500">
        <v>3502</v>
      </c>
    </row>
    <row r="3501" spans="1:19" x14ac:dyDescent="0.3">
      <c r="A3501" t="s">
        <v>105</v>
      </c>
      <c r="B3501">
        <v>-1</v>
      </c>
      <c r="C3501" t="s">
        <v>676</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14144</v>
      </c>
      <c r="R3501">
        <v>3503</v>
      </c>
      <c r="S3501">
        <v>3847</v>
      </c>
    </row>
    <row r="3502" spans="1:19" x14ac:dyDescent="0.3">
      <c r="A3502" t="s">
        <v>105</v>
      </c>
      <c r="B3502">
        <v>-1</v>
      </c>
      <c r="C3502" t="s">
        <v>676</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14145</v>
      </c>
      <c r="R3502">
        <v>4977</v>
      </c>
      <c r="S3502">
        <v>5268</v>
      </c>
    </row>
    <row r="3503" spans="1:19" x14ac:dyDescent="0.3">
      <c r="A3503" t="s">
        <v>105</v>
      </c>
      <c r="B3503">
        <v>-1</v>
      </c>
      <c r="C3503" t="s">
        <v>672</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14128</v>
      </c>
      <c r="R3503">
        <v>3503</v>
      </c>
      <c r="S3503">
        <v>3745</v>
      </c>
    </row>
    <row r="3504" spans="1:19" x14ac:dyDescent="0.3">
      <c r="A3504" t="s">
        <v>105</v>
      </c>
      <c r="B3504">
        <v>-1</v>
      </c>
      <c r="C3504" t="s">
        <v>672</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14129</v>
      </c>
      <c r="R3504">
        <v>3746</v>
      </c>
      <c r="S3504">
        <v>4071</v>
      </c>
    </row>
    <row r="3505" spans="1:19" x14ac:dyDescent="0.3">
      <c r="A3505" t="s">
        <v>105</v>
      </c>
      <c r="B3505">
        <v>-1</v>
      </c>
      <c r="C3505" t="s">
        <v>672</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14130</v>
      </c>
      <c r="R3505">
        <v>4072</v>
      </c>
      <c r="S3505">
        <v>4326</v>
      </c>
    </row>
    <row r="3506" spans="1:19" x14ac:dyDescent="0.3">
      <c r="A3506" t="s">
        <v>105</v>
      </c>
      <c r="B3506">
        <v>-1</v>
      </c>
      <c r="C3506" t="s">
        <v>672</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14131</v>
      </c>
      <c r="R3506">
        <v>4327</v>
      </c>
      <c r="S3506">
        <v>4493</v>
      </c>
    </row>
    <row r="3507" spans="1:19" x14ac:dyDescent="0.3">
      <c r="A3507" t="s">
        <v>105</v>
      </c>
      <c r="B3507">
        <v>-1</v>
      </c>
      <c r="C3507" t="s">
        <v>672</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14132</v>
      </c>
      <c r="R3507">
        <v>4494</v>
      </c>
      <c r="S3507">
        <v>4639</v>
      </c>
    </row>
    <row r="3508" spans="1:19" x14ac:dyDescent="0.3">
      <c r="A3508" t="s">
        <v>105</v>
      </c>
      <c r="B3508">
        <v>-1</v>
      </c>
      <c r="C3508" t="s">
        <v>672</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14133</v>
      </c>
      <c r="R3508">
        <v>4640</v>
      </c>
      <c r="S3508">
        <v>4717</v>
      </c>
    </row>
    <row r="3509" spans="1:19" x14ac:dyDescent="0.3">
      <c r="A3509" t="s">
        <v>105</v>
      </c>
      <c r="B3509">
        <v>-1</v>
      </c>
      <c r="C3509" t="s">
        <v>672</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14134</v>
      </c>
      <c r="R3509">
        <v>4718</v>
      </c>
      <c r="S3509">
        <v>4874</v>
      </c>
    </row>
    <row r="3510" spans="1:19" x14ac:dyDescent="0.3">
      <c r="A3510" t="s">
        <v>105</v>
      </c>
      <c r="B3510">
        <v>-1</v>
      </c>
      <c r="C3510" t="s">
        <v>672</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14136</v>
      </c>
      <c r="R3510">
        <v>1</v>
      </c>
      <c r="S3510">
        <v>86</v>
      </c>
    </row>
    <row r="3511" spans="1:19" x14ac:dyDescent="0.3">
      <c r="A3511" t="s">
        <v>105</v>
      </c>
      <c r="B3511">
        <v>-1</v>
      </c>
      <c r="C3511" t="s">
        <v>672</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14137</v>
      </c>
      <c r="R3511">
        <v>87</v>
      </c>
      <c r="S3511">
        <v>165</v>
      </c>
    </row>
    <row r="3512" spans="1:19" x14ac:dyDescent="0.3">
      <c r="A3512" t="s">
        <v>105</v>
      </c>
      <c r="B3512">
        <v>-1</v>
      </c>
      <c r="C3512" t="s">
        <v>672</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14138</v>
      </c>
      <c r="R3512">
        <v>166</v>
      </c>
      <c r="S3512">
        <v>2997</v>
      </c>
    </row>
    <row r="3513" spans="1:19" x14ac:dyDescent="0.3">
      <c r="A3513" t="s">
        <v>105</v>
      </c>
      <c r="B3513">
        <v>-1</v>
      </c>
      <c r="C3513" t="s">
        <v>672</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14139</v>
      </c>
      <c r="R3513">
        <v>2998</v>
      </c>
      <c r="S3513">
        <v>3051</v>
      </c>
    </row>
    <row r="3514" spans="1:19" x14ac:dyDescent="0.3">
      <c r="A3514" t="s">
        <v>105</v>
      </c>
      <c r="B3514">
        <v>-1</v>
      </c>
      <c r="C3514" t="s">
        <v>672</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14140</v>
      </c>
      <c r="R3514">
        <v>3052</v>
      </c>
      <c r="S3514">
        <v>3238</v>
      </c>
    </row>
    <row r="3515" spans="1:19" x14ac:dyDescent="0.3">
      <c r="A3515" t="s">
        <v>105</v>
      </c>
      <c r="B3515">
        <v>-1</v>
      </c>
      <c r="C3515" t="s">
        <v>672</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14141</v>
      </c>
      <c r="R3515">
        <v>3239</v>
      </c>
      <c r="S3515">
        <v>3502</v>
      </c>
    </row>
    <row r="3516" spans="1:19" x14ac:dyDescent="0.3">
      <c r="A3516" t="s">
        <v>105</v>
      </c>
      <c r="B3516">
        <v>-1</v>
      </c>
      <c r="C3516" t="s">
        <v>672</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14143</v>
      </c>
    </row>
    <row r="3517" spans="1:19" x14ac:dyDescent="0.3">
      <c r="A3517" t="s">
        <v>105</v>
      </c>
      <c r="B3517">
        <v>-1</v>
      </c>
      <c r="C3517" t="s">
        <v>672</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14145</v>
      </c>
      <c r="R3517">
        <v>4875</v>
      </c>
      <c r="S3517">
        <v>5166</v>
      </c>
    </row>
    <row r="3518" spans="1:19" x14ac:dyDescent="0.3">
      <c r="A3518" t="s">
        <v>6890</v>
      </c>
      <c r="B3518">
        <v>-1</v>
      </c>
      <c r="C3518" t="s">
        <v>6904</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14146</v>
      </c>
      <c r="R3518">
        <v>1</v>
      </c>
      <c r="S3518">
        <v>62</v>
      </c>
    </row>
    <row r="3519" spans="1:19" x14ac:dyDescent="0.3">
      <c r="A3519" t="s">
        <v>6890</v>
      </c>
      <c r="B3519">
        <v>-1</v>
      </c>
      <c r="C3519" t="s">
        <v>6904</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14147</v>
      </c>
      <c r="R3519">
        <v>63</v>
      </c>
      <c r="S3519">
        <v>204</v>
      </c>
    </row>
    <row r="3520" spans="1:19" x14ac:dyDescent="0.3">
      <c r="A3520" t="s">
        <v>6890</v>
      </c>
      <c r="B3520">
        <v>-1</v>
      </c>
      <c r="C3520" t="s">
        <v>6904</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14148</v>
      </c>
      <c r="R3520">
        <v>205</v>
      </c>
      <c r="S3520">
        <v>285</v>
      </c>
    </row>
    <row r="3521" spans="1:19" x14ac:dyDescent="0.3">
      <c r="A3521" t="s">
        <v>6890</v>
      </c>
      <c r="B3521">
        <v>-1</v>
      </c>
      <c r="C3521" t="s">
        <v>6904</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14149</v>
      </c>
      <c r="R3521">
        <v>286</v>
      </c>
      <c r="S3521">
        <v>330</v>
      </c>
    </row>
    <row r="3522" spans="1:19" x14ac:dyDescent="0.3">
      <c r="A3522" t="s">
        <v>6890</v>
      </c>
      <c r="B3522">
        <v>-1</v>
      </c>
      <c r="C3522" t="s">
        <v>6904</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14150</v>
      </c>
      <c r="R3522">
        <v>331</v>
      </c>
      <c r="S3522">
        <v>423</v>
      </c>
    </row>
    <row r="3523" spans="1:19" x14ac:dyDescent="0.3">
      <c r="A3523" t="s">
        <v>6890</v>
      </c>
      <c r="B3523">
        <v>-1</v>
      </c>
      <c r="C3523" t="s">
        <v>6904</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14151</v>
      </c>
      <c r="R3523">
        <v>424</v>
      </c>
      <c r="S3523">
        <v>578</v>
      </c>
    </row>
    <row r="3524" spans="1:19" x14ac:dyDescent="0.3">
      <c r="A3524" t="s">
        <v>6890</v>
      </c>
      <c r="B3524">
        <v>-1</v>
      </c>
      <c r="C3524" t="s">
        <v>6904</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14152</v>
      </c>
      <c r="R3524">
        <v>579</v>
      </c>
      <c r="S3524">
        <v>720</v>
      </c>
    </row>
    <row r="3525" spans="1:19" x14ac:dyDescent="0.3">
      <c r="A3525" t="s">
        <v>6890</v>
      </c>
      <c r="B3525">
        <v>-1</v>
      </c>
      <c r="C3525" t="s">
        <v>6904</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14153</v>
      </c>
      <c r="R3525">
        <v>721</v>
      </c>
      <c r="S3525">
        <v>801</v>
      </c>
    </row>
    <row r="3526" spans="1:19" x14ac:dyDescent="0.3">
      <c r="A3526" t="s">
        <v>6890</v>
      </c>
      <c r="B3526">
        <v>-1</v>
      </c>
      <c r="C3526" t="s">
        <v>6904</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14154</v>
      </c>
      <c r="R3526">
        <v>802</v>
      </c>
      <c r="S3526">
        <v>909</v>
      </c>
    </row>
    <row r="3527" spans="1:19" x14ac:dyDescent="0.3">
      <c r="A3527" t="s">
        <v>6890</v>
      </c>
      <c r="B3527">
        <v>-1</v>
      </c>
      <c r="C3527" t="s">
        <v>6904</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14155</v>
      </c>
      <c r="R3527">
        <v>910</v>
      </c>
      <c r="S3527">
        <v>1020</v>
      </c>
    </row>
    <row r="3528" spans="1:19" x14ac:dyDescent="0.3">
      <c r="A3528" t="s">
        <v>6890</v>
      </c>
      <c r="B3528">
        <v>-1</v>
      </c>
      <c r="C3528" t="s">
        <v>6904</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14156</v>
      </c>
      <c r="R3528">
        <v>1021</v>
      </c>
      <c r="S3528">
        <v>1106</v>
      </c>
    </row>
    <row r="3529" spans="1:19" x14ac:dyDescent="0.3">
      <c r="A3529" t="s">
        <v>6890</v>
      </c>
      <c r="B3529">
        <v>-1</v>
      </c>
      <c r="C3529" t="s">
        <v>6904</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14157</v>
      </c>
      <c r="R3529">
        <v>1107</v>
      </c>
      <c r="S3529">
        <v>1226</v>
      </c>
    </row>
    <row r="3530" spans="1:19" x14ac:dyDescent="0.3">
      <c r="A3530" t="s">
        <v>6890</v>
      </c>
      <c r="B3530">
        <v>-1</v>
      </c>
      <c r="C3530" t="s">
        <v>6904</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14158</v>
      </c>
      <c r="R3530">
        <v>1227</v>
      </c>
      <c r="S3530">
        <v>1359</v>
      </c>
    </row>
    <row r="3531" spans="1:19" x14ac:dyDescent="0.3">
      <c r="A3531" t="s">
        <v>6890</v>
      </c>
      <c r="B3531">
        <v>-1</v>
      </c>
      <c r="C3531" t="s">
        <v>6904</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14159</v>
      </c>
      <c r="R3531">
        <v>1360</v>
      </c>
      <c r="S3531">
        <v>1473</v>
      </c>
    </row>
    <row r="3532" spans="1:19" x14ac:dyDescent="0.3">
      <c r="A3532" t="s">
        <v>6890</v>
      </c>
      <c r="B3532">
        <v>-1</v>
      </c>
      <c r="C3532" t="s">
        <v>6904</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14160</v>
      </c>
      <c r="R3532">
        <v>1474</v>
      </c>
      <c r="S3532">
        <v>1686</v>
      </c>
    </row>
    <row r="3533" spans="1:19" x14ac:dyDescent="0.3">
      <c r="A3533" t="s">
        <v>6890</v>
      </c>
      <c r="B3533">
        <v>-1</v>
      </c>
      <c r="C3533" t="s">
        <v>6904</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14161</v>
      </c>
      <c r="R3533">
        <v>1687</v>
      </c>
      <c r="S3533">
        <v>1794</v>
      </c>
    </row>
    <row r="3534" spans="1:19" x14ac:dyDescent="0.3">
      <c r="A3534" t="s">
        <v>6890</v>
      </c>
      <c r="B3534">
        <v>-1</v>
      </c>
      <c r="C3534" t="s">
        <v>6904</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14162</v>
      </c>
      <c r="R3534">
        <v>1795</v>
      </c>
      <c r="S3534">
        <v>1923</v>
      </c>
    </row>
    <row r="3535" spans="1:19" x14ac:dyDescent="0.3">
      <c r="A3535" t="s">
        <v>6890</v>
      </c>
      <c r="B3535">
        <v>-1</v>
      </c>
      <c r="C3535" t="s">
        <v>6904</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14163</v>
      </c>
      <c r="R3535">
        <v>1924</v>
      </c>
      <c r="S3535">
        <v>2026</v>
      </c>
    </row>
    <row r="3536" spans="1:19" x14ac:dyDescent="0.3">
      <c r="A3536" t="s">
        <v>6890</v>
      </c>
      <c r="B3536">
        <v>-1</v>
      </c>
      <c r="C3536" t="s">
        <v>6904</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14164</v>
      </c>
      <c r="R3536">
        <v>2027</v>
      </c>
      <c r="S3536">
        <v>2173</v>
      </c>
    </row>
    <row r="3537" spans="1:19" x14ac:dyDescent="0.3">
      <c r="A3537" t="s">
        <v>6890</v>
      </c>
      <c r="B3537">
        <v>-1</v>
      </c>
      <c r="C3537" t="s">
        <v>6904</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14165</v>
      </c>
      <c r="R3537">
        <v>2174</v>
      </c>
      <c r="S3537">
        <v>2319</v>
      </c>
    </row>
    <row r="3538" spans="1:19" x14ac:dyDescent="0.3">
      <c r="A3538" t="s">
        <v>6890</v>
      </c>
      <c r="B3538">
        <v>-1</v>
      </c>
      <c r="C3538" t="s">
        <v>6904</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14166</v>
      </c>
      <c r="R3538">
        <v>2320</v>
      </c>
      <c r="S3538">
        <v>2468</v>
      </c>
    </row>
    <row r="3539" spans="1:19" x14ac:dyDescent="0.3">
      <c r="A3539" t="s">
        <v>6890</v>
      </c>
      <c r="B3539">
        <v>-1</v>
      </c>
      <c r="C3539" t="s">
        <v>6904</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14167</v>
      </c>
      <c r="R3539">
        <v>2469</v>
      </c>
      <c r="S3539">
        <v>2561</v>
      </c>
    </row>
    <row r="3540" spans="1:19" x14ac:dyDescent="0.3">
      <c r="A3540" t="s">
        <v>6890</v>
      </c>
      <c r="B3540">
        <v>-1</v>
      </c>
      <c r="C3540" t="s">
        <v>6904</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14168</v>
      </c>
      <c r="R3540">
        <v>2562</v>
      </c>
      <c r="S3540">
        <v>2706</v>
      </c>
    </row>
    <row r="3541" spans="1:19" x14ac:dyDescent="0.3">
      <c r="A3541" t="s">
        <v>6890</v>
      </c>
      <c r="B3541">
        <v>-1</v>
      </c>
      <c r="C3541" t="s">
        <v>6904</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14169</v>
      </c>
      <c r="R3541">
        <v>2707</v>
      </c>
      <c r="S3541">
        <v>2864</v>
      </c>
    </row>
    <row r="3542" spans="1:19" x14ac:dyDescent="0.3">
      <c r="A3542" t="s">
        <v>6890</v>
      </c>
      <c r="B3542">
        <v>-1</v>
      </c>
      <c r="C3542" t="s">
        <v>6904</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14170</v>
      </c>
      <c r="R3542">
        <v>2865</v>
      </c>
      <c r="S3542">
        <v>3060</v>
      </c>
    </row>
    <row r="3543" spans="1:19" x14ac:dyDescent="0.3">
      <c r="A3543" t="s">
        <v>6890</v>
      </c>
      <c r="B3543">
        <v>-1</v>
      </c>
      <c r="C3543" t="s">
        <v>6904</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14171</v>
      </c>
      <c r="R3543">
        <v>3061</v>
      </c>
      <c r="S3543">
        <v>3275</v>
      </c>
    </row>
    <row r="3544" spans="1:19" x14ac:dyDescent="0.3">
      <c r="A3544" t="s">
        <v>6890</v>
      </c>
      <c r="B3544">
        <v>-1</v>
      </c>
      <c r="C3544" t="s">
        <v>6904</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14172</v>
      </c>
      <c r="R3544">
        <v>3276</v>
      </c>
      <c r="S3544">
        <v>3378</v>
      </c>
    </row>
    <row r="3545" spans="1:19" x14ac:dyDescent="0.3">
      <c r="A3545" t="s">
        <v>6890</v>
      </c>
      <c r="B3545">
        <v>-1</v>
      </c>
      <c r="C3545" t="s">
        <v>6904</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14173</v>
      </c>
      <c r="R3545">
        <v>3379</v>
      </c>
      <c r="S3545">
        <v>3459</v>
      </c>
    </row>
    <row r="3546" spans="1:19" x14ac:dyDescent="0.3">
      <c r="A3546" t="s">
        <v>6890</v>
      </c>
      <c r="B3546">
        <v>-1</v>
      </c>
      <c r="C3546" t="s">
        <v>6904</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14174</v>
      </c>
      <c r="R3546">
        <v>3460</v>
      </c>
      <c r="S3546">
        <v>3582</v>
      </c>
    </row>
    <row r="3547" spans="1:19" x14ac:dyDescent="0.3">
      <c r="A3547" t="s">
        <v>6890</v>
      </c>
      <c r="B3547">
        <v>-1</v>
      </c>
      <c r="C3547" t="s">
        <v>6904</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14175</v>
      </c>
      <c r="R3547">
        <v>3583</v>
      </c>
      <c r="S3547">
        <v>3795</v>
      </c>
    </row>
    <row r="3548" spans="1:19" x14ac:dyDescent="0.3">
      <c r="A3548" t="s">
        <v>6890</v>
      </c>
      <c r="B3548">
        <v>-1</v>
      </c>
      <c r="C3548" t="s">
        <v>6904</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14176</v>
      </c>
      <c r="R3548">
        <v>3796</v>
      </c>
      <c r="S3548">
        <v>4005</v>
      </c>
    </row>
    <row r="3549" spans="1:19" x14ac:dyDescent="0.3">
      <c r="A3549" t="s">
        <v>6890</v>
      </c>
      <c r="B3549">
        <v>-1</v>
      </c>
      <c r="C3549" t="s">
        <v>6904</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14177</v>
      </c>
      <c r="R3549">
        <v>4006</v>
      </c>
      <c r="S3549">
        <v>4149</v>
      </c>
    </row>
    <row r="3550" spans="1:19" x14ac:dyDescent="0.3">
      <c r="A3550" t="s">
        <v>6890</v>
      </c>
      <c r="B3550">
        <v>-1</v>
      </c>
      <c r="C3550" t="s">
        <v>6904</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14178</v>
      </c>
      <c r="R3550">
        <v>4150</v>
      </c>
      <c r="S3550">
        <v>4290</v>
      </c>
    </row>
    <row r="3551" spans="1:19" x14ac:dyDescent="0.3">
      <c r="A3551" t="s">
        <v>6890</v>
      </c>
      <c r="B3551">
        <v>-1</v>
      </c>
      <c r="C3551" t="s">
        <v>6904</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14179</v>
      </c>
      <c r="R3551">
        <v>4291</v>
      </c>
      <c r="S3551">
        <v>4444</v>
      </c>
    </row>
    <row r="3552" spans="1:19" x14ac:dyDescent="0.3">
      <c r="A3552" t="s">
        <v>6890</v>
      </c>
      <c r="B3552">
        <v>-1</v>
      </c>
      <c r="C3552" t="s">
        <v>6904</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14180</v>
      </c>
      <c r="R3552">
        <v>4445</v>
      </c>
      <c r="S3552">
        <v>4551</v>
      </c>
    </row>
    <row r="3553" spans="1:19" x14ac:dyDescent="0.3">
      <c r="A3553" t="s">
        <v>6890</v>
      </c>
      <c r="B3553">
        <v>-1</v>
      </c>
      <c r="C3553" t="s">
        <v>6904</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14181</v>
      </c>
      <c r="R3553">
        <v>4552</v>
      </c>
      <c r="S3553">
        <v>4728</v>
      </c>
    </row>
    <row r="3554" spans="1:19" x14ac:dyDescent="0.3">
      <c r="A3554" t="s">
        <v>6890</v>
      </c>
      <c r="B3554">
        <v>-1</v>
      </c>
      <c r="C3554" t="s">
        <v>6904</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14182</v>
      </c>
      <c r="R3554">
        <v>4729</v>
      </c>
      <c r="S3554">
        <v>4952</v>
      </c>
    </row>
    <row r="3555" spans="1:19" x14ac:dyDescent="0.3">
      <c r="A3555" t="s">
        <v>6890</v>
      </c>
      <c r="B3555">
        <v>-1</v>
      </c>
      <c r="C3555" t="s">
        <v>6904</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14183</v>
      </c>
      <c r="R3555">
        <v>4953</v>
      </c>
      <c r="S3555">
        <v>5173</v>
      </c>
    </row>
    <row r="3556" spans="1:19" x14ac:dyDescent="0.3">
      <c r="A3556" t="s">
        <v>6890</v>
      </c>
      <c r="B3556">
        <v>-1</v>
      </c>
      <c r="C3556" t="s">
        <v>6904</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14184</v>
      </c>
      <c r="R3556">
        <v>5174</v>
      </c>
      <c r="S3556">
        <v>5378</v>
      </c>
    </row>
    <row r="3557" spans="1:19" x14ac:dyDescent="0.3">
      <c r="A3557" t="s">
        <v>6890</v>
      </c>
      <c r="B3557">
        <v>-1</v>
      </c>
      <c r="C3557" t="s">
        <v>6904</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14185</v>
      </c>
      <c r="R3557">
        <v>5379</v>
      </c>
      <c r="S3557">
        <v>5552</v>
      </c>
    </row>
    <row r="3558" spans="1:19" x14ac:dyDescent="0.3">
      <c r="A3558" t="s">
        <v>6890</v>
      </c>
      <c r="B3558">
        <v>-1</v>
      </c>
      <c r="C3558" t="s">
        <v>6904</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14186</v>
      </c>
      <c r="R3558">
        <v>5553</v>
      </c>
      <c r="S3558">
        <v>5678</v>
      </c>
    </row>
    <row r="3559" spans="1:19" x14ac:dyDescent="0.3">
      <c r="A3559" t="s">
        <v>6890</v>
      </c>
      <c r="B3559">
        <v>-1</v>
      </c>
      <c r="C3559" t="s">
        <v>6904</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14187</v>
      </c>
      <c r="R3559">
        <v>5679</v>
      </c>
      <c r="S3559">
        <v>5811</v>
      </c>
    </row>
    <row r="3560" spans="1:19" x14ac:dyDescent="0.3">
      <c r="A3560" t="s">
        <v>6890</v>
      </c>
      <c r="B3560">
        <v>-1</v>
      </c>
      <c r="C3560" t="s">
        <v>6904</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14188</v>
      </c>
      <c r="R3560">
        <v>5812</v>
      </c>
      <c r="S3560">
        <v>6004</v>
      </c>
    </row>
    <row r="3561" spans="1:19" x14ac:dyDescent="0.3">
      <c r="A3561" t="s">
        <v>6890</v>
      </c>
      <c r="B3561">
        <v>-1</v>
      </c>
      <c r="C3561" t="s">
        <v>6904</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14189</v>
      </c>
      <c r="R3561">
        <v>6005</v>
      </c>
      <c r="S3561">
        <v>6136</v>
      </c>
    </row>
    <row r="3562" spans="1:19" x14ac:dyDescent="0.3">
      <c r="A3562" t="s">
        <v>6890</v>
      </c>
      <c r="B3562">
        <v>-1</v>
      </c>
      <c r="C3562" t="s">
        <v>6904</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14190</v>
      </c>
      <c r="R3562">
        <v>6137</v>
      </c>
      <c r="S3562">
        <v>6330</v>
      </c>
    </row>
    <row r="3563" spans="1:19" x14ac:dyDescent="0.3">
      <c r="A3563" t="s">
        <v>6890</v>
      </c>
      <c r="B3563">
        <v>-1</v>
      </c>
      <c r="C3563" t="s">
        <v>6904</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14191</v>
      </c>
      <c r="R3563">
        <v>6331</v>
      </c>
      <c r="S3563">
        <v>6531</v>
      </c>
    </row>
    <row r="3564" spans="1:19" x14ac:dyDescent="0.3">
      <c r="A3564" t="s">
        <v>6890</v>
      </c>
      <c r="B3564">
        <v>-1</v>
      </c>
      <c r="C3564" t="s">
        <v>6904</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14192</v>
      </c>
      <c r="R3564">
        <v>6532</v>
      </c>
      <c r="S3564">
        <v>6657</v>
      </c>
    </row>
    <row r="3565" spans="1:19" x14ac:dyDescent="0.3">
      <c r="A3565" t="s">
        <v>6890</v>
      </c>
      <c r="B3565">
        <v>-1</v>
      </c>
      <c r="C3565" t="s">
        <v>6904</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14193</v>
      </c>
      <c r="R3565">
        <v>6658</v>
      </c>
      <c r="S3565">
        <v>6747</v>
      </c>
    </row>
    <row r="3566" spans="1:19" x14ac:dyDescent="0.3">
      <c r="A3566" t="s">
        <v>6890</v>
      </c>
      <c r="B3566">
        <v>-1</v>
      </c>
      <c r="C3566" t="s">
        <v>6904</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14194</v>
      </c>
      <c r="R3566">
        <v>6748</v>
      </c>
      <c r="S3566">
        <v>6861</v>
      </c>
    </row>
    <row r="3567" spans="1:19" x14ac:dyDescent="0.3">
      <c r="A3567" t="s">
        <v>5956</v>
      </c>
      <c r="B3567">
        <v>-1</v>
      </c>
      <c r="C3567" t="s">
        <v>5964</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14195</v>
      </c>
      <c r="R3567">
        <v>1</v>
      </c>
      <c r="S3567">
        <v>77</v>
      </c>
    </row>
    <row r="3568" spans="1:19" x14ac:dyDescent="0.3">
      <c r="A3568" t="s">
        <v>5956</v>
      </c>
      <c r="B3568">
        <v>-1</v>
      </c>
      <c r="C3568" t="s">
        <v>5964</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14196</v>
      </c>
      <c r="R3568">
        <v>78</v>
      </c>
      <c r="S3568">
        <v>463</v>
      </c>
    </row>
    <row r="3569" spans="1:19" x14ac:dyDescent="0.3">
      <c r="A3569" t="s">
        <v>5956</v>
      </c>
      <c r="B3569">
        <v>-1</v>
      </c>
      <c r="C3569" t="s">
        <v>5964</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14197</v>
      </c>
      <c r="R3569">
        <v>464</v>
      </c>
      <c r="S3569">
        <v>1206</v>
      </c>
    </row>
    <row r="3570" spans="1:19" x14ac:dyDescent="0.3">
      <c r="A3570" t="s">
        <v>5956</v>
      </c>
      <c r="B3570">
        <v>-1</v>
      </c>
      <c r="C3570" t="s">
        <v>5961</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14198</v>
      </c>
      <c r="R3570">
        <v>1</v>
      </c>
      <c r="S3570">
        <v>373</v>
      </c>
    </row>
    <row r="3571" spans="1:19" x14ac:dyDescent="0.3">
      <c r="A3571" t="s">
        <v>5956</v>
      </c>
      <c r="B3571">
        <v>-1</v>
      </c>
      <c r="C3571" t="s">
        <v>5961</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14199</v>
      </c>
      <c r="R3571">
        <v>374</v>
      </c>
      <c r="S3571">
        <v>1116</v>
      </c>
    </row>
    <row r="3572" spans="1:19" x14ac:dyDescent="0.3">
      <c r="A3572" t="s">
        <v>9130</v>
      </c>
      <c r="B3572">
        <v>1</v>
      </c>
      <c r="C3572" t="s">
        <v>9144</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14200</v>
      </c>
      <c r="R3572">
        <v>171</v>
      </c>
      <c r="S3572">
        <v>242</v>
      </c>
    </row>
    <row r="3573" spans="1:19" x14ac:dyDescent="0.3">
      <c r="A3573" t="s">
        <v>9130</v>
      </c>
      <c r="B3573">
        <v>1</v>
      </c>
      <c r="C3573" t="s">
        <v>9144</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14201</v>
      </c>
      <c r="R3573">
        <v>243</v>
      </c>
      <c r="S3573">
        <v>317</v>
      </c>
    </row>
    <row r="3574" spans="1:19" x14ac:dyDescent="0.3">
      <c r="A3574" t="s">
        <v>9130</v>
      </c>
      <c r="B3574">
        <v>1</v>
      </c>
      <c r="C3574" t="s">
        <v>9144</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14202</v>
      </c>
      <c r="R3574">
        <v>318</v>
      </c>
      <c r="S3574">
        <v>392</v>
      </c>
    </row>
    <row r="3575" spans="1:19" x14ac:dyDescent="0.3">
      <c r="A3575" t="s">
        <v>9130</v>
      </c>
      <c r="B3575">
        <v>1</v>
      </c>
      <c r="C3575" t="s">
        <v>9144</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14203</v>
      </c>
      <c r="R3575">
        <v>393</v>
      </c>
      <c r="S3575">
        <v>467</v>
      </c>
    </row>
    <row r="3576" spans="1:19" x14ac:dyDescent="0.3">
      <c r="A3576" t="s">
        <v>9130</v>
      </c>
      <c r="B3576">
        <v>1</v>
      </c>
      <c r="C3576" t="s">
        <v>9144</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14204</v>
      </c>
      <c r="R3576">
        <v>468</v>
      </c>
      <c r="S3576">
        <v>545</v>
      </c>
    </row>
    <row r="3577" spans="1:19" x14ac:dyDescent="0.3">
      <c r="A3577" t="s">
        <v>9130</v>
      </c>
      <c r="B3577">
        <v>1</v>
      </c>
      <c r="C3577" t="s">
        <v>9144</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14205</v>
      </c>
      <c r="R3577">
        <v>546</v>
      </c>
      <c r="S3577">
        <v>614</v>
      </c>
    </row>
    <row r="3578" spans="1:19" x14ac:dyDescent="0.3">
      <c r="A3578" t="s">
        <v>9130</v>
      </c>
      <c r="B3578">
        <v>1</v>
      </c>
      <c r="C3578" t="s">
        <v>9144</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14206</v>
      </c>
      <c r="R3578">
        <v>615</v>
      </c>
      <c r="S3578">
        <v>692</v>
      </c>
    </row>
    <row r="3579" spans="1:19" x14ac:dyDescent="0.3">
      <c r="A3579" t="s">
        <v>9130</v>
      </c>
      <c r="B3579">
        <v>1</v>
      </c>
      <c r="C3579" t="s">
        <v>9144</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14207</v>
      </c>
      <c r="R3579">
        <v>1</v>
      </c>
      <c r="S3579">
        <v>170</v>
      </c>
    </row>
    <row r="3580" spans="1:19" x14ac:dyDescent="0.3">
      <c r="A3580" t="s">
        <v>9130</v>
      </c>
      <c r="B3580">
        <v>1</v>
      </c>
      <c r="C3580" t="s">
        <v>9144</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14208</v>
      </c>
      <c r="R3580">
        <v>693</v>
      </c>
      <c r="S3580">
        <v>762</v>
      </c>
    </row>
    <row r="3581" spans="1:19" x14ac:dyDescent="0.3">
      <c r="A3581" t="s">
        <v>9130</v>
      </c>
      <c r="B3581">
        <v>1</v>
      </c>
      <c r="C3581" t="s">
        <v>9140</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14209</v>
      </c>
      <c r="R3581">
        <v>1</v>
      </c>
      <c r="S3581">
        <v>170</v>
      </c>
    </row>
    <row r="3582" spans="1:19" x14ac:dyDescent="0.3">
      <c r="A3582" t="s">
        <v>9130</v>
      </c>
      <c r="B3582">
        <v>1</v>
      </c>
      <c r="C3582" t="s">
        <v>9140</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14200</v>
      </c>
      <c r="R3582">
        <v>171</v>
      </c>
      <c r="S3582">
        <v>242</v>
      </c>
    </row>
    <row r="3583" spans="1:19" x14ac:dyDescent="0.3">
      <c r="A3583" t="s">
        <v>9130</v>
      </c>
      <c r="B3583">
        <v>1</v>
      </c>
      <c r="C3583" t="s">
        <v>9140</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14201</v>
      </c>
      <c r="R3583">
        <v>243</v>
      </c>
      <c r="S3583">
        <v>317</v>
      </c>
    </row>
    <row r="3584" spans="1:19" x14ac:dyDescent="0.3">
      <c r="A3584" t="s">
        <v>9130</v>
      </c>
      <c r="B3584">
        <v>1</v>
      </c>
      <c r="C3584" t="s">
        <v>9140</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14202</v>
      </c>
      <c r="R3584">
        <v>318</v>
      </c>
      <c r="S3584">
        <v>392</v>
      </c>
    </row>
    <row r="3585" spans="1:19" x14ac:dyDescent="0.3">
      <c r="A3585" t="s">
        <v>9130</v>
      </c>
      <c r="B3585">
        <v>1</v>
      </c>
      <c r="C3585" t="s">
        <v>9140</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14203</v>
      </c>
      <c r="R3585">
        <v>393</v>
      </c>
      <c r="S3585">
        <v>467</v>
      </c>
    </row>
    <row r="3586" spans="1:19" x14ac:dyDescent="0.3">
      <c r="A3586" t="s">
        <v>9130</v>
      </c>
      <c r="B3586">
        <v>1</v>
      </c>
      <c r="C3586" t="s">
        <v>9140</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14204</v>
      </c>
      <c r="R3586">
        <v>468</v>
      </c>
      <c r="S3586">
        <v>545</v>
      </c>
    </row>
    <row r="3587" spans="1:19" x14ac:dyDescent="0.3">
      <c r="A3587" t="s">
        <v>9130</v>
      </c>
      <c r="B3587">
        <v>1</v>
      </c>
      <c r="C3587" t="s">
        <v>9140</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14205</v>
      </c>
      <c r="R3587">
        <v>546</v>
      </c>
      <c r="S3587">
        <v>614</v>
      </c>
    </row>
    <row r="3588" spans="1:19" x14ac:dyDescent="0.3">
      <c r="A3588" t="s">
        <v>9130</v>
      </c>
      <c r="B3588">
        <v>1</v>
      </c>
      <c r="C3588" t="s">
        <v>9140</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14206</v>
      </c>
      <c r="R3588">
        <v>615</v>
      </c>
      <c r="S3588">
        <v>692</v>
      </c>
    </row>
    <row r="3589" spans="1:19" x14ac:dyDescent="0.3">
      <c r="A3589" t="s">
        <v>9130</v>
      </c>
      <c r="B3589">
        <v>1</v>
      </c>
      <c r="C3589" t="s">
        <v>9140</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14210</v>
      </c>
      <c r="R3589">
        <v>693</v>
      </c>
      <c r="S3589">
        <v>881</v>
      </c>
    </row>
    <row r="3590" spans="1:19" x14ac:dyDescent="0.3">
      <c r="A3590" t="s">
        <v>9130</v>
      </c>
      <c r="B3590">
        <v>1</v>
      </c>
      <c r="C3590" t="s">
        <v>9140</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14211</v>
      </c>
      <c r="R3590">
        <v>882</v>
      </c>
      <c r="S3590">
        <v>2295</v>
      </c>
    </row>
    <row r="3591" spans="1:19" x14ac:dyDescent="0.3">
      <c r="A3591" t="s">
        <v>4904</v>
      </c>
      <c r="B3591">
        <v>1</v>
      </c>
      <c r="C3591" t="s">
        <v>4905</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14212</v>
      </c>
      <c r="R3591">
        <v>1</v>
      </c>
      <c r="S3591">
        <v>138</v>
      </c>
    </row>
    <row r="3592" spans="1:19" x14ac:dyDescent="0.3">
      <c r="A3592" t="s">
        <v>4904</v>
      </c>
      <c r="B3592">
        <v>1</v>
      </c>
      <c r="C3592" t="s">
        <v>4905</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14213</v>
      </c>
      <c r="R3592">
        <v>139</v>
      </c>
      <c r="S3592">
        <v>259</v>
      </c>
    </row>
    <row r="3593" spans="1:19" x14ac:dyDescent="0.3">
      <c r="A3593" t="s">
        <v>4904</v>
      </c>
      <c r="B3593">
        <v>1</v>
      </c>
      <c r="C3593" t="s">
        <v>4905</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14214</v>
      </c>
      <c r="R3593">
        <v>260</v>
      </c>
      <c r="S3593">
        <v>354</v>
      </c>
    </row>
    <row r="3594" spans="1:19" x14ac:dyDescent="0.3">
      <c r="A3594" t="s">
        <v>4904</v>
      </c>
      <c r="B3594">
        <v>1</v>
      </c>
      <c r="C3594" t="s">
        <v>4905</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14215</v>
      </c>
      <c r="R3594">
        <v>355</v>
      </c>
      <c r="S3594">
        <v>453</v>
      </c>
    </row>
    <row r="3595" spans="1:19" x14ac:dyDescent="0.3">
      <c r="A3595" t="s">
        <v>4904</v>
      </c>
      <c r="B3595">
        <v>1</v>
      </c>
      <c r="C3595" t="s">
        <v>4905</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14216</v>
      </c>
      <c r="R3595">
        <v>454</v>
      </c>
      <c r="S3595">
        <v>564</v>
      </c>
    </row>
    <row r="3596" spans="1:19" x14ac:dyDescent="0.3">
      <c r="A3596" t="s">
        <v>4904</v>
      </c>
      <c r="B3596">
        <v>1</v>
      </c>
      <c r="C3596" t="s">
        <v>4905</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14217</v>
      </c>
      <c r="R3596">
        <v>565</v>
      </c>
      <c r="S3596">
        <v>708</v>
      </c>
    </row>
    <row r="3597" spans="1:19" x14ac:dyDescent="0.3">
      <c r="A3597" t="s">
        <v>4904</v>
      </c>
      <c r="B3597">
        <v>1</v>
      </c>
      <c r="C3597" t="s">
        <v>4905</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14218</v>
      </c>
      <c r="R3597">
        <v>709</v>
      </c>
      <c r="S3597">
        <v>885</v>
      </c>
    </row>
    <row r="3598" spans="1:19" x14ac:dyDescent="0.3">
      <c r="A3598" t="s">
        <v>4904</v>
      </c>
      <c r="B3598">
        <v>1</v>
      </c>
      <c r="C3598" t="s">
        <v>4905</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14219</v>
      </c>
      <c r="R3598">
        <v>886</v>
      </c>
      <c r="S3598">
        <v>977</v>
      </c>
    </row>
    <row r="3599" spans="1:19" x14ac:dyDescent="0.3">
      <c r="A3599" t="s">
        <v>4904</v>
      </c>
      <c r="B3599">
        <v>1</v>
      </c>
      <c r="C3599" t="s">
        <v>4905</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14220</v>
      </c>
      <c r="R3599">
        <v>978</v>
      </c>
      <c r="S3599">
        <v>1007</v>
      </c>
    </row>
    <row r="3600" spans="1:19" x14ac:dyDescent="0.3">
      <c r="A3600" t="s">
        <v>4904</v>
      </c>
      <c r="B3600">
        <v>1</v>
      </c>
      <c r="C3600" t="s">
        <v>4905</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14221</v>
      </c>
      <c r="R3600">
        <v>1008</v>
      </c>
      <c r="S3600">
        <v>1199</v>
      </c>
    </row>
    <row r="3601" spans="1:19" x14ac:dyDescent="0.3">
      <c r="A3601" t="s">
        <v>4904</v>
      </c>
      <c r="B3601">
        <v>1</v>
      </c>
      <c r="C3601" t="s">
        <v>4905</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14222</v>
      </c>
      <c r="R3601">
        <v>1200</v>
      </c>
      <c r="S3601">
        <v>1377</v>
      </c>
    </row>
    <row r="3602" spans="1:19" x14ac:dyDescent="0.3">
      <c r="A3602" t="s">
        <v>8310</v>
      </c>
      <c r="B3602">
        <v>-1</v>
      </c>
      <c r="C3602" t="s">
        <v>8319</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14223</v>
      </c>
      <c r="R3602">
        <v>1</v>
      </c>
      <c r="S3602">
        <v>109</v>
      </c>
    </row>
    <row r="3603" spans="1:19" x14ac:dyDescent="0.3">
      <c r="A3603" t="s">
        <v>8310</v>
      </c>
      <c r="B3603">
        <v>-1</v>
      </c>
      <c r="C3603" t="s">
        <v>8319</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14224</v>
      </c>
      <c r="R3603">
        <v>110</v>
      </c>
      <c r="S3603">
        <v>298</v>
      </c>
    </row>
    <row r="3604" spans="1:19" x14ac:dyDescent="0.3">
      <c r="A3604" t="s">
        <v>8310</v>
      </c>
      <c r="B3604">
        <v>-1</v>
      </c>
      <c r="C3604" t="s">
        <v>8319</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14225</v>
      </c>
      <c r="R3604">
        <v>299</v>
      </c>
      <c r="S3604">
        <v>411</v>
      </c>
    </row>
    <row r="3605" spans="1:19" x14ac:dyDescent="0.3">
      <c r="A3605" t="s">
        <v>8310</v>
      </c>
      <c r="B3605">
        <v>-1</v>
      </c>
      <c r="C3605" t="s">
        <v>8319</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14226</v>
      </c>
      <c r="R3605">
        <v>412</v>
      </c>
      <c r="S3605">
        <v>615</v>
      </c>
    </row>
    <row r="3606" spans="1:19" x14ac:dyDescent="0.3">
      <c r="A3606" t="s">
        <v>8310</v>
      </c>
      <c r="B3606">
        <v>-1</v>
      </c>
      <c r="C3606" t="s">
        <v>8319</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14227</v>
      </c>
      <c r="R3606">
        <v>616</v>
      </c>
      <c r="S3606">
        <v>854</v>
      </c>
    </row>
    <row r="3607" spans="1:19" x14ac:dyDescent="0.3">
      <c r="A3607" t="s">
        <v>8310</v>
      </c>
      <c r="B3607">
        <v>-1</v>
      </c>
      <c r="C3607" t="s">
        <v>8319</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14228</v>
      </c>
      <c r="R3607">
        <v>855</v>
      </c>
      <c r="S3607">
        <v>1113</v>
      </c>
    </row>
    <row r="3608" spans="1:19" x14ac:dyDescent="0.3">
      <c r="A3608" t="s">
        <v>8310</v>
      </c>
      <c r="B3608">
        <v>-1</v>
      </c>
      <c r="C3608" t="s">
        <v>8319</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14229</v>
      </c>
      <c r="R3608">
        <v>1114</v>
      </c>
      <c r="S3608">
        <v>1254</v>
      </c>
    </row>
    <row r="3609" spans="1:19" x14ac:dyDescent="0.3">
      <c r="A3609" t="s">
        <v>8310</v>
      </c>
      <c r="B3609">
        <v>-1</v>
      </c>
      <c r="C3609" t="s">
        <v>8319</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14230</v>
      </c>
      <c r="R3609">
        <v>1255</v>
      </c>
      <c r="S3609">
        <v>1337</v>
      </c>
    </row>
    <row r="3610" spans="1:19" x14ac:dyDescent="0.3">
      <c r="A3610" t="s">
        <v>8310</v>
      </c>
      <c r="B3610">
        <v>-1</v>
      </c>
      <c r="C3610" t="s">
        <v>8319</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14231</v>
      </c>
      <c r="R3610">
        <v>1338</v>
      </c>
      <c r="S3610">
        <v>1545</v>
      </c>
    </row>
    <row r="3611" spans="1:19" x14ac:dyDescent="0.3">
      <c r="A3611" t="s">
        <v>8310</v>
      </c>
      <c r="B3611">
        <v>-1</v>
      </c>
      <c r="C3611" t="s">
        <v>8319</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14232</v>
      </c>
      <c r="R3611">
        <v>1546</v>
      </c>
      <c r="S3611">
        <v>1731</v>
      </c>
    </row>
    <row r="3612" spans="1:19" x14ac:dyDescent="0.3">
      <c r="A3612" t="s">
        <v>8310</v>
      </c>
      <c r="B3612">
        <v>-1</v>
      </c>
      <c r="C3612" t="s">
        <v>8319</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14233</v>
      </c>
      <c r="R3612">
        <v>1732</v>
      </c>
      <c r="S3612">
        <v>1911</v>
      </c>
    </row>
    <row r="3613" spans="1:19" x14ac:dyDescent="0.3">
      <c r="A3613" t="s">
        <v>8310</v>
      </c>
      <c r="B3613">
        <v>-1</v>
      </c>
      <c r="C3613" t="s">
        <v>8319</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14234</v>
      </c>
      <c r="R3613">
        <v>1912</v>
      </c>
      <c r="S3613">
        <v>2058</v>
      </c>
    </row>
    <row r="3614" spans="1:19" x14ac:dyDescent="0.3">
      <c r="A3614" t="s">
        <v>8310</v>
      </c>
      <c r="B3614">
        <v>-1</v>
      </c>
      <c r="C3614" t="s">
        <v>8319</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14235</v>
      </c>
      <c r="R3614">
        <v>2059</v>
      </c>
      <c r="S3614">
        <v>2196</v>
      </c>
    </row>
    <row r="3615" spans="1:19" x14ac:dyDescent="0.3">
      <c r="A3615" t="s">
        <v>8310</v>
      </c>
      <c r="B3615">
        <v>-1</v>
      </c>
      <c r="C3615" t="s">
        <v>8319</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14236</v>
      </c>
      <c r="R3615">
        <v>2197</v>
      </c>
      <c r="S3615">
        <v>2313</v>
      </c>
    </row>
    <row r="3616" spans="1:19" x14ac:dyDescent="0.3">
      <c r="A3616" t="s">
        <v>8310</v>
      </c>
      <c r="B3616">
        <v>-1</v>
      </c>
      <c r="C3616" t="s">
        <v>8319</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14237</v>
      </c>
      <c r="R3616">
        <v>2314</v>
      </c>
      <c r="S3616">
        <v>2420</v>
      </c>
    </row>
    <row r="3617" spans="1:19" x14ac:dyDescent="0.3">
      <c r="A3617" t="s">
        <v>8310</v>
      </c>
      <c r="B3617">
        <v>-1</v>
      </c>
      <c r="C3617" t="s">
        <v>8319</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14238</v>
      </c>
      <c r="R3617">
        <v>2421</v>
      </c>
      <c r="S3617">
        <v>2562</v>
      </c>
    </row>
    <row r="3618" spans="1:19" x14ac:dyDescent="0.3">
      <c r="A3618" t="s">
        <v>8310</v>
      </c>
      <c r="B3618">
        <v>-1</v>
      </c>
      <c r="C3618" t="s">
        <v>8319</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14239</v>
      </c>
      <c r="R3618">
        <v>2563</v>
      </c>
      <c r="S3618">
        <v>2708</v>
      </c>
    </row>
    <row r="3619" spans="1:19" x14ac:dyDescent="0.3">
      <c r="A3619" t="s">
        <v>8310</v>
      </c>
      <c r="B3619">
        <v>-1</v>
      </c>
      <c r="C3619" t="s">
        <v>8319</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14240</v>
      </c>
      <c r="R3619">
        <v>2709</v>
      </c>
      <c r="S3619">
        <v>2862</v>
      </c>
    </row>
    <row r="3620" spans="1:19" x14ac:dyDescent="0.3">
      <c r="A3620" t="s">
        <v>8310</v>
      </c>
      <c r="B3620">
        <v>-1</v>
      </c>
      <c r="C3620" t="s">
        <v>8319</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14241</v>
      </c>
      <c r="R3620">
        <v>2863</v>
      </c>
      <c r="S3620">
        <v>2973</v>
      </c>
    </row>
    <row r="3621" spans="1:19" x14ac:dyDescent="0.3">
      <c r="A3621" t="s">
        <v>8310</v>
      </c>
      <c r="B3621">
        <v>-1</v>
      </c>
      <c r="C3621" t="s">
        <v>8319</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14242</v>
      </c>
      <c r="R3621">
        <v>2974</v>
      </c>
      <c r="S3621">
        <v>3130</v>
      </c>
    </row>
    <row r="3622" spans="1:19" x14ac:dyDescent="0.3">
      <c r="A3622" t="s">
        <v>8310</v>
      </c>
      <c r="B3622">
        <v>-1</v>
      </c>
      <c r="C3622" t="s">
        <v>8319</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14243</v>
      </c>
      <c r="R3622">
        <v>3131</v>
      </c>
      <c r="S3622">
        <v>3285</v>
      </c>
    </row>
    <row r="3623" spans="1:19" x14ac:dyDescent="0.3">
      <c r="A3623" t="s">
        <v>8310</v>
      </c>
      <c r="B3623">
        <v>-1</v>
      </c>
      <c r="C3623" t="s">
        <v>8319</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14244</v>
      </c>
      <c r="R3623">
        <v>3286</v>
      </c>
      <c r="S3623">
        <v>3437</v>
      </c>
    </row>
    <row r="3624" spans="1:19" x14ac:dyDescent="0.3">
      <c r="A3624" t="s">
        <v>8310</v>
      </c>
      <c r="B3624">
        <v>-1</v>
      </c>
      <c r="C3624" t="s">
        <v>8319</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14245</v>
      </c>
      <c r="R3624">
        <v>3438</v>
      </c>
      <c r="S3624">
        <v>3507</v>
      </c>
    </row>
    <row r="3625" spans="1:19" x14ac:dyDescent="0.3">
      <c r="A3625" t="s">
        <v>8310</v>
      </c>
      <c r="B3625">
        <v>-1</v>
      </c>
      <c r="C3625" t="s">
        <v>8319</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14246</v>
      </c>
      <c r="R3625">
        <v>3508</v>
      </c>
      <c r="S3625">
        <v>3618</v>
      </c>
    </row>
    <row r="3626" spans="1:19" x14ac:dyDescent="0.3">
      <c r="A3626" t="s">
        <v>8310</v>
      </c>
      <c r="B3626">
        <v>-1</v>
      </c>
      <c r="C3626" t="s">
        <v>8319</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14247</v>
      </c>
      <c r="R3626">
        <v>3619</v>
      </c>
      <c r="S3626">
        <v>3702</v>
      </c>
    </row>
    <row r="3627" spans="1:19" x14ac:dyDescent="0.3">
      <c r="A3627" t="s">
        <v>9725</v>
      </c>
      <c r="B3627">
        <v>-1</v>
      </c>
      <c r="C3627" t="s">
        <v>9726</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14248</v>
      </c>
      <c r="R3627">
        <v>1</v>
      </c>
      <c r="S3627">
        <v>585</v>
      </c>
    </row>
    <row r="3628" spans="1:19" x14ac:dyDescent="0.3">
      <c r="A3628" t="s">
        <v>9725</v>
      </c>
      <c r="B3628">
        <v>-1</v>
      </c>
      <c r="C3628" t="s">
        <v>9726</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14249</v>
      </c>
      <c r="R3628">
        <v>586</v>
      </c>
      <c r="S3628">
        <v>720</v>
      </c>
    </row>
    <row r="3629" spans="1:19" x14ac:dyDescent="0.3">
      <c r="A3629" t="s">
        <v>9725</v>
      </c>
      <c r="B3629">
        <v>-1</v>
      </c>
      <c r="C3629" t="s">
        <v>9738</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14250</v>
      </c>
    </row>
    <row r="3630" spans="1:19" x14ac:dyDescent="0.3">
      <c r="A3630" t="s">
        <v>9725</v>
      </c>
      <c r="B3630">
        <v>-1</v>
      </c>
      <c r="C3630" t="s">
        <v>9738</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14251</v>
      </c>
      <c r="R3630">
        <v>1</v>
      </c>
      <c r="S3630">
        <v>618</v>
      </c>
    </row>
    <row r="3631" spans="1:19" x14ac:dyDescent="0.3">
      <c r="A3631" t="s">
        <v>1178</v>
      </c>
      <c r="B3631">
        <v>1</v>
      </c>
      <c r="C3631" t="s">
        <v>1179</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14252</v>
      </c>
    </row>
    <row r="3632" spans="1:19" x14ac:dyDescent="0.3">
      <c r="A3632" t="s">
        <v>1178</v>
      </c>
      <c r="B3632">
        <v>1</v>
      </c>
      <c r="C3632" t="s">
        <v>1179</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14253</v>
      </c>
      <c r="R3632">
        <v>1</v>
      </c>
      <c r="S3632">
        <v>23</v>
      </c>
    </row>
    <row r="3633" spans="1:19" x14ac:dyDescent="0.3">
      <c r="A3633" t="s">
        <v>1178</v>
      </c>
      <c r="B3633">
        <v>1</v>
      </c>
      <c r="C3633" t="s">
        <v>1179</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14254</v>
      </c>
      <c r="R3633">
        <v>24</v>
      </c>
      <c r="S3633">
        <v>111</v>
      </c>
    </row>
    <row r="3634" spans="1:19" x14ac:dyDescent="0.3">
      <c r="A3634" t="s">
        <v>1178</v>
      </c>
      <c r="B3634">
        <v>1</v>
      </c>
      <c r="C3634" t="s">
        <v>1179</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14255</v>
      </c>
      <c r="R3634">
        <v>112</v>
      </c>
      <c r="S3634">
        <v>180</v>
      </c>
    </row>
    <row r="3635" spans="1:19" x14ac:dyDescent="0.3">
      <c r="A3635" t="s">
        <v>1178</v>
      </c>
      <c r="B3635">
        <v>1</v>
      </c>
      <c r="C3635" t="s">
        <v>1179</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14256</v>
      </c>
      <c r="R3635">
        <v>181</v>
      </c>
      <c r="S3635">
        <v>326</v>
      </c>
    </row>
    <row r="3636" spans="1:19" x14ac:dyDescent="0.3">
      <c r="A3636" t="s">
        <v>1178</v>
      </c>
      <c r="B3636">
        <v>1</v>
      </c>
      <c r="C3636" t="s">
        <v>1179</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14257</v>
      </c>
      <c r="R3636">
        <v>327</v>
      </c>
      <c r="S3636">
        <v>462</v>
      </c>
    </row>
    <row r="3637" spans="1:19" x14ac:dyDescent="0.3">
      <c r="A3637" t="s">
        <v>1178</v>
      </c>
      <c r="B3637">
        <v>1</v>
      </c>
      <c r="C3637" t="s">
        <v>1179</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14258</v>
      </c>
      <c r="R3637">
        <v>463</v>
      </c>
      <c r="S3637">
        <v>609</v>
      </c>
    </row>
    <row r="3638" spans="1:19" x14ac:dyDescent="0.3">
      <c r="A3638" t="s">
        <v>1178</v>
      </c>
      <c r="B3638">
        <v>1</v>
      </c>
      <c r="C3638" t="s">
        <v>1179</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14259</v>
      </c>
      <c r="R3638">
        <v>610</v>
      </c>
      <c r="S3638">
        <v>705</v>
      </c>
    </row>
    <row r="3639" spans="1:19" x14ac:dyDescent="0.3">
      <c r="A3639" t="s">
        <v>1178</v>
      </c>
      <c r="B3639">
        <v>1</v>
      </c>
      <c r="C3639" t="s">
        <v>1179</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14260</v>
      </c>
      <c r="R3639">
        <v>706</v>
      </c>
      <c r="S3639">
        <v>840</v>
      </c>
    </row>
    <row r="3640" spans="1:19" x14ac:dyDescent="0.3">
      <c r="A3640" t="s">
        <v>1178</v>
      </c>
      <c r="B3640">
        <v>1</v>
      </c>
      <c r="C3640" t="s">
        <v>1179</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14261</v>
      </c>
      <c r="R3640">
        <v>841</v>
      </c>
      <c r="S3640">
        <v>952</v>
      </c>
    </row>
    <row r="3641" spans="1:19" x14ac:dyDescent="0.3">
      <c r="A3641" t="s">
        <v>1178</v>
      </c>
      <c r="B3641">
        <v>1</v>
      </c>
      <c r="C3641" t="s">
        <v>1179</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14262</v>
      </c>
      <c r="R3641">
        <v>953</v>
      </c>
      <c r="S3641">
        <v>1110</v>
      </c>
    </row>
    <row r="3642" spans="1:19" x14ac:dyDescent="0.3">
      <c r="A3642" t="s">
        <v>1178</v>
      </c>
      <c r="B3642">
        <v>1</v>
      </c>
      <c r="C3642" t="s">
        <v>1179</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14263</v>
      </c>
      <c r="R3642">
        <v>1111</v>
      </c>
      <c r="S3642">
        <v>1233</v>
      </c>
    </row>
    <row r="3643" spans="1:19" x14ac:dyDescent="0.3">
      <c r="A3643" t="s">
        <v>3186</v>
      </c>
      <c r="B3643">
        <v>-1</v>
      </c>
      <c r="C3643" t="s">
        <v>3192</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14264</v>
      </c>
      <c r="R3643">
        <v>85</v>
      </c>
      <c r="S3643">
        <v>175</v>
      </c>
    </row>
    <row r="3644" spans="1:19" x14ac:dyDescent="0.3">
      <c r="A3644" t="s">
        <v>3186</v>
      </c>
      <c r="B3644">
        <v>-1</v>
      </c>
      <c r="C3644" t="s">
        <v>3192</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14265</v>
      </c>
      <c r="R3644">
        <v>176</v>
      </c>
      <c r="S3644">
        <v>307</v>
      </c>
    </row>
    <row r="3645" spans="1:19" x14ac:dyDescent="0.3">
      <c r="A3645" t="s">
        <v>3186</v>
      </c>
      <c r="B3645">
        <v>-1</v>
      </c>
      <c r="C3645" t="s">
        <v>3192</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14266</v>
      </c>
      <c r="R3645">
        <v>1</v>
      </c>
      <c r="S3645">
        <v>84</v>
      </c>
    </row>
    <row r="3646" spans="1:19" x14ac:dyDescent="0.3">
      <c r="A3646" t="s">
        <v>3186</v>
      </c>
      <c r="B3646">
        <v>-1</v>
      </c>
      <c r="C3646" t="s">
        <v>3192</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14267</v>
      </c>
      <c r="R3646">
        <v>308</v>
      </c>
      <c r="S3646">
        <v>510</v>
      </c>
    </row>
    <row r="3647" spans="1:19" x14ac:dyDescent="0.3">
      <c r="A3647" t="s">
        <v>3186</v>
      </c>
      <c r="B3647">
        <v>-1</v>
      </c>
      <c r="C3647" t="s">
        <v>3192</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14268</v>
      </c>
      <c r="R3647">
        <v>511</v>
      </c>
      <c r="S3647">
        <v>646</v>
      </c>
    </row>
    <row r="3648" spans="1:19" x14ac:dyDescent="0.3">
      <c r="A3648" t="s">
        <v>3186</v>
      </c>
      <c r="B3648">
        <v>-1</v>
      </c>
      <c r="C3648" t="s">
        <v>3192</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14269</v>
      </c>
      <c r="R3648">
        <v>647</v>
      </c>
      <c r="S3648">
        <v>777</v>
      </c>
    </row>
    <row r="3649" spans="1:19" x14ac:dyDescent="0.3">
      <c r="A3649" t="s">
        <v>3186</v>
      </c>
      <c r="B3649">
        <v>-1</v>
      </c>
      <c r="C3649" t="s">
        <v>3192</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14270</v>
      </c>
      <c r="R3649">
        <v>778</v>
      </c>
      <c r="S3649">
        <v>924</v>
      </c>
    </row>
    <row r="3650" spans="1:19" x14ac:dyDescent="0.3">
      <c r="A3650" t="s">
        <v>3186</v>
      </c>
      <c r="B3650">
        <v>-1</v>
      </c>
      <c r="C3650" t="s">
        <v>3192</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14271</v>
      </c>
      <c r="R3650">
        <v>925</v>
      </c>
      <c r="S3650">
        <v>1076</v>
      </c>
    </row>
    <row r="3651" spans="1:19" x14ac:dyDescent="0.3">
      <c r="A3651" t="s">
        <v>3186</v>
      </c>
      <c r="B3651">
        <v>-1</v>
      </c>
      <c r="C3651" t="s">
        <v>3192</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14272</v>
      </c>
      <c r="R3651">
        <v>1077</v>
      </c>
      <c r="S3651">
        <v>1143</v>
      </c>
    </row>
    <row r="3652" spans="1:19" x14ac:dyDescent="0.3">
      <c r="A3652" t="s">
        <v>3186</v>
      </c>
      <c r="B3652">
        <v>-1</v>
      </c>
      <c r="C3652" t="s">
        <v>3192</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14273</v>
      </c>
      <c r="R3652">
        <v>1144</v>
      </c>
      <c r="S3652">
        <v>1433</v>
      </c>
    </row>
    <row r="3653" spans="1:19" x14ac:dyDescent="0.3">
      <c r="A3653" t="s">
        <v>3186</v>
      </c>
      <c r="B3653">
        <v>-1</v>
      </c>
      <c r="C3653" t="s">
        <v>3192</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14274</v>
      </c>
      <c r="R3653">
        <v>1434</v>
      </c>
      <c r="S3653">
        <v>1480</v>
      </c>
    </row>
    <row r="3654" spans="1:19" x14ac:dyDescent="0.3">
      <c r="A3654" t="s">
        <v>3186</v>
      </c>
      <c r="B3654">
        <v>-1</v>
      </c>
      <c r="C3654" t="s">
        <v>3192</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14275</v>
      </c>
      <c r="R3654">
        <v>1481</v>
      </c>
      <c r="S3654">
        <v>1636</v>
      </c>
    </row>
    <row r="3655" spans="1:19" x14ac:dyDescent="0.3">
      <c r="A3655" t="s">
        <v>3186</v>
      </c>
      <c r="B3655">
        <v>-1</v>
      </c>
      <c r="C3655" t="s">
        <v>3192</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14276</v>
      </c>
      <c r="R3655">
        <v>1637</v>
      </c>
      <c r="S3655">
        <v>1760</v>
      </c>
    </row>
    <row r="3656" spans="1:19" x14ac:dyDescent="0.3">
      <c r="A3656" t="s">
        <v>3186</v>
      </c>
      <c r="B3656">
        <v>-1</v>
      </c>
      <c r="C3656" t="s">
        <v>3192</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14277</v>
      </c>
      <c r="R3656">
        <v>1761</v>
      </c>
      <c r="S3656">
        <v>1869</v>
      </c>
    </row>
    <row r="3657" spans="1:19" x14ac:dyDescent="0.3">
      <c r="A3657" t="s">
        <v>9500</v>
      </c>
      <c r="B3657">
        <v>-1</v>
      </c>
      <c r="C3657" t="s">
        <v>9507</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14278</v>
      </c>
      <c r="R3657">
        <v>1367</v>
      </c>
      <c r="S3657">
        <v>1483</v>
      </c>
    </row>
    <row r="3658" spans="1:19" x14ac:dyDescent="0.3">
      <c r="A3658" t="s">
        <v>9500</v>
      </c>
      <c r="B3658">
        <v>-1</v>
      </c>
      <c r="C3658" t="s">
        <v>9507</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14279</v>
      </c>
      <c r="R3658">
        <v>1484</v>
      </c>
      <c r="S3658">
        <v>3037</v>
      </c>
    </row>
    <row r="3659" spans="1:19" x14ac:dyDescent="0.3">
      <c r="A3659" t="s">
        <v>9500</v>
      </c>
      <c r="B3659">
        <v>-1</v>
      </c>
      <c r="C3659" t="s">
        <v>9507</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14280</v>
      </c>
      <c r="R3659">
        <v>3038</v>
      </c>
      <c r="S3659">
        <v>3147</v>
      </c>
    </row>
    <row r="3660" spans="1:19" x14ac:dyDescent="0.3">
      <c r="A3660" t="s">
        <v>9500</v>
      </c>
      <c r="B3660">
        <v>-1</v>
      </c>
      <c r="C3660" t="s">
        <v>9507</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14281</v>
      </c>
      <c r="R3660">
        <v>1</v>
      </c>
      <c r="S3660">
        <v>1366</v>
      </c>
    </row>
    <row r="3661" spans="1:19" x14ac:dyDescent="0.3">
      <c r="A3661" t="s">
        <v>9500</v>
      </c>
      <c r="B3661">
        <v>-1</v>
      </c>
      <c r="C3661" t="s">
        <v>9507</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14282</v>
      </c>
    </row>
    <row r="3662" spans="1:19" x14ac:dyDescent="0.3">
      <c r="A3662" t="s">
        <v>9164</v>
      </c>
      <c r="B3662">
        <v>-1</v>
      </c>
      <c r="C3662" t="s">
        <v>9181</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14283</v>
      </c>
      <c r="R3662">
        <v>250</v>
      </c>
      <c r="S3662">
        <v>348</v>
      </c>
    </row>
    <row r="3663" spans="1:19" x14ac:dyDescent="0.3">
      <c r="A3663" t="s">
        <v>9164</v>
      </c>
      <c r="B3663">
        <v>-1</v>
      </c>
      <c r="C3663" t="s">
        <v>9181</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14284</v>
      </c>
      <c r="R3663">
        <v>349</v>
      </c>
      <c r="S3663">
        <v>482</v>
      </c>
    </row>
    <row r="3664" spans="1:19" x14ac:dyDescent="0.3">
      <c r="A3664" t="s">
        <v>9164</v>
      </c>
      <c r="B3664">
        <v>-1</v>
      </c>
      <c r="C3664" t="s">
        <v>9181</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14285</v>
      </c>
      <c r="R3664">
        <v>483</v>
      </c>
      <c r="S3664">
        <v>575</v>
      </c>
    </row>
    <row r="3665" spans="1:19" x14ac:dyDescent="0.3">
      <c r="A3665" t="s">
        <v>9164</v>
      </c>
      <c r="B3665">
        <v>-1</v>
      </c>
      <c r="C3665" t="s">
        <v>9181</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14286</v>
      </c>
      <c r="R3665">
        <v>576</v>
      </c>
      <c r="S3665">
        <v>723</v>
      </c>
    </row>
    <row r="3666" spans="1:19" x14ac:dyDescent="0.3">
      <c r="A3666" t="s">
        <v>9164</v>
      </c>
      <c r="B3666">
        <v>-1</v>
      </c>
      <c r="C3666" t="s">
        <v>9181</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14287</v>
      </c>
      <c r="R3666">
        <v>45</v>
      </c>
      <c r="S3666">
        <v>132</v>
      </c>
    </row>
    <row r="3667" spans="1:19" x14ac:dyDescent="0.3">
      <c r="A3667" t="s">
        <v>9164</v>
      </c>
      <c r="B3667">
        <v>-1</v>
      </c>
      <c r="C3667" t="s">
        <v>9181</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14288</v>
      </c>
      <c r="R3667">
        <v>133</v>
      </c>
      <c r="S3667">
        <v>199</v>
      </c>
    </row>
    <row r="3668" spans="1:19" x14ac:dyDescent="0.3">
      <c r="A3668" t="s">
        <v>9164</v>
      </c>
      <c r="B3668">
        <v>-1</v>
      </c>
      <c r="C3668" t="s">
        <v>9181</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14289</v>
      </c>
      <c r="R3668">
        <v>1</v>
      </c>
      <c r="S3668">
        <v>44</v>
      </c>
    </row>
    <row r="3669" spans="1:19" x14ac:dyDescent="0.3">
      <c r="A3669" t="s">
        <v>9164</v>
      </c>
      <c r="B3669">
        <v>-1</v>
      </c>
      <c r="C3669" t="s">
        <v>9181</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14290</v>
      </c>
      <c r="R3669">
        <v>200</v>
      </c>
      <c r="S3669">
        <v>249</v>
      </c>
    </row>
    <row r="3670" spans="1:19" x14ac:dyDescent="0.3">
      <c r="A3670" t="s">
        <v>9164</v>
      </c>
      <c r="B3670">
        <v>-1</v>
      </c>
      <c r="C3670" t="s">
        <v>9177</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14283</v>
      </c>
      <c r="R3670">
        <v>250</v>
      </c>
      <c r="S3670">
        <v>348</v>
      </c>
    </row>
    <row r="3671" spans="1:19" x14ac:dyDescent="0.3">
      <c r="A3671" t="s">
        <v>9164</v>
      </c>
      <c r="B3671">
        <v>-1</v>
      </c>
      <c r="C3671" t="s">
        <v>9177</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14284</v>
      </c>
      <c r="R3671">
        <v>349</v>
      </c>
      <c r="S3671">
        <v>482</v>
      </c>
    </row>
    <row r="3672" spans="1:19" x14ac:dyDescent="0.3">
      <c r="A3672" t="s">
        <v>9164</v>
      </c>
      <c r="B3672">
        <v>-1</v>
      </c>
      <c r="C3672" t="s">
        <v>9177</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14285</v>
      </c>
      <c r="R3672">
        <v>483</v>
      </c>
      <c r="S3672">
        <v>575</v>
      </c>
    </row>
    <row r="3673" spans="1:19" x14ac:dyDescent="0.3">
      <c r="A3673" t="s">
        <v>9164</v>
      </c>
      <c r="B3673">
        <v>-1</v>
      </c>
      <c r="C3673" t="s">
        <v>9177</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14286</v>
      </c>
      <c r="R3673">
        <v>576</v>
      </c>
      <c r="S3673">
        <v>723</v>
      </c>
    </row>
    <row r="3674" spans="1:19" x14ac:dyDescent="0.3">
      <c r="A3674" t="s">
        <v>9164</v>
      </c>
      <c r="B3674">
        <v>-1</v>
      </c>
      <c r="C3674" t="s">
        <v>9177</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14287</v>
      </c>
      <c r="R3674">
        <v>45</v>
      </c>
      <c r="S3674">
        <v>132</v>
      </c>
    </row>
    <row r="3675" spans="1:19" x14ac:dyDescent="0.3">
      <c r="A3675" t="s">
        <v>9164</v>
      </c>
      <c r="B3675">
        <v>-1</v>
      </c>
      <c r="C3675" t="s">
        <v>9177</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14290</v>
      </c>
      <c r="R3675">
        <v>200</v>
      </c>
      <c r="S3675">
        <v>249</v>
      </c>
    </row>
    <row r="3676" spans="1:19" x14ac:dyDescent="0.3">
      <c r="A3676" t="s">
        <v>9164</v>
      </c>
      <c r="B3676">
        <v>-1</v>
      </c>
      <c r="C3676" t="s">
        <v>9177</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14291</v>
      </c>
      <c r="R3676">
        <v>1</v>
      </c>
      <c r="S3676">
        <v>44</v>
      </c>
    </row>
    <row r="3677" spans="1:19" x14ac:dyDescent="0.3">
      <c r="A3677" t="s">
        <v>9164</v>
      </c>
      <c r="B3677">
        <v>-1</v>
      </c>
      <c r="C3677" t="s">
        <v>9177</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14292</v>
      </c>
      <c r="R3677">
        <v>133</v>
      </c>
      <c r="S3677">
        <v>199</v>
      </c>
    </row>
    <row r="3678" spans="1:19" x14ac:dyDescent="0.3">
      <c r="A3678" t="s">
        <v>9164</v>
      </c>
      <c r="B3678">
        <v>-1</v>
      </c>
      <c r="C3678" t="s">
        <v>9174</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14293</v>
      </c>
    </row>
    <row r="3679" spans="1:19" x14ac:dyDescent="0.3">
      <c r="A3679" t="s">
        <v>9164</v>
      </c>
      <c r="B3679">
        <v>-1</v>
      </c>
      <c r="C3679" t="s">
        <v>9174</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14294</v>
      </c>
      <c r="R3679">
        <v>1</v>
      </c>
      <c r="S3679">
        <v>30</v>
      </c>
    </row>
    <row r="3680" spans="1:19" x14ac:dyDescent="0.3">
      <c r="A3680" t="s">
        <v>9164</v>
      </c>
      <c r="B3680">
        <v>-1</v>
      </c>
      <c r="C3680" t="s">
        <v>9174</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14283</v>
      </c>
      <c r="R3680">
        <v>31</v>
      </c>
      <c r="S3680">
        <v>129</v>
      </c>
    </row>
    <row r="3681" spans="1:19" x14ac:dyDescent="0.3">
      <c r="A3681" t="s">
        <v>9164</v>
      </c>
      <c r="B3681">
        <v>-1</v>
      </c>
      <c r="C3681" t="s">
        <v>9174</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14284</v>
      </c>
      <c r="R3681">
        <v>130</v>
      </c>
      <c r="S3681">
        <v>263</v>
      </c>
    </row>
    <row r="3682" spans="1:19" x14ac:dyDescent="0.3">
      <c r="A3682" t="s">
        <v>9164</v>
      </c>
      <c r="B3682">
        <v>-1</v>
      </c>
      <c r="C3682" t="s">
        <v>9174</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14285</v>
      </c>
      <c r="R3682">
        <v>264</v>
      </c>
      <c r="S3682">
        <v>356</v>
      </c>
    </row>
    <row r="3683" spans="1:19" x14ac:dyDescent="0.3">
      <c r="A3683" t="s">
        <v>9164</v>
      </c>
      <c r="B3683">
        <v>-1</v>
      </c>
      <c r="C3683" t="s">
        <v>9174</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14295</v>
      </c>
    </row>
    <row r="3684" spans="1:19" x14ac:dyDescent="0.3">
      <c r="A3684" t="s">
        <v>9164</v>
      </c>
      <c r="B3684">
        <v>-1</v>
      </c>
      <c r="C3684" t="s">
        <v>9174</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14296</v>
      </c>
    </row>
    <row r="3685" spans="1:19" x14ac:dyDescent="0.3">
      <c r="A3685" t="s">
        <v>9164</v>
      </c>
      <c r="B3685">
        <v>-1</v>
      </c>
      <c r="C3685" t="s">
        <v>9174</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14297</v>
      </c>
    </row>
    <row r="3686" spans="1:19" x14ac:dyDescent="0.3">
      <c r="A3686" t="s">
        <v>9164</v>
      </c>
      <c r="B3686">
        <v>-1</v>
      </c>
      <c r="C3686" t="s">
        <v>9174</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14298</v>
      </c>
      <c r="R3686">
        <v>357</v>
      </c>
      <c r="S3686">
        <v>504</v>
      </c>
    </row>
    <row r="3687" spans="1:19" x14ac:dyDescent="0.3">
      <c r="A3687" t="s">
        <v>4019</v>
      </c>
      <c r="B3687">
        <v>-1</v>
      </c>
      <c r="C3687" t="s">
        <v>4020</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14299</v>
      </c>
      <c r="R3687">
        <v>1</v>
      </c>
      <c r="S3687">
        <v>88</v>
      </c>
    </row>
    <row r="3688" spans="1:19" x14ac:dyDescent="0.3">
      <c r="A3688" t="s">
        <v>4019</v>
      </c>
      <c r="B3688">
        <v>-1</v>
      </c>
      <c r="C3688" t="s">
        <v>4020</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14300</v>
      </c>
      <c r="R3688">
        <v>89</v>
      </c>
      <c r="S3688">
        <v>254</v>
      </c>
    </row>
    <row r="3689" spans="1:19" x14ac:dyDescent="0.3">
      <c r="A3689" t="s">
        <v>4019</v>
      </c>
      <c r="B3689">
        <v>-1</v>
      </c>
      <c r="C3689" t="s">
        <v>4020</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14301</v>
      </c>
      <c r="R3689">
        <v>255</v>
      </c>
      <c r="S3689">
        <v>367</v>
      </c>
    </row>
    <row r="3690" spans="1:19" x14ac:dyDescent="0.3">
      <c r="A3690" t="s">
        <v>4019</v>
      </c>
      <c r="B3690">
        <v>-1</v>
      </c>
      <c r="C3690" t="s">
        <v>4020</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14302</v>
      </c>
      <c r="R3690">
        <v>368</v>
      </c>
      <c r="S3690">
        <v>482</v>
      </c>
    </row>
    <row r="3691" spans="1:19" x14ac:dyDescent="0.3">
      <c r="A3691" t="s">
        <v>4019</v>
      </c>
      <c r="B3691">
        <v>-1</v>
      </c>
      <c r="C3691" t="s">
        <v>4020</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14303</v>
      </c>
      <c r="R3691">
        <v>483</v>
      </c>
      <c r="S3691">
        <v>625</v>
      </c>
    </row>
    <row r="3692" spans="1:19" x14ac:dyDescent="0.3">
      <c r="A3692" t="s">
        <v>4019</v>
      </c>
      <c r="B3692">
        <v>-1</v>
      </c>
      <c r="C3692" t="s">
        <v>4020</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14304</v>
      </c>
      <c r="R3692">
        <v>626</v>
      </c>
      <c r="S3692">
        <v>746</v>
      </c>
    </row>
    <row r="3693" spans="1:19" x14ac:dyDescent="0.3">
      <c r="A3693" t="s">
        <v>4019</v>
      </c>
      <c r="B3693">
        <v>-1</v>
      </c>
      <c r="C3693" t="s">
        <v>4020</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14305</v>
      </c>
      <c r="R3693">
        <v>747</v>
      </c>
      <c r="S3693">
        <v>865</v>
      </c>
    </row>
    <row r="3694" spans="1:19" x14ac:dyDescent="0.3">
      <c r="A3694" t="s">
        <v>4019</v>
      </c>
      <c r="B3694">
        <v>-1</v>
      </c>
      <c r="C3694" t="s">
        <v>4020</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14306</v>
      </c>
      <c r="R3694">
        <v>866</v>
      </c>
      <c r="S3694">
        <v>1040</v>
      </c>
    </row>
    <row r="3695" spans="1:19" x14ac:dyDescent="0.3">
      <c r="A3695" t="s">
        <v>4019</v>
      </c>
      <c r="B3695">
        <v>-1</v>
      </c>
      <c r="C3695" t="s">
        <v>4020</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14307</v>
      </c>
      <c r="R3695">
        <v>1041</v>
      </c>
      <c r="S3695">
        <v>1168</v>
      </c>
    </row>
    <row r="3696" spans="1:19" x14ac:dyDescent="0.3">
      <c r="A3696" t="s">
        <v>4019</v>
      </c>
      <c r="B3696">
        <v>-1</v>
      </c>
      <c r="C3696" t="s">
        <v>4020</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14308</v>
      </c>
      <c r="R3696">
        <v>1169</v>
      </c>
      <c r="S3696">
        <v>1271</v>
      </c>
    </row>
    <row r="3697" spans="1:19" x14ac:dyDescent="0.3">
      <c r="A3697" t="s">
        <v>4019</v>
      </c>
      <c r="B3697">
        <v>-1</v>
      </c>
      <c r="C3697" t="s">
        <v>4020</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14309</v>
      </c>
      <c r="R3697">
        <v>1272</v>
      </c>
      <c r="S3697">
        <v>1405</v>
      </c>
    </row>
    <row r="3698" spans="1:19" x14ac:dyDescent="0.3">
      <c r="A3698" t="s">
        <v>4019</v>
      </c>
      <c r="B3698">
        <v>-1</v>
      </c>
      <c r="C3698" t="s">
        <v>4020</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14310</v>
      </c>
      <c r="R3698">
        <v>1406</v>
      </c>
      <c r="S3698">
        <v>1444</v>
      </c>
    </row>
    <row r="3699" spans="1:19" x14ac:dyDescent="0.3">
      <c r="A3699" t="s">
        <v>4019</v>
      </c>
      <c r="B3699">
        <v>-1</v>
      </c>
      <c r="C3699" t="s">
        <v>4020</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14311</v>
      </c>
      <c r="R3699">
        <v>1445</v>
      </c>
      <c r="S3699">
        <v>1541</v>
      </c>
    </row>
    <row r="3700" spans="1:19" x14ac:dyDescent="0.3">
      <c r="A3700" t="s">
        <v>4019</v>
      </c>
      <c r="B3700">
        <v>-1</v>
      </c>
      <c r="C3700" t="s">
        <v>4020</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14312</v>
      </c>
      <c r="R3700">
        <v>1542</v>
      </c>
      <c r="S3700">
        <v>1616</v>
      </c>
    </row>
    <row r="3701" spans="1:19" x14ac:dyDescent="0.3">
      <c r="A3701" t="s">
        <v>4019</v>
      </c>
      <c r="B3701">
        <v>-1</v>
      </c>
      <c r="C3701" t="s">
        <v>4020</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14313</v>
      </c>
      <c r="R3701">
        <v>1617</v>
      </c>
      <c r="S3701">
        <v>1757</v>
      </c>
    </row>
    <row r="3702" spans="1:19" x14ac:dyDescent="0.3">
      <c r="A3702" t="s">
        <v>4019</v>
      </c>
      <c r="B3702">
        <v>-1</v>
      </c>
      <c r="C3702" t="s">
        <v>4020</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14314</v>
      </c>
      <c r="R3702">
        <v>1758</v>
      </c>
      <c r="S3702">
        <v>1864</v>
      </c>
    </row>
    <row r="3703" spans="1:19" x14ac:dyDescent="0.3">
      <c r="A3703" t="s">
        <v>4019</v>
      </c>
      <c r="B3703">
        <v>-1</v>
      </c>
      <c r="C3703" t="s">
        <v>4020</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14315</v>
      </c>
      <c r="R3703">
        <v>1865</v>
      </c>
      <c r="S3703">
        <v>2010</v>
      </c>
    </row>
    <row r="3704" spans="1:19" x14ac:dyDescent="0.3">
      <c r="A3704" t="s">
        <v>4019</v>
      </c>
      <c r="B3704">
        <v>-1</v>
      </c>
      <c r="C3704" t="s">
        <v>4020</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14316</v>
      </c>
      <c r="R3704">
        <v>2011</v>
      </c>
      <c r="S3704">
        <v>2187</v>
      </c>
    </row>
    <row r="3705" spans="1:19" x14ac:dyDescent="0.3">
      <c r="A3705" t="s">
        <v>4019</v>
      </c>
      <c r="B3705">
        <v>-1</v>
      </c>
      <c r="C3705" t="s">
        <v>4024</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14300</v>
      </c>
      <c r="R3705">
        <v>89</v>
      </c>
      <c r="S3705">
        <v>254</v>
      </c>
    </row>
    <row r="3706" spans="1:19" x14ac:dyDescent="0.3">
      <c r="A3706" t="s">
        <v>4019</v>
      </c>
      <c r="B3706">
        <v>-1</v>
      </c>
      <c r="C3706" t="s">
        <v>4024</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14301</v>
      </c>
      <c r="R3706">
        <v>255</v>
      </c>
      <c r="S3706">
        <v>367</v>
      </c>
    </row>
    <row r="3707" spans="1:19" x14ac:dyDescent="0.3">
      <c r="A3707" t="s">
        <v>4019</v>
      </c>
      <c r="B3707">
        <v>-1</v>
      </c>
      <c r="C3707" t="s">
        <v>4024</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14302</v>
      </c>
      <c r="R3707">
        <v>368</v>
      </c>
      <c r="S3707">
        <v>482</v>
      </c>
    </row>
    <row r="3708" spans="1:19" x14ac:dyDescent="0.3">
      <c r="A3708" t="s">
        <v>4019</v>
      </c>
      <c r="B3708">
        <v>-1</v>
      </c>
      <c r="C3708" t="s">
        <v>4024</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14304</v>
      </c>
      <c r="R3708">
        <v>611</v>
      </c>
      <c r="S3708">
        <v>731</v>
      </c>
    </row>
    <row r="3709" spans="1:19" x14ac:dyDescent="0.3">
      <c r="A3709" t="s">
        <v>4019</v>
      </c>
      <c r="B3709">
        <v>-1</v>
      </c>
      <c r="C3709" t="s">
        <v>4024</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14305</v>
      </c>
      <c r="R3709">
        <v>732</v>
      </c>
      <c r="S3709">
        <v>850</v>
      </c>
    </row>
    <row r="3710" spans="1:19" x14ac:dyDescent="0.3">
      <c r="A3710" t="s">
        <v>4019</v>
      </c>
      <c r="B3710">
        <v>-1</v>
      </c>
      <c r="C3710" t="s">
        <v>4024</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14306</v>
      </c>
      <c r="R3710">
        <v>851</v>
      </c>
      <c r="S3710">
        <v>1025</v>
      </c>
    </row>
    <row r="3711" spans="1:19" x14ac:dyDescent="0.3">
      <c r="A3711" t="s">
        <v>4019</v>
      </c>
      <c r="B3711">
        <v>-1</v>
      </c>
      <c r="C3711" t="s">
        <v>4024</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14307</v>
      </c>
      <c r="R3711">
        <v>1026</v>
      </c>
      <c r="S3711">
        <v>1153</v>
      </c>
    </row>
    <row r="3712" spans="1:19" x14ac:dyDescent="0.3">
      <c r="A3712" t="s">
        <v>4019</v>
      </c>
      <c r="B3712">
        <v>-1</v>
      </c>
      <c r="C3712" t="s">
        <v>4024</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14308</v>
      </c>
      <c r="R3712">
        <v>1154</v>
      </c>
      <c r="S3712">
        <v>1256</v>
      </c>
    </row>
    <row r="3713" spans="1:19" x14ac:dyDescent="0.3">
      <c r="A3713" t="s">
        <v>4019</v>
      </c>
      <c r="B3713">
        <v>-1</v>
      </c>
      <c r="C3713" t="s">
        <v>4024</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14309</v>
      </c>
      <c r="R3713">
        <v>1257</v>
      </c>
      <c r="S3713">
        <v>1390</v>
      </c>
    </row>
    <row r="3714" spans="1:19" x14ac:dyDescent="0.3">
      <c r="A3714" t="s">
        <v>4019</v>
      </c>
      <c r="B3714">
        <v>-1</v>
      </c>
      <c r="C3714" t="s">
        <v>4024</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14310</v>
      </c>
      <c r="R3714">
        <v>1391</v>
      </c>
      <c r="S3714">
        <v>1429</v>
      </c>
    </row>
    <row r="3715" spans="1:19" x14ac:dyDescent="0.3">
      <c r="A3715" t="s">
        <v>4019</v>
      </c>
      <c r="B3715">
        <v>-1</v>
      </c>
      <c r="C3715" t="s">
        <v>4024</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14311</v>
      </c>
      <c r="R3715">
        <v>1430</v>
      </c>
      <c r="S3715">
        <v>1526</v>
      </c>
    </row>
    <row r="3716" spans="1:19" x14ac:dyDescent="0.3">
      <c r="A3716" t="s">
        <v>4019</v>
      </c>
      <c r="B3716">
        <v>-1</v>
      </c>
      <c r="C3716" t="s">
        <v>4024</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14312</v>
      </c>
      <c r="R3716">
        <v>1527</v>
      </c>
      <c r="S3716">
        <v>1601</v>
      </c>
    </row>
    <row r="3717" spans="1:19" x14ac:dyDescent="0.3">
      <c r="A3717" t="s">
        <v>4019</v>
      </c>
      <c r="B3717">
        <v>-1</v>
      </c>
      <c r="C3717" t="s">
        <v>4024</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14313</v>
      </c>
      <c r="R3717">
        <v>1602</v>
      </c>
      <c r="S3717">
        <v>1742</v>
      </c>
    </row>
    <row r="3718" spans="1:19" x14ac:dyDescent="0.3">
      <c r="A3718" t="s">
        <v>4019</v>
      </c>
      <c r="B3718">
        <v>-1</v>
      </c>
      <c r="C3718" t="s">
        <v>4024</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14314</v>
      </c>
      <c r="R3718">
        <v>1743</v>
      </c>
      <c r="S3718">
        <v>1849</v>
      </c>
    </row>
    <row r="3719" spans="1:19" x14ac:dyDescent="0.3">
      <c r="A3719" t="s">
        <v>4019</v>
      </c>
      <c r="B3719">
        <v>-1</v>
      </c>
      <c r="C3719" t="s">
        <v>4024</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14315</v>
      </c>
      <c r="R3719">
        <v>1850</v>
      </c>
      <c r="S3719">
        <v>1995</v>
      </c>
    </row>
    <row r="3720" spans="1:19" x14ac:dyDescent="0.3">
      <c r="A3720" t="s">
        <v>4019</v>
      </c>
      <c r="B3720">
        <v>-1</v>
      </c>
      <c r="C3720" t="s">
        <v>4024</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14317</v>
      </c>
      <c r="R3720">
        <v>1</v>
      </c>
      <c r="S3720">
        <v>88</v>
      </c>
    </row>
    <row r="3721" spans="1:19" x14ac:dyDescent="0.3">
      <c r="A3721" t="s">
        <v>4019</v>
      </c>
      <c r="B3721">
        <v>-1</v>
      </c>
      <c r="C3721" t="s">
        <v>4024</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14318</v>
      </c>
      <c r="R3721">
        <v>483</v>
      </c>
      <c r="S3721">
        <v>610</v>
      </c>
    </row>
    <row r="3722" spans="1:19" x14ac:dyDescent="0.3">
      <c r="A3722" t="s">
        <v>4019</v>
      </c>
      <c r="B3722">
        <v>-1</v>
      </c>
      <c r="C3722" t="s">
        <v>4024</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14319</v>
      </c>
      <c r="R3722">
        <v>1996</v>
      </c>
      <c r="S3722">
        <v>2172</v>
      </c>
    </row>
    <row r="3723" spans="1:19" x14ac:dyDescent="0.3">
      <c r="A3723" t="s">
        <v>4019</v>
      </c>
      <c r="B3723">
        <v>-1</v>
      </c>
      <c r="C3723" t="s">
        <v>4035</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14300</v>
      </c>
      <c r="R3723">
        <v>89</v>
      </c>
      <c r="S3723">
        <v>254</v>
      </c>
    </row>
    <row r="3724" spans="1:19" x14ac:dyDescent="0.3">
      <c r="A3724" t="s">
        <v>4019</v>
      </c>
      <c r="B3724">
        <v>-1</v>
      </c>
      <c r="C3724" t="s">
        <v>4035</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14301</v>
      </c>
      <c r="R3724">
        <v>255</v>
      </c>
      <c r="S3724">
        <v>367</v>
      </c>
    </row>
    <row r="3725" spans="1:19" x14ac:dyDescent="0.3">
      <c r="A3725" t="s">
        <v>4019</v>
      </c>
      <c r="B3725">
        <v>-1</v>
      </c>
      <c r="C3725" t="s">
        <v>4035</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14302</v>
      </c>
      <c r="R3725">
        <v>368</v>
      </c>
      <c r="S3725">
        <v>482</v>
      </c>
    </row>
    <row r="3726" spans="1:19" x14ac:dyDescent="0.3">
      <c r="A3726" t="s">
        <v>4019</v>
      </c>
      <c r="B3726">
        <v>-1</v>
      </c>
      <c r="C3726" t="s">
        <v>4035</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14303</v>
      </c>
      <c r="R3726">
        <v>483</v>
      </c>
      <c r="S3726">
        <v>625</v>
      </c>
    </row>
    <row r="3727" spans="1:19" x14ac:dyDescent="0.3">
      <c r="A3727" t="s">
        <v>4019</v>
      </c>
      <c r="B3727">
        <v>-1</v>
      </c>
      <c r="C3727" t="s">
        <v>4035</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14304</v>
      </c>
      <c r="R3727">
        <v>626</v>
      </c>
      <c r="S3727">
        <v>746</v>
      </c>
    </row>
    <row r="3728" spans="1:19" x14ac:dyDescent="0.3">
      <c r="A3728" t="s">
        <v>4019</v>
      </c>
      <c r="B3728">
        <v>-1</v>
      </c>
      <c r="C3728" t="s">
        <v>4035</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14305</v>
      </c>
      <c r="R3728">
        <v>747</v>
      </c>
      <c r="S3728">
        <v>865</v>
      </c>
    </row>
    <row r="3729" spans="1:19" x14ac:dyDescent="0.3">
      <c r="A3729" t="s">
        <v>4019</v>
      </c>
      <c r="B3729">
        <v>-1</v>
      </c>
      <c r="C3729" t="s">
        <v>4035</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14320</v>
      </c>
      <c r="R3729">
        <v>1</v>
      </c>
      <c r="S3729">
        <v>88</v>
      </c>
    </row>
    <row r="3730" spans="1:19" x14ac:dyDescent="0.3">
      <c r="A3730" t="s">
        <v>4019</v>
      </c>
      <c r="B3730">
        <v>-1</v>
      </c>
      <c r="C3730" t="s">
        <v>4035</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14321</v>
      </c>
      <c r="R3730">
        <v>866</v>
      </c>
      <c r="S3730">
        <v>873</v>
      </c>
    </row>
    <row r="3731" spans="1:19" x14ac:dyDescent="0.3">
      <c r="A3731" t="s">
        <v>4019</v>
      </c>
      <c r="B3731">
        <v>-1</v>
      </c>
      <c r="C3731" t="s">
        <v>4028</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14300</v>
      </c>
      <c r="R3731">
        <v>89</v>
      </c>
      <c r="S3731">
        <v>254</v>
      </c>
    </row>
    <row r="3732" spans="1:19" x14ac:dyDescent="0.3">
      <c r="A3732" t="s">
        <v>4019</v>
      </c>
      <c r="B3732">
        <v>-1</v>
      </c>
      <c r="C3732" t="s">
        <v>4028</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14301</v>
      </c>
      <c r="R3732">
        <v>255</v>
      </c>
      <c r="S3732">
        <v>367</v>
      </c>
    </row>
    <row r="3733" spans="1:19" x14ac:dyDescent="0.3">
      <c r="A3733" t="s">
        <v>4019</v>
      </c>
      <c r="B3733">
        <v>-1</v>
      </c>
      <c r="C3733" t="s">
        <v>4028</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14302</v>
      </c>
      <c r="R3733">
        <v>368</v>
      </c>
      <c r="S3733">
        <v>482</v>
      </c>
    </row>
    <row r="3734" spans="1:19" x14ac:dyDescent="0.3">
      <c r="A3734" t="s">
        <v>4019</v>
      </c>
      <c r="B3734">
        <v>-1</v>
      </c>
      <c r="C3734" t="s">
        <v>4028</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14322</v>
      </c>
      <c r="R3734">
        <v>1</v>
      </c>
      <c r="S3734">
        <v>88</v>
      </c>
    </row>
    <row r="3735" spans="1:19" x14ac:dyDescent="0.3">
      <c r="A3735" t="s">
        <v>4019</v>
      </c>
      <c r="B3735">
        <v>-1</v>
      </c>
      <c r="C3735" t="s">
        <v>4028</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14323</v>
      </c>
      <c r="R3735">
        <v>483</v>
      </c>
      <c r="S3735">
        <v>633</v>
      </c>
    </row>
    <row r="3736" spans="1:19" x14ac:dyDescent="0.3">
      <c r="A3736" t="s">
        <v>142</v>
      </c>
      <c r="B3736">
        <v>1</v>
      </c>
      <c r="C3736" t="s">
        <v>8093</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14324</v>
      </c>
    </row>
    <row r="3737" spans="1:19" x14ac:dyDescent="0.3">
      <c r="A3737" t="s">
        <v>142</v>
      </c>
      <c r="B3737">
        <v>1</v>
      </c>
      <c r="C3737" t="s">
        <v>8093</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14325</v>
      </c>
      <c r="R3737">
        <v>1</v>
      </c>
      <c r="S3737">
        <v>732</v>
      </c>
    </row>
    <row r="3738" spans="1:19" x14ac:dyDescent="0.3">
      <c r="A3738" t="s">
        <v>142</v>
      </c>
      <c r="B3738">
        <v>1</v>
      </c>
      <c r="C3738" t="s">
        <v>8093</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14326</v>
      </c>
      <c r="R3738">
        <v>733</v>
      </c>
      <c r="S3738">
        <v>834</v>
      </c>
    </row>
    <row r="3739" spans="1:19" x14ac:dyDescent="0.3">
      <c r="A3739" t="s">
        <v>142</v>
      </c>
      <c r="B3739">
        <v>1</v>
      </c>
      <c r="C3739" t="s">
        <v>8093</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14327</v>
      </c>
      <c r="R3739">
        <v>835</v>
      </c>
      <c r="S3739">
        <v>926</v>
      </c>
    </row>
    <row r="3740" spans="1:19" x14ac:dyDescent="0.3">
      <c r="A3740" t="s">
        <v>142</v>
      </c>
      <c r="B3740">
        <v>1</v>
      </c>
      <c r="C3740" t="s">
        <v>8093</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14328</v>
      </c>
      <c r="R3740">
        <v>927</v>
      </c>
      <c r="S3740">
        <v>1021</v>
      </c>
    </row>
    <row r="3741" spans="1:19" x14ac:dyDescent="0.3">
      <c r="A3741" t="s">
        <v>142</v>
      </c>
      <c r="B3741">
        <v>1</v>
      </c>
      <c r="C3741" t="s">
        <v>8093</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14329</v>
      </c>
      <c r="R3741">
        <v>1022</v>
      </c>
      <c r="S3741">
        <v>1236</v>
      </c>
    </row>
    <row r="3742" spans="1:19" x14ac:dyDescent="0.3">
      <c r="A3742" t="s">
        <v>142</v>
      </c>
      <c r="B3742">
        <v>1</v>
      </c>
      <c r="C3742" t="s">
        <v>8093</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14330</v>
      </c>
      <c r="R3742">
        <v>1237</v>
      </c>
      <c r="S3742">
        <v>1408</v>
      </c>
    </row>
    <row r="3743" spans="1:19" x14ac:dyDescent="0.3">
      <c r="A3743" t="s">
        <v>142</v>
      </c>
      <c r="B3743">
        <v>1</v>
      </c>
      <c r="C3743" t="s">
        <v>8093</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14331</v>
      </c>
      <c r="R3743">
        <v>1409</v>
      </c>
      <c r="S3743">
        <v>1728</v>
      </c>
    </row>
    <row r="3744" spans="1:19" x14ac:dyDescent="0.3">
      <c r="A3744" t="s">
        <v>707</v>
      </c>
      <c r="B3744">
        <v>1</v>
      </c>
      <c r="C3744" t="s">
        <v>713</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14332</v>
      </c>
      <c r="R3744">
        <v>1</v>
      </c>
      <c r="S3744">
        <v>86</v>
      </c>
    </row>
    <row r="3745" spans="1:19" x14ac:dyDescent="0.3">
      <c r="A3745" t="s">
        <v>707</v>
      </c>
      <c r="B3745">
        <v>1</v>
      </c>
      <c r="C3745" t="s">
        <v>713</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14333</v>
      </c>
      <c r="R3745">
        <v>87</v>
      </c>
      <c r="S3745">
        <v>177</v>
      </c>
    </row>
    <row r="3746" spans="1:19" x14ac:dyDescent="0.3">
      <c r="A3746" t="s">
        <v>707</v>
      </c>
      <c r="B3746">
        <v>1</v>
      </c>
      <c r="C3746" t="s">
        <v>713</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14334</v>
      </c>
      <c r="R3746">
        <v>178</v>
      </c>
      <c r="S3746">
        <v>3441</v>
      </c>
    </row>
    <row r="3747" spans="1:19" x14ac:dyDescent="0.3">
      <c r="A3747" t="s">
        <v>707</v>
      </c>
      <c r="B3747">
        <v>1</v>
      </c>
      <c r="C3747" t="s">
        <v>713</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14335</v>
      </c>
      <c r="R3747">
        <v>3442</v>
      </c>
      <c r="S3747">
        <v>3607</v>
      </c>
    </row>
    <row r="3748" spans="1:19" x14ac:dyDescent="0.3">
      <c r="A3748" t="s">
        <v>707</v>
      </c>
      <c r="B3748">
        <v>1</v>
      </c>
      <c r="C3748" t="s">
        <v>713</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14336</v>
      </c>
      <c r="R3748">
        <v>3608</v>
      </c>
      <c r="S3748">
        <v>3688</v>
      </c>
    </row>
    <row r="3749" spans="1:19" x14ac:dyDescent="0.3">
      <c r="A3749" t="s">
        <v>707</v>
      </c>
      <c r="B3749">
        <v>1</v>
      </c>
      <c r="C3749" t="s">
        <v>713</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14337</v>
      </c>
      <c r="R3749">
        <v>3689</v>
      </c>
      <c r="S3749">
        <v>4078</v>
      </c>
    </row>
    <row r="3750" spans="1:19" x14ac:dyDescent="0.3">
      <c r="A3750" t="s">
        <v>707</v>
      </c>
      <c r="B3750">
        <v>1</v>
      </c>
      <c r="C3750" t="s">
        <v>713</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14338</v>
      </c>
      <c r="R3750">
        <v>4079</v>
      </c>
      <c r="S3750">
        <v>4305</v>
      </c>
    </row>
    <row r="3751" spans="1:19" x14ac:dyDescent="0.3">
      <c r="A3751" t="s">
        <v>707</v>
      </c>
      <c r="B3751">
        <v>1</v>
      </c>
      <c r="C3751" t="s">
        <v>713</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14339</v>
      </c>
      <c r="R3751">
        <v>4306</v>
      </c>
      <c r="S3751">
        <v>4472</v>
      </c>
    </row>
    <row r="3752" spans="1:19" x14ac:dyDescent="0.3">
      <c r="A3752" t="s">
        <v>707</v>
      </c>
      <c r="B3752">
        <v>1</v>
      </c>
      <c r="C3752" t="s">
        <v>713</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14340</v>
      </c>
      <c r="R3752">
        <v>4473</v>
      </c>
      <c r="S3752">
        <v>4618</v>
      </c>
    </row>
    <row r="3753" spans="1:19" x14ac:dyDescent="0.3">
      <c r="A3753" t="s">
        <v>707</v>
      </c>
      <c r="B3753">
        <v>1</v>
      </c>
      <c r="C3753" t="s">
        <v>713</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14341</v>
      </c>
      <c r="R3753">
        <v>4619</v>
      </c>
      <c r="S3753">
        <v>4696</v>
      </c>
    </row>
    <row r="3754" spans="1:19" x14ac:dyDescent="0.3">
      <c r="A3754" t="s">
        <v>707</v>
      </c>
      <c r="B3754">
        <v>1</v>
      </c>
      <c r="C3754" t="s">
        <v>713</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14342</v>
      </c>
      <c r="R3754">
        <v>4697</v>
      </c>
      <c r="S3754">
        <v>4853</v>
      </c>
    </row>
    <row r="3755" spans="1:19" x14ac:dyDescent="0.3">
      <c r="A3755" t="s">
        <v>707</v>
      </c>
      <c r="B3755">
        <v>1</v>
      </c>
      <c r="C3755" t="s">
        <v>713</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14343</v>
      </c>
      <c r="R3755">
        <v>4854</v>
      </c>
      <c r="S3755">
        <v>5136</v>
      </c>
    </row>
    <row r="3756" spans="1:19" x14ac:dyDescent="0.3">
      <c r="A3756" t="s">
        <v>5283</v>
      </c>
      <c r="B3756">
        <v>1</v>
      </c>
      <c r="C3756" t="s">
        <v>5286</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14344</v>
      </c>
    </row>
    <row r="3757" spans="1:19" x14ac:dyDescent="0.3">
      <c r="A3757" t="s">
        <v>5283</v>
      </c>
      <c r="B3757">
        <v>1</v>
      </c>
      <c r="C3757" t="s">
        <v>5286</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14345</v>
      </c>
      <c r="R3757">
        <v>1</v>
      </c>
      <c r="S3757">
        <v>1200</v>
      </c>
    </row>
    <row r="3758" spans="1:19" x14ac:dyDescent="0.3">
      <c r="A3758" t="s">
        <v>5283</v>
      </c>
      <c r="B3758">
        <v>1</v>
      </c>
      <c r="C3758" t="s">
        <v>5286</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14346</v>
      </c>
      <c r="R3758">
        <v>1201</v>
      </c>
      <c r="S3758">
        <v>1392</v>
      </c>
    </row>
    <row r="3759" spans="1:19" x14ac:dyDescent="0.3">
      <c r="A3759" t="s">
        <v>5283</v>
      </c>
      <c r="B3759">
        <v>1</v>
      </c>
      <c r="C3759" t="s">
        <v>5286</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14347</v>
      </c>
      <c r="R3759">
        <v>1393</v>
      </c>
      <c r="S3759">
        <v>1527</v>
      </c>
    </row>
    <row r="3760" spans="1:19" x14ac:dyDescent="0.3">
      <c r="A3760" t="s">
        <v>5283</v>
      </c>
      <c r="B3760">
        <v>1</v>
      </c>
      <c r="C3760" t="s">
        <v>5286</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14348</v>
      </c>
      <c r="R3760">
        <v>1528</v>
      </c>
      <c r="S3760">
        <v>1701</v>
      </c>
    </row>
    <row r="3761" spans="1:19" x14ac:dyDescent="0.3">
      <c r="A3761" t="s">
        <v>5283</v>
      </c>
      <c r="B3761">
        <v>1</v>
      </c>
      <c r="C3761" t="s">
        <v>5286</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14349</v>
      </c>
      <c r="R3761">
        <v>1702</v>
      </c>
      <c r="S3761">
        <v>1862</v>
      </c>
    </row>
    <row r="3762" spans="1:19" x14ac:dyDescent="0.3">
      <c r="A3762" t="s">
        <v>5283</v>
      </c>
      <c r="B3762">
        <v>1</v>
      </c>
      <c r="C3762" t="s">
        <v>5286</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14350</v>
      </c>
      <c r="R3762">
        <v>1863</v>
      </c>
      <c r="S3762">
        <v>1965</v>
      </c>
    </row>
    <row r="3763" spans="1:19" x14ac:dyDescent="0.3">
      <c r="A3763" t="s">
        <v>5283</v>
      </c>
      <c r="B3763">
        <v>1</v>
      </c>
      <c r="C3763" t="s">
        <v>5286</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14351</v>
      </c>
      <c r="R3763">
        <v>1966</v>
      </c>
      <c r="S3763">
        <v>2102</v>
      </c>
    </row>
    <row r="3764" spans="1:19" x14ac:dyDescent="0.3">
      <c r="A3764" t="s">
        <v>5283</v>
      </c>
      <c r="B3764">
        <v>1</v>
      </c>
      <c r="C3764" t="s">
        <v>5286</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14352</v>
      </c>
      <c r="R3764">
        <v>2103</v>
      </c>
      <c r="S3764">
        <v>2264</v>
      </c>
    </row>
    <row r="3765" spans="1:19" x14ac:dyDescent="0.3">
      <c r="A3765" t="s">
        <v>5283</v>
      </c>
      <c r="B3765">
        <v>1</v>
      </c>
      <c r="C3765" t="s">
        <v>5286</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14353</v>
      </c>
      <c r="R3765">
        <v>2265</v>
      </c>
      <c r="S3765">
        <v>2364</v>
      </c>
    </row>
    <row r="3766" spans="1:19" x14ac:dyDescent="0.3">
      <c r="A3766" t="s">
        <v>5283</v>
      </c>
      <c r="B3766">
        <v>1</v>
      </c>
      <c r="C3766" t="s">
        <v>5286</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14354</v>
      </c>
      <c r="R3766">
        <v>2365</v>
      </c>
      <c r="S3766">
        <v>2583</v>
      </c>
    </row>
    <row r="3767" spans="1:19" x14ac:dyDescent="0.3">
      <c r="A3767" t="s">
        <v>5283</v>
      </c>
      <c r="B3767">
        <v>1</v>
      </c>
      <c r="C3767" t="s">
        <v>5286</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14355</v>
      </c>
      <c r="R3767">
        <v>2584</v>
      </c>
      <c r="S3767">
        <v>2730</v>
      </c>
    </row>
    <row r="3768" spans="1:19" x14ac:dyDescent="0.3">
      <c r="A3768" t="s">
        <v>5283</v>
      </c>
      <c r="B3768">
        <v>1</v>
      </c>
      <c r="C3768" t="s">
        <v>5286</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14356</v>
      </c>
      <c r="R3768">
        <v>2731</v>
      </c>
      <c r="S3768">
        <v>2887</v>
      </c>
    </row>
    <row r="3769" spans="1:19" x14ac:dyDescent="0.3">
      <c r="A3769" t="s">
        <v>5283</v>
      </c>
      <c r="B3769">
        <v>1</v>
      </c>
      <c r="C3769" t="s">
        <v>5286</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14357</v>
      </c>
      <c r="R3769">
        <v>2888</v>
      </c>
      <c r="S3769">
        <v>3028</v>
      </c>
    </row>
    <row r="3770" spans="1:19" x14ac:dyDescent="0.3">
      <c r="A3770" t="s">
        <v>5283</v>
      </c>
      <c r="B3770">
        <v>1</v>
      </c>
      <c r="C3770" t="s">
        <v>5286</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14358</v>
      </c>
      <c r="R3770">
        <v>3029</v>
      </c>
      <c r="S3770">
        <v>3259</v>
      </c>
    </row>
    <row r="3771" spans="1:19" x14ac:dyDescent="0.3">
      <c r="A3771" t="s">
        <v>5283</v>
      </c>
      <c r="B3771">
        <v>1</v>
      </c>
      <c r="C3771" t="s">
        <v>5286</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14359</v>
      </c>
      <c r="R3771">
        <v>3260</v>
      </c>
      <c r="S3771">
        <v>3340</v>
      </c>
    </row>
    <row r="3772" spans="1:19" x14ac:dyDescent="0.3">
      <c r="A3772" t="s">
        <v>5283</v>
      </c>
      <c r="B3772">
        <v>1</v>
      </c>
      <c r="C3772" t="s">
        <v>5286</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14360</v>
      </c>
      <c r="R3772">
        <v>3341</v>
      </c>
      <c r="S3772">
        <v>3522</v>
      </c>
    </row>
    <row r="3773" spans="1:19" x14ac:dyDescent="0.3">
      <c r="A3773" t="s">
        <v>5283</v>
      </c>
      <c r="B3773">
        <v>1</v>
      </c>
      <c r="C3773" t="s">
        <v>5286</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14361</v>
      </c>
      <c r="R3773">
        <v>3523</v>
      </c>
      <c r="S3773">
        <v>3632</v>
      </c>
    </row>
    <row r="3774" spans="1:19" x14ac:dyDescent="0.3">
      <c r="A3774" t="s">
        <v>5283</v>
      </c>
      <c r="B3774">
        <v>1</v>
      </c>
      <c r="C3774" t="s">
        <v>5286</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14362</v>
      </c>
      <c r="R3774">
        <v>3633</v>
      </c>
      <c r="S3774">
        <v>3798</v>
      </c>
    </row>
    <row r="3775" spans="1:19" x14ac:dyDescent="0.3">
      <c r="A3775" t="s">
        <v>5283</v>
      </c>
      <c r="B3775">
        <v>1</v>
      </c>
      <c r="C3775" t="s">
        <v>5286</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14363</v>
      </c>
      <c r="R3775">
        <v>3799</v>
      </c>
      <c r="S3775">
        <v>3935</v>
      </c>
    </row>
    <row r="3776" spans="1:19" x14ac:dyDescent="0.3">
      <c r="A3776" t="s">
        <v>5283</v>
      </c>
      <c r="B3776">
        <v>1</v>
      </c>
      <c r="C3776" t="s">
        <v>5286</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14364</v>
      </c>
      <c r="R3776">
        <v>3936</v>
      </c>
      <c r="S3776">
        <v>4173</v>
      </c>
    </row>
    <row r="3777" spans="1:19" x14ac:dyDescent="0.3">
      <c r="A3777" t="s">
        <v>9740</v>
      </c>
      <c r="B3777">
        <v>-1</v>
      </c>
      <c r="C3777" t="s">
        <v>9745</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14365</v>
      </c>
      <c r="R3777">
        <v>1</v>
      </c>
      <c r="S3777">
        <v>42</v>
      </c>
    </row>
    <row r="3778" spans="1:19" x14ac:dyDescent="0.3">
      <c r="A3778" t="s">
        <v>9740</v>
      </c>
      <c r="B3778">
        <v>-1</v>
      </c>
      <c r="C3778" t="s">
        <v>9745</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14366</v>
      </c>
      <c r="R3778">
        <v>43</v>
      </c>
      <c r="S3778">
        <v>319</v>
      </c>
    </row>
    <row r="3779" spans="1:19" x14ac:dyDescent="0.3">
      <c r="A3779" t="s">
        <v>9740</v>
      </c>
      <c r="B3779">
        <v>-1</v>
      </c>
      <c r="C3779" t="s">
        <v>9745</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14367</v>
      </c>
      <c r="R3779">
        <v>320</v>
      </c>
      <c r="S3779">
        <v>374</v>
      </c>
    </row>
    <row r="3780" spans="1:19" x14ac:dyDescent="0.3">
      <c r="A3780" t="s">
        <v>9740</v>
      </c>
      <c r="B3780">
        <v>-1</v>
      </c>
      <c r="C3780" t="s">
        <v>9745</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14368</v>
      </c>
      <c r="R3780">
        <v>375</v>
      </c>
      <c r="S3780">
        <v>566</v>
      </c>
    </row>
    <row r="3781" spans="1:19" x14ac:dyDescent="0.3">
      <c r="A3781" t="s">
        <v>9740</v>
      </c>
      <c r="B3781">
        <v>-1</v>
      </c>
      <c r="C3781" t="s">
        <v>9745</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14369</v>
      </c>
      <c r="R3781">
        <v>567</v>
      </c>
      <c r="S3781">
        <v>705</v>
      </c>
    </row>
    <row r="3782" spans="1:19" x14ac:dyDescent="0.3">
      <c r="A3782" t="s">
        <v>9740</v>
      </c>
      <c r="B3782">
        <v>-1</v>
      </c>
      <c r="C3782" t="s">
        <v>9745</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14370</v>
      </c>
      <c r="R3782">
        <v>706</v>
      </c>
      <c r="S3782">
        <v>854</v>
      </c>
    </row>
    <row r="3783" spans="1:19" x14ac:dyDescent="0.3">
      <c r="A3783" t="s">
        <v>9740</v>
      </c>
      <c r="B3783">
        <v>-1</v>
      </c>
      <c r="C3783" t="s">
        <v>9745</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14371</v>
      </c>
      <c r="R3783">
        <v>855</v>
      </c>
      <c r="S3783">
        <v>1029</v>
      </c>
    </row>
    <row r="3784" spans="1:19" x14ac:dyDescent="0.3">
      <c r="A3784" t="s">
        <v>9740</v>
      </c>
      <c r="B3784">
        <v>-1</v>
      </c>
      <c r="C3784" t="s">
        <v>9745</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14372</v>
      </c>
      <c r="R3784">
        <v>1030</v>
      </c>
      <c r="S3784">
        <v>1212</v>
      </c>
    </row>
    <row r="3785" spans="1:19" x14ac:dyDescent="0.3">
      <c r="A3785" t="s">
        <v>9740</v>
      </c>
      <c r="B3785">
        <v>-1</v>
      </c>
      <c r="C3785" t="s">
        <v>9745</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14373</v>
      </c>
    </row>
    <row r="3786" spans="1:19" x14ac:dyDescent="0.3">
      <c r="A3786" t="s">
        <v>9740</v>
      </c>
      <c r="B3786">
        <v>-1</v>
      </c>
      <c r="C3786" t="s">
        <v>9751</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14365</v>
      </c>
      <c r="R3786">
        <v>1</v>
      </c>
      <c r="S3786">
        <v>42</v>
      </c>
    </row>
    <row r="3787" spans="1:19" x14ac:dyDescent="0.3">
      <c r="A3787" t="s">
        <v>9740</v>
      </c>
      <c r="B3787">
        <v>-1</v>
      </c>
      <c r="C3787" t="s">
        <v>9751</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14366</v>
      </c>
      <c r="R3787">
        <v>43</v>
      </c>
      <c r="S3787">
        <v>319</v>
      </c>
    </row>
    <row r="3788" spans="1:19" x14ac:dyDescent="0.3">
      <c r="A3788" t="s">
        <v>9740</v>
      </c>
      <c r="B3788">
        <v>-1</v>
      </c>
      <c r="C3788" t="s">
        <v>9751</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14367</v>
      </c>
      <c r="R3788">
        <v>320</v>
      </c>
      <c r="S3788">
        <v>374</v>
      </c>
    </row>
    <row r="3789" spans="1:19" x14ac:dyDescent="0.3">
      <c r="A3789" t="s">
        <v>9740</v>
      </c>
      <c r="B3789">
        <v>-1</v>
      </c>
      <c r="C3789" t="s">
        <v>9751</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14368</v>
      </c>
      <c r="R3789">
        <v>375</v>
      </c>
      <c r="S3789">
        <v>566</v>
      </c>
    </row>
    <row r="3790" spans="1:19" x14ac:dyDescent="0.3">
      <c r="A3790" t="s">
        <v>9740</v>
      </c>
      <c r="B3790">
        <v>-1</v>
      </c>
      <c r="C3790" t="s">
        <v>9751</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14369</v>
      </c>
      <c r="R3790">
        <v>567</v>
      </c>
      <c r="S3790">
        <v>705</v>
      </c>
    </row>
    <row r="3791" spans="1:19" x14ac:dyDescent="0.3">
      <c r="A3791" t="s">
        <v>9740</v>
      </c>
      <c r="B3791">
        <v>-1</v>
      </c>
      <c r="C3791" t="s">
        <v>9751</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14370</v>
      </c>
      <c r="R3791">
        <v>706</v>
      </c>
      <c r="S3791">
        <v>854</v>
      </c>
    </row>
    <row r="3792" spans="1:19" x14ac:dyDescent="0.3">
      <c r="A3792" t="s">
        <v>9740</v>
      </c>
      <c r="B3792">
        <v>-1</v>
      </c>
      <c r="C3792" t="s">
        <v>9751</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14371</v>
      </c>
      <c r="R3792">
        <v>855</v>
      </c>
      <c r="S3792">
        <v>1029</v>
      </c>
    </row>
    <row r="3793" spans="1:19" x14ac:dyDescent="0.3">
      <c r="A3793" t="s">
        <v>9740</v>
      </c>
      <c r="B3793">
        <v>-1</v>
      </c>
      <c r="C3793" t="s">
        <v>9751</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14372</v>
      </c>
      <c r="R3793">
        <v>1030</v>
      </c>
      <c r="S3793">
        <v>1212</v>
      </c>
    </row>
    <row r="3794" spans="1:19" x14ac:dyDescent="0.3">
      <c r="A3794" t="s">
        <v>9740</v>
      </c>
      <c r="B3794">
        <v>-1</v>
      </c>
      <c r="C3794" t="s">
        <v>9751</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14374</v>
      </c>
    </row>
    <row r="3795" spans="1:19" x14ac:dyDescent="0.3">
      <c r="A3795" t="s">
        <v>9740</v>
      </c>
      <c r="B3795">
        <v>-1</v>
      </c>
      <c r="C3795" t="s">
        <v>9751</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14375</v>
      </c>
    </row>
    <row r="3796" spans="1:19" x14ac:dyDescent="0.3">
      <c r="A3796" t="s">
        <v>9740</v>
      </c>
      <c r="B3796">
        <v>-1</v>
      </c>
      <c r="C3796" t="s">
        <v>9754</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14365</v>
      </c>
      <c r="R3796">
        <v>1</v>
      </c>
      <c r="S3796">
        <v>42</v>
      </c>
    </row>
    <row r="3797" spans="1:19" x14ac:dyDescent="0.3">
      <c r="A3797" t="s">
        <v>9740</v>
      </c>
      <c r="B3797">
        <v>-1</v>
      </c>
      <c r="C3797" t="s">
        <v>9754</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14366</v>
      </c>
      <c r="R3797">
        <v>43</v>
      </c>
      <c r="S3797">
        <v>319</v>
      </c>
    </row>
    <row r="3798" spans="1:19" x14ac:dyDescent="0.3">
      <c r="A3798" t="s">
        <v>9740</v>
      </c>
      <c r="B3798">
        <v>-1</v>
      </c>
      <c r="C3798" t="s">
        <v>9754</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14367</v>
      </c>
      <c r="R3798">
        <v>320</v>
      </c>
      <c r="S3798">
        <v>374</v>
      </c>
    </row>
    <row r="3799" spans="1:19" x14ac:dyDescent="0.3">
      <c r="A3799" t="s">
        <v>9740</v>
      </c>
      <c r="B3799">
        <v>-1</v>
      </c>
      <c r="C3799" t="s">
        <v>9754</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14368</v>
      </c>
      <c r="R3799">
        <v>375</v>
      </c>
      <c r="S3799">
        <v>566</v>
      </c>
    </row>
    <row r="3800" spans="1:19" x14ac:dyDescent="0.3">
      <c r="A3800" t="s">
        <v>9740</v>
      </c>
      <c r="B3800">
        <v>-1</v>
      </c>
      <c r="C3800" t="s">
        <v>9754</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14369</v>
      </c>
      <c r="R3800">
        <v>567</v>
      </c>
      <c r="S3800">
        <v>705</v>
      </c>
    </row>
    <row r="3801" spans="1:19" x14ac:dyDescent="0.3">
      <c r="A3801" t="s">
        <v>9740</v>
      </c>
      <c r="B3801">
        <v>-1</v>
      </c>
      <c r="C3801" t="s">
        <v>9754</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14370</v>
      </c>
      <c r="R3801">
        <v>706</v>
      </c>
      <c r="S3801">
        <v>854</v>
      </c>
    </row>
    <row r="3802" spans="1:19" x14ac:dyDescent="0.3">
      <c r="A3802" t="s">
        <v>9740</v>
      </c>
      <c r="B3802">
        <v>-1</v>
      </c>
      <c r="C3802" t="s">
        <v>9754</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14371</v>
      </c>
      <c r="R3802">
        <v>855</v>
      </c>
      <c r="S3802">
        <v>1029</v>
      </c>
    </row>
    <row r="3803" spans="1:19" x14ac:dyDescent="0.3">
      <c r="A3803" t="s">
        <v>9740</v>
      </c>
      <c r="B3803">
        <v>-1</v>
      </c>
      <c r="C3803" t="s">
        <v>9754</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14372</v>
      </c>
      <c r="R3803">
        <v>1030</v>
      </c>
      <c r="S3803">
        <v>1212</v>
      </c>
    </row>
    <row r="3804" spans="1:19" x14ac:dyDescent="0.3">
      <c r="A3804" t="s">
        <v>9740</v>
      </c>
      <c r="B3804">
        <v>-1</v>
      </c>
      <c r="C3804" t="s">
        <v>9754</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14376</v>
      </c>
    </row>
    <row r="3805" spans="1:19" x14ac:dyDescent="0.3">
      <c r="A3805" t="s">
        <v>9740</v>
      </c>
      <c r="B3805">
        <v>-1</v>
      </c>
      <c r="C3805" t="s">
        <v>9778</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14377</v>
      </c>
    </row>
    <row r="3806" spans="1:19" x14ac:dyDescent="0.3">
      <c r="A3806" t="s">
        <v>9740</v>
      </c>
      <c r="B3806">
        <v>-1</v>
      </c>
      <c r="C3806" t="s">
        <v>9778</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14365</v>
      </c>
      <c r="R3806">
        <v>1</v>
      </c>
      <c r="S3806">
        <v>42</v>
      </c>
    </row>
    <row r="3807" spans="1:19" x14ac:dyDescent="0.3">
      <c r="A3807" t="s">
        <v>9740</v>
      </c>
      <c r="B3807">
        <v>-1</v>
      </c>
      <c r="C3807" t="s">
        <v>9778</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14366</v>
      </c>
      <c r="R3807">
        <v>43</v>
      </c>
      <c r="S3807">
        <v>319</v>
      </c>
    </row>
    <row r="3808" spans="1:19" x14ac:dyDescent="0.3">
      <c r="A3808" t="s">
        <v>9740</v>
      </c>
      <c r="B3808">
        <v>-1</v>
      </c>
      <c r="C3808" t="s">
        <v>9778</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14367</v>
      </c>
      <c r="R3808">
        <v>320</v>
      </c>
      <c r="S3808">
        <v>374</v>
      </c>
    </row>
    <row r="3809" spans="1:19" x14ac:dyDescent="0.3">
      <c r="A3809" t="s">
        <v>9740</v>
      </c>
      <c r="B3809">
        <v>-1</v>
      </c>
      <c r="C3809" t="s">
        <v>9778</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14368</v>
      </c>
      <c r="R3809">
        <v>375</v>
      </c>
      <c r="S3809">
        <v>566</v>
      </c>
    </row>
    <row r="3810" spans="1:19" x14ac:dyDescent="0.3">
      <c r="A3810" t="s">
        <v>9740</v>
      </c>
      <c r="B3810">
        <v>-1</v>
      </c>
      <c r="C3810" t="s">
        <v>9778</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14369</v>
      </c>
      <c r="R3810">
        <v>567</v>
      </c>
      <c r="S3810">
        <v>705</v>
      </c>
    </row>
    <row r="3811" spans="1:19" x14ac:dyDescent="0.3">
      <c r="A3811" t="s">
        <v>9740</v>
      </c>
      <c r="B3811">
        <v>-1</v>
      </c>
      <c r="C3811" t="s">
        <v>9778</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14370</v>
      </c>
      <c r="R3811">
        <v>706</v>
      </c>
      <c r="S3811">
        <v>854</v>
      </c>
    </row>
    <row r="3812" spans="1:19" x14ac:dyDescent="0.3">
      <c r="A3812" t="s">
        <v>9740</v>
      </c>
      <c r="B3812">
        <v>-1</v>
      </c>
      <c r="C3812" t="s">
        <v>9778</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14371</v>
      </c>
      <c r="R3812">
        <v>855</v>
      </c>
      <c r="S3812">
        <v>1029</v>
      </c>
    </row>
    <row r="3813" spans="1:19" x14ac:dyDescent="0.3">
      <c r="A3813" t="s">
        <v>9740</v>
      </c>
      <c r="B3813">
        <v>-1</v>
      </c>
      <c r="C3813" t="s">
        <v>9778</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14375</v>
      </c>
    </row>
    <row r="3814" spans="1:19" x14ac:dyDescent="0.3">
      <c r="A3814" t="s">
        <v>9740</v>
      </c>
      <c r="B3814">
        <v>-1</v>
      </c>
      <c r="C3814" t="s">
        <v>9778</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14378</v>
      </c>
    </row>
    <row r="3815" spans="1:19" x14ac:dyDescent="0.3">
      <c r="A3815" t="s">
        <v>9740</v>
      </c>
      <c r="B3815">
        <v>-1</v>
      </c>
      <c r="C3815" t="s">
        <v>9778</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14379</v>
      </c>
      <c r="R3815">
        <v>1030</v>
      </c>
      <c r="S3815">
        <v>1212</v>
      </c>
    </row>
    <row r="3816" spans="1:19" x14ac:dyDescent="0.3">
      <c r="A3816" t="s">
        <v>9740</v>
      </c>
      <c r="B3816">
        <v>-1</v>
      </c>
      <c r="C3816" t="s">
        <v>9781</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14365</v>
      </c>
      <c r="R3816">
        <v>1</v>
      </c>
      <c r="S3816">
        <v>42</v>
      </c>
    </row>
    <row r="3817" spans="1:19" x14ac:dyDescent="0.3">
      <c r="A3817" t="s">
        <v>9740</v>
      </c>
      <c r="B3817">
        <v>-1</v>
      </c>
      <c r="C3817" t="s">
        <v>9781</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14366</v>
      </c>
      <c r="R3817">
        <v>43</v>
      </c>
      <c r="S3817">
        <v>319</v>
      </c>
    </row>
    <row r="3818" spans="1:19" x14ac:dyDescent="0.3">
      <c r="A3818" t="s">
        <v>9740</v>
      </c>
      <c r="B3818">
        <v>-1</v>
      </c>
      <c r="C3818" t="s">
        <v>9781</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14367</v>
      </c>
      <c r="R3818">
        <v>320</v>
      </c>
      <c r="S3818">
        <v>374</v>
      </c>
    </row>
    <row r="3819" spans="1:19" x14ac:dyDescent="0.3">
      <c r="A3819" t="s">
        <v>9740</v>
      </c>
      <c r="B3819">
        <v>-1</v>
      </c>
      <c r="C3819" t="s">
        <v>9781</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14368</v>
      </c>
      <c r="R3819">
        <v>375</v>
      </c>
      <c r="S3819">
        <v>566</v>
      </c>
    </row>
    <row r="3820" spans="1:19" x14ac:dyDescent="0.3">
      <c r="A3820" t="s">
        <v>9740</v>
      </c>
      <c r="B3820">
        <v>-1</v>
      </c>
      <c r="C3820" t="s">
        <v>9781</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14369</v>
      </c>
      <c r="R3820">
        <v>567</v>
      </c>
      <c r="S3820">
        <v>705</v>
      </c>
    </row>
    <row r="3821" spans="1:19" x14ac:dyDescent="0.3">
      <c r="A3821" t="s">
        <v>9740</v>
      </c>
      <c r="B3821">
        <v>-1</v>
      </c>
      <c r="C3821" t="s">
        <v>9781</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14370</v>
      </c>
      <c r="R3821">
        <v>706</v>
      </c>
      <c r="S3821">
        <v>854</v>
      </c>
    </row>
    <row r="3822" spans="1:19" x14ac:dyDescent="0.3">
      <c r="A3822" t="s">
        <v>9740</v>
      </c>
      <c r="B3822">
        <v>-1</v>
      </c>
      <c r="C3822" t="s">
        <v>9781</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14371</v>
      </c>
      <c r="R3822">
        <v>855</v>
      </c>
      <c r="S3822">
        <v>1029</v>
      </c>
    </row>
    <row r="3823" spans="1:19" x14ac:dyDescent="0.3">
      <c r="A3823" t="s">
        <v>9740</v>
      </c>
      <c r="B3823">
        <v>-1</v>
      </c>
      <c r="C3823" t="s">
        <v>9781</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14375</v>
      </c>
    </row>
    <row r="3824" spans="1:19" x14ac:dyDescent="0.3">
      <c r="A3824" t="s">
        <v>9740</v>
      </c>
      <c r="B3824">
        <v>-1</v>
      </c>
      <c r="C3824" t="s">
        <v>9781</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14379</v>
      </c>
      <c r="R3824">
        <v>1030</v>
      </c>
      <c r="S3824">
        <v>1212</v>
      </c>
    </row>
    <row r="3825" spans="1:19" x14ac:dyDescent="0.3">
      <c r="A3825" t="s">
        <v>9740</v>
      </c>
      <c r="B3825">
        <v>-1</v>
      </c>
      <c r="C3825" t="s">
        <v>9781</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14380</v>
      </c>
    </row>
    <row r="3826" spans="1:19" x14ac:dyDescent="0.3">
      <c r="A3826" t="s">
        <v>4443</v>
      </c>
      <c r="B3826">
        <v>1</v>
      </c>
      <c r="C3826" t="s">
        <v>4453</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14381</v>
      </c>
    </row>
    <row r="3827" spans="1:19" x14ac:dyDescent="0.3">
      <c r="A3827" t="s">
        <v>4443</v>
      </c>
      <c r="B3827">
        <v>1</v>
      </c>
      <c r="C3827" t="s">
        <v>4453</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14382</v>
      </c>
      <c r="R3827">
        <v>1</v>
      </c>
      <c r="S3827">
        <v>216</v>
      </c>
    </row>
    <row r="3828" spans="1:19" x14ac:dyDescent="0.3">
      <c r="A3828" t="s">
        <v>4443</v>
      </c>
      <c r="B3828">
        <v>1</v>
      </c>
      <c r="C3828" t="s">
        <v>4453</v>
      </c>
      <c r="D3828" t="str">
        <f>INDEX(Transcripts[#Data], MATCH(Exons[[#This Row],[Transcript stable ID]], Transcripts[Transcript stable ID], 0), 4)</f>
        <v>NM_002460.4</v>
      </c>
      <c r="E3828" t="s">
        <v>27</v>
      </c>
      <c r="J3828">
        <v>391739</v>
      </c>
      <c r="K3828">
        <v>394821</v>
      </c>
      <c r="L3828">
        <v>395007</v>
      </c>
      <c r="N3828">
        <v>3</v>
      </c>
      <c r="O3828">
        <v>343</v>
      </c>
      <c r="P3828">
        <v>529</v>
      </c>
      <c r="Q3828" t="s">
        <v>14383</v>
      </c>
      <c r="R3828">
        <v>217</v>
      </c>
      <c r="S3828">
        <v>403</v>
      </c>
    </row>
    <row r="3829" spans="1:19" x14ac:dyDescent="0.3">
      <c r="A3829" t="s">
        <v>4443</v>
      </c>
      <c r="B3829">
        <v>1</v>
      </c>
      <c r="C3829" t="s">
        <v>4453</v>
      </c>
      <c r="D3829" t="str">
        <f>INDEX(Transcripts[#Data], MATCH(Exons[[#This Row],[Transcript stable ID]], Transcripts[Transcript stable ID], 0), 4)</f>
        <v>NM_002460.4</v>
      </c>
      <c r="E3829" t="s">
        <v>27</v>
      </c>
      <c r="J3829">
        <v>391739</v>
      </c>
      <c r="K3829">
        <v>395847</v>
      </c>
      <c r="L3829">
        <v>395935</v>
      </c>
      <c r="N3829">
        <v>4</v>
      </c>
      <c r="O3829">
        <v>530</v>
      </c>
      <c r="P3829">
        <v>618</v>
      </c>
      <c r="Q3829" t="s">
        <v>14384</v>
      </c>
      <c r="R3829">
        <v>404</v>
      </c>
      <c r="S3829">
        <v>492</v>
      </c>
    </row>
    <row r="3830" spans="1:19" x14ac:dyDescent="0.3">
      <c r="A3830" t="s">
        <v>4443</v>
      </c>
      <c r="B3830">
        <v>1</v>
      </c>
      <c r="C3830" t="s">
        <v>4453</v>
      </c>
      <c r="D3830" t="str">
        <f>INDEX(Transcripts[#Data], MATCH(Exons[[#This Row],[Transcript stable ID]], Transcripts[Transcript stable ID], 0), 4)</f>
        <v>NM_002460.4</v>
      </c>
      <c r="E3830" t="s">
        <v>27</v>
      </c>
      <c r="J3830">
        <v>391739</v>
      </c>
      <c r="K3830">
        <v>397108</v>
      </c>
      <c r="L3830">
        <v>397252</v>
      </c>
      <c r="N3830">
        <v>5</v>
      </c>
      <c r="O3830">
        <v>619</v>
      </c>
      <c r="P3830">
        <v>763</v>
      </c>
      <c r="Q3830" t="s">
        <v>14385</v>
      </c>
      <c r="R3830">
        <v>493</v>
      </c>
      <c r="S3830">
        <v>637</v>
      </c>
    </row>
    <row r="3831" spans="1:19" x14ac:dyDescent="0.3">
      <c r="A3831" t="s">
        <v>4443</v>
      </c>
      <c r="B3831">
        <v>1</v>
      </c>
      <c r="C3831" t="s">
        <v>4453</v>
      </c>
      <c r="D3831" t="str">
        <f>INDEX(Transcripts[#Data], MATCH(Exons[[#This Row],[Transcript stable ID]], Transcripts[Transcript stable ID], 0), 4)</f>
        <v>NM_002460.4</v>
      </c>
      <c r="E3831" t="s">
        <v>27</v>
      </c>
      <c r="J3831">
        <v>391739</v>
      </c>
      <c r="K3831">
        <v>398828</v>
      </c>
      <c r="L3831">
        <v>398935</v>
      </c>
      <c r="N3831">
        <v>6</v>
      </c>
      <c r="O3831">
        <v>764</v>
      </c>
      <c r="P3831">
        <v>871</v>
      </c>
      <c r="Q3831" t="s">
        <v>14386</v>
      </c>
      <c r="R3831">
        <v>638</v>
      </c>
      <c r="S3831">
        <v>745</v>
      </c>
    </row>
    <row r="3832" spans="1:19" x14ac:dyDescent="0.3">
      <c r="A3832" t="s">
        <v>4443</v>
      </c>
      <c r="B3832">
        <v>1</v>
      </c>
      <c r="C3832" t="s">
        <v>4453</v>
      </c>
      <c r="D3832" t="str">
        <f>INDEX(Transcripts[#Data], MATCH(Exons[[#This Row],[Transcript stable ID]], Transcripts[Transcript stable ID], 0), 4)</f>
        <v>NM_002460.4</v>
      </c>
      <c r="E3832" t="s">
        <v>27</v>
      </c>
      <c r="J3832">
        <v>391739</v>
      </c>
      <c r="K3832">
        <v>401424</v>
      </c>
      <c r="L3832">
        <v>401777</v>
      </c>
      <c r="N3832">
        <v>7</v>
      </c>
      <c r="O3832">
        <v>872</v>
      </c>
      <c r="P3832">
        <v>1225</v>
      </c>
      <c r="Q3832" t="s">
        <v>14387</v>
      </c>
      <c r="R3832">
        <v>746</v>
      </c>
      <c r="S3832">
        <v>1099</v>
      </c>
    </row>
    <row r="3833" spans="1:19" x14ac:dyDescent="0.3">
      <c r="A3833" t="s">
        <v>4443</v>
      </c>
      <c r="B3833">
        <v>1</v>
      </c>
      <c r="C3833" t="s">
        <v>4453</v>
      </c>
      <c r="D3833" t="str">
        <f>INDEX(Transcripts[#Data], MATCH(Exons[[#This Row],[Transcript stable ID]], Transcripts[Transcript stable ID], 0), 4)</f>
        <v>NM_002460.4</v>
      </c>
      <c r="E3833" t="s">
        <v>27</v>
      </c>
      <c r="J3833">
        <v>391739</v>
      </c>
      <c r="K3833">
        <v>405018</v>
      </c>
      <c r="L3833">
        <v>405130</v>
      </c>
      <c r="N3833">
        <v>8</v>
      </c>
      <c r="O3833">
        <v>1226</v>
      </c>
      <c r="P3833">
        <v>1338</v>
      </c>
      <c r="Q3833" t="s">
        <v>14388</v>
      </c>
      <c r="R3833">
        <v>1100</v>
      </c>
      <c r="S3833">
        <v>1212</v>
      </c>
    </row>
    <row r="3834" spans="1:19" x14ac:dyDescent="0.3">
      <c r="A3834" t="s">
        <v>4443</v>
      </c>
      <c r="B3834">
        <v>1</v>
      </c>
      <c r="C3834" t="s">
        <v>4453</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14389</v>
      </c>
      <c r="R3834">
        <v>1213</v>
      </c>
      <c r="S3834">
        <v>1356</v>
      </c>
    </row>
    <row r="3835" spans="1:19" x14ac:dyDescent="0.3">
      <c r="A3835" t="s">
        <v>8999</v>
      </c>
      <c r="B3835">
        <v>-1</v>
      </c>
      <c r="C3835" t="s">
        <v>9000</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14390</v>
      </c>
    </row>
    <row r="3836" spans="1:19" x14ac:dyDescent="0.3">
      <c r="A3836" t="s">
        <v>8999</v>
      </c>
      <c r="B3836">
        <v>-1</v>
      </c>
      <c r="C3836" t="s">
        <v>9000</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14391</v>
      </c>
      <c r="R3836">
        <v>1</v>
      </c>
      <c r="S3836">
        <v>140</v>
      </c>
    </row>
    <row r="3837" spans="1:19" x14ac:dyDescent="0.3">
      <c r="A3837" t="s">
        <v>8999</v>
      </c>
      <c r="B3837">
        <v>-1</v>
      </c>
      <c r="C3837" t="s">
        <v>9000</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14392</v>
      </c>
      <c r="R3837">
        <v>141</v>
      </c>
      <c r="S3837">
        <v>233</v>
      </c>
    </row>
    <row r="3838" spans="1:19" x14ac:dyDescent="0.3">
      <c r="A3838" t="s">
        <v>8999</v>
      </c>
      <c r="B3838">
        <v>-1</v>
      </c>
      <c r="C3838" t="s">
        <v>9000</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14393</v>
      </c>
      <c r="R3838">
        <v>234</v>
      </c>
      <c r="S3838">
        <v>366</v>
      </c>
    </row>
    <row r="3839" spans="1:19" x14ac:dyDescent="0.3">
      <c r="A3839" t="s">
        <v>8999</v>
      </c>
      <c r="B3839">
        <v>-1</v>
      </c>
      <c r="C3839" t="s">
        <v>9000</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14394</v>
      </c>
      <c r="R3839">
        <v>367</v>
      </c>
      <c r="S3839">
        <v>419</v>
      </c>
    </row>
    <row r="3840" spans="1:19" x14ac:dyDescent="0.3">
      <c r="A3840" t="s">
        <v>8999</v>
      </c>
      <c r="B3840">
        <v>-1</v>
      </c>
      <c r="C3840" t="s">
        <v>9000</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14395</v>
      </c>
      <c r="R3840">
        <v>420</v>
      </c>
      <c r="S3840">
        <v>494</v>
      </c>
    </row>
    <row r="3841" spans="1:19" x14ac:dyDescent="0.3">
      <c r="A3841" t="s">
        <v>8999</v>
      </c>
      <c r="B3841">
        <v>-1</v>
      </c>
      <c r="C3841" t="s">
        <v>9000</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14396</v>
      </c>
      <c r="R3841">
        <v>495</v>
      </c>
      <c r="S3841">
        <v>580</v>
      </c>
    </row>
    <row r="3842" spans="1:19" x14ac:dyDescent="0.3">
      <c r="A3842" t="s">
        <v>8999</v>
      </c>
      <c r="B3842">
        <v>-1</v>
      </c>
      <c r="C3842" t="s">
        <v>9000</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14397</v>
      </c>
      <c r="R3842">
        <v>581</v>
      </c>
      <c r="S3842">
        <v>625</v>
      </c>
    </row>
    <row r="3843" spans="1:19" x14ac:dyDescent="0.3">
      <c r="A3843" t="s">
        <v>8999</v>
      </c>
      <c r="B3843">
        <v>-1</v>
      </c>
      <c r="C3843" t="s">
        <v>9000</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14398</v>
      </c>
      <c r="R3843">
        <v>626</v>
      </c>
      <c r="S3843">
        <v>738</v>
      </c>
    </row>
    <row r="3844" spans="1:19" x14ac:dyDescent="0.3">
      <c r="A3844" t="s">
        <v>8698</v>
      </c>
      <c r="B3844">
        <v>1</v>
      </c>
      <c r="C3844" t="s">
        <v>8701</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14399</v>
      </c>
      <c r="R3844">
        <v>1</v>
      </c>
      <c r="S3844">
        <v>182</v>
      </c>
    </row>
    <row r="3845" spans="1:19" x14ac:dyDescent="0.3">
      <c r="A3845" t="s">
        <v>8698</v>
      </c>
      <c r="B3845">
        <v>1</v>
      </c>
      <c r="C3845" t="s">
        <v>8701</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14400</v>
      </c>
      <c r="R3845">
        <v>183</v>
      </c>
      <c r="S3845">
        <v>317</v>
      </c>
    </row>
    <row r="3846" spans="1:19" x14ac:dyDescent="0.3">
      <c r="A3846" t="s">
        <v>8698</v>
      </c>
      <c r="B3846">
        <v>1</v>
      </c>
      <c r="C3846" t="s">
        <v>8701</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14401</v>
      </c>
      <c r="R3846">
        <v>318</v>
      </c>
      <c r="S3846">
        <v>454</v>
      </c>
    </row>
    <row r="3847" spans="1:19" x14ac:dyDescent="0.3">
      <c r="A3847" t="s">
        <v>8698</v>
      </c>
      <c r="B3847">
        <v>1</v>
      </c>
      <c r="C3847" t="s">
        <v>8701</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14402</v>
      </c>
      <c r="R3847">
        <v>455</v>
      </c>
      <c r="S3847">
        <v>597</v>
      </c>
    </row>
    <row r="3848" spans="1:19" x14ac:dyDescent="0.3">
      <c r="A3848" t="s">
        <v>8698</v>
      </c>
      <c r="B3848">
        <v>1</v>
      </c>
      <c r="C3848" t="s">
        <v>8701</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14403</v>
      </c>
      <c r="R3848">
        <v>598</v>
      </c>
      <c r="S3848">
        <v>683</v>
      </c>
    </row>
    <row r="3849" spans="1:19" x14ac:dyDescent="0.3">
      <c r="A3849" t="s">
        <v>8698</v>
      </c>
      <c r="B3849">
        <v>1</v>
      </c>
      <c r="C3849" t="s">
        <v>8701</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14404</v>
      </c>
      <c r="R3849">
        <v>684</v>
      </c>
      <c r="S3849">
        <v>756</v>
      </c>
    </row>
    <row r="3850" spans="1:19" x14ac:dyDescent="0.3">
      <c r="A3850" t="s">
        <v>8698</v>
      </c>
      <c r="B3850">
        <v>1</v>
      </c>
      <c r="C3850" t="s">
        <v>8701</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14405</v>
      </c>
      <c r="R3850">
        <v>757</v>
      </c>
      <c r="S3850">
        <v>910</v>
      </c>
    </row>
    <row r="3851" spans="1:19" x14ac:dyDescent="0.3">
      <c r="A3851" t="s">
        <v>8698</v>
      </c>
      <c r="B3851">
        <v>1</v>
      </c>
      <c r="C3851" t="s">
        <v>8701</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14406</v>
      </c>
      <c r="R3851">
        <v>911</v>
      </c>
      <c r="S3851">
        <v>1022</v>
      </c>
    </row>
    <row r="3852" spans="1:19" x14ac:dyDescent="0.3">
      <c r="A3852" t="s">
        <v>8698</v>
      </c>
      <c r="B3852">
        <v>1</v>
      </c>
      <c r="C3852" t="s">
        <v>8701</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14407</v>
      </c>
      <c r="R3852">
        <v>1023</v>
      </c>
      <c r="S3852">
        <v>1157</v>
      </c>
    </row>
    <row r="3853" spans="1:19" x14ac:dyDescent="0.3">
      <c r="A3853" t="s">
        <v>8698</v>
      </c>
      <c r="B3853">
        <v>1</v>
      </c>
      <c r="C3853" t="s">
        <v>8701</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14408</v>
      </c>
      <c r="R3853">
        <v>1158</v>
      </c>
      <c r="S3853">
        <v>1296</v>
      </c>
    </row>
    <row r="3854" spans="1:19" x14ac:dyDescent="0.3">
      <c r="A3854" t="s">
        <v>8698</v>
      </c>
      <c r="B3854">
        <v>1</v>
      </c>
      <c r="C3854" t="s">
        <v>8701</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14409</v>
      </c>
      <c r="R3854">
        <v>1297</v>
      </c>
      <c r="S3854">
        <v>1365</v>
      </c>
    </row>
    <row r="3855" spans="1:19" x14ac:dyDescent="0.3">
      <c r="A3855" t="s">
        <v>8698</v>
      </c>
      <c r="B3855">
        <v>1</v>
      </c>
      <c r="C3855" t="s">
        <v>8701</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14410</v>
      </c>
      <c r="R3855">
        <v>1366</v>
      </c>
      <c r="S3855">
        <v>1455</v>
      </c>
    </row>
    <row r="3856" spans="1:19" x14ac:dyDescent="0.3">
      <c r="A3856" t="s">
        <v>8698</v>
      </c>
      <c r="B3856">
        <v>1</v>
      </c>
      <c r="C3856" t="s">
        <v>8709</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14400</v>
      </c>
      <c r="R3856">
        <v>183</v>
      </c>
      <c r="S3856">
        <v>317</v>
      </c>
    </row>
    <row r="3857" spans="1:19" x14ac:dyDescent="0.3">
      <c r="A3857" t="s">
        <v>8698</v>
      </c>
      <c r="B3857">
        <v>1</v>
      </c>
      <c r="C3857" t="s">
        <v>8709</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14401</v>
      </c>
      <c r="R3857">
        <v>318</v>
      </c>
      <c r="S3857">
        <v>454</v>
      </c>
    </row>
    <row r="3858" spans="1:19" x14ac:dyDescent="0.3">
      <c r="A3858" t="s">
        <v>8698</v>
      </c>
      <c r="B3858">
        <v>1</v>
      </c>
      <c r="C3858" t="s">
        <v>8709</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14402</v>
      </c>
      <c r="R3858">
        <v>455</v>
      </c>
      <c r="S3858">
        <v>597</v>
      </c>
    </row>
    <row r="3859" spans="1:19" x14ac:dyDescent="0.3">
      <c r="A3859" t="s">
        <v>8698</v>
      </c>
      <c r="B3859">
        <v>1</v>
      </c>
      <c r="C3859" t="s">
        <v>8709</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14403</v>
      </c>
      <c r="R3859">
        <v>598</v>
      </c>
      <c r="S3859">
        <v>683</v>
      </c>
    </row>
    <row r="3860" spans="1:19" x14ac:dyDescent="0.3">
      <c r="A3860" t="s">
        <v>8698</v>
      </c>
      <c r="B3860">
        <v>1</v>
      </c>
      <c r="C3860" t="s">
        <v>8709</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14404</v>
      </c>
      <c r="R3860">
        <v>684</v>
      </c>
      <c r="S3860">
        <v>756</v>
      </c>
    </row>
    <row r="3861" spans="1:19" x14ac:dyDescent="0.3">
      <c r="A3861" t="s">
        <v>8698</v>
      </c>
      <c r="B3861">
        <v>1</v>
      </c>
      <c r="C3861" t="s">
        <v>8709</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14405</v>
      </c>
      <c r="R3861">
        <v>757</v>
      </c>
      <c r="S3861">
        <v>910</v>
      </c>
    </row>
    <row r="3862" spans="1:19" x14ac:dyDescent="0.3">
      <c r="A3862" t="s">
        <v>8698</v>
      </c>
      <c r="B3862">
        <v>1</v>
      </c>
      <c r="C3862" t="s">
        <v>8709</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14406</v>
      </c>
      <c r="R3862">
        <v>911</v>
      </c>
      <c r="S3862">
        <v>1022</v>
      </c>
    </row>
    <row r="3863" spans="1:19" x14ac:dyDescent="0.3">
      <c r="A3863" t="s">
        <v>8698</v>
      </c>
      <c r="B3863">
        <v>1</v>
      </c>
      <c r="C3863" t="s">
        <v>8709</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14407</v>
      </c>
      <c r="R3863">
        <v>1023</v>
      </c>
      <c r="S3863">
        <v>1157</v>
      </c>
    </row>
    <row r="3864" spans="1:19" x14ac:dyDescent="0.3">
      <c r="A3864" t="s">
        <v>8698</v>
      </c>
      <c r="B3864">
        <v>1</v>
      </c>
      <c r="C3864" t="s">
        <v>8709</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14408</v>
      </c>
      <c r="R3864">
        <v>1158</v>
      </c>
      <c r="S3864">
        <v>1296</v>
      </c>
    </row>
    <row r="3865" spans="1:19" x14ac:dyDescent="0.3">
      <c r="A3865" t="s">
        <v>8698</v>
      </c>
      <c r="B3865">
        <v>1</v>
      </c>
      <c r="C3865" t="s">
        <v>8709</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14411</v>
      </c>
      <c r="R3865">
        <v>1</v>
      </c>
      <c r="S3865">
        <v>182</v>
      </c>
    </row>
    <row r="3866" spans="1:19" x14ac:dyDescent="0.3">
      <c r="A3866" t="s">
        <v>8698</v>
      </c>
      <c r="B3866">
        <v>1</v>
      </c>
      <c r="C3866" t="s">
        <v>8709</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14412</v>
      </c>
      <c r="R3866">
        <v>1297</v>
      </c>
      <c r="S3866">
        <v>1302</v>
      </c>
    </row>
    <row r="3867" spans="1:19" x14ac:dyDescent="0.3">
      <c r="A3867" t="s">
        <v>5309</v>
      </c>
      <c r="B3867">
        <v>1</v>
      </c>
      <c r="C3867" t="s">
        <v>5321</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14413</v>
      </c>
      <c r="R3867">
        <v>1</v>
      </c>
      <c r="S3867">
        <v>104</v>
      </c>
    </row>
    <row r="3868" spans="1:19" x14ac:dyDescent="0.3">
      <c r="A3868" t="s">
        <v>5309</v>
      </c>
      <c r="B3868">
        <v>1</v>
      </c>
      <c r="C3868" t="s">
        <v>5321</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14414</v>
      </c>
      <c r="R3868">
        <v>105</v>
      </c>
      <c r="S3868">
        <v>354</v>
      </c>
    </row>
    <row r="3869" spans="1:19" x14ac:dyDescent="0.3">
      <c r="A3869" t="s">
        <v>5309</v>
      </c>
      <c r="B3869">
        <v>1</v>
      </c>
      <c r="C3869" t="s">
        <v>5321</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14415</v>
      </c>
      <c r="R3869">
        <v>355</v>
      </c>
      <c r="S3869">
        <v>582</v>
      </c>
    </row>
    <row r="3870" spans="1:19" x14ac:dyDescent="0.3">
      <c r="A3870" t="s">
        <v>5309</v>
      </c>
      <c r="B3870">
        <v>1</v>
      </c>
      <c r="C3870" t="s">
        <v>5321</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14416</v>
      </c>
      <c r="R3870">
        <v>583</v>
      </c>
      <c r="S3870">
        <v>666</v>
      </c>
    </row>
    <row r="3871" spans="1:19" x14ac:dyDescent="0.3">
      <c r="A3871" t="s">
        <v>5309</v>
      </c>
      <c r="B3871">
        <v>1</v>
      </c>
      <c r="C3871" t="s">
        <v>5321</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14417</v>
      </c>
      <c r="R3871">
        <v>667</v>
      </c>
      <c r="S3871">
        <v>762</v>
      </c>
    </row>
    <row r="3872" spans="1:19" x14ac:dyDescent="0.3">
      <c r="A3872" t="s">
        <v>5309</v>
      </c>
      <c r="B3872">
        <v>1</v>
      </c>
      <c r="C3872" t="s">
        <v>5321</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14418</v>
      </c>
      <c r="R3872">
        <v>763</v>
      </c>
      <c r="S3872">
        <v>880</v>
      </c>
    </row>
    <row r="3873" spans="1:19" x14ac:dyDescent="0.3">
      <c r="A3873" t="s">
        <v>5309</v>
      </c>
      <c r="B3873">
        <v>1</v>
      </c>
      <c r="C3873" t="s">
        <v>5321</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14419</v>
      </c>
      <c r="R3873">
        <v>881</v>
      </c>
      <c r="S3873">
        <v>937</v>
      </c>
    </row>
    <row r="3874" spans="1:19" x14ac:dyDescent="0.3">
      <c r="A3874" t="s">
        <v>5309</v>
      </c>
      <c r="B3874">
        <v>1</v>
      </c>
      <c r="C3874" t="s">
        <v>5321</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14420</v>
      </c>
      <c r="R3874">
        <v>938</v>
      </c>
      <c r="S3874">
        <v>1013</v>
      </c>
    </row>
    <row r="3875" spans="1:19" x14ac:dyDescent="0.3">
      <c r="A3875" t="s">
        <v>5309</v>
      </c>
      <c r="B3875">
        <v>1</v>
      </c>
      <c r="C3875" t="s">
        <v>5321</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14421</v>
      </c>
      <c r="R3875">
        <v>1014</v>
      </c>
      <c r="S3875">
        <v>1161</v>
      </c>
    </row>
    <row r="3876" spans="1:19" x14ac:dyDescent="0.3">
      <c r="A3876" t="s">
        <v>5309</v>
      </c>
      <c r="B3876">
        <v>1</v>
      </c>
      <c r="C3876" t="s">
        <v>5321</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14422</v>
      </c>
      <c r="R3876">
        <v>1162</v>
      </c>
      <c r="S3876">
        <v>1563</v>
      </c>
    </row>
    <row r="3877" spans="1:19" x14ac:dyDescent="0.3">
      <c r="A3877" t="s">
        <v>5309</v>
      </c>
      <c r="B3877">
        <v>1</v>
      </c>
      <c r="C3877" t="s">
        <v>5334</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14415</v>
      </c>
      <c r="R3877">
        <v>199</v>
      </c>
      <c r="S3877">
        <v>426</v>
      </c>
    </row>
    <row r="3878" spans="1:19" x14ac:dyDescent="0.3">
      <c r="A3878" t="s">
        <v>5309</v>
      </c>
      <c r="B3878">
        <v>1</v>
      </c>
      <c r="C3878" t="s">
        <v>5334</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14416</v>
      </c>
      <c r="R3878">
        <v>427</v>
      </c>
      <c r="S3878">
        <v>510</v>
      </c>
    </row>
    <row r="3879" spans="1:19" x14ac:dyDescent="0.3">
      <c r="A3879" t="s">
        <v>5309</v>
      </c>
      <c r="B3879">
        <v>1</v>
      </c>
      <c r="C3879" t="s">
        <v>5334</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14417</v>
      </c>
      <c r="R3879">
        <v>511</v>
      </c>
      <c r="S3879">
        <v>606</v>
      </c>
    </row>
    <row r="3880" spans="1:19" x14ac:dyDescent="0.3">
      <c r="A3880" t="s">
        <v>5309</v>
      </c>
      <c r="B3880">
        <v>1</v>
      </c>
      <c r="C3880" t="s">
        <v>5334</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14418</v>
      </c>
      <c r="R3880">
        <v>607</v>
      </c>
      <c r="S3880">
        <v>724</v>
      </c>
    </row>
    <row r="3881" spans="1:19" x14ac:dyDescent="0.3">
      <c r="A3881" t="s">
        <v>5309</v>
      </c>
      <c r="B3881">
        <v>1</v>
      </c>
      <c r="C3881" t="s">
        <v>5334</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14419</v>
      </c>
      <c r="R3881">
        <v>725</v>
      </c>
      <c r="S3881">
        <v>781</v>
      </c>
    </row>
    <row r="3882" spans="1:19" x14ac:dyDescent="0.3">
      <c r="A3882" t="s">
        <v>5309</v>
      </c>
      <c r="B3882">
        <v>1</v>
      </c>
      <c r="C3882" t="s">
        <v>5334</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14420</v>
      </c>
      <c r="R3882">
        <v>782</v>
      </c>
      <c r="S3882">
        <v>857</v>
      </c>
    </row>
    <row r="3883" spans="1:19" x14ac:dyDescent="0.3">
      <c r="A3883" t="s">
        <v>5309</v>
      </c>
      <c r="B3883">
        <v>1</v>
      </c>
      <c r="C3883" t="s">
        <v>5334</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14421</v>
      </c>
      <c r="R3883">
        <v>858</v>
      </c>
      <c r="S3883">
        <v>1005</v>
      </c>
    </row>
    <row r="3884" spans="1:19" x14ac:dyDescent="0.3">
      <c r="A3884" t="s">
        <v>5309</v>
      </c>
      <c r="B3884">
        <v>1</v>
      </c>
      <c r="C3884" t="s">
        <v>5334</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14423</v>
      </c>
      <c r="R3884">
        <v>1</v>
      </c>
      <c r="S3884">
        <v>198</v>
      </c>
    </row>
    <row r="3885" spans="1:19" x14ac:dyDescent="0.3">
      <c r="A3885" t="s">
        <v>5309</v>
      </c>
      <c r="B3885">
        <v>1</v>
      </c>
      <c r="C3885" t="s">
        <v>5334</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14424</v>
      </c>
    </row>
    <row r="3886" spans="1:19" x14ac:dyDescent="0.3">
      <c r="A3886" t="s">
        <v>5309</v>
      </c>
      <c r="B3886">
        <v>1</v>
      </c>
      <c r="C3886" t="s">
        <v>5334</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14425</v>
      </c>
      <c r="R3886">
        <v>1006</v>
      </c>
      <c r="S3886">
        <v>1407</v>
      </c>
    </row>
    <row r="3887" spans="1:19" x14ac:dyDescent="0.3">
      <c r="A3887" t="s">
        <v>5309</v>
      </c>
      <c r="B3887">
        <v>1</v>
      </c>
      <c r="C3887" t="s">
        <v>5346</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14415</v>
      </c>
      <c r="R3887">
        <v>34</v>
      </c>
      <c r="S3887">
        <v>261</v>
      </c>
    </row>
    <row r="3888" spans="1:19" x14ac:dyDescent="0.3">
      <c r="A3888" t="s">
        <v>5309</v>
      </c>
      <c r="B3888">
        <v>1</v>
      </c>
      <c r="C3888" t="s">
        <v>5346</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14416</v>
      </c>
      <c r="R3888">
        <v>262</v>
      </c>
      <c r="S3888">
        <v>345</v>
      </c>
    </row>
    <row r="3889" spans="1:19" x14ac:dyDescent="0.3">
      <c r="A3889" t="s">
        <v>5309</v>
      </c>
      <c r="B3889">
        <v>1</v>
      </c>
      <c r="C3889" t="s">
        <v>5346</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14417</v>
      </c>
      <c r="R3889">
        <v>346</v>
      </c>
      <c r="S3889">
        <v>441</v>
      </c>
    </row>
    <row r="3890" spans="1:19" x14ac:dyDescent="0.3">
      <c r="A3890" t="s">
        <v>5309</v>
      </c>
      <c r="B3890">
        <v>1</v>
      </c>
      <c r="C3890" t="s">
        <v>5346</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14418</v>
      </c>
      <c r="R3890">
        <v>442</v>
      </c>
      <c r="S3890">
        <v>559</v>
      </c>
    </row>
    <row r="3891" spans="1:19" x14ac:dyDescent="0.3">
      <c r="A3891" t="s">
        <v>5309</v>
      </c>
      <c r="B3891">
        <v>1</v>
      </c>
      <c r="C3891" t="s">
        <v>5346</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14419</v>
      </c>
      <c r="R3891">
        <v>560</v>
      </c>
      <c r="S3891">
        <v>616</v>
      </c>
    </row>
    <row r="3892" spans="1:19" x14ac:dyDescent="0.3">
      <c r="A3892" t="s">
        <v>5309</v>
      </c>
      <c r="B3892">
        <v>1</v>
      </c>
      <c r="C3892" t="s">
        <v>5346</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14420</v>
      </c>
      <c r="R3892">
        <v>617</v>
      </c>
      <c r="S3892">
        <v>692</v>
      </c>
    </row>
    <row r="3893" spans="1:19" x14ac:dyDescent="0.3">
      <c r="A3893" t="s">
        <v>5309</v>
      </c>
      <c r="B3893">
        <v>1</v>
      </c>
      <c r="C3893" t="s">
        <v>5346</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14421</v>
      </c>
      <c r="R3893">
        <v>693</v>
      </c>
      <c r="S3893">
        <v>840</v>
      </c>
    </row>
    <row r="3894" spans="1:19" x14ac:dyDescent="0.3">
      <c r="A3894" t="s">
        <v>5309</v>
      </c>
      <c r="B3894">
        <v>1</v>
      </c>
      <c r="C3894" t="s">
        <v>5346</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14426</v>
      </c>
      <c r="R3894">
        <v>1</v>
      </c>
      <c r="S3894">
        <v>33</v>
      </c>
    </row>
    <row r="3895" spans="1:19" x14ac:dyDescent="0.3">
      <c r="A3895" t="s">
        <v>5309</v>
      </c>
      <c r="B3895">
        <v>1</v>
      </c>
      <c r="C3895" t="s">
        <v>5346</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14427</v>
      </c>
      <c r="R3895">
        <v>841</v>
      </c>
      <c r="S3895">
        <v>1242</v>
      </c>
    </row>
    <row r="3896" spans="1:19" x14ac:dyDescent="0.3">
      <c r="A3896" t="s">
        <v>5309</v>
      </c>
      <c r="B3896">
        <v>1</v>
      </c>
      <c r="C3896" t="s">
        <v>5338</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14415</v>
      </c>
      <c r="R3896">
        <v>34</v>
      </c>
      <c r="S3896">
        <v>261</v>
      </c>
    </row>
    <row r="3897" spans="1:19" x14ac:dyDescent="0.3">
      <c r="A3897" t="s">
        <v>5309</v>
      </c>
      <c r="B3897">
        <v>1</v>
      </c>
      <c r="C3897" t="s">
        <v>5338</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14416</v>
      </c>
      <c r="R3897">
        <v>262</v>
      </c>
      <c r="S3897">
        <v>345</v>
      </c>
    </row>
    <row r="3898" spans="1:19" x14ac:dyDescent="0.3">
      <c r="A3898" t="s">
        <v>5309</v>
      </c>
      <c r="B3898">
        <v>1</v>
      </c>
      <c r="C3898" t="s">
        <v>5338</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14417</v>
      </c>
      <c r="R3898">
        <v>346</v>
      </c>
      <c r="S3898">
        <v>441</v>
      </c>
    </row>
    <row r="3899" spans="1:19" x14ac:dyDescent="0.3">
      <c r="A3899" t="s">
        <v>5309</v>
      </c>
      <c r="B3899">
        <v>1</v>
      </c>
      <c r="C3899" t="s">
        <v>5338</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14418</v>
      </c>
      <c r="R3899">
        <v>442</v>
      </c>
      <c r="S3899">
        <v>559</v>
      </c>
    </row>
    <row r="3900" spans="1:19" x14ac:dyDescent="0.3">
      <c r="A3900" t="s">
        <v>5309</v>
      </c>
      <c r="B3900">
        <v>1</v>
      </c>
      <c r="C3900" t="s">
        <v>5338</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14420</v>
      </c>
      <c r="R3900">
        <v>635</v>
      </c>
      <c r="S3900">
        <v>710</v>
      </c>
    </row>
    <row r="3901" spans="1:19" x14ac:dyDescent="0.3">
      <c r="A3901" t="s">
        <v>5309</v>
      </c>
      <c r="B3901">
        <v>1</v>
      </c>
      <c r="C3901" t="s">
        <v>5338</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14421</v>
      </c>
      <c r="R3901">
        <v>711</v>
      </c>
      <c r="S3901">
        <v>858</v>
      </c>
    </row>
    <row r="3902" spans="1:19" x14ac:dyDescent="0.3">
      <c r="A3902" t="s">
        <v>5309</v>
      </c>
      <c r="B3902">
        <v>1</v>
      </c>
      <c r="C3902" t="s">
        <v>5338</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14428</v>
      </c>
      <c r="R3902">
        <v>560</v>
      </c>
      <c r="S3902">
        <v>634</v>
      </c>
    </row>
    <row r="3903" spans="1:19" x14ac:dyDescent="0.3">
      <c r="A3903" t="s">
        <v>5309</v>
      </c>
      <c r="B3903">
        <v>1</v>
      </c>
      <c r="C3903" t="s">
        <v>5338</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14429</v>
      </c>
      <c r="R3903">
        <v>1</v>
      </c>
      <c r="S3903">
        <v>33</v>
      </c>
    </row>
    <row r="3904" spans="1:19" x14ac:dyDescent="0.3">
      <c r="A3904" t="s">
        <v>5309</v>
      </c>
      <c r="B3904">
        <v>1</v>
      </c>
      <c r="C3904" t="s">
        <v>5338</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14430</v>
      </c>
      <c r="R3904">
        <v>859</v>
      </c>
      <c r="S3904">
        <v>1260</v>
      </c>
    </row>
    <row r="3905" spans="1:19" x14ac:dyDescent="0.3">
      <c r="A3905" t="s">
        <v>5309</v>
      </c>
      <c r="B3905">
        <v>1</v>
      </c>
      <c r="C3905" t="s">
        <v>5325</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14414</v>
      </c>
      <c r="R3905">
        <v>102</v>
      </c>
      <c r="S3905">
        <v>351</v>
      </c>
    </row>
    <row r="3906" spans="1:19" x14ac:dyDescent="0.3">
      <c r="A3906" t="s">
        <v>5309</v>
      </c>
      <c r="B3906">
        <v>1</v>
      </c>
      <c r="C3906" t="s">
        <v>5325</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14415</v>
      </c>
      <c r="R3906">
        <v>352</v>
      </c>
      <c r="S3906">
        <v>579</v>
      </c>
    </row>
    <row r="3907" spans="1:19" x14ac:dyDescent="0.3">
      <c r="A3907" t="s">
        <v>5309</v>
      </c>
      <c r="B3907">
        <v>1</v>
      </c>
      <c r="C3907" t="s">
        <v>5325</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14416</v>
      </c>
      <c r="R3907">
        <v>580</v>
      </c>
      <c r="S3907">
        <v>663</v>
      </c>
    </row>
    <row r="3908" spans="1:19" x14ac:dyDescent="0.3">
      <c r="A3908" t="s">
        <v>5309</v>
      </c>
      <c r="B3908">
        <v>1</v>
      </c>
      <c r="C3908" t="s">
        <v>5325</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14417</v>
      </c>
      <c r="R3908">
        <v>664</v>
      </c>
      <c r="S3908">
        <v>759</v>
      </c>
    </row>
    <row r="3909" spans="1:19" x14ac:dyDescent="0.3">
      <c r="A3909" t="s">
        <v>5309</v>
      </c>
      <c r="B3909">
        <v>1</v>
      </c>
      <c r="C3909" t="s">
        <v>5325</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14418</v>
      </c>
      <c r="R3909">
        <v>760</v>
      </c>
      <c r="S3909">
        <v>877</v>
      </c>
    </row>
    <row r="3910" spans="1:19" x14ac:dyDescent="0.3">
      <c r="A3910" t="s">
        <v>5309</v>
      </c>
      <c r="B3910">
        <v>1</v>
      </c>
      <c r="C3910" t="s">
        <v>5325</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14419</v>
      </c>
      <c r="R3910">
        <v>878</v>
      </c>
      <c r="S3910">
        <v>934</v>
      </c>
    </row>
    <row r="3911" spans="1:19" x14ac:dyDescent="0.3">
      <c r="A3911" t="s">
        <v>5309</v>
      </c>
      <c r="B3911">
        <v>1</v>
      </c>
      <c r="C3911" t="s">
        <v>5325</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14420</v>
      </c>
      <c r="R3911">
        <v>935</v>
      </c>
      <c r="S3911">
        <v>1010</v>
      </c>
    </row>
    <row r="3912" spans="1:19" x14ac:dyDescent="0.3">
      <c r="A3912" t="s">
        <v>5309</v>
      </c>
      <c r="B3912">
        <v>1</v>
      </c>
      <c r="C3912" t="s">
        <v>5325</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14421</v>
      </c>
      <c r="R3912">
        <v>1011</v>
      </c>
      <c r="S3912">
        <v>1158</v>
      </c>
    </row>
    <row r="3913" spans="1:19" x14ac:dyDescent="0.3">
      <c r="A3913" t="s">
        <v>5309</v>
      </c>
      <c r="B3913">
        <v>1</v>
      </c>
      <c r="C3913" t="s">
        <v>5325</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14431</v>
      </c>
      <c r="R3913">
        <v>1</v>
      </c>
      <c r="S3913">
        <v>101</v>
      </c>
    </row>
    <row r="3914" spans="1:19" x14ac:dyDescent="0.3">
      <c r="A3914" t="s">
        <v>5309</v>
      </c>
      <c r="B3914">
        <v>1</v>
      </c>
      <c r="C3914" t="s">
        <v>5325</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14432</v>
      </c>
      <c r="R3914">
        <v>1159</v>
      </c>
      <c r="S3914">
        <v>1560</v>
      </c>
    </row>
    <row r="3915" spans="1:19" x14ac:dyDescent="0.3">
      <c r="A3915" t="s">
        <v>5309</v>
      </c>
      <c r="B3915">
        <v>1</v>
      </c>
      <c r="C3915" t="s">
        <v>5328</v>
      </c>
      <c r="D3915">
        <f>INDEX(Transcripts[#Data], MATCH(Exons[[#This Row],[Transcript stable ID]], Transcripts[Transcript stable ID], 0), 4)</f>
        <v>0</v>
      </c>
      <c r="E3915" t="s">
        <v>27</v>
      </c>
      <c r="J3915">
        <v>69928256</v>
      </c>
      <c r="K3915">
        <v>69986973</v>
      </c>
      <c r="L3915">
        <v>69987200</v>
      </c>
      <c r="N3915">
        <v>2</v>
      </c>
      <c r="O3915">
        <v>280</v>
      </c>
      <c r="P3915">
        <v>507</v>
      </c>
      <c r="Q3915" t="s">
        <v>14415</v>
      </c>
      <c r="R3915">
        <v>280</v>
      </c>
      <c r="S3915">
        <v>507</v>
      </c>
    </row>
    <row r="3916" spans="1:19" x14ac:dyDescent="0.3">
      <c r="A3916" t="s">
        <v>5309</v>
      </c>
      <c r="B3916">
        <v>1</v>
      </c>
      <c r="C3916" t="s">
        <v>5328</v>
      </c>
      <c r="D3916">
        <f>INDEX(Transcripts[#Data], MATCH(Exons[[#This Row],[Transcript stable ID]], Transcripts[Transcript stable ID], 0), 4)</f>
        <v>0</v>
      </c>
      <c r="E3916" t="s">
        <v>27</v>
      </c>
      <c r="J3916">
        <v>69928256</v>
      </c>
      <c r="K3916">
        <v>69988249</v>
      </c>
      <c r="L3916">
        <v>69988332</v>
      </c>
      <c r="N3916">
        <v>3</v>
      </c>
      <c r="O3916">
        <v>508</v>
      </c>
      <c r="P3916">
        <v>591</v>
      </c>
      <c r="Q3916" t="s">
        <v>14416</v>
      </c>
      <c r="R3916">
        <v>508</v>
      </c>
      <c r="S3916">
        <v>591</v>
      </c>
    </row>
    <row r="3917" spans="1:19" x14ac:dyDescent="0.3">
      <c r="A3917" t="s">
        <v>5309</v>
      </c>
      <c r="B3917">
        <v>1</v>
      </c>
      <c r="C3917" t="s">
        <v>5328</v>
      </c>
      <c r="D3917">
        <f>INDEX(Transcripts[#Data], MATCH(Exons[[#This Row],[Transcript stable ID]], Transcripts[Transcript stable ID], 0), 4)</f>
        <v>0</v>
      </c>
      <c r="E3917" t="s">
        <v>27</v>
      </c>
      <c r="J3917">
        <v>69928256</v>
      </c>
      <c r="K3917">
        <v>69990387</v>
      </c>
      <c r="L3917">
        <v>69990482</v>
      </c>
      <c r="N3917">
        <v>4</v>
      </c>
      <c r="O3917">
        <v>592</v>
      </c>
      <c r="P3917">
        <v>687</v>
      </c>
      <c r="Q3917" t="s">
        <v>14417</v>
      </c>
      <c r="R3917">
        <v>592</v>
      </c>
      <c r="S3917">
        <v>687</v>
      </c>
    </row>
    <row r="3918" spans="1:19" x14ac:dyDescent="0.3">
      <c r="A3918" t="s">
        <v>5309</v>
      </c>
      <c r="B3918">
        <v>1</v>
      </c>
      <c r="C3918" t="s">
        <v>5328</v>
      </c>
      <c r="D3918">
        <f>INDEX(Transcripts[#Data], MATCH(Exons[[#This Row],[Transcript stable ID]], Transcripts[Transcript stable ID], 0), 4)</f>
        <v>0</v>
      </c>
      <c r="E3918" t="s">
        <v>27</v>
      </c>
      <c r="J3918">
        <v>69928256</v>
      </c>
      <c r="K3918">
        <v>69998202</v>
      </c>
      <c r="L3918">
        <v>69998319</v>
      </c>
      <c r="N3918">
        <v>5</v>
      </c>
      <c r="O3918">
        <v>688</v>
      </c>
      <c r="P3918">
        <v>805</v>
      </c>
      <c r="Q3918" t="s">
        <v>14418</v>
      </c>
      <c r="R3918">
        <v>688</v>
      </c>
      <c r="S3918">
        <v>805</v>
      </c>
    </row>
    <row r="3919" spans="1:19" x14ac:dyDescent="0.3">
      <c r="A3919" t="s">
        <v>5309</v>
      </c>
      <c r="B3919">
        <v>1</v>
      </c>
      <c r="C3919" t="s">
        <v>5328</v>
      </c>
      <c r="D3919">
        <f>INDEX(Transcripts[#Data], MATCH(Exons[[#This Row],[Transcript stable ID]], Transcripts[Transcript stable ID], 0), 4)</f>
        <v>0</v>
      </c>
      <c r="E3919" t="s">
        <v>27</v>
      </c>
      <c r="J3919">
        <v>69928256</v>
      </c>
      <c r="K3919">
        <v>70000981</v>
      </c>
      <c r="L3919">
        <v>70001037</v>
      </c>
      <c r="N3919">
        <v>6</v>
      </c>
      <c r="O3919">
        <v>806</v>
      </c>
      <c r="P3919">
        <v>862</v>
      </c>
      <c r="Q3919" t="s">
        <v>14419</v>
      </c>
      <c r="R3919">
        <v>806</v>
      </c>
      <c r="S3919">
        <v>862</v>
      </c>
    </row>
    <row r="3920" spans="1:19" x14ac:dyDescent="0.3">
      <c r="A3920" t="s">
        <v>5309</v>
      </c>
      <c r="B3920">
        <v>1</v>
      </c>
      <c r="C3920" t="s">
        <v>5328</v>
      </c>
      <c r="D3920">
        <f>INDEX(Transcripts[#Data], MATCH(Exons[[#This Row],[Transcript stable ID]], Transcripts[Transcript stable ID], 0), 4)</f>
        <v>0</v>
      </c>
      <c r="E3920" t="s">
        <v>27</v>
      </c>
      <c r="J3920">
        <v>69928256</v>
      </c>
      <c r="K3920">
        <v>70005606</v>
      </c>
      <c r="L3920">
        <v>70005681</v>
      </c>
      <c r="N3920">
        <v>7</v>
      </c>
      <c r="O3920">
        <v>863</v>
      </c>
      <c r="P3920">
        <v>938</v>
      </c>
      <c r="Q3920" t="s">
        <v>14420</v>
      </c>
      <c r="R3920">
        <v>863</v>
      </c>
      <c r="S3920">
        <v>938</v>
      </c>
    </row>
    <row r="3921" spans="1:19" x14ac:dyDescent="0.3">
      <c r="A3921" t="s">
        <v>5309</v>
      </c>
      <c r="B3921">
        <v>1</v>
      </c>
      <c r="C3921" t="s">
        <v>5328</v>
      </c>
      <c r="D3921">
        <f>INDEX(Transcripts[#Data], MATCH(Exons[[#This Row],[Transcript stable ID]], Transcripts[Transcript stable ID], 0), 4)</f>
        <v>0</v>
      </c>
      <c r="E3921" t="s">
        <v>27</v>
      </c>
      <c r="J3921">
        <v>69928256</v>
      </c>
      <c r="K3921">
        <v>70008424</v>
      </c>
      <c r="L3921">
        <v>70008571</v>
      </c>
      <c r="N3921">
        <v>8</v>
      </c>
      <c r="O3921">
        <v>939</v>
      </c>
      <c r="P3921">
        <v>1086</v>
      </c>
      <c r="Q3921" t="s">
        <v>14421</v>
      </c>
      <c r="R3921">
        <v>939</v>
      </c>
      <c r="S3921">
        <v>1086</v>
      </c>
    </row>
    <row r="3922" spans="1:19" x14ac:dyDescent="0.3">
      <c r="A3922" t="s">
        <v>5309</v>
      </c>
      <c r="B3922">
        <v>1</v>
      </c>
      <c r="C3922" t="s">
        <v>5328</v>
      </c>
      <c r="D3922">
        <f>INDEX(Transcripts[#Data], MATCH(Exons[[#This Row],[Transcript stable ID]], Transcripts[Transcript stable ID], 0), 4)</f>
        <v>0</v>
      </c>
      <c r="E3922" t="s">
        <v>27</v>
      </c>
      <c r="J3922">
        <v>69928256</v>
      </c>
      <c r="K3922">
        <v>69928256</v>
      </c>
      <c r="L3922">
        <v>69928534</v>
      </c>
      <c r="N3922">
        <v>1</v>
      </c>
      <c r="O3922">
        <v>1</v>
      </c>
      <c r="P3922">
        <v>279</v>
      </c>
      <c r="Q3922" t="s">
        <v>14433</v>
      </c>
      <c r="R3922">
        <v>1</v>
      </c>
      <c r="S3922">
        <v>279</v>
      </c>
    </row>
    <row r="3923" spans="1:19" x14ac:dyDescent="0.3">
      <c r="A3923" t="s">
        <v>5309</v>
      </c>
      <c r="B3923">
        <v>1</v>
      </c>
      <c r="C3923" t="s">
        <v>5328</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14434</v>
      </c>
      <c r="R3923">
        <v>1087</v>
      </c>
      <c r="S3923">
        <v>1488</v>
      </c>
    </row>
    <row r="3924" spans="1:19" x14ac:dyDescent="0.3">
      <c r="A3924" t="s">
        <v>9035</v>
      </c>
      <c r="B3924">
        <v>-1</v>
      </c>
      <c r="C3924" t="s">
        <v>9042</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14435</v>
      </c>
    </row>
    <row r="3925" spans="1:19" x14ac:dyDescent="0.3">
      <c r="A3925" t="s">
        <v>9035</v>
      </c>
      <c r="B3925">
        <v>-1</v>
      </c>
      <c r="C3925" t="s">
        <v>9042</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14436</v>
      </c>
    </row>
    <row r="3926" spans="1:19" x14ac:dyDescent="0.3">
      <c r="A3926" t="s">
        <v>9035</v>
      </c>
      <c r="B3926">
        <v>-1</v>
      </c>
      <c r="C3926" t="s">
        <v>9042</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14437</v>
      </c>
      <c r="R3926">
        <v>1</v>
      </c>
      <c r="S3926">
        <v>106</v>
      </c>
    </row>
    <row r="3927" spans="1:19" x14ac:dyDescent="0.3">
      <c r="A3927" t="s">
        <v>9035</v>
      </c>
      <c r="B3927">
        <v>-1</v>
      </c>
      <c r="C3927" t="s">
        <v>9042</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14438</v>
      </c>
      <c r="R3927">
        <v>107</v>
      </c>
      <c r="S3927">
        <v>210</v>
      </c>
    </row>
    <row r="3928" spans="1:19" x14ac:dyDescent="0.3">
      <c r="A3928" t="s">
        <v>9035</v>
      </c>
      <c r="B3928">
        <v>-1</v>
      </c>
      <c r="C3928" t="s">
        <v>9042</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14439</v>
      </c>
      <c r="R3928">
        <v>211</v>
      </c>
      <c r="S3928">
        <v>363</v>
      </c>
    </row>
    <row r="3929" spans="1:19" x14ac:dyDescent="0.3">
      <c r="A3929" t="s">
        <v>9035</v>
      </c>
      <c r="B3929">
        <v>-1</v>
      </c>
      <c r="C3929" t="s">
        <v>9042</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14440</v>
      </c>
      <c r="R3929">
        <v>364</v>
      </c>
      <c r="S3929">
        <v>508</v>
      </c>
    </row>
    <row r="3930" spans="1:19" x14ac:dyDescent="0.3">
      <c r="A3930" t="s">
        <v>9035</v>
      </c>
      <c r="B3930">
        <v>-1</v>
      </c>
      <c r="C3930" t="s">
        <v>9042</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14441</v>
      </c>
      <c r="R3930">
        <v>509</v>
      </c>
      <c r="S3930">
        <v>663</v>
      </c>
    </row>
    <row r="3931" spans="1:19" x14ac:dyDescent="0.3">
      <c r="A3931" t="s">
        <v>9035</v>
      </c>
      <c r="B3931">
        <v>-1</v>
      </c>
      <c r="C3931" t="s">
        <v>9042</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14442</v>
      </c>
      <c r="R3931">
        <v>664</v>
      </c>
      <c r="S3931">
        <v>737</v>
      </c>
    </row>
    <row r="3932" spans="1:19" x14ac:dyDescent="0.3">
      <c r="A3932" t="s">
        <v>9035</v>
      </c>
      <c r="B3932">
        <v>-1</v>
      </c>
      <c r="C3932" t="s">
        <v>9042</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14443</v>
      </c>
      <c r="R3932">
        <v>738</v>
      </c>
      <c r="S3932">
        <v>913</v>
      </c>
    </row>
    <row r="3933" spans="1:19" x14ac:dyDescent="0.3">
      <c r="A3933" t="s">
        <v>9035</v>
      </c>
      <c r="B3933">
        <v>-1</v>
      </c>
      <c r="C3933" t="s">
        <v>9042</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14444</v>
      </c>
      <c r="R3933">
        <v>914</v>
      </c>
      <c r="S3933">
        <v>1029</v>
      </c>
    </row>
    <row r="3934" spans="1:19" x14ac:dyDescent="0.3">
      <c r="A3934" t="s">
        <v>9035</v>
      </c>
      <c r="B3934">
        <v>-1</v>
      </c>
      <c r="C3934" t="s">
        <v>9042</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14445</v>
      </c>
      <c r="R3934">
        <v>1030</v>
      </c>
      <c r="S3934">
        <v>1141</v>
      </c>
    </row>
    <row r="3935" spans="1:19" x14ac:dyDescent="0.3">
      <c r="A3935" t="s">
        <v>9035</v>
      </c>
      <c r="B3935">
        <v>-1</v>
      </c>
      <c r="C3935" t="s">
        <v>9042</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14446</v>
      </c>
      <c r="R3935">
        <v>1142</v>
      </c>
      <c r="S3935">
        <v>1263</v>
      </c>
    </row>
    <row r="3936" spans="1:19" x14ac:dyDescent="0.3">
      <c r="A3936" t="s">
        <v>9035</v>
      </c>
      <c r="B3936">
        <v>-1</v>
      </c>
      <c r="C3936" t="s">
        <v>9042</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14447</v>
      </c>
      <c r="R3936">
        <v>1264</v>
      </c>
      <c r="S3936">
        <v>1333</v>
      </c>
    </row>
    <row r="3937" spans="1:19" x14ac:dyDescent="0.3">
      <c r="A3937" t="s">
        <v>9035</v>
      </c>
      <c r="B3937">
        <v>-1</v>
      </c>
      <c r="C3937" t="s">
        <v>9042</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14448</v>
      </c>
      <c r="R3937">
        <v>1334</v>
      </c>
      <c r="S3937">
        <v>1438</v>
      </c>
    </row>
    <row r="3938" spans="1:19" x14ac:dyDescent="0.3">
      <c r="A3938" t="s">
        <v>9035</v>
      </c>
      <c r="B3938">
        <v>-1</v>
      </c>
      <c r="C3938" t="s">
        <v>9042</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14449</v>
      </c>
      <c r="R3938">
        <v>1439</v>
      </c>
      <c r="S3938">
        <v>1997</v>
      </c>
    </row>
    <row r="3939" spans="1:19" x14ac:dyDescent="0.3">
      <c r="A3939" t="s">
        <v>9035</v>
      </c>
      <c r="B3939">
        <v>-1</v>
      </c>
      <c r="C3939" t="s">
        <v>9042</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14450</v>
      </c>
      <c r="R3939">
        <v>1998</v>
      </c>
      <c r="S3939">
        <v>2041</v>
      </c>
    </row>
    <row r="3940" spans="1:19" x14ac:dyDescent="0.3">
      <c r="A3940" t="s">
        <v>9035</v>
      </c>
      <c r="B3940">
        <v>-1</v>
      </c>
      <c r="C3940" t="s">
        <v>9042</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14451</v>
      </c>
      <c r="R3940">
        <v>2042</v>
      </c>
      <c r="S3940">
        <v>2208</v>
      </c>
    </row>
    <row r="3941" spans="1:19" x14ac:dyDescent="0.3">
      <c r="A3941" t="s">
        <v>9035</v>
      </c>
      <c r="B3941">
        <v>-1</v>
      </c>
      <c r="C3941" t="s">
        <v>9042</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14452</v>
      </c>
      <c r="R3941">
        <v>2209</v>
      </c>
      <c r="S3941">
        <v>2391</v>
      </c>
    </row>
    <row r="3942" spans="1:19" x14ac:dyDescent="0.3">
      <c r="A3942" t="s">
        <v>9035</v>
      </c>
      <c r="B3942">
        <v>-1</v>
      </c>
      <c r="C3942" t="s">
        <v>9042</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14453</v>
      </c>
      <c r="R3942">
        <v>2392</v>
      </c>
      <c r="S3942">
        <v>2502</v>
      </c>
    </row>
    <row r="3943" spans="1:19" x14ac:dyDescent="0.3">
      <c r="A3943" t="s">
        <v>9035</v>
      </c>
      <c r="B3943">
        <v>-1</v>
      </c>
      <c r="C3943" t="s">
        <v>9042</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14454</v>
      </c>
      <c r="R3943">
        <v>2503</v>
      </c>
      <c r="S3943">
        <v>2625</v>
      </c>
    </row>
    <row r="3944" spans="1:19" x14ac:dyDescent="0.3">
      <c r="A3944" t="s">
        <v>9035</v>
      </c>
      <c r="B3944">
        <v>-1</v>
      </c>
      <c r="C3944" t="s">
        <v>9042</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14455</v>
      </c>
      <c r="R3944">
        <v>2626</v>
      </c>
      <c r="S3944">
        <v>2813</v>
      </c>
    </row>
    <row r="3945" spans="1:19" x14ac:dyDescent="0.3">
      <c r="A3945" t="s">
        <v>9035</v>
      </c>
      <c r="B3945">
        <v>-1</v>
      </c>
      <c r="C3945" t="s">
        <v>9042</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14456</v>
      </c>
      <c r="R3945">
        <v>2814</v>
      </c>
      <c r="S3945">
        <v>2975</v>
      </c>
    </row>
    <row r="3946" spans="1:19" x14ac:dyDescent="0.3">
      <c r="A3946" t="s">
        <v>9035</v>
      </c>
      <c r="B3946">
        <v>-1</v>
      </c>
      <c r="C3946" t="s">
        <v>9042</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14457</v>
      </c>
      <c r="R3946">
        <v>2976</v>
      </c>
      <c r="S3946">
        <v>3495</v>
      </c>
    </row>
    <row r="3947" spans="1:19" x14ac:dyDescent="0.3">
      <c r="A3947" t="s">
        <v>4605</v>
      </c>
      <c r="B3947">
        <v>1</v>
      </c>
      <c r="C3947" t="s">
        <v>4614</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14458</v>
      </c>
      <c r="R3947">
        <v>1</v>
      </c>
      <c r="S3947">
        <v>161</v>
      </c>
    </row>
    <row r="3948" spans="1:19" x14ac:dyDescent="0.3">
      <c r="A3948" t="s">
        <v>4605</v>
      </c>
      <c r="B3948">
        <v>1</v>
      </c>
      <c r="C3948" t="s">
        <v>4614</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14459</v>
      </c>
      <c r="R3948">
        <v>162</v>
      </c>
      <c r="S3948">
        <v>225</v>
      </c>
    </row>
    <row r="3949" spans="1:19" x14ac:dyDescent="0.3">
      <c r="A3949" t="s">
        <v>4605</v>
      </c>
      <c r="B3949">
        <v>1</v>
      </c>
      <c r="C3949" t="s">
        <v>4614</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14460</v>
      </c>
      <c r="R3949">
        <v>226</v>
      </c>
      <c r="S3949">
        <v>334</v>
      </c>
    </row>
    <row r="3950" spans="1:19" x14ac:dyDescent="0.3">
      <c r="A3950" t="s">
        <v>4605</v>
      </c>
      <c r="B3950">
        <v>1</v>
      </c>
      <c r="C3950" t="s">
        <v>4614</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14461</v>
      </c>
      <c r="R3950">
        <v>335</v>
      </c>
      <c r="S3950">
        <v>384</v>
      </c>
    </row>
    <row r="3951" spans="1:19" x14ac:dyDescent="0.3">
      <c r="A3951" t="s">
        <v>4605</v>
      </c>
      <c r="B3951">
        <v>1</v>
      </c>
      <c r="C3951" t="s">
        <v>4614</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14462</v>
      </c>
      <c r="R3951">
        <v>385</v>
      </c>
      <c r="S3951">
        <v>443</v>
      </c>
    </row>
    <row r="3952" spans="1:19" x14ac:dyDescent="0.3">
      <c r="A3952" t="s">
        <v>4605</v>
      </c>
      <c r="B3952">
        <v>1</v>
      </c>
      <c r="C3952" t="s">
        <v>4614</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14463</v>
      </c>
      <c r="R3952">
        <v>444</v>
      </c>
      <c r="S3952">
        <v>564</v>
      </c>
    </row>
    <row r="3953" spans="1:19" x14ac:dyDescent="0.3">
      <c r="A3953" t="s">
        <v>4605</v>
      </c>
      <c r="B3953">
        <v>1</v>
      </c>
      <c r="C3953" t="s">
        <v>4614</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14464</v>
      </c>
      <c r="R3953">
        <v>565</v>
      </c>
      <c r="S3953">
        <v>619</v>
      </c>
    </row>
    <row r="3954" spans="1:19" x14ac:dyDescent="0.3">
      <c r="A3954" t="s">
        <v>4605</v>
      </c>
      <c r="B3954">
        <v>1</v>
      </c>
      <c r="C3954" t="s">
        <v>4614</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14465</v>
      </c>
      <c r="R3954">
        <v>620</v>
      </c>
      <c r="S3954">
        <v>654</v>
      </c>
    </row>
    <row r="3955" spans="1:19" x14ac:dyDescent="0.3">
      <c r="A3955" t="s">
        <v>4605</v>
      </c>
      <c r="B3955">
        <v>1</v>
      </c>
      <c r="C3955" t="s">
        <v>4614</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14466</v>
      </c>
      <c r="R3955">
        <v>655</v>
      </c>
      <c r="S3955">
        <v>748</v>
      </c>
    </row>
    <row r="3956" spans="1:19" x14ac:dyDescent="0.3">
      <c r="A3956" t="s">
        <v>4605</v>
      </c>
      <c r="B3956">
        <v>1</v>
      </c>
      <c r="C3956" t="s">
        <v>4614</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14467</v>
      </c>
      <c r="R3956">
        <v>749</v>
      </c>
      <c r="S3956">
        <v>875</v>
      </c>
    </row>
    <row r="3957" spans="1:19" x14ac:dyDescent="0.3">
      <c r="A3957" t="s">
        <v>4605</v>
      </c>
      <c r="B3957">
        <v>1</v>
      </c>
      <c r="C3957" t="s">
        <v>4614</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14468</v>
      </c>
      <c r="R3957">
        <v>876</v>
      </c>
      <c r="S3957">
        <v>974</v>
      </c>
    </row>
    <row r="3958" spans="1:19" x14ac:dyDescent="0.3">
      <c r="A3958" t="s">
        <v>4605</v>
      </c>
      <c r="B3958">
        <v>1</v>
      </c>
      <c r="C3958" t="s">
        <v>4614</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14469</v>
      </c>
      <c r="R3958">
        <v>975</v>
      </c>
      <c r="S3958">
        <v>1194</v>
      </c>
    </row>
    <row r="3959" spans="1:19" x14ac:dyDescent="0.3">
      <c r="A3959" t="s">
        <v>4605</v>
      </c>
      <c r="B3959">
        <v>1</v>
      </c>
      <c r="C3959" t="s">
        <v>4614</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14470</v>
      </c>
      <c r="R3959">
        <v>1195</v>
      </c>
      <c r="S3959">
        <v>1329</v>
      </c>
    </row>
    <row r="3960" spans="1:19" x14ac:dyDescent="0.3">
      <c r="A3960" t="s">
        <v>4605</v>
      </c>
      <c r="B3960">
        <v>1</v>
      </c>
      <c r="C3960" t="s">
        <v>4614</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14471</v>
      </c>
      <c r="R3960">
        <v>1330</v>
      </c>
      <c r="S3960">
        <v>1425</v>
      </c>
    </row>
    <row r="3961" spans="1:19" x14ac:dyDescent="0.3">
      <c r="A3961" t="s">
        <v>4605</v>
      </c>
      <c r="B3961">
        <v>1</v>
      </c>
      <c r="C3961" t="s">
        <v>4614</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14472</v>
      </c>
      <c r="R3961">
        <v>1426</v>
      </c>
      <c r="S3961">
        <v>1527</v>
      </c>
    </row>
    <row r="3962" spans="1:19" x14ac:dyDescent="0.3">
      <c r="A3962" t="s">
        <v>4605</v>
      </c>
      <c r="B3962">
        <v>1</v>
      </c>
      <c r="C3962" t="s">
        <v>4614</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14473</v>
      </c>
      <c r="R3962">
        <v>1528</v>
      </c>
      <c r="S3962">
        <v>1923</v>
      </c>
    </row>
    <row r="3963" spans="1:19" x14ac:dyDescent="0.3">
      <c r="A3963" t="s">
        <v>4605</v>
      </c>
      <c r="B3963">
        <v>1</v>
      </c>
      <c r="C3963" t="s">
        <v>4614</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14474</v>
      </c>
      <c r="R3963">
        <v>1924</v>
      </c>
      <c r="S3963">
        <v>2702</v>
      </c>
    </row>
    <row r="3964" spans="1:19" x14ac:dyDescent="0.3">
      <c r="A3964" t="s">
        <v>4605</v>
      </c>
      <c r="B3964">
        <v>1</v>
      </c>
      <c r="C3964" t="s">
        <v>4614</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14475</v>
      </c>
      <c r="R3964">
        <v>2703</v>
      </c>
      <c r="S3964">
        <v>2832</v>
      </c>
    </row>
    <row r="3965" spans="1:19" x14ac:dyDescent="0.3">
      <c r="A3965" t="s">
        <v>4605</v>
      </c>
      <c r="B3965">
        <v>1</v>
      </c>
      <c r="C3965" t="s">
        <v>4614</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14476</v>
      </c>
      <c r="R3965">
        <v>2833</v>
      </c>
      <c r="S3965">
        <v>2938</v>
      </c>
    </row>
    <row r="3966" spans="1:19" x14ac:dyDescent="0.3">
      <c r="A3966" t="s">
        <v>4605</v>
      </c>
      <c r="B3966">
        <v>1</v>
      </c>
      <c r="C3966" t="s">
        <v>4614</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14477</v>
      </c>
      <c r="R3966">
        <v>2939</v>
      </c>
      <c r="S3966">
        <v>3144</v>
      </c>
    </row>
    <row r="3967" spans="1:19" x14ac:dyDescent="0.3">
      <c r="A3967" t="s">
        <v>4605</v>
      </c>
      <c r="B3967">
        <v>1</v>
      </c>
      <c r="C3967" t="s">
        <v>4614</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14478</v>
      </c>
      <c r="R3967">
        <v>3145</v>
      </c>
      <c r="S3967">
        <v>3209</v>
      </c>
    </row>
    <row r="3968" spans="1:19" x14ac:dyDescent="0.3">
      <c r="A3968" t="s">
        <v>4605</v>
      </c>
      <c r="B3968">
        <v>1</v>
      </c>
      <c r="C3968" t="s">
        <v>4614</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14479</v>
      </c>
      <c r="R3968">
        <v>3210</v>
      </c>
      <c r="S3968">
        <v>3284</v>
      </c>
    </row>
    <row r="3969" spans="1:19" x14ac:dyDescent="0.3">
      <c r="A3969" t="s">
        <v>4605</v>
      </c>
      <c r="B3969">
        <v>1</v>
      </c>
      <c r="C3969" t="s">
        <v>4614</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14480</v>
      </c>
      <c r="R3969">
        <v>3285</v>
      </c>
      <c r="S3969">
        <v>3433</v>
      </c>
    </row>
    <row r="3970" spans="1:19" x14ac:dyDescent="0.3">
      <c r="A3970" t="s">
        <v>4605</v>
      </c>
      <c r="B3970">
        <v>1</v>
      </c>
      <c r="C3970" t="s">
        <v>4614</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14481</v>
      </c>
      <c r="R3970">
        <v>3434</v>
      </c>
      <c r="S3970">
        <v>3548</v>
      </c>
    </row>
    <row r="3971" spans="1:19" x14ac:dyDescent="0.3">
      <c r="A3971" t="s">
        <v>4605</v>
      </c>
      <c r="B3971">
        <v>1</v>
      </c>
      <c r="C3971" t="s">
        <v>4614</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14482</v>
      </c>
      <c r="R3971">
        <v>3549</v>
      </c>
      <c r="S3971">
        <v>3736</v>
      </c>
    </row>
    <row r="3972" spans="1:19" x14ac:dyDescent="0.3">
      <c r="A3972" t="s">
        <v>4605</v>
      </c>
      <c r="B3972">
        <v>1</v>
      </c>
      <c r="C3972" t="s">
        <v>4614</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14483</v>
      </c>
      <c r="R3972">
        <v>3737</v>
      </c>
      <c r="S3972">
        <v>3878</v>
      </c>
    </row>
    <row r="3973" spans="1:19" x14ac:dyDescent="0.3">
      <c r="A3973" t="s">
        <v>4605</v>
      </c>
      <c r="B3973">
        <v>1</v>
      </c>
      <c r="C3973" t="s">
        <v>4614</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14484</v>
      </c>
      <c r="R3973">
        <v>3879</v>
      </c>
      <c r="S3973">
        <v>4005</v>
      </c>
    </row>
    <row r="3974" spans="1:19" x14ac:dyDescent="0.3">
      <c r="A3974" t="s">
        <v>4605</v>
      </c>
      <c r="B3974">
        <v>1</v>
      </c>
      <c r="C3974" t="s">
        <v>4614</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14485</v>
      </c>
      <c r="R3974">
        <v>4006</v>
      </c>
      <c r="S3974">
        <v>4176</v>
      </c>
    </row>
    <row r="3975" spans="1:19" x14ac:dyDescent="0.3">
      <c r="A3975" t="s">
        <v>4605</v>
      </c>
      <c r="B3975">
        <v>1</v>
      </c>
      <c r="C3975" t="s">
        <v>4614</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14486</v>
      </c>
      <c r="R3975">
        <v>4177</v>
      </c>
      <c r="S3975">
        <v>4206</v>
      </c>
    </row>
    <row r="3976" spans="1:19" x14ac:dyDescent="0.3">
      <c r="A3976" t="s">
        <v>4646</v>
      </c>
      <c r="B3976">
        <v>-1</v>
      </c>
      <c r="C3976" t="s">
        <v>4655</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14487</v>
      </c>
    </row>
    <row r="3977" spans="1:19" x14ac:dyDescent="0.3">
      <c r="A3977" t="s">
        <v>4646</v>
      </c>
      <c r="B3977">
        <v>-1</v>
      </c>
      <c r="C3977" t="s">
        <v>4655</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14488</v>
      </c>
      <c r="R3977">
        <v>1</v>
      </c>
      <c r="S3977">
        <v>639</v>
      </c>
    </row>
    <row r="3978" spans="1:19" x14ac:dyDescent="0.3">
      <c r="A3978" t="s">
        <v>4646</v>
      </c>
      <c r="B3978">
        <v>-1</v>
      </c>
      <c r="C3978" t="s">
        <v>4655</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14489</v>
      </c>
      <c r="R3978">
        <v>640</v>
      </c>
      <c r="S3978">
        <v>1325</v>
      </c>
    </row>
    <row r="3979" spans="1:19" x14ac:dyDescent="0.3">
      <c r="A3979" t="s">
        <v>4646</v>
      </c>
      <c r="B3979">
        <v>-1</v>
      </c>
      <c r="C3979" t="s">
        <v>4655</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14490</v>
      </c>
      <c r="R3979">
        <v>1326</v>
      </c>
      <c r="S3979">
        <v>1531</v>
      </c>
    </row>
    <row r="3980" spans="1:19" x14ac:dyDescent="0.3">
      <c r="A3980" t="s">
        <v>4646</v>
      </c>
      <c r="B3980">
        <v>-1</v>
      </c>
      <c r="C3980" t="s">
        <v>4655</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14491</v>
      </c>
      <c r="R3980">
        <v>1532</v>
      </c>
      <c r="S3980">
        <v>1708</v>
      </c>
    </row>
    <row r="3981" spans="1:19" x14ac:dyDescent="0.3">
      <c r="A3981" t="s">
        <v>4646</v>
      </c>
      <c r="B3981">
        <v>-1</v>
      </c>
      <c r="C3981" t="s">
        <v>4655</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14492</v>
      </c>
      <c r="R3981">
        <v>1709</v>
      </c>
      <c r="S3981">
        <v>1875</v>
      </c>
    </row>
    <row r="3982" spans="1:19" x14ac:dyDescent="0.3">
      <c r="A3982" t="s">
        <v>4646</v>
      </c>
      <c r="B3982">
        <v>-1</v>
      </c>
      <c r="C3982" t="s">
        <v>4659</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14488</v>
      </c>
      <c r="R3982">
        <v>1</v>
      </c>
      <c r="S3982">
        <v>639</v>
      </c>
    </row>
    <row r="3983" spans="1:19" x14ac:dyDescent="0.3">
      <c r="A3983" t="s">
        <v>4646</v>
      </c>
      <c r="B3983">
        <v>-1</v>
      </c>
      <c r="C3983" t="s">
        <v>4659</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14489</v>
      </c>
      <c r="R3983">
        <v>640</v>
      </c>
      <c r="S3983">
        <v>1325</v>
      </c>
    </row>
    <row r="3984" spans="1:19" x14ac:dyDescent="0.3">
      <c r="A3984" t="s">
        <v>4646</v>
      </c>
      <c r="B3984">
        <v>-1</v>
      </c>
      <c r="C3984" t="s">
        <v>4659</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14490</v>
      </c>
      <c r="R3984">
        <v>1326</v>
      </c>
      <c r="S3984">
        <v>1531</v>
      </c>
    </row>
    <row r="3985" spans="1:19" x14ac:dyDescent="0.3">
      <c r="A3985" t="s">
        <v>4646</v>
      </c>
      <c r="B3985">
        <v>-1</v>
      </c>
      <c r="C3985" t="s">
        <v>4659</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14491</v>
      </c>
      <c r="R3985">
        <v>1532</v>
      </c>
      <c r="S3985">
        <v>1708</v>
      </c>
    </row>
    <row r="3986" spans="1:19" x14ac:dyDescent="0.3">
      <c r="A3986" t="s">
        <v>4646</v>
      </c>
      <c r="B3986">
        <v>-1</v>
      </c>
      <c r="C3986" t="s">
        <v>4659</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14493</v>
      </c>
    </row>
    <row r="3987" spans="1:19" x14ac:dyDescent="0.3">
      <c r="A3987" t="s">
        <v>4646</v>
      </c>
      <c r="B3987">
        <v>-1</v>
      </c>
      <c r="C3987" t="s">
        <v>4659</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14494</v>
      </c>
      <c r="R3987">
        <v>1709</v>
      </c>
      <c r="S3987">
        <v>1875</v>
      </c>
    </row>
    <row r="3988" spans="1:19" x14ac:dyDescent="0.3">
      <c r="A3988" t="s">
        <v>133</v>
      </c>
      <c r="B3988">
        <v>-1</v>
      </c>
      <c r="C3988" t="s">
        <v>6835</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14495</v>
      </c>
      <c r="R3988">
        <v>1</v>
      </c>
      <c r="S3988">
        <v>23</v>
      </c>
    </row>
    <row r="3989" spans="1:19" x14ac:dyDescent="0.3">
      <c r="A3989" t="s">
        <v>133</v>
      </c>
      <c r="B3989">
        <v>-1</v>
      </c>
      <c r="C3989" t="s">
        <v>6835</v>
      </c>
      <c r="D3989" t="str">
        <f>INDEX(Transcripts[#Data], MATCH(Exons[[#This Row],[Transcript stable ID]], Transcripts[Transcript stable ID], 0), 4)</f>
        <v>NM_000535.6</v>
      </c>
      <c r="E3989" t="s">
        <v>27</v>
      </c>
      <c r="J3989">
        <v>6048756</v>
      </c>
      <c r="K3989">
        <v>6045523</v>
      </c>
      <c r="L3989">
        <v>6045662</v>
      </c>
      <c r="N3989">
        <v>2</v>
      </c>
      <c r="O3989">
        <v>130</v>
      </c>
      <c r="P3989">
        <v>269</v>
      </c>
      <c r="Q3989" t="s">
        <v>14496</v>
      </c>
      <c r="R3989">
        <v>24</v>
      </c>
      <c r="S3989">
        <v>163</v>
      </c>
    </row>
    <row r="3990" spans="1:19" x14ac:dyDescent="0.3">
      <c r="A3990" t="s">
        <v>133</v>
      </c>
      <c r="B3990">
        <v>-1</v>
      </c>
      <c r="C3990" t="s">
        <v>6835</v>
      </c>
      <c r="D3990" t="str">
        <f>INDEX(Transcripts[#Data], MATCH(Exons[[#This Row],[Transcript stable ID]], Transcripts[Transcript stable ID], 0), 4)</f>
        <v>NM_000535.6</v>
      </c>
      <c r="E3990" t="s">
        <v>27</v>
      </c>
      <c r="J3990">
        <v>6048756</v>
      </c>
      <c r="K3990">
        <v>6043603</v>
      </c>
      <c r="L3990">
        <v>6043689</v>
      </c>
      <c r="N3990">
        <v>3</v>
      </c>
      <c r="O3990">
        <v>270</v>
      </c>
      <c r="P3990">
        <v>356</v>
      </c>
      <c r="Q3990" t="s">
        <v>14497</v>
      </c>
      <c r="R3990">
        <v>164</v>
      </c>
      <c r="S3990">
        <v>250</v>
      </c>
    </row>
    <row r="3991" spans="1:19" x14ac:dyDescent="0.3">
      <c r="A3991" t="s">
        <v>133</v>
      </c>
      <c r="B3991">
        <v>-1</v>
      </c>
      <c r="C3991" t="s">
        <v>6835</v>
      </c>
      <c r="D3991" t="str">
        <f>INDEX(Transcripts[#Data], MATCH(Exons[[#This Row],[Transcript stable ID]], Transcripts[Transcript stable ID], 0), 4)</f>
        <v>NM_000535.6</v>
      </c>
      <c r="E3991" t="s">
        <v>27</v>
      </c>
      <c r="J3991">
        <v>6048756</v>
      </c>
      <c r="K3991">
        <v>6043321</v>
      </c>
      <c r="L3991">
        <v>6043423</v>
      </c>
      <c r="N3991">
        <v>4</v>
      </c>
      <c r="O3991">
        <v>357</v>
      </c>
      <c r="P3991">
        <v>459</v>
      </c>
      <c r="Q3991" t="s">
        <v>14498</v>
      </c>
      <c r="R3991">
        <v>251</v>
      </c>
      <c r="S3991">
        <v>353</v>
      </c>
    </row>
    <row r="3992" spans="1:19" x14ac:dyDescent="0.3">
      <c r="A3992" t="s">
        <v>133</v>
      </c>
      <c r="B3992">
        <v>-1</v>
      </c>
      <c r="C3992" t="s">
        <v>6835</v>
      </c>
      <c r="D3992" t="str">
        <f>INDEX(Transcripts[#Data], MATCH(Exons[[#This Row],[Transcript stable ID]], Transcripts[Transcript stable ID], 0), 4)</f>
        <v>NM_000535.6</v>
      </c>
      <c r="E3992" t="s">
        <v>27</v>
      </c>
      <c r="J3992">
        <v>6048756</v>
      </c>
      <c r="K3992">
        <v>6042084</v>
      </c>
      <c r="L3992">
        <v>6042267</v>
      </c>
      <c r="N3992">
        <v>5</v>
      </c>
      <c r="O3992">
        <v>460</v>
      </c>
      <c r="P3992">
        <v>643</v>
      </c>
      <c r="Q3992" t="s">
        <v>14499</v>
      </c>
      <c r="R3992">
        <v>354</v>
      </c>
      <c r="S3992">
        <v>537</v>
      </c>
    </row>
    <row r="3993" spans="1:19" x14ac:dyDescent="0.3">
      <c r="A3993" t="s">
        <v>133</v>
      </c>
      <c r="B3993">
        <v>-1</v>
      </c>
      <c r="C3993" t="s">
        <v>6835</v>
      </c>
      <c r="D3993" t="str">
        <f>INDEX(Transcripts[#Data], MATCH(Exons[[#This Row],[Transcript stable ID]], Transcripts[Transcript stable ID], 0), 4)</f>
        <v>NM_000535.6</v>
      </c>
      <c r="E3993" t="s">
        <v>27</v>
      </c>
      <c r="J3993">
        <v>6048756</v>
      </c>
      <c r="K3993">
        <v>6038739</v>
      </c>
      <c r="L3993">
        <v>6038906</v>
      </c>
      <c r="N3993">
        <v>6</v>
      </c>
      <c r="O3993">
        <v>644</v>
      </c>
      <c r="P3993">
        <v>811</v>
      </c>
      <c r="Q3993" t="s">
        <v>14500</v>
      </c>
      <c r="R3993">
        <v>538</v>
      </c>
      <c r="S3993">
        <v>705</v>
      </c>
    </row>
    <row r="3994" spans="1:19" x14ac:dyDescent="0.3">
      <c r="A3994" t="s">
        <v>133</v>
      </c>
      <c r="B3994">
        <v>-1</v>
      </c>
      <c r="C3994" t="s">
        <v>6835</v>
      </c>
      <c r="D3994" t="str">
        <f>INDEX(Transcripts[#Data], MATCH(Exons[[#This Row],[Transcript stable ID]], Transcripts[Transcript stable ID], 0), 4)</f>
        <v>NM_000535.6</v>
      </c>
      <c r="E3994" t="s">
        <v>27</v>
      </c>
      <c r="J3994">
        <v>6048756</v>
      </c>
      <c r="K3994">
        <v>6036957</v>
      </c>
      <c r="L3994">
        <v>6037054</v>
      </c>
      <c r="N3994">
        <v>7</v>
      </c>
      <c r="O3994">
        <v>812</v>
      </c>
      <c r="P3994">
        <v>909</v>
      </c>
      <c r="Q3994" t="s">
        <v>14501</v>
      </c>
      <c r="R3994">
        <v>706</v>
      </c>
      <c r="S3994">
        <v>803</v>
      </c>
    </row>
    <row r="3995" spans="1:19" x14ac:dyDescent="0.3">
      <c r="A3995" t="s">
        <v>133</v>
      </c>
      <c r="B3995">
        <v>-1</v>
      </c>
      <c r="C3995" t="s">
        <v>6835</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14502</v>
      </c>
      <c r="R3995">
        <v>804</v>
      </c>
      <c r="S3995">
        <v>903</v>
      </c>
    </row>
    <row r="3996" spans="1:19" x14ac:dyDescent="0.3">
      <c r="A3996" t="s">
        <v>133</v>
      </c>
      <c r="B3996">
        <v>-1</v>
      </c>
      <c r="C3996" t="s">
        <v>6835</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14503</v>
      </c>
      <c r="R3996">
        <v>904</v>
      </c>
      <c r="S3996">
        <v>988</v>
      </c>
    </row>
    <row r="3997" spans="1:19" x14ac:dyDescent="0.3">
      <c r="A3997" t="s">
        <v>133</v>
      </c>
      <c r="B3997">
        <v>-1</v>
      </c>
      <c r="C3997" t="s">
        <v>6835</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14504</v>
      </c>
      <c r="R3997">
        <v>989</v>
      </c>
      <c r="S3997">
        <v>1144</v>
      </c>
    </row>
    <row r="3998" spans="1:19" x14ac:dyDescent="0.3">
      <c r="A3998" t="s">
        <v>133</v>
      </c>
      <c r="B3998">
        <v>-1</v>
      </c>
      <c r="C3998" t="s">
        <v>6835</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14505</v>
      </c>
      <c r="R3998">
        <v>1145</v>
      </c>
      <c r="S3998">
        <v>2006</v>
      </c>
    </row>
    <row r="3999" spans="1:19" x14ac:dyDescent="0.3">
      <c r="A3999" t="s">
        <v>133</v>
      </c>
      <c r="B3999">
        <v>-1</v>
      </c>
      <c r="C3999" t="s">
        <v>6835</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14506</v>
      </c>
      <c r="R3999">
        <v>2007</v>
      </c>
      <c r="S3999">
        <v>2174</v>
      </c>
    </row>
    <row r="4000" spans="1:19" x14ac:dyDescent="0.3">
      <c r="A4000" t="s">
        <v>133</v>
      </c>
      <c r="B4000">
        <v>-1</v>
      </c>
      <c r="C4000" t="s">
        <v>6835</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14507</v>
      </c>
      <c r="R4000">
        <v>2175</v>
      </c>
      <c r="S4000">
        <v>2275</v>
      </c>
    </row>
    <row r="4001" spans="1:19" x14ac:dyDescent="0.3">
      <c r="A4001" t="s">
        <v>133</v>
      </c>
      <c r="B4001">
        <v>-1</v>
      </c>
      <c r="C4001" t="s">
        <v>6835</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14508</v>
      </c>
      <c r="R4001">
        <v>2276</v>
      </c>
      <c r="S4001">
        <v>2445</v>
      </c>
    </row>
    <row r="4002" spans="1:19" x14ac:dyDescent="0.3">
      <c r="A4002" t="s">
        <v>133</v>
      </c>
      <c r="B4002">
        <v>-1</v>
      </c>
      <c r="C4002" t="s">
        <v>6835</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14509</v>
      </c>
      <c r="R4002">
        <v>2446</v>
      </c>
      <c r="S4002">
        <v>2589</v>
      </c>
    </row>
    <row r="4003" spans="1:19" x14ac:dyDescent="0.3">
      <c r="A4003" t="s">
        <v>3604</v>
      </c>
      <c r="B4003">
        <v>1</v>
      </c>
      <c r="C4003" t="s">
        <v>3613</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14510</v>
      </c>
    </row>
    <row r="4004" spans="1:19" x14ac:dyDescent="0.3">
      <c r="A4004" t="s">
        <v>3604</v>
      </c>
      <c r="B4004">
        <v>1</v>
      </c>
      <c r="C4004" t="s">
        <v>3613</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14511</v>
      </c>
      <c r="R4004">
        <v>1</v>
      </c>
      <c r="S4004">
        <v>1983</v>
      </c>
    </row>
    <row r="4005" spans="1:19" x14ac:dyDescent="0.3">
      <c r="A4005" t="s">
        <v>5012</v>
      </c>
      <c r="B4005">
        <v>-1</v>
      </c>
      <c r="C4005" t="s">
        <v>5015</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14512</v>
      </c>
      <c r="R4005">
        <v>1</v>
      </c>
      <c r="S4005">
        <v>119</v>
      </c>
    </row>
    <row r="4006" spans="1:19" x14ac:dyDescent="0.3">
      <c r="A4006" t="s">
        <v>5012</v>
      </c>
      <c r="B4006">
        <v>-1</v>
      </c>
      <c r="C4006" t="s">
        <v>5015</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14513</v>
      </c>
      <c r="R4006">
        <v>120</v>
      </c>
      <c r="S4006">
        <v>302</v>
      </c>
    </row>
    <row r="4007" spans="1:19" x14ac:dyDescent="0.3">
      <c r="A4007" t="s">
        <v>5012</v>
      </c>
      <c r="B4007">
        <v>-1</v>
      </c>
      <c r="C4007" t="s">
        <v>5015</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14514</v>
      </c>
      <c r="R4007">
        <v>303</v>
      </c>
      <c r="S4007">
        <v>492</v>
      </c>
    </row>
    <row r="4008" spans="1:19" x14ac:dyDescent="0.3">
      <c r="A4008" t="s">
        <v>5012</v>
      </c>
      <c r="B4008">
        <v>-1</v>
      </c>
      <c r="C4008" t="s">
        <v>5015</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14515</v>
      </c>
      <c r="R4008">
        <v>493</v>
      </c>
      <c r="S4008">
        <v>609</v>
      </c>
    </row>
    <row r="4009" spans="1:19" x14ac:dyDescent="0.3">
      <c r="A4009" t="s">
        <v>5012</v>
      </c>
      <c r="B4009">
        <v>-1</v>
      </c>
      <c r="C4009" t="s">
        <v>5015</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14516</v>
      </c>
      <c r="R4009">
        <v>610</v>
      </c>
      <c r="S4009">
        <v>724</v>
      </c>
    </row>
    <row r="4010" spans="1:19" x14ac:dyDescent="0.3">
      <c r="A4010" t="s">
        <v>5012</v>
      </c>
      <c r="B4010">
        <v>-1</v>
      </c>
      <c r="C4010" t="s">
        <v>5015</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14517</v>
      </c>
      <c r="R4010">
        <v>725</v>
      </c>
      <c r="S4010">
        <v>856</v>
      </c>
    </row>
    <row r="4011" spans="1:19" x14ac:dyDescent="0.3">
      <c r="A4011" t="s">
        <v>5012</v>
      </c>
      <c r="B4011">
        <v>-1</v>
      </c>
      <c r="C4011" t="s">
        <v>5015</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14518</v>
      </c>
      <c r="R4011">
        <v>857</v>
      </c>
      <c r="S4011">
        <v>966</v>
      </c>
    </row>
    <row r="4012" spans="1:19" x14ac:dyDescent="0.3">
      <c r="A4012" t="s">
        <v>5012</v>
      </c>
      <c r="B4012">
        <v>-1</v>
      </c>
      <c r="C4012" t="s">
        <v>5015</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14519</v>
      </c>
      <c r="R4012">
        <v>967</v>
      </c>
      <c r="S4012">
        <v>1083</v>
      </c>
    </row>
    <row r="4013" spans="1:19" x14ac:dyDescent="0.3">
      <c r="A4013" t="s">
        <v>5012</v>
      </c>
      <c r="B4013">
        <v>-1</v>
      </c>
      <c r="C4013" t="s">
        <v>5015</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14520</v>
      </c>
    </row>
    <row r="4014" spans="1:19" x14ac:dyDescent="0.3">
      <c r="A4014" t="s">
        <v>5012</v>
      </c>
      <c r="B4014">
        <v>-1</v>
      </c>
      <c r="C4014" t="s">
        <v>5019</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14513</v>
      </c>
      <c r="R4014">
        <v>120</v>
      </c>
      <c r="S4014">
        <v>302</v>
      </c>
    </row>
    <row r="4015" spans="1:19" x14ac:dyDescent="0.3">
      <c r="A4015" t="s">
        <v>5012</v>
      </c>
      <c r="B4015">
        <v>-1</v>
      </c>
      <c r="C4015" t="s">
        <v>5019</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14514</v>
      </c>
      <c r="R4015">
        <v>303</v>
      </c>
      <c r="S4015">
        <v>492</v>
      </c>
    </row>
    <row r="4016" spans="1:19" x14ac:dyDescent="0.3">
      <c r="A4016" t="s">
        <v>5012</v>
      </c>
      <c r="B4016">
        <v>-1</v>
      </c>
      <c r="C4016" t="s">
        <v>5019</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14515</v>
      </c>
      <c r="R4016">
        <v>493</v>
      </c>
      <c r="S4016">
        <v>609</v>
      </c>
    </row>
    <row r="4017" spans="1:19" x14ac:dyDescent="0.3">
      <c r="A4017" t="s">
        <v>5012</v>
      </c>
      <c r="B4017">
        <v>-1</v>
      </c>
      <c r="C4017" t="s">
        <v>5019</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14516</v>
      </c>
      <c r="R4017">
        <v>610</v>
      </c>
      <c r="S4017">
        <v>724</v>
      </c>
    </row>
    <row r="4018" spans="1:19" x14ac:dyDescent="0.3">
      <c r="A4018" t="s">
        <v>5012</v>
      </c>
      <c r="B4018">
        <v>-1</v>
      </c>
      <c r="C4018" t="s">
        <v>5019</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14517</v>
      </c>
      <c r="R4018">
        <v>725</v>
      </c>
      <c r="S4018">
        <v>856</v>
      </c>
    </row>
    <row r="4019" spans="1:19" x14ac:dyDescent="0.3">
      <c r="A4019" t="s">
        <v>5012</v>
      </c>
      <c r="B4019">
        <v>-1</v>
      </c>
      <c r="C4019" t="s">
        <v>5019</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14518</v>
      </c>
      <c r="R4019">
        <v>857</v>
      </c>
      <c r="S4019">
        <v>966</v>
      </c>
    </row>
    <row r="4020" spans="1:19" x14ac:dyDescent="0.3">
      <c r="A4020" t="s">
        <v>5012</v>
      </c>
      <c r="B4020">
        <v>-1</v>
      </c>
      <c r="C4020" t="s">
        <v>5019</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14521</v>
      </c>
      <c r="R4020">
        <v>1</v>
      </c>
      <c r="S4020">
        <v>119</v>
      </c>
    </row>
    <row r="4021" spans="1:19" x14ac:dyDescent="0.3">
      <c r="A4021" t="s">
        <v>5012</v>
      </c>
      <c r="B4021">
        <v>-1</v>
      </c>
      <c r="C4021" t="s">
        <v>5019</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14522</v>
      </c>
      <c r="R4021">
        <v>967</v>
      </c>
      <c r="S4021">
        <v>1083</v>
      </c>
    </row>
    <row r="4022" spans="1:19" x14ac:dyDescent="0.3">
      <c r="A4022" t="s">
        <v>122</v>
      </c>
      <c r="B4022">
        <v>1</v>
      </c>
      <c r="C4022" t="s">
        <v>7943</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14523</v>
      </c>
    </row>
    <row r="4023" spans="1:19" x14ac:dyDescent="0.3">
      <c r="A4023" t="s">
        <v>122</v>
      </c>
      <c r="B4023">
        <v>1</v>
      </c>
      <c r="C4023" t="s">
        <v>7943</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14524</v>
      </c>
      <c r="R4023">
        <v>1</v>
      </c>
      <c r="S4023">
        <v>486</v>
      </c>
    </row>
    <row r="4024" spans="1:19" x14ac:dyDescent="0.3">
      <c r="A4024" t="s">
        <v>122</v>
      </c>
      <c r="B4024">
        <v>1</v>
      </c>
      <c r="C4024" t="s">
        <v>7943</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14525</v>
      </c>
      <c r="R4024">
        <v>487</v>
      </c>
      <c r="S4024">
        <v>540</v>
      </c>
    </row>
    <row r="4025" spans="1:19" x14ac:dyDescent="0.3">
      <c r="A4025" t="s">
        <v>122</v>
      </c>
      <c r="B4025">
        <v>1</v>
      </c>
      <c r="C4025" t="s">
        <v>7943</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14526</v>
      </c>
      <c r="R4025">
        <v>541</v>
      </c>
      <c r="S4025">
        <v>729</v>
      </c>
    </row>
    <row r="4026" spans="1:19" x14ac:dyDescent="0.3">
      <c r="A4026" t="s">
        <v>122</v>
      </c>
      <c r="B4026">
        <v>1</v>
      </c>
      <c r="C4026" t="s">
        <v>7939</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14524</v>
      </c>
      <c r="R4026">
        <v>1</v>
      </c>
      <c r="S4026">
        <v>486</v>
      </c>
    </row>
    <row r="4027" spans="1:19" x14ac:dyDescent="0.3">
      <c r="A4027" t="s">
        <v>122</v>
      </c>
      <c r="B4027">
        <v>1</v>
      </c>
      <c r="C4027" t="s">
        <v>7939</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14525</v>
      </c>
      <c r="R4027">
        <v>487</v>
      </c>
      <c r="S4027">
        <v>540</v>
      </c>
    </row>
    <row r="4028" spans="1:19" x14ac:dyDescent="0.3">
      <c r="A4028" t="s">
        <v>122</v>
      </c>
      <c r="B4028">
        <v>1</v>
      </c>
      <c r="C4028" t="s">
        <v>7939</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14527</v>
      </c>
    </row>
    <row r="4029" spans="1:19" x14ac:dyDescent="0.3">
      <c r="A4029" t="s">
        <v>122</v>
      </c>
      <c r="B4029">
        <v>1</v>
      </c>
      <c r="C4029" t="s">
        <v>7939</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14528</v>
      </c>
      <c r="R4029">
        <v>541</v>
      </c>
      <c r="S4029">
        <v>4000</v>
      </c>
    </row>
    <row r="4030" spans="1:19" x14ac:dyDescent="0.3">
      <c r="A4030" t="s">
        <v>122</v>
      </c>
      <c r="B4030">
        <v>1</v>
      </c>
      <c r="C4030" t="s">
        <v>7939</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14529</v>
      </c>
      <c r="R4030">
        <v>4001</v>
      </c>
      <c r="S4030">
        <v>4171</v>
      </c>
    </row>
    <row r="4031" spans="1:19" x14ac:dyDescent="0.3">
      <c r="A4031" t="s">
        <v>122</v>
      </c>
      <c r="B4031">
        <v>1</v>
      </c>
      <c r="C4031" t="s">
        <v>7939</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14530</v>
      </c>
      <c r="R4031">
        <v>4172</v>
      </c>
      <c r="S4031">
        <v>4791</v>
      </c>
    </row>
    <row r="4032" spans="1:19" x14ac:dyDescent="0.3">
      <c r="A4032" t="s">
        <v>7745</v>
      </c>
      <c r="B4032">
        <v>-1</v>
      </c>
      <c r="C4032" t="s">
        <v>7749</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14531</v>
      </c>
      <c r="R4032">
        <v>1</v>
      </c>
      <c r="S4032">
        <v>52</v>
      </c>
    </row>
    <row r="4033" spans="1:19" x14ac:dyDescent="0.3">
      <c r="A4033" t="s">
        <v>7745</v>
      </c>
      <c r="B4033">
        <v>-1</v>
      </c>
      <c r="C4033" t="s">
        <v>7749</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14532</v>
      </c>
      <c r="R4033">
        <v>53</v>
      </c>
      <c r="S4033">
        <v>124</v>
      </c>
    </row>
    <row r="4034" spans="1:19" x14ac:dyDescent="0.3">
      <c r="A4034" t="s">
        <v>7745</v>
      </c>
      <c r="B4034">
        <v>-1</v>
      </c>
      <c r="C4034" t="s">
        <v>7749</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14533</v>
      </c>
      <c r="R4034">
        <v>125</v>
      </c>
      <c r="S4034">
        <v>192</v>
      </c>
    </row>
    <row r="4035" spans="1:19" x14ac:dyDescent="0.3">
      <c r="A4035" t="s">
        <v>7745</v>
      </c>
      <c r="B4035">
        <v>-1</v>
      </c>
      <c r="C4035" t="s">
        <v>7749</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14534</v>
      </c>
      <c r="R4035">
        <v>193</v>
      </c>
      <c r="S4035">
        <v>275</v>
      </c>
    </row>
    <row r="4036" spans="1:19" x14ac:dyDescent="0.3">
      <c r="A4036" t="s">
        <v>7745</v>
      </c>
      <c r="B4036">
        <v>-1</v>
      </c>
      <c r="C4036" t="s">
        <v>7749</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14535</v>
      </c>
      <c r="R4036">
        <v>276</v>
      </c>
      <c r="S4036">
        <v>332</v>
      </c>
    </row>
    <row r="4037" spans="1:19" x14ac:dyDescent="0.3">
      <c r="A4037" t="s">
        <v>7745</v>
      </c>
      <c r="B4037">
        <v>-1</v>
      </c>
      <c r="C4037" t="s">
        <v>7749</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14536</v>
      </c>
      <c r="R4037">
        <v>333</v>
      </c>
      <c r="S4037">
        <v>380</v>
      </c>
    </row>
    <row r="4038" spans="1:19" x14ac:dyDescent="0.3">
      <c r="A4038" t="s">
        <v>7745</v>
      </c>
      <c r="B4038">
        <v>-1</v>
      </c>
      <c r="C4038" t="s">
        <v>7749</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14537</v>
      </c>
      <c r="R4038">
        <v>381</v>
      </c>
      <c r="S4038">
        <v>462</v>
      </c>
    </row>
    <row r="4039" spans="1:19" x14ac:dyDescent="0.3">
      <c r="A4039" t="s">
        <v>7745</v>
      </c>
      <c r="B4039">
        <v>-1</v>
      </c>
      <c r="C4039" t="s">
        <v>7749</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14538</v>
      </c>
      <c r="R4039">
        <v>463</v>
      </c>
      <c r="S4039">
        <v>555</v>
      </c>
    </row>
    <row r="4040" spans="1:19" x14ac:dyDescent="0.3">
      <c r="A4040" t="s">
        <v>33</v>
      </c>
      <c r="B4040">
        <v>-1</v>
      </c>
      <c r="C4040" t="s">
        <v>1458</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14539</v>
      </c>
      <c r="R4040">
        <v>1</v>
      </c>
      <c r="S4040">
        <v>1077</v>
      </c>
    </row>
    <row r="4041" spans="1:19" x14ac:dyDescent="0.3">
      <c r="A4041" t="s">
        <v>1103</v>
      </c>
      <c r="B4041">
        <v>1</v>
      </c>
      <c r="C4041" t="s">
        <v>1104</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14540</v>
      </c>
      <c r="R4041">
        <v>1</v>
      </c>
      <c r="S4041">
        <v>198</v>
      </c>
    </row>
    <row r="4042" spans="1:19" x14ac:dyDescent="0.3">
      <c r="A4042" t="s">
        <v>1103</v>
      </c>
      <c r="B4042">
        <v>1</v>
      </c>
      <c r="C4042" t="s">
        <v>1104</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14541</v>
      </c>
      <c r="R4042">
        <v>199</v>
      </c>
      <c r="S4042">
        <v>414</v>
      </c>
    </row>
    <row r="4043" spans="1:19" x14ac:dyDescent="0.3">
      <c r="A4043" t="s">
        <v>1103</v>
      </c>
      <c r="B4043">
        <v>1</v>
      </c>
      <c r="C4043" t="s">
        <v>1104</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14542</v>
      </c>
      <c r="R4043">
        <v>415</v>
      </c>
      <c r="S4043">
        <v>574</v>
      </c>
    </row>
    <row r="4044" spans="1:19" x14ac:dyDescent="0.3">
      <c r="A4044" t="s">
        <v>1103</v>
      </c>
      <c r="B4044">
        <v>1</v>
      </c>
      <c r="C4044" t="s">
        <v>1104</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14543</v>
      </c>
      <c r="R4044">
        <v>575</v>
      </c>
      <c r="S4044">
        <v>723</v>
      </c>
    </row>
    <row r="4045" spans="1:19" x14ac:dyDescent="0.3">
      <c r="A4045" t="s">
        <v>1103</v>
      </c>
      <c r="B4045">
        <v>1</v>
      </c>
      <c r="C4045" t="s">
        <v>1104</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14544</v>
      </c>
      <c r="R4045">
        <v>724</v>
      </c>
      <c r="S4045">
        <v>888</v>
      </c>
    </row>
    <row r="4046" spans="1:19" x14ac:dyDescent="0.3">
      <c r="A4046" t="s">
        <v>9784</v>
      </c>
      <c r="B4046">
        <v>1</v>
      </c>
      <c r="C4046" t="s">
        <v>9785</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14545</v>
      </c>
    </row>
    <row r="4047" spans="1:19" x14ac:dyDescent="0.3">
      <c r="A4047" t="s">
        <v>9784</v>
      </c>
      <c r="B4047">
        <v>1</v>
      </c>
      <c r="C4047" t="s">
        <v>9785</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14546</v>
      </c>
      <c r="R4047">
        <v>1</v>
      </c>
      <c r="S4047">
        <v>96</v>
      </c>
    </row>
    <row r="4048" spans="1:19" x14ac:dyDescent="0.3">
      <c r="A4048" t="s">
        <v>9784</v>
      </c>
      <c r="B4048">
        <v>1</v>
      </c>
      <c r="C4048" t="s">
        <v>9785</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14547</v>
      </c>
      <c r="R4048">
        <v>97</v>
      </c>
      <c r="S4048">
        <v>200</v>
      </c>
    </row>
    <row r="4049" spans="1:19" x14ac:dyDescent="0.3">
      <c r="A4049" t="s">
        <v>9784</v>
      </c>
      <c r="B4049">
        <v>1</v>
      </c>
      <c r="C4049" t="s">
        <v>9785</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14548</v>
      </c>
      <c r="R4049">
        <v>201</v>
      </c>
      <c r="S4049">
        <v>303</v>
      </c>
    </row>
    <row r="4050" spans="1:19" x14ac:dyDescent="0.3">
      <c r="A4050" t="s">
        <v>9784</v>
      </c>
      <c r="B4050">
        <v>1</v>
      </c>
      <c r="C4050" t="s">
        <v>9785</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14549</v>
      </c>
      <c r="R4050">
        <v>304</v>
      </c>
      <c r="S4050">
        <v>458</v>
      </c>
    </row>
    <row r="4051" spans="1:19" x14ac:dyDescent="0.3">
      <c r="A4051" t="s">
        <v>9784</v>
      </c>
      <c r="B4051">
        <v>1</v>
      </c>
      <c r="C4051" t="s">
        <v>9785</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14550</v>
      </c>
      <c r="R4051">
        <v>459</v>
      </c>
      <c r="S4051">
        <v>557</v>
      </c>
    </row>
    <row r="4052" spans="1:19" x14ac:dyDescent="0.3">
      <c r="A4052" t="s">
        <v>9784</v>
      </c>
      <c r="B4052">
        <v>1</v>
      </c>
      <c r="C4052" t="s">
        <v>9785</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14551</v>
      </c>
      <c r="R4052">
        <v>558</v>
      </c>
      <c r="S4052">
        <v>699</v>
      </c>
    </row>
    <row r="4053" spans="1:19" x14ac:dyDescent="0.3">
      <c r="A4053" t="s">
        <v>9784</v>
      </c>
      <c r="B4053">
        <v>1</v>
      </c>
      <c r="C4053" t="s">
        <v>9785</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14552</v>
      </c>
      <c r="R4053">
        <v>700</v>
      </c>
      <c r="S4053">
        <v>727</v>
      </c>
    </row>
    <row r="4054" spans="1:19" x14ac:dyDescent="0.3">
      <c r="A4054" t="s">
        <v>9784</v>
      </c>
      <c r="B4054">
        <v>1</v>
      </c>
      <c r="C4054" t="s">
        <v>9785</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14553</v>
      </c>
      <c r="R4054">
        <v>728</v>
      </c>
      <c r="S4054">
        <v>873</v>
      </c>
    </row>
    <row r="4055" spans="1:19" x14ac:dyDescent="0.3">
      <c r="A4055" t="s">
        <v>9784</v>
      </c>
      <c r="B4055">
        <v>1</v>
      </c>
      <c r="C4055" t="s">
        <v>9785</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14554</v>
      </c>
      <c r="R4055">
        <v>874</v>
      </c>
      <c r="S4055">
        <v>1076</v>
      </c>
    </row>
    <row r="4056" spans="1:19" x14ac:dyDescent="0.3">
      <c r="A4056" t="s">
        <v>9784</v>
      </c>
      <c r="B4056">
        <v>1</v>
      </c>
      <c r="C4056" t="s">
        <v>9785</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14555</v>
      </c>
      <c r="R4056">
        <v>1077</v>
      </c>
      <c r="S4056">
        <v>1253</v>
      </c>
    </row>
    <row r="4057" spans="1:19" x14ac:dyDescent="0.3">
      <c r="A4057" t="s">
        <v>9784</v>
      </c>
      <c r="B4057">
        <v>1</v>
      </c>
      <c r="C4057" t="s">
        <v>9785</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14556</v>
      </c>
      <c r="R4057">
        <v>1254</v>
      </c>
      <c r="S4057">
        <v>1300</v>
      </c>
    </row>
    <row r="4058" spans="1:19" x14ac:dyDescent="0.3">
      <c r="A4058" t="s">
        <v>9784</v>
      </c>
      <c r="B4058">
        <v>1</v>
      </c>
      <c r="C4058" t="s">
        <v>9785</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14557</v>
      </c>
      <c r="R4058">
        <v>1301</v>
      </c>
      <c r="S4058">
        <v>1419</v>
      </c>
    </row>
    <row r="4059" spans="1:19" x14ac:dyDescent="0.3">
      <c r="A4059" t="s">
        <v>9784</v>
      </c>
      <c r="B4059">
        <v>1</v>
      </c>
      <c r="C4059" t="s">
        <v>9785</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14558</v>
      </c>
      <c r="R4059">
        <v>1420</v>
      </c>
      <c r="S4059">
        <v>1551</v>
      </c>
    </row>
    <row r="4060" spans="1:19" x14ac:dyDescent="0.3">
      <c r="A4060" t="s">
        <v>9784</v>
      </c>
      <c r="B4060">
        <v>1</v>
      </c>
      <c r="C4060" t="s">
        <v>9785</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14559</v>
      </c>
      <c r="R4060">
        <v>1552</v>
      </c>
      <c r="S4060">
        <v>1686</v>
      </c>
    </row>
    <row r="4061" spans="1:19" x14ac:dyDescent="0.3">
      <c r="A4061" t="s">
        <v>9784</v>
      </c>
      <c r="B4061">
        <v>1</v>
      </c>
      <c r="C4061" t="s">
        <v>9785</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14560</v>
      </c>
      <c r="R4061">
        <v>1687</v>
      </c>
      <c r="S4061">
        <v>1821</v>
      </c>
    </row>
    <row r="4062" spans="1:19" x14ac:dyDescent="0.3">
      <c r="A4062" t="s">
        <v>9784</v>
      </c>
      <c r="B4062">
        <v>1</v>
      </c>
      <c r="C4062" t="s">
        <v>9789</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14546</v>
      </c>
      <c r="R4062">
        <v>1</v>
      </c>
      <c r="S4062">
        <v>96</v>
      </c>
    </row>
    <row r="4063" spans="1:19" x14ac:dyDescent="0.3">
      <c r="A4063" t="s">
        <v>9784</v>
      </c>
      <c r="B4063">
        <v>1</v>
      </c>
      <c r="C4063" t="s">
        <v>9789</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14547</v>
      </c>
      <c r="R4063">
        <v>97</v>
      </c>
      <c r="S4063">
        <v>200</v>
      </c>
    </row>
    <row r="4064" spans="1:19" x14ac:dyDescent="0.3">
      <c r="A4064" t="s">
        <v>9784</v>
      </c>
      <c r="B4064">
        <v>1</v>
      </c>
      <c r="C4064" t="s">
        <v>9789</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14548</v>
      </c>
      <c r="R4064">
        <v>201</v>
      </c>
      <c r="S4064">
        <v>303</v>
      </c>
    </row>
    <row r="4065" spans="1:19" x14ac:dyDescent="0.3">
      <c r="A4065" t="s">
        <v>9784</v>
      </c>
      <c r="B4065">
        <v>1</v>
      </c>
      <c r="C4065" t="s">
        <v>9789</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14549</v>
      </c>
      <c r="R4065">
        <v>304</v>
      </c>
      <c r="S4065">
        <v>458</v>
      </c>
    </row>
    <row r="4066" spans="1:19" x14ac:dyDescent="0.3">
      <c r="A4066" t="s">
        <v>9784</v>
      </c>
      <c r="B4066">
        <v>1</v>
      </c>
      <c r="C4066" t="s">
        <v>9789</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14561</v>
      </c>
    </row>
    <row r="4067" spans="1:19" x14ac:dyDescent="0.3">
      <c r="A4067" t="s">
        <v>9784</v>
      </c>
      <c r="B4067">
        <v>1</v>
      </c>
      <c r="C4067" t="s">
        <v>9789</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14562</v>
      </c>
      <c r="R4067">
        <v>459</v>
      </c>
      <c r="S4067">
        <v>561</v>
      </c>
    </row>
    <row r="4068" spans="1:19" x14ac:dyDescent="0.3">
      <c r="A4068" t="s">
        <v>6360</v>
      </c>
      <c r="B4068">
        <v>-1</v>
      </c>
      <c r="C4068" t="s">
        <v>6367</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14563</v>
      </c>
      <c r="R4068">
        <v>1</v>
      </c>
      <c r="S4068">
        <v>46</v>
      </c>
    </row>
    <row r="4069" spans="1:19" x14ac:dyDescent="0.3">
      <c r="A4069" t="s">
        <v>6360</v>
      </c>
      <c r="B4069">
        <v>-1</v>
      </c>
      <c r="C4069" t="s">
        <v>6367</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14564</v>
      </c>
      <c r="R4069">
        <v>47</v>
      </c>
      <c r="S4069">
        <v>212</v>
      </c>
    </row>
    <row r="4070" spans="1:19" x14ac:dyDescent="0.3">
      <c r="A4070" t="s">
        <v>6360</v>
      </c>
      <c r="B4070">
        <v>-1</v>
      </c>
      <c r="C4070" t="s">
        <v>6367</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14565</v>
      </c>
      <c r="R4070">
        <v>213</v>
      </c>
      <c r="S4070">
        <v>410</v>
      </c>
    </row>
    <row r="4071" spans="1:19" x14ac:dyDescent="0.3">
      <c r="A4071" t="s">
        <v>6360</v>
      </c>
      <c r="B4071">
        <v>-1</v>
      </c>
      <c r="C4071" t="s">
        <v>6367</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14566</v>
      </c>
      <c r="R4071">
        <v>411</v>
      </c>
      <c r="S4071">
        <v>475</v>
      </c>
    </row>
    <row r="4072" spans="1:19" x14ac:dyDescent="0.3">
      <c r="A4072" t="s">
        <v>6360</v>
      </c>
      <c r="B4072">
        <v>-1</v>
      </c>
      <c r="C4072" t="s">
        <v>6367</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14567</v>
      </c>
      <c r="R4072">
        <v>476</v>
      </c>
      <c r="S4072">
        <v>604</v>
      </c>
    </row>
    <row r="4073" spans="1:19" x14ac:dyDescent="0.3">
      <c r="A4073" t="s">
        <v>6360</v>
      </c>
      <c r="B4073">
        <v>-1</v>
      </c>
      <c r="C4073" t="s">
        <v>6367</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14568</v>
      </c>
      <c r="R4073">
        <v>605</v>
      </c>
      <c r="S4073">
        <v>780</v>
      </c>
    </row>
    <row r="4074" spans="1:19" x14ac:dyDescent="0.3">
      <c r="A4074" t="s">
        <v>6360</v>
      </c>
      <c r="B4074">
        <v>-1</v>
      </c>
      <c r="C4074" t="s">
        <v>6367</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14569</v>
      </c>
      <c r="R4074">
        <v>781</v>
      </c>
      <c r="S4074">
        <v>910</v>
      </c>
    </row>
    <row r="4075" spans="1:19" x14ac:dyDescent="0.3">
      <c r="A4075" t="s">
        <v>6360</v>
      </c>
      <c r="B4075">
        <v>-1</v>
      </c>
      <c r="C4075" t="s">
        <v>6367</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14570</v>
      </c>
      <c r="R4075">
        <v>911</v>
      </c>
      <c r="S4075">
        <v>1012</v>
      </c>
    </row>
    <row r="4076" spans="1:19" x14ac:dyDescent="0.3">
      <c r="A4076" t="s">
        <v>6360</v>
      </c>
      <c r="B4076">
        <v>-1</v>
      </c>
      <c r="C4076" t="s">
        <v>6367</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14571</v>
      </c>
      <c r="R4076">
        <v>1013</v>
      </c>
      <c r="S4076">
        <v>1099</v>
      </c>
    </row>
    <row r="4077" spans="1:19" x14ac:dyDescent="0.3">
      <c r="A4077" t="s">
        <v>6360</v>
      </c>
      <c r="B4077">
        <v>-1</v>
      </c>
      <c r="C4077" t="s">
        <v>6367</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14572</v>
      </c>
      <c r="R4077">
        <v>1100</v>
      </c>
      <c r="S4077">
        <v>1176</v>
      </c>
    </row>
    <row r="4078" spans="1:19" x14ac:dyDescent="0.3">
      <c r="A4078" t="s">
        <v>6360</v>
      </c>
      <c r="B4078">
        <v>-1</v>
      </c>
      <c r="C4078" t="s">
        <v>6379</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14564</v>
      </c>
      <c r="R4078">
        <v>47</v>
      </c>
      <c r="S4078">
        <v>212</v>
      </c>
    </row>
    <row r="4079" spans="1:19" x14ac:dyDescent="0.3">
      <c r="A4079" t="s">
        <v>6360</v>
      </c>
      <c r="B4079">
        <v>-1</v>
      </c>
      <c r="C4079" t="s">
        <v>6379</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14565</v>
      </c>
      <c r="R4079">
        <v>213</v>
      </c>
      <c r="S4079">
        <v>410</v>
      </c>
    </row>
    <row r="4080" spans="1:19" x14ac:dyDescent="0.3">
      <c r="A4080" t="s">
        <v>6360</v>
      </c>
      <c r="B4080">
        <v>-1</v>
      </c>
      <c r="C4080" t="s">
        <v>6379</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14566</v>
      </c>
      <c r="R4080">
        <v>411</v>
      </c>
      <c r="S4080">
        <v>475</v>
      </c>
    </row>
    <row r="4081" spans="1:19" x14ac:dyDescent="0.3">
      <c r="A4081" t="s">
        <v>6360</v>
      </c>
      <c r="B4081">
        <v>-1</v>
      </c>
      <c r="C4081" t="s">
        <v>6379</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14567</v>
      </c>
      <c r="R4081">
        <v>476</v>
      </c>
      <c r="S4081">
        <v>604</v>
      </c>
    </row>
    <row r="4082" spans="1:19" x14ac:dyDescent="0.3">
      <c r="A4082" t="s">
        <v>6360</v>
      </c>
      <c r="B4082">
        <v>-1</v>
      </c>
      <c r="C4082" t="s">
        <v>6379</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14568</v>
      </c>
      <c r="R4082">
        <v>605</v>
      </c>
      <c r="S4082">
        <v>780</v>
      </c>
    </row>
    <row r="4083" spans="1:19" x14ac:dyDescent="0.3">
      <c r="A4083" t="s">
        <v>6360</v>
      </c>
      <c r="B4083">
        <v>-1</v>
      </c>
      <c r="C4083" t="s">
        <v>6379</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14573</v>
      </c>
      <c r="R4083">
        <v>1</v>
      </c>
      <c r="S4083">
        <v>46</v>
      </c>
    </row>
    <row r="4084" spans="1:19" x14ac:dyDescent="0.3">
      <c r="A4084" t="s">
        <v>6360</v>
      </c>
      <c r="B4084">
        <v>-1</v>
      </c>
      <c r="C4084" t="s">
        <v>6379</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14574</v>
      </c>
      <c r="R4084">
        <v>781</v>
      </c>
      <c r="S4084">
        <v>867</v>
      </c>
    </row>
    <row r="4085" spans="1:19" x14ac:dyDescent="0.3">
      <c r="A4085" t="s">
        <v>6360</v>
      </c>
      <c r="B4085">
        <v>-1</v>
      </c>
      <c r="C4085" t="s">
        <v>6379</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14575</v>
      </c>
      <c r="R4085">
        <v>868</v>
      </c>
      <c r="S4085">
        <v>975</v>
      </c>
    </row>
    <row r="4086" spans="1:19" x14ac:dyDescent="0.3">
      <c r="A4086" t="s">
        <v>6360</v>
      </c>
      <c r="B4086">
        <v>-1</v>
      </c>
      <c r="C4086" t="s">
        <v>6383</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14564</v>
      </c>
      <c r="R4086">
        <v>47</v>
      </c>
      <c r="S4086">
        <v>212</v>
      </c>
    </row>
    <row r="4087" spans="1:19" x14ac:dyDescent="0.3">
      <c r="A4087" t="s">
        <v>6360</v>
      </c>
      <c r="B4087">
        <v>-1</v>
      </c>
      <c r="C4087" t="s">
        <v>6383</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14565</v>
      </c>
      <c r="R4087">
        <v>213</v>
      </c>
      <c r="S4087">
        <v>410</v>
      </c>
    </row>
    <row r="4088" spans="1:19" x14ac:dyDescent="0.3">
      <c r="A4088" t="s">
        <v>6360</v>
      </c>
      <c r="B4088">
        <v>-1</v>
      </c>
      <c r="C4088" t="s">
        <v>6383</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14566</v>
      </c>
      <c r="R4088">
        <v>411</v>
      </c>
      <c r="S4088">
        <v>475</v>
      </c>
    </row>
    <row r="4089" spans="1:19" x14ac:dyDescent="0.3">
      <c r="A4089" t="s">
        <v>6360</v>
      </c>
      <c r="B4089">
        <v>-1</v>
      </c>
      <c r="C4089" t="s">
        <v>6383</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14567</v>
      </c>
      <c r="R4089">
        <v>476</v>
      </c>
      <c r="S4089">
        <v>604</v>
      </c>
    </row>
    <row r="4090" spans="1:19" x14ac:dyDescent="0.3">
      <c r="A4090" t="s">
        <v>6360</v>
      </c>
      <c r="B4090">
        <v>-1</v>
      </c>
      <c r="C4090" t="s">
        <v>6383</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14568</v>
      </c>
      <c r="R4090">
        <v>605</v>
      </c>
      <c r="S4090">
        <v>780</v>
      </c>
    </row>
    <row r="4091" spans="1:19" x14ac:dyDescent="0.3">
      <c r="A4091" t="s">
        <v>6360</v>
      </c>
      <c r="B4091">
        <v>-1</v>
      </c>
      <c r="C4091" t="s">
        <v>6383</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14573</v>
      </c>
      <c r="R4091">
        <v>1</v>
      </c>
      <c r="S4091">
        <v>46</v>
      </c>
    </row>
    <row r="4092" spans="1:19" x14ac:dyDescent="0.3">
      <c r="A4092" t="s">
        <v>6360</v>
      </c>
      <c r="B4092">
        <v>-1</v>
      </c>
      <c r="C4092" t="s">
        <v>6383</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14575</v>
      </c>
      <c r="R4092">
        <v>781</v>
      </c>
      <c r="S4092">
        <v>888</v>
      </c>
    </row>
    <row r="4093" spans="1:19" x14ac:dyDescent="0.3">
      <c r="A4093" t="s">
        <v>6360</v>
      </c>
      <c r="B4093">
        <v>-1</v>
      </c>
      <c r="C4093" t="s">
        <v>6399</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14564</v>
      </c>
      <c r="R4093">
        <v>47</v>
      </c>
      <c r="S4093">
        <v>212</v>
      </c>
    </row>
    <row r="4094" spans="1:19" x14ac:dyDescent="0.3">
      <c r="A4094" t="s">
        <v>6360</v>
      </c>
      <c r="B4094">
        <v>-1</v>
      </c>
      <c r="C4094" t="s">
        <v>6399</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14565</v>
      </c>
      <c r="R4094">
        <v>213</v>
      </c>
      <c r="S4094">
        <v>410</v>
      </c>
    </row>
    <row r="4095" spans="1:19" x14ac:dyDescent="0.3">
      <c r="A4095" t="s">
        <v>6360</v>
      </c>
      <c r="B4095">
        <v>-1</v>
      </c>
      <c r="C4095" t="s">
        <v>6399</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14566</v>
      </c>
      <c r="R4095">
        <v>411</v>
      </c>
      <c r="S4095">
        <v>475</v>
      </c>
    </row>
    <row r="4096" spans="1:19" x14ac:dyDescent="0.3">
      <c r="A4096" t="s">
        <v>6360</v>
      </c>
      <c r="B4096">
        <v>-1</v>
      </c>
      <c r="C4096" t="s">
        <v>6399</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14568</v>
      </c>
      <c r="R4096">
        <v>476</v>
      </c>
      <c r="S4096">
        <v>651</v>
      </c>
    </row>
    <row r="4097" spans="1:19" x14ac:dyDescent="0.3">
      <c r="A4097" t="s">
        <v>6360</v>
      </c>
      <c r="B4097">
        <v>-1</v>
      </c>
      <c r="C4097" t="s">
        <v>6399</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14569</v>
      </c>
      <c r="R4097">
        <v>652</v>
      </c>
      <c r="S4097">
        <v>781</v>
      </c>
    </row>
    <row r="4098" spans="1:19" x14ac:dyDescent="0.3">
      <c r="A4098" t="s">
        <v>6360</v>
      </c>
      <c r="B4098">
        <v>-1</v>
      </c>
      <c r="C4098" t="s">
        <v>6399</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14570</v>
      </c>
      <c r="R4098">
        <v>782</v>
      </c>
      <c r="S4098">
        <v>883</v>
      </c>
    </row>
    <row r="4099" spans="1:19" x14ac:dyDescent="0.3">
      <c r="A4099" t="s">
        <v>6360</v>
      </c>
      <c r="B4099">
        <v>-1</v>
      </c>
      <c r="C4099" t="s">
        <v>6399</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14576</v>
      </c>
      <c r="R4099">
        <v>1</v>
      </c>
      <c r="S4099">
        <v>46</v>
      </c>
    </row>
    <row r="4100" spans="1:19" x14ac:dyDescent="0.3">
      <c r="A4100" t="s">
        <v>6360</v>
      </c>
      <c r="B4100">
        <v>-1</v>
      </c>
      <c r="C4100" t="s">
        <v>6399</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14577</v>
      </c>
      <c r="R4100">
        <v>884</v>
      </c>
      <c r="S4100">
        <v>960</v>
      </c>
    </row>
    <row r="4101" spans="1:19" x14ac:dyDescent="0.3">
      <c r="A4101" t="s">
        <v>6360</v>
      </c>
      <c r="B4101">
        <v>-1</v>
      </c>
      <c r="C4101" t="s">
        <v>6403</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14564</v>
      </c>
      <c r="R4101">
        <v>47</v>
      </c>
      <c r="S4101">
        <v>212</v>
      </c>
    </row>
    <row r="4102" spans="1:19" x14ac:dyDescent="0.3">
      <c r="A4102" t="s">
        <v>6360</v>
      </c>
      <c r="B4102">
        <v>-1</v>
      </c>
      <c r="C4102" t="s">
        <v>6403</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14566</v>
      </c>
      <c r="R4102">
        <v>213</v>
      </c>
      <c r="S4102">
        <v>277</v>
      </c>
    </row>
    <row r="4103" spans="1:19" x14ac:dyDescent="0.3">
      <c r="A4103" t="s">
        <v>6360</v>
      </c>
      <c r="B4103">
        <v>-1</v>
      </c>
      <c r="C4103" t="s">
        <v>6403</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14567</v>
      </c>
      <c r="R4103">
        <v>278</v>
      </c>
      <c r="S4103">
        <v>406</v>
      </c>
    </row>
    <row r="4104" spans="1:19" x14ac:dyDescent="0.3">
      <c r="A4104" t="s">
        <v>6360</v>
      </c>
      <c r="B4104">
        <v>-1</v>
      </c>
      <c r="C4104" t="s">
        <v>6403</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14568</v>
      </c>
      <c r="R4104">
        <v>407</v>
      </c>
      <c r="S4104">
        <v>582</v>
      </c>
    </row>
    <row r="4105" spans="1:19" x14ac:dyDescent="0.3">
      <c r="A4105" t="s">
        <v>6360</v>
      </c>
      <c r="B4105">
        <v>-1</v>
      </c>
      <c r="C4105" t="s">
        <v>6403</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14569</v>
      </c>
      <c r="R4105">
        <v>583</v>
      </c>
      <c r="S4105">
        <v>712</v>
      </c>
    </row>
    <row r="4106" spans="1:19" x14ac:dyDescent="0.3">
      <c r="A4106" t="s">
        <v>6360</v>
      </c>
      <c r="B4106">
        <v>-1</v>
      </c>
      <c r="C4106" t="s">
        <v>6403</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14571</v>
      </c>
      <c r="R4106">
        <v>713</v>
      </c>
      <c r="S4106">
        <v>799</v>
      </c>
    </row>
    <row r="4107" spans="1:19" x14ac:dyDescent="0.3">
      <c r="A4107" t="s">
        <v>6360</v>
      </c>
      <c r="B4107">
        <v>-1</v>
      </c>
      <c r="C4107" t="s">
        <v>6403</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14576</v>
      </c>
      <c r="R4107">
        <v>1</v>
      </c>
      <c r="S4107">
        <v>46</v>
      </c>
    </row>
    <row r="4108" spans="1:19" x14ac:dyDescent="0.3">
      <c r="A4108" t="s">
        <v>6360</v>
      </c>
      <c r="B4108">
        <v>-1</v>
      </c>
      <c r="C4108" t="s">
        <v>6403</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14577</v>
      </c>
      <c r="R4108">
        <v>800</v>
      </c>
      <c r="S4108">
        <v>876</v>
      </c>
    </row>
    <row r="4109" spans="1:19" x14ac:dyDescent="0.3">
      <c r="A4109" t="s">
        <v>6360</v>
      </c>
      <c r="B4109">
        <v>-1</v>
      </c>
      <c r="C4109" t="s">
        <v>6407</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14566</v>
      </c>
      <c r="R4109">
        <v>87</v>
      </c>
      <c r="S4109">
        <v>151</v>
      </c>
    </row>
    <row r="4110" spans="1:19" x14ac:dyDescent="0.3">
      <c r="A4110" t="s">
        <v>6360</v>
      </c>
      <c r="B4110">
        <v>-1</v>
      </c>
      <c r="C4110" t="s">
        <v>6407</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14567</v>
      </c>
      <c r="R4110">
        <v>152</v>
      </c>
      <c r="S4110">
        <v>280</v>
      </c>
    </row>
    <row r="4111" spans="1:19" x14ac:dyDescent="0.3">
      <c r="A4111" t="s">
        <v>6360</v>
      </c>
      <c r="B4111">
        <v>-1</v>
      </c>
      <c r="C4111" t="s">
        <v>6407</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14568</v>
      </c>
      <c r="R4111">
        <v>281</v>
      </c>
      <c r="S4111">
        <v>456</v>
      </c>
    </row>
    <row r="4112" spans="1:19" x14ac:dyDescent="0.3">
      <c r="A4112" t="s">
        <v>6360</v>
      </c>
      <c r="B4112">
        <v>-1</v>
      </c>
      <c r="C4112" t="s">
        <v>6407</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14569</v>
      </c>
      <c r="R4112">
        <v>457</v>
      </c>
      <c r="S4112">
        <v>586</v>
      </c>
    </row>
    <row r="4113" spans="1:19" x14ac:dyDescent="0.3">
      <c r="A4113" t="s">
        <v>6360</v>
      </c>
      <c r="B4113">
        <v>-1</v>
      </c>
      <c r="C4113" t="s">
        <v>6407</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14577</v>
      </c>
      <c r="R4113">
        <v>587</v>
      </c>
      <c r="S4113">
        <v>663</v>
      </c>
    </row>
    <row r="4114" spans="1:19" x14ac:dyDescent="0.3">
      <c r="A4114" t="s">
        <v>6360</v>
      </c>
      <c r="B4114">
        <v>-1</v>
      </c>
      <c r="C4114" t="s">
        <v>6407</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14578</v>
      </c>
    </row>
    <row r="4115" spans="1:19" x14ac:dyDescent="0.3">
      <c r="A4115" t="s">
        <v>6360</v>
      </c>
      <c r="B4115">
        <v>-1</v>
      </c>
      <c r="C4115" t="s">
        <v>6407</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14579</v>
      </c>
      <c r="R4115">
        <v>1</v>
      </c>
      <c r="S4115">
        <v>86</v>
      </c>
    </row>
    <row r="4116" spans="1:19" x14ac:dyDescent="0.3">
      <c r="A4116" t="s">
        <v>6360</v>
      </c>
      <c r="B4116">
        <v>-1</v>
      </c>
      <c r="C4116" t="s">
        <v>6395</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14564</v>
      </c>
      <c r="R4116">
        <v>47</v>
      </c>
      <c r="S4116">
        <v>212</v>
      </c>
    </row>
    <row r="4117" spans="1:19" x14ac:dyDescent="0.3">
      <c r="A4117" t="s">
        <v>6360</v>
      </c>
      <c r="B4117">
        <v>-1</v>
      </c>
      <c r="C4117" t="s">
        <v>6395</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14565</v>
      </c>
      <c r="R4117">
        <v>213</v>
      </c>
      <c r="S4117">
        <v>410</v>
      </c>
    </row>
    <row r="4118" spans="1:19" x14ac:dyDescent="0.3">
      <c r="A4118" t="s">
        <v>6360</v>
      </c>
      <c r="B4118">
        <v>-1</v>
      </c>
      <c r="C4118" t="s">
        <v>6395</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14566</v>
      </c>
      <c r="R4118">
        <v>411</v>
      </c>
      <c r="S4118">
        <v>475</v>
      </c>
    </row>
    <row r="4119" spans="1:19" x14ac:dyDescent="0.3">
      <c r="A4119" t="s">
        <v>6360</v>
      </c>
      <c r="B4119">
        <v>-1</v>
      </c>
      <c r="C4119" t="s">
        <v>6395</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14567</v>
      </c>
      <c r="R4119">
        <v>476</v>
      </c>
      <c r="S4119">
        <v>604</v>
      </c>
    </row>
    <row r="4120" spans="1:19" x14ac:dyDescent="0.3">
      <c r="A4120" t="s">
        <v>6360</v>
      </c>
      <c r="B4120">
        <v>-1</v>
      </c>
      <c r="C4120" t="s">
        <v>6395</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14568</v>
      </c>
      <c r="R4120">
        <v>605</v>
      </c>
      <c r="S4120">
        <v>780</v>
      </c>
    </row>
    <row r="4121" spans="1:19" x14ac:dyDescent="0.3">
      <c r="A4121" t="s">
        <v>6360</v>
      </c>
      <c r="B4121">
        <v>-1</v>
      </c>
      <c r="C4121" t="s">
        <v>6395</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14569</v>
      </c>
      <c r="R4121">
        <v>781</v>
      </c>
      <c r="S4121">
        <v>910</v>
      </c>
    </row>
    <row r="4122" spans="1:19" x14ac:dyDescent="0.3">
      <c r="A4122" t="s">
        <v>6360</v>
      </c>
      <c r="B4122">
        <v>-1</v>
      </c>
      <c r="C4122" t="s">
        <v>6395</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14576</v>
      </c>
      <c r="R4122">
        <v>1</v>
      </c>
      <c r="S4122">
        <v>46</v>
      </c>
    </row>
    <row r="4123" spans="1:19" x14ac:dyDescent="0.3">
      <c r="A4123" t="s">
        <v>6360</v>
      </c>
      <c r="B4123">
        <v>-1</v>
      </c>
      <c r="C4123" t="s">
        <v>6395</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14577</v>
      </c>
      <c r="R4123">
        <v>911</v>
      </c>
      <c r="S4123">
        <v>987</v>
      </c>
    </row>
    <row r="4124" spans="1:19" x14ac:dyDescent="0.3">
      <c r="A4124" t="s">
        <v>123</v>
      </c>
      <c r="B4124">
        <v>1</v>
      </c>
      <c r="C4124" t="s">
        <v>752</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14580</v>
      </c>
      <c r="R4124">
        <v>1</v>
      </c>
      <c r="S4124">
        <v>1279</v>
      </c>
    </row>
    <row r="4125" spans="1:19" x14ac:dyDescent="0.3">
      <c r="A4125" t="s">
        <v>123</v>
      </c>
      <c r="B4125">
        <v>1</v>
      </c>
      <c r="C4125" t="s">
        <v>752</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14581</v>
      </c>
      <c r="R4125">
        <v>1280</v>
      </c>
      <c r="S4125">
        <v>1461</v>
      </c>
    </row>
    <row r="4126" spans="1:19" x14ac:dyDescent="0.3">
      <c r="A4126" t="s">
        <v>123</v>
      </c>
      <c r="B4126">
        <v>1</v>
      </c>
      <c r="C4126" t="s">
        <v>752</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14582</v>
      </c>
      <c r="R4126">
        <v>1462</v>
      </c>
      <c r="S4126">
        <v>1566</v>
      </c>
    </row>
    <row r="4127" spans="1:19" x14ac:dyDescent="0.3">
      <c r="A4127" t="s">
        <v>123</v>
      </c>
      <c r="B4127">
        <v>1</v>
      </c>
      <c r="C4127" t="s">
        <v>752</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14583</v>
      </c>
      <c r="R4127">
        <v>1567</v>
      </c>
      <c r="S4127">
        <v>1752</v>
      </c>
    </row>
    <row r="4128" spans="1:19" x14ac:dyDescent="0.3">
      <c r="A4128" t="s">
        <v>123</v>
      </c>
      <c r="B4128">
        <v>1</v>
      </c>
      <c r="C4128" t="s">
        <v>752</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14584</v>
      </c>
      <c r="R4128">
        <v>1753</v>
      </c>
      <c r="S4128">
        <v>1860</v>
      </c>
    </row>
    <row r="4129" spans="1:19" x14ac:dyDescent="0.3">
      <c r="A4129" t="s">
        <v>123</v>
      </c>
      <c r="B4129">
        <v>1</v>
      </c>
      <c r="C4129" t="s">
        <v>752</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14585</v>
      </c>
      <c r="R4129">
        <v>1861</v>
      </c>
      <c r="S4129">
        <v>1921</v>
      </c>
    </row>
    <row r="4130" spans="1:19" x14ac:dyDescent="0.3">
      <c r="A4130" t="s">
        <v>123</v>
      </c>
      <c r="B4130">
        <v>1</v>
      </c>
      <c r="C4130" t="s">
        <v>752</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14586</v>
      </c>
      <c r="R4130">
        <v>1922</v>
      </c>
      <c r="S4130">
        <v>1974</v>
      </c>
    </row>
    <row r="4131" spans="1:19" x14ac:dyDescent="0.3">
      <c r="A4131" t="s">
        <v>123</v>
      </c>
      <c r="B4131">
        <v>1</v>
      </c>
      <c r="C4131" t="s">
        <v>752</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14587</v>
      </c>
      <c r="R4131">
        <v>1975</v>
      </c>
      <c r="S4131">
        <v>2115</v>
      </c>
    </row>
    <row r="4132" spans="1:19" x14ac:dyDescent="0.3">
      <c r="A4132" t="s">
        <v>123</v>
      </c>
      <c r="B4132">
        <v>1</v>
      </c>
      <c r="C4132" t="s">
        <v>752</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14588</v>
      </c>
      <c r="R4132">
        <v>2116</v>
      </c>
      <c r="S4132">
        <v>2237</v>
      </c>
    </row>
    <row r="4133" spans="1:19" x14ac:dyDescent="0.3">
      <c r="A4133" t="s">
        <v>123</v>
      </c>
      <c r="B4133">
        <v>1</v>
      </c>
      <c r="C4133" t="s">
        <v>752</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14589</v>
      </c>
      <c r="R4133">
        <v>2238</v>
      </c>
      <c r="S4133">
        <v>2406</v>
      </c>
    </row>
    <row r="4134" spans="1:19" x14ac:dyDescent="0.3">
      <c r="A4134" t="s">
        <v>123</v>
      </c>
      <c r="B4134">
        <v>1</v>
      </c>
      <c r="C4134" t="s">
        <v>752</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14590</v>
      </c>
      <c r="R4134">
        <v>2407</v>
      </c>
      <c r="S4134">
        <v>2526</v>
      </c>
    </row>
    <row r="4135" spans="1:19" x14ac:dyDescent="0.3">
      <c r="A4135" t="s">
        <v>123</v>
      </c>
      <c r="B4135">
        <v>1</v>
      </c>
      <c r="C4135" t="s">
        <v>752</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14591</v>
      </c>
      <c r="R4135">
        <v>2527</v>
      </c>
      <c r="S4135">
        <v>2602</v>
      </c>
    </row>
    <row r="4136" spans="1:19" x14ac:dyDescent="0.3">
      <c r="A4136" t="s">
        <v>123</v>
      </c>
      <c r="B4136">
        <v>1</v>
      </c>
      <c r="C4136" t="s">
        <v>752</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14592</v>
      </c>
      <c r="R4136">
        <v>2603</v>
      </c>
      <c r="S4136">
        <v>2707</v>
      </c>
    </row>
    <row r="4137" spans="1:19" x14ac:dyDescent="0.3">
      <c r="A4137" t="s">
        <v>123</v>
      </c>
      <c r="B4137">
        <v>1</v>
      </c>
      <c r="C4137" t="s">
        <v>752</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14593</v>
      </c>
      <c r="R4137">
        <v>2708</v>
      </c>
      <c r="S4137">
        <v>2782</v>
      </c>
    </row>
    <row r="4138" spans="1:19" x14ac:dyDescent="0.3">
      <c r="A4138" t="s">
        <v>123</v>
      </c>
      <c r="B4138">
        <v>1</v>
      </c>
      <c r="C4138" t="s">
        <v>752</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14594</v>
      </c>
      <c r="R4138">
        <v>2783</v>
      </c>
      <c r="S4138">
        <v>2880</v>
      </c>
    </row>
    <row r="4139" spans="1:19" x14ac:dyDescent="0.3">
      <c r="A4139" t="s">
        <v>123</v>
      </c>
      <c r="B4139">
        <v>1</v>
      </c>
      <c r="C4139" t="s">
        <v>752</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14595</v>
      </c>
      <c r="R4139">
        <v>2881</v>
      </c>
      <c r="S4139">
        <v>3012</v>
      </c>
    </row>
    <row r="4140" spans="1:19" x14ac:dyDescent="0.3">
      <c r="A4140" t="s">
        <v>123</v>
      </c>
      <c r="B4140">
        <v>1</v>
      </c>
      <c r="C4140" t="s">
        <v>752</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14596</v>
      </c>
      <c r="R4140">
        <v>3013</v>
      </c>
      <c r="S4140">
        <v>3072</v>
      </c>
    </row>
    <row r="4141" spans="1:19" x14ac:dyDescent="0.3">
      <c r="A4141" t="s">
        <v>123</v>
      </c>
      <c r="B4141">
        <v>1</v>
      </c>
      <c r="C4141" t="s">
        <v>752</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14597</v>
      </c>
      <c r="R4141">
        <v>3073</v>
      </c>
      <c r="S4141">
        <v>3182</v>
      </c>
    </row>
    <row r="4142" spans="1:19" x14ac:dyDescent="0.3">
      <c r="A4142" t="s">
        <v>123</v>
      </c>
      <c r="B4142">
        <v>1</v>
      </c>
      <c r="C4142" t="s">
        <v>752</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14598</v>
      </c>
      <c r="R4142">
        <v>3183</v>
      </c>
      <c r="S4142">
        <v>3322</v>
      </c>
    </row>
    <row r="4143" spans="1:19" x14ac:dyDescent="0.3">
      <c r="A4143" t="s">
        <v>123</v>
      </c>
      <c r="B4143">
        <v>1</v>
      </c>
      <c r="C4143" t="s">
        <v>752</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14599</v>
      </c>
      <c r="R4143">
        <v>3323</v>
      </c>
      <c r="S4143">
        <v>3457</v>
      </c>
    </row>
    <row r="4144" spans="1:19" x14ac:dyDescent="0.3">
      <c r="A4144" t="s">
        <v>123</v>
      </c>
      <c r="B4144">
        <v>1</v>
      </c>
      <c r="C4144" t="s">
        <v>752</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14600</v>
      </c>
      <c r="R4144">
        <v>3458</v>
      </c>
      <c r="S4144">
        <v>3563</v>
      </c>
    </row>
    <row r="4145" spans="1:19" x14ac:dyDescent="0.3">
      <c r="A4145" t="s">
        <v>123</v>
      </c>
      <c r="B4145">
        <v>1</v>
      </c>
      <c r="C4145" t="s">
        <v>752</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14601</v>
      </c>
      <c r="R4145">
        <v>3564</v>
      </c>
      <c r="S4145">
        <v>3726</v>
      </c>
    </row>
    <row r="4146" spans="1:19" x14ac:dyDescent="0.3">
      <c r="A4146" t="s">
        <v>123</v>
      </c>
      <c r="B4146">
        <v>1</v>
      </c>
      <c r="C4146" t="s">
        <v>752</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14602</v>
      </c>
      <c r="R4146">
        <v>3727</v>
      </c>
      <c r="S4146">
        <v>3816</v>
      </c>
    </row>
    <row r="4147" spans="1:19" x14ac:dyDescent="0.3">
      <c r="A4147" t="s">
        <v>123</v>
      </c>
      <c r="B4147">
        <v>1</v>
      </c>
      <c r="C4147" t="s">
        <v>756</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14581</v>
      </c>
      <c r="R4147">
        <v>1280</v>
      </c>
      <c r="S4147">
        <v>1461</v>
      </c>
    </row>
    <row r="4148" spans="1:19" x14ac:dyDescent="0.3">
      <c r="A4148" t="s">
        <v>123</v>
      </c>
      <c r="B4148">
        <v>1</v>
      </c>
      <c r="C4148" t="s">
        <v>756</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14582</v>
      </c>
      <c r="R4148">
        <v>1462</v>
      </c>
      <c r="S4148">
        <v>1566</v>
      </c>
    </row>
    <row r="4149" spans="1:19" x14ac:dyDescent="0.3">
      <c r="A4149" t="s">
        <v>123</v>
      </c>
      <c r="B4149">
        <v>1</v>
      </c>
      <c r="C4149" t="s">
        <v>756</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14583</v>
      </c>
      <c r="R4149">
        <v>1567</v>
      </c>
      <c r="S4149">
        <v>1752</v>
      </c>
    </row>
    <row r="4150" spans="1:19" x14ac:dyDescent="0.3">
      <c r="A4150" t="s">
        <v>123</v>
      </c>
      <c r="B4150">
        <v>1</v>
      </c>
      <c r="C4150" t="s">
        <v>756</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14584</v>
      </c>
      <c r="R4150">
        <v>1753</v>
      </c>
      <c r="S4150">
        <v>1860</v>
      </c>
    </row>
    <row r="4151" spans="1:19" x14ac:dyDescent="0.3">
      <c r="A4151" t="s">
        <v>123</v>
      </c>
      <c r="B4151">
        <v>1</v>
      </c>
      <c r="C4151" t="s">
        <v>756</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14585</v>
      </c>
      <c r="R4151">
        <v>1861</v>
      </c>
      <c r="S4151">
        <v>1921</v>
      </c>
    </row>
    <row r="4152" spans="1:19" x14ac:dyDescent="0.3">
      <c r="A4152" t="s">
        <v>123</v>
      </c>
      <c r="B4152">
        <v>1</v>
      </c>
      <c r="C4152" t="s">
        <v>756</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14586</v>
      </c>
      <c r="R4152">
        <v>1922</v>
      </c>
      <c r="S4152">
        <v>1974</v>
      </c>
    </row>
    <row r="4153" spans="1:19" x14ac:dyDescent="0.3">
      <c r="A4153" t="s">
        <v>123</v>
      </c>
      <c r="B4153">
        <v>1</v>
      </c>
      <c r="C4153" t="s">
        <v>756</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14587</v>
      </c>
      <c r="R4153">
        <v>1975</v>
      </c>
      <c r="S4153">
        <v>2115</v>
      </c>
    </row>
    <row r="4154" spans="1:19" x14ac:dyDescent="0.3">
      <c r="A4154" t="s">
        <v>123</v>
      </c>
      <c r="B4154">
        <v>1</v>
      </c>
      <c r="C4154" t="s">
        <v>756</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14588</v>
      </c>
      <c r="R4154">
        <v>2116</v>
      </c>
      <c r="S4154">
        <v>2237</v>
      </c>
    </row>
    <row r="4155" spans="1:19" x14ac:dyDescent="0.3">
      <c r="A4155" t="s">
        <v>123</v>
      </c>
      <c r="B4155">
        <v>1</v>
      </c>
      <c r="C4155" t="s">
        <v>756</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14589</v>
      </c>
      <c r="R4155">
        <v>2238</v>
      </c>
      <c r="S4155">
        <v>2406</v>
      </c>
    </row>
    <row r="4156" spans="1:19" x14ac:dyDescent="0.3">
      <c r="A4156" t="s">
        <v>123</v>
      </c>
      <c r="B4156">
        <v>1</v>
      </c>
      <c r="C4156" t="s">
        <v>756</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14590</v>
      </c>
      <c r="R4156">
        <v>2407</v>
      </c>
      <c r="S4156">
        <v>2526</v>
      </c>
    </row>
    <row r="4157" spans="1:19" x14ac:dyDescent="0.3">
      <c r="A4157" t="s">
        <v>123</v>
      </c>
      <c r="B4157">
        <v>1</v>
      </c>
      <c r="C4157" t="s">
        <v>756</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14591</v>
      </c>
      <c r="R4157">
        <v>2527</v>
      </c>
      <c r="S4157">
        <v>2602</v>
      </c>
    </row>
    <row r="4158" spans="1:19" x14ac:dyDescent="0.3">
      <c r="A4158" t="s">
        <v>123</v>
      </c>
      <c r="B4158">
        <v>1</v>
      </c>
      <c r="C4158" t="s">
        <v>756</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14592</v>
      </c>
      <c r="R4158">
        <v>2603</v>
      </c>
      <c r="S4158">
        <v>2707</v>
      </c>
    </row>
    <row r="4159" spans="1:19" x14ac:dyDescent="0.3">
      <c r="A4159" t="s">
        <v>123</v>
      </c>
      <c r="B4159">
        <v>1</v>
      </c>
      <c r="C4159" t="s">
        <v>756</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14593</v>
      </c>
      <c r="R4159">
        <v>2708</v>
      </c>
      <c r="S4159">
        <v>2782</v>
      </c>
    </row>
    <row r="4160" spans="1:19" x14ac:dyDescent="0.3">
      <c r="A4160" t="s">
        <v>123</v>
      </c>
      <c r="B4160">
        <v>1</v>
      </c>
      <c r="C4160" t="s">
        <v>756</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14594</v>
      </c>
      <c r="R4160">
        <v>2783</v>
      </c>
      <c r="S4160">
        <v>2880</v>
      </c>
    </row>
    <row r="4161" spans="1:19" x14ac:dyDescent="0.3">
      <c r="A4161" t="s">
        <v>123</v>
      </c>
      <c r="B4161">
        <v>1</v>
      </c>
      <c r="C4161" t="s">
        <v>756</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14596</v>
      </c>
      <c r="R4161">
        <v>2881</v>
      </c>
      <c r="S4161">
        <v>2940</v>
      </c>
    </row>
    <row r="4162" spans="1:19" x14ac:dyDescent="0.3">
      <c r="A4162" t="s">
        <v>123</v>
      </c>
      <c r="B4162">
        <v>1</v>
      </c>
      <c r="C4162" t="s">
        <v>756</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14597</v>
      </c>
      <c r="R4162">
        <v>2941</v>
      </c>
      <c r="S4162">
        <v>3050</v>
      </c>
    </row>
    <row r="4163" spans="1:19" x14ac:dyDescent="0.3">
      <c r="A4163" t="s">
        <v>123</v>
      </c>
      <c r="B4163">
        <v>1</v>
      </c>
      <c r="C4163" t="s">
        <v>756</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14598</v>
      </c>
      <c r="R4163">
        <v>3051</v>
      </c>
      <c r="S4163">
        <v>3190</v>
      </c>
    </row>
    <row r="4164" spans="1:19" x14ac:dyDescent="0.3">
      <c r="A4164" t="s">
        <v>123</v>
      </c>
      <c r="B4164">
        <v>1</v>
      </c>
      <c r="C4164" t="s">
        <v>756</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14599</v>
      </c>
      <c r="R4164">
        <v>3191</v>
      </c>
      <c r="S4164">
        <v>3325</v>
      </c>
    </row>
    <row r="4165" spans="1:19" x14ac:dyDescent="0.3">
      <c r="A4165" t="s">
        <v>123</v>
      </c>
      <c r="B4165">
        <v>1</v>
      </c>
      <c r="C4165" t="s">
        <v>756</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14600</v>
      </c>
      <c r="R4165">
        <v>3326</v>
      </c>
      <c r="S4165">
        <v>3431</v>
      </c>
    </row>
    <row r="4166" spans="1:19" x14ac:dyDescent="0.3">
      <c r="A4166" t="s">
        <v>123</v>
      </c>
      <c r="B4166">
        <v>1</v>
      </c>
      <c r="C4166" t="s">
        <v>756</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14601</v>
      </c>
      <c r="R4166">
        <v>3432</v>
      </c>
      <c r="S4166">
        <v>3594</v>
      </c>
    </row>
    <row r="4167" spans="1:19" x14ac:dyDescent="0.3">
      <c r="A4167" t="s">
        <v>123</v>
      </c>
      <c r="B4167">
        <v>1</v>
      </c>
      <c r="C4167" t="s">
        <v>756</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14603</v>
      </c>
      <c r="R4167">
        <v>1</v>
      </c>
      <c r="S4167">
        <v>1279</v>
      </c>
    </row>
    <row r="4168" spans="1:19" x14ac:dyDescent="0.3">
      <c r="A4168" t="s">
        <v>123</v>
      </c>
      <c r="B4168">
        <v>1</v>
      </c>
      <c r="C4168" t="s">
        <v>756</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14604</v>
      </c>
      <c r="R4168">
        <v>3595</v>
      </c>
      <c r="S4168">
        <v>3684</v>
      </c>
    </row>
    <row r="4169" spans="1:19" x14ac:dyDescent="0.3">
      <c r="A4169" t="s">
        <v>3489</v>
      </c>
      <c r="B4169">
        <v>1</v>
      </c>
      <c r="C4169" t="s">
        <v>3492</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14605</v>
      </c>
      <c r="R4169">
        <v>1</v>
      </c>
      <c r="S4169">
        <v>109</v>
      </c>
    </row>
    <row r="4170" spans="1:19" x14ac:dyDescent="0.3">
      <c r="A4170" t="s">
        <v>3489</v>
      </c>
      <c r="B4170">
        <v>1</v>
      </c>
      <c r="C4170" t="s">
        <v>3492</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14606</v>
      </c>
      <c r="R4170">
        <v>110</v>
      </c>
      <c r="S4170">
        <v>379</v>
      </c>
    </row>
    <row r="4171" spans="1:19" x14ac:dyDescent="0.3">
      <c r="A4171" t="s">
        <v>3489</v>
      </c>
      <c r="B4171">
        <v>1</v>
      </c>
      <c r="C4171" t="s">
        <v>3492</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14607</v>
      </c>
      <c r="R4171">
        <v>380</v>
      </c>
      <c r="S4171">
        <v>445</v>
      </c>
    </row>
    <row r="4172" spans="1:19" x14ac:dyDescent="0.3">
      <c r="A4172" t="s">
        <v>3489</v>
      </c>
      <c r="B4172">
        <v>1</v>
      </c>
      <c r="C4172" t="s">
        <v>3492</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14608</v>
      </c>
      <c r="R4172">
        <v>446</v>
      </c>
      <c r="S4172">
        <v>615</v>
      </c>
    </row>
    <row r="4173" spans="1:19" x14ac:dyDescent="0.3">
      <c r="A4173" t="s">
        <v>3489</v>
      </c>
      <c r="B4173">
        <v>1</v>
      </c>
      <c r="C4173" t="s">
        <v>3492</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14609</v>
      </c>
      <c r="R4173">
        <v>616</v>
      </c>
      <c r="S4173">
        <v>739</v>
      </c>
    </row>
    <row r="4174" spans="1:19" x14ac:dyDescent="0.3">
      <c r="A4174" t="s">
        <v>3489</v>
      </c>
      <c r="B4174">
        <v>1</v>
      </c>
      <c r="C4174" t="s">
        <v>3492</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14610</v>
      </c>
      <c r="R4174">
        <v>740</v>
      </c>
      <c r="S4174">
        <v>930</v>
      </c>
    </row>
    <row r="4175" spans="1:19" x14ac:dyDescent="0.3">
      <c r="A4175" t="s">
        <v>3489</v>
      </c>
      <c r="B4175">
        <v>1</v>
      </c>
      <c r="C4175" t="s">
        <v>3492</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14611</v>
      </c>
      <c r="R4175">
        <v>1082</v>
      </c>
      <c r="S4175">
        <v>1272</v>
      </c>
    </row>
    <row r="4176" spans="1:19" x14ac:dyDescent="0.3">
      <c r="A4176" t="s">
        <v>3489</v>
      </c>
      <c r="B4176">
        <v>1</v>
      </c>
      <c r="C4176" t="s">
        <v>3492</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14612</v>
      </c>
      <c r="R4176">
        <v>1419</v>
      </c>
      <c r="S4176">
        <v>1540</v>
      </c>
    </row>
    <row r="4177" spans="1:19" x14ac:dyDescent="0.3">
      <c r="A4177" t="s">
        <v>3489</v>
      </c>
      <c r="B4177">
        <v>1</v>
      </c>
      <c r="C4177" t="s">
        <v>3492</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14613</v>
      </c>
      <c r="R4177">
        <v>1541</v>
      </c>
      <c r="S4177">
        <v>1651</v>
      </c>
    </row>
    <row r="4178" spans="1:19" x14ac:dyDescent="0.3">
      <c r="A4178" t="s">
        <v>3489</v>
      </c>
      <c r="B4178">
        <v>1</v>
      </c>
      <c r="C4178" t="s">
        <v>3492</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14614</v>
      </c>
      <c r="R4178">
        <v>1652</v>
      </c>
      <c r="S4178">
        <v>1842</v>
      </c>
    </row>
    <row r="4179" spans="1:19" x14ac:dyDescent="0.3">
      <c r="A4179" t="s">
        <v>3489</v>
      </c>
      <c r="B4179">
        <v>1</v>
      </c>
      <c r="C4179" t="s">
        <v>3492</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14615</v>
      </c>
      <c r="R4179">
        <v>1843</v>
      </c>
      <c r="S4179">
        <v>1965</v>
      </c>
    </row>
    <row r="4180" spans="1:19" x14ac:dyDescent="0.3">
      <c r="A4180" t="s">
        <v>3489</v>
      </c>
      <c r="B4180">
        <v>1</v>
      </c>
      <c r="C4180" t="s">
        <v>3492</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14616</v>
      </c>
      <c r="R4180">
        <v>1273</v>
      </c>
      <c r="S4180">
        <v>1418</v>
      </c>
    </row>
    <row r="4181" spans="1:19" x14ac:dyDescent="0.3">
      <c r="A4181" t="s">
        <v>3489</v>
      </c>
      <c r="B4181">
        <v>1</v>
      </c>
      <c r="C4181" t="s">
        <v>3492</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14617</v>
      </c>
      <c r="R4181">
        <v>1966</v>
      </c>
      <c r="S4181">
        <v>2036</v>
      </c>
    </row>
    <row r="4182" spans="1:19" x14ac:dyDescent="0.3">
      <c r="A4182" t="s">
        <v>3489</v>
      </c>
      <c r="B4182">
        <v>1</v>
      </c>
      <c r="C4182" t="s">
        <v>3492</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14618</v>
      </c>
      <c r="R4182">
        <v>2037</v>
      </c>
      <c r="S4182">
        <v>2174</v>
      </c>
    </row>
    <row r="4183" spans="1:19" x14ac:dyDescent="0.3">
      <c r="A4183" t="s">
        <v>3489</v>
      </c>
      <c r="B4183">
        <v>1</v>
      </c>
      <c r="C4183" t="s">
        <v>3492</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14619</v>
      </c>
      <c r="R4183">
        <v>2175</v>
      </c>
      <c r="S4183">
        <v>2280</v>
      </c>
    </row>
    <row r="4184" spans="1:19" x14ac:dyDescent="0.3">
      <c r="A4184" t="s">
        <v>3489</v>
      </c>
      <c r="B4184">
        <v>1</v>
      </c>
      <c r="C4184" t="s">
        <v>3492</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14620</v>
      </c>
    </row>
    <row r="4185" spans="1:19" x14ac:dyDescent="0.3">
      <c r="A4185" t="s">
        <v>3489</v>
      </c>
      <c r="B4185">
        <v>1</v>
      </c>
      <c r="C4185" t="s">
        <v>3492</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14621</v>
      </c>
      <c r="R4185">
        <v>931</v>
      </c>
      <c r="S4185">
        <v>1081</v>
      </c>
    </row>
    <row r="4186" spans="1:19" x14ac:dyDescent="0.3">
      <c r="A4186" t="s">
        <v>3489</v>
      </c>
      <c r="B4186">
        <v>1</v>
      </c>
      <c r="C4186" t="s">
        <v>3492</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14622</v>
      </c>
      <c r="R4186">
        <v>2281</v>
      </c>
      <c r="S4186">
        <v>2427</v>
      </c>
    </row>
    <row r="4187" spans="1:19" x14ac:dyDescent="0.3">
      <c r="A4187" t="s">
        <v>3489</v>
      </c>
      <c r="B4187">
        <v>1</v>
      </c>
      <c r="C4187" t="s">
        <v>3496</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14605</v>
      </c>
      <c r="R4187">
        <v>1</v>
      </c>
      <c r="S4187">
        <v>109</v>
      </c>
    </row>
    <row r="4188" spans="1:19" x14ac:dyDescent="0.3">
      <c r="A4188" t="s">
        <v>3489</v>
      </c>
      <c r="B4188">
        <v>1</v>
      </c>
      <c r="C4188" t="s">
        <v>3496</v>
      </c>
      <c r="D4188" t="str">
        <f>INDEX(Transcripts[#Data], MATCH(Exons[[#This Row],[Transcript stable ID]], Transcripts[Transcript stable ID], 0), 4)</f>
        <v>NM_000142.4</v>
      </c>
      <c r="E4188" t="s">
        <v>27</v>
      </c>
      <c r="J4188">
        <v>1795039</v>
      </c>
      <c r="K4188">
        <v>1800981</v>
      </c>
      <c r="L4188">
        <v>1801250</v>
      </c>
      <c r="N4188">
        <v>3</v>
      </c>
      <c r="O4188">
        <v>366</v>
      </c>
      <c r="P4188">
        <v>635</v>
      </c>
      <c r="Q4188" t="s">
        <v>14606</v>
      </c>
      <c r="R4188">
        <v>110</v>
      </c>
      <c r="S4188">
        <v>379</v>
      </c>
    </row>
    <row r="4189" spans="1:19" x14ac:dyDescent="0.3">
      <c r="A4189" t="s">
        <v>3489</v>
      </c>
      <c r="B4189">
        <v>1</v>
      </c>
      <c r="C4189" t="s">
        <v>3496</v>
      </c>
      <c r="D4189" t="str">
        <f>INDEX(Transcripts[#Data], MATCH(Exons[[#This Row],[Transcript stable ID]], Transcripts[Transcript stable ID], 0), 4)</f>
        <v>NM_000142.4</v>
      </c>
      <c r="E4189" t="s">
        <v>27</v>
      </c>
      <c r="J4189">
        <v>1795039</v>
      </c>
      <c r="K4189">
        <v>1801474</v>
      </c>
      <c r="L4189">
        <v>1801539</v>
      </c>
      <c r="N4189">
        <v>4</v>
      </c>
      <c r="O4189">
        <v>636</v>
      </c>
      <c r="P4189">
        <v>701</v>
      </c>
      <c r="Q4189" t="s">
        <v>14607</v>
      </c>
      <c r="R4189">
        <v>380</v>
      </c>
      <c r="S4189">
        <v>445</v>
      </c>
    </row>
    <row r="4190" spans="1:19" x14ac:dyDescent="0.3">
      <c r="A4190" t="s">
        <v>3489</v>
      </c>
      <c r="B4190">
        <v>1</v>
      </c>
      <c r="C4190" t="s">
        <v>3496</v>
      </c>
      <c r="D4190" t="str">
        <f>INDEX(Transcripts[#Data], MATCH(Exons[[#This Row],[Transcript stable ID]], Transcripts[Transcript stable ID], 0), 4)</f>
        <v>NM_000142.4</v>
      </c>
      <c r="E4190" t="s">
        <v>27</v>
      </c>
      <c r="J4190">
        <v>1795039</v>
      </c>
      <c r="K4190">
        <v>1803094</v>
      </c>
      <c r="L4190">
        <v>1803263</v>
      </c>
      <c r="N4190">
        <v>5</v>
      </c>
      <c r="O4190">
        <v>702</v>
      </c>
      <c r="P4190">
        <v>871</v>
      </c>
      <c r="Q4190" t="s">
        <v>14608</v>
      </c>
      <c r="R4190">
        <v>446</v>
      </c>
      <c r="S4190">
        <v>615</v>
      </c>
    </row>
    <row r="4191" spans="1:19" x14ac:dyDescent="0.3">
      <c r="A4191" t="s">
        <v>3489</v>
      </c>
      <c r="B4191">
        <v>1</v>
      </c>
      <c r="C4191" t="s">
        <v>3496</v>
      </c>
      <c r="D4191" t="str">
        <f>INDEX(Transcripts[#Data], MATCH(Exons[[#This Row],[Transcript stable ID]], Transcripts[Transcript stable ID], 0), 4)</f>
        <v>NM_000142.4</v>
      </c>
      <c r="E4191" t="s">
        <v>27</v>
      </c>
      <c r="J4191">
        <v>1795039</v>
      </c>
      <c r="K4191">
        <v>1803347</v>
      </c>
      <c r="L4191">
        <v>1803470</v>
      </c>
      <c r="N4191">
        <v>6</v>
      </c>
      <c r="O4191">
        <v>872</v>
      </c>
      <c r="P4191">
        <v>995</v>
      </c>
      <c r="Q4191" t="s">
        <v>14609</v>
      </c>
      <c r="R4191">
        <v>616</v>
      </c>
      <c r="S4191">
        <v>739</v>
      </c>
    </row>
    <row r="4192" spans="1:19" x14ac:dyDescent="0.3">
      <c r="A4192" t="s">
        <v>3489</v>
      </c>
      <c r="B4192">
        <v>1</v>
      </c>
      <c r="C4192" t="s">
        <v>3496</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14610</v>
      </c>
      <c r="R4192">
        <v>740</v>
      </c>
      <c r="S4192">
        <v>930</v>
      </c>
    </row>
    <row r="4193" spans="1:19" x14ac:dyDescent="0.3">
      <c r="A4193" t="s">
        <v>3489</v>
      </c>
      <c r="B4193">
        <v>1</v>
      </c>
      <c r="C4193" t="s">
        <v>3496</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14623</v>
      </c>
      <c r="R4193">
        <v>931</v>
      </c>
      <c r="S4193">
        <v>1075</v>
      </c>
    </row>
    <row r="4194" spans="1:19" x14ac:dyDescent="0.3">
      <c r="A4194" t="s">
        <v>3489</v>
      </c>
      <c r="B4194">
        <v>1</v>
      </c>
      <c r="C4194" t="s">
        <v>3496</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14611</v>
      </c>
      <c r="R4194">
        <v>1076</v>
      </c>
      <c r="S4194">
        <v>1266</v>
      </c>
    </row>
    <row r="4195" spans="1:19" x14ac:dyDescent="0.3">
      <c r="A4195" t="s">
        <v>3489</v>
      </c>
      <c r="B4195">
        <v>1</v>
      </c>
      <c r="C4195" t="s">
        <v>3496</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14612</v>
      </c>
      <c r="R4195">
        <v>1413</v>
      </c>
      <c r="S4195">
        <v>1534</v>
      </c>
    </row>
    <row r="4196" spans="1:19" x14ac:dyDescent="0.3">
      <c r="A4196" t="s">
        <v>3489</v>
      </c>
      <c r="B4196">
        <v>1</v>
      </c>
      <c r="C4196" t="s">
        <v>3496</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14613</v>
      </c>
      <c r="R4196">
        <v>1535</v>
      </c>
      <c r="S4196">
        <v>1645</v>
      </c>
    </row>
    <row r="4197" spans="1:19" x14ac:dyDescent="0.3">
      <c r="A4197" t="s">
        <v>3489</v>
      </c>
      <c r="B4197">
        <v>1</v>
      </c>
      <c r="C4197" t="s">
        <v>3496</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14614</v>
      </c>
      <c r="R4197">
        <v>1646</v>
      </c>
      <c r="S4197">
        <v>1836</v>
      </c>
    </row>
    <row r="4198" spans="1:19" x14ac:dyDescent="0.3">
      <c r="A4198" t="s">
        <v>3489</v>
      </c>
      <c r="B4198">
        <v>1</v>
      </c>
      <c r="C4198" t="s">
        <v>3496</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14615</v>
      </c>
      <c r="R4198">
        <v>1837</v>
      </c>
      <c r="S4198">
        <v>1959</v>
      </c>
    </row>
    <row r="4199" spans="1:19" x14ac:dyDescent="0.3">
      <c r="A4199" t="s">
        <v>3489</v>
      </c>
      <c r="B4199">
        <v>1</v>
      </c>
      <c r="C4199" t="s">
        <v>3496</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14616</v>
      </c>
      <c r="R4199">
        <v>1267</v>
      </c>
      <c r="S4199">
        <v>1412</v>
      </c>
    </row>
    <row r="4200" spans="1:19" x14ac:dyDescent="0.3">
      <c r="A4200" t="s">
        <v>3489</v>
      </c>
      <c r="B4200">
        <v>1</v>
      </c>
      <c r="C4200" t="s">
        <v>3496</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14617</v>
      </c>
      <c r="R4200">
        <v>1960</v>
      </c>
      <c r="S4200">
        <v>2030</v>
      </c>
    </row>
    <row r="4201" spans="1:19" x14ac:dyDescent="0.3">
      <c r="A4201" t="s">
        <v>3489</v>
      </c>
      <c r="B4201">
        <v>1</v>
      </c>
      <c r="C4201" t="s">
        <v>3496</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14618</v>
      </c>
      <c r="R4201">
        <v>2031</v>
      </c>
      <c r="S4201">
        <v>2168</v>
      </c>
    </row>
    <row r="4202" spans="1:19" x14ac:dyDescent="0.3">
      <c r="A4202" t="s">
        <v>3489</v>
      </c>
      <c r="B4202">
        <v>1</v>
      </c>
      <c r="C4202" t="s">
        <v>3496</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14619</v>
      </c>
      <c r="R4202">
        <v>2169</v>
      </c>
      <c r="S4202">
        <v>2274</v>
      </c>
    </row>
    <row r="4203" spans="1:19" x14ac:dyDescent="0.3">
      <c r="A4203" t="s">
        <v>3489</v>
      </c>
      <c r="B4203">
        <v>1</v>
      </c>
      <c r="C4203" t="s">
        <v>3496</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14620</v>
      </c>
    </row>
    <row r="4204" spans="1:19" x14ac:dyDescent="0.3">
      <c r="A4204" t="s">
        <v>3489</v>
      </c>
      <c r="B4204">
        <v>1</v>
      </c>
      <c r="C4204" t="s">
        <v>3496</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14622</v>
      </c>
      <c r="R4204">
        <v>2275</v>
      </c>
      <c r="S4204">
        <v>2421</v>
      </c>
    </row>
    <row r="4205" spans="1:19" x14ac:dyDescent="0.3">
      <c r="A4205" t="s">
        <v>3489</v>
      </c>
      <c r="B4205">
        <v>1</v>
      </c>
      <c r="C4205" t="s">
        <v>3506</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14605</v>
      </c>
      <c r="R4205">
        <v>1</v>
      </c>
      <c r="S4205">
        <v>109</v>
      </c>
    </row>
    <row r="4206" spans="1:19" x14ac:dyDescent="0.3">
      <c r="A4206" t="s">
        <v>3489</v>
      </c>
      <c r="B4206">
        <v>1</v>
      </c>
      <c r="C4206" t="s">
        <v>3506</v>
      </c>
      <c r="D4206" t="str">
        <f>INDEX(Transcripts[#Data], MATCH(Exons[[#This Row],[Transcript stable ID]], Transcripts[Transcript stable ID], 0), 4)</f>
        <v>NM_022965.3</v>
      </c>
      <c r="E4206" t="s">
        <v>27</v>
      </c>
      <c r="J4206">
        <v>1795039</v>
      </c>
      <c r="K4206">
        <v>1800981</v>
      </c>
      <c r="L4206">
        <v>1801250</v>
      </c>
      <c r="N4206">
        <v>3</v>
      </c>
      <c r="O4206">
        <v>366</v>
      </c>
      <c r="P4206">
        <v>635</v>
      </c>
      <c r="Q4206" t="s">
        <v>14606</v>
      </c>
      <c r="R4206">
        <v>110</v>
      </c>
      <c r="S4206">
        <v>379</v>
      </c>
    </row>
    <row r="4207" spans="1:19" x14ac:dyDescent="0.3">
      <c r="A4207" t="s">
        <v>3489</v>
      </c>
      <c r="B4207">
        <v>1</v>
      </c>
      <c r="C4207" t="s">
        <v>3506</v>
      </c>
      <c r="D4207" t="str">
        <f>INDEX(Transcripts[#Data], MATCH(Exons[[#This Row],[Transcript stable ID]], Transcripts[Transcript stable ID], 0), 4)</f>
        <v>NM_022965.3</v>
      </c>
      <c r="E4207" t="s">
        <v>27</v>
      </c>
      <c r="J4207">
        <v>1795039</v>
      </c>
      <c r="K4207">
        <v>1801474</v>
      </c>
      <c r="L4207">
        <v>1801539</v>
      </c>
      <c r="N4207">
        <v>4</v>
      </c>
      <c r="O4207">
        <v>636</v>
      </c>
      <c r="P4207">
        <v>701</v>
      </c>
      <c r="Q4207" t="s">
        <v>14607</v>
      </c>
      <c r="R4207">
        <v>380</v>
      </c>
      <c r="S4207">
        <v>445</v>
      </c>
    </row>
    <row r="4208" spans="1:19" x14ac:dyDescent="0.3">
      <c r="A4208" t="s">
        <v>3489</v>
      </c>
      <c r="B4208">
        <v>1</v>
      </c>
      <c r="C4208" t="s">
        <v>3506</v>
      </c>
      <c r="D4208" t="str">
        <f>INDEX(Transcripts[#Data], MATCH(Exons[[#This Row],[Transcript stable ID]], Transcripts[Transcript stable ID], 0), 4)</f>
        <v>NM_022965.3</v>
      </c>
      <c r="E4208" t="s">
        <v>27</v>
      </c>
      <c r="J4208">
        <v>1795039</v>
      </c>
      <c r="K4208">
        <v>1803094</v>
      </c>
      <c r="L4208">
        <v>1803263</v>
      </c>
      <c r="N4208">
        <v>5</v>
      </c>
      <c r="O4208">
        <v>702</v>
      </c>
      <c r="P4208">
        <v>871</v>
      </c>
      <c r="Q4208" t="s">
        <v>14608</v>
      </c>
      <c r="R4208">
        <v>446</v>
      </c>
      <c r="S4208">
        <v>615</v>
      </c>
    </row>
    <row r="4209" spans="1:19" x14ac:dyDescent="0.3">
      <c r="A4209" t="s">
        <v>3489</v>
      </c>
      <c r="B4209">
        <v>1</v>
      </c>
      <c r="C4209" t="s">
        <v>3506</v>
      </c>
      <c r="D4209" t="str">
        <f>INDEX(Transcripts[#Data], MATCH(Exons[[#This Row],[Transcript stable ID]], Transcripts[Transcript stable ID], 0), 4)</f>
        <v>NM_022965.3</v>
      </c>
      <c r="E4209" t="s">
        <v>27</v>
      </c>
      <c r="J4209">
        <v>1795039</v>
      </c>
      <c r="K4209">
        <v>1803347</v>
      </c>
      <c r="L4209">
        <v>1803470</v>
      </c>
      <c r="N4209">
        <v>6</v>
      </c>
      <c r="O4209">
        <v>872</v>
      </c>
      <c r="P4209">
        <v>995</v>
      </c>
      <c r="Q4209" t="s">
        <v>14609</v>
      </c>
      <c r="R4209">
        <v>616</v>
      </c>
      <c r="S4209">
        <v>739</v>
      </c>
    </row>
    <row r="4210" spans="1:19" x14ac:dyDescent="0.3">
      <c r="A4210" t="s">
        <v>3489</v>
      </c>
      <c r="B4210">
        <v>1</v>
      </c>
      <c r="C4210" t="s">
        <v>3506</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14610</v>
      </c>
      <c r="R4210">
        <v>740</v>
      </c>
      <c r="S4210">
        <v>930</v>
      </c>
    </row>
    <row r="4211" spans="1:19" x14ac:dyDescent="0.3">
      <c r="A4211" t="s">
        <v>3489</v>
      </c>
      <c r="B4211">
        <v>1</v>
      </c>
      <c r="C4211" t="s">
        <v>3506</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14612</v>
      </c>
      <c r="R4211">
        <v>1077</v>
      </c>
      <c r="S4211">
        <v>1198</v>
      </c>
    </row>
    <row r="4212" spans="1:19" x14ac:dyDescent="0.3">
      <c r="A4212" t="s">
        <v>3489</v>
      </c>
      <c r="B4212">
        <v>1</v>
      </c>
      <c r="C4212" t="s">
        <v>3506</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14613</v>
      </c>
      <c r="R4212">
        <v>1199</v>
      </c>
      <c r="S4212">
        <v>1309</v>
      </c>
    </row>
    <row r="4213" spans="1:19" x14ac:dyDescent="0.3">
      <c r="A4213" t="s">
        <v>3489</v>
      </c>
      <c r="B4213">
        <v>1</v>
      </c>
      <c r="C4213" t="s">
        <v>3506</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14614</v>
      </c>
      <c r="R4213">
        <v>1310</v>
      </c>
      <c r="S4213">
        <v>1500</v>
      </c>
    </row>
    <row r="4214" spans="1:19" x14ac:dyDescent="0.3">
      <c r="A4214" t="s">
        <v>3489</v>
      </c>
      <c r="B4214">
        <v>1</v>
      </c>
      <c r="C4214" t="s">
        <v>3506</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14615</v>
      </c>
      <c r="R4214">
        <v>1501</v>
      </c>
      <c r="S4214">
        <v>1623</v>
      </c>
    </row>
    <row r="4215" spans="1:19" x14ac:dyDescent="0.3">
      <c r="A4215" t="s">
        <v>3489</v>
      </c>
      <c r="B4215">
        <v>1</v>
      </c>
      <c r="C4215" t="s">
        <v>3506</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14616</v>
      </c>
      <c r="R4215">
        <v>931</v>
      </c>
      <c r="S4215">
        <v>1076</v>
      </c>
    </row>
    <row r="4216" spans="1:19" x14ac:dyDescent="0.3">
      <c r="A4216" t="s">
        <v>3489</v>
      </c>
      <c r="B4216">
        <v>1</v>
      </c>
      <c r="C4216" t="s">
        <v>3506</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14617</v>
      </c>
      <c r="R4216">
        <v>1624</v>
      </c>
      <c r="S4216">
        <v>1694</v>
      </c>
    </row>
    <row r="4217" spans="1:19" x14ac:dyDescent="0.3">
      <c r="A4217" t="s">
        <v>3489</v>
      </c>
      <c r="B4217">
        <v>1</v>
      </c>
      <c r="C4217" t="s">
        <v>3506</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14618</v>
      </c>
      <c r="R4217">
        <v>1695</v>
      </c>
      <c r="S4217">
        <v>1832</v>
      </c>
    </row>
    <row r="4218" spans="1:19" x14ac:dyDescent="0.3">
      <c r="A4218" t="s">
        <v>3489</v>
      </c>
      <c r="B4218">
        <v>1</v>
      </c>
      <c r="C4218" t="s">
        <v>3506</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14619</v>
      </c>
      <c r="R4218">
        <v>1833</v>
      </c>
      <c r="S4218">
        <v>1938</v>
      </c>
    </row>
    <row r="4219" spans="1:19" x14ac:dyDescent="0.3">
      <c r="A4219" t="s">
        <v>3489</v>
      </c>
      <c r="B4219">
        <v>1</v>
      </c>
      <c r="C4219" t="s">
        <v>3506</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14620</v>
      </c>
    </row>
    <row r="4220" spans="1:19" x14ac:dyDescent="0.3">
      <c r="A4220" t="s">
        <v>3489</v>
      </c>
      <c r="B4220">
        <v>1</v>
      </c>
      <c r="C4220" t="s">
        <v>3506</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14622</v>
      </c>
      <c r="R4220">
        <v>1939</v>
      </c>
      <c r="S4220">
        <v>2085</v>
      </c>
    </row>
    <row r="4221" spans="1:19" x14ac:dyDescent="0.3">
      <c r="A4221" t="s">
        <v>393</v>
      </c>
      <c r="B4221">
        <v>1</v>
      </c>
      <c r="C4221" t="s">
        <v>400</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14624</v>
      </c>
      <c r="R4221">
        <v>1</v>
      </c>
      <c r="S4221">
        <v>1137</v>
      </c>
    </row>
    <row r="4222" spans="1:19" x14ac:dyDescent="0.3">
      <c r="A4222" t="s">
        <v>393</v>
      </c>
      <c r="B4222">
        <v>1</v>
      </c>
      <c r="C4222" t="s">
        <v>400</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14625</v>
      </c>
      <c r="R4222">
        <v>1138</v>
      </c>
      <c r="S4222">
        <v>1350</v>
      </c>
    </row>
    <row r="4223" spans="1:19" x14ac:dyDescent="0.3">
      <c r="A4223" t="s">
        <v>393</v>
      </c>
      <c r="B4223">
        <v>1</v>
      </c>
      <c r="C4223" t="s">
        <v>400</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14626</v>
      </c>
      <c r="R4223">
        <v>1351</v>
      </c>
      <c r="S4223">
        <v>1803</v>
      </c>
    </row>
    <row r="4224" spans="1:19" x14ac:dyDescent="0.3">
      <c r="A4224" t="s">
        <v>393</v>
      </c>
      <c r="B4224">
        <v>1</v>
      </c>
      <c r="C4224" t="s">
        <v>400</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14627</v>
      </c>
      <c r="R4224">
        <v>1804</v>
      </c>
      <c r="S4224">
        <v>1920</v>
      </c>
    </row>
    <row r="4225" spans="1:19" x14ac:dyDescent="0.3">
      <c r="A4225" t="s">
        <v>393</v>
      </c>
      <c r="B4225">
        <v>1</v>
      </c>
      <c r="C4225" t="s">
        <v>400</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14628</v>
      </c>
      <c r="R4225">
        <v>1921</v>
      </c>
      <c r="S4225">
        <v>2161</v>
      </c>
    </row>
    <row r="4226" spans="1:19" x14ac:dyDescent="0.3">
      <c r="A4226" t="s">
        <v>393</v>
      </c>
      <c r="B4226">
        <v>1</v>
      </c>
      <c r="C4226" t="s">
        <v>400</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14629</v>
      </c>
      <c r="R4226">
        <v>2162</v>
      </c>
      <c r="S4226">
        <v>2251</v>
      </c>
    </row>
    <row r="4227" spans="1:19" x14ac:dyDescent="0.3">
      <c r="A4227" t="s">
        <v>393</v>
      </c>
      <c r="B4227">
        <v>1</v>
      </c>
      <c r="C4227" t="s">
        <v>400</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14630</v>
      </c>
      <c r="R4227">
        <v>2252</v>
      </c>
      <c r="S4227">
        <v>2419</v>
      </c>
    </row>
    <row r="4228" spans="1:19" x14ac:dyDescent="0.3">
      <c r="A4228" t="s">
        <v>393</v>
      </c>
      <c r="B4228">
        <v>1</v>
      </c>
      <c r="C4228" t="s">
        <v>400</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14631</v>
      </c>
      <c r="R4228">
        <v>2420</v>
      </c>
      <c r="S4228">
        <v>2732</v>
      </c>
    </row>
    <row r="4229" spans="1:19" x14ac:dyDescent="0.3">
      <c r="A4229" t="s">
        <v>393</v>
      </c>
      <c r="B4229">
        <v>1</v>
      </c>
      <c r="C4229" t="s">
        <v>400</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14632</v>
      </c>
      <c r="R4229">
        <v>2733</v>
      </c>
      <c r="S4229">
        <v>2878</v>
      </c>
    </row>
    <row r="4230" spans="1:19" x14ac:dyDescent="0.3">
      <c r="A4230" t="s">
        <v>393</v>
      </c>
      <c r="B4230">
        <v>1</v>
      </c>
      <c r="C4230" t="s">
        <v>400</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14633</v>
      </c>
      <c r="R4230">
        <v>2879</v>
      </c>
      <c r="S4230">
        <v>2988</v>
      </c>
    </row>
    <row r="4231" spans="1:19" x14ac:dyDescent="0.3">
      <c r="A4231" t="s">
        <v>393</v>
      </c>
      <c r="B4231">
        <v>1</v>
      </c>
      <c r="C4231" t="s">
        <v>400</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14634</v>
      </c>
      <c r="R4231">
        <v>2989</v>
      </c>
      <c r="S4231">
        <v>3198</v>
      </c>
    </row>
    <row r="4232" spans="1:19" x14ac:dyDescent="0.3">
      <c r="A4232" t="s">
        <v>393</v>
      </c>
      <c r="B4232">
        <v>1</v>
      </c>
      <c r="C4232" t="s">
        <v>400</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14635</v>
      </c>
      <c r="R4232">
        <v>3199</v>
      </c>
      <c r="S4232">
        <v>3406</v>
      </c>
    </row>
    <row r="4233" spans="1:19" x14ac:dyDescent="0.3">
      <c r="A4233" t="s">
        <v>393</v>
      </c>
      <c r="B4233">
        <v>1</v>
      </c>
      <c r="C4233" t="s">
        <v>400</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14636</v>
      </c>
      <c r="R4233">
        <v>3407</v>
      </c>
      <c r="S4233">
        <v>3539</v>
      </c>
    </row>
    <row r="4234" spans="1:19" x14ac:dyDescent="0.3">
      <c r="A4234" t="s">
        <v>393</v>
      </c>
      <c r="B4234">
        <v>1</v>
      </c>
      <c r="C4234" t="s">
        <v>400</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14637</v>
      </c>
      <c r="R4234">
        <v>3540</v>
      </c>
      <c r="S4234">
        <v>3715</v>
      </c>
    </row>
    <row r="4235" spans="1:19" x14ac:dyDescent="0.3">
      <c r="A4235" t="s">
        <v>393</v>
      </c>
      <c r="B4235">
        <v>1</v>
      </c>
      <c r="C4235" t="s">
        <v>400</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14638</v>
      </c>
      <c r="R4235">
        <v>3716</v>
      </c>
      <c r="S4235">
        <v>3866</v>
      </c>
    </row>
    <row r="4236" spans="1:19" x14ac:dyDescent="0.3">
      <c r="A4236" t="s">
        <v>393</v>
      </c>
      <c r="B4236">
        <v>1</v>
      </c>
      <c r="C4236" t="s">
        <v>400</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14639</v>
      </c>
      <c r="R4236">
        <v>3867</v>
      </c>
      <c r="S4236">
        <v>4004</v>
      </c>
    </row>
    <row r="4237" spans="1:19" x14ac:dyDescent="0.3">
      <c r="A4237" t="s">
        <v>393</v>
      </c>
      <c r="B4237">
        <v>1</v>
      </c>
      <c r="C4237" t="s">
        <v>400</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14640</v>
      </c>
      <c r="R4237">
        <v>4005</v>
      </c>
      <c r="S4237">
        <v>4101</v>
      </c>
    </row>
    <row r="4238" spans="1:19" x14ac:dyDescent="0.3">
      <c r="A4238" t="s">
        <v>393</v>
      </c>
      <c r="B4238">
        <v>1</v>
      </c>
      <c r="C4238" t="s">
        <v>400</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14641</v>
      </c>
      <c r="R4238">
        <v>4102</v>
      </c>
      <c r="S4238">
        <v>4993</v>
      </c>
    </row>
    <row r="4239" spans="1:19" x14ac:dyDescent="0.3">
      <c r="A4239" t="s">
        <v>393</v>
      </c>
      <c r="B4239">
        <v>1</v>
      </c>
      <c r="C4239" t="s">
        <v>400</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14642</v>
      </c>
      <c r="R4239">
        <v>4994</v>
      </c>
      <c r="S4239">
        <v>5124</v>
      </c>
    </row>
    <row r="4240" spans="1:19" x14ac:dyDescent="0.3">
      <c r="A4240" t="s">
        <v>393</v>
      </c>
      <c r="B4240">
        <v>1</v>
      </c>
      <c r="C4240" t="s">
        <v>400</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14643</v>
      </c>
      <c r="R4240">
        <v>5125</v>
      </c>
      <c r="S4240">
        <v>6858</v>
      </c>
    </row>
    <row r="4241" spans="1:19" x14ac:dyDescent="0.3">
      <c r="A4241" t="s">
        <v>393</v>
      </c>
      <c r="B4241">
        <v>1</v>
      </c>
      <c r="C4241" t="s">
        <v>404</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14625</v>
      </c>
      <c r="R4241">
        <v>1138</v>
      </c>
      <c r="S4241">
        <v>1350</v>
      </c>
    </row>
    <row r="4242" spans="1:19" x14ac:dyDescent="0.3">
      <c r="A4242" t="s">
        <v>393</v>
      </c>
      <c r="B4242">
        <v>1</v>
      </c>
      <c r="C4242" t="s">
        <v>404</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14626</v>
      </c>
      <c r="R4242">
        <v>1351</v>
      </c>
      <c r="S4242">
        <v>1803</v>
      </c>
    </row>
    <row r="4243" spans="1:19" x14ac:dyDescent="0.3">
      <c r="A4243" t="s">
        <v>393</v>
      </c>
      <c r="B4243">
        <v>1</v>
      </c>
      <c r="C4243" t="s">
        <v>404</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14627</v>
      </c>
      <c r="R4243">
        <v>1804</v>
      </c>
      <c r="S4243">
        <v>1920</v>
      </c>
    </row>
    <row r="4244" spans="1:19" x14ac:dyDescent="0.3">
      <c r="A4244" t="s">
        <v>393</v>
      </c>
      <c r="B4244">
        <v>1</v>
      </c>
      <c r="C4244" t="s">
        <v>404</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14628</v>
      </c>
      <c r="R4244">
        <v>1921</v>
      </c>
      <c r="S4244">
        <v>2161</v>
      </c>
    </row>
    <row r="4245" spans="1:19" x14ac:dyDescent="0.3">
      <c r="A4245" t="s">
        <v>393</v>
      </c>
      <c r="B4245">
        <v>1</v>
      </c>
      <c r="C4245" t="s">
        <v>404</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14629</v>
      </c>
      <c r="R4245">
        <v>2162</v>
      </c>
      <c r="S4245">
        <v>2251</v>
      </c>
    </row>
    <row r="4246" spans="1:19" x14ac:dyDescent="0.3">
      <c r="A4246" t="s">
        <v>393</v>
      </c>
      <c r="B4246">
        <v>1</v>
      </c>
      <c r="C4246" t="s">
        <v>404</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14630</v>
      </c>
      <c r="R4246">
        <v>2252</v>
      </c>
      <c r="S4246">
        <v>2419</v>
      </c>
    </row>
    <row r="4247" spans="1:19" x14ac:dyDescent="0.3">
      <c r="A4247" t="s">
        <v>393</v>
      </c>
      <c r="B4247">
        <v>1</v>
      </c>
      <c r="C4247" t="s">
        <v>404</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14631</v>
      </c>
      <c r="R4247">
        <v>2420</v>
      </c>
      <c r="S4247">
        <v>2732</v>
      </c>
    </row>
    <row r="4248" spans="1:19" x14ac:dyDescent="0.3">
      <c r="A4248" t="s">
        <v>393</v>
      </c>
      <c r="B4248">
        <v>1</v>
      </c>
      <c r="C4248" t="s">
        <v>404</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14632</v>
      </c>
      <c r="R4248">
        <v>2733</v>
      </c>
      <c r="S4248">
        <v>2878</v>
      </c>
    </row>
    <row r="4249" spans="1:19" x14ac:dyDescent="0.3">
      <c r="A4249" t="s">
        <v>393</v>
      </c>
      <c r="B4249">
        <v>1</v>
      </c>
      <c r="C4249" t="s">
        <v>404</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14633</v>
      </c>
      <c r="R4249">
        <v>2879</v>
      </c>
      <c r="S4249">
        <v>2988</v>
      </c>
    </row>
    <row r="4250" spans="1:19" x14ac:dyDescent="0.3">
      <c r="A4250" t="s">
        <v>393</v>
      </c>
      <c r="B4250">
        <v>1</v>
      </c>
      <c r="C4250" t="s">
        <v>404</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14634</v>
      </c>
      <c r="R4250">
        <v>2989</v>
      </c>
      <c r="S4250">
        <v>3198</v>
      </c>
    </row>
    <row r="4251" spans="1:19" x14ac:dyDescent="0.3">
      <c r="A4251" t="s">
        <v>393</v>
      </c>
      <c r="B4251">
        <v>1</v>
      </c>
      <c r="C4251" t="s">
        <v>404</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14635</v>
      </c>
      <c r="R4251">
        <v>3199</v>
      </c>
      <c r="S4251">
        <v>3406</v>
      </c>
    </row>
    <row r="4252" spans="1:19" x14ac:dyDescent="0.3">
      <c r="A4252" t="s">
        <v>393</v>
      </c>
      <c r="B4252">
        <v>1</v>
      </c>
      <c r="C4252" t="s">
        <v>404</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14636</v>
      </c>
      <c r="R4252">
        <v>3407</v>
      </c>
      <c r="S4252">
        <v>3539</v>
      </c>
    </row>
    <row r="4253" spans="1:19" x14ac:dyDescent="0.3">
      <c r="A4253" t="s">
        <v>393</v>
      </c>
      <c r="B4253">
        <v>1</v>
      </c>
      <c r="C4253" t="s">
        <v>404</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14637</v>
      </c>
      <c r="R4253">
        <v>3540</v>
      </c>
      <c r="S4253">
        <v>3715</v>
      </c>
    </row>
    <row r="4254" spans="1:19" x14ac:dyDescent="0.3">
      <c r="A4254" t="s">
        <v>393</v>
      </c>
      <c r="B4254">
        <v>1</v>
      </c>
      <c r="C4254" t="s">
        <v>404</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14638</v>
      </c>
      <c r="R4254">
        <v>3716</v>
      </c>
      <c r="S4254">
        <v>3866</v>
      </c>
    </row>
    <row r="4255" spans="1:19" x14ac:dyDescent="0.3">
      <c r="A4255" t="s">
        <v>393</v>
      </c>
      <c r="B4255">
        <v>1</v>
      </c>
      <c r="C4255" t="s">
        <v>404</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14639</v>
      </c>
      <c r="R4255">
        <v>3867</v>
      </c>
      <c r="S4255">
        <v>4004</v>
      </c>
    </row>
    <row r="4256" spans="1:19" x14ac:dyDescent="0.3">
      <c r="A4256" t="s">
        <v>393</v>
      </c>
      <c r="B4256">
        <v>1</v>
      </c>
      <c r="C4256" t="s">
        <v>404</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14640</v>
      </c>
      <c r="R4256">
        <v>4005</v>
      </c>
      <c r="S4256">
        <v>4101</v>
      </c>
    </row>
    <row r="4257" spans="1:19" x14ac:dyDescent="0.3">
      <c r="A4257" t="s">
        <v>393</v>
      </c>
      <c r="B4257">
        <v>1</v>
      </c>
      <c r="C4257" t="s">
        <v>404</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14642</v>
      </c>
      <c r="R4257">
        <v>4343</v>
      </c>
      <c r="S4257">
        <v>4473</v>
      </c>
    </row>
    <row r="4258" spans="1:19" x14ac:dyDescent="0.3">
      <c r="A4258" t="s">
        <v>393</v>
      </c>
      <c r="B4258">
        <v>1</v>
      </c>
      <c r="C4258" t="s">
        <v>404</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14644</v>
      </c>
      <c r="R4258">
        <v>1</v>
      </c>
      <c r="S4258">
        <v>1137</v>
      </c>
    </row>
    <row r="4259" spans="1:19" x14ac:dyDescent="0.3">
      <c r="A4259" t="s">
        <v>393</v>
      </c>
      <c r="B4259">
        <v>1</v>
      </c>
      <c r="C4259" t="s">
        <v>404</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14645</v>
      </c>
      <c r="R4259">
        <v>4102</v>
      </c>
      <c r="S4259">
        <v>4342</v>
      </c>
    </row>
    <row r="4260" spans="1:19" x14ac:dyDescent="0.3">
      <c r="A4260" t="s">
        <v>393</v>
      </c>
      <c r="B4260">
        <v>1</v>
      </c>
      <c r="C4260" t="s">
        <v>404</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14646</v>
      </c>
      <c r="R4260">
        <v>4474</v>
      </c>
      <c r="S4260">
        <v>6207</v>
      </c>
    </row>
    <row r="4261" spans="1:19" x14ac:dyDescent="0.3">
      <c r="A4261" t="s">
        <v>124</v>
      </c>
      <c r="B4261">
        <v>-1</v>
      </c>
      <c r="C4261" t="s">
        <v>4467</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14647</v>
      </c>
    </row>
    <row r="4262" spans="1:19" x14ac:dyDescent="0.3">
      <c r="A4262" t="s">
        <v>124</v>
      </c>
      <c r="B4262">
        <v>-1</v>
      </c>
      <c r="C4262" t="s">
        <v>4467</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14648</v>
      </c>
      <c r="R4262">
        <v>1</v>
      </c>
      <c r="S4262">
        <v>6</v>
      </c>
    </row>
    <row r="4263" spans="1:19" x14ac:dyDescent="0.3">
      <c r="A4263" t="s">
        <v>124</v>
      </c>
      <c r="B4263">
        <v>-1</v>
      </c>
      <c r="C4263" t="s">
        <v>4467</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14649</v>
      </c>
      <c r="R4263">
        <v>7</v>
      </c>
      <c r="S4263">
        <v>205</v>
      </c>
    </row>
    <row r="4264" spans="1:19" x14ac:dyDescent="0.3">
      <c r="A4264" t="s">
        <v>124</v>
      </c>
      <c r="B4264">
        <v>-1</v>
      </c>
      <c r="C4264" t="s">
        <v>4467</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14650</v>
      </c>
      <c r="R4264">
        <v>206</v>
      </c>
      <c r="S4264">
        <v>329</v>
      </c>
    </row>
    <row r="4265" spans="1:19" x14ac:dyDescent="0.3">
      <c r="A4265" t="s">
        <v>124</v>
      </c>
      <c r="B4265">
        <v>-1</v>
      </c>
      <c r="C4265" t="s">
        <v>4467</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14651</v>
      </c>
      <c r="R4265">
        <v>330</v>
      </c>
      <c r="S4265">
        <v>483</v>
      </c>
    </row>
    <row r="4266" spans="1:19" x14ac:dyDescent="0.3">
      <c r="A4266" t="s">
        <v>124</v>
      </c>
      <c r="B4266">
        <v>-1</v>
      </c>
      <c r="C4266" t="s">
        <v>4467</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14652</v>
      </c>
      <c r="R4266">
        <v>484</v>
      </c>
      <c r="S4266">
        <v>647</v>
      </c>
    </row>
    <row r="4267" spans="1:19" x14ac:dyDescent="0.3">
      <c r="A4267" t="s">
        <v>124</v>
      </c>
      <c r="B4267">
        <v>-1</v>
      </c>
      <c r="C4267" t="s">
        <v>4467</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14653</v>
      </c>
      <c r="R4267">
        <v>648</v>
      </c>
      <c r="S4267">
        <v>990</v>
      </c>
    </row>
    <row r="4268" spans="1:19" x14ac:dyDescent="0.3">
      <c r="A4268" t="s">
        <v>124</v>
      </c>
      <c r="B4268">
        <v>-1</v>
      </c>
      <c r="C4268" t="s">
        <v>4467</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14654</v>
      </c>
      <c r="R4268">
        <v>991</v>
      </c>
      <c r="S4268">
        <v>1176</v>
      </c>
    </row>
    <row r="4269" spans="1:19" x14ac:dyDescent="0.3">
      <c r="A4269" t="s">
        <v>124</v>
      </c>
      <c r="B4269">
        <v>-1</v>
      </c>
      <c r="C4269" t="s">
        <v>4467</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14655</v>
      </c>
      <c r="R4269">
        <v>1177</v>
      </c>
      <c r="S4269">
        <v>1334</v>
      </c>
    </row>
    <row r="4270" spans="1:19" x14ac:dyDescent="0.3">
      <c r="A4270" t="s">
        <v>124</v>
      </c>
      <c r="B4270">
        <v>-1</v>
      </c>
      <c r="C4270" t="s">
        <v>4467</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14656</v>
      </c>
      <c r="R4270">
        <v>1335</v>
      </c>
      <c r="S4270">
        <v>1458</v>
      </c>
    </row>
    <row r="4271" spans="1:19" x14ac:dyDescent="0.3">
      <c r="A4271" t="s">
        <v>124</v>
      </c>
      <c r="B4271">
        <v>-1</v>
      </c>
      <c r="C4271" t="s">
        <v>4467</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14657</v>
      </c>
      <c r="R4271">
        <v>1459</v>
      </c>
      <c r="S4271">
        <v>1648</v>
      </c>
    </row>
    <row r="4272" spans="1:19" x14ac:dyDescent="0.3">
      <c r="A4272" t="s">
        <v>124</v>
      </c>
      <c r="B4272">
        <v>-1</v>
      </c>
      <c r="C4272" t="s">
        <v>4467</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14658</v>
      </c>
      <c r="R4272">
        <v>1649</v>
      </c>
      <c r="S4272">
        <v>1755</v>
      </c>
    </row>
    <row r="4273" spans="1:19" x14ac:dyDescent="0.3">
      <c r="A4273" t="s">
        <v>124</v>
      </c>
      <c r="B4273">
        <v>-1</v>
      </c>
      <c r="C4273" t="s">
        <v>4467</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14659</v>
      </c>
      <c r="R4273">
        <v>1756</v>
      </c>
      <c r="S4273">
        <v>1899</v>
      </c>
    </row>
    <row r="4274" spans="1:19" x14ac:dyDescent="0.3">
      <c r="A4274" t="s">
        <v>124</v>
      </c>
      <c r="B4274">
        <v>-1</v>
      </c>
      <c r="C4274" t="s">
        <v>4467</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14660</v>
      </c>
      <c r="R4274">
        <v>1900</v>
      </c>
      <c r="S4274">
        <v>1987</v>
      </c>
    </row>
    <row r="4275" spans="1:19" x14ac:dyDescent="0.3">
      <c r="A4275" t="s">
        <v>124</v>
      </c>
      <c r="B4275">
        <v>-1</v>
      </c>
      <c r="C4275" t="s">
        <v>4467</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14661</v>
      </c>
      <c r="R4275">
        <v>1988</v>
      </c>
      <c r="S4275">
        <v>2115</v>
      </c>
    </row>
    <row r="4276" spans="1:19" x14ac:dyDescent="0.3">
      <c r="A4276" t="s">
        <v>124</v>
      </c>
      <c r="B4276">
        <v>-1</v>
      </c>
      <c r="C4276" t="s">
        <v>4467</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14662</v>
      </c>
      <c r="R4276">
        <v>2116</v>
      </c>
      <c r="S4276">
        <v>2251</v>
      </c>
    </row>
    <row r="4277" spans="1:19" x14ac:dyDescent="0.3">
      <c r="A4277" t="s">
        <v>124</v>
      </c>
      <c r="B4277">
        <v>-1</v>
      </c>
      <c r="C4277" t="s">
        <v>4467</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14663</v>
      </c>
      <c r="R4277">
        <v>2252</v>
      </c>
      <c r="S4277">
        <v>2403</v>
      </c>
    </row>
    <row r="4278" spans="1:19" x14ac:dyDescent="0.3">
      <c r="A4278" t="s">
        <v>124</v>
      </c>
      <c r="B4278">
        <v>-1</v>
      </c>
      <c r="C4278" t="s">
        <v>4467</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14664</v>
      </c>
      <c r="R4278">
        <v>2404</v>
      </c>
      <c r="S4278">
        <v>2554</v>
      </c>
    </row>
    <row r="4279" spans="1:19" x14ac:dyDescent="0.3">
      <c r="A4279" t="s">
        <v>124</v>
      </c>
      <c r="B4279">
        <v>-1</v>
      </c>
      <c r="C4279" t="s">
        <v>4467</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14665</v>
      </c>
      <c r="R4279">
        <v>2555</v>
      </c>
      <c r="S4279">
        <v>2649</v>
      </c>
    </row>
    <row r="4280" spans="1:19" x14ac:dyDescent="0.3">
      <c r="A4280" t="s">
        <v>124</v>
      </c>
      <c r="B4280">
        <v>-1</v>
      </c>
      <c r="C4280" t="s">
        <v>4467</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14666</v>
      </c>
      <c r="R4280">
        <v>2650</v>
      </c>
      <c r="S4280">
        <v>2842</v>
      </c>
    </row>
    <row r="4281" spans="1:19" x14ac:dyDescent="0.3">
      <c r="A4281" t="s">
        <v>124</v>
      </c>
      <c r="B4281">
        <v>-1</v>
      </c>
      <c r="C4281" t="s">
        <v>4467</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14667</v>
      </c>
      <c r="R4281">
        <v>2843</v>
      </c>
      <c r="S4281">
        <v>2967</v>
      </c>
    </row>
    <row r="4282" spans="1:19" x14ac:dyDescent="0.3">
      <c r="A4282" t="s">
        <v>124</v>
      </c>
      <c r="B4282">
        <v>-1</v>
      </c>
      <c r="C4282" t="s">
        <v>4467</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14668</v>
      </c>
      <c r="R4282">
        <v>2968</v>
      </c>
      <c r="S4282">
        <v>3140</v>
      </c>
    </row>
    <row r="4283" spans="1:19" x14ac:dyDescent="0.3">
      <c r="A4283" t="s">
        <v>124</v>
      </c>
      <c r="B4283">
        <v>-1</v>
      </c>
      <c r="C4283" t="s">
        <v>4467</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14669</v>
      </c>
      <c r="R4283">
        <v>3141</v>
      </c>
      <c r="S4283">
        <v>3258</v>
      </c>
    </row>
    <row r="4284" spans="1:19" x14ac:dyDescent="0.3">
      <c r="A4284" t="s">
        <v>124</v>
      </c>
      <c r="B4284">
        <v>-1</v>
      </c>
      <c r="C4284" t="s">
        <v>4467</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14670</v>
      </c>
      <c r="R4284">
        <v>3259</v>
      </c>
      <c r="S4284">
        <v>3369</v>
      </c>
    </row>
    <row r="4285" spans="1:19" x14ac:dyDescent="0.3">
      <c r="A4285" t="s">
        <v>124</v>
      </c>
      <c r="B4285">
        <v>-1</v>
      </c>
      <c r="C4285" t="s">
        <v>4467</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14671</v>
      </c>
      <c r="R4285">
        <v>3370</v>
      </c>
      <c r="S4285">
        <v>3465</v>
      </c>
    </row>
    <row r="4286" spans="1:19" x14ac:dyDescent="0.3">
      <c r="A4286" t="s">
        <v>3292</v>
      </c>
      <c r="B4286">
        <v>-1</v>
      </c>
      <c r="C4286" t="s">
        <v>3295</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14672</v>
      </c>
      <c r="R4286">
        <v>1</v>
      </c>
      <c r="S4286">
        <v>340</v>
      </c>
    </row>
    <row r="4287" spans="1:19" x14ac:dyDescent="0.3">
      <c r="A4287" t="s">
        <v>3292</v>
      </c>
      <c r="B4287">
        <v>-1</v>
      </c>
      <c r="C4287" t="s">
        <v>3295</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14673</v>
      </c>
      <c r="R4287">
        <v>341</v>
      </c>
      <c r="S4287">
        <v>444</v>
      </c>
    </row>
    <row r="4288" spans="1:19" x14ac:dyDescent="0.3">
      <c r="A4288" t="s">
        <v>3292</v>
      </c>
      <c r="B4288">
        <v>-1</v>
      </c>
      <c r="C4288" t="s">
        <v>3295</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14674</v>
      </c>
      <c r="R4288">
        <v>445</v>
      </c>
      <c r="S4288">
        <v>621</v>
      </c>
    </row>
    <row r="4289" spans="1:19" x14ac:dyDescent="0.3">
      <c r="A4289" t="s">
        <v>6118</v>
      </c>
      <c r="B4289">
        <v>-1</v>
      </c>
      <c r="C4289" t="s">
        <v>6136</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14675</v>
      </c>
      <c r="R4289">
        <v>1</v>
      </c>
      <c r="S4289">
        <v>101</v>
      </c>
    </row>
    <row r="4290" spans="1:19" x14ac:dyDescent="0.3">
      <c r="A4290" t="s">
        <v>6118</v>
      </c>
      <c r="B4290">
        <v>-1</v>
      </c>
      <c r="C4290" t="s">
        <v>6136</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14676</v>
      </c>
      <c r="R4290">
        <v>102</v>
      </c>
      <c r="S4290">
        <v>175</v>
      </c>
    </row>
    <row r="4291" spans="1:19" x14ac:dyDescent="0.3">
      <c r="A4291" t="s">
        <v>6118</v>
      </c>
      <c r="B4291">
        <v>-1</v>
      </c>
      <c r="C4291" t="s">
        <v>6136</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14677</v>
      </c>
      <c r="R4291">
        <v>176</v>
      </c>
      <c r="S4291">
        <v>293</v>
      </c>
    </row>
    <row r="4292" spans="1:19" x14ac:dyDescent="0.3">
      <c r="A4292" t="s">
        <v>6118</v>
      </c>
      <c r="B4292">
        <v>-1</v>
      </c>
      <c r="C4292" t="s">
        <v>6136</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14678</v>
      </c>
      <c r="R4292">
        <v>294</v>
      </c>
      <c r="S4292">
        <v>389</v>
      </c>
    </row>
    <row r="4293" spans="1:19" x14ac:dyDescent="0.3">
      <c r="A4293" t="s">
        <v>6118</v>
      </c>
      <c r="B4293">
        <v>-1</v>
      </c>
      <c r="C4293" t="s">
        <v>6136</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14679</v>
      </c>
      <c r="R4293">
        <v>390</v>
      </c>
      <c r="S4293">
        <v>481</v>
      </c>
    </row>
    <row r="4294" spans="1:19" x14ac:dyDescent="0.3">
      <c r="A4294" t="s">
        <v>6118</v>
      </c>
      <c r="B4294">
        <v>-1</v>
      </c>
      <c r="C4294" t="s">
        <v>6136</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14680</v>
      </c>
      <c r="R4294">
        <v>482</v>
      </c>
      <c r="S4294">
        <v>539</v>
      </c>
    </row>
    <row r="4295" spans="1:19" x14ac:dyDescent="0.3">
      <c r="A4295" t="s">
        <v>6118</v>
      </c>
      <c r="B4295">
        <v>-1</v>
      </c>
      <c r="C4295" t="s">
        <v>6136</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14681</v>
      </c>
      <c r="R4295">
        <v>540</v>
      </c>
      <c r="S4295">
        <v>633</v>
      </c>
    </row>
    <row r="4296" spans="1:19" x14ac:dyDescent="0.3">
      <c r="A4296" t="s">
        <v>6118</v>
      </c>
      <c r="B4296">
        <v>-1</v>
      </c>
      <c r="C4296" t="s">
        <v>6136</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14682</v>
      </c>
      <c r="R4296">
        <v>634</v>
      </c>
      <c r="S4296">
        <v>687</v>
      </c>
    </row>
    <row r="4297" spans="1:19" x14ac:dyDescent="0.3">
      <c r="A4297" t="s">
        <v>6118</v>
      </c>
      <c r="B4297">
        <v>-1</v>
      </c>
      <c r="C4297" t="s">
        <v>6136</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14683</v>
      </c>
      <c r="R4297">
        <v>688</v>
      </c>
      <c r="S4297">
        <v>771</v>
      </c>
    </row>
    <row r="4298" spans="1:19" x14ac:dyDescent="0.3">
      <c r="A4298" t="s">
        <v>6118</v>
      </c>
      <c r="B4298">
        <v>-1</v>
      </c>
      <c r="C4298" t="s">
        <v>6136</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14684</v>
      </c>
      <c r="R4298">
        <v>772</v>
      </c>
      <c r="S4298">
        <v>813</v>
      </c>
    </row>
    <row r="4299" spans="1:19" x14ac:dyDescent="0.3">
      <c r="A4299" t="s">
        <v>6118</v>
      </c>
      <c r="B4299">
        <v>-1</v>
      </c>
      <c r="C4299" t="s">
        <v>6136</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14685</v>
      </c>
      <c r="R4299">
        <v>814</v>
      </c>
      <c r="S4299">
        <v>921</v>
      </c>
    </row>
    <row r="4300" spans="1:19" x14ac:dyDescent="0.3">
      <c r="A4300" t="s">
        <v>6118</v>
      </c>
      <c r="B4300">
        <v>-1</v>
      </c>
      <c r="C4300" t="s">
        <v>6136</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14686</v>
      </c>
      <c r="R4300">
        <v>922</v>
      </c>
      <c r="S4300">
        <v>988</v>
      </c>
    </row>
    <row r="4301" spans="1:19" x14ac:dyDescent="0.3">
      <c r="A4301" t="s">
        <v>6118</v>
      </c>
      <c r="B4301">
        <v>-1</v>
      </c>
      <c r="C4301" t="s">
        <v>6136</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14687</v>
      </c>
      <c r="R4301">
        <v>989</v>
      </c>
      <c r="S4301">
        <v>1159</v>
      </c>
    </row>
    <row r="4302" spans="1:19" x14ac:dyDescent="0.3">
      <c r="A4302" t="s">
        <v>6118</v>
      </c>
      <c r="B4302">
        <v>-1</v>
      </c>
      <c r="C4302" t="s">
        <v>6136</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14688</v>
      </c>
      <c r="R4302">
        <v>1160</v>
      </c>
      <c r="S4302">
        <v>1211</v>
      </c>
    </row>
    <row r="4303" spans="1:19" x14ac:dyDescent="0.3">
      <c r="A4303" t="s">
        <v>6118</v>
      </c>
      <c r="B4303">
        <v>-1</v>
      </c>
      <c r="C4303" t="s">
        <v>6136</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14689</v>
      </c>
      <c r="R4303">
        <v>1212</v>
      </c>
      <c r="S4303">
        <v>1272</v>
      </c>
    </row>
    <row r="4304" spans="1:19" x14ac:dyDescent="0.3">
      <c r="A4304" t="s">
        <v>6118</v>
      </c>
      <c r="B4304">
        <v>-1</v>
      </c>
      <c r="C4304" t="s">
        <v>6136</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14690</v>
      </c>
      <c r="R4304">
        <v>1273</v>
      </c>
      <c r="S4304">
        <v>1449</v>
      </c>
    </row>
    <row r="4305" spans="1:19" x14ac:dyDescent="0.3">
      <c r="A4305" t="s">
        <v>6118</v>
      </c>
      <c r="B4305">
        <v>-1</v>
      </c>
      <c r="C4305" t="s">
        <v>6136</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14691</v>
      </c>
    </row>
    <row r="4306" spans="1:19" x14ac:dyDescent="0.3">
      <c r="A4306" t="s">
        <v>6118</v>
      </c>
      <c r="B4306">
        <v>-1</v>
      </c>
      <c r="C4306" t="s">
        <v>6136</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14692</v>
      </c>
      <c r="R4306">
        <v>1450</v>
      </c>
      <c r="S4306">
        <v>1686</v>
      </c>
    </row>
    <row r="4307" spans="1:19" x14ac:dyDescent="0.3">
      <c r="A4307" t="s">
        <v>7328</v>
      </c>
      <c r="B4307">
        <v>1</v>
      </c>
      <c r="C4307" t="s">
        <v>7333</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14693</v>
      </c>
      <c r="R4307">
        <v>1</v>
      </c>
      <c r="S4307">
        <v>35</v>
      </c>
    </row>
    <row r="4308" spans="1:19" x14ac:dyDescent="0.3">
      <c r="A4308" t="s">
        <v>7328</v>
      </c>
      <c r="B4308">
        <v>1</v>
      </c>
      <c r="C4308" t="s">
        <v>7333</v>
      </c>
      <c r="D4308" t="str">
        <f>INDEX(Transcripts[#Data], MATCH(Exons[[#This Row],[Transcript stable ID]], Transcripts[Transcript stable ID], 0), 4)</f>
        <v>NM_006908.5</v>
      </c>
      <c r="E4308" t="s">
        <v>27</v>
      </c>
      <c r="J4308">
        <v>6414154</v>
      </c>
      <c r="K4308">
        <v>6426843</v>
      </c>
      <c r="L4308">
        <v>6426914</v>
      </c>
      <c r="N4308">
        <v>2</v>
      </c>
      <c r="O4308">
        <v>249</v>
      </c>
      <c r="P4308">
        <v>320</v>
      </c>
      <c r="Q4308" t="s">
        <v>14694</v>
      </c>
      <c r="R4308">
        <v>36</v>
      </c>
      <c r="S4308">
        <v>107</v>
      </c>
    </row>
    <row r="4309" spans="1:19" x14ac:dyDescent="0.3">
      <c r="A4309" t="s">
        <v>7328</v>
      </c>
      <c r="B4309">
        <v>1</v>
      </c>
      <c r="C4309" t="s">
        <v>7333</v>
      </c>
      <c r="D4309" t="str">
        <f>INDEX(Transcripts[#Data], MATCH(Exons[[#This Row],[Transcript stable ID]], Transcripts[Transcript stable ID], 0), 4)</f>
        <v>NM_006908.5</v>
      </c>
      <c r="E4309" t="s">
        <v>27</v>
      </c>
      <c r="J4309">
        <v>6414154</v>
      </c>
      <c r="K4309">
        <v>6431555</v>
      </c>
      <c r="L4309">
        <v>6431672</v>
      </c>
      <c r="N4309">
        <v>3</v>
      </c>
      <c r="O4309">
        <v>321</v>
      </c>
      <c r="P4309">
        <v>438</v>
      </c>
      <c r="Q4309" t="s">
        <v>14695</v>
      </c>
      <c r="R4309">
        <v>108</v>
      </c>
      <c r="S4309">
        <v>225</v>
      </c>
    </row>
    <row r="4310" spans="1:19" x14ac:dyDescent="0.3">
      <c r="A4310" t="s">
        <v>7328</v>
      </c>
      <c r="B4310">
        <v>1</v>
      </c>
      <c r="C4310" t="s">
        <v>7333</v>
      </c>
      <c r="D4310" t="str">
        <f>INDEX(Transcripts[#Data], MATCH(Exons[[#This Row],[Transcript stable ID]], Transcripts[Transcript stable ID], 0), 4)</f>
        <v>NM_006908.5</v>
      </c>
      <c r="E4310" t="s">
        <v>27</v>
      </c>
      <c r="J4310">
        <v>6414154</v>
      </c>
      <c r="K4310">
        <v>6439757</v>
      </c>
      <c r="L4310">
        <v>6439819</v>
      </c>
      <c r="N4310">
        <v>4</v>
      </c>
      <c r="O4310">
        <v>439</v>
      </c>
      <c r="P4310">
        <v>501</v>
      </c>
      <c r="Q4310" t="s">
        <v>14696</v>
      </c>
      <c r="R4310">
        <v>226</v>
      </c>
      <c r="S4310">
        <v>288</v>
      </c>
    </row>
    <row r="4311" spans="1:19" x14ac:dyDescent="0.3">
      <c r="A4311" t="s">
        <v>7328</v>
      </c>
      <c r="B4311">
        <v>1</v>
      </c>
      <c r="C4311" t="s">
        <v>7333</v>
      </c>
      <c r="D4311" t="str">
        <f>INDEX(Transcripts[#Data], MATCH(Exons[[#This Row],[Transcript stable ID]], Transcripts[Transcript stable ID], 0), 4)</f>
        <v>NM_006908.5</v>
      </c>
      <c r="E4311" t="s">
        <v>27</v>
      </c>
      <c r="J4311">
        <v>6414154</v>
      </c>
      <c r="K4311">
        <v>6441499</v>
      </c>
      <c r="L4311">
        <v>6441658</v>
      </c>
      <c r="N4311">
        <v>5</v>
      </c>
      <c r="O4311">
        <v>502</v>
      </c>
      <c r="P4311">
        <v>661</v>
      </c>
      <c r="Q4311" t="s">
        <v>14697</v>
      </c>
      <c r="R4311">
        <v>289</v>
      </c>
      <c r="S4311">
        <v>448</v>
      </c>
    </row>
    <row r="4312" spans="1:19" x14ac:dyDescent="0.3">
      <c r="A4312" t="s">
        <v>7328</v>
      </c>
      <c r="B4312">
        <v>1</v>
      </c>
      <c r="C4312" t="s">
        <v>7333</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14698</v>
      </c>
      <c r="R4312">
        <v>449</v>
      </c>
      <c r="S4312">
        <v>579</v>
      </c>
    </row>
    <row r="4313" spans="1:19" x14ac:dyDescent="0.3">
      <c r="A4313" t="s">
        <v>7328</v>
      </c>
      <c r="B4313">
        <v>1</v>
      </c>
      <c r="C4313" t="s">
        <v>7337</v>
      </c>
      <c r="D4313" t="str">
        <f>INDEX(Transcripts[#Data], MATCH(Exons[[#This Row],[Transcript stable ID]], Transcripts[Transcript stable ID], 0), 4)</f>
        <v>NM_018890.3</v>
      </c>
      <c r="E4313" t="s">
        <v>27</v>
      </c>
      <c r="J4313">
        <v>6414170</v>
      </c>
      <c r="K4313">
        <v>6426843</v>
      </c>
      <c r="L4313">
        <v>6426914</v>
      </c>
      <c r="N4313">
        <v>2</v>
      </c>
      <c r="O4313">
        <v>233</v>
      </c>
      <c r="P4313">
        <v>304</v>
      </c>
      <c r="Q4313" t="s">
        <v>14694</v>
      </c>
      <c r="R4313">
        <v>36</v>
      </c>
      <c r="S4313">
        <v>107</v>
      </c>
    </row>
    <row r="4314" spans="1:19" x14ac:dyDescent="0.3">
      <c r="A4314" t="s">
        <v>7328</v>
      </c>
      <c r="B4314">
        <v>1</v>
      </c>
      <c r="C4314" t="s">
        <v>7337</v>
      </c>
      <c r="D4314" t="str">
        <f>INDEX(Transcripts[#Data], MATCH(Exons[[#This Row],[Transcript stable ID]], Transcripts[Transcript stable ID], 0), 4)</f>
        <v>NM_018890.3</v>
      </c>
      <c r="E4314" t="s">
        <v>27</v>
      </c>
      <c r="J4314">
        <v>6414170</v>
      </c>
      <c r="K4314">
        <v>6431555</v>
      </c>
      <c r="L4314">
        <v>6431672</v>
      </c>
      <c r="N4314">
        <v>3</v>
      </c>
      <c r="O4314">
        <v>305</v>
      </c>
      <c r="P4314">
        <v>422</v>
      </c>
      <c r="Q4314" t="s">
        <v>14695</v>
      </c>
      <c r="R4314">
        <v>108</v>
      </c>
      <c r="S4314">
        <v>225</v>
      </c>
    </row>
    <row r="4315" spans="1:19" x14ac:dyDescent="0.3">
      <c r="A4315" t="s">
        <v>7328</v>
      </c>
      <c r="B4315">
        <v>1</v>
      </c>
      <c r="C4315" t="s">
        <v>7337</v>
      </c>
      <c r="D4315" t="str">
        <f>INDEX(Transcripts[#Data], MATCH(Exons[[#This Row],[Transcript stable ID]], Transcripts[Transcript stable ID], 0), 4)</f>
        <v>NM_018890.3</v>
      </c>
      <c r="E4315" t="s">
        <v>27</v>
      </c>
      <c r="J4315">
        <v>6414170</v>
      </c>
      <c r="K4315">
        <v>6439757</v>
      </c>
      <c r="L4315">
        <v>6439819</v>
      </c>
      <c r="N4315">
        <v>5</v>
      </c>
      <c r="O4315">
        <v>480</v>
      </c>
      <c r="P4315">
        <v>542</v>
      </c>
      <c r="Q4315" t="s">
        <v>14696</v>
      </c>
      <c r="R4315">
        <v>283</v>
      </c>
      <c r="S4315">
        <v>345</v>
      </c>
    </row>
    <row r="4316" spans="1:19" x14ac:dyDescent="0.3">
      <c r="A4316" t="s">
        <v>7328</v>
      </c>
      <c r="B4316">
        <v>1</v>
      </c>
      <c r="C4316" t="s">
        <v>7337</v>
      </c>
      <c r="D4316" t="str">
        <f>INDEX(Transcripts[#Data], MATCH(Exons[[#This Row],[Transcript stable ID]], Transcripts[Transcript stable ID], 0), 4)</f>
        <v>NM_018890.3</v>
      </c>
      <c r="E4316" t="s">
        <v>27</v>
      </c>
      <c r="J4316">
        <v>6414170</v>
      </c>
      <c r="K4316">
        <v>6441499</v>
      </c>
      <c r="L4316">
        <v>6441658</v>
      </c>
      <c r="N4316">
        <v>6</v>
      </c>
      <c r="O4316">
        <v>543</v>
      </c>
      <c r="P4316">
        <v>702</v>
      </c>
      <c r="Q4316" t="s">
        <v>14697</v>
      </c>
      <c r="R4316">
        <v>346</v>
      </c>
      <c r="S4316">
        <v>505</v>
      </c>
    </row>
    <row r="4317" spans="1:19" x14ac:dyDescent="0.3">
      <c r="A4317" t="s">
        <v>7328</v>
      </c>
      <c r="B4317">
        <v>1</v>
      </c>
      <c r="C4317" t="s">
        <v>7337</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14699</v>
      </c>
      <c r="R4317">
        <v>1</v>
      </c>
      <c r="S4317">
        <v>35</v>
      </c>
    </row>
    <row r="4318" spans="1:19" x14ac:dyDescent="0.3">
      <c r="A4318" t="s">
        <v>7328</v>
      </c>
      <c r="B4318">
        <v>1</v>
      </c>
      <c r="C4318" t="s">
        <v>7337</v>
      </c>
      <c r="D4318" t="str">
        <f>INDEX(Transcripts[#Data], MATCH(Exons[[#This Row],[Transcript stable ID]], Transcripts[Transcript stable ID], 0), 4)</f>
        <v>NM_018890.3</v>
      </c>
      <c r="E4318" t="s">
        <v>27</v>
      </c>
      <c r="J4318">
        <v>6414170</v>
      </c>
      <c r="K4318">
        <v>6438293</v>
      </c>
      <c r="L4318">
        <v>6438349</v>
      </c>
      <c r="N4318">
        <v>4</v>
      </c>
      <c r="O4318">
        <v>423</v>
      </c>
      <c r="P4318">
        <v>479</v>
      </c>
      <c r="Q4318" t="s">
        <v>14700</v>
      </c>
      <c r="R4318">
        <v>226</v>
      </c>
      <c r="S4318">
        <v>282</v>
      </c>
    </row>
    <row r="4319" spans="1:19" x14ac:dyDescent="0.3">
      <c r="A4319" t="s">
        <v>7328</v>
      </c>
      <c r="B4319">
        <v>1</v>
      </c>
      <c r="C4319" t="s">
        <v>7337</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14701</v>
      </c>
      <c r="R4319">
        <v>506</v>
      </c>
      <c r="S4319">
        <v>636</v>
      </c>
    </row>
    <row r="4320" spans="1:19" x14ac:dyDescent="0.3">
      <c r="A4320" t="s">
        <v>7407</v>
      </c>
      <c r="B4320">
        <v>1</v>
      </c>
      <c r="C4320" t="s">
        <v>7423</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14702</v>
      </c>
      <c r="R4320">
        <v>1</v>
      </c>
      <c r="S4320">
        <v>87</v>
      </c>
    </row>
    <row r="4321" spans="1:19" x14ac:dyDescent="0.3">
      <c r="A4321" t="s">
        <v>7407</v>
      </c>
      <c r="B4321">
        <v>1</v>
      </c>
      <c r="C4321" t="s">
        <v>7423</v>
      </c>
      <c r="D4321">
        <f>INDEX(Transcripts[#Data], MATCH(Exons[[#This Row],[Transcript stable ID]], Transcripts[Transcript stable ID], 0), 4)</f>
        <v>0</v>
      </c>
      <c r="E4321" t="s">
        <v>27</v>
      </c>
      <c r="J4321">
        <v>40987327</v>
      </c>
      <c r="K4321">
        <v>40993262</v>
      </c>
      <c r="L4321">
        <v>40993399</v>
      </c>
      <c r="N4321">
        <v>3</v>
      </c>
      <c r="O4321">
        <v>387</v>
      </c>
      <c r="P4321">
        <v>524</v>
      </c>
      <c r="Q4321" t="s">
        <v>14703</v>
      </c>
      <c r="R4321">
        <v>88</v>
      </c>
      <c r="S4321">
        <v>225</v>
      </c>
    </row>
    <row r="4322" spans="1:19" x14ac:dyDescent="0.3">
      <c r="A4322" t="s">
        <v>7407</v>
      </c>
      <c r="B4322">
        <v>1</v>
      </c>
      <c r="C4322" t="s">
        <v>7423</v>
      </c>
      <c r="D4322">
        <f>INDEX(Transcripts[#Data], MATCH(Exons[[#This Row],[Transcript stable ID]], Transcripts[Transcript stable ID], 0), 4)</f>
        <v>0</v>
      </c>
      <c r="E4322" t="s">
        <v>27</v>
      </c>
      <c r="J4322">
        <v>40987327</v>
      </c>
      <c r="K4322">
        <v>40998375</v>
      </c>
      <c r="L4322">
        <v>40998492</v>
      </c>
      <c r="N4322">
        <v>4</v>
      </c>
      <c r="O4322">
        <v>525</v>
      </c>
      <c r="P4322">
        <v>642</v>
      </c>
      <c r="Q4322" t="s">
        <v>14704</v>
      </c>
      <c r="R4322">
        <v>226</v>
      </c>
      <c r="S4322">
        <v>343</v>
      </c>
    </row>
    <row r="4323" spans="1:19" x14ac:dyDescent="0.3">
      <c r="A4323" t="s">
        <v>7407</v>
      </c>
      <c r="B4323">
        <v>1</v>
      </c>
      <c r="C4323" t="s">
        <v>7423</v>
      </c>
      <c r="D4323">
        <f>INDEX(Transcripts[#Data], MATCH(Exons[[#This Row],[Transcript stable ID]], Transcripts[Transcript stable ID], 0), 4)</f>
        <v>0</v>
      </c>
      <c r="E4323" t="s">
        <v>27</v>
      </c>
      <c r="J4323">
        <v>40987327</v>
      </c>
      <c r="K4323">
        <v>41001223</v>
      </c>
      <c r="L4323">
        <v>41001314</v>
      </c>
      <c r="N4323">
        <v>5</v>
      </c>
      <c r="O4323">
        <v>643</v>
      </c>
      <c r="P4323">
        <v>734</v>
      </c>
      <c r="Q4323" t="s">
        <v>14705</v>
      </c>
      <c r="R4323">
        <v>344</v>
      </c>
      <c r="S4323">
        <v>435</v>
      </c>
    </row>
    <row r="4324" spans="1:19" x14ac:dyDescent="0.3">
      <c r="A4324" t="s">
        <v>7407</v>
      </c>
      <c r="B4324">
        <v>1</v>
      </c>
      <c r="C4324" t="s">
        <v>7423</v>
      </c>
      <c r="D4324">
        <f>INDEX(Transcripts[#Data], MATCH(Exons[[#This Row],[Transcript stable ID]], Transcripts[Transcript stable ID], 0), 4)</f>
        <v>0</v>
      </c>
      <c r="E4324" t="s">
        <v>27</v>
      </c>
      <c r="F4324">
        <v>40987327</v>
      </c>
      <c r="G4324">
        <v>40987623</v>
      </c>
      <c r="J4324">
        <v>40987327</v>
      </c>
      <c r="K4324">
        <v>40987327</v>
      </c>
      <c r="L4324">
        <v>40987623</v>
      </c>
      <c r="N4324">
        <v>1</v>
      </c>
      <c r="Q4324" t="s">
        <v>14706</v>
      </c>
    </row>
    <row r="4325" spans="1:19" x14ac:dyDescent="0.3">
      <c r="A4325" t="s">
        <v>7407</v>
      </c>
      <c r="B4325">
        <v>1</v>
      </c>
      <c r="C4325" t="s">
        <v>7423</v>
      </c>
      <c r="D4325">
        <f>INDEX(Transcripts[#Data], MATCH(Exons[[#This Row],[Transcript stable ID]], Transcripts[Transcript stable ID], 0), 4)</f>
        <v>0</v>
      </c>
      <c r="E4325" t="s">
        <v>27</v>
      </c>
      <c r="J4325">
        <v>40987327</v>
      </c>
      <c r="K4325">
        <v>41011003</v>
      </c>
      <c r="L4325">
        <v>41011097</v>
      </c>
      <c r="N4325">
        <v>6</v>
      </c>
      <c r="O4325">
        <v>735</v>
      </c>
      <c r="P4325">
        <v>829</v>
      </c>
      <c r="Q4325" t="s">
        <v>14707</v>
      </c>
      <c r="R4325">
        <v>436</v>
      </c>
      <c r="S4325">
        <v>530</v>
      </c>
    </row>
    <row r="4326" spans="1:19" x14ac:dyDescent="0.3">
      <c r="A4326" t="s">
        <v>7407</v>
      </c>
      <c r="B4326">
        <v>1</v>
      </c>
      <c r="C4326" t="s">
        <v>7423</v>
      </c>
      <c r="D4326">
        <f>INDEX(Transcripts[#Data], MATCH(Exons[[#This Row],[Transcript stable ID]], Transcripts[Transcript stable ID], 0), 4)</f>
        <v>0</v>
      </c>
      <c r="E4326" t="s">
        <v>27</v>
      </c>
      <c r="J4326">
        <v>40987327</v>
      </c>
      <c r="K4326">
        <v>41020909</v>
      </c>
      <c r="L4326">
        <v>41021022</v>
      </c>
      <c r="N4326">
        <v>7</v>
      </c>
      <c r="O4326">
        <v>830</v>
      </c>
      <c r="P4326">
        <v>943</v>
      </c>
      <c r="Q4326" t="s">
        <v>14708</v>
      </c>
      <c r="R4326">
        <v>531</v>
      </c>
      <c r="S4326">
        <v>644</v>
      </c>
    </row>
    <row r="4327" spans="1:19" x14ac:dyDescent="0.3">
      <c r="A4327" t="s">
        <v>7407</v>
      </c>
      <c r="B4327">
        <v>1</v>
      </c>
      <c r="C4327" t="s">
        <v>7423</v>
      </c>
      <c r="D4327">
        <f>INDEX(Transcripts[#Data], MATCH(Exons[[#This Row],[Transcript stable ID]], Transcripts[Transcript stable ID], 0), 4)</f>
        <v>0</v>
      </c>
      <c r="E4327" t="s">
        <v>27</v>
      </c>
      <c r="J4327">
        <v>40987327</v>
      </c>
      <c r="K4327">
        <v>41021703</v>
      </c>
      <c r="L4327">
        <v>41021832</v>
      </c>
      <c r="N4327">
        <v>8</v>
      </c>
      <c r="O4327">
        <v>944</v>
      </c>
      <c r="P4327">
        <v>1073</v>
      </c>
      <c r="Q4327" t="s">
        <v>14709</v>
      </c>
      <c r="R4327">
        <v>645</v>
      </c>
      <c r="S4327">
        <v>774</v>
      </c>
    </row>
    <row r="4328" spans="1:19" x14ac:dyDescent="0.3">
      <c r="A4328" t="s">
        <v>7407</v>
      </c>
      <c r="B4328">
        <v>1</v>
      </c>
      <c r="C4328" t="s">
        <v>7423</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14710</v>
      </c>
      <c r="R4328">
        <v>775</v>
      </c>
      <c r="S4328">
        <v>843</v>
      </c>
    </row>
    <row r="4329" spans="1:19" x14ac:dyDescent="0.3">
      <c r="A4329" t="s">
        <v>7407</v>
      </c>
      <c r="B4329">
        <v>1</v>
      </c>
      <c r="C4329" t="s">
        <v>7419</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14702</v>
      </c>
      <c r="R4329">
        <v>1</v>
      </c>
      <c r="S4329">
        <v>87</v>
      </c>
    </row>
    <row r="4330" spans="1:19" x14ac:dyDescent="0.3">
      <c r="A4330" t="s">
        <v>7407</v>
      </c>
      <c r="B4330">
        <v>1</v>
      </c>
      <c r="C4330" t="s">
        <v>7419</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14703</v>
      </c>
      <c r="R4330">
        <v>88</v>
      </c>
      <c r="S4330">
        <v>225</v>
      </c>
    </row>
    <row r="4331" spans="1:19" x14ac:dyDescent="0.3">
      <c r="A4331" t="s">
        <v>7407</v>
      </c>
      <c r="B4331">
        <v>1</v>
      </c>
      <c r="C4331" t="s">
        <v>7419</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14704</v>
      </c>
      <c r="R4331">
        <v>226</v>
      </c>
      <c r="S4331">
        <v>343</v>
      </c>
    </row>
    <row r="4332" spans="1:19" x14ac:dyDescent="0.3">
      <c r="A4332" t="s">
        <v>7407</v>
      </c>
      <c r="B4332">
        <v>1</v>
      </c>
      <c r="C4332" t="s">
        <v>7419</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14705</v>
      </c>
      <c r="R4332">
        <v>344</v>
      </c>
      <c r="S4332">
        <v>435</v>
      </c>
    </row>
    <row r="4333" spans="1:19" x14ac:dyDescent="0.3">
      <c r="A4333" t="s">
        <v>7407</v>
      </c>
      <c r="B4333">
        <v>1</v>
      </c>
      <c r="C4333" t="s">
        <v>7419</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14707</v>
      </c>
      <c r="R4333">
        <v>436</v>
      </c>
      <c r="S4333">
        <v>530</v>
      </c>
    </row>
    <row r="4334" spans="1:19" x14ac:dyDescent="0.3">
      <c r="A4334" t="s">
        <v>7407</v>
      </c>
      <c r="B4334">
        <v>1</v>
      </c>
      <c r="C4334" t="s">
        <v>7419</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14708</v>
      </c>
      <c r="R4334">
        <v>531</v>
      </c>
      <c r="S4334">
        <v>644</v>
      </c>
    </row>
    <row r="4335" spans="1:19" x14ac:dyDescent="0.3">
      <c r="A4335" t="s">
        <v>7407</v>
      </c>
      <c r="B4335">
        <v>1</v>
      </c>
      <c r="C4335" t="s">
        <v>7419</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14709</v>
      </c>
      <c r="R4335">
        <v>645</v>
      </c>
      <c r="S4335">
        <v>774</v>
      </c>
    </row>
    <row r="4336" spans="1:19" x14ac:dyDescent="0.3">
      <c r="A4336" t="s">
        <v>7407</v>
      </c>
      <c r="B4336">
        <v>1</v>
      </c>
      <c r="C4336" t="s">
        <v>7419</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14711</v>
      </c>
    </row>
    <row r="4337" spans="1:19" x14ac:dyDescent="0.3">
      <c r="A4337" t="s">
        <v>7407</v>
      </c>
      <c r="B4337">
        <v>1</v>
      </c>
      <c r="C4337" t="s">
        <v>7419</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14712</v>
      </c>
      <c r="R4337">
        <v>775</v>
      </c>
      <c r="S4337">
        <v>896</v>
      </c>
    </row>
    <row r="4338" spans="1:19" x14ac:dyDescent="0.3">
      <c r="A4338" t="s">
        <v>7407</v>
      </c>
      <c r="B4338">
        <v>1</v>
      </c>
      <c r="C4338" t="s">
        <v>7419</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14713</v>
      </c>
      <c r="R4338">
        <v>897</v>
      </c>
      <c r="S4338">
        <v>1020</v>
      </c>
    </row>
    <row r="4339" spans="1:19" x14ac:dyDescent="0.3">
      <c r="A4339" t="s">
        <v>7407</v>
      </c>
      <c r="B4339">
        <v>1</v>
      </c>
      <c r="C4339" t="s">
        <v>7431</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14702</v>
      </c>
      <c r="R4339">
        <v>1</v>
      </c>
      <c r="S4339">
        <v>87</v>
      </c>
    </row>
    <row r="4340" spans="1:19" x14ac:dyDescent="0.3">
      <c r="A4340" t="s">
        <v>7407</v>
      </c>
      <c r="B4340">
        <v>1</v>
      </c>
      <c r="C4340" t="s">
        <v>7431</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14703</v>
      </c>
      <c r="R4340">
        <v>88</v>
      </c>
      <c r="S4340">
        <v>225</v>
      </c>
    </row>
    <row r="4341" spans="1:19" x14ac:dyDescent="0.3">
      <c r="A4341" t="s">
        <v>7407</v>
      </c>
      <c r="B4341">
        <v>1</v>
      </c>
      <c r="C4341" t="s">
        <v>7431</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14705</v>
      </c>
      <c r="R4341">
        <v>347</v>
      </c>
      <c r="S4341">
        <v>438</v>
      </c>
    </row>
    <row r="4342" spans="1:19" x14ac:dyDescent="0.3">
      <c r="A4342" t="s">
        <v>7407</v>
      </c>
      <c r="B4342">
        <v>1</v>
      </c>
      <c r="C4342" t="s">
        <v>7431</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14707</v>
      </c>
      <c r="R4342">
        <v>439</v>
      </c>
      <c r="S4342">
        <v>533</v>
      </c>
    </row>
    <row r="4343" spans="1:19" x14ac:dyDescent="0.3">
      <c r="A4343" t="s">
        <v>7407</v>
      </c>
      <c r="B4343">
        <v>1</v>
      </c>
      <c r="C4343" t="s">
        <v>7431</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14708</v>
      </c>
      <c r="R4343">
        <v>534</v>
      </c>
      <c r="S4343">
        <v>647</v>
      </c>
    </row>
    <row r="4344" spans="1:19" x14ac:dyDescent="0.3">
      <c r="A4344" t="s">
        <v>7407</v>
      </c>
      <c r="B4344">
        <v>1</v>
      </c>
      <c r="C4344" t="s">
        <v>7431</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14709</v>
      </c>
      <c r="R4344">
        <v>648</v>
      </c>
      <c r="S4344">
        <v>777</v>
      </c>
    </row>
    <row r="4345" spans="1:19" x14ac:dyDescent="0.3">
      <c r="A4345" t="s">
        <v>7407</v>
      </c>
      <c r="B4345">
        <v>1</v>
      </c>
      <c r="C4345" t="s">
        <v>7431</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14712</v>
      </c>
      <c r="R4345">
        <v>778</v>
      </c>
      <c r="S4345">
        <v>899</v>
      </c>
    </row>
    <row r="4346" spans="1:19" x14ac:dyDescent="0.3">
      <c r="A4346" t="s">
        <v>7407</v>
      </c>
      <c r="B4346">
        <v>1</v>
      </c>
      <c r="C4346" t="s">
        <v>7431</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14714</v>
      </c>
    </row>
    <row r="4347" spans="1:19" x14ac:dyDescent="0.3">
      <c r="A4347" t="s">
        <v>7407</v>
      </c>
      <c r="B4347">
        <v>1</v>
      </c>
      <c r="C4347" t="s">
        <v>7431</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14715</v>
      </c>
      <c r="R4347">
        <v>226</v>
      </c>
      <c r="S4347">
        <v>346</v>
      </c>
    </row>
    <row r="4348" spans="1:19" x14ac:dyDescent="0.3">
      <c r="A4348" t="s">
        <v>7407</v>
      </c>
      <c r="B4348">
        <v>1</v>
      </c>
      <c r="C4348" t="s">
        <v>7431</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14716</v>
      </c>
      <c r="R4348">
        <v>900</v>
      </c>
      <c r="S4348">
        <v>1023</v>
      </c>
    </row>
    <row r="4349" spans="1:19" x14ac:dyDescent="0.3">
      <c r="A4349" t="s">
        <v>7407</v>
      </c>
      <c r="B4349">
        <v>1</v>
      </c>
      <c r="C4349" t="s">
        <v>7427</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14702</v>
      </c>
      <c r="R4349">
        <v>1</v>
      </c>
      <c r="S4349">
        <v>87</v>
      </c>
    </row>
    <row r="4350" spans="1:19" x14ac:dyDescent="0.3">
      <c r="A4350" t="s">
        <v>7407</v>
      </c>
      <c r="B4350">
        <v>1</v>
      </c>
      <c r="C4350" t="s">
        <v>7427</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14703</v>
      </c>
      <c r="R4350">
        <v>88</v>
      </c>
      <c r="S4350">
        <v>225</v>
      </c>
    </row>
    <row r="4351" spans="1:19" x14ac:dyDescent="0.3">
      <c r="A4351" t="s">
        <v>7407</v>
      </c>
      <c r="B4351">
        <v>1</v>
      </c>
      <c r="C4351" t="s">
        <v>7427</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14705</v>
      </c>
      <c r="R4351">
        <v>347</v>
      </c>
      <c r="S4351">
        <v>438</v>
      </c>
    </row>
    <row r="4352" spans="1:19" x14ac:dyDescent="0.3">
      <c r="A4352" t="s">
        <v>7407</v>
      </c>
      <c r="B4352">
        <v>1</v>
      </c>
      <c r="C4352" t="s">
        <v>7427</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14707</v>
      </c>
      <c r="R4352">
        <v>439</v>
      </c>
      <c r="S4352">
        <v>533</v>
      </c>
    </row>
    <row r="4353" spans="1:19" x14ac:dyDescent="0.3">
      <c r="A4353" t="s">
        <v>7407</v>
      </c>
      <c r="B4353">
        <v>1</v>
      </c>
      <c r="C4353" t="s">
        <v>7427</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14708</v>
      </c>
      <c r="R4353">
        <v>534</v>
      </c>
      <c r="S4353">
        <v>647</v>
      </c>
    </row>
    <row r="4354" spans="1:19" x14ac:dyDescent="0.3">
      <c r="A4354" t="s">
        <v>7407</v>
      </c>
      <c r="B4354">
        <v>1</v>
      </c>
      <c r="C4354" t="s">
        <v>7427</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14709</v>
      </c>
      <c r="R4354">
        <v>648</v>
      </c>
      <c r="S4354">
        <v>777</v>
      </c>
    </row>
    <row r="4355" spans="1:19" x14ac:dyDescent="0.3">
      <c r="A4355" t="s">
        <v>7407</v>
      </c>
      <c r="B4355">
        <v>1</v>
      </c>
      <c r="C4355" t="s">
        <v>7427</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14712</v>
      </c>
      <c r="R4355">
        <v>778</v>
      </c>
      <c r="S4355">
        <v>899</v>
      </c>
    </row>
    <row r="4356" spans="1:19" x14ac:dyDescent="0.3">
      <c r="A4356" t="s">
        <v>7407</v>
      </c>
      <c r="B4356">
        <v>1</v>
      </c>
      <c r="C4356" t="s">
        <v>7427</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14715</v>
      </c>
      <c r="R4356">
        <v>226</v>
      </c>
      <c r="S4356">
        <v>346</v>
      </c>
    </row>
    <row r="4357" spans="1:19" x14ac:dyDescent="0.3">
      <c r="A4357" t="s">
        <v>7407</v>
      </c>
      <c r="B4357">
        <v>1</v>
      </c>
      <c r="C4357" t="s">
        <v>7427</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14717</v>
      </c>
    </row>
    <row r="4358" spans="1:19" x14ac:dyDescent="0.3">
      <c r="A4358" t="s">
        <v>7407</v>
      </c>
      <c r="B4358">
        <v>1</v>
      </c>
      <c r="C4358" t="s">
        <v>7427</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14718</v>
      </c>
      <c r="R4358">
        <v>900</v>
      </c>
      <c r="S4358">
        <v>1023</v>
      </c>
    </row>
    <row r="4359" spans="1:19" x14ac:dyDescent="0.3">
      <c r="A4359" t="s">
        <v>8912</v>
      </c>
      <c r="B4359">
        <v>1</v>
      </c>
      <c r="C4359" t="s">
        <v>8919</v>
      </c>
      <c r="D4359" t="str">
        <f>INDEX(Transcripts[#Data], MATCH(Exons[[#This Row],[Transcript stable ID]], Transcripts[Transcript stable ID], 0), 4)</f>
        <v>NM_003820.3</v>
      </c>
      <c r="E4359" t="s">
        <v>27</v>
      </c>
      <c r="J4359">
        <v>2487805</v>
      </c>
      <c r="K4359">
        <v>2489165</v>
      </c>
      <c r="L4359">
        <v>2489273</v>
      </c>
      <c r="N4359">
        <v>2</v>
      </c>
      <c r="O4359">
        <v>369</v>
      </c>
      <c r="P4359">
        <v>477</v>
      </c>
      <c r="Q4359" t="s">
        <v>14719</v>
      </c>
      <c r="R4359">
        <v>70</v>
      </c>
      <c r="S4359">
        <v>178</v>
      </c>
    </row>
    <row r="4360" spans="1:19" x14ac:dyDescent="0.3">
      <c r="A4360" t="s">
        <v>8912</v>
      </c>
      <c r="B4360">
        <v>1</v>
      </c>
      <c r="C4360" t="s">
        <v>8919</v>
      </c>
      <c r="D4360" t="str">
        <f>INDEX(Transcripts[#Data], MATCH(Exons[[#This Row],[Transcript stable ID]], Transcripts[Transcript stable ID], 0), 4)</f>
        <v>NM_003820.3</v>
      </c>
      <c r="E4360" t="s">
        <v>27</v>
      </c>
      <c r="J4360">
        <v>2487805</v>
      </c>
      <c r="K4360">
        <v>2489782</v>
      </c>
      <c r="L4360">
        <v>2489907</v>
      </c>
      <c r="N4360">
        <v>3</v>
      </c>
      <c r="O4360">
        <v>478</v>
      </c>
      <c r="P4360">
        <v>603</v>
      </c>
      <c r="Q4360" t="s">
        <v>14720</v>
      </c>
      <c r="R4360">
        <v>179</v>
      </c>
      <c r="S4360">
        <v>304</v>
      </c>
    </row>
    <row r="4361" spans="1:19" x14ac:dyDescent="0.3">
      <c r="A4361" t="s">
        <v>8912</v>
      </c>
      <c r="B4361">
        <v>1</v>
      </c>
      <c r="C4361" t="s">
        <v>8919</v>
      </c>
      <c r="D4361" t="str">
        <f>INDEX(Transcripts[#Data], MATCH(Exons[[#This Row],[Transcript stable ID]], Transcripts[Transcript stable ID], 0), 4)</f>
        <v>NM_003820.3</v>
      </c>
      <c r="E4361" t="s">
        <v>27</v>
      </c>
      <c r="J4361">
        <v>2487805</v>
      </c>
      <c r="K4361">
        <v>2491262</v>
      </c>
      <c r="L4361">
        <v>2491417</v>
      </c>
      <c r="N4361">
        <v>4</v>
      </c>
      <c r="O4361">
        <v>604</v>
      </c>
      <c r="P4361">
        <v>759</v>
      </c>
      <c r="Q4361" t="s">
        <v>14721</v>
      </c>
      <c r="R4361">
        <v>305</v>
      </c>
      <c r="S4361">
        <v>460</v>
      </c>
    </row>
    <row r="4362" spans="1:19" x14ac:dyDescent="0.3">
      <c r="A4362" t="s">
        <v>8912</v>
      </c>
      <c r="B4362">
        <v>1</v>
      </c>
      <c r="C4362" t="s">
        <v>8919</v>
      </c>
      <c r="D4362" t="str">
        <f>INDEX(Transcripts[#Data], MATCH(Exons[[#This Row],[Transcript stable ID]], Transcripts[Transcript stable ID], 0), 4)</f>
        <v>NM_003820.3</v>
      </c>
      <c r="E4362" t="s">
        <v>27</v>
      </c>
      <c r="J4362">
        <v>2487805</v>
      </c>
      <c r="K4362">
        <v>2492063</v>
      </c>
      <c r="L4362">
        <v>2492153</v>
      </c>
      <c r="N4362">
        <v>5</v>
      </c>
      <c r="O4362">
        <v>760</v>
      </c>
      <c r="P4362">
        <v>850</v>
      </c>
      <c r="Q4362" t="s">
        <v>14722</v>
      </c>
      <c r="R4362">
        <v>461</v>
      </c>
      <c r="S4362">
        <v>551</v>
      </c>
    </row>
    <row r="4363" spans="1:19" x14ac:dyDescent="0.3">
      <c r="A4363" t="s">
        <v>8912</v>
      </c>
      <c r="B4363">
        <v>1</v>
      </c>
      <c r="C4363" t="s">
        <v>8919</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14723</v>
      </c>
      <c r="R4363">
        <v>1</v>
      </c>
      <c r="S4363">
        <v>69</v>
      </c>
    </row>
    <row r="4364" spans="1:19" x14ac:dyDescent="0.3">
      <c r="A4364" t="s">
        <v>8912</v>
      </c>
      <c r="B4364">
        <v>1</v>
      </c>
      <c r="C4364" t="s">
        <v>8919</v>
      </c>
      <c r="D4364" t="str">
        <f>INDEX(Transcripts[#Data], MATCH(Exons[[#This Row],[Transcript stable ID]], Transcripts[Transcript stable ID], 0), 4)</f>
        <v>NM_003820.3</v>
      </c>
      <c r="E4364" t="s">
        <v>27</v>
      </c>
      <c r="J4364">
        <v>2487805</v>
      </c>
      <c r="K4364">
        <v>2493112</v>
      </c>
      <c r="L4364">
        <v>2493254</v>
      </c>
      <c r="N4364">
        <v>6</v>
      </c>
      <c r="O4364">
        <v>851</v>
      </c>
      <c r="P4364">
        <v>993</v>
      </c>
      <c r="Q4364" t="s">
        <v>14724</v>
      </c>
      <c r="R4364">
        <v>552</v>
      </c>
      <c r="S4364">
        <v>694</v>
      </c>
    </row>
    <row r="4365" spans="1:19" x14ac:dyDescent="0.3">
      <c r="A4365" t="s">
        <v>8912</v>
      </c>
      <c r="B4365">
        <v>1</v>
      </c>
      <c r="C4365" t="s">
        <v>8919</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14725</v>
      </c>
      <c r="R4365">
        <v>695</v>
      </c>
      <c r="S4365">
        <v>726</v>
      </c>
    </row>
    <row r="4366" spans="1:19" x14ac:dyDescent="0.3">
      <c r="A4366" t="s">
        <v>8912</v>
      </c>
      <c r="B4366">
        <v>1</v>
      </c>
      <c r="C4366" t="s">
        <v>8919</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14726</v>
      </c>
      <c r="R4366">
        <v>727</v>
      </c>
      <c r="S4366">
        <v>852</v>
      </c>
    </row>
    <row r="4367" spans="1:19" x14ac:dyDescent="0.3">
      <c r="A4367" t="s">
        <v>2274</v>
      </c>
      <c r="B4367">
        <v>1</v>
      </c>
      <c r="C4367" t="s">
        <v>2290</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14727</v>
      </c>
      <c r="R4367">
        <v>162</v>
      </c>
      <c r="S4367">
        <v>235</v>
      </c>
    </row>
    <row r="4368" spans="1:19" x14ac:dyDescent="0.3">
      <c r="A4368" t="s">
        <v>2274</v>
      </c>
      <c r="B4368">
        <v>1</v>
      </c>
      <c r="C4368" t="s">
        <v>2290</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14728</v>
      </c>
      <c r="R4368">
        <v>236</v>
      </c>
      <c r="S4368">
        <v>385</v>
      </c>
    </row>
    <row r="4369" spans="1:19" x14ac:dyDescent="0.3">
      <c r="A4369" t="s">
        <v>2274</v>
      </c>
      <c r="B4369">
        <v>1</v>
      </c>
      <c r="C4369" t="s">
        <v>2290</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14729</v>
      </c>
      <c r="R4369">
        <v>386</v>
      </c>
      <c r="S4369">
        <v>589</v>
      </c>
    </row>
    <row r="4370" spans="1:19" x14ac:dyDescent="0.3">
      <c r="A4370" t="s">
        <v>2274</v>
      </c>
      <c r="B4370">
        <v>1</v>
      </c>
      <c r="C4370" t="s">
        <v>2290</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14730</v>
      </c>
      <c r="R4370">
        <v>590</v>
      </c>
      <c r="S4370">
        <v>688</v>
      </c>
    </row>
    <row r="4371" spans="1:19" x14ac:dyDescent="0.3">
      <c r="A4371" t="s">
        <v>2274</v>
      </c>
      <c r="B4371">
        <v>1</v>
      </c>
      <c r="C4371" t="s">
        <v>2290</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14731</v>
      </c>
      <c r="R4371">
        <v>689</v>
      </c>
      <c r="S4371">
        <v>849</v>
      </c>
    </row>
    <row r="4372" spans="1:19" x14ac:dyDescent="0.3">
      <c r="A4372" t="s">
        <v>2274</v>
      </c>
      <c r="B4372">
        <v>1</v>
      </c>
      <c r="C4372" t="s">
        <v>2290</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14732</v>
      </c>
      <c r="R4372">
        <v>850</v>
      </c>
      <c r="S4372">
        <v>992</v>
      </c>
    </row>
    <row r="4373" spans="1:19" x14ac:dyDescent="0.3">
      <c r="A4373" t="s">
        <v>2274</v>
      </c>
      <c r="B4373">
        <v>1</v>
      </c>
      <c r="C4373" t="s">
        <v>2290</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14733</v>
      </c>
      <c r="R4373">
        <v>993</v>
      </c>
      <c r="S4373">
        <v>1128</v>
      </c>
    </row>
    <row r="4374" spans="1:19" x14ac:dyDescent="0.3">
      <c r="A4374" t="s">
        <v>2274</v>
      </c>
      <c r="B4374">
        <v>1</v>
      </c>
      <c r="C4374" t="s">
        <v>2290</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14734</v>
      </c>
      <c r="R4374">
        <v>1129</v>
      </c>
      <c r="S4374">
        <v>1196</v>
      </c>
    </row>
    <row r="4375" spans="1:19" x14ac:dyDescent="0.3">
      <c r="A4375" t="s">
        <v>2274</v>
      </c>
      <c r="B4375">
        <v>1</v>
      </c>
      <c r="C4375" t="s">
        <v>2290</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14735</v>
      </c>
      <c r="R4375">
        <v>1197</v>
      </c>
      <c r="S4375">
        <v>1335</v>
      </c>
    </row>
    <row r="4376" spans="1:19" x14ac:dyDescent="0.3">
      <c r="A4376" t="s">
        <v>2274</v>
      </c>
      <c r="B4376">
        <v>1</v>
      </c>
      <c r="C4376" t="s">
        <v>2290</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14736</v>
      </c>
      <c r="R4376">
        <v>1336</v>
      </c>
      <c r="S4376">
        <v>1422</v>
      </c>
    </row>
    <row r="4377" spans="1:19" x14ac:dyDescent="0.3">
      <c r="A4377" t="s">
        <v>2274</v>
      </c>
      <c r="B4377">
        <v>1</v>
      </c>
      <c r="C4377" t="s">
        <v>2290</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14737</v>
      </c>
      <c r="R4377">
        <v>1423</v>
      </c>
      <c r="S4377">
        <v>1493</v>
      </c>
    </row>
    <row r="4378" spans="1:19" x14ac:dyDescent="0.3">
      <c r="A4378" t="s">
        <v>2274</v>
      </c>
      <c r="B4378">
        <v>1</v>
      </c>
      <c r="C4378" t="s">
        <v>2290</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14738</v>
      </c>
      <c r="R4378">
        <v>1494</v>
      </c>
      <c r="S4378">
        <v>1545</v>
      </c>
    </row>
    <row r="4379" spans="1:19" x14ac:dyDescent="0.3">
      <c r="A4379" t="s">
        <v>2274</v>
      </c>
      <c r="B4379">
        <v>1</v>
      </c>
      <c r="C4379" t="s">
        <v>2290</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14739</v>
      </c>
      <c r="R4379">
        <v>1546</v>
      </c>
      <c r="S4379">
        <v>1659</v>
      </c>
    </row>
    <row r="4380" spans="1:19" x14ac:dyDescent="0.3">
      <c r="A4380" t="s">
        <v>2274</v>
      </c>
      <c r="B4380">
        <v>1</v>
      </c>
      <c r="C4380" t="s">
        <v>2290</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14740</v>
      </c>
      <c r="R4380">
        <v>1660</v>
      </c>
      <c r="S4380">
        <v>1769</v>
      </c>
    </row>
    <row r="4381" spans="1:19" x14ac:dyDescent="0.3">
      <c r="A4381" t="s">
        <v>2274</v>
      </c>
      <c r="B4381">
        <v>1</v>
      </c>
      <c r="C4381" t="s">
        <v>2290</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14741</v>
      </c>
      <c r="R4381">
        <v>1770</v>
      </c>
      <c r="S4381">
        <v>1881</v>
      </c>
    </row>
    <row r="4382" spans="1:19" x14ac:dyDescent="0.3">
      <c r="A4382" t="s">
        <v>2274</v>
      </c>
      <c r="B4382">
        <v>1</v>
      </c>
      <c r="C4382" t="s">
        <v>2290</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14742</v>
      </c>
      <c r="R4382">
        <v>1882</v>
      </c>
      <c r="S4382">
        <v>2046</v>
      </c>
    </row>
    <row r="4383" spans="1:19" x14ac:dyDescent="0.3">
      <c r="A4383" t="s">
        <v>2274</v>
      </c>
      <c r="B4383">
        <v>1</v>
      </c>
      <c r="C4383" t="s">
        <v>2290</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14743</v>
      </c>
      <c r="R4383">
        <v>2047</v>
      </c>
      <c r="S4383">
        <v>2279</v>
      </c>
    </row>
    <row r="4384" spans="1:19" x14ac:dyDescent="0.3">
      <c r="A4384" t="s">
        <v>2274</v>
      </c>
      <c r="B4384">
        <v>1</v>
      </c>
      <c r="C4384" t="s">
        <v>2290</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14744</v>
      </c>
      <c r="R4384">
        <v>2280</v>
      </c>
      <c r="S4384">
        <v>2531</v>
      </c>
    </row>
    <row r="4385" spans="1:19" x14ac:dyDescent="0.3">
      <c r="A4385" t="s">
        <v>2274</v>
      </c>
      <c r="B4385">
        <v>1</v>
      </c>
      <c r="C4385" t="s">
        <v>2290</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14745</v>
      </c>
      <c r="R4385">
        <v>1</v>
      </c>
      <c r="S4385">
        <v>161</v>
      </c>
    </row>
    <row r="4386" spans="1:19" x14ac:dyDescent="0.3">
      <c r="A4386" t="s">
        <v>2274</v>
      </c>
      <c r="B4386">
        <v>1</v>
      </c>
      <c r="C4386" t="s">
        <v>2290</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14746</v>
      </c>
      <c r="R4386">
        <v>2532</v>
      </c>
      <c r="S4386">
        <v>2601</v>
      </c>
    </row>
    <row r="4387" spans="1:19" x14ac:dyDescent="0.3">
      <c r="A4387" t="s">
        <v>2274</v>
      </c>
      <c r="B4387">
        <v>1</v>
      </c>
      <c r="C4387" t="s">
        <v>2294</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14727</v>
      </c>
      <c r="R4387">
        <v>162</v>
      </c>
      <c r="S4387">
        <v>235</v>
      </c>
    </row>
    <row r="4388" spans="1:19" x14ac:dyDescent="0.3">
      <c r="A4388" t="s">
        <v>2274</v>
      </c>
      <c r="B4388">
        <v>1</v>
      </c>
      <c r="C4388" t="s">
        <v>2294</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14728</v>
      </c>
      <c r="R4388">
        <v>236</v>
      </c>
      <c r="S4388">
        <v>385</v>
      </c>
    </row>
    <row r="4389" spans="1:19" x14ac:dyDescent="0.3">
      <c r="A4389" t="s">
        <v>2274</v>
      </c>
      <c r="B4389">
        <v>1</v>
      </c>
      <c r="C4389" t="s">
        <v>2294</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14729</v>
      </c>
      <c r="R4389">
        <v>386</v>
      </c>
      <c r="S4389">
        <v>589</v>
      </c>
    </row>
    <row r="4390" spans="1:19" x14ac:dyDescent="0.3">
      <c r="A4390" t="s">
        <v>2274</v>
      </c>
      <c r="B4390">
        <v>1</v>
      </c>
      <c r="C4390" t="s">
        <v>2294</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14730</v>
      </c>
      <c r="R4390">
        <v>590</v>
      </c>
      <c r="S4390">
        <v>688</v>
      </c>
    </row>
    <row r="4391" spans="1:19" x14ac:dyDescent="0.3">
      <c r="A4391" t="s">
        <v>2274</v>
      </c>
      <c r="B4391">
        <v>1</v>
      </c>
      <c r="C4391" t="s">
        <v>2294</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14731</v>
      </c>
      <c r="R4391">
        <v>689</v>
      </c>
      <c r="S4391">
        <v>849</v>
      </c>
    </row>
    <row r="4392" spans="1:19" x14ac:dyDescent="0.3">
      <c r="A4392" t="s">
        <v>2274</v>
      </c>
      <c r="B4392">
        <v>1</v>
      </c>
      <c r="C4392" t="s">
        <v>2294</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14732</v>
      </c>
      <c r="R4392">
        <v>850</v>
      </c>
      <c r="S4392">
        <v>992</v>
      </c>
    </row>
    <row r="4393" spans="1:19" x14ac:dyDescent="0.3">
      <c r="A4393" t="s">
        <v>2274</v>
      </c>
      <c r="B4393">
        <v>1</v>
      </c>
      <c r="C4393" t="s">
        <v>2294</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14733</v>
      </c>
      <c r="R4393">
        <v>993</v>
      </c>
      <c r="S4393">
        <v>1128</v>
      </c>
    </row>
    <row r="4394" spans="1:19" x14ac:dyDescent="0.3">
      <c r="A4394" t="s">
        <v>2274</v>
      </c>
      <c r="B4394">
        <v>1</v>
      </c>
      <c r="C4394" t="s">
        <v>2294</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14734</v>
      </c>
      <c r="R4394">
        <v>1129</v>
      </c>
      <c r="S4394">
        <v>1196</v>
      </c>
    </row>
    <row r="4395" spans="1:19" x14ac:dyDescent="0.3">
      <c r="A4395" t="s">
        <v>2274</v>
      </c>
      <c r="B4395">
        <v>1</v>
      </c>
      <c r="C4395" t="s">
        <v>2294</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14736</v>
      </c>
      <c r="R4395">
        <v>1336</v>
      </c>
      <c r="S4395">
        <v>1422</v>
      </c>
    </row>
    <row r="4396" spans="1:19" x14ac:dyDescent="0.3">
      <c r="A4396" t="s">
        <v>2274</v>
      </c>
      <c r="B4396">
        <v>1</v>
      </c>
      <c r="C4396" t="s">
        <v>2294</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14737</v>
      </c>
      <c r="R4396">
        <v>1423</v>
      </c>
      <c r="S4396">
        <v>1493</v>
      </c>
    </row>
    <row r="4397" spans="1:19" x14ac:dyDescent="0.3">
      <c r="A4397" t="s">
        <v>2274</v>
      </c>
      <c r="B4397">
        <v>1</v>
      </c>
      <c r="C4397" t="s">
        <v>2294</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14738</v>
      </c>
      <c r="R4397">
        <v>1494</v>
      </c>
      <c r="S4397">
        <v>1545</v>
      </c>
    </row>
    <row r="4398" spans="1:19" x14ac:dyDescent="0.3">
      <c r="A4398" t="s">
        <v>2274</v>
      </c>
      <c r="B4398">
        <v>1</v>
      </c>
      <c r="C4398" t="s">
        <v>2294</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14747</v>
      </c>
      <c r="R4398">
        <v>1546</v>
      </c>
      <c r="S4398">
        <v>1557</v>
      </c>
    </row>
    <row r="4399" spans="1:19" x14ac:dyDescent="0.3">
      <c r="A4399" t="s">
        <v>2274</v>
      </c>
      <c r="B4399">
        <v>1</v>
      </c>
      <c r="C4399" t="s">
        <v>2294</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14739</v>
      </c>
      <c r="R4399">
        <v>1558</v>
      </c>
      <c r="S4399">
        <v>1671</v>
      </c>
    </row>
    <row r="4400" spans="1:19" x14ac:dyDescent="0.3">
      <c r="A4400" t="s">
        <v>2274</v>
      </c>
      <c r="B4400">
        <v>1</v>
      </c>
      <c r="C4400" t="s">
        <v>2294</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14740</v>
      </c>
      <c r="R4400">
        <v>1672</v>
      </c>
      <c r="S4400">
        <v>1781</v>
      </c>
    </row>
    <row r="4401" spans="1:19" x14ac:dyDescent="0.3">
      <c r="A4401" t="s">
        <v>2274</v>
      </c>
      <c r="B4401">
        <v>1</v>
      </c>
      <c r="C4401" t="s">
        <v>2294</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14741</v>
      </c>
      <c r="R4401">
        <v>1782</v>
      </c>
      <c r="S4401">
        <v>1893</v>
      </c>
    </row>
    <row r="4402" spans="1:19" x14ac:dyDescent="0.3">
      <c r="A4402" t="s">
        <v>2274</v>
      </c>
      <c r="B4402">
        <v>1</v>
      </c>
      <c r="C4402" t="s">
        <v>2294</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14742</v>
      </c>
      <c r="R4402">
        <v>1894</v>
      </c>
      <c r="S4402">
        <v>2058</v>
      </c>
    </row>
    <row r="4403" spans="1:19" x14ac:dyDescent="0.3">
      <c r="A4403" t="s">
        <v>2274</v>
      </c>
      <c r="B4403">
        <v>1</v>
      </c>
      <c r="C4403" t="s">
        <v>2294</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14743</v>
      </c>
      <c r="R4403">
        <v>2059</v>
      </c>
      <c r="S4403">
        <v>2291</v>
      </c>
    </row>
    <row r="4404" spans="1:19" x14ac:dyDescent="0.3">
      <c r="A4404" t="s">
        <v>2274</v>
      </c>
      <c r="B4404">
        <v>1</v>
      </c>
      <c r="C4404" t="s">
        <v>2294</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14744</v>
      </c>
      <c r="R4404">
        <v>2292</v>
      </c>
      <c r="S4404">
        <v>2543</v>
      </c>
    </row>
    <row r="4405" spans="1:19" x14ac:dyDescent="0.3">
      <c r="A4405" t="s">
        <v>2274</v>
      </c>
      <c r="B4405">
        <v>1</v>
      </c>
      <c r="C4405" t="s">
        <v>2294</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14748</v>
      </c>
      <c r="R4405">
        <v>1</v>
      </c>
      <c r="S4405">
        <v>161</v>
      </c>
    </row>
    <row r="4406" spans="1:19" x14ac:dyDescent="0.3">
      <c r="A4406" t="s">
        <v>2274</v>
      </c>
      <c r="B4406">
        <v>1</v>
      </c>
      <c r="C4406" t="s">
        <v>2294</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14749</v>
      </c>
      <c r="R4406">
        <v>1197</v>
      </c>
      <c r="S4406">
        <v>1335</v>
      </c>
    </row>
    <row r="4407" spans="1:19" x14ac:dyDescent="0.3">
      <c r="A4407" t="s">
        <v>2274</v>
      </c>
      <c r="B4407">
        <v>1</v>
      </c>
      <c r="C4407" t="s">
        <v>2294</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14750</v>
      </c>
      <c r="R4407">
        <v>2544</v>
      </c>
      <c r="S4407">
        <v>2613</v>
      </c>
    </row>
    <row r="4408" spans="1:19" x14ac:dyDescent="0.3">
      <c r="A4408" t="s">
        <v>2274</v>
      </c>
      <c r="B4408">
        <v>1</v>
      </c>
      <c r="C4408" t="s">
        <v>2298</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14727</v>
      </c>
      <c r="R4408">
        <v>162</v>
      </c>
      <c r="S4408">
        <v>235</v>
      </c>
    </row>
    <row r="4409" spans="1:19" x14ac:dyDescent="0.3">
      <c r="A4409" t="s">
        <v>2274</v>
      </c>
      <c r="B4409">
        <v>1</v>
      </c>
      <c r="C4409" t="s">
        <v>2298</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14728</v>
      </c>
      <c r="R4409">
        <v>236</v>
      </c>
      <c r="S4409">
        <v>385</v>
      </c>
    </row>
    <row r="4410" spans="1:19" x14ac:dyDescent="0.3">
      <c r="A4410" t="s">
        <v>2274</v>
      </c>
      <c r="B4410">
        <v>1</v>
      </c>
      <c r="C4410" t="s">
        <v>2298</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14729</v>
      </c>
      <c r="R4410">
        <v>386</v>
      </c>
      <c r="S4410">
        <v>589</v>
      </c>
    </row>
    <row r="4411" spans="1:19" x14ac:dyDescent="0.3">
      <c r="A4411" t="s">
        <v>2274</v>
      </c>
      <c r="B4411">
        <v>1</v>
      </c>
      <c r="C4411" t="s">
        <v>2298</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14730</v>
      </c>
      <c r="R4411">
        <v>590</v>
      </c>
      <c r="S4411">
        <v>688</v>
      </c>
    </row>
    <row r="4412" spans="1:19" x14ac:dyDescent="0.3">
      <c r="A4412" t="s">
        <v>2274</v>
      </c>
      <c r="B4412">
        <v>1</v>
      </c>
      <c r="C4412" t="s">
        <v>2298</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14731</v>
      </c>
      <c r="R4412">
        <v>689</v>
      </c>
      <c r="S4412">
        <v>849</v>
      </c>
    </row>
    <row r="4413" spans="1:19" x14ac:dyDescent="0.3">
      <c r="A4413" t="s">
        <v>2274</v>
      </c>
      <c r="B4413">
        <v>1</v>
      </c>
      <c r="C4413" t="s">
        <v>2298</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14732</v>
      </c>
      <c r="R4413">
        <v>850</v>
      </c>
      <c r="S4413">
        <v>992</v>
      </c>
    </row>
    <row r="4414" spans="1:19" x14ac:dyDescent="0.3">
      <c r="A4414" t="s">
        <v>2274</v>
      </c>
      <c r="B4414">
        <v>1</v>
      </c>
      <c r="C4414" t="s">
        <v>2298</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14733</v>
      </c>
      <c r="R4414">
        <v>993</v>
      </c>
      <c r="S4414">
        <v>1128</v>
      </c>
    </row>
    <row r="4415" spans="1:19" x14ac:dyDescent="0.3">
      <c r="A4415" t="s">
        <v>2274</v>
      </c>
      <c r="B4415">
        <v>1</v>
      </c>
      <c r="C4415" t="s">
        <v>2298</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14734</v>
      </c>
      <c r="R4415">
        <v>1129</v>
      </c>
      <c r="S4415">
        <v>1196</v>
      </c>
    </row>
    <row r="4416" spans="1:19" x14ac:dyDescent="0.3">
      <c r="A4416" t="s">
        <v>2274</v>
      </c>
      <c r="B4416">
        <v>1</v>
      </c>
      <c r="C4416" t="s">
        <v>2298</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14735</v>
      </c>
      <c r="R4416">
        <v>1197</v>
      </c>
      <c r="S4416">
        <v>1335</v>
      </c>
    </row>
    <row r="4417" spans="1:19" x14ac:dyDescent="0.3">
      <c r="A4417" t="s">
        <v>2274</v>
      </c>
      <c r="B4417">
        <v>1</v>
      </c>
      <c r="C4417" t="s">
        <v>2298</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14736</v>
      </c>
      <c r="R4417">
        <v>1336</v>
      </c>
      <c r="S4417">
        <v>1422</v>
      </c>
    </row>
    <row r="4418" spans="1:19" x14ac:dyDescent="0.3">
      <c r="A4418" t="s">
        <v>2274</v>
      </c>
      <c r="B4418">
        <v>1</v>
      </c>
      <c r="C4418" t="s">
        <v>2298</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14737</v>
      </c>
      <c r="R4418">
        <v>1423</v>
      </c>
      <c r="S4418">
        <v>1493</v>
      </c>
    </row>
    <row r="4419" spans="1:19" x14ac:dyDescent="0.3">
      <c r="A4419" t="s">
        <v>2274</v>
      </c>
      <c r="B4419">
        <v>1</v>
      </c>
      <c r="C4419" t="s">
        <v>2298</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14738</v>
      </c>
      <c r="R4419">
        <v>1494</v>
      </c>
      <c r="S4419">
        <v>1545</v>
      </c>
    </row>
    <row r="4420" spans="1:19" x14ac:dyDescent="0.3">
      <c r="A4420" t="s">
        <v>2274</v>
      </c>
      <c r="B4420">
        <v>1</v>
      </c>
      <c r="C4420" t="s">
        <v>2298</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14747</v>
      </c>
      <c r="R4420">
        <v>1546</v>
      </c>
      <c r="S4420">
        <v>1557</v>
      </c>
    </row>
    <row r="4421" spans="1:19" x14ac:dyDescent="0.3">
      <c r="A4421" t="s">
        <v>2274</v>
      </c>
      <c r="B4421">
        <v>1</v>
      </c>
      <c r="C4421" t="s">
        <v>2298</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14739</v>
      </c>
      <c r="R4421">
        <v>1558</v>
      </c>
      <c r="S4421">
        <v>1671</v>
      </c>
    </row>
    <row r="4422" spans="1:19" x14ac:dyDescent="0.3">
      <c r="A4422" t="s">
        <v>2274</v>
      </c>
      <c r="B4422">
        <v>1</v>
      </c>
      <c r="C4422" t="s">
        <v>2298</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14740</v>
      </c>
      <c r="R4422">
        <v>1672</v>
      </c>
      <c r="S4422">
        <v>1781</v>
      </c>
    </row>
    <row r="4423" spans="1:19" x14ac:dyDescent="0.3">
      <c r="A4423" t="s">
        <v>2274</v>
      </c>
      <c r="B4423">
        <v>1</v>
      </c>
      <c r="C4423" t="s">
        <v>2298</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14741</v>
      </c>
      <c r="R4423">
        <v>1782</v>
      </c>
      <c r="S4423">
        <v>1893</v>
      </c>
    </row>
    <row r="4424" spans="1:19" x14ac:dyDescent="0.3">
      <c r="A4424" t="s">
        <v>2274</v>
      </c>
      <c r="B4424">
        <v>1</v>
      </c>
      <c r="C4424" t="s">
        <v>2298</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14742</v>
      </c>
      <c r="R4424">
        <v>1894</v>
      </c>
      <c r="S4424">
        <v>2058</v>
      </c>
    </row>
    <row r="4425" spans="1:19" x14ac:dyDescent="0.3">
      <c r="A4425" t="s">
        <v>2274</v>
      </c>
      <c r="B4425">
        <v>1</v>
      </c>
      <c r="C4425" t="s">
        <v>2298</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14743</v>
      </c>
      <c r="R4425">
        <v>2059</v>
      </c>
      <c r="S4425">
        <v>2291</v>
      </c>
    </row>
    <row r="4426" spans="1:19" x14ac:dyDescent="0.3">
      <c r="A4426" t="s">
        <v>2274</v>
      </c>
      <c r="B4426">
        <v>1</v>
      </c>
      <c r="C4426" t="s">
        <v>2298</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14744</v>
      </c>
      <c r="R4426">
        <v>2292</v>
      </c>
      <c r="S4426">
        <v>2543</v>
      </c>
    </row>
    <row r="4427" spans="1:19" x14ac:dyDescent="0.3">
      <c r="A4427" t="s">
        <v>2274</v>
      </c>
      <c r="B4427">
        <v>1</v>
      </c>
      <c r="C4427" t="s">
        <v>2298</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14751</v>
      </c>
      <c r="R4427">
        <v>1</v>
      </c>
      <c r="S4427">
        <v>161</v>
      </c>
    </row>
    <row r="4428" spans="1:19" x14ac:dyDescent="0.3">
      <c r="A4428" t="s">
        <v>2274</v>
      </c>
      <c r="B4428">
        <v>1</v>
      </c>
      <c r="C4428" t="s">
        <v>2298</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14752</v>
      </c>
      <c r="R4428">
        <v>2544</v>
      </c>
      <c r="S4428">
        <v>2613</v>
      </c>
    </row>
    <row r="4429" spans="1:19" x14ac:dyDescent="0.3">
      <c r="A4429" t="s">
        <v>2274</v>
      </c>
      <c r="B4429">
        <v>1</v>
      </c>
      <c r="C4429" t="s">
        <v>2302</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14727</v>
      </c>
      <c r="R4429">
        <v>162</v>
      </c>
      <c r="S4429">
        <v>235</v>
      </c>
    </row>
    <row r="4430" spans="1:19" x14ac:dyDescent="0.3">
      <c r="A4430" t="s">
        <v>2274</v>
      </c>
      <c r="B4430">
        <v>1</v>
      </c>
      <c r="C4430" t="s">
        <v>2302</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14728</v>
      </c>
      <c r="R4430">
        <v>236</v>
      </c>
      <c r="S4430">
        <v>385</v>
      </c>
    </row>
    <row r="4431" spans="1:19" x14ac:dyDescent="0.3">
      <c r="A4431" t="s">
        <v>2274</v>
      </c>
      <c r="B4431">
        <v>1</v>
      </c>
      <c r="C4431" t="s">
        <v>2302</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14729</v>
      </c>
      <c r="R4431">
        <v>386</v>
      </c>
      <c r="S4431">
        <v>589</v>
      </c>
    </row>
    <row r="4432" spans="1:19" x14ac:dyDescent="0.3">
      <c r="A4432" t="s">
        <v>2274</v>
      </c>
      <c r="B4432">
        <v>1</v>
      </c>
      <c r="C4432" t="s">
        <v>2302</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14730</v>
      </c>
      <c r="R4432">
        <v>590</v>
      </c>
      <c r="S4432">
        <v>688</v>
      </c>
    </row>
    <row r="4433" spans="1:19" x14ac:dyDescent="0.3">
      <c r="A4433" t="s">
        <v>2274</v>
      </c>
      <c r="B4433">
        <v>1</v>
      </c>
      <c r="C4433" t="s">
        <v>2302</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14731</v>
      </c>
      <c r="R4433">
        <v>689</v>
      </c>
      <c r="S4433">
        <v>849</v>
      </c>
    </row>
    <row r="4434" spans="1:19" x14ac:dyDescent="0.3">
      <c r="A4434" t="s">
        <v>2274</v>
      </c>
      <c r="B4434">
        <v>1</v>
      </c>
      <c r="C4434" t="s">
        <v>2302</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14732</v>
      </c>
      <c r="R4434">
        <v>850</v>
      </c>
      <c r="S4434">
        <v>992</v>
      </c>
    </row>
    <row r="4435" spans="1:19" x14ac:dyDescent="0.3">
      <c r="A4435" t="s">
        <v>2274</v>
      </c>
      <c r="B4435">
        <v>1</v>
      </c>
      <c r="C4435" t="s">
        <v>2302</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14733</v>
      </c>
      <c r="R4435">
        <v>993</v>
      </c>
      <c r="S4435">
        <v>1128</v>
      </c>
    </row>
    <row r="4436" spans="1:19" x14ac:dyDescent="0.3">
      <c r="A4436" t="s">
        <v>2274</v>
      </c>
      <c r="B4436">
        <v>1</v>
      </c>
      <c r="C4436" t="s">
        <v>2302</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14734</v>
      </c>
      <c r="R4436">
        <v>1129</v>
      </c>
      <c r="S4436">
        <v>1196</v>
      </c>
    </row>
    <row r="4437" spans="1:19" x14ac:dyDescent="0.3">
      <c r="A4437" t="s">
        <v>2274</v>
      </c>
      <c r="B4437">
        <v>1</v>
      </c>
      <c r="C4437" t="s">
        <v>2302</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14736</v>
      </c>
      <c r="R4437">
        <v>1336</v>
      </c>
      <c r="S4437">
        <v>1422</v>
      </c>
    </row>
    <row r="4438" spans="1:19" x14ac:dyDescent="0.3">
      <c r="A4438" t="s">
        <v>2274</v>
      </c>
      <c r="B4438">
        <v>1</v>
      </c>
      <c r="C4438" t="s">
        <v>2302</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14737</v>
      </c>
      <c r="R4438">
        <v>1423</v>
      </c>
      <c r="S4438">
        <v>1493</v>
      </c>
    </row>
    <row r="4439" spans="1:19" x14ac:dyDescent="0.3">
      <c r="A4439" t="s">
        <v>2274</v>
      </c>
      <c r="B4439">
        <v>1</v>
      </c>
      <c r="C4439" t="s">
        <v>2302</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14738</v>
      </c>
      <c r="R4439">
        <v>1494</v>
      </c>
      <c r="S4439">
        <v>1545</v>
      </c>
    </row>
    <row r="4440" spans="1:19" x14ac:dyDescent="0.3">
      <c r="A4440" t="s">
        <v>2274</v>
      </c>
      <c r="B4440">
        <v>1</v>
      </c>
      <c r="C4440" t="s">
        <v>2302</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14739</v>
      </c>
      <c r="R4440">
        <v>1546</v>
      </c>
      <c r="S4440">
        <v>1659</v>
      </c>
    </row>
    <row r="4441" spans="1:19" x14ac:dyDescent="0.3">
      <c r="A4441" t="s">
        <v>2274</v>
      </c>
      <c r="B4441">
        <v>1</v>
      </c>
      <c r="C4441" t="s">
        <v>2302</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14740</v>
      </c>
      <c r="R4441">
        <v>1660</v>
      </c>
      <c r="S4441">
        <v>1769</v>
      </c>
    </row>
    <row r="4442" spans="1:19" x14ac:dyDescent="0.3">
      <c r="A4442" t="s">
        <v>2274</v>
      </c>
      <c r="B4442">
        <v>1</v>
      </c>
      <c r="C4442" t="s">
        <v>2302</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14741</v>
      </c>
      <c r="R4442">
        <v>1770</v>
      </c>
      <c r="S4442">
        <v>1881</v>
      </c>
    </row>
    <row r="4443" spans="1:19" x14ac:dyDescent="0.3">
      <c r="A4443" t="s">
        <v>2274</v>
      </c>
      <c r="B4443">
        <v>1</v>
      </c>
      <c r="C4443" t="s">
        <v>2302</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14742</v>
      </c>
      <c r="R4443">
        <v>1882</v>
      </c>
      <c r="S4443">
        <v>2046</v>
      </c>
    </row>
    <row r="4444" spans="1:19" x14ac:dyDescent="0.3">
      <c r="A4444" t="s">
        <v>2274</v>
      </c>
      <c r="B4444">
        <v>1</v>
      </c>
      <c r="C4444" t="s">
        <v>2302</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14743</v>
      </c>
      <c r="R4444">
        <v>2047</v>
      </c>
      <c r="S4444">
        <v>2279</v>
      </c>
    </row>
    <row r="4445" spans="1:19" x14ac:dyDescent="0.3">
      <c r="A4445" t="s">
        <v>2274</v>
      </c>
      <c r="B4445">
        <v>1</v>
      </c>
      <c r="C4445" t="s">
        <v>2302</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14744</v>
      </c>
      <c r="R4445">
        <v>2280</v>
      </c>
      <c r="S4445">
        <v>2531</v>
      </c>
    </row>
    <row r="4446" spans="1:19" x14ac:dyDescent="0.3">
      <c r="A4446" t="s">
        <v>2274</v>
      </c>
      <c r="B4446">
        <v>1</v>
      </c>
      <c r="C4446" t="s">
        <v>2302</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14749</v>
      </c>
      <c r="R4446">
        <v>1197</v>
      </c>
      <c r="S4446">
        <v>1335</v>
      </c>
    </row>
    <row r="4447" spans="1:19" x14ac:dyDescent="0.3">
      <c r="A4447" t="s">
        <v>2274</v>
      </c>
      <c r="B4447">
        <v>1</v>
      </c>
      <c r="C4447" t="s">
        <v>2302</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14753</v>
      </c>
      <c r="R4447">
        <v>1</v>
      </c>
      <c r="S4447">
        <v>161</v>
      </c>
    </row>
    <row r="4448" spans="1:19" x14ac:dyDescent="0.3">
      <c r="A4448" t="s">
        <v>2274</v>
      </c>
      <c r="B4448">
        <v>1</v>
      </c>
      <c r="C4448" t="s">
        <v>2302</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14754</v>
      </c>
      <c r="R4448">
        <v>2532</v>
      </c>
      <c r="S4448">
        <v>2601</v>
      </c>
    </row>
    <row r="4449" spans="1:19" x14ac:dyDescent="0.3">
      <c r="A4449" t="s">
        <v>7089</v>
      </c>
      <c r="B4449">
        <v>-1</v>
      </c>
      <c r="C4449" t="s">
        <v>7094</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14755</v>
      </c>
      <c r="R4449">
        <v>11851</v>
      </c>
      <c r="S4449">
        <v>12039</v>
      </c>
    </row>
    <row r="4450" spans="1:19" x14ac:dyDescent="0.3">
      <c r="A4450" t="s">
        <v>7089</v>
      </c>
      <c r="B4450">
        <v>-1</v>
      </c>
      <c r="C4450" t="s">
        <v>7094</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14756</v>
      </c>
      <c r="R4450">
        <v>325</v>
      </c>
      <c r="S4450">
        <v>399</v>
      </c>
    </row>
    <row r="4451" spans="1:19" x14ac:dyDescent="0.3">
      <c r="A4451" t="s">
        <v>7089</v>
      </c>
      <c r="B4451">
        <v>-1</v>
      </c>
      <c r="C4451" t="s">
        <v>7094</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14757</v>
      </c>
      <c r="R4451">
        <v>1</v>
      </c>
      <c r="S4451">
        <v>154</v>
      </c>
    </row>
    <row r="4452" spans="1:19" x14ac:dyDescent="0.3">
      <c r="A4452" t="s">
        <v>7089</v>
      </c>
      <c r="B4452">
        <v>-1</v>
      </c>
      <c r="C4452" t="s">
        <v>7094</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14758</v>
      </c>
      <c r="R4452">
        <v>155</v>
      </c>
      <c r="S4452">
        <v>231</v>
      </c>
    </row>
    <row r="4453" spans="1:19" x14ac:dyDescent="0.3">
      <c r="A4453" t="s">
        <v>7089</v>
      </c>
      <c r="B4453">
        <v>-1</v>
      </c>
      <c r="C4453" t="s">
        <v>7094</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14759</v>
      </c>
      <c r="R4453">
        <v>232</v>
      </c>
      <c r="S4453">
        <v>324</v>
      </c>
    </row>
    <row r="4454" spans="1:19" x14ac:dyDescent="0.3">
      <c r="A4454" t="s">
        <v>7089</v>
      </c>
      <c r="B4454">
        <v>-1</v>
      </c>
      <c r="C4454" t="s">
        <v>7094</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14760</v>
      </c>
      <c r="R4454">
        <v>400</v>
      </c>
      <c r="S4454">
        <v>508</v>
      </c>
    </row>
    <row r="4455" spans="1:19" x14ac:dyDescent="0.3">
      <c r="A4455" t="s">
        <v>7089</v>
      </c>
      <c r="B4455">
        <v>-1</v>
      </c>
      <c r="C4455" t="s">
        <v>7094</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14761</v>
      </c>
      <c r="R4455">
        <v>509</v>
      </c>
      <c r="S4455">
        <v>621</v>
      </c>
    </row>
    <row r="4456" spans="1:19" x14ac:dyDescent="0.3">
      <c r="A4456" t="s">
        <v>7089</v>
      </c>
      <c r="B4456">
        <v>-1</v>
      </c>
      <c r="C4456" t="s">
        <v>7094</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14762</v>
      </c>
      <c r="R4456">
        <v>622</v>
      </c>
      <c r="S4456">
        <v>721</v>
      </c>
    </row>
    <row r="4457" spans="1:19" x14ac:dyDescent="0.3">
      <c r="A4457" t="s">
        <v>7089</v>
      </c>
      <c r="B4457">
        <v>-1</v>
      </c>
      <c r="C4457" t="s">
        <v>7094</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14763</v>
      </c>
      <c r="R4457">
        <v>722</v>
      </c>
      <c r="S4457">
        <v>777</v>
      </c>
    </row>
    <row r="4458" spans="1:19" x14ac:dyDescent="0.3">
      <c r="A4458" t="s">
        <v>7089</v>
      </c>
      <c r="B4458">
        <v>-1</v>
      </c>
      <c r="C4458" t="s">
        <v>7094</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14764</v>
      </c>
      <c r="R4458">
        <v>778</v>
      </c>
      <c r="S4458">
        <v>808</v>
      </c>
    </row>
    <row r="4459" spans="1:19" x14ac:dyDescent="0.3">
      <c r="A4459" t="s">
        <v>7089</v>
      </c>
      <c r="B4459">
        <v>-1</v>
      </c>
      <c r="C4459" t="s">
        <v>7094</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14765</v>
      </c>
      <c r="R4459">
        <v>809</v>
      </c>
      <c r="S4459">
        <v>966</v>
      </c>
    </row>
    <row r="4460" spans="1:19" x14ac:dyDescent="0.3">
      <c r="A4460" t="s">
        <v>7089</v>
      </c>
      <c r="B4460">
        <v>-1</v>
      </c>
      <c r="C4460" t="s">
        <v>7094</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14766</v>
      </c>
      <c r="R4460">
        <v>967</v>
      </c>
      <c r="S4460">
        <v>1113</v>
      </c>
    </row>
    <row r="4461" spans="1:19" x14ac:dyDescent="0.3">
      <c r="A4461" t="s">
        <v>7089</v>
      </c>
      <c r="B4461">
        <v>-1</v>
      </c>
      <c r="C4461" t="s">
        <v>7094</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14767</v>
      </c>
      <c r="R4461">
        <v>1114</v>
      </c>
      <c r="S4461">
        <v>1278</v>
      </c>
    </row>
    <row r="4462" spans="1:19" x14ac:dyDescent="0.3">
      <c r="A4462" t="s">
        <v>7089</v>
      </c>
      <c r="B4462">
        <v>-1</v>
      </c>
      <c r="C4462" t="s">
        <v>7094</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14768</v>
      </c>
      <c r="R4462">
        <v>1279</v>
      </c>
      <c r="S4462">
        <v>1447</v>
      </c>
    </row>
    <row r="4463" spans="1:19" x14ac:dyDescent="0.3">
      <c r="A4463" t="s">
        <v>7089</v>
      </c>
      <c r="B4463">
        <v>-1</v>
      </c>
      <c r="C4463" t="s">
        <v>7094</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14769</v>
      </c>
      <c r="R4463">
        <v>1448</v>
      </c>
      <c r="S4463">
        <v>1497</v>
      </c>
    </row>
    <row r="4464" spans="1:19" x14ac:dyDescent="0.3">
      <c r="A4464" t="s">
        <v>7089</v>
      </c>
      <c r="B4464">
        <v>-1</v>
      </c>
      <c r="C4464" t="s">
        <v>7094</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14770</v>
      </c>
      <c r="R4464">
        <v>1498</v>
      </c>
      <c r="S4464">
        <v>1623</v>
      </c>
    </row>
    <row r="4465" spans="1:19" x14ac:dyDescent="0.3">
      <c r="A4465" t="s">
        <v>7089</v>
      </c>
      <c r="B4465">
        <v>-1</v>
      </c>
      <c r="C4465" t="s">
        <v>7094</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14771</v>
      </c>
      <c r="R4465">
        <v>1624</v>
      </c>
      <c r="S4465">
        <v>1776</v>
      </c>
    </row>
    <row r="4466" spans="1:19" x14ac:dyDescent="0.3">
      <c r="A4466" t="s">
        <v>7089</v>
      </c>
      <c r="B4466">
        <v>-1</v>
      </c>
      <c r="C4466" t="s">
        <v>7094</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14772</v>
      </c>
      <c r="R4466">
        <v>1777</v>
      </c>
      <c r="S4466">
        <v>1892</v>
      </c>
    </row>
    <row r="4467" spans="1:19" x14ac:dyDescent="0.3">
      <c r="A4467" t="s">
        <v>7089</v>
      </c>
      <c r="B4467">
        <v>-1</v>
      </c>
      <c r="C4467" t="s">
        <v>7094</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14773</v>
      </c>
      <c r="R4467">
        <v>1893</v>
      </c>
      <c r="S4467">
        <v>2052</v>
      </c>
    </row>
    <row r="4468" spans="1:19" x14ac:dyDescent="0.3">
      <c r="A4468" t="s">
        <v>7089</v>
      </c>
      <c r="B4468">
        <v>-1</v>
      </c>
      <c r="C4468" t="s">
        <v>7094</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14774</v>
      </c>
      <c r="R4468">
        <v>2053</v>
      </c>
      <c r="S4468">
        <v>2139</v>
      </c>
    </row>
    <row r="4469" spans="1:19" x14ac:dyDescent="0.3">
      <c r="A4469" t="s">
        <v>7089</v>
      </c>
      <c r="B4469">
        <v>-1</v>
      </c>
      <c r="C4469" t="s">
        <v>7094</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14775</v>
      </c>
      <c r="R4469">
        <v>2140</v>
      </c>
      <c r="S4469">
        <v>2259</v>
      </c>
    </row>
    <row r="4470" spans="1:19" x14ac:dyDescent="0.3">
      <c r="A4470" t="s">
        <v>7089</v>
      </c>
      <c r="B4470">
        <v>-1</v>
      </c>
      <c r="C4470" t="s">
        <v>7094</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14776</v>
      </c>
      <c r="R4470">
        <v>2260</v>
      </c>
      <c r="S4470">
        <v>2419</v>
      </c>
    </row>
    <row r="4471" spans="1:19" x14ac:dyDescent="0.3">
      <c r="A4471" t="s">
        <v>7089</v>
      </c>
      <c r="B4471">
        <v>-1</v>
      </c>
      <c r="C4471" t="s">
        <v>7094</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14777</v>
      </c>
      <c r="R4471">
        <v>2420</v>
      </c>
      <c r="S4471">
        <v>2526</v>
      </c>
    </row>
    <row r="4472" spans="1:19" x14ac:dyDescent="0.3">
      <c r="A4472" t="s">
        <v>7089</v>
      </c>
      <c r="B4472">
        <v>-1</v>
      </c>
      <c r="C4472" t="s">
        <v>7094</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14778</v>
      </c>
      <c r="R4472">
        <v>2527</v>
      </c>
      <c r="S4472">
        <v>2617</v>
      </c>
    </row>
    <row r="4473" spans="1:19" x14ac:dyDescent="0.3">
      <c r="A4473" t="s">
        <v>7089</v>
      </c>
      <c r="B4473">
        <v>-1</v>
      </c>
      <c r="C4473" t="s">
        <v>7094</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14779</v>
      </c>
      <c r="R4473">
        <v>2618</v>
      </c>
      <c r="S4473">
        <v>2781</v>
      </c>
    </row>
    <row r="4474" spans="1:19" x14ac:dyDescent="0.3">
      <c r="A4474" t="s">
        <v>7089</v>
      </c>
      <c r="B4474">
        <v>-1</v>
      </c>
      <c r="C4474" t="s">
        <v>7094</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14780</v>
      </c>
      <c r="R4474">
        <v>2782</v>
      </c>
      <c r="S4474">
        <v>2934</v>
      </c>
    </row>
    <row r="4475" spans="1:19" x14ac:dyDescent="0.3">
      <c r="A4475" t="s">
        <v>7089</v>
      </c>
      <c r="B4475">
        <v>-1</v>
      </c>
      <c r="C4475" t="s">
        <v>7094</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14781</v>
      </c>
      <c r="R4475">
        <v>2935</v>
      </c>
      <c r="S4475">
        <v>3042</v>
      </c>
    </row>
    <row r="4476" spans="1:19" x14ac:dyDescent="0.3">
      <c r="A4476" t="s">
        <v>7089</v>
      </c>
      <c r="B4476">
        <v>-1</v>
      </c>
      <c r="C4476" t="s">
        <v>7094</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14782</v>
      </c>
      <c r="R4476">
        <v>3043</v>
      </c>
      <c r="S4476">
        <v>3269</v>
      </c>
    </row>
    <row r="4477" spans="1:19" x14ac:dyDescent="0.3">
      <c r="A4477" t="s">
        <v>7089</v>
      </c>
      <c r="B4477">
        <v>-1</v>
      </c>
      <c r="C4477" t="s">
        <v>7094</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14783</v>
      </c>
      <c r="R4477">
        <v>3270</v>
      </c>
      <c r="S4477">
        <v>3364</v>
      </c>
    </row>
    <row r="4478" spans="1:19" x14ac:dyDescent="0.3">
      <c r="A4478" t="s">
        <v>7089</v>
      </c>
      <c r="B4478">
        <v>-1</v>
      </c>
      <c r="C4478" t="s">
        <v>7094</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14784</v>
      </c>
      <c r="R4478">
        <v>3365</v>
      </c>
      <c r="S4478">
        <v>3464</v>
      </c>
    </row>
    <row r="4479" spans="1:19" x14ac:dyDescent="0.3">
      <c r="A4479" t="s">
        <v>7089</v>
      </c>
      <c r="B4479">
        <v>-1</v>
      </c>
      <c r="C4479" t="s">
        <v>7094</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14785</v>
      </c>
      <c r="R4479">
        <v>3465</v>
      </c>
      <c r="S4479">
        <v>3598</v>
      </c>
    </row>
    <row r="4480" spans="1:19" x14ac:dyDescent="0.3">
      <c r="A4480" t="s">
        <v>7089</v>
      </c>
      <c r="B4480">
        <v>-1</v>
      </c>
      <c r="C4480" t="s">
        <v>7094</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14786</v>
      </c>
      <c r="R4480">
        <v>3599</v>
      </c>
      <c r="S4480">
        <v>3729</v>
      </c>
    </row>
    <row r="4481" spans="1:19" x14ac:dyDescent="0.3">
      <c r="A4481" t="s">
        <v>7089</v>
      </c>
      <c r="B4481">
        <v>-1</v>
      </c>
      <c r="C4481" t="s">
        <v>7094</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14787</v>
      </c>
      <c r="R4481">
        <v>3730</v>
      </c>
      <c r="S4481">
        <v>3844</v>
      </c>
    </row>
    <row r="4482" spans="1:19" x14ac:dyDescent="0.3">
      <c r="A4482" t="s">
        <v>7089</v>
      </c>
      <c r="B4482">
        <v>-1</v>
      </c>
      <c r="C4482" t="s">
        <v>7094</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14788</v>
      </c>
      <c r="R4482">
        <v>3845</v>
      </c>
      <c r="S4482">
        <v>4068</v>
      </c>
    </row>
    <row r="4483" spans="1:19" x14ac:dyDescent="0.3">
      <c r="A4483" t="s">
        <v>7089</v>
      </c>
      <c r="B4483">
        <v>-1</v>
      </c>
      <c r="C4483" t="s">
        <v>7094</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14789</v>
      </c>
      <c r="R4483">
        <v>4069</v>
      </c>
      <c r="S4483">
        <v>4277</v>
      </c>
    </row>
    <row r="4484" spans="1:19" x14ac:dyDescent="0.3">
      <c r="A4484" t="s">
        <v>7089</v>
      </c>
      <c r="B4484">
        <v>-1</v>
      </c>
      <c r="C4484" t="s">
        <v>7094</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14790</v>
      </c>
      <c r="R4484">
        <v>4278</v>
      </c>
      <c r="S4484">
        <v>4410</v>
      </c>
    </row>
    <row r="4485" spans="1:19" x14ac:dyDescent="0.3">
      <c r="A4485" t="s">
        <v>7089</v>
      </c>
      <c r="B4485">
        <v>-1</v>
      </c>
      <c r="C4485" t="s">
        <v>7094</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14791</v>
      </c>
      <c r="R4485">
        <v>4411</v>
      </c>
      <c r="S4485">
        <v>4569</v>
      </c>
    </row>
    <row r="4486" spans="1:19" x14ac:dyDescent="0.3">
      <c r="A4486" t="s">
        <v>7089</v>
      </c>
      <c r="B4486">
        <v>-1</v>
      </c>
      <c r="C4486" t="s">
        <v>7094</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14792</v>
      </c>
      <c r="R4486">
        <v>4570</v>
      </c>
      <c r="S4486">
        <v>4773</v>
      </c>
    </row>
    <row r="4487" spans="1:19" x14ac:dyDescent="0.3">
      <c r="A4487" t="s">
        <v>7089</v>
      </c>
      <c r="B4487">
        <v>-1</v>
      </c>
      <c r="C4487" t="s">
        <v>7094</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14793</v>
      </c>
      <c r="R4487">
        <v>4774</v>
      </c>
      <c r="S4487">
        <v>4959</v>
      </c>
    </row>
    <row r="4488" spans="1:19" x14ac:dyDescent="0.3">
      <c r="A4488" t="s">
        <v>7089</v>
      </c>
      <c r="B4488">
        <v>-1</v>
      </c>
      <c r="C4488" t="s">
        <v>7094</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14794</v>
      </c>
      <c r="R4488">
        <v>4960</v>
      </c>
      <c r="S4488">
        <v>5064</v>
      </c>
    </row>
    <row r="4489" spans="1:19" x14ac:dyDescent="0.3">
      <c r="A4489" t="s">
        <v>7089</v>
      </c>
      <c r="B4489">
        <v>-1</v>
      </c>
      <c r="C4489" t="s">
        <v>7094</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14795</v>
      </c>
      <c r="R4489">
        <v>5065</v>
      </c>
      <c r="S4489">
        <v>5232</v>
      </c>
    </row>
    <row r="4490" spans="1:19" x14ac:dyDescent="0.3">
      <c r="A4490" t="s">
        <v>7089</v>
      </c>
      <c r="B4490">
        <v>-1</v>
      </c>
      <c r="C4490" t="s">
        <v>7094</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14796</v>
      </c>
      <c r="R4490">
        <v>5233</v>
      </c>
      <c r="S4490">
        <v>5360</v>
      </c>
    </row>
    <row r="4491" spans="1:19" x14ac:dyDescent="0.3">
      <c r="A4491" t="s">
        <v>7089</v>
      </c>
      <c r="B4491">
        <v>-1</v>
      </c>
      <c r="C4491" t="s">
        <v>7094</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14797</v>
      </c>
      <c r="R4491">
        <v>5361</v>
      </c>
      <c r="S4491">
        <v>5568</v>
      </c>
    </row>
    <row r="4492" spans="1:19" x14ac:dyDescent="0.3">
      <c r="A4492" t="s">
        <v>7089</v>
      </c>
      <c r="B4492">
        <v>-1</v>
      </c>
      <c r="C4492" t="s">
        <v>7094</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14798</v>
      </c>
      <c r="R4492">
        <v>5569</v>
      </c>
      <c r="S4492">
        <v>5747</v>
      </c>
    </row>
    <row r="4493" spans="1:19" x14ac:dyDescent="0.3">
      <c r="A4493" t="s">
        <v>7089</v>
      </c>
      <c r="B4493">
        <v>-1</v>
      </c>
      <c r="C4493" t="s">
        <v>7094</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14799</v>
      </c>
      <c r="R4493">
        <v>5748</v>
      </c>
      <c r="S4493">
        <v>5916</v>
      </c>
    </row>
    <row r="4494" spans="1:19" x14ac:dyDescent="0.3">
      <c r="A4494" t="s">
        <v>7089</v>
      </c>
      <c r="B4494">
        <v>-1</v>
      </c>
      <c r="C4494" t="s">
        <v>7094</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14800</v>
      </c>
      <c r="R4494">
        <v>5917</v>
      </c>
      <c r="S4494">
        <v>5982</v>
      </c>
    </row>
    <row r="4495" spans="1:19" x14ac:dyDescent="0.3">
      <c r="A4495" t="s">
        <v>7089</v>
      </c>
      <c r="B4495">
        <v>-1</v>
      </c>
      <c r="C4495" t="s">
        <v>7094</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14801</v>
      </c>
      <c r="R4495">
        <v>5983</v>
      </c>
      <c r="S4495">
        <v>6055</v>
      </c>
    </row>
    <row r="4496" spans="1:19" x14ac:dyDescent="0.3">
      <c r="A4496" t="s">
        <v>7089</v>
      </c>
      <c r="B4496">
        <v>-1</v>
      </c>
      <c r="C4496" t="s">
        <v>7094</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14802</v>
      </c>
      <c r="R4496">
        <v>6056</v>
      </c>
      <c r="S4496">
        <v>6204</v>
      </c>
    </row>
    <row r="4497" spans="1:19" x14ac:dyDescent="0.3">
      <c r="A4497" t="s">
        <v>7089</v>
      </c>
      <c r="B4497">
        <v>-1</v>
      </c>
      <c r="C4497" t="s">
        <v>7094</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14803</v>
      </c>
      <c r="R4497">
        <v>6205</v>
      </c>
      <c r="S4497">
        <v>6342</v>
      </c>
    </row>
    <row r="4498" spans="1:19" x14ac:dyDescent="0.3">
      <c r="A4498" t="s">
        <v>7089</v>
      </c>
      <c r="B4498">
        <v>-1</v>
      </c>
      <c r="C4498" t="s">
        <v>7094</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14804</v>
      </c>
      <c r="R4498">
        <v>6343</v>
      </c>
      <c r="S4498">
        <v>6462</v>
      </c>
    </row>
    <row r="4499" spans="1:19" x14ac:dyDescent="0.3">
      <c r="A4499" t="s">
        <v>7089</v>
      </c>
      <c r="B4499">
        <v>-1</v>
      </c>
      <c r="C4499" t="s">
        <v>7094</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14805</v>
      </c>
      <c r="R4499">
        <v>6463</v>
      </c>
      <c r="S4499">
        <v>6606</v>
      </c>
    </row>
    <row r="4500" spans="1:19" x14ac:dyDescent="0.3">
      <c r="A4500" t="s">
        <v>7089</v>
      </c>
      <c r="B4500">
        <v>-1</v>
      </c>
      <c r="C4500" t="s">
        <v>7094</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14806</v>
      </c>
      <c r="R4500">
        <v>6607</v>
      </c>
      <c r="S4500">
        <v>6758</v>
      </c>
    </row>
    <row r="4501" spans="1:19" x14ac:dyDescent="0.3">
      <c r="A4501" t="s">
        <v>7089</v>
      </c>
      <c r="B4501">
        <v>-1</v>
      </c>
      <c r="C4501" t="s">
        <v>7094</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14807</v>
      </c>
      <c r="R4501">
        <v>6759</v>
      </c>
      <c r="S4501">
        <v>6890</v>
      </c>
    </row>
    <row r="4502" spans="1:19" x14ac:dyDescent="0.3">
      <c r="A4502" t="s">
        <v>7089</v>
      </c>
      <c r="B4502">
        <v>-1</v>
      </c>
      <c r="C4502" t="s">
        <v>7094</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14808</v>
      </c>
      <c r="R4502">
        <v>6891</v>
      </c>
      <c r="S4502">
        <v>7002</v>
      </c>
    </row>
    <row r="4503" spans="1:19" x14ac:dyDescent="0.3">
      <c r="A4503" t="s">
        <v>7089</v>
      </c>
      <c r="B4503">
        <v>-1</v>
      </c>
      <c r="C4503" t="s">
        <v>7094</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14809</v>
      </c>
      <c r="R4503">
        <v>7003</v>
      </c>
      <c r="S4503">
        <v>7127</v>
      </c>
    </row>
    <row r="4504" spans="1:19" x14ac:dyDescent="0.3">
      <c r="A4504" t="s">
        <v>7089</v>
      </c>
      <c r="B4504">
        <v>-1</v>
      </c>
      <c r="C4504" t="s">
        <v>7094</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14810</v>
      </c>
      <c r="R4504">
        <v>7128</v>
      </c>
      <c r="S4504">
        <v>7277</v>
      </c>
    </row>
    <row r="4505" spans="1:19" x14ac:dyDescent="0.3">
      <c r="A4505" t="s">
        <v>7089</v>
      </c>
      <c r="B4505">
        <v>-1</v>
      </c>
      <c r="C4505" t="s">
        <v>7094</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14811</v>
      </c>
      <c r="R4505">
        <v>7278</v>
      </c>
      <c r="S4505">
        <v>7451</v>
      </c>
    </row>
    <row r="4506" spans="1:19" x14ac:dyDescent="0.3">
      <c r="A4506" t="s">
        <v>7089</v>
      </c>
      <c r="B4506">
        <v>-1</v>
      </c>
      <c r="C4506" t="s">
        <v>7094</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14812</v>
      </c>
      <c r="R4506">
        <v>7452</v>
      </c>
      <c r="S4506">
        <v>7550</v>
      </c>
    </row>
    <row r="4507" spans="1:19" x14ac:dyDescent="0.3">
      <c r="A4507" t="s">
        <v>7089</v>
      </c>
      <c r="B4507">
        <v>-1</v>
      </c>
      <c r="C4507" t="s">
        <v>7094</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14813</v>
      </c>
      <c r="R4507">
        <v>7551</v>
      </c>
      <c r="S4507">
        <v>7758</v>
      </c>
    </row>
    <row r="4508" spans="1:19" x14ac:dyDescent="0.3">
      <c r="A4508" t="s">
        <v>7089</v>
      </c>
      <c r="B4508">
        <v>-1</v>
      </c>
      <c r="C4508" t="s">
        <v>7094</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14814</v>
      </c>
      <c r="R4508">
        <v>7759</v>
      </c>
      <c r="S4508">
        <v>7948</v>
      </c>
    </row>
    <row r="4509" spans="1:19" x14ac:dyDescent="0.3">
      <c r="A4509" t="s">
        <v>7089</v>
      </c>
      <c r="B4509">
        <v>-1</v>
      </c>
      <c r="C4509" t="s">
        <v>7094</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14815</v>
      </c>
      <c r="R4509">
        <v>7949</v>
      </c>
      <c r="S4509">
        <v>8149</v>
      </c>
    </row>
    <row r="4510" spans="1:19" x14ac:dyDescent="0.3">
      <c r="A4510" t="s">
        <v>7089</v>
      </c>
      <c r="B4510">
        <v>-1</v>
      </c>
      <c r="C4510" t="s">
        <v>7094</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14816</v>
      </c>
      <c r="R4510">
        <v>8150</v>
      </c>
      <c r="S4510">
        <v>8262</v>
      </c>
    </row>
    <row r="4511" spans="1:19" x14ac:dyDescent="0.3">
      <c r="A4511" t="s">
        <v>7089</v>
      </c>
      <c r="B4511">
        <v>-1</v>
      </c>
      <c r="C4511" t="s">
        <v>7094</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14817</v>
      </c>
      <c r="R4511">
        <v>8263</v>
      </c>
      <c r="S4511">
        <v>8394</v>
      </c>
    </row>
    <row r="4512" spans="1:19" x14ac:dyDescent="0.3">
      <c r="A4512" t="s">
        <v>7089</v>
      </c>
      <c r="B4512">
        <v>-1</v>
      </c>
      <c r="C4512" t="s">
        <v>7094</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14818</v>
      </c>
      <c r="R4512">
        <v>8395</v>
      </c>
      <c r="S4512">
        <v>8574</v>
      </c>
    </row>
    <row r="4513" spans="1:19" x14ac:dyDescent="0.3">
      <c r="A4513" t="s">
        <v>7089</v>
      </c>
      <c r="B4513">
        <v>-1</v>
      </c>
      <c r="C4513" t="s">
        <v>7094</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14819</v>
      </c>
      <c r="R4513">
        <v>8575</v>
      </c>
      <c r="S4513">
        <v>8780</v>
      </c>
    </row>
    <row r="4514" spans="1:19" x14ac:dyDescent="0.3">
      <c r="A4514" t="s">
        <v>7089</v>
      </c>
      <c r="B4514">
        <v>-1</v>
      </c>
      <c r="C4514" t="s">
        <v>7094</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14820</v>
      </c>
      <c r="R4514">
        <v>8781</v>
      </c>
      <c r="S4514">
        <v>8919</v>
      </c>
    </row>
    <row r="4515" spans="1:19" x14ac:dyDescent="0.3">
      <c r="A4515" t="s">
        <v>7089</v>
      </c>
      <c r="B4515">
        <v>-1</v>
      </c>
      <c r="C4515" t="s">
        <v>7094</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14821</v>
      </c>
      <c r="R4515">
        <v>8920</v>
      </c>
      <c r="S4515">
        <v>9108</v>
      </c>
    </row>
    <row r="4516" spans="1:19" x14ac:dyDescent="0.3">
      <c r="A4516" t="s">
        <v>7089</v>
      </c>
      <c r="B4516">
        <v>-1</v>
      </c>
      <c r="C4516" t="s">
        <v>7094</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14822</v>
      </c>
      <c r="R4516">
        <v>9109</v>
      </c>
      <c r="S4516">
        <v>9333</v>
      </c>
    </row>
    <row r="4517" spans="1:19" x14ac:dyDescent="0.3">
      <c r="A4517" t="s">
        <v>7089</v>
      </c>
      <c r="B4517">
        <v>-1</v>
      </c>
      <c r="C4517" t="s">
        <v>7094</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14823</v>
      </c>
      <c r="R4517">
        <v>9334</v>
      </c>
      <c r="S4517">
        <v>9442</v>
      </c>
    </row>
    <row r="4518" spans="1:19" x14ac:dyDescent="0.3">
      <c r="A4518" t="s">
        <v>7089</v>
      </c>
      <c r="B4518">
        <v>-1</v>
      </c>
      <c r="C4518" t="s">
        <v>7094</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14824</v>
      </c>
      <c r="R4518">
        <v>9443</v>
      </c>
      <c r="S4518">
        <v>9554</v>
      </c>
    </row>
    <row r="4519" spans="1:19" x14ac:dyDescent="0.3">
      <c r="A4519" t="s">
        <v>7089</v>
      </c>
      <c r="B4519">
        <v>-1</v>
      </c>
      <c r="C4519" t="s">
        <v>7094</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14825</v>
      </c>
      <c r="R4519">
        <v>9555</v>
      </c>
      <c r="S4519">
        <v>9744</v>
      </c>
    </row>
    <row r="4520" spans="1:19" x14ac:dyDescent="0.3">
      <c r="A4520" t="s">
        <v>7089</v>
      </c>
      <c r="B4520">
        <v>-1</v>
      </c>
      <c r="C4520" t="s">
        <v>7094</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14826</v>
      </c>
      <c r="R4520">
        <v>9745</v>
      </c>
      <c r="S4520">
        <v>9919</v>
      </c>
    </row>
    <row r="4521" spans="1:19" x14ac:dyDescent="0.3">
      <c r="A4521" t="s">
        <v>7089</v>
      </c>
      <c r="B4521">
        <v>-1</v>
      </c>
      <c r="C4521" t="s">
        <v>7094</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14827</v>
      </c>
      <c r="R4521">
        <v>9920</v>
      </c>
      <c r="S4521">
        <v>10113</v>
      </c>
    </row>
    <row r="4522" spans="1:19" x14ac:dyDescent="0.3">
      <c r="A4522" t="s">
        <v>7089</v>
      </c>
      <c r="B4522">
        <v>-1</v>
      </c>
      <c r="C4522" t="s">
        <v>7094</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14828</v>
      </c>
      <c r="R4522">
        <v>10114</v>
      </c>
      <c r="S4522">
        <v>10294</v>
      </c>
    </row>
    <row r="4523" spans="1:19" x14ac:dyDescent="0.3">
      <c r="A4523" t="s">
        <v>7089</v>
      </c>
      <c r="B4523">
        <v>-1</v>
      </c>
      <c r="C4523" t="s">
        <v>7094</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14829</v>
      </c>
      <c r="R4523">
        <v>10295</v>
      </c>
      <c r="S4523">
        <v>10455</v>
      </c>
    </row>
    <row r="4524" spans="1:19" x14ac:dyDescent="0.3">
      <c r="A4524" t="s">
        <v>7089</v>
      </c>
      <c r="B4524">
        <v>-1</v>
      </c>
      <c r="C4524" t="s">
        <v>7094</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14830</v>
      </c>
      <c r="R4524">
        <v>10456</v>
      </c>
      <c r="S4524">
        <v>10667</v>
      </c>
    </row>
    <row r="4525" spans="1:19" x14ac:dyDescent="0.3">
      <c r="A4525" t="s">
        <v>7089</v>
      </c>
      <c r="B4525">
        <v>-1</v>
      </c>
      <c r="C4525" t="s">
        <v>7094</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14831</v>
      </c>
      <c r="R4525">
        <v>10668</v>
      </c>
      <c r="S4525">
        <v>10755</v>
      </c>
    </row>
    <row r="4526" spans="1:19" x14ac:dyDescent="0.3">
      <c r="A4526" t="s">
        <v>7089</v>
      </c>
      <c r="B4526">
        <v>-1</v>
      </c>
      <c r="C4526" t="s">
        <v>7094</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14832</v>
      </c>
      <c r="R4526">
        <v>10756</v>
      </c>
      <c r="S4526">
        <v>10899</v>
      </c>
    </row>
    <row r="4527" spans="1:19" x14ac:dyDescent="0.3">
      <c r="A4527" t="s">
        <v>7089</v>
      </c>
      <c r="B4527">
        <v>-1</v>
      </c>
      <c r="C4527" t="s">
        <v>7094</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14833</v>
      </c>
      <c r="R4527">
        <v>10900</v>
      </c>
      <c r="S4527">
        <v>11104</v>
      </c>
    </row>
    <row r="4528" spans="1:19" x14ac:dyDescent="0.3">
      <c r="A4528" t="s">
        <v>7089</v>
      </c>
      <c r="B4528">
        <v>-1</v>
      </c>
      <c r="C4528" t="s">
        <v>7094</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14834</v>
      </c>
      <c r="R4528">
        <v>11105</v>
      </c>
      <c r="S4528">
        <v>11172</v>
      </c>
    </row>
    <row r="4529" spans="1:19" x14ac:dyDescent="0.3">
      <c r="A4529" t="s">
        <v>7089</v>
      </c>
      <c r="B4529">
        <v>-1</v>
      </c>
      <c r="C4529" t="s">
        <v>7094</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14835</v>
      </c>
      <c r="R4529">
        <v>11173</v>
      </c>
      <c r="S4529">
        <v>11393</v>
      </c>
    </row>
    <row r="4530" spans="1:19" x14ac:dyDescent="0.3">
      <c r="A4530" t="s">
        <v>7089</v>
      </c>
      <c r="B4530">
        <v>-1</v>
      </c>
      <c r="C4530" t="s">
        <v>7094</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14836</v>
      </c>
      <c r="R4530">
        <v>11394</v>
      </c>
      <c r="S4530">
        <v>11486</v>
      </c>
    </row>
    <row r="4531" spans="1:19" x14ac:dyDescent="0.3">
      <c r="A4531" t="s">
        <v>7089</v>
      </c>
      <c r="B4531">
        <v>-1</v>
      </c>
      <c r="C4531" t="s">
        <v>7094</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14837</v>
      </c>
      <c r="R4531">
        <v>11487</v>
      </c>
      <c r="S4531">
        <v>11576</v>
      </c>
    </row>
    <row r="4532" spans="1:19" x14ac:dyDescent="0.3">
      <c r="A4532" t="s">
        <v>7089</v>
      </c>
      <c r="B4532">
        <v>-1</v>
      </c>
      <c r="C4532" t="s">
        <v>7094</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14838</v>
      </c>
      <c r="R4532">
        <v>11577</v>
      </c>
      <c r="S4532">
        <v>11648</v>
      </c>
    </row>
    <row r="4533" spans="1:19" x14ac:dyDescent="0.3">
      <c r="A4533" t="s">
        <v>7089</v>
      </c>
      <c r="B4533">
        <v>-1</v>
      </c>
      <c r="C4533" t="s">
        <v>7094</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14839</v>
      </c>
      <c r="R4533">
        <v>11649</v>
      </c>
      <c r="S4533">
        <v>11850</v>
      </c>
    </row>
    <row r="4534" spans="1:19" x14ac:dyDescent="0.3">
      <c r="A4534" t="s">
        <v>7089</v>
      </c>
      <c r="B4534">
        <v>-1</v>
      </c>
      <c r="C4534" t="s">
        <v>7094</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14840</v>
      </c>
      <c r="R4534">
        <v>12040</v>
      </c>
      <c r="S4534">
        <v>12179</v>
      </c>
    </row>
    <row r="4535" spans="1:19" x14ac:dyDescent="0.3">
      <c r="A4535" t="s">
        <v>7089</v>
      </c>
      <c r="B4535">
        <v>-1</v>
      </c>
      <c r="C4535" t="s">
        <v>7094</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14841</v>
      </c>
      <c r="R4535">
        <v>12180</v>
      </c>
      <c r="S4535">
        <v>12384</v>
      </c>
    </row>
    <row r="4536" spans="1:19" x14ac:dyDescent="0.3">
      <c r="A4536" t="s">
        <v>7089</v>
      </c>
      <c r="B4536">
        <v>-1</v>
      </c>
      <c r="C4536" t="s">
        <v>7098</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14755</v>
      </c>
      <c r="R4536">
        <v>11758</v>
      </c>
      <c r="S4536">
        <v>11946</v>
      </c>
    </row>
    <row r="4537" spans="1:19" x14ac:dyDescent="0.3">
      <c r="A4537" t="s">
        <v>7089</v>
      </c>
      <c r="B4537">
        <v>-1</v>
      </c>
      <c r="C4537" t="s">
        <v>7098</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14756</v>
      </c>
      <c r="R4537">
        <v>325</v>
      </c>
      <c r="S4537">
        <v>399</v>
      </c>
    </row>
    <row r="4538" spans="1:19" x14ac:dyDescent="0.3">
      <c r="A4538" t="s">
        <v>7089</v>
      </c>
      <c r="B4538">
        <v>-1</v>
      </c>
      <c r="C4538" t="s">
        <v>7098</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14757</v>
      </c>
      <c r="R4538">
        <v>1</v>
      </c>
      <c r="S4538">
        <v>154</v>
      </c>
    </row>
    <row r="4539" spans="1:19" x14ac:dyDescent="0.3">
      <c r="A4539" t="s">
        <v>7089</v>
      </c>
      <c r="B4539">
        <v>-1</v>
      </c>
      <c r="C4539" t="s">
        <v>7098</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14758</v>
      </c>
      <c r="R4539">
        <v>155</v>
      </c>
      <c r="S4539">
        <v>231</v>
      </c>
    </row>
    <row r="4540" spans="1:19" x14ac:dyDescent="0.3">
      <c r="A4540" t="s">
        <v>7089</v>
      </c>
      <c r="B4540">
        <v>-1</v>
      </c>
      <c r="C4540" t="s">
        <v>7098</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14759</v>
      </c>
      <c r="R4540">
        <v>232</v>
      </c>
      <c r="S4540">
        <v>324</v>
      </c>
    </row>
    <row r="4541" spans="1:19" x14ac:dyDescent="0.3">
      <c r="A4541" t="s">
        <v>7089</v>
      </c>
      <c r="B4541">
        <v>-1</v>
      </c>
      <c r="C4541" t="s">
        <v>7098</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14760</v>
      </c>
      <c r="R4541">
        <v>400</v>
      </c>
      <c r="S4541">
        <v>508</v>
      </c>
    </row>
    <row r="4542" spans="1:19" x14ac:dyDescent="0.3">
      <c r="A4542" t="s">
        <v>7089</v>
      </c>
      <c r="B4542">
        <v>-1</v>
      </c>
      <c r="C4542" t="s">
        <v>7098</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14761</v>
      </c>
      <c r="R4542">
        <v>509</v>
      </c>
      <c r="S4542">
        <v>621</v>
      </c>
    </row>
    <row r="4543" spans="1:19" x14ac:dyDescent="0.3">
      <c r="A4543" t="s">
        <v>7089</v>
      </c>
      <c r="B4543">
        <v>-1</v>
      </c>
      <c r="C4543" t="s">
        <v>7098</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14762</v>
      </c>
      <c r="R4543">
        <v>622</v>
      </c>
      <c r="S4543">
        <v>721</v>
      </c>
    </row>
    <row r="4544" spans="1:19" x14ac:dyDescent="0.3">
      <c r="A4544" t="s">
        <v>7089</v>
      </c>
      <c r="B4544">
        <v>-1</v>
      </c>
      <c r="C4544" t="s">
        <v>7098</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14763</v>
      </c>
      <c r="R4544">
        <v>722</v>
      </c>
      <c r="S4544">
        <v>777</v>
      </c>
    </row>
    <row r="4545" spans="1:19" x14ac:dyDescent="0.3">
      <c r="A4545" t="s">
        <v>7089</v>
      </c>
      <c r="B4545">
        <v>-1</v>
      </c>
      <c r="C4545" t="s">
        <v>7098</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14764</v>
      </c>
      <c r="R4545">
        <v>778</v>
      </c>
      <c r="S4545">
        <v>808</v>
      </c>
    </row>
    <row r="4546" spans="1:19" x14ac:dyDescent="0.3">
      <c r="A4546" t="s">
        <v>7089</v>
      </c>
      <c r="B4546">
        <v>-1</v>
      </c>
      <c r="C4546" t="s">
        <v>7098</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14765</v>
      </c>
      <c r="R4546">
        <v>809</v>
      </c>
      <c r="S4546">
        <v>966</v>
      </c>
    </row>
    <row r="4547" spans="1:19" x14ac:dyDescent="0.3">
      <c r="A4547" t="s">
        <v>7089</v>
      </c>
      <c r="B4547">
        <v>-1</v>
      </c>
      <c r="C4547" t="s">
        <v>7098</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14766</v>
      </c>
      <c r="R4547">
        <v>967</v>
      </c>
      <c r="S4547">
        <v>1113</v>
      </c>
    </row>
    <row r="4548" spans="1:19" x14ac:dyDescent="0.3">
      <c r="A4548" t="s">
        <v>7089</v>
      </c>
      <c r="B4548">
        <v>-1</v>
      </c>
      <c r="C4548" t="s">
        <v>7098</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14767</v>
      </c>
      <c r="R4548">
        <v>1114</v>
      </c>
      <c r="S4548">
        <v>1278</v>
      </c>
    </row>
    <row r="4549" spans="1:19" x14ac:dyDescent="0.3">
      <c r="A4549" t="s">
        <v>7089</v>
      </c>
      <c r="B4549">
        <v>-1</v>
      </c>
      <c r="C4549" t="s">
        <v>7098</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14768</v>
      </c>
      <c r="R4549">
        <v>1279</v>
      </c>
      <c r="S4549">
        <v>1447</v>
      </c>
    </row>
    <row r="4550" spans="1:19" x14ac:dyDescent="0.3">
      <c r="A4550" t="s">
        <v>7089</v>
      </c>
      <c r="B4550">
        <v>-1</v>
      </c>
      <c r="C4550" t="s">
        <v>7098</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14769</v>
      </c>
      <c r="R4550">
        <v>1448</v>
      </c>
      <c r="S4550">
        <v>1497</v>
      </c>
    </row>
    <row r="4551" spans="1:19" x14ac:dyDescent="0.3">
      <c r="A4551" t="s">
        <v>7089</v>
      </c>
      <c r="B4551">
        <v>-1</v>
      </c>
      <c r="C4551" t="s">
        <v>7098</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14770</v>
      </c>
      <c r="R4551">
        <v>1498</v>
      </c>
      <c r="S4551">
        <v>1623</v>
      </c>
    </row>
    <row r="4552" spans="1:19" x14ac:dyDescent="0.3">
      <c r="A4552" t="s">
        <v>7089</v>
      </c>
      <c r="B4552">
        <v>-1</v>
      </c>
      <c r="C4552" t="s">
        <v>7098</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14771</v>
      </c>
      <c r="R4552">
        <v>1624</v>
      </c>
      <c r="S4552">
        <v>1776</v>
      </c>
    </row>
    <row r="4553" spans="1:19" x14ac:dyDescent="0.3">
      <c r="A4553" t="s">
        <v>7089</v>
      </c>
      <c r="B4553">
        <v>-1</v>
      </c>
      <c r="C4553" t="s">
        <v>7098</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14772</v>
      </c>
      <c r="R4553">
        <v>1777</v>
      </c>
      <c r="S4553">
        <v>1892</v>
      </c>
    </row>
    <row r="4554" spans="1:19" x14ac:dyDescent="0.3">
      <c r="A4554" t="s">
        <v>7089</v>
      </c>
      <c r="B4554">
        <v>-1</v>
      </c>
      <c r="C4554" t="s">
        <v>7098</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14773</v>
      </c>
      <c r="R4554">
        <v>1893</v>
      </c>
      <c r="S4554">
        <v>2052</v>
      </c>
    </row>
    <row r="4555" spans="1:19" x14ac:dyDescent="0.3">
      <c r="A4555" t="s">
        <v>7089</v>
      </c>
      <c r="B4555">
        <v>-1</v>
      </c>
      <c r="C4555" t="s">
        <v>7098</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14774</v>
      </c>
      <c r="R4555">
        <v>2053</v>
      </c>
      <c r="S4555">
        <v>2139</v>
      </c>
    </row>
    <row r="4556" spans="1:19" x14ac:dyDescent="0.3">
      <c r="A4556" t="s">
        <v>7089</v>
      </c>
      <c r="B4556">
        <v>-1</v>
      </c>
      <c r="C4556" t="s">
        <v>7098</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14775</v>
      </c>
      <c r="R4556">
        <v>2140</v>
      </c>
      <c r="S4556">
        <v>2259</v>
      </c>
    </row>
    <row r="4557" spans="1:19" x14ac:dyDescent="0.3">
      <c r="A4557" t="s">
        <v>7089</v>
      </c>
      <c r="B4557">
        <v>-1</v>
      </c>
      <c r="C4557" t="s">
        <v>7098</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14776</v>
      </c>
      <c r="R4557">
        <v>2260</v>
      </c>
      <c r="S4557">
        <v>2419</v>
      </c>
    </row>
    <row r="4558" spans="1:19" x14ac:dyDescent="0.3">
      <c r="A4558" t="s">
        <v>7089</v>
      </c>
      <c r="B4558">
        <v>-1</v>
      </c>
      <c r="C4558" t="s">
        <v>7098</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14777</v>
      </c>
      <c r="R4558">
        <v>2420</v>
      </c>
      <c r="S4558">
        <v>2526</v>
      </c>
    </row>
    <row r="4559" spans="1:19" x14ac:dyDescent="0.3">
      <c r="A4559" t="s">
        <v>7089</v>
      </c>
      <c r="B4559">
        <v>-1</v>
      </c>
      <c r="C4559" t="s">
        <v>7098</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14778</v>
      </c>
      <c r="R4559">
        <v>2527</v>
      </c>
      <c r="S4559">
        <v>2617</v>
      </c>
    </row>
    <row r="4560" spans="1:19" x14ac:dyDescent="0.3">
      <c r="A4560" t="s">
        <v>7089</v>
      </c>
      <c r="B4560">
        <v>-1</v>
      </c>
      <c r="C4560" t="s">
        <v>7098</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14779</v>
      </c>
      <c r="R4560">
        <v>2618</v>
      </c>
      <c r="S4560">
        <v>2781</v>
      </c>
    </row>
    <row r="4561" spans="1:19" x14ac:dyDescent="0.3">
      <c r="A4561" t="s">
        <v>7089</v>
      </c>
      <c r="B4561">
        <v>-1</v>
      </c>
      <c r="C4561" t="s">
        <v>7098</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14780</v>
      </c>
      <c r="R4561">
        <v>2782</v>
      </c>
      <c r="S4561">
        <v>2934</v>
      </c>
    </row>
    <row r="4562" spans="1:19" x14ac:dyDescent="0.3">
      <c r="A4562" t="s">
        <v>7089</v>
      </c>
      <c r="B4562">
        <v>-1</v>
      </c>
      <c r="C4562" t="s">
        <v>7098</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14781</v>
      </c>
      <c r="R4562">
        <v>2935</v>
      </c>
      <c r="S4562">
        <v>3042</v>
      </c>
    </row>
    <row r="4563" spans="1:19" x14ac:dyDescent="0.3">
      <c r="A4563" t="s">
        <v>7089</v>
      </c>
      <c r="B4563">
        <v>-1</v>
      </c>
      <c r="C4563" t="s">
        <v>7098</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14782</v>
      </c>
      <c r="R4563">
        <v>3043</v>
      </c>
      <c r="S4563">
        <v>3269</v>
      </c>
    </row>
    <row r="4564" spans="1:19" x14ac:dyDescent="0.3">
      <c r="A4564" t="s">
        <v>7089</v>
      </c>
      <c r="B4564">
        <v>-1</v>
      </c>
      <c r="C4564" t="s">
        <v>7098</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14783</v>
      </c>
      <c r="R4564">
        <v>3270</v>
      </c>
      <c r="S4564">
        <v>3364</v>
      </c>
    </row>
    <row r="4565" spans="1:19" x14ac:dyDescent="0.3">
      <c r="A4565" t="s">
        <v>7089</v>
      </c>
      <c r="B4565">
        <v>-1</v>
      </c>
      <c r="C4565" t="s">
        <v>7098</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14784</v>
      </c>
      <c r="R4565">
        <v>3365</v>
      </c>
      <c r="S4565">
        <v>3464</v>
      </c>
    </row>
    <row r="4566" spans="1:19" x14ac:dyDescent="0.3">
      <c r="A4566" t="s">
        <v>7089</v>
      </c>
      <c r="B4566">
        <v>-1</v>
      </c>
      <c r="C4566" t="s">
        <v>7098</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14785</v>
      </c>
      <c r="R4566">
        <v>3465</v>
      </c>
      <c r="S4566">
        <v>3598</v>
      </c>
    </row>
    <row r="4567" spans="1:19" x14ac:dyDescent="0.3">
      <c r="A4567" t="s">
        <v>7089</v>
      </c>
      <c r="B4567">
        <v>-1</v>
      </c>
      <c r="C4567" t="s">
        <v>7098</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14786</v>
      </c>
      <c r="R4567">
        <v>3599</v>
      </c>
      <c r="S4567">
        <v>3729</v>
      </c>
    </row>
    <row r="4568" spans="1:19" x14ac:dyDescent="0.3">
      <c r="A4568" t="s">
        <v>7089</v>
      </c>
      <c r="B4568">
        <v>-1</v>
      </c>
      <c r="C4568" t="s">
        <v>7098</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14787</v>
      </c>
      <c r="R4568">
        <v>3730</v>
      </c>
      <c r="S4568">
        <v>3844</v>
      </c>
    </row>
    <row r="4569" spans="1:19" x14ac:dyDescent="0.3">
      <c r="A4569" t="s">
        <v>7089</v>
      </c>
      <c r="B4569">
        <v>-1</v>
      </c>
      <c r="C4569" t="s">
        <v>7098</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14788</v>
      </c>
      <c r="R4569">
        <v>3845</v>
      </c>
      <c r="S4569">
        <v>4068</v>
      </c>
    </row>
    <row r="4570" spans="1:19" x14ac:dyDescent="0.3">
      <c r="A4570" t="s">
        <v>7089</v>
      </c>
      <c r="B4570">
        <v>-1</v>
      </c>
      <c r="C4570" t="s">
        <v>7098</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14789</v>
      </c>
      <c r="R4570">
        <v>4069</v>
      </c>
      <c r="S4570">
        <v>4277</v>
      </c>
    </row>
    <row r="4571" spans="1:19" x14ac:dyDescent="0.3">
      <c r="A4571" t="s">
        <v>7089</v>
      </c>
      <c r="B4571">
        <v>-1</v>
      </c>
      <c r="C4571" t="s">
        <v>7098</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14790</v>
      </c>
      <c r="R4571">
        <v>4278</v>
      </c>
      <c r="S4571">
        <v>4410</v>
      </c>
    </row>
    <row r="4572" spans="1:19" x14ac:dyDescent="0.3">
      <c r="A4572" t="s">
        <v>7089</v>
      </c>
      <c r="B4572">
        <v>-1</v>
      </c>
      <c r="C4572" t="s">
        <v>7098</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14791</v>
      </c>
      <c r="R4572">
        <v>4411</v>
      </c>
      <c r="S4572">
        <v>4569</v>
      </c>
    </row>
    <row r="4573" spans="1:19" x14ac:dyDescent="0.3">
      <c r="A4573" t="s">
        <v>7089</v>
      </c>
      <c r="B4573">
        <v>-1</v>
      </c>
      <c r="C4573" t="s">
        <v>7098</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14792</v>
      </c>
      <c r="R4573">
        <v>4570</v>
      </c>
      <c r="S4573">
        <v>4773</v>
      </c>
    </row>
    <row r="4574" spans="1:19" x14ac:dyDescent="0.3">
      <c r="A4574" t="s">
        <v>7089</v>
      </c>
      <c r="B4574">
        <v>-1</v>
      </c>
      <c r="C4574" t="s">
        <v>7098</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14793</v>
      </c>
      <c r="R4574">
        <v>4774</v>
      </c>
      <c r="S4574">
        <v>4959</v>
      </c>
    </row>
    <row r="4575" spans="1:19" x14ac:dyDescent="0.3">
      <c r="A4575" t="s">
        <v>7089</v>
      </c>
      <c r="B4575">
        <v>-1</v>
      </c>
      <c r="C4575" t="s">
        <v>7098</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14794</v>
      </c>
      <c r="R4575">
        <v>4960</v>
      </c>
      <c r="S4575">
        <v>5064</v>
      </c>
    </row>
    <row r="4576" spans="1:19" x14ac:dyDescent="0.3">
      <c r="A4576" t="s">
        <v>7089</v>
      </c>
      <c r="B4576">
        <v>-1</v>
      </c>
      <c r="C4576" t="s">
        <v>7098</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14795</v>
      </c>
      <c r="R4576">
        <v>5065</v>
      </c>
      <c r="S4576">
        <v>5232</v>
      </c>
    </row>
    <row r="4577" spans="1:19" x14ac:dyDescent="0.3">
      <c r="A4577" t="s">
        <v>7089</v>
      </c>
      <c r="B4577">
        <v>-1</v>
      </c>
      <c r="C4577" t="s">
        <v>7098</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14796</v>
      </c>
      <c r="R4577">
        <v>5233</v>
      </c>
      <c r="S4577">
        <v>5360</v>
      </c>
    </row>
    <row r="4578" spans="1:19" x14ac:dyDescent="0.3">
      <c r="A4578" t="s">
        <v>7089</v>
      </c>
      <c r="B4578">
        <v>-1</v>
      </c>
      <c r="C4578" t="s">
        <v>7098</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14797</v>
      </c>
      <c r="R4578">
        <v>5361</v>
      </c>
      <c r="S4578">
        <v>5568</v>
      </c>
    </row>
    <row r="4579" spans="1:19" x14ac:dyDescent="0.3">
      <c r="A4579" t="s">
        <v>7089</v>
      </c>
      <c r="B4579">
        <v>-1</v>
      </c>
      <c r="C4579" t="s">
        <v>7098</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14798</v>
      </c>
      <c r="R4579">
        <v>5569</v>
      </c>
      <c r="S4579">
        <v>5747</v>
      </c>
    </row>
    <row r="4580" spans="1:19" x14ac:dyDescent="0.3">
      <c r="A4580" t="s">
        <v>7089</v>
      </c>
      <c r="B4580">
        <v>-1</v>
      </c>
      <c r="C4580" t="s">
        <v>7098</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14799</v>
      </c>
      <c r="R4580">
        <v>5748</v>
      </c>
      <c r="S4580">
        <v>5916</v>
      </c>
    </row>
    <row r="4581" spans="1:19" x14ac:dyDescent="0.3">
      <c r="A4581" t="s">
        <v>7089</v>
      </c>
      <c r="B4581">
        <v>-1</v>
      </c>
      <c r="C4581" t="s">
        <v>7098</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14800</v>
      </c>
      <c r="R4581">
        <v>5917</v>
      </c>
      <c r="S4581">
        <v>5982</v>
      </c>
    </row>
    <row r="4582" spans="1:19" x14ac:dyDescent="0.3">
      <c r="A4582" t="s">
        <v>7089</v>
      </c>
      <c r="B4582">
        <v>-1</v>
      </c>
      <c r="C4582" t="s">
        <v>7098</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14801</v>
      </c>
      <c r="R4582">
        <v>5983</v>
      </c>
      <c r="S4582">
        <v>6055</v>
      </c>
    </row>
    <row r="4583" spans="1:19" x14ac:dyDescent="0.3">
      <c r="A4583" t="s">
        <v>7089</v>
      </c>
      <c r="B4583">
        <v>-1</v>
      </c>
      <c r="C4583" t="s">
        <v>7098</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14802</v>
      </c>
      <c r="R4583">
        <v>6056</v>
      </c>
      <c r="S4583">
        <v>6204</v>
      </c>
    </row>
    <row r="4584" spans="1:19" x14ac:dyDescent="0.3">
      <c r="A4584" t="s">
        <v>7089</v>
      </c>
      <c r="B4584">
        <v>-1</v>
      </c>
      <c r="C4584" t="s">
        <v>7098</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14803</v>
      </c>
      <c r="R4584">
        <v>6205</v>
      </c>
      <c r="S4584">
        <v>6342</v>
      </c>
    </row>
    <row r="4585" spans="1:19" x14ac:dyDescent="0.3">
      <c r="A4585" t="s">
        <v>7089</v>
      </c>
      <c r="B4585">
        <v>-1</v>
      </c>
      <c r="C4585" t="s">
        <v>7098</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14804</v>
      </c>
      <c r="R4585">
        <v>6343</v>
      </c>
      <c r="S4585">
        <v>6462</v>
      </c>
    </row>
    <row r="4586" spans="1:19" x14ac:dyDescent="0.3">
      <c r="A4586" t="s">
        <v>7089</v>
      </c>
      <c r="B4586">
        <v>-1</v>
      </c>
      <c r="C4586" t="s">
        <v>7098</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14805</v>
      </c>
      <c r="R4586">
        <v>6463</v>
      </c>
      <c r="S4586">
        <v>6606</v>
      </c>
    </row>
    <row r="4587" spans="1:19" x14ac:dyDescent="0.3">
      <c r="A4587" t="s">
        <v>7089</v>
      </c>
      <c r="B4587">
        <v>-1</v>
      </c>
      <c r="C4587" t="s">
        <v>7098</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14806</v>
      </c>
      <c r="R4587">
        <v>6607</v>
      </c>
      <c r="S4587">
        <v>6758</v>
      </c>
    </row>
    <row r="4588" spans="1:19" x14ac:dyDescent="0.3">
      <c r="A4588" t="s">
        <v>7089</v>
      </c>
      <c r="B4588">
        <v>-1</v>
      </c>
      <c r="C4588" t="s">
        <v>7098</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14807</v>
      </c>
      <c r="R4588">
        <v>6759</v>
      </c>
      <c r="S4588">
        <v>6890</v>
      </c>
    </row>
    <row r="4589" spans="1:19" x14ac:dyDescent="0.3">
      <c r="A4589" t="s">
        <v>7089</v>
      </c>
      <c r="B4589">
        <v>-1</v>
      </c>
      <c r="C4589" t="s">
        <v>7098</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14808</v>
      </c>
      <c r="R4589">
        <v>6891</v>
      </c>
      <c r="S4589">
        <v>7002</v>
      </c>
    </row>
    <row r="4590" spans="1:19" x14ac:dyDescent="0.3">
      <c r="A4590" t="s">
        <v>7089</v>
      </c>
      <c r="B4590">
        <v>-1</v>
      </c>
      <c r="C4590" t="s">
        <v>7098</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14809</v>
      </c>
      <c r="R4590">
        <v>7003</v>
      </c>
      <c r="S4590">
        <v>7127</v>
      </c>
    </row>
    <row r="4591" spans="1:19" x14ac:dyDescent="0.3">
      <c r="A4591" t="s">
        <v>7089</v>
      </c>
      <c r="B4591">
        <v>-1</v>
      </c>
      <c r="C4591" t="s">
        <v>7098</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14810</v>
      </c>
      <c r="R4591">
        <v>7128</v>
      </c>
      <c r="S4591">
        <v>7277</v>
      </c>
    </row>
    <row r="4592" spans="1:19" x14ac:dyDescent="0.3">
      <c r="A4592" t="s">
        <v>7089</v>
      </c>
      <c r="B4592">
        <v>-1</v>
      </c>
      <c r="C4592" t="s">
        <v>7098</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14811</v>
      </c>
      <c r="R4592">
        <v>7278</v>
      </c>
      <c r="S4592">
        <v>7451</v>
      </c>
    </row>
    <row r="4593" spans="1:19" x14ac:dyDescent="0.3">
      <c r="A4593" t="s">
        <v>7089</v>
      </c>
      <c r="B4593">
        <v>-1</v>
      </c>
      <c r="C4593" t="s">
        <v>7098</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14812</v>
      </c>
      <c r="R4593">
        <v>7452</v>
      </c>
      <c r="S4593">
        <v>7550</v>
      </c>
    </row>
    <row r="4594" spans="1:19" x14ac:dyDescent="0.3">
      <c r="A4594" t="s">
        <v>7089</v>
      </c>
      <c r="B4594">
        <v>-1</v>
      </c>
      <c r="C4594" t="s">
        <v>7098</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14813</v>
      </c>
      <c r="R4594">
        <v>7551</v>
      </c>
      <c r="S4594">
        <v>7758</v>
      </c>
    </row>
    <row r="4595" spans="1:19" x14ac:dyDescent="0.3">
      <c r="A4595" t="s">
        <v>7089</v>
      </c>
      <c r="B4595">
        <v>-1</v>
      </c>
      <c r="C4595" t="s">
        <v>7098</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14814</v>
      </c>
      <c r="R4595">
        <v>7759</v>
      </c>
      <c r="S4595">
        <v>7948</v>
      </c>
    </row>
    <row r="4596" spans="1:19" x14ac:dyDescent="0.3">
      <c r="A4596" t="s">
        <v>7089</v>
      </c>
      <c r="B4596">
        <v>-1</v>
      </c>
      <c r="C4596" t="s">
        <v>7098</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14815</v>
      </c>
      <c r="R4596">
        <v>7949</v>
      </c>
      <c r="S4596">
        <v>8149</v>
      </c>
    </row>
    <row r="4597" spans="1:19" x14ac:dyDescent="0.3">
      <c r="A4597" t="s">
        <v>7089</v>
      </c>
      <c r="B4597">
        <v>-1</v>
      </c>
      <c r="C4597" t="s">
        <v>7098</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14816</v>
      </c>
      <c r="R4597">
        <v>8150</v>
      </c>
      <c r="S4597">
        <v>8262</v>
      </c>
    </row>
    <row r="4598" spans="1:19" x14ac:dyDescent="0.3">
      <c r="A4598" t="s">
        <v>7089</v>
      </c>
      <c r="B4598">
        <v>-1</v>
      </c>
      <c r="C4598" t="s">
        <v>7098</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14817</v>
      </c>
      <c r="R4598">
        <v>8263</v>
      </c>
      <c r="S4598">
        <v>8394</v>
      </c>
    </row>
    <row r="4599" spans="1:19" x14ac:dyDescent="0.3">
      <c r="A4599" t="s">
        <v>7089</v>
      </c>
      <c r="B4599">
        <v>-1</v>
      </c>
      <c r="C4599" t="s">
        <v>7098</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14818</v>
      </c>
      <c r="R4599">
        <v>8395</v>
      </c>
      <c r="S4599">
        <v>8574</v>
      </c>
    </row>
    <row r="4600" spans="1:19" x14ac:dyDescent="0.3">
      <c r="A4600" t="s">
        <v>7089</v>
      </c>
      <c r="B4600">
        <v>-1</v>
      </c>
      <c r="C4600" t="s">
        <v>7098</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14819</v>
      </c>
      <c r="R4600">
        <v>8575</v>
      </c>
      <c r="S4600">
        <v>8780</v>
      </c>
    </row>
    <row r="4601" spans="1:19" x14ac:dyDescent="0.3">
      <c r="A4601" t="s">
        <v>7089</v>
      </c>
      <c r="B4601">
        <v>-1</v>
      </c>
      <c r="C4601" t="s">
        <v>7098</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14820</v>
      </c>
      <c r="R4601">
        <v>8781</v>
      </c>
      <c r="S4601">
        <v>8919</v>
      </c>
    </row>
    <row r="4602" spans="1:19" x14ac:dyDescent="0.3">
      <c r="A4602" t="s">
        <v>7089</v>
      </c>
      <c r="B4602">
        <v>-1</v>
      </c>
      <c r="C4602" t="s">
        <v>7098</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14821</v>
      </c>
      <c r="R4602">
        <v>8920</v>
      </c>
      <c r="S4602">
        <v>9108</v>
      </c>
    </row>
    <row r="4603" spans="1:19" x14ac:dyDescent="0.3">
      <c r="A4603" t="s">
        <v>7089</v>
      </c>
      <c r="B4603">
        <v>-1</v>
      </c>
      <c r="C4603" t="s">
        <v>7098</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14822</v>
      </c>
      <c r="R4603">
        <v>9109</v>
      </c>
      <c r="S4603">
        <v>9333</v>
      </c>
    </row>
    <row r="4604" spans="1:19" x14ac:dyDescent="0.3">
      <c r="A4604" t="s">
        <v>7089</v>
      </c>
      <c r="B4604">
        <v>-1</v>
      </c>
      <c r="C4604" t="s">
        <v>7098</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14823</v>
      </c>
      <c r="R4604">
        <v>9334</v>
      </c>
      <c r="S4604">
        <v>9442</v>
      </c>
    </row>
    <row r="4605" spans="1:19" x14ac:dyDescent="0.3">
      <c r="A4605" t="s">
        <v>7089</v>
      </c>
      <c r="B4605">
        <v>-1</v>
      </c>
      <c r="C4605" t="s">
        <v>7098</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14824</v>
      </c>
      <c r="R4605">
        <v>9443</v>
      </c>
      <c r="S4605">
        <v>9554</v>
      </c>
    </row>
    <row r="4606" spans="1:19" x14ac:dyDescent="0.3">
      <c r="A4606" t="s">
        <v>7089</v>
      </c>
      <c r="B4606">
        <v>-1</v>
      </c>
      <c r="C4606" t="s">
        <v>7098</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14825</v>
      </c>
      <c r="R4606">
        <v>9555</v>
      </c>
      <c r="S4606">
        <v>9744</v>
      </c>
    </row>
    <row r="4607" spans="1:19" x14ac:dyDescent="0.3">
      <c r="A4607" t="s">
        <v>7089</v>
      </c>
      <c r="B4607">
        <v>-1</v>
      </c>
      <c r="C4607" t="s">
        <v>7098</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14826</v>
      </c>
      <c r="R4607">
        <v>9745</v>
      </c>
      <c r="S4607">
        <v>9919</v>
      </c>
    </row>
    <row r="4608" spans="1:19" x14ac:dyDescent="0.3">
      <c r="A4608" t="s">
        <v>7089</v>
      </c>
      <c r="B4608">
        <v>-1</v>
      </c>
      <c r="C4608" t="s">
        <v>7098</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14827</v>
      </c>
      <c r="R4608">
        <v>9920</v>
      </c>
      <c r="S4608">
        <v>10113</v>
      </c>
    </row>
    <row r="4609" spans="1:19" x14ac:dyDescent="0.3">
      <c r="A4609" t="s">
        <v>7089</v>
      </c>
      <c r="B4609">
        <v>-1</v>
      </c>
      <c r="C4609" t="s">
        <v>7098</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14828</v>
      </c>
      <c r="R4609">
        <v>10114</v>
      </c>
      <c r="S4609">
        <v>10294</v>
      </c>
    </row>
    <row r="4610" spans="1:19" x14ac:dyDescent="0.3">
      <c r="A4610" t="s">
        <v>7089</v>
      </c>
      <c r="B4610">
        <v>-1</v>
      </c>
      <c r="C4610" t="s">
        <v>7098</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14829</v>
      </c>
      <c r="R4610">
        <v>10295</v>
      </c>
      <c r="S4610">
        <v>10455</v>
      </c>
    </row>
    <row r="4611" spans="1:19" x14ac:dyDescent="0.3">
      <c r="A4611" t="s">
        <v>7089</v>
      </c>
      <c r="B4611">
        <v>-1</v>
      </c>
      <c r="C4611" t="s">
        <v>7098</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14830</v>
      </c>
      <c r="R4611">
        <v>10456</v>
      </c>
      <c r="S4611">
        <v>10667</v>
      </c>
    </row>
    <row r="4612" spans="1:19" x14ac:dyDescent="0.3">
      <c r="A4612" t="s">
        <v>7089</v>
      </c>
      <c r="B4612">
        <v>-1</v>
      </c>
      <c r="C4612" t="s">
        <v>7098</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14831</v>
      </c>
      <c r="R4612">
        <v>10668</v>
      </c>
      <c r="S4612">
        <v>10755</v>
      </c>
    </row>
    <row r="4613" spans="1:19" x14ac:dyDescent="0.3">
      <c r="A4613" t="s">
        <v>7089</v>
      </c>
      <c r="B4613">
        <v>-1</v>
      </c>
      <c r="C4613" t="s">
        <v>7098</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14832</v>
      </c>
      <c r="R4613">
        <v>10756</v>
      </c>
      <c r="S4613">
        <v>10899</v>
      </c>
    </row>
    <row r="4614" spans="1:19" x14ac:dyDescent="0.3">
      <c r="A4614" t="s">
        <v>7089</v>
      </c>
      <c r="B4614">
        <v>-1</v>
      </c>
      <c r="C4614" t="s">
        <v>7098</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14833</v>
      </c>
      <c r="R4614">
        <v>10900</v>
      </c>
      <c r="S4614">
        <v>11104</v>
      </c>
    </row>
    <row r="4615" spans="1:19" x14ac:dyDescent="0.3">
      <c r="A4615" t="s">
        <v>7089</v>
      </c>
      <c r="B4615">
        <v>-1</v>
      </c>
      <c r="C4615" t="s">
        <v>7098</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14834</v>
      </c>
      <c r="R4615">
        <v>11105</v>
      </c>
      <c r="S4615">
        <v>11172</v>
      </c>
    </row>
    <row r="4616" spans="1:19" x14ac:dyDescent="0.3">
      <c r="A4616" t="s">
        <v>7089</v>
      </c>
      <c r="B4616">
        <v>-1</v>
      </c>
      <c r="C4616" t="s">
        <v>7098</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14835</v>
      </c>
      <c r="R4616">
        <v>11173</v>
      </c>
      <c r="S4616">
        <v>11393</v>
      </c>
    </row>
    <row r="4617" spans="1:19" x14ac:dyDescent="0.3">
      <c r="A4617" t="s">
        <v>7089</v>
      </c>
      <c r="B4617">
        <v>-1</v>
      </c>
      <c r="C4617" t="s">
        <v>7098</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14837</v>
      </c>
      <c r="R4617">
        <v>11394</v>
      </c>
      <c r="S4617">
        <v>11483</v>
      </c>
    </row>
    <row r="4618" spans="1:19" x14ac:dyDescent="0.3">
      <c r="A4618" t="s">
        <v>7089</v>
      </c>
      <c r="B4618">
        <v>-1</v>
      </c>
      <c r="C4618" t="s">
        <v>7098</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14838</v>
      </c>
      <c r="R4618">
        <v>11484</v>
      </c>
      <c r="S4618">
        <v>11555</v>
      </c>
    </row>
    <row r="4619" spans="1:19" x14ac:dyDescent="0.3">
      <c r="A4619" t="s">
        <v>7089</v>
      </c>
      <c r="B4619">
        <v>-1</v>
      </c>
      <c r="C4619" t="s">
        <v>7098</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14839</v>
      </c>
      <c r="R4619">
        <v>11556</v>
      </c>
      <c r="S4619">
        <v>11757</v>
      </c>
    </row>
    <row r="4620" spans="1:19" x14ac:dyDescent="0.3">
      <c r="A4620" t="s">
        <v>7089</v>
      </c>
      <c r="B4620">
        <v>-1</v>
      </c>
      <c r="C4620" t="s">
        <v>7098</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14840</v>
      </c>
      <c r="R4620">
        <v>11947</v>
      </c>
      <c r="S4620">
        <v>12086</v>
      </c>
    </row>
    <row r="4621" spans="1:19" x14ac:dyDescent="0.3">
      <c r="A4621" t="s">
        <v>7089</v>
      </c>
      <c r="B4621">
        <v>-1</v>
      </c>
      <c r="C4621" t="s">
        <v>7098</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14841</v>
      </c>
      <c r="R4621">
        <v>12087</v>
      </c>
      <c r="S4621">
        <v>12291</v>
      </c>
    </row>
    <row r="4622" spans="1:19" x14ac:dyDescent="0.3">
      <c r="A4622" t="s">
        <v>9261</v>
      </c>
      <c r="B4622">
        <v>1</v>
      </c>
      <c r="C4622" t="s">
        <v>9305</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14842</v>
      </c>
    </row>
    <row r="4623" spans="1:19" x14ac:dyDescent="0.3">
      <c r="A4623" t="s">
        <v>9261</v>
      </c>
      <c r="B4623">
        <v>1</v>
      </c>
      <c r="C4623" t="s">
        <v>9305</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14843</v>
      </c>
      <c r="R4623">
        <v>1</v>
      </c>
      <c r="S4623">
        <v>597</v>
      </c>
    </row>
    <row r="4624" spans="1:19" x14ac:dyDescent="0.3">
      <c r="A4624" t="s">
        <v>9261</v>
      </c>
      <c r="B4624">
        <v>1</v>
      </c>
      <c r="C4624" t="s">
        <v>9305</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14844</v>
      </c>
      <c r="R4624">
        <v>598</v>
      </c>
      <c r="S4624">
        <v>760</v>
      </c>
    </row>
    <row r="4625" spans="1:19" x14ac:dyDescent="0.3">
      <c r="A4625" t="s">
        <v>9261</v>
      </c>
      <c r="B4625">
        <v>1</v>
      </c>
      <c r="C4625" t="s">
        <v>9305</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14845</v>
      </c>
      <c r="R4625">
        <v>761</v>
      </c>
      <c r="S4625">
        <v>927</v>
      </c>
    </row>
    <row r="4626" spans="1:19" x14ac:dyDescent="0.3">
      <c r="A4626" t="s">
        <v>9261</v>
      </c>
      <c r="B4626">
        <v>1</v>
      </c>
      <c r="C4626" t="s">
        <v>9305</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14846</v>
      </c>
      <c r="R4626">
        <v>928</v>
      </c>
      <c r="S4626">
        <v>1410</v>
      </c>
    </row>
    <row r="4627" spans="1:19" x14ac:dyDescent="0.3">
      <c r="A4627" t="s">
        <v>9261</v>
      </c>
      <c r="B4627">
        <v>1</v>
      </c>
      <c r="C4627" t="s">
        <v>9305</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14847</v>
      </c>
      <c r="R4627">
        <v>1411</v>
      </c>
      <c r="S4627">
        <v>1555</v>
      </c>
    </row>
    <row r="4628" spans="1:19" x14ac:dyDescent="0.3">
      <c r="A4628" t="s">
        <v>9261</v>
      </c>
      <c r="B4628">
        <v>1</v>
      </c>
      <c r="C4628" t="s">
        <v>9305</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14848</v>
      </c>
      <c r="R4628">
        <v>1556</v>
      </c>
      <c r="S4628">
        <v>1674</v>
      </c>
    </row>
    <row r="4629" spans="1:19" x14ac:dyDescent="0.3">
      <c r="A4629" t="s">
        <v>9261</v>
      </c>
      <c r="B4629">
        <v>1</v>
      </c>
      <c r="C4629" t="s">
        <v>9305</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14849</v>
      </c>
      <c r="R4629">
        <v>1675</v>
      </c>
      <c r="S4629">
        <v>1756</v>
      </c>
    </row>
    <row r="4630" spans="1:19" x14ac:dyDescent="0.3">
      <c r="A4630" t="s">
        <v>9261</v>
      </c>
      <c r="B4630">
        <v>1</v>
      </c>
      <c r="C4630" t="s">
        <v>9305</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14850</v>
      </c>
      <c r="R4630">
        <v>1757</v>
      </c>
      <c r="S4630">
        <v>1881</v>
      </c>
    </row>
    <row r="4631" spans="1:19" x14ac:dyDescent="0.3">
      <c r="A4631" t="s">
        <v>9261</v>
      </c>
      <c r="B4631">
        <v>1</v>
      </c>
      <c r="C4631" t="s">
        <v>9305</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14851</v>
      </c>
      <c r="R4631">
        <v>1882</v>
      </c>
      <c r="S4631">
        <v>2013</v>
      </c>
    </row>
    <row r="4632" spans="1:19" x14ac:dyDescent="0.3">
      <c r="A4632" t="s">
        <v>9261</v>
      </c>
      <c r="B4632">
        <v>1</v>
      </c>
      <c r="C4632" t="s">
        <v>9305</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14852</v>
      </c>
      <c r="R4632">
        <v>2014</v>
      </c>
      <c r="S4632">
        <v>2137</v>
      </c>
    </row>
    <row r="4633" spans="1:19" x14ac:dyDescent="0.3">
      <c r="A4633" t="s">
        <v>9261</v>
      </c>
      <c r="B4633">
        <v>1</v>
      </c>
      <c r="C4633" t="s">
        <v>9305</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14853</v>
      </c>
      <c r="R4633">
        <v>2138</v>
      </c>
      <c r="S4633">
        <v>2338</v>
      </c>
    </row>
    <row r="4634" spans="1:19" x14ac:dyDescent="0.3">
      <c r="A4634" t="s">
        <v>9261</v>
      </c>
      <c r="B4634">
        <v>1</v>
      </c>
      <c r="C4634" t="s">
        <v>9305</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14854</v>
      </c>
      <c r="R4634">
        <v>2339</v>
      </c>
      <c r="S4634">
        <v>2518</v>
      </c>
    </row>
    <row r="4635" spans="1:19" x14ac:dyDescent="0.3">
      <c r="A4635" t="s">
        <v>9261</v>
      </c>
      <c r="B4635">
        <v>1</v>
      </c>
      <c r="C4635" t="s">
        <v>9305</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14855</v>
      </c>
      <c r="R4635">
        <v>2519</v>
      </c>
      <c r="S4635">
        <v>2675</v>
      </c>
    </row>
    <row r="4636" spans="1:19" x14ac:dyDescent="0.3">
      <c r="A4636" t="s">
        <v>9261</v>
      </c>
      <c r="B4636">
        <v>1</v>
      </c>
      <c r="C4636" t="s">
        <v>9305</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14856</v>
      </c>
      <c r="R4636">
        <v>2676</v>
      </c>
      <c r="S4636">
        <v>2881</v>
      </c>
    </row>
    <row r="4637" spans="1:19" x14ac:dyDescent="0.3">
      <c r="A4637" t="s">
        <v>9261</v>
      </c>
      <c r="B4637">
        <v>1</v>
      </c>
      <c r="C4637" t="s">
        <v>9305</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14857</v>
      </c>
      <c r="R4637">
        <v>2882</v>
      </c>
      <c r="S4637">
        <v>2985</v>
      </c>
    </row>
    <row r="4638" spans="1:19" x14ac:dyDescent="0.3">
      <c r="A4638" t="s">
        <v>9261</v>
      </c>
      <c r="B4638">
        <v>1</v>
      </c>
      <c r="C4638" t="s">
        <v>9305</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14858</v>
      </c>
      <c r="R4638">
        <v>2986</v>
      </c>
      <c r="S4638">
        <v>3255</v>
      </c>
    </row>
    <row r="4639" spans="1:19" x14ac:dyDescent="0.3">
      <c r="A4639" t="s">
        <v>9261</v>
      </c>
      <c r="B4639">
        <v>1</v>
      </c>
      <c r="C4639" t="s">
        <v>9305</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14859</v>
      </c>
      <c r="R4639">
        <v>3256</v>
      </c>
      <c r="S4639">
        <v>3372</v>
      </c>
    </row>
    <row r="4640" spans="1:19" x14ac:dyDescent="0.3">
      <c r="A4640" t="s">
        <v>9261</v>
      </c>
      <c r="B4640">
        <v>1</v>
      </c>
      <c r="C4640" t="s">
        <v>9305</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14860</v>
      </c>
      <c r="R4640">
        <v>3373</v>
      </c>
      <c r="S4640">
        <v>3514</v>
      </c>
    </row>
    <row r="4641" spans="1:19" x14ac:dyDescent="0.3">
      <c r="A4641" t="s">
        <v>9261</v>
      </c>
      <c r="B4641">
        <v>1</v>
      </c>
      <c r="C4641" t="s">
        <v>9305</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14861</v>
      </c>
      <c r="R4641">
        <v>3515</v>
      </c>
      <c r="S4641">
        <v>3621</v>
      </c>
    </row>
    <row r="4642" spans="1:19" x14ac:dyDescent="0.3">
      <c r="A4642" t="s">
        <v>9261</v>
      </c>
      <c r="B4642">
        <v>1</v>
      </c>
      <c r="C4642" t="s">
        <v>9305</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14862</v>
      </c>
      <c r="R4642">
        <v>3622</v>
      </c>
      <c r="S4642">
        <v>3826</v>
      </c>
    </row>
    <row r="4643" spans="1:19" x14ac:dyDescent="0.3">
      <c r="A4643" t="s">
        <v>9261</v>
      </c>
      <c r="B4643">
        <v>1</v>
      </c>
      <c r="C4643" t="s">
        <v>9305</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14863</v>
      </c>
      <c r="R4643">
        <v>3827</v>
      </c>
      <c r="S4643">
        <v>4098</v>
      </c>
    </row>
    <row r="4644" spans="1:19" x14ac:dyDescent="0.3">
      <c r="A4644" t="s">
        <v>9261</v>
      </c>
      <c r="B4644">
        <v>1</v>
      </c>
      <c r="C4644" t="s">
        <v>9301</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14843</v>
      </c>
      <c r="R4644">
        <v>1</v>
      </c>
      <c r="S4644">
        <v>597</v>
      </c>
    </row>
    <row r="4645" spans="1:19" x14ac:dyDescent="0.3">
      <c r="A4645" t="s">
        <v>9261</v>
      </c>
      <c r="B4645">
        <v>1</v>
      </c>
      <c r="C4645" t="s">
        <v>9301</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14844</v>
      </c>
      <c r="R4645">
        <v>598</v>
      </c>
      <c r="S4645">
        <v>760</v>
      </c>
    </row>
    <row r="4646" spans="1:19" x14ac:dyDescent="0.3">
      <c r="A4646" t="s">
        <v>9261</v>
      </c>
      <c r="B4646">
        <v>1</v>
      </c>
      <c r="C4646" t="s">
        <v>9301</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14845</v>
      </c>
      <c r="R4646">
        <v>761</v>
      </c>
      <c r="S4646">
        <v>927</v>
      </c>
    </row>
    <row r="4647" spans="1:19" x14ac:dyDescent="0.3">
      <c r="A4647" t="s">
        <v>9261</v>
      </c>
      <c r="B4647">
        <v>1</v>
      </c>
      <c r="C4647" t="s">
        <v>9301</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14846</v>
      </c>
      <c r="R4647">
        <v>928</v>
      </c>
      <c r="S4647">
        <v>1410</v>
      </c>
    </row>
    <row r="4648" spans="1:19" x14ac:dyDescent="0.3">
      <c r="A4648" t="s">
        <v>9261</v>
      </c>
      <c r="B4648">
        <v>1</v>
      </c>
      <c r="C4648" t="s">
        <v>9301</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14847</v>
      </c>
      <c r="R4648">
        <v>1411</v>
      </c>
      <c r="S4648">
        <v>1555</v>
      </c>
    </row>
    <row r="4649" spans="1:19" x14ac:dyDescent="0.3">
      <c r="A4649" t="s">
        <v>9261</v>
      </c>
      <c r="B4649">
        <v>1</v>
      </c>
      <c r="C4649" t="s">
        <v>9301</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14848</v>
      </c>
      <c r="R4649">
        <v>1556</v>
      </c>
      <c r="S4649">
        <v>1674</v>
      </c>
    </row>
    <row r="4650" spans="1:19" x14ac:dyDescent="0.3">
      <c r="A4650" t="s">
        <v>9261</v>
      </c>
      <c r="B4650">
        <v>1</v>
      </c>
      <c r="C4650" t="s">
        <v>9301</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14849</v>
      </c>
      <c r="R4650">
        <v>1675</v>
      </c>
      <c r="S4650">
        <v>1756</v>
      </c>
    </row>
    <row r="4651" spans="1:19" x14ac:dyDescent="0.3">
      <c r="A4651" t="s">
        <v>9261</v>
      </c>
      <c r="B4651">
        <v>1</v>
      </c>
      <c r="C4651" t="s">
        <v>9301</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14864</v>
      </c>
    </row>
    <row r="4652" spans="1:19" x14ac:dyDescent="0.3">
      <c r="A4652" t="s">
        <v>9261</v>
      </c>
      <c r="B4652">
        <v>1</v>
      </c>
      <c r="C4652" t="s">
        <v>9301</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14865</v>
      </c>
    </row>
    <row r="4653" spans="1:19" x14ac:dyDescent="0.3">
      <c r="A4653" t="s">
        <v>9261</v>
      </c>
      <c r="B4653">
        <v>1</v>
      </c>
      <c r="C4653" t="s">
        <v>9301</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14866</v>
      </c>
    </row>
    <row r="4654" spans="1:19" x14ac:dyDescent="0.3">
      <c r="A4654" t="s">
        <v>9261</v>
      </c>
      <c r="B4654">
        <v>1</v>
      </c>
      <c r="C4654" t="s">
        <v>9301</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14867</v>
      </c>
      <c r="R4654">
        <v>1757</v>
      </c>
      <c r="S4654">
        <v>1890</v>
      </c>
    </row>
    <row r="4655" spans="1:19" x14ac:dyDescent="0.3">
      <c r="A4655" t="s">
        <v>9261</v>
      </c>
      <c r="B4655">
        <v>1</v>
      </c>
      <c r="C4655" t="s">
        <v>9291</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14843</v>
      </c>
      <c r="R4655">
        <v>1</v>
      </c>
      <c r="S4655">
        <v>597</v>
      </c>
    </row>
    <row r="4656" spans="1:19" x14ac:dyDescent="0.3">
      <c r="A4656" t="s">
        <v>9261</v>
      </c>
      <c r="B4656">
        <v>1</v>
      </c>
      <c r="C4656" t="s">
        <v>9291</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14844</v>
      </c>
      <c r="R4656">
        <v>598</v>
      </c>
      <c r="S4656">
        <v>760</v>
      </c>
    </row>
    <row r="4657" spans="1:19" x14ac:dyDescent="0.3">
      <c r="A4657" t="s">
        <v>9261</v>
      </c>
      <c r="B4657">
        <v>1</v>
      </c>
      <c r="C4657" t="s">
        <v>9291</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14845</v>
      </c>
      <c r="R4657">
        <v>761</v>
      </c>
      <c r="S4657">
        <v>927</v>
      </c>
    </row>
    <row r="4658" spans="1:19" x14ac:dyDescent="0.3">
      <c r="A4658" t="s">
        <v>9261</v>
      </c>
      <c r="B4658">
        <v>1</v>
      </c>
      <c r="C4658" t="s">
        <v>9291</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14846</v>
      </c>
      <c r="R4658">
        <v>928</v>
      </c>
      <c r="S4658">
        <v>1410</v>
      </c>
    </row>
    <row r="4659" spans="1:19" x14ac:dyDescent="0.3">
      <c r="A4659" t="s">
        <v>9261</v>
      </c>
      <c r="B4659">
        <v>1</v>
      </c>
      <c r="C4659" t="s">
        <v>9291</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14847</v>
      </c>
      <c r="R4659">
        <v>1411</v>
      </c>
      <c r="S4659">
        <v>1555</v>
      </c>
    </row>
    <row r="4660" spans="1:19" x14ac:dyDescent="0.3">
      <c r="A4660" t="s">
        <v>9261</v>
      </c>
      <c r="B4660">
        <v>1</v>
      </c>
      <c r="C4660" t="s">
        <v>9291</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14848</v>
      </c>
      <c r="R4660">
        <v>1556</v>
      </c>
      <c r="S4660">
        <v>1674</v>
      </c>
    </row>
    <row r="4661" spans="1:19" x14ac:dyDescent="0.3">
      <c r="A4661" t="s">
        <v>9261</v>
      </c>
      <c r="B4661">
        <v>1</v>
      </c>
      <c r="C4661" t="s">
        <v>9291</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14849</v>
      </c>
      <c r="R4661">
        <v>1675</v>
      </c>
      <c r="S4661">
        <v>1756</v>
      </c>
    </row>
    <row r="4662" spans="1:19" x14ac:dyDescent="0.3">
      <c r="A4662" t="s">
        <v>9261</v>
      </c>
      <c r="B4662">
        <v>1</v>
      </c>
      <c r="C4662" t="s">
        <v>9291</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14850</v>
      </c>
      <c r="R4662">
        <v>1757</v>
      </c>
      <c r="S4662">
        <v>1881</v>
      </c>
    </row>
    <row r="4663" spans="1:19" x14ac:dyDescent="0.3">
      <c r="A4663" t="s">
        <v>9261</v>
      </c>
      <c r="B4663">
        <v>1</v>
      </c>
      <c r="C4663" t="s">
        <v>9291</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14851</v>
      </c>
      <c r="R4663">
        <v>1882</v>
      </c>
      <c r="S4663">
        <v>2013</v>
      </c>
    </row>
    <row r="4664" spans="1:19" x14ac:dyDescent="0.3">
      <c r="A4664" t="s">
        <v>9261</v>
      </c>
      <c r="B4664">
        <v>1</v>
      </c>
      <c r="C4664" t="s">
        <v>9291</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14852</v>
      </c>
      <c r="R4664">
        <v>2014</v>
      </c>
      <c r="S4664">
        <v>2137</v>
      </c>
    </row>
    <row r="4665" spans="1:19" x14ac:dyDescent="0.3">
      <c r="A4665" t="s">
        <v>9261</v>
      </c>
      <c r="B4665">
        <v>1</v>
      </c>
      <c r="C4665" t="s">
        <v>9291</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14853</v>
      </c>
      <c r="R4665">
        <v>2138</v>
      </c>
      <c r="S4665">
        <v>2338</v>
      </c>
    </row>
    <row r="4666" spans="1:19" x14ac:dyDescent="0.3">
      <c r="A4666" t="s">
        <v>9261</v>
      </c>
      <c r="B4666">
        <v>1</v>
      </c>
      <c r="C4666" t="s">
        <v>9291</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14854</v>
      </c>
      <c r="R4666">
        <v>2339</v>
      </c>
      <c r="S4666">
        <v>2518</v>
      </c>
    </row>
    <row r="4667" spans="1:19" x14ac:dyDescent="0.3">
      <c r="A4667" t="s">
        <v>9261</v>
      </c>
      <c r="B4667">
        <v>1</v>
      </c>
      <c r="C4667" t="s">
        <v>9291</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14855</v>
      </c>
      <c r="R4667">
        <v>2519</v>
      </c>
      <c r="S4667">
        <v>2675</v>
      </c>
    </row>
    <row r="4668" spans="1:19" x14ac:dyDescent="0.3">
      <c r="A4668" t="s">
        <v>9261</v>
      </c>
      <c r="B4668">
        <v>1</v>
      </c>
      <c r="C4668" t="s">
        <v>9291</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14856</v>
      </c>
      <c r="R4668">
        <v>2676</v>
      </c>
      <c r="S4668">
        <v>2881</v>
      </c>
    </row>
    <row r="4669" spans="1:19" x14ac:dyDescent="0.3">
      <c r="A4669" t="s">
        <v>9261</v>
      </c>
      <c r="B4669">
        <v>1</v>
      </c>
      <c r="C4669" t="s">
        <v>9291</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14857</v>
      </c>
      <c r="R4669">
        <v>2882</v>
      </c>
      <c r="S4669">
        <v>2985</v>
      </c>
    </row>
    <row r="4670" spans="1:19" x14ac:dyDescent="0.3">
      <c r="A4670" t="s">
        <v>9261</v>
      </c>
      <c r="B4670">
        <v>1</v>
      </c>
      <c r="C4670" t="s">
        <v>9291</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14858</v>
      </c>
      <c r="R4670">
        <v>2986</v>
      </c>
      <c r="S4670">
        <v>3255</v>
      </c>
    </row>
    <row r="4671" spans="1:19" x14ac:dyDescent="0.3">
      <c r="A4671" t="s">
        <v>9261</v>
      </c>
      <c r="B4671">
        <v>1</v>
      </c>
      <c r="C4671" t="s">
        <v>9291</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14859</v>
      </c>
      <c r="R4671">
        <v>3256</v>
      </c>
      <c r="S4671">
        <v>3372</v>
      </c>
    </row>
    <row r="4672" spans="1:19" x14ac:dyDescent="0.3">
      <c r="A4672" t="s">
        <v>9261</v>
      </c>
      <c r="B4672">
        <v>1</v>
      </c>
      <c r="C4672" t="s">
        <v>9291</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14860</v>
      </c>
      <c r="R4672">
        <v>3373</v>
      </c>
      <c r="S4672">
        <v>3514</v>
      </c>
    </row>
    <row r="4673" spans="1:19" x14ac:dyDescent="0.3">
      <c r="A4673" t="s">
        <v>9261</v>
      </c>
      <c r="B4673">
        <v>1</v>
      </c>
      <c r="C4673" t="s">
        <v>9291</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14861</v>
      </c>
      <c r="R4673">
        <v>3515</v>
      </c>
      <c r="S4673">
        <v>3621</v>
      </c>
    </row>
    <row r="4674" spans="1:19" x14ac:dyDescent="0.3">
      <c r="A4674" t="s">
        <v>9261</v>
      </c>
      <c r="B4674">
        <v>1</v>
      </c>
      <c r="C4674" t="s">
        <v>9291</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14862</v>
      </c>
      <c r="R4674">
        <v>3622</v>
      </c>
      <c r="S4674">
        <v>3826</v>
      </c>
    </row>
    <row r="4675" spans="1:19" x14ac:dyDescent="0.3">
      <c r="A4675" t="s">
        <v>9261</v>
      </c>
      <c r="B4675">
        <v>1</v>
      </c>
      <c r="C4675" t="s">
        <v>9291</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14864</v>
      </c>
    </row>
    <row r="4676" spans="1:19" x14ac:dyDescent="0.3">
      <c r="A4676" t="s">
        <v>9261</v>
      </c>
      <c r="B4676">
        <v>1</v>
      </c>
      <c r="C4676" t="s">
        <v>9291</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14865</v>
      </c>
    </row>
    <row r="4677" spans="1:19" x14ac:dyDescent="0.3">
      <c r="A4677" t="s">
        <v>9261</v>
      </c>
      <c r="B4677">
        <v>1</v>
      </c>
      <c r="C4677" t="s">
        <v>9291</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14866</v>
      </c>
    </row>
    <row r="4678" spans="1:19" x14ac:dyDescent="0.3">
      <c r="A4678" t="s">
        <v>9261</v>
      </c>
      <c r="B4678">
        <v>1</v>
      </c>
      <c r="C4678" t="s">
        <v>9291</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14868</v>
      </c>
      <c r="R4678">
        <v>3827</v>
      </c>
      <c r="S4678">
        <v>4098</v>
      </c>
    </row>
    <row r="4679" spans="1:19" x14ac:dyDescent="0.3">
      <c r="A4679" t="s">
        <v>9261</v>
      </c>
      <c r="B4679">
        <v>1</v>
      </c>
      <c r="C4679" t="s">
        <v>9298</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14843</v>
      </c>
      <c r="R4679">
        <v>1</v>
      </c>
      <c r="S4679">
        <v>597</v>
      </c>
    </row>
    <row r="4680" spans="1:19" x14ac:dyDescent="0.3">
      <c r="A4680" t="s">
        <v>9261</v>
      </c>
      <c r="B4680">
        <v>1</v>
      </c>
      <c r="C4680" t="s">
        <v>9298</v>
      </c>
      <c r="D4680" t="str">
        <f>INDEX(Transcripts[#Data], MATCH(Exons[[#This Row],[Transcript stable ID]], Transcripts[Transcript stable ID], 0), 4)</f>
        <v>NM_133335.3</v>
      </c>
      <c r="E4680" t="s">
        <v>27</v>
      </c>
      <c r="J4680">
        <v>1894509</v>
      </c>
      <c r="K4680">
        <v>1905943</v>
      </c>
      <c r="L4680">
        <v>1906105</v>
      </c>
      <c r="N4680">
        <v>3</v>
      </c>
      <c r="O4680">
        <v>737</v>
      </c>
      <c r="P4680">
        <v>899</v>
      </c>
      <c r="Q4680" t="s">
        <v>14844</v>
      </c>
      <c r="R4680">
        <v>598</v>
      </c>
      <c r="S4680">
        <v>760</v>
      </c>
    </row>
    <row r="4681" spans="1:19" x14ac:dyDescent="0.3">
      <c r="A4681" t="s">
        <v>9261</v>
      </c>
      <c r="B4681">
        <v>1</v>
      </c>
      <c r="C4681" t="s">
        <v>9298</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14845</v>
      </c>
      <c r="R4681">
        <v>761</v>
      </c>
      <c r="S4681">
        <v>927</v>
      </c>
    </row>
    <row r="4682" spans="1:19" x14ac:dyDescent="0.3">
      <c r="A4682" t="s">
        <v>9261</v>
      </c>
      <c r="B4682">
        <v>1</v>
      </c>
      <c r="C4682" t="s">
        <v>9298</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14846</v>
      </c>
      <c r="R4682">
        <v>928</v>
      </c>
      <c r="S4682">
        <v>1410</v>
      </c>
    </row>
    <row r="4683" spans="1:19" x14ac:dyDescent="0.3">
      <c r="A4683" t="s">
        <v>9261</v>
      </c>
      <c r="B4683">
        <v>1</v>
      </c>
      <c r="C4683" t="s">
        <v>9298</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14847</v>
      </c>
      <c r="R4683">
        <v>1411</v>
      </c>
      <c r="S4683">
        <v>1555</v>
      </c>
    </row>
    <row r="4684" spans="1:19" x14ac:dyDescent="0.3">
      <c r="A4684" t="s">
        <v>9261</v>
      </c>
      <c r="B4684">
        <v>1</v>
      </c>
      <c r="C4684" t="s">
        <v>9298</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14848</v>
      </c>
      <c r="R4684">
        <v>1556</v>
      </c>
      <c r="S4684">
        <v>1674</v>
      </c>
    </row>
    <row r="4685" spans="1:19" x14ac:dyDescent="0.3">
      <c r="A4685" t="s">
        <v>9261</v>
      </c>
      <c r="B4685">
        <v>1</v>
      </c>
      <c r="C4685" t="s">
        <v>9298</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14849</v>
      </c>
      <c r="R4685">
        <v>1675</v>
      </c>
      <c r="S4685">
        <v>1756</v>
      </c>
    </row>
    <row r="4686" spans="1:19" x14ac:dyDescent="0.3">
      <c r="A4686" t="s">
        <v>9261</v>
      </c>
      <c r="B4686">
        <v>1</v>
      </c>
      <c r="C4686" t="s">
        <v>9298</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14850</v>
      </c>
      <c r="R4686">
        <v>1757</v>
      </c>
      <c r="S4686">
        <v>1881</v>
      </c>
    </row>
    <row r="4687" spans="1:19" x14ac:dyDescent="0.3">
      <c r="A4687" t="s">
        <v>9261</v>
      </c>
      <c r="B4687">
        <v>1</v>
      </c>
      <c r="C4687" t="s">
        <v>9298</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14851</v>
      </c>
      <c r="R4687">
        <v>1882</v>
      </c>
      <c r="S4687">
        <v>2013</v>
      </c>
    </row>
    <row r="4688" spans="1:19" x14ac:dyDescent="0.3">
      <c r="A4688" t="s">
        <v>9261</v>
      </c>
      <c r="B4688">
        <v>1</v>
      </c>
      <c r="C4688" t="s">
        <v>9298</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14852</v>
      </c>
      <c r="R4688">
        <v>2014</v>
      </c>
      <c r="S4688">
        <v>2137</v>
      </c>
    </row>
    <row r="4689" spans="1:19" x14ac:dyDescent="0.3">
      <c r="A4689" t="s">
        <v>9261</v>
      </c>
      <c r="B4689">
        <v>1</v>
      </c>
      <c r="C4689" t="s">
        <v>9298</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14853</v>
      </c>
      <c r="R4689">
        <v>2138</v>
      </c>
      <c r="S4689">
        <v>2338</v>
      </c>
    </row>
    <row r="4690" spans="1:19" x14ac:dyDescent="0.3">
      <c r="A4690" t="s">
        <v>9261</v>
      </c>
      <c r="B4690">
        <v>1</v>
      </c>
      <c r="C4690" t="s">
        <v>9298</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14854</v>
      </c>
      <c r="R4690">
        <v>2339</v>
      </c>
      <c r="S4690">
        <v>2518</v>
      </c>
    </row>
    <row r="4691" spans="1:19" x14ac:dyDescent="0.3">
      <c r="A4691" t="s">
        <v>9261</v>
      </c>
      <c r="B4691">
        <v>1</v>
      </c>
      <c r="C4691" t="s">
        <v>9298</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14855</v>
      </c>
      <c r="R4691">
        <v>2519</v>
      </c>
      <c r="S4691">
        <v>2675</v>
      </c>
    </row>
    <row r="4692" spans="1:19" x14ac:dyDescent="0.3">
      <c r="A4692" t="s">
        <v>9261</v>
      </c>
      <c r="B4692">
        <v>1</v>
      </c>
      <c r="C4692" t="s">
        <v>9298</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14856</v>
      </c>
      <c r="R4692">
        <v>2676</v>
      </c>
      <c r="S4692">
        <v>2881</v>
      </c>
    </row>
    <row r="4693" spans="1:19" x14ac:dyDescent="0.3">
      <c r="A4693" t="s">
        <v>9261</v>
      </c>
      <c r="B4693">
        <v>1</v>
      </c>
      <c r="C4693" t="s">
        <v>9298</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14857</v>
      </c>
      <c r="R4693">
        <v>2882</v>
      </c>
      <c r="S4693">
        <v>2985</v>
      </c>
    </row>
    <row r="4694" spans="1:19" x14ac:dyDescent="0.3">
      <c r="A4694" t="s">
        <v>9261</v>
      </c>
      <c r="B4694">
        <v>1</v>
      </c>
      <c r="C4694" t="s">
        <v>9298</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14858</v>
      </c>
      <c r="R4694">
        <v>2986</v>
      </c>
      <c r="S4694">
        <v>3255</v>
      </c>
    </row>
    <row r="4695" spans="1:19" x14ac:dyDescent="0.3">
      <c r="A4695" t="s">
        <v>9261</v>
      </c>
      <c r="B4695">
        <v>1</v>
      </c>
      <c r="C4695" t="s">
        <v>9298</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14859</v>
      </c>
      <c r="R4695">
        <v>3256</v>
      </c>
      <c r="S4695">
        <v>3372</v>
      </c>
    </row>
    <row r="4696" spans="1:19" x14ac:dyDescent="0.3">
      <c r="A4696" t="s">
        <v>9261</v>
      </c>
      <c r="B4696">
        <v>1</v>
      </c>
      <c r="C4696" t="s">
        <v>9298</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14860</v>
      </c>
      <c r="R4696">
        <v>3373</v>
      </c>
      <c r="S4696">
        <v>3514</v>
      </c>
    </row>
    <row r="4697" spans="1:19" x14ac:dyDescent="0.3">
      <c r="A4697" t="s">
        <v>9261</v>
      </c>
      <c r="B4697">
        <v>1</v>
      </c>
      <c r="C4697" t="s">
        <v>9298</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14861</v>
      </c>
      <c r="R4697">
        <v>3515</v>
      </c>
      <c r="S4697">
        <v>3621</v>
      </c>
    </row>
    <row r="4698" spans="1:19" x14ac:dyDescent="0.3">
      <c r="A4698" t="s">
        <v>9261</v>
      </c>
      <c r="B4698">
        <v>1</v>
      </c>
      <c r="C4698" t="s">
        <v>9298</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14862</v>
      </c>
      <c r="R4698">
        <v>3622</v>
      </c>
      <c r="S4698">
        <v>3826</v>
      </c>
    </row>
    <row r="4699" spans="1:19" x14ac:dyDescent="0.3">
      <c r="A4699" t="s">
        <v>9261</v>
      </c>
      <c r="B4699">
        <v>1</v>
      </c>
      <c r="C4699" t="s">
        <v>9298</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14869</v>
      </c>
    </row>
    <row r="4700" spans="1:19" x14ac:dyDescent="0.3">
      <c r="A4700" t="s">
        <v>9261</v>
      </c>
      <c r="B4700">
        <v>1</v>
      </c>
      <c r="C4700" t="s">
        <v>9298</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14870</v>
      </c>
      <c r="R4700">
        <v>3827</v>
      </c>
      <c r="S4700">
        <v>4098</v>
      </c>
    </row>
    <row r="4701" spans="1:19" x14ac:dyDescent="0.3">
      <c r="A4701" t="s">
        <v>9261</v>
      </c>
      <c r="B4701">
        <v>1</v>
      </c>
      <c r="C4701" t="s">
        <v>9295</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14843</v>
      </c>
      <c r="R4701">
        <v>1</v>
      </c>
      <c r="S4701">
        <v>597</v>
      </c>
    </row>
    <row r="4702" spans="1:19" x14ac:dyDescent="0.3">
      <c r="A4702" t="s">
        <v>9261</v>
      </c>
      <c r="B4702">
        <v>1</v>
      </c>
      <c r="C4702" t="s">
        <v>9295</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14844</v>
      </c>
      <c r="R4702">
        <v>598</v>
      </c>
      <c r="S4702">
        <v>760</v>
      </c>
    </row>
    <row r="4703" spans="1:19" x14ac:dyDescent="0.3">
      <c r="A4703" t="s">
        <v>9261</v>
      </c>
      <c r="B4703">
        <v>1</v>
      </c>
      <c r="C4703" t="s">
        <v>9295</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14845</v>
      </c>
      <c r="R4703">
        <v>761</v>
      </c>
      <c r="S4703">
        <v>927</v>
      </c>
    </row>
    <row r="4704" spans="1:19" x14ac:dyDescent="0.3">
      <c r="A4704" t="s">
        <v>9261</v>
      </c>
      <c r="B4704">
        <v>1</v>
      </c>
      <c r="C4704" t="s">
        <v>9295</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14846</v>
      </c>
      <c r="R4704">
        <v>928</v>
      </c>
      <c r="S4704">
        <v>1410</v>
      </c>
    </row>
    <row r="4705" spans="1:19" x14ac:dyDescent="0.3">
      <c r="A4705" t="s">
        <v>9261</v>
      </c>
      <c r="B4705">
        <v>1</v>
      </c>
      <c r="C4705" t="s">
        <v>9295</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14847</v>
      </c>
      <c r="R4705">
        <v>1411</v>
      </c>
      <c r="S4705">
        <v>1555</v>
      </c>
    </row>
    <row r="4706" spans="1:19" x14ac:dyDescent="0.3">
      <c r="A4706" t="s">
        <v>9261</v>
      </c>
      <c r="B4706">
        <v>1</v>
      </c>
      <c r="C4706" t="s">
        <v>9295</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14848</v>
      </c>
      <c r="R4706">
        <v>1556</v>
      </c>
      <c r="S4706">
        <v>1674</v>
      </c>
    </row>
    <row r="4707" spans="1:19" x14ac:dyDescent="0.3">
      <c r="A4707" t="s">
        <v>9261</v>
      </c>
      <c r="B4707">
        <v>1</v>
      </c>
      <c r="C4707" t="s">
        <v>9295</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14849</v>
      </c>
      <c r="R4707">
        <v>1675</v>
      </c>
      <c r="S4707">
        <v>1756</v>
      </c>
    </row>
    <row r="4708" spans="1:19" x14ac:dyDescent="0.3">
      <c r="A4708" t="s">
        <v>9261</v>
      </c>
      <c r="B4708">
        <v>1</v>
      </c>
      <c r="C4708" t="s">
        <v>9295</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14850</v>
      </c>
      <c r="R4708">
        <v>1757</v>
      </c>
      <c r="S4708">
        <v>1881</v>
      </c>
    </row>
    <row r="4709" spans="1:19" x14ac:dyDescent="0.3">
      <c r="A4709" t="s">
        <v>9261</v>
      </c>
      <c r="B4709">
        <v>1</v>
      </c>
      <c r="C4709" t="s">
        <v>9295</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14851</v>
      </c>
      <c r="R4709">
        <v>1882</v>
      </c>
      <c r="S4709">
        <v>2013</v>
      </c>
    </row>
    <row r="4710" spans="1:19" x14ac:dyDescent="0.3">
      <c r="A4710" t="s">
        <v>9261</v>
      </c>
      <c r="B4710">
        <v>1</v>
      </c>
      <c r="C4710" t="s">
        <v>9295</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14852</v>
      </c>
      <c r="R4710">
        <v>2014</v>
      </c>
      <c r="S4710">
        <v>2137</v>
      </c>
    </row>
    <row r="4711" spans="1:19" x14ac:dyDescent="0.3">
      <c r="A4711" t="s">
        <v>9261</v>
      </c>
      <c r="B4711">
        <v>1</v>
      </c>
      <c r="C4711" t="s">
        <v>9295</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14853</v>
      </c>
      <c r="R4711">
        <v>2138</v>
      </c>
      <c r="S4711">
        <v>2338</v>
      </c>
    </row>
    <row r="4712" spans="1:19" x14ac:dyDescent="0.3">
      <c r="A4712" t="s">
        <v>9261</v>
      </c>
      <c r="B4712">
        <v>1</v>
      </c>
      <c r="C4712" t="s">
        <v>9295</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14854</v>
      </c>
      <c r="R4712">
        <v>2339</v>
      </c>
      <c r="S4712">
        <v>2518</v>
      </c>
    </row>
    <row r="4713" spans="1:19" x14ac:dyDescent="0.3">
      <c r="A4713" t="s">
        <v>9261</v>
      </c>
      <c r="B4713">
        <v>1</v>
      </c>
      <c r="C4713" t="s">
        <v>9295</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14855</v>
      </c>
      <c r="R4713">
        <v>2519</v>
      </c>
      <c r="S4713">
        <v>2675</v>
      </c>
    </row>
    <row r="4714" spans="1:19" x14ac:dyDescent="0.3">
      <c r="A4714" t="s">
        <v>9261</v>
      </c>
      <c r="B4714">
        <v>1</v>
      </c>
      <c r="C4714" t="s">
        <v>9295</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14856</v>
      </c>
      <c r="R4714">
        <v>2676</v>
      </c>
      <c r="S4714">
        <v>2881</v>
      </c>
    </row>
    <row r="4715" spans="1:19" x14ac:dyDescent="0.3">
      <c r="A4715" t="s">
        <v>9261</v>
      </c>
      <c r="B4715">
        <v>1</v>
      </c>
      <c r="C4715" t="s">
        <v>9295</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14857</v>
      </c>
      <c r="R4715">
        <v>2882</v>
      </c>
      <c r="S4715">
        <v>2985</v>
      </c>
    </row>
    <row r="4716" spans="1:19" x14ac:dyDescent="0.3">
      <c r="A4716" t="s">
        <v>9261</v>
      </c>
      <c r="B4716">
        <v>1</v>
      </c>
      <c r="C4716" t="s">
        <v>9295</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14858</v>
      </c>
      <c r="R4716">
        <v>2986</v>
      </c>
      <c r="S4716">
        <v>3255</v>
      </c>
    </row>
    <row r="4717" spans="1:19" x14ac:dyDescent="0.3">
      <c r="A4717" t="s">
        <v>9261</v>
      </c>
      <c r="B4717">
        <v>1</v>
      </c>
      <c r="C4717" t="s">
        <v>9295</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14859</v>
      </c>
      <c r="R4717">
        <v>3256</v>
      </c>
      <c r="S4717">
        <v>3372</v>
      </c>
    </row>
    <row r="4718" spans="1:19" x14ac:dyDescent="0.3">
      <c r="A4718" t="s">
        <v>9261</v>
      </c>
      <c r="B4718">
        <v>1</v>
      </c>
      <c r="C4718" t="s">
        <v>9295</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14860</v>
      </c>
      <c r="R4718">
        <v>3373</v>
      </c>
      <c r="S4718">
        <v>3514</v>
      </c>
    </row>
    <row r="4719" spans="1:19" x14ac:dyDescent="0.3">
      <c r="A4719" t="s">
        <v>9261</v>
      </c>
      <c r="B4719">
        <v>1</v>
      </c>
      <c r="C4719" t="s">
        <v>9295</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14861</v>
      </c>
      <c r="R4719">
        <v>3515</v>
      </c>
      <c r="S4719">
        <v>3621</v>
      </c>
    </row>
    <row r="4720" spans="1:19" x14ac:dyDescent="0.3">
      <c r="A4720" t="s">
        <v>9261</v>
      </c>
      <c r="B4720">
        <v>1</v>
      </c>
      <c r="C4720" t="s">
        <v>9295</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14862</v>
      </c>
      <c r="R4720">
        <v>3622</v>
      </c>
      <c r="S4720">
        <v>3826</v>
      </c>
    </row>
    <row r="4721" spans="1:19" x14ac:dyDescent="0.3">
      <c r="A4721" t="s">
        <v>9261</v>
      </c>
      <c r="B4721">
        <v>1</v>
      </c>
      <c r="C4721" t="s">
        <v>9295</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14869</v>
      </c>
    </row>
    <row r="4722" spans="1:19" x14ac:dyDescent="0.3">
      <c r="A4722" t="s">
        <v>9261</v>
      </c>
      <c r="B4722">
        <v>1</v>
      </c>
      <c r="C4722" t="s">
        <v>9295</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14865</v>
      </c>
    </row>
    <row r="4723" spans="1:19" x14ac:dyDescent="0.3">
      <c r="A4723" t="s">
        <v>9261</v>
      </c>
      <c r="B4723">
        <v>1</v>
      </c>
      <c r="C4723" t="s">
        <v>9295</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14871</v>
      </c>
      <c r="R4723">
        <v>3827</v>
      </c>
      <c r="S4723">
        <v>4098</v>
      </c>
    </row>
    <row r="4724" spans="1:19" x14ac:dyDescent="0.3">
      <c r="A4724" t="s">
        <v>9261</v>
      </c>
      <c r="B4724">
        <v>1</v>
      </c>
      <c r="C4724" t="s">
        <v>9288</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14843</v>
      </c>
      <c r="R4724">
        <v>1</v>
      </c>
      <c r="S4724">
        <v>597</v>
      </c>
    </row>
    <row r="4725" spans="1:19" x14ac:dyDescent="0.3">
      <c r="A4725" t="s">
        <v>9261</v>
      </c>
      <c r="B4725">
        <v>1</v>
      </c>
      <c r="C4725" t="s">
        <v>9288</v>
      </c>
      <c r="D4725" t="str">
        <f>INDEX(Transcripts[#Data], MATCH(Exons[[#This Row],[Transcript stable ID]], Transcripts[Transcript stable ID], 0), 4)</f>
        <v>NM_133334.2</v>
      </c>
      <c r="E4725" t="s">
        <v>27</v>
      </c>
      <c r="J4725">
        <v>1902353</v>
      </c>
      <c r="K4725">
        <v>1905943</v>
      </c>
      <c r="L4725">
        <v>1906105</v>
      </c>
      <c r="N4725">
        <v>2</v>
      </c>
      <c r="O4725">
        <v>627</v>
      </c>
      <c r="P4725">
        <v>789</v>
      </c>
      <c r="Q4725" t="s">
        <v>14844</v>
      </c>
      <c r="R4725">
        <v>598</v>
      </c>
      <c r="S4725">
        <v>760</v>
      </c>
    </row>
    <row r="4726" spans="1:19" x14ac:dyDescent="0.3">
      <c r="A4726" t="s">
        <v>9261</v>
      </c>
      <c r="B4726">
        <v>1</v>
      </c>
      <c r="C4726" t="s">
        <v>9288</v>
      </c>
      <c r="D4726" t="str">
        <f>INDEX(Transcripts[#Data], MATCH(Exons[[#This Row],[Transcript stable ID]], Transcripts[Transcript stable ID], 0), 4)</f>
        <v>NM_133334.2</v>
      </c>
      <c r="E4726" t="s">
        <v>27</v>
      </c>
      <c r="J4726">
        <v>1902353</v>
      </c>
      <c r="K4726">
        <v>1918598</v>
      </c>
      <c r="L4726">
        <v>1918764</v>
      </c>
      <c r="N4726">
        <v>3</v>
      </c>
      <c r="O4726">
        <v>790</v>
      </c>
      <c r="P4726">
        <v>956</v>
      </c>
      <c r="Q4726" t="s">
        <v>14845</v>
      </c>
      <c r="R4726">
        <v>761</v>
      </c>
      <c r="S4726">
        <v>927</v>
      </c>
    </row>
    <row r="4727" spans="1:19" x14ac:dyDescent="0.3">
      <c r="A4727" t="s">
        <v>9261</v>
      </c>
      <c r="B4727">
        <v>1</v>
      </c>
      <c r="C4727" t="s">
        <v>9288</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14846</v>
      </c>
      <c r="R4727">
        <v>928</v>
      </c>
      <c r="S4727">
        <v>1410</v>
      </c>
    </row>
    <row r="4728" spans="1:19" x14ac:dyDescent="0.3">
      <c r="A4728" t="s">
        <v>9261</v>
      </c>
      <c r="B4728">
        <v>1</v>
      </c>
      <c r="C4728" t="s">
        <v>9288</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14847</v>
      </c>
      <c r="R4728">
        <v>1411</v>
      </c>
      <c r="S4728">
        <v>1555</v>
      </c>
    </row>
    <row r="4729" spans="1:19" x14ac:dyDescent="0.3">
      <c r="A4729" t="s">
        <v>9261</v>
      </c>
      <c r="B4729">
        <v>1</v>
      </c>
      <c r="C4729" t="s">
        <v>9288</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14848</v>
      </c>
      <c r="R4729">
        <v>1556</v>
      </c>
      <c r="S4729">
        <v>1674</v>
      </c>
    </row>
    <row r="4730" spans="1:19" x14ac:dyDescent="0.3">
      <c r="A4730" t="s">
        <v>9261</v>
      </c>
      <c r="B4730">
        <v>1</v>
      </c>
      <c r="C4730" t="s">
        <v>9288</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14849</v>
      </c>
      <c r="R4730">
        <v>1675</v>
      </c>
      <c r="S4730">
        <v>1756</v>
      </c>
    </row>
    <row r="4731" spans="1:19" x14ac:dyDescent="0.3">
      <c r="A4731" t="s">
        <v>9261</v>
      </c>
      <c r="B4731">
        <v>1</v>
      </c>
      <c r="C4731" t="s">
        <v>9288</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14850</v>
      </c>
      <c r="R4731">
        <v>1757</v>
      </c>
      <c r="S4731">
        <v>1881</v>
      </c>
    </row>
    <row r="4732" spans="1:19" x14ac:dyDescent="0.3">
      <c r="A4732" t="s">
        <v>9261</v>
      </c>
      <c r="B4732">
        <v>1</v>
      </c>
      <c r="C4732" t="s">
        <v>9288</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14872</v>
      </c>
      <c r="R4732">
        <v>1882</v>
      </c>
      <c r="S4732">
        <v>1944</v>
      </c>
    </row>
    <row r="4733" spans="1:19" x14ac:dyDescent="0.3">
      <c r="A4733" t="s">
        <v>4005</v>
      </c>
      <c r="B4733">
        <v>1</v>
      </c>
      <c r="C4733" t="s">
        <v>4013</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14873</v>
      </c>
      <c r="R4733">
        <v>1</v>
      </c>
      <c r="S4733">
        <v>128</v>
      </c>
    </row>
    <row r="4734" spans="1:19" x14ac:dyDescent="0.3">
      <c r="A4734" t="s">
        <v>4005</v>
      </c>
      <c r="B4734">
        <v>1</v>
      </c>
      <c r="C4734" t="s">
        <v>4013</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14874</v>
      </c>
      <c r="R4734">
        <v>129</v>
      </c>
      <c r="S4734">
        <v>282</v>
      </c>
    </row>
    <row r="4735" spans="1:19" x14ac:dyDescent="0.3">
      <c r="A4735" t="s">
        <v>4005</v>
      </c>
      <c r="B4735">
        <v>1</v>
      </c>
      <c r="C4735" t="s">
        <v>4013</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14875</v>
      </c>
    </row>
    <row r="4736" spans="1:19" x14ac:dyDescent="0.3">
      <c r="A4736" t="s">
        <v>4005</v>
      </c>
      <c r="B4736">
        <v>1</v>
      </c>
      <c r="C4736" t="s">
        <v>4013</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14876</v>
      </c>
      <c r="R4736">
        <v>283</v>
      </c>
      <c r="S4736">
        <v>411</v>
      </c>
    </row>
    <row r="4737" spans="1:19" x14ac:dyDescent="0.3">
      <c r="A4737" t="s">
        <v>9802</v>
      </c>
      <c r="B4737">
        <v>1</v>
      </c>
      <c r="C4737" t="s">
        <v>9803</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14877</v>
      </c>
      <c r="R4737">
        <v>1</v>
      </c>
      <c r="S4737">
        <v>67</v>
      </c>
    </row>
    <row r="4738" spans="1:19" x14ac:dyDescent="0.3">
      <c r="A4738" t="s">
        <v>9802</v>
      </c>
      <c r="B4738">
        <v>1</v>
      </c>
      <c r="C4738" t="s">
        <v>9803</v>
      </c>
      <c r="D4738" t="e">
        <f>INDEX(Transcripts[#Data], MATCH(Exons[[#This Row],[Transcript stable ID]], Transcripts[Transcript stable ID], 0), 4)</f>
        <v>#N/A</v>
      </c>
      <c r="E4738" t="s">
        <v>27</v>
      </c>
      <c r="J4738">
        <v>45003675</v>
      </c>
      <c r="K4738">
        <v>45007621</v>
      </c>
      <c r="L4738">
        <v>45007899</v>
      </c>
      <c r="N4738">
        <v>2</v>
      </c>
      <c r="O4738">
        <v>138</v>
      </c>
      <c r="P4738">
        <v>416</v>
      </c>
      <c r="Q4738" t="s">
        <v>14878</v>
      </c>
      <c r="R4738">
        <v>68</v>
      </c>
      <c r="S4738">
        <v>346</v>
      </c>
    </row>
    <row r="4739" spans="1:19" x14ac:dyDescent="0.3">
      <c r="A4739" t="s">
        <v>9802</v>
      </c>
      <c r="B4739">
        <v>1</v>
      </c>
      <c r="C4739" t="s">
        <v>9803</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14879</v>
      </c>
      <c r="R4739">
        <v>347</v>
      </c>
      <c r="S4739">
        <v>360</v>
      </c>
    </row>
    <row r="4740" spans="1:19" x14ac:dyDescent="0.3">
      <c r="A4740" t="s">
        <v>9802</v>
      </c>
      <c r="B4740">
        <v>1</v>
      </c>
      <c r="C4740" t="s">
        <v>9803</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14880</v>
      </c>
    </row>
    <row r="4741" spans="1:19" x14ac:dyDescent="0.3">
      <c r="A4741" t="s">
        <v>116</v>
      </c>
      <c r="B4741">
        <v>-1</v>
      </c>
      <c r="C4741" t="s">
        <v>4810</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14881</v>
      </c>
      <c r="R4741">
        <v>9263</v>
      </c>
      <c r="S4741">
        <v>9374</v>
      </c>
    </row>
    <row r="4742" spans="1:19" x14ac:dyDescent="0.3">
      <c r="A4742" t="s">
        <v>116</v>
      </c>
      <c r="B4742">
        <v>-1</v>
      </c>
      <c r="C4742" t="s">
        <v>4810</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14882</v>
      </c>
      <c r="R4742">
        <v>9375</v>
      </c>
      <c r="S4742">
        <v>9453</v>
      </c>
    </row>
    <row r="4743" spans="1:19" x14ac:dyDescent="0.3">
      <c r="A4743" t="s">
        <v>116</v>
      </c>
      <c r="B4743">
        <v>-1</v>
      </c>
      <c r="C4743" t="s">
        <v>4810</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14883</v>
      </c>
      <c r="R4743">
        <v>9454</v>
      </c>
      <c r="S4743">
        <v>9517</v>
      </c>
    </row>
    <row r="4744" spans="1:19" x14ac:dyDescent="0.3">
      <c r="A4744" t="s">
        <v>116</v>
      </c>
      <c r="B4744">
        <v>-1</v>
      </c>
      <c r="C4744" t="s">
        <v>4810</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14884</v>
      </c>
      <c r="R4744">
        <v>9518</v>
      </c>
      <c r="S4744">
        <v>9750</v>
      </c>
    </row>
    <row r="4745" spans="1:19" x14ac:dyDescent="0.3">
      <c r="A4745" t="s">
        <v>116</v>
      </c>
      <c r="B4745">
        <v>-1</v>
      </c>
      <c r="C4745" t="s">
        <v>4810</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14885</v>
      </c>
      <c r="R4745">
        <v>9751</v>
      </c>
      <c r="S4745">
        <v>11460</v>
      </c>
    </row>
    <row r="4746" spans="1:19" x14ac:dyDescent="0.3">
      <c r="A4746" t="s">
        <v>116</v>
      </c>
      <c r="B4746">
        <v>-1</v>
      </c>
      <c r="C4746" t="s">
        <v>4810</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14886</v>
      </c>
      <c r="R4746">
        <v>11461</v>
      </c>
      <c r="S4746">
        <v>11670</v>
      </c>
    </row>
    <row r="4747" spans="1:19" x14ac:dyDescent="0.3">
      <c r="A4747" t="s">
        <v>116</v>
      </c>
      <c r="B4747">
        <v>-1</v>
      </c>
      <c r="C4747" t="s">
        <v>4810</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14887</v>
      </c>
      <c r="R4747">
        <v>11671</v>
      </c>
      <c r="S4747">
        <v>11812</v>
      </c>
    </row>
    <row r="4748" spans="1:19" x14ac:dyDescent="0.3">
      <c r="A4748" t="s">
        <v>116</v>
      </c>
      <c r="B4748">
        <v>-1</v>
      </c>
      <c r="C4748" t="s">
        <v>4810</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14888</v>
      </c>
      <c r="R4748">
        <v>11813</v>
      </c>
      <c r="S4748">
        <v>11960</v>
      </c>
    </row>
    <row r="4749" spans="1:19" x14ac:dyDescent="0.3">
      <c r="A4749" t="s">
        <v>116</v>
      </c>
      <c r="B4749">
        <v>-1</v>
      </c>
      <c r="C4749" t="s">
        <v>4810</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14889</v>
      </c>
      <c r="R4749">
        <v>11961</v>
      </c>
      <c r="S4749">
        <v>12139</v>
      </c>
    </row>
    <row r="4750" spans="1:19" x14ac:dyDescent="0.3">
      <c r="A4750" t="s">
        <v>116</v>
      </c>
      <c r="B4750">
        <v>-1</v>
      </c>
      <c r="C4750" t="s">
        <v>4810</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14890</v>
      </c>
      <c r="R4750">
        <v>12140</v>
      </c>
      <c r="S4750">
        <v>12276</v>
      </c>
    </row>
    <row r="4751" spans="1:19" x14ac:dyDescent="0.3">
      <c r="A4751" t="s">
        <v>116</v>
      </c>
      <c r="B4751">
        <v>-1</v>
      </c>
      <c r="C4751" t="s">
        <v>4810</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14891</v>
      </c>
      <c r="R4751">
        <v>12277</v>
      </c>
      <c r="S4751">
        <v>12526</v>
      </c>
    </row>
    <row r="4752" spans="1:19" x14ac:dyDescent="0.3">
      <c r="A4752" t="s">
        <v>116</v>
      </c>
      <c r="B4752">
        <v>-1</v>
      </c>
      <c r="C4752" t="s">
        <v>4810</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14892</v>
      </c>
      <c r="R4752">
        <v>12527</v>
      </c>
      <c r="S4752">
        <v>12666</v>
      </c>
    </row>
    <row r="4753" spans="1:19" x14ac:dyDescent="0.3">
      <c r="A4753" t="s">
        <v>116</v>
      </c>
      <c r="B4753">
        <v>-1</v>
      </c>
      <c r="C4753" t="s">
        <v>4810</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14893</v>
      </c>
      <c r="R4753">
        <v>12667</v>
      </c>
      <c r="S4753">
        <v>12774</v>
      </c>
    </row>
    <row r="4754" spans="1:19" x14ac:dyDescent="0.3">
      <c r="A4754" t="s">
        <v>116</v>
      </c>
      <c r="B4754">
        <v>-1</v>
      </c>
      <c r="C4754" t="s">
        <v>4810</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14894</v>
      </c>
      <c r="R4754">
        <v>12775</v>
      </c>
      <c r="S4754">
        <v>13894</v>
      </c>
    </row>
    <row r="4755" spans="1:19" x14ac:dyDescent="0.3">
      <c r="A4755" t="s">
        <v>116</v>
      </c>
      <c r="B4755">
        <v>-1</v>
      </c>
      <c r="C4755" t="s">
        <v>4810</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14895</v>
      </c>
      <c r="R4755">
        <v>13895</v>
      </c>
      <c r="S4755">
        <v>14031</v>
      </c>
    </row>
    <row r="4756" spans="1:19" x14ac:dyDescent="0.3">
      <c r="A4756" t="s">
        <v>116</v>
      </c>
      <c r="B4756">
        <v>-1</v>
      </c>
      <c r="C4756" t="s">
        <v>4810</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14896</v>
      </c>
      <c r="R4756">
        <v>14175</v>
      </c>
      <c r="S4756">
        <v>14343</v>
      </c>
    </row>
    <row r="4757" spans="1:19" x14ac:dyDescent="0.3">
      <c r="A4757" t="s">
        <v>116</v>
      </c>
      <c r="B4757">
        <v>-1</v>
      </c>
      <c r="C4757" t="s">
        <v>4810</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14897</v>
      </c>
      <c r="R4757">
        <v>14344</v>
      </c>
      <c r="S4757">
        <v>14460</v>
      </c>
    </row>
    <row r="4758" spans="1:19" x14ac:dyDescent="0.3">
      <c r="A4758" t="s">
        <v>116</v>
      </c>
      <c r="B4758">
        <v>-1</v>
      </c>
      <c r="C4758" t="s">
        <v>4810</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14898</v>
      </c>
      <c r="R4758">
        <v>14461</v>
      </c>
      <c r="S4758">
        <v>14534</v>
      </c>
    </row>
    <row r="4759" spans="1:19" x14ac:dyDescent="0.3">
      <c r="A4759" t="s">
        <v>116</v>
      </c>
      <c r="B4759">
        <v>-1</v>
      </c>
      <c r="C4759" t="s">
        <v>4810</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14899</v>
      </c>
      <c r="R4759">
        <v>1</v>
      </c>
      <c r="S4759">
        <v>161</v>
      </c>
    </row>
    <row r="4760" spans="1:19" x14ac:dyDescent="0.3">
      <c r="A4760" t="s">
        <v>116</v>
      </c>
      <c r="B4760">
        <v>-1</v>
      </c>
      <c r="C4760" t="s">
        <v>4810</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14900</v>
      </c>
      <c r="R4760">
        <v>162</v>
      </c>
      <c r="S4760">
        <v>250</v>
      </c>
    </row>
    <row r="4761" spans="1:19" x14ac:dyDescent="0.3">
      <c r="A4761" t="s">
        <v>116</v>
      </c>
      <c r="B4761">
        <v>-1</v>
      </c>
      <c r="C4761" t="s">
        <v>4810</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14901</v>
      </c>
      <c r="R4761">
        <v>251</v>
      </c>
      <c r="S4761">
        <v>389</v>
      </c>
    </row>
    <row r="4762" spans="1:19" x14ac:dyDescent="0.3">
      <c r="A4762" t="s">
        <v>116</v>
      </c>
      <c r="B4762">
        <v>-1</v>
      </c>
      <c r="C4762" t="s">
        <v>4810</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14902</v>
      </c>
      <c r="R4762">
        <v>390</v>
      </c>
      <c r="S4762">
        <v>590</v>
      </c>
    </row>
    <row r="4763" spans="1:19" x14ac:dyDescent="0.3">
      <c r="A4763" t="s">
        <v>116</v>
      </c>
      <c r="B4763">
        <v>-1</v>
      </c>
      <c r="C4763" t="s">
        <v>4810</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14903</v>
      </c>
      <c r="R4763">
        <v>591</v>
      </c>
      <c r="S4763">
        <v>739</v>
      </c>
    </row>
    <row r="4764" spans="1:19" x14ac:dyDescent="0.3">
      <c r="A4764" t="s">
        <v>116</v>
      </c>
      <c r="B4764">
        <v>-1</v>
      </c>
      <c r="C4764" t="s">
        <v>4810</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14904</v>
      </c>
      <c r="R4764">
        <v>740</v>
      </c>
      <c r="S4764">
        <v>849</v>
      </c>
    </row>
    <row r="4765" spans="1:19" x14ac:dyDescent="0.3">
      <c r="A4765" t="s">
        <v>116</v>
      </c>
      <c r="B4765">
        <v>-1</v>
      </c>
      <c r="C4765" t="s">
        <v>4810</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14905</v>
      </c>
      <c r="R4765">
        <v>850</v>
      </c>
      <c r="S4765">
        <v>1012</v>
      </c>
    </row>
    <row r="4766" spans="1:19" x14ac:dyDescent="0.3">
      <c r="A4766" t="s">
        <v>116</v>
      </c>
      <c r="B4766">
        <v>-1</v>
      </c>
      <c r="C4766" t="s">
        <v>4810</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14906</v>
      </c>
      <c r="R4766">
        <v>1013</v>
      </c>
      <c r="S4766">
        <v>1184</v>
      </c>
    </row>
    <row r="4767" spans="1:19" x14ac:dyDescent="0.3">
      <c r="A4767" t="s">
        <v>116</v>
      </c>
      <c r="B4767">
        <v>-1</v>
      </c>
      <c r="C4767" t="s">
        <v>4810</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14907</v>
      </c>
      <c r="R4767">
        <v>1185</v>
      </c>
      <c r="S4767">
        <v>1299</v>
      </c>
    </row>
    <row r="4768" spans="1:19" x14ac:dyDescent="0.3">
      <c r="A4768" t="s">
        <v>116</v>
      </c>
      <c r="B4768">
        <v>-1</v>
      </c>
      <c r="C4768" t="s">
        <v>4810</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14908</v>
      </c>
      <c r="R4768">
        <v>1300</v>
      </c>
      <c r="S4768">
        <v>1469</v>
      </c>
    </row>
    <row r="4769" spans="1:19" x14ac:dyDescent="0.3">
      <c r="A4769" t="s">
        <v>116</v>
      </c>
      <c r="B4769">
        <v>-1</v>
      </c>
      <c r="C4769" t="s">
        <v>4810</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14909</v>
      </c>
      <c r="R4769">
        <v>1470</v>
      </c>
      <c r="S4769">
        <v>1621</v>
      </c>
    </row>
    <row r="4770" spans="1:19" x14ac:dyDescent="0.3">
      <c r="A4770" t="s">
        <v>116</v>
      </c>
      <c r="B4770">
        <v>-1</v>
      </c>
      <c r="C4770" t="s">
        <v>4810</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14910</v>
      </c>
      <c r="R4770">
        <v>1622</v>
      </c>
      <c r="S4770">
        <v>1735</v>
      </c>
    </row>
    <row r="4771" spans="1:19" x14ac:dyDescent="0.3">
      <c r="A4771" t="s">
        <v>116</v>
      </c>
      <c r="B4771">
        <v>-1</v>
      </c>
      <c r="C4771" t="s">
        <v>4810</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14911</v>
      </c>
      <c r="R4771">
        <v>1736</v>
      </c>
      <c r="S4771">
        <v>1813</v>
      </c>
    </row>
    <row r="4772" spans="1:19" x14ac:dyDescent="0.3">
      <c r="A4772" t="s">
        <v>116</v>
      </c>
      <c r="B4772">
        <v>-1</v>
      </c>
      <c r="C4772" t="s">
        <v>4810</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14912</v>
      </c>
      <c r="R4772">
        <v>1814</v>
      </c>
      <c r="S4772">
        <v>2532</v>
      </c>
    </row>
    <row r="4773" spans="1:19" x14ac:dyDescent="0.3">
      <c r="A4773" t="s">
        <v>116</v>
      </c>
      <c r="B4773">
        <v>-1</v>
      </c>
      <c r="C4773" t="s">
        <v>4810</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14913</v>
      </c>
      <c r="R4773">
        <v>2533</v>
      </c>
      <c r="S4773">
        <v>2652</v>
      </c>
    </row>
    <row r="4774" spans="1:19" x14ac:dyDescent="0.3">
      <c r="A4774" t="s">
        <v>116</v>
      </c>
      <c r="B4774">
        <v>-1</v>
      </c>
      <c r="C4774" t="s">
        <v>4810</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14914</v>
      </c>
      <c r="R4774">
        <v>2653</v>
      </c>
      <c r="S4774">
        <v>2769</v>
      </c>
    </row>
    <row r="4775" spans="1:19" x14ac:dyDescent="0.3">
      <c r="A4775" t="s">
        <v>116</v>
      </c>
      <c r="B4775">
        <v>-1</v>
      </c>
      <c r="C4775" t="s">
        <v>4810</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14915</v>
      </c>
      <c r="R4775">
        <v>2770</v>
      </c>
      <c r="S4775">
        <v>2871</v>
      </c>
    </row>
    <row r="4776" spans="1:19" x14ac:dyDescent="0.3">
      <c r="A4776" t="s">
        <v>116</v>
      </c>
      <c r="B4776">
        <v>-1</v>
      </c>
      <c r="C4776" t="s">
        <v>4810</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14916</v>
      </c>
      <c r="R4776">
        <v>2872</v>
      </c>
      <c r="S4776">
        <v>2976</v>
      </c>
    </row>
    <row r="4777" spans="1:19" x14ac:dyDescent="0.3">
      <c r="A4777" t="s">
        <v>116</v>
      </c>
      <c r="B4777">
        <v>-1</v>
      </c>
      <c r="C4777" t="s">
        <v>4810</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14917</v>
      </c>
      <c r="R4777">
        <v>2977</v>
      </c>
      <c r="S4777">
        <v>3158</v>
      </c>
    </row>
    <row r="4778" spans="1:19" x14ac:dyDescent="0.3">
      <c r="A4778" t="s">
        <v>116</v>
      </c>
      <c r="B4778">
        <v>-1</v>
      </c>
      <c r="C4778" t="s">
        <v>4810</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14918</v>
      </c>
      <c r="R4778">
        <v>3159</v>
      </c>
      <c r="S4778">
        <v>3323</v>
      </c>
    </row>
    <row r="4779" spans="1:19" x14ac:dyDescent="0.3">
      <c r="A4779" t="s">
        <v>116</v>
      </c>
      <c r="B4779">
        <v>-1</v>
      </c>
      <c r="C4779" t="s">
        <v>4810</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14919</v>
      </c>
      <c r="R4779">
        <v>3324</v>
      </c>
      <c r="S4779">
        <v>3433</v>
      </c>
    </row>
    <row r="4780" spans="1:19" x14ac:dyDescent="0.3">
      <c r="A4780" t="s">
        <v>116</v>
      </c>
      <c r="B4780">
        <v>-1</v>
      </c>
      <c r="C4780" t="s">
        <v>4810</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14920</v>
      </c>
      <c r="R4780">
        <v>3434</v>
      </c>
      <c r="S4780">
        <v>3499</v>
      </c>
    </row>
    <row r="4781" spans="1:19" x14ac:dyDescent="0.3">
      <c r="A4781" t="s">
        <v>116</v>
      </c>
      <c r="B4781">
        <v>-1</v>
      </c>
      <c r="C4781" t="s">
        <v>4810</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14921</v>
      </c>
      <c r="R4781">
        <v>3500</v>
      </c>
      <c r="S4781">
        <v>3712</v>
      </c>
    </row>
    <row r="4782" spans="1:19" x14ac:dyDescent="0.3">
      <c r="A4782" t="s">
        <v>116</v>
      </c>
      <c r="B4782">
        <v>-1</v>
      </c>
      <c r="C4782" t="s">
        <v>4810</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14922</v>
      </c>
      <c r="R4782">
        <v>3713</v>
      </c>
      <c r="S4782">
        <v>3841</v>
      </c>
    </row>
    <row r="4783" spans="1:19" x14ac:dyDescent="0.3">
      <c r="A4783" t="s">
        <v>116</v>
      </c>
      <c r="B4783">
        <v>-1</v>
      </c>
      <c r="C4783" t="s">
        <v>4810</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14923</v>
      </c>
      <c r="R4783">
        <v>3842</v>
      </c>
      <c r="S4783">
        <v>3961</v>
      </c>
    </row>
    <row r="4784" spans="1:19" x14ac:dyDescent="0.3">
      <c r="A4784" t="s">
        <v>116</v>
      </c>
      <c r="B4784">
        <v>-1</v>
      </c>
      <c r="C4784" t="s">
        <v>4810</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14924</v>
      </c>
      <c r="R4784">
        <v>3962</v>
      </c>
      <c r="S4784">
        <v>4092</v>
      </c>
    </row>
    <row r="4785" spans="1:19" x14ac:dyDescent="0.3">
      <c r="A4785" t="s">
        <v>116</v>
      </c>
      <c r="B4785">
        <v>-1</v>
      </c>
      <c r="C4785" t="s">
        <v>4810</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14925</v>
      </c>
      <c r="R4785">
        <v>4093</v>
      </c>
      <c r="S4785">
        <v>4273</v>
      </c>
    </row>
    <row r="4786" spans="1:19" x14ac:dyDescent="0.3">
      <c r="A4786" t="s">
        <v>116</v>
      </c>
      <c r="B4786">
        <v>-1</v>
      </c>
      <c r="C4786" t="s">
        <v>4810</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14926</v>
      </c>
      <c r="R4786">
        <v>4274</v>
      </c>
      <c r="S4786">
        <v>4378</v>
      </c>
    </row>
    <row r="4787" spans="1:19" x14ac:dyDescent="0.3">
      <c r="A4787" t="s">
        <v>116</v>
      </c>
      <c r="B4787">
        <v>-1</v>
      </c>
      <c r="C4787" t="s">
        <v>4810</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14927</v>
      </c>
      <c r="R4787">
        <v>4379</v>
      </c>
      <c r="S4787">
        <v>4507</v>
      </c>
    </row>
    <row r="4788" spans="1:19" x14ac:dyDescent="0.3">
      <c r="A4788" t="s">
        <v>116</v>
      </c>
      <c r="B4788">
        <v>-1</v>
      </c>
      <c r="C4788" t="s">
        <v>4810</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14928</v>
      </c>
      <c r="R4788">
        <v>4508</v>
      </c>
      <c r="S4788">
        <v>4540</v>
      </c>
    </row>
    <row r="4789" spans="1:19" x14ac:dyDescent="0.3">
      <c r="A4789" t="s">
        <v>116</v>
      </c>
      <c r="B4789">
        <v>-1</v>
      </c>
      <c r="C4789" t="s">
        <v>4810</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14929</v>
      </c>
      <c r="R4789">
        <v>4541</v>
      </c>
      <c r="S4789">
        <v>4660</v>
      </c>
    </row>
    <row r="4790" spans="1:19" x14ac:dyDescent="0.3">
      <c r="A4790" t="s">
        <v>116</v>
      </c>
      <c r="B4790">
        <v>-1</v>
      </c>
      <c r="C4790" t="s">
        <v>4810</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14930</v>
      </c>
      <c r="R4790">
        <v>4661</v>
      </c>
      <c r="S4790">
        <v>4793</v>
      </c>
    </row>
    <row r="4791" spans="1:19" x14ac:dyDescent="0.3">
      <c r="A4791" t="s">
        <v>116</v>
      </c>
      <c r="B4791">
        <v>-1</v>
      </c>
      <c r="C4791" t="s">
        <v>4810</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14931</v>
      </c>
      <c r="R4791">
        <v>4794</v>
      </c>
      <c r="S4791">
        <v>5008</v>
      </c>
    </row>
    <row r="4792" spans="1:19" x14ac:dyDescent="0.3">
      <c r="A4792" t="s">
        <v>116</v>
      </c>
      <c r="B4792">
        <v>-1</v>
      </c>
      <c r="C4792" t="s">
        <v>4810</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14932</v>
      </c>
      <c r="R4792">
        <v>5009</v>
      </c>
      <c r="S4792">
        <v>5082</v>
      </c>
    </row>
    <row r="4793" spans="1:19" x14ac:dyDescent="0.3">
      <c r="A4793" t="s">
        <v>116</v>
      </c>
      <c r="B4793">
        <v>-1</v>
      </c>
      <c r="C4793" t="s">
        <v>4810</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14933</v>
      </c>
      <c r="R4793">
        <v>5083</v>
      </c>
      <c r="S4793">
        <v>5265</v>
      </c>
    </row>
    <row r="4794" spans="1:19" x14ac:dyDescent="0.3">
      <c r="A4794" t="s">
        <v>116</v>
      </c>
      <c r="B4794">
        <v>-1</v>
      </c>
      <c r="C4794" t="s">
        <v>4810</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14934</v>
      </c>
      <c r="R4794">
        <v>5266</v>
      </c>
      <c r="S4794">
        <v>7149</v>
      </c>
    </row>
    <row r="4795" spans="1:19" x14ac:dyDescent="0.3">
      <c r="A4795" t="s">
        <v>116</v>
      </c>
      <c r="B4795">
        <v>-1</v>
      </c>
      <c r="C4795" t="s">
        <v>4810</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14935</v>
      </c>
      <c r="R4795">
        <v>7150</v>
      </c>
      <c r="S4795">
        <v>7442</v>
      </c>
    </row>
    <row r="4796" spans="1:19" x14ac:dyDescent="0.3">
      <c r="A4796" t="s">
        <v>116</v>
      </c>
      <c r="B4796">
        <v>-1</v>
      </c>
      <c r="C4796" t="s">
        <v>4810</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14936</v>
      </c>
      <c r="R4796">
        <v>7443</v>
      </c>
      <c r="S4796">
        <v>9262</v>
      </c>
    </row>
    <row r="4797" spans="1:19" x14ac:dyDescent="0.3">
      <c r="A4797" t="s">
        <v>116</v>
      </c>
      <c r="B4797">
        <v>-1</v>
      </c>
      <c r="C4797" t="s">
        <v>4810</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14937</v>
      </c>
      <c r="R4797">
        <v>14032</v>
      </c>
      <c r="S4797">
        <v>14174</v>
      </c>
    </row>
    <row r="4798" spans="1:19" x14ac:dyDescent="0.3">
      <c r="A4798" t="s">
        <v>116</v>
      </c>
      <c r="B4798">
        <v>-1</v>
      </c>
      <c r="C4798" t="s">
        <v>4810</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14938</v>
      </c>
      <c r="R4798">
        <v>14535</v>
      </c>
      <c r="S4798">
        <v>14643</v>
      </c>
    </row>
    <row r="4799" spans="1:19" x14ac:dyDescent="0.3">
      <c r="A4799" t="s">
        <v>116</v>
      </c>
      <c r="B4799">
        <v>-1</v>
      </c>
      <c r="C4799" t="s">
        <v>4810</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14939</v>
      </c>
      <c r="R4799">
        <v>14644</v>
      </c>
      <c r="S4799">
        <v>14736</v>
      </c>
    </row>
    <row r="4800" spans="1:19" x14ac:dyDescent="0.3">
      <c r="A4800" t="s">
        <v>19</v>
      </c>
      <c r="B4800">
        <v>1</v>
      </c>
      <c r="C4800" t="s">
        <v>6033</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14940</v>
      </c>
      <c r="R4800">
        <v>59</v>
      </c>
      <c r="S4800">
        <v>138</v>
      </c>
    </row>
    <row r="4801" spans="1:19" x14ac:dyDescent="0.3">
      <c r="A4801" t="s">
        <v>19</v>
      </c>
      <c r="B4801">
        <v>1</v>
      </c>
      <c r="C4801" t="s">
        <v>6033</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14941</v>
      </c>
      <c r="R4801">
        <v>139</v>
      </c>
      <c r="S4801">
        <v>258</v>
      </c>
    </row>
    <row r="4802" spans="1:19" x14ac:dyDescent="0.3">
      <c r="A4802" t="s">
        <v>19</v>
      </c>
      <c r="B4802">
        <v>1</v>
      </c>
      <c r="C4802" t="s">
        <v>6033</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14942</v>
      </c>
      <c r="R4802">
        <v>259</v>
      </c>
      <c r="S4802">
        <v>352</v>
      </c>
    </row>
    <row r="4803" spans="1:19" x14ac:dyDescent="0.3">
      <c r="A4803" t="s">
        <v>19</v>
      </c>
      <c r="B4803">
        <v>1</v>
      </c>
      <c r="C4803" t="s">
        <v>6033</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14943</v>
      </c>
      <c r="R4803">
        <v>353</v>
      </c>
      <c r="S4803">
        <v>459</v>
      </c>
    </row>
    <row r="4804" spans="1:19" x14ac:dyDescent="0.3">
      <c r="A4804" t="s">
        <v>19</v>
      </c>
      <c r="B4804">
        <v>1</v>
      </c>
      <c r="C4804" t="s">
        <v>6033</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14944</v>
      </c>
      <c r="R4804">
        <v>460</v>
      </c>
      <c r="S4804">
        <v>524</v>
      </c>
    </row>
    <row r="4805" spans="1:19" x14ac:dyDescent="0.3">
      <c r="A4805" t="s">
        <v>19</v>
      </c>
      <c r="B4805">
        <v>1</v>
      </c>
      <c r="C4805" t="s">
        <v>6033</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14945</v>
      </c>
      <c r="R4805">
        <v>525</v>
      </c>
      <c r="S4805">
        <v>582</v>
      </c>
    </row>
    <row r="4806" spans="1:19" x14ac:dyDescent="0.3">
      <c r="A4806" t="s">
        <v>19</v>
      </c>
      <c r="B4806">
        <v>1</v>
      </c>
      <c r="C4806" t="s">
        <v>6033</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14946</v>
      </c>
      <c r="R4806">
        <v>583</v>
      </c>
      <c r="S4806">
        <v>669</v>
      </c>
    </row>
    <row r="4807" spans="1:19" x14ac:dyDescent="0.3">
      <c r="A4807" t="s">
        <v>19</v>
      </c>
      <c r="B4807">
        <v>1</v>
      </c>
      <c r="C4807" t="s">
        <v>6033</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14947</v>
      </c>
      <c r="R4807">
        <v>670</v>
      </c>
      <c r="S4807">
        <v>771</v>
      </c>
    </row>
    <row r="4808" spans="1:19" x14ac:dyDescent="0.3">
      <c r="A4808" t="s">
        <v>19</v>
      </c>
      <c r="B4808">
        <v>1</v>
      </c>
      <c r="C4808" t="s">
        <v>6033</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14948</v>
      </c>
      <c r="R4808">
        <v>772</v>
      </c>
      <c r="S4808">
        <v>846</v>
      </c>
    </row>
    <row r="4809" spans="1:19" x14ac:dyDescent="0.3">
      <c r="A4809" t="s">
        <v>19</v>
      </c>
      <c r="B4809">
        <v>1</v>
      </c>
      <c r="C4809" t="s">
        <v>6033</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14949</v>
      </c>
      <c r="R4809">
        <v>1</v>
      </c>
      <c r="S4809">
        <v>58</v>
      </c>
    </row>
    <row r="4810" spans="1:19" x14ac:dyDescent="0.3">
      <c r="A4810" t="s">
        <v>19</v>
      </c>
      <c r="B4810">
        <v>1</v>
      </c>
      <c r="C4810" t="s">
        <v>6033</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14950</v>
      </c>
      <c r="R4810">
        <v>847</v>
      </c>
      <c r="S4810">
        <v>885</v>
      </c>
    </row>
    <row r="4811" spans="1:19" x14ac:dyDescent="0.3">
      <c r="A4811" t="s">
        <v>19</v>
      </c>
      <c r="B4811">
        <v>1</v>
      </c>
      <c r="C4811" t="s">
        <v>6045</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14940</v>
      </c>
      <c r="R4811">
        <v>59</v>
      </c>
      <c r="S4811">
        <v>138</v>
      </c>
    </row>
    <row r="4812" spans="1:19" x14ac:dyDescent="0.3">
      <c r="A4812" t="s">
        <v>19</v>
      </c>
      <c r="B4812">
        <v>1</v>
      </c>
      <c r="C4812" t="s">
        <v>6045</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14941</v>
      </c>
      <c r="R4812">
        <v>139</v>
      </c>
      <c r="S4812">
        <v>258</v>
      </c>
    </row>
    <row r="4813" spans="1:19" x14ac:dyDescent="0.3">
      <c r="A4813" t="s">
        <v>19</v>
      </c>
      <c r="B4813">
        <v>1</v>
      </c>
      <c r="C4813" t="s">
        <v>6045</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14942</v>
      </c>
      <c r="R4813">
        <v>259</v>
      </c>
      <c r="S4813">
        <v>352</v>
      </c>
    </row>
    <row r="4814" spans="1:19" x14ac:dyDescent="0.3">
      <c r="A4814" t="s">
        <v>19</v>
      </c>
      <c r="B4814">
        <v>1</v>
      </c>
      <c r="C4814" t="s">
        <v>6045</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14943</v>
      </c>
      <c r="R4814">
        <v>353</v>
      </c>
      <c r="S4814">
        <v>459</v>
      </c>
    </row>
    <row r="4815" spans="1:19" x14ac:dyDescent="0.3">
      <c r="A4815" t="s">
        <v>19</v>
      </c>
      <c r="B4815">
        <v>1</v>
      </c>
      <c r="C4815" t="s">
        <v>6045</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14944</v>
      </c>
      <c r="R4815">
        <v>460</v>
      </c>
      <c r="S4815">
        <v>524</v>
      </c>
    </row>
    <row r="4816" spans="1:19" x14ac:dyDescent="0.3">
      <c r="A4816" t="s">
        <v>19</v>
      </c>
      <c r="B4816">
        <v>1</v>
      </c>
      <c r="C4816" t="s">
        <v>6045</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14945</v>
      </c>
      <c r="R4816">
        <v>525</v>
      </c>
      <c r="S4816">
        <v>582</v>
      </c>
    </row>
    <row r="4817" spans="1:19" x14ac:dyDescent="0.3">
      <c r="A4817" t="s">
        <v>19</v>
      </c>
      <c r="B4817">
        <v>1</v>
      </c>
      <c r="C4817" t="s">
        <v>6045</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14947</v>
      </c>
      <c r="R4817">
        <v>583</v>
      </c>
      <c r="S4817">
        <v>684</v>
      </c>
    </row>
    <row r="4818" spans="1:19" x14ac:dyDescent="0.3">
      <c r="A4818" t="s">
        <v>19</v>
      </c>
      <c r="B4818">
        <v>1</v>
      </c>
      <c r="C4818" t="s">
        <v>6045</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14948</v>
      </c>
      <c r="R4818">
        <v>685</v>
      </c>
      <c r="S4818">
        <v>759</v>
      </c>
    </row>
    <row r="4819" spans="1:19" x14ac:dyDescent="0.3">
      <c r="A4819" t="s">
        <v>19</v>
      </c>
      <c r="B4819">
        <v>1</v>
      </c>
      <c r="C4819" t="s">
        <v>6045</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14951</v>
      </c>
      <c r="R4819">
        <v>1</v>
      </c>
      <c r="S4819">
        <v>58</v>
      </c>
    </row>
    <row r="4820" spans="1:19" x14ac:dyDescent="0.3">
      <c r="A4820" t="s">
        <v>19</v>
      </c>
      <c r="B4820">
        <v>1</v>
      </c>
      <c r="C4820" t="s">
        <v>6045</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14952</v>
      </c>
      <c r="R4820">
        <v>760</v>
      </c>
      <c r="S4820">
        <v>798</v>
      </c>
    </row>
    <row r="4821" spans="1:19" x14ac:dyDescent="0.3">
      <c r="A4821" t="s">
        <v>19</v>
      </c>
      <c r="B4821">
        <v>1</v>
      </c>
      <c r="C4821" t="s">
        <v>6038</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14940</v>
      </c>
      <c r="R4821">
        <v>59</v>
      </c>
      <c r="S4821">
        <v>138</v>
      </c>
    </row>
    <row r="4822" spans="1:19" x14ac:dyDescent="0.3">
      <c r="A4822" t="s">
        <v>19</v>
      </c>
      <c r="B4822">
        <v>1</v>
      </c>
      <c r="C4822" t="s">
        <v>6038</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14941</v>
      </c>
      <c r="R4822">
        <v>139</v>
      </c>
      <c r="S4822">
        <v>258</v>
      </c>
    </row>
    <row r="4823" spans="1:19" x14ac:dyDescent="0.3">
      <c r="A4823" t="s">
        <v>19</v>
      </c>
      <c r="B4823">
        <v>1</v>
      </c>
      <c r="C4823" t="s">
        <v>6038</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14942</v>
      </c>
      <c r="R4823">
        <v>259</v>
      </c>
      <c r="S4823">
        <v>352</v>
      </c>
    </row>
    <row r="4824" spans="1:19" x14ac:dyDescent="0.3">
      <c r="A4824" t="s">
        <v>19</v>
      </c>
      <c r="B4824">
        <v>1</v>
      </c>
      <c r="C4824" t="s">
        <v>6038</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14943</v>
      </c>
      <c r="R4824">
        <v>353</v>
      </c>
      <c r="S4824">
        <v>459</v>
      </c>
    </row>
    <row r="4825" spans="1:19" x14ac:dyDescent="0.3">
      <c r="A4825" t="s">
        <v>19</v>
      </c>
      <c r="B4825">
        <v>1</v>
      </c>
      <c r="C4825" t="s">
        <v>6038</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14944</v>
      </c>
      <c r="R4825">
        <v>460</v>
      </c>
      <c r="S4825">
        <v>524</v>
      </c>
    </row>
    <row r="4826" spans="1:19" x14ac:dyDescent="0.3">
      <c r="A4826" t="s">
        <v>19</v>
      </c>
      <c r="B4826">
        <v>1</v>
      </c>
      <c r="C4826" t="s">
        <v>6038</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14945</v>
      </c>
      <c r="R4826">
        <v>525</v>
      </c>
      <c r="S4826">
        <v>582</v>
      </c>
    </row>
    <row r="4827" spans="1:19" x14ac:dyDescent="0.3">
      <c r="A4827" t="s">
        <v>19</v>
      </c>
      <c r="B4827">
        <v>1</v>
      </c>
      <c r="C4827" t="s">
        <v>6038</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14946</v>
      </c>
      <c r="R4827">
        <v>583</v>
      </c>
      <c r="S4827">
        <v>669</v>
      </c>
    </row>
    <row r="4828" spans="1:19" x14ac:dyDescent="0.3">
      <c r="A4828" t="s">
        <v>19</v>
      </c>
      <c r="B4828">
        <v>1</v>
      </c>
      <c r="C4828" t="s">
        <v>6038</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14947</v>
      </c>
      <c r="R4828">
        <v>670</v>
      </c>
      <c r="S4828">
        <v>771</v>
      </c>
    </row>
    <row r="4829" spans="1:19" x14ac:dyDescent="0.3">
      <c r="A4829" t="s">
        <v>19</v>
      </c>
      <c r="B4829">
        <v>1</v>
      </c>
      <c r="C4829" t="s">
        <v>6038</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14953</v>
      </c>
      <c r="R4829">
        <v>1</v>
      </c>
      <c r="S4829">
        <v>58</v>
      </c>
    </row>
    <row r="4830" spans="1:19" x14ac:dyDescent="0.3">
      <c r="A4830" t="s">
        <v>19</v>
      </c>
      <c r="B4830">
        <v>1</v>
      </c>
      <c r="C4830" t="s">
        <v>6038</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14954</v>
      </c>
      <c r="R4830">
        <v>772</v>
      </c>
      <c r="S4830">
        <v>780</v>
      </c>
    </row>
    <row r="4831" spans="1:19" x14ac:dyDescent="0.3">
      <c r="A4831" t="s">
        <v>7443</v>
      </c>
      <c r="B4831">
        <v>1</v>
      </c>
      <c r="C4831" t="s">
        <v>7479</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14955</v>
      </c>
    </row>
    <row r="4832" spans="1:19" x14ac:dyDescent="0.3">
      <c r="A4832" t="s">
        <v>7443</v>
      </c>
      <c r="B4832">
        <v>1</v>
      </c>
      <c r="C4832" t="s">
        <v>7479</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14956</v>
      </c>
      <c r="R4832">
        <v>1</v>
      </c>
      <c r="S4832">
        <v>84</v>
      </c>
    </row>
    <row r="4833" spans="1:19" x14ac:dyDescent="0.3">
      <c r="A4833" t="s">
        <v>7443</v>
      </c>
      <c r="B4833">
        <v>1</v>
      </c>
      <c r="C4833" t="s">
        <v>7479</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14957</v>
      </c>
      <c r="R4833">
        <v>85</v>
      </c>
      <c r="S4833">
        <v>198</v>
      </c>
    </row>
    <row r="4834" spans="1:19" x14ac:dyDescent="0.3">
      <c r="A4834" t="s">
        <v>7443</v>
      </c>
      <c r="B4834">
        <v>1</v>
      </c>
      <c r="C4834" t="s">
        <v>7479</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14958</v>
      </c>
      <c r="R4834">
        <v>199</v>
      </c>
      <c r="S4834">
        <v>315</v>
      </c>
    </row>
    <row r="4835" spans="1:19" x14ac:dyDescent="0.3">
      <c r="A4835" t="s">
        <v>7443</v>
      </c>
      <c r="B4835">
        <v>1</v>
      </c>
      <c r="C4835" t="s">
        <v>7479</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14959</v>
      </c>
      <c r="R4835">
        <v>316</v>
      </c>
      <c r="S4835">
        <v>452</v>
      </c>
    </row>
    <row r="4836" spans="1:19" x14ac:dyDescent="0.3">
      <c r="A4836" t="s">
        <v>7443</v>
      </c>
      <c r="B4836">
        <v>1</v>
      </c>
      <c r="C4836" t="s">
        <v>7479</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14960</v>
      </c>
      <c r="R4836">
        <v>453</v>
      </c>
      <c r="S4836">
        <v>572</v>
      </c>
    </row>
    <row r="4837" spans="1:19" x14ac:dyDescent="0.3">
      <c r="A4837" t="s">
        <v>7443</v>
      </c>
      <c r="B4837">
        <v>1</v>
      </c>
      <c r="C4837" t="s">
        <v>7479</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14961</v>
      </c>
      <c r="R4837">
        <v>573</v>
      </c>
      <c r="S4837">
        <v>756</v>
      </c>
    </row>
    <row r="4838" spans="1:19" x14ac:dyDescent="0.3">
      <c r="A4838" t="s">
        <v>7443</v>
      </c>
      <c r="B4838">
        <v>1</v>
      </c>
      <c r="C4838" t="s">
        <v>7479</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14962</v>
      </c>
      <c r="R4838">
        <v>757</v>
      </c>
      <c r="S4838">
        <v>853</v>
      </c>
    </row>
    <row r="4839" spans="1:19" x14ac:dyDescent="0.3">
      <c r="A4839" t="s">
        <v>7443</v>
      </c>
      <c r="B4839">
        <v>1</v>
      </c>
      <c r="C4839" t="s">
        <v>7479</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14963</v>
      </c>
      <c r="R4839">
        <v>854</v>
      </c>
      <c r="S4839">
        <v>957</v>
      </c>
    </row>
    <row r="4840" spans="1:19" x14ac:dyDescent="0.3">
      <c r="A4840" t="s">
        <v>7443</v>
      </c>
      <c r="B4840">
        <v>1</v>
      </c>
      <c r="C4840" t="s">
        <v>7479</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14964</v>
      </c>
      <c r="R4840">
        <v>958</v>
      </c>
      <c r="S4840">
        <v>1036</v>
      </c>
    </row>
    <row r="4841" spans="1:19" x14ac:dyDescent="0.3">
      <c r="A4841" t="s">
        <v>7443</v>
      </c>
      <c r="B4841">
        <v>1</v>
      </c>
      <c r="C4841" t="s">
        <v>7479</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14965</v>
      </c>
      <c r="R4841">
        <v>1037</v>
      </c>
      <c r="S4841">
        <v>1278</v>
      </c>
    </row>
    <row r="4842" spans="1:19" x14ac:dyDescent="0.3">
      <c r="A4842" t="s">
        <v>7443</v>
      </c>
      <c r="B4842">
        <v>1</v>
      </c>
      <c r="C4842" t="s">
        <v>7485</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14956</v>
      </c>
      <c r="R4842">
        <v>1</v>
      </c>
      <c r="S4842">
        <v>84</v>
      </c>
    </row>
    <row r="4843" spans="1:19" x14ac:dyDescent="0.3">
      <c r="A4843" t="s">
        <v>7443</v>
      </c>
      <c r="B4843">
        <v>1</v>
      </c>
      <c r="C4843" t="s">
        <v>7485</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14957</v>
      </c>
      <c r="R4843">
        <v>85</v>
      </c>
      <c r="S4843">
        <v>198</v>
      </c>
    </row>
    <row r="4844" spans="1:19" x14ac:dyDescent="0.3">
      <c r="A4844" t="s">
        <v>7443</v>
      </c>
      <c r="B4844">
        <v>1</v>
      </c>
      <c r="C4844" t="s">
        <v>7485</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14958</v>
      </c>
      <c r="R4844">
        <v>199</v>
      </c>
      <c r="S4844">
        <v>315</v>
      </c>
    </row>
    <row r="4845" spans="1:19" x14ac:dyDescent="0.3">
      <c r="A4845" t="s">
        <v>7443</v>
      </c>
      <c r="B4845">
        <v>1</v>
      </c>
      <c r="C4845" t="s">
        <v>7485</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14959</v>
      </c>
      <c r="R4845">
        <v>316</v>
      </c>
      <c r="S4845">
        <v>452</v>
      </c>
    </row>
    <row r="4846" spans="1:19" x14ac:dyDescent="0.3">
      <c r="A4846" t="s">
        <v>7443</v>
      </c>
      <c r="B4846">
        <v>1</v>
      </c>
      <c r="C4846" t="s">
        <v>7485</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14960</v>
      </c>
      <c r="R4846">
        <v>453</v>
      </c>
      <c r="S4846">
        <v>572</v>
      </c>
    </row>
    <row r="4847" spans="1:19" x14ac:dyDescent="0.3">
      <c r="A4847" t="s">
        <v>7443</v>
      </c>
      <c r="B4847">
        <v>1</v>
      </c>
      <c r="C4847" t="s">
        <v>7485</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14961</v>
      </c>
      <c r="R4847">
        <v>573</v>
      </c>
      <c r="S4847">
        <v>756</v>
      </c>
    </row>
    <row r="4848" spans="1:19" x14ac:dyDescent="0.3">
      <c r="A4848" t="s">
        <v>7443</v>
      </c>
      <c r="B4848">
        <v>1</v>
      </c>
      <c r="C4848" t="s">
        <v>7485</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14962</v>
      </c>
      <c r="R4848">
        <v>757</v>
      </c>
      <c r="S4848">
        <v>853</v>
      </c>
    </row>
    <row r="4849" spans="1:19" x14ac:dyDescent="0.3">
      <c r="A4849" t="s">
        <v>7443</v>
      </c>
      <c r="B4849">
        <v>1</v>
      </c>
      <c r="C4849" t="s">
        <v>7485</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14963</v>
      </c>
      <c r="R4849">
        <v>854</v>
      </c>
      <c r="S4849">
        <v>957</v>
      </c>
    </row>
    <row r="4850" spans="1:19" x14ac:dyDescent="0.3">
      <c r="A4850" t="s">
        <v>7443</v>
      </c>
      <c r="B4850">
        <v>1</v>
      </c>
      <c r="C4850" t="s">
        <v>7485</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14964</v>
      </c>
      <c r="R4850">
        <v>958</v>
      </c>
      <c r="S4850">
        <v>1036</v>
      </c>
    </row>
    <row r="4851" spans="1:19" x14ac:dyDescent="0.3">
      <c r="A4851" t="s">
        <v>7443</v>
      </c>
      <c r="B4851">
        <v>1</v>
      </c>
      <c r="C4851" t="s">
        <v>7485</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14966</v>
      </c>
    </row>
    <row r="4852" spans="1:19" x14ac:dyDescent="0.3">
      <c r="A4852" t="s">
        <v>7443</v>
      </c>
      <c r="B4852">
        <v>1</v>
      </c>
      <c r="C4852" t="s">
        <v>7485</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14967</v>
      </c>
      <c r="R4852">
        <v>1037</v>
      </c>
      <c r="S4852">
        <v>1053</v>
      </c>
    </row>
    <row r="4853" spans="1:19" x14ac:dyDescent="0.3">
      <c r="A4853" t="s">
        <v>7443</v>
      </c>
      <c r="B4853">
        <v>1</v>
      </c>
      <c r="C4853" t="s">
        <v>7475</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14956</v>
      </c>
      <c r="R4853">
        <v>1</v>
      </c>
      <c r="S4853">
        <v>84</v>
      </c>
    </row>
    <row r="4854" spans="1:19" x14ac:dyDescent="0.3">
      <c r="A4854" t="s">
        <v>7443</v>
      </c>
      <c r="B4854">
        <v>1</v>
      </c>
      <c r="C4854" t="s">
        <v>7475</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14957</v>
      </c>
      <c r="R4854">
        <v>85</v>
      </c>
      <c r="S4854">
        <v>198</v>
      </c>
    </row>
    <row r="4855" spans="1:19" x14ac:dyDescent="0.3">
      <c r="A4855" t="s">
        <v>7443</v>
      </c>
      <c r="B4855">
        <v>1</v>
      </c>
      <c r="C4855" t="s">
        <v>7475</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14958</v>
      </c>
      <c r="R4855">
        <v>199</v>
      </c>
      <c r="S4855">
        <v>315</v>
      </c>
    </row>
    <row r="4856" spans="1:19" x14ac:dyDescent="0.3">
      <c r="A4856" t="s">
        <v>7443</v>
      </c>
      <c r="B4856">
        <v>1</v>
      </c>
      <c r="C4856" t="s">
        <v>7475</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14959</v>
      </c>
      <c r="R4856">
        <v>316</v>
      </c>
      <c r="S4856">
        <v>452</v>
      </c>
    </row>
    <row r="4857" spans="1:19" x14ac:dyDescent="0.3">
      <c r="A4857" t="s">
        <v>7443</v>
      </c>
      <c r="B4857">
        <v>1</v>
      </c>
      <c r="C4857" t="s">
        <v>7475</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14960</v>
      </c>
      <c r="R4857">
        <v>453</v>
      </c>
      <c r="S4857">
        <v>572</v>
      </c>
    </row>
    <row r="4858" spans="1:19" x14ac:dyDescent="0.3">
      <c r="A4858" t="s">
        <v>7443</v>
      </c>
      <c r="B4858">
        <v>1</v>
      </c>
      <c r="C4858" t="s">
        <v>7475</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14961</v>
      </c>
      <c r="R4858">
        <v>573</v>
      </c>
      <c r="S4858">
        <v>756</v>
      </c>
    </row>
    <row r="4859" spans="1:19" x14ac:dyDescent="0.3">
      <c r="A4859" t="s">
        <v>7443</v>
      </c>
      <c r="B4859">
        <v>1</v>
      </c>
      <c r="C4859" t="s">
        <v>7475</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14962</v>
      </c>
      <c r="R4859">
        <v>757</v>
      </c>
      <c r="S4859">
        <v>853</v>
      </c>
    </row>
    <row r="4860" spans="1:19" x14ac:dyDescent="0.3">
      <c r="A4860" t="s">
        <v>7443</v>
      </c>
      <c r="B4860">
        <v>1</v>
      </c>
      <c r="C4860" t="s">
        <v>7475</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14963</v>
      </c>
      <c r="R4860">
        <v>854</v>
      </c>
      <c r="S4860">
        <v>957</v>
      </c>
    </row>
    <row r="4861" spans="1:19" x14ac:dyDescent="0.3">
      <c r="A4861" t="s">
        <v>7443</v>
      </c>
      <c r="B4861">
        <v>1</v>
      </c>
      <c r="C4861" t="s">
        <v>7475</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14964</v>
      </c>
      <c r="R4861">
        <v>958</v>
      </c>
      <c r="S4861">
        <v>1036</v>
      </c>
    </row>
    <row r="4862" spans="1:19" x14ac:dyDescent="0.3">
      <c r="A4862" t="s">
        <v>7443</v>
      </c>
      <c r="B4862">
        <v>1</v>
      </c>
      <c r="C4862" t="s">
        <v>7475</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14966</v>
      </c>
    </row>
    <row r="4863" spans="1:19" x14ac:dyDescent="0.3">
      <c r="A4863" t="s">
        <v>7443</v>
      </c>
      <c r="B4863">
        <v>1</v>
      </c>
      <c r="C4863" t="s">
        <v>7475</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14968</v>
      </c>
      <c r="R4863">
        <v>1037</v>
      </c>
      <c r="S4863">
        <v>1155</v>
      </c>
    </row>
    <row r="4864" spans="1:19" x14ac:dyDescent="0.3">
      <c r="A4864" t="s">
        <v>9233</v>
      </c>
      <c r="B4864">
        <v>1</v>
      </c>
      <c r="C4864" t="s">
        <v>9249</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14969</v>
      </c>
      <c r="R4864">
        <v>133</v>
      </c>
      <c r="S4864">
        <v>273</v>
      </c>
    </row>
    <row r="4865" spans="1:19" x14ac:dyDescent="0.3">
      <c r="A4865" t="s">
        <v>9233</v>
      </c>
      <c r="B4865">
        <v>1</v>
      </c>
      <c r="C4865" t="s">
        <v>9249</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14970</v>
      </c>
      <c r="R4865">
        <v>274</v>
      </c>
      <c r="S4865">
        <v>360</v>
      </c>
    </row>
    <row r="4866" spans="1:19" x14ac:dyDescent="0.3">
      <c r="A4866" t="s">
        <v>9233</v>
      </c>
      <c r="B4866">
        <v>1</v>
      </c>
      <c r="C4866" t="s">
        <v>9249</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14971</v>
      </c>
      <c r="R4866">
        <v>361</v>
      </c>
      <c r="S4866">
        <v>463</v>
      </c>
    </row>
    <row r="4867" spans="1:19" x14ac:dyDescent="0.3">
      <c r="A4867" t="s">
        <v>9233</v>
      </c>
      <c r="B4867">
        <v>1</v>
      </c>
      <c r="C4867" t="s">
        <v>9249</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14972</v>
      </c>
      <c r="R4867">
        <v>464</v>
      </c>
      <c r="S4867">
        <v>505</v>
      </c>
    </row>
    <row r="4868" spans="1:19" x14ac:dyDescent="0.3">
      <c r="A4868" t="s">
        <v>9233</v>
      </c>
      <c r="B4868">
        <v>1</v>
      </c>
      <c r="C4868" t="s">
        <v>9249</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14973</v>
      </c>
      <c r="R4868">
        <v>506</v>
      </c>
      <c r="S4868">
        <v>559</v>
      </c>
    </row>
    <row r="4869" spans="1:19" x14ac:dyDescent="0.3">
      <c r="A4869" t="s">
        <v>9233</v>
      </c>
      <c r="B4869">
        <v>1</v>
      </c>
      <c r="C4869" t="s">
        <v>9249</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14974</v>
      </c>
      <c r="R4869">
        <v>1</v>
      </c>
      <c r="S4869">
        <v>132</v>
      </c>
    </row>
    <row r="4870" spans="1:19" x14ac:dyDescent="0.3">
      <c r="A4870" t="s">
        <v>9233</v>
      </c>
      <c r="B4870">
        <v>1</v>
      </c>
      <c r="C4870" t="s">
        <v>9249</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14975</v>
      </c>
      <c r="R4870">
        <v>560</v>
      </c>
      <c r="S4870">
        <v>734</v>
      </c>
    </row>
    <row r="4871" spans="1:19" x14ac:dyDescent="0.3">
      <c r="A4871" t="s">
        <v>9233</v>
      </c>
      <c r="B4871">
        <v>1</v>
      </c>
      <c r="C4871" t="s">
        <v>9249</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14976</v>
      </c>
      <c r="R4871">
        <v>735</v>
      </c>
      <c r="S4871">
        <v>777</v>
      </c>
    </row>
    <row r="4872" spans="1:19" x14ac:dyDescent="0.3">
      <c r="A4872" t="s">
        <v>9233</v>
      </c>
      <c r="B4872">
        <v>1</v>
      </c>
      <c r="C4872" t="s">
        <v>9249</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14977</v>
      </c>
      <c r="R4872">
        <v>778</v>
      </c>
      <c r="S4872">
        <v>931</v>
      </c>
    </row>
    <row r="4873" spans="1:19" x14ac:dyDescent="0.3">
      <c r="A4873" t="s">
        <v>9233</v>
      </c>
      <c r="B4873">
        <v>1</v>
      </c>
      <c r="C4873" t="s">
        <v>9249</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14978</v>
      </c>
      <c r="R4873">
        <v>932</v>
      </c>
      <c r="S4873">
        <v>1338</v>
      </c>
    </row>
    <row r="4874" spans="1:19" x14ac:dyDescent="0.3">
      <c r="A4874" t="s">
        <v>9233</v>
      </c>
      <c r="B4874">
        <v>1</v>
      </c>
      <c r="C4874" t="s">
        <v>9249</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14979</v>
      </c>
      <c r="R4874">
        <v>1339</v>
      </c>
      <c r="S4874">
        <v>1453</v>
      </c>
    </row>
    <row r="4875" spans="1:19" x14ac:dyDescent="0.3">
      <c r="A4875" t="s">
        <v>9233</v>
      </c>
      <c r="B4875">
        <v>1</v>
      </c>
      <c r="C4875" t="s">
        <v>9249</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14980</v>
      </c>
      <c r="R4875">
        <v>1454</v>
      </c>
      <c r="S4875">
        <v>1509</v>
      </c>
    </row>
    <row r="4876" spans="1:19" x14ac:dyDescent="0.3">
      <c r="A4876" t="s">
        <v>6280</v>
      </c>
      <c r="B4876">
        <v>1</v>
      </c>
      <c r="C4876" t="s">
        <v>6281</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14981</v>
      </c>
      <c r="R4876">
        <v>1</v>
      </c>
      <c r="S4876">
        <v>927</v>
      </c>
    </row>
    <row r="4877" spans="1:19" x14ac:dyDescent="0.3">
      <c r="A4877" t="s">
        <v>8231</v>
      </c>
      <c r="B4877">
        <v>1</v>
      </c>
      <c r="C4877" t="s">
        <v>8245</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14982</v>
      </c>
    </row>
    <row r="4878" spans="1:19" x14ac:dyDescent="0.3">
      <c r="A4878" t="s">
        <v>8231</v>
      </c>
      <c r="B4878">
        <v>1</v>
      </c>
      <c r="C4878" t="s">
        <v>8245</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14983</v>
      </c>
      <c r="R4878">
        <v>1</v>
      </c>
      <c r="S4878">
        <v>222</v>
      </c>
    </row>
    <row r="4879" spans="1:19" x14ac:dyDescent="0.3">
      <c r="A4879" t="s">
        <v>8231</v>
      </c>
      <c r="B4879">
        <v>1</v>
      </c>
      <c r="C4879" t="s">
        <v>8245</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14984</v>
      </c>
      <c r="R4879">
        <v>223</v>
      </c>
      <c r="S4879">
        <v>355</v>
      </c>
    </row>
    <row r="4880" spans="1:19" x14ac:dyDescent="0.3">
      <c r="A4880" t="s">
        <v>8231</v>
      </c>
      <c r="B4880">
        <v>1</v>
      </c>
      <c r="C4880" t="s">
        <v>8245</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14985</v>
      </c>
      <c r="R4880">
        <v>356</v>
      </c>
      <c r="S4880">
        <v>760</v>
      </c>
    </row>
    <row r="4881" spans="1:19" x14ac:dyDescent="0.3">
      <c r="A4881" t="s">
        <v>8231</v>
      </c>
      <c r="B4881">
        <v>1</v>
      </c>
      <c r="C4881" t="s">
        <v>8245</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14986</v>
      </c>
      <c r="R4881">
        <v>761</v>
      </c>
      <c r="S4881">
        <v>859</v>
      </c>
    </row>
    <row r="4882" spans="1:19" x14ac:dyDescent="0.3">
      <c r="A4882" t="s">
        <v>8231</v>
      </c>
      <c r="B4882">
        <v>1</v>
      </c>
      <c r="C4882" t="s">
        <v>8245</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14987</v>
      </c>
      <c r="R4882">
        <v>860</v>
      </c>
      <c r="S4882">
        <v>1118</v>
      </c>
    </row>
    <row r="4883" spans="1:19" x14ac:dyDescent="0.3">
      <c r="A4883" t="s">
        <v>8231</v>
      </c>
      <c r="B4883">
        <v>1</v>
      </c>
      <c r="C4883" t="s">
        <v>8245</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14988</v>
      </c>
      <c r="R4883">
        <v>1119</v>
      </c>
      <c r="S4883">
        <v>1245</v>
      </c>
    </row>
    <row r="4884" spans="1:19" x14ac:dyDescent="0.3">
      <c r="A4884" t="s">
        <v>8231</v>
      </c>
      <c r="B4884">
        <v>1</v>
      </c>
      <c r="C4884" t="s">
        <v>8245</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14989</v>
      </c>
      <c r="R4884">
        <v>1246</v>
      </c>
      <c r="S4884">
        <v>1419</v>
      </c>
    </row>
    <row r="4885" spans="1:19" x14ac:dyDescent="0.3">
      <c r="A4885" t="s">
        <v>8231</v>
      </c>
      <c r="B4885">
        <v>1</v>
      </c>
      <c r="C4885" t="s">
        <v>8245</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14990</v>
      </c>
      <c r="R4885">
        <v>1420</v>
      </c>
      <c r="S4885">
        <v>1593</v>
      </c>
    </row>
    <row r="4886" spans="1:19" x14ac:dyDescent="0.3">
      <c r="A4886" t="s">
        <v>8231</v>
      </c>
      <c r="B4886">
        <v>1</v>
      </c>
      <c r="C4886" t="s">
        <v>8245</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14991</v>
      </c>
      <c r="R4886">
        <v>1594</v>
      </c>
      <c r="S4886">
        <v>1761</v>
      </c>
    </row>
    <row r="4887" spans="1:19" x14ac:dyDescent="0.3">
      <c r="A4887" t="s">
        <v>8231</v>
      </c>
      <c r="B4887">
        <v>1</v>
      </c>
      <c r="C4887" t="s">
        <v>8245</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14992</v>
      </c>
      <c r="R4887">
        <v>1762</v>
      </c>
      <c r="S4887">
        <v>1812</v>
      </c>
    </row>
    <row r="4888" spans="1:19" x14ac:dyDescent="0.3">
      <c r="A4888" t="s">
        <v>8231</v>
      </c>
      <c r="B4888">
        <v>1</v>
      </c>
      <c r="C4888" t="s">
        <v>8245</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14993</v>
      </c>
      <c r="R4888">
        <v>1813</v>
      </c>
      <c r="S4888">
        <v>1943</v>
      </c>
    </row>
    <row r="4889" spans="1:19" x14ac:dyDescent="0.3">
      <c r="A4889" t="s">
        <v>8231</v>
      </c>
      <c r="B4889">
        <v>1</v>
      </c>
      <c r="C4889" t="s">
        <v>8245</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14994</v>
      </c>
      <c r="R4889">
        <v>1944</v>
      </c>
      <c r="S4889">
        <v>2001</v>
      </c>
    </row>
    <row r="4890" spans="1:19" x14ac:dyDescent="0.3">
      <c r="A4890" t="s">
        <v>8231</v>
      </c>
      <c r="B4890">
        <v>1</v>
      </c>
      <c r="C4890" t="s">
        <v>8245</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14995</v>
      </c>
      <c r="R4890">
        <v>2002</v>
      </c>
      <c r="S4890">
        <v>2123</v>
      </c>
    </row>
    <row r="4891" spans="1:19" x14ac:dyDescent="0.3">
      <c r="A4891" t="s">
        <v>8231</v>
      </c>
      <c r="B4891">
        <v>1</v>
      </c>
      <c r="C4891" t="s">
        <v>8245</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14996</v>
      </c>
      <c r="R4891">
        <v>2124</v>
      </c>
      <c r="S4891">
        <v>2274</v>
      </c>
    </row>
    <row r="4892" spans="1:19" x14ac:dyDescent="0.3">
      <c r="A4892" t="s">
        <v>8231</v>
      </c>
      <c r="B4892">
        <v>1</v>
      </c>
      <c r="C4892" t="s">
        <v>8245</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14997</v>
      </c>
      <c r="R4892">
        <v>2275</v>
      </c>
      <c r="S4892">
        <v>2438</v>
      </c>
    </row>
    <row r="4893" spans="1:19" x14ac:dyDescent="0.3">
      <c r="A4893" t="s">
        <v>8231</v>
      </c>
      <c r="B4893">
        <v>1</v>
      </c>
      <c r="C4893" t="s">
        <v>8245</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14998</v>
      </c>
      <c r="R4893">
        <v>2439</v>
      </c>
      <c r="S4893">
        <v>2505</v>
      </c>
    </row>
    <row r="4894" spans="1:19" x14ac:dyDescent="0.3">
      <c r="A4894" t="s">
        <v>8231</v>
      </c>
      <c r="B4894">
        <v>1</v>
      </c>
      <c r="C4894" t="s">
        <v>8245</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14999</v>
      </c>
      <c r="R4894">
        <v>2506</v>
      </c>
      <c r="S4894">
        <v>2616</v>
      </c>
    </row>
    <row r="4895" spans="1:19" x14ac:dyDescent="0.3">
      <c r="A4895" t="s">
        <v>8231</v>
      </c>
      <c r="B4895">
        <v>1</v>
      </c>
      <c r="C4895" t="s">
        <v>8245</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15000</v>
      </c>
      <c r="R4895">
        <v>2617</v>
      </c>
      <c r="S4895">
        <v>2859</v>
      </c>
    </row>
    <row r="4896" spans="1:19" x14ac:dyDescent="0.3">
      <c r="A4896" t="s">
        <v>8231</v>
      </c>
      <c r="B4896">
        <v>1</v>
      </c>
      <c r="C4896" t="s">
        <v>8245</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15001</v>
      </c>
      <c r="R4896">
        <v>2860</v>
      </c>
      <c r="S4896">
        <v>2973</v>
      </c>
    </row>
    <row r="4897" spans="1:19" x14ac:dyDescent="0.3">
      <c r="A4897" t="s">
        <v>8231</v>
      </c>
      <c r="B4897">
        <v>1</v>
      </c>
      <c r="C4897" t="s">
        <v>8245</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15002</v>
      </c>
      <c r="R4897">
        <v>2974</v>
      </c>
      <c r="S4897">
        <v>3081</v>
      </c>
    </row>
    <row r="4898" spans="1:19" x14ac:dyDescent="0.3">
      <c r="A4898" t="s">
        <v>8231</v>
      </c>
      <c r="B4898">
        <v>1</v>
      </c>
      <c r="C4898" t="s">
        <v>8245</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15003</v>
      </c>
      <c r="R4898">
        <v>3082</v>
      </c>
      <c r="S4898">
        <v>3168</v>
      </c>
    </row>
    <row r="4899" spans="1:19" x14ac:dyDescent="0.3">
      <c r="A4899" t="s">
        <v>8231</v>
      </c>
      <c r="B4899">
        <v>1</v>
      </c>
      <c r="C4899" t="s">
        <v>8245</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15004</v>
      </c>
      <c r="R4899">
        <v>3169</v>
      </c>
      <c r="S4899">
        <v>3215</v>
      </c>
    </row>
    <row r="4900" spans="1:19" x14ac:dyDescent="0.3">
      <c r="A4900" t="s">
        <v>8231</v>
      </c>
      <c r="B4900">
        <v>1</v>
      </c>
      <c r="C4900" t="s">
        <v>8245</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15005</v>
      </c>
      <c r="R4900">
        <v>3216</v>
      </c>
      <c r="S4900">
        <v>3382</v>
      </c>
    </row>
    <row r="4901" spans="1:19" x14ac:dyDescent="0.3">
      <c r="A4901" t="s">
        <v>8231</v>
      </c>
      <c r="B4901">
        <v>1</v>
      </c>
      <c r="C4901" t="s">
        <v>8245</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15006</v>
      </c>
      <c r="R4901">
        <v>3383</v>
      </c>
      <c r="S4901">
        <v>3546</v>
      </c>
    </row>
    <row r="4902" spans="1:19" x14ac:dyDescent="0.3">
      <c r="A4902" t="s">
        <v>8231</v>
      </c>
      <c r="B4902">
        <v>1</v>
      </c>
      <c r="C4902" t="s">
        <v>8245</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15007</v>
      </c>
      <c r="R4902">
        <v>3547</v>
      </c>
      <c r="S4902">
        <v>3774</v>
      </c>
    </row>
    <row r="4903" spans="1:19" x14ac:dyDescent="0.3">
      <c r="A4903" t="s">
        <v>8231</v>
      </c>
      <c r="B4903">
        <v>1</v>
      </c>
      <c r="C4903" t="s">
        <v>8245</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15008</v>
      </c>
      <c r="R4903">
        <v>3775</v>
      </c>
      <c r="S4903">
        <v>3873</v>
      </c>
    </row>
    <row r="4904" spans="1:19" x14ac:dyDescent="0.3">
      <c r="A4904" t="s">
        <v>8231</v>
      </c>
      <c r="B4904">
        <v>1</v>
      </c>
      <c r="C4904" t="s">
        <v>8245</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15009</v>
      </c>
      <c r="R4904">
        <v>3874</v>
      </c>
      <c r="S4904">
        <v>3951</v>
      </c>
    </row>
    <row r="4905" spans="1:19" x14ac:dyDescent="0.3">
      <c r="A4905" t="s">
        <v>8231</v>
      </c>
      <c r="B4905">
        <v>1</v>
      </c>
      <c r="C4905" t="s">
        <v>8245</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15010</v>
      </c>
      <c r="R4905">
        <v>3952</v>
      </c>
      <c r="S4905">
        <v>4170</v>
      </c>
    </row>
    <row r="4906" spans="1:19" x14ac:dyDescent="0.3">
      <c r="A4906" t="s">
        <v>8231</v>
      </c>
      <c r="B4906">
        <v>1</v>
      </c>
      <c r="C4906" t="s">
        <v>8245</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15011</v>
      </c>
      <c r="R4906">
        <v>4171</v>
      </c>
      <c r="S4906">
        <v>4424</v>
      </c>
    </row>
    <row r="4907" spans="1:19" x14ac:dyDescent="0.3">
      <c r="A4907" t="s">
        <v>8231</v>
      </c>
      <c r="B4907">
        <v>1</v>
      </c>
      <c r="C4907" t="s">
        <v>8245</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15012</v>
      </c>
      <c r="R4907">
        <v>4425</v>
      </c>
      <c r="S4907">
        <v>4533</v>
      </c>
    </row>
    <row r="4908" spans="1:19" x14ac:dyDescent="0.3">
      <c r="A4908" t="s">
        <v>8231</v>
      </c>
      <c r="B4908">
        <v>1</v>
      </c>
      <c r="C4908" t="s">
        <v>8245</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15013</v>
      </c>
      <c r="R4908">
        <v>4534</v>
      </c>
      <c r="S4908">
        <v>4635</v>
      </c>
    </row>
    <row r="4909" spans="1:19" x14ac:dyDescent="0.3">
      <c r="A4909" t="s">
        <v>8231</v>
      </c>
      <c r="B4909">
        <v>1</v>
      </c>
      <c r="C4909" t="s">
        <v>8245</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15014</v>
      </c>
      <c r="R4909">
        <v>4636</v>
      </c>
      <c r="S4909">
        <v>4768</v>
      </c>
    </row>
    <row r="4910" spans="1:19" x14ac:dyDescent="0.3">
      <c r="A4910" t="s">
        <v>8231</v>
      </c>
      <c r="B4910">
        <v>1</v>
      </c>
      <c r="C4910" t="s">
        <v>8245</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15015</v>
      </c>
      <c r="R4910">
        <v>4769</v>
      </c>
      <c r="S4910">
        <v>4911</v>
      </c>
    </row>
    <row r="4911" spans="1:19" x14ac:dyDescent="0.3">
      <c r="A4911" t="s">
        <v>8231</v>
      </c>
      <c r="B4911">
        <v>1</v>
      </c>
      <c r="C4911" t="s">
        <v>8245</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15016</v>
      </c>
      <c r="R4911">
        <v>4912</v>
      </c>
      <c r="S4911">
        <v>4944</v>
      </c>
    </row>
    <row r="4912" spans="1:19" x14ac:dyDescent="0.3">
      <c r="A4912" t="s">
        <v>8231</v>
      </c>
      <c r="B4912">
        <v>1</v>
      </c>
      <c r="C4912" t="s">
        <v>8241</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14982</v>
      </c>
    </row>
    <row r="4913" spans="1:19" x14ac:dyDescent="0.3">
      <c r="A4913" t="s">
        <v>8231</v>
      </c>
      <c r="B4913">
        <v>1</v>
      </c>
      <c r="C4913" t="s">
        <v>8241</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14983</v>
      </c>
      <c r="R4913">
        <v>1</v>
      </c>
      <c r="S4913">
        <v>222</v>
      </c>
    </row>
    <row r="4914" spans="1:19" x14ac:dyDescent="0.3">
      <c r="A4914" t="s">
        <v>8231</v>
      </c>
      <c r="B4914">
        <v>1</v>
      </c>
      <c r="C4914" t="s">
        <v>8241</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14984</v>
      </c>
      <c r="R4914">
        <v>223</v>
      </c>
      <c r="S4914">
        <v>355</v>
      </c>
    </row>
    <row r="4915" spans="1:19" x14ac:dyDescent="0.3">
      <c r="A4915" t="s">
        <v>8231</v>
      </c>
      <c r="B4915">
        <v>1</v>
      </c>
      <c r="C4915" t="s">
        <v>8241</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14985</v>
      </c>
      <c r="R4915">
        <v>356</v>
      </c>
      <c r="S4915">
        <v>760</v>
      </c>
    </row>
    <row r="4916" spans="1:19" x14ac:dyDescent="0.3">
      <c r="A4916" t="s">
        <v>8231</v>
      </c>
      <c r="B4916">
        <v>1</v>
      </c>
      <c r="C4916" t="s">
        <v>8241</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14986</v>
      </c>
      <c r="R4916">
        <v>761</v>
      </c>
      <c r="S4916">
        <v>859</v>
      </c>
    </row>
    <row r="4917" spans="1:19" x14ac:dyDescent="0.3">
      <c r="A4917" t="s">
        <v>8231</v>
      </c>
      <c r="B4917">
        <v>1</v>
      </c>
      <c r="C4917" t="s">
        <v>8241</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14987</v>
      </c>
      <c r="R4917">
        <v>860</v>
      </c>
      <c r="S4917">
        <v>1118</v>
      </c>
    </row>
    <row r="4918" spans="1:19" x14ac:dyDescent="0.3">
      <c r="A4918" t="s">
        <v>8231</v>
      </c>
      <c r="B4918">
        <v>1</v>
      </c>
      <c r="C4918" t="s">
        <v>8241</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14988</v>
      </c>
      <c r="R4918">
        <v>1119</v>
      </c>
      <c r="S4918">
        <v>1245</v>
      </c>
    </row>
    <row r="4919" spans="1:19" x14ac:dyDescent="0.3">
      <c r="A4919" t="s">
        <v>8231</v>
      </c>
      <c r="B4919">
        <v>1</v>
      </c>
      <c r="C4919" t="s">
        <v>8241</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14989</v>
      </c>
      <c r="R4919">
        <v>1246</v>
      </c>
      <c r="S4919">
        <v>1419</v>
      </c>
    </row>
    <row r="4920" spans="1:19" x14ac:dyDescent="0.3">
      <c r="A4920" t="s">
        <v>8231</v>
      </c>
      <c r="B4920">
        <v>1</v>
      </c>
      <c r="C4920" t="s">
        <v>8241</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14990</v>
      </c>
      <c r="R4920">
        <v>1420</v>
      </c>
      <c r="S4920">
        <v>1593</v>
      </c>
    </row>
    <row r="4921" spans="1:19" x14ac:dyDescent="0.3">
      <c r="A4921" t="s">
        <v>8231</v>
      </c>
      <c r="B4921">
        <v>1</v>
      </c>
      <c r="C4921" t="s">
        <v>8241</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14991</v>
      </c>
      <c r="R4921">
        <v>1594</v>
      </c>
      <c r="S4921">
        <v>1761</v>
      </c>
    </row>
    <row r="4922" spans="1:19" x14ac:dyDescent="0.3">
      <c r="A4922" t="s">
        <v>8231</v>
      </c>
      <c r="B4922">
        <v>1</v>
      </c>
      <c r="C4922" t="s">
        <v>8241</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14992</v>
      </c>
      <c r="R4922">
        <v>1762</v>
      </c>
      <c r="S4922">
        <v>1812</v>
      </c>
    </row>
    <row r="4923" spans="1:19" x14ac:dyDescent="0.3">
      <c r="A4923" t="s">
        <v>8231</v>
      </c>
      <c r="B4923">
        <v>1</v>
      </c>
      <c r="C4923" t="s">
        <v>8241</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14993</v>
      </c>
      <c r="R4923">
        <v>1813</v>
      </c>
      <c r="S4923">
        <v>1943</v>
      </c>
    </row>
    <row r="4924" spans="1:19" x14ac:dyDescent="0.3">
      <c r="A4924" t="s">
        <v>8231</v>
      </c>
      <c r="B4924">
        <v>1</v>
      </c>
      <c r="C4924" t="s">
        <v>8241</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14994</v>
      </c>
      <c r="R4924">
        <v>1944</v>
      </c>
      <c r="S4924">
        <v>2001</v>
      </c>
    </row>
    <row r="4925" spans="1:19" x14ac:dyDescent="0.3">
      <c r="A4925" t="s">
        <v>8231</v>
      </c>
      <c r="B4925">
        <v>1</v>
      </c>
      <c r="C4925" t="s">
        <v>8241</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14995</v>
      </c>
      <c r="R4925">
        <v>2002</v>
      </c>
      <c r="S4925">
        <v>2123</v>
      </c>
    </row>
    <row r="4926" spans="1:19" x14ac:dyDescent="0.3">
      <c r="A4926" t="s">
        <v>8231</v>
      </c>
      <c r="B4926">
        <v>1</v>
      </c>
      <c r="C4926" t="s">
        <v>8241</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14996</v>
      </c>
      <c r="R4926">
        <v>2124</v>
      </c>
      <c r="S4926">
        <v>2274</v>
      </c>
    </row>
    <row r="4927" spans="1:19" x14ac:dyDescent="0.3">
      <c r="A4927" t="s">
        <v>8231</v>
      </c>
      <c r="B4927">
        <v>1</v>
      </c>
      <c r="C4927" t="s">
        <v>8241</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14997</v>
      </c>
      <c r="R4927">
        <v>2275</v>
      </c>
      <c r="S4927">
        <v>2438</v>
      </c>
    </row>
    <row r="4928" spans="1:19" x14ac:dyDescent="0.3">
      <c r="A4928" t="s">
        <v>8231</v>
      </c>
      <c r="B4928">
        <v>1</v>
      </c>
      <c r="C4928" t="s">
        <v>8241</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14998</v>
      </c>
      <c r="R4928">
        <v>2439</v>
      </c>
      <c r="S4928">
        <v>2505</v>
      </c>
    </row>
    <row r="4929" spans="1:19" x14ac:dyDescent="0.3">
      <c r="A4929" t="s">
        <v>8231</v>
      </c>
      <c r="B4929">
        <v>1</v>
      </c>
      <c r="C4929" t="s">
        <v>8241</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14999</v>
      </c>
      <c r="R4929">
        <v>2506</v>
      </c>
      <c r="S4929">
        <v>2616</v>
      </c>
    </row>
    <row r="4930" spans="1:19" x14ac:dyDescent="0.3">
      <c r="A4930" t="s">
        <v>8231</v>
      </c>
      <c r="B4930">
        <v>1</v>
      </c>
      <c r="C4930" t="s">
        <v>8241</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15000</v>
      </c>
      <c r="R4930">
        <v>2617</v>
      </c>
      <c r="S4930">
        <v>2859</v>
      </c>
    </row>
    <row r="4931" spans="1:19" x14ac:dyDescent="0.3">
      <c r="A4931" t="s">
        <v>8231</v>
      </c>
      <c r="B4931">
        <v>1</v>
      </c>
      <c r="C4931" t="s">
        <v>8241</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15001</v>
      </c>
      <c r="R4931">
        <v>2860</v>
      </c>
      <c r="S4931">
        <v>2973</v>
      </c>
    </row>
    <row r="4932" spans="1:19" x14ac:dyDescent="0.3">
      <c r="A4932" t="s">
        <v>8231</v>
      </c>
      <c r="B4932">
        <v>1</v>
      </c>
      <c r="C4932" t="s">
        <v>8241</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15002</v>
      </c>
      <c r="R4932">
        <v>2974</v>
      </c>
      <c r="S4932">
        <v>3081</v>
      </c>
    </row>
    <row r="4933" spans="1:19" x14ac:dyDescent="0.3">
      <c r="A4933" t="s">
        <v>8231</v>
      </c>
      <c r="B4933">
        <v>1</v>
      </c>
      <c r="C4933" t="s">
        <v>8241</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15003</v>
      </c>
      <c r="R4933">
        <v>3082</v>
      </c>
      <c r="S4933">
        <v>3168</v>
      </c>
    </row>
    <row r="4934" spans="1:19" x14ac:dyDescent="0.3">
      <c r="A4934" t="s">
        <v>8231</v>
      </c>
      <c r="B4934">
        <v>1</v>
      </c>
      <c r="C4934" t="s">
        <v>8241</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15004</v>
      </c>
      <c r="R4934">
        <v>3169</v>
      </c>
      <c r="S4934">
        <v>3215</v>
      </c>
    </row>
    <row r="4935" spans="1:19" x14ac:dyDescent="0.3">
      <c r="A4935" t="s">
        <v>8231</v>
      </c>
      <c r="B4935">
        <v>1</v>
      </c>
      <c r="C4935" t="s">
        <v>8241</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15005</v>
      </c>
      <c r="R4935">
        <v>3216</v>
      </c>
      <c r="S4935">
        <v>3382</v>
      </c>
    </row>
    <row r="4936" spans="1:19" x14ac:dyDescent="0.3">
      <c r="A4936" t="s">
        <v>8231</v>
      </c>
      <c r="B4936">
        <v>1</v>
      </c>
      <c r="C4936" t="s">
        <v>8241</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15006</v>
      </c>
      <c r="R4936">
        <v>3383</v>
      </c>
      <c r="S4936">
        <v>3546</v>
      </c>
    </row>
    <row r="4937" spans="1:19" x14ac:dyDescent="0.3">
      <c r="A4937" t="s">
        <v>8231</v>
      </c>
      <c r="B4937">
        <v>1</v>
      </c>
      <c r="C4937" t="s">
        <v>8241</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15007</v>
      </c>
      <c r="R4937">
        <v>3547</v>
      </c>
      <c r="S4937">
        <v>3774</v>
      </c>
    </row>
    <row r="4938" spans="1:19" x14ac:dyDescent="0.3">
      <c r="A4938" t="s">
        <v>8231</v>
      </c>
      <c r="B4938">
        <v>1</v>
      </c>
      <c r="C4938" t="s">
        <v>8241</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15008</v>
      </c>
      <c r="R4938">
        <v>3775</v>
      </c>
      <c r="S4938">
        <v>3873</v>
      </c>
    </row>
    <row r="4939" spans="1:19" x14ac:dyDescent="0.3">
      <c r="A4939" t="s">
        <v>8231</v>
      </c>
      <c r="B4939">
        <v>1</v>
      </c>
      <c r="C4939" t="s">
        <v>8241</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15009</v>
      </c>
      <c r="R4939">
        <v>3874</v>
      </c>
      <c r="S4939">
        <v>3951</v>
      </c>
    </row>
    <row r="4940" spans="1:19" x14ac:dyDescent="0.3">
      <c r="A4940" t="s">
        <v>8231</v>
      </c>
      <c r="B4940">
        <v>1</v>
      </c>
      <c r="C4940" t="s">
        <v>8241</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15010</v>
      </c>
      <c r="R4940">
        <v>3952</v>
      </c>
      <c r="S4940">
        <v>4170</v>
      </c>
    </row>
    <row r="4941" spans="1:19" x14ac:dyDescent="0.3">
      <c r="A4941" t="s">
        <v>8231</v>
      </c>
      <c r="B4941">
        <v>1</v>
      </c>
      <c r="C4941" t="s">
        <v>8241</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15011</v>
      </c>
      <c r="R4941">
        <v>4171</v>
      </c>
      <c r="S4941">
        <v>4424</v>
      </c>
    </row>
    <row r="4942" spans="1:19" x14ac:dyDescent="0.3">
      <c r="A4942" t="s">
        <v>8231</v>
      </c>
      <c r="B4942">
        <v>1</v>
      </c>
      <c r="C4942" t="s">
        <v>8241</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15012</v>
      </c>
      <c r="R4942">
        <v>4425</v>
      </c>
      <c r="S4942">
        <v>4533</v>
      </c>
    </row>
    <row r="4943" spans="1:19" x14ac:dyDescent="0.3">
      <c r="A4943" t="s">
        <v>8231</v>
      </c>
      <c r="B4943">
        <v>1</v>
      </c>
      <c r="C4943" t="s">
        <v>8241</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15013</v>
      </c>
      <c r="R4943">
        <v>4534</v>
      </c>
      <c r="S4943">
        <v>4635</v>
      </c>
    </row>
    <row r="4944" spans="1:19" x14ac:dyDescent="0.3">
      <c r="A4944" t="s">
        <v>8231</v>
      </c>
      <c r="B4944">
        <v>1</v>
      </c>
      <c r="C4944" t="s">
        <v>8241</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15014</v>
      </c>
      <c r="R4944">
        <v>4636</v>
      </c>
      <c r="S4944">
        <v>4768</v>
      </c>
    </row>
    <row r="4945" spans="1:19" x14ac:dyDescent="0.3">
      <c r="A4945" t="s">
        <v>8231</v>
      </c>
      <c r="B4945">
        <v>1</v>
      </c>
      <c r="C4945" t="s">
        <v>8241</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15015</v>
      </c>
      <c r="R4945">
        <v>4769</v>
      </c>
      <c r="S4945">
        <v>4911</v>
      </c>
    </row>
    <row r="4946" spans="1:19" x14ac:dyDescent="0.3">
      <c r="A4946" t="s">
        <v>8231</v>
      </c>
      <c r="B4946">
        <v>1</v>
      </c>
      <c r="C4946" t="s">
        <v>8241</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15017</v>
      </c>
    </row>
    <row r="4947" spans="1:19" x14ac:dyDescent="0.3">
      <c r="A4947" t="s">
        <v>8231</v>
      </c>
      <c r="B4947">
        <v>1</v>
      </c>
      <c r="C4947" t="s">
        <v>8241</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15018</v>
      </c>
      <c r="R4947">
        <v>4912</v>
      </c>
      <c r="S4947">
        <v>4944</v>
      </c>
    </row>
    <row r="4948" spans="1:19" x14ac:dyDescent="0.3">
      <c r="A4948" t="s">
        <v>8231</v>
      </c>
      <c r="B4948">
        <v>1</v>
      </c>
      <c r="C4948" t="s">
        <v>8238</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14983</v>
      </c>
      <c r="R4948">
        <v>1</v>
      </c>
      <c r="S4948">
        <v>222</v>
      </c>
    </row>
    <row r="4949" spans="1:19" x14ac:dyDescent="0.3">
      <c r="A4949" t="s">
        <v>8231</v>
      </c>
      <c r="B4949">
        <v>1</v>
      </c>
      <c r="C4949" t="s">
        <v>8238</v>
      </c>
      <c r="D4949">
        <f>INDEX(Transcripts[#Data], MATCH(Exons[[#This Row],[Transcript stable ID]], Transcripts[Transcript stable ID], 0), 4)</f>
        <v>0</v>
      </c>
      <c r="E4949" t="s">
        <v>27</v>
      </c>
      <c r="J4949">
        <v>11071598</v>
      </c>
      <c r="K4949">
        <v>11095949</v>
      </c>
      <c r="L4949">
        <v>11096081</v>
      </c>
      <c r="N4949">
        <v>3</v>
      </c>
      <c r="O4949">
        <v>507</v>
      </c>
      <c r="P4949">
        <v>639</v>
      </c>
      <c r="Q4949" t="s">
        <v>14984</v>
      </c>
      <c r="R4949">
        <v>223</v>
      </c>
      <c r="S4949">
        <v>355</v>
      </c>
    </row>
    <row r="4950" spans="1:19" x14ac:dyDescent="0.3">
      <c r="A4950" t="s">
        <v>8231</v>
      </c>
      <c r="B4950">
        <v>1</v>
      </c>
      <c r="C4950" t="s">
        <v>8238</v>
      </c>
      <c r="D4950">
        <f>INDEX(Transcripts[#Data], MATCH(Exons[[#This Row],[Transcript stable ID]], Transcripts[Transcript stable ID], 0), 4)</f>
        <v>0</v>
      </c>
      <c r="E4950" t="s">
        <v>27</v>
      </c>
      <c r="J4950">
        <v>11071598</v>
      </c>
      <c r="K4950">
        <v>11096865</v>
      </c>
      <c r="L4950">
        <v>11097269</v>
      </c>
      <c r="N4950">
        <v>4</v>
      </c>
      <c r="O4950">
        <v>640</v>
      </c>
      <c r="P4950">
        <v>1044</v>
      </c>
      <c r="Q4950" t="s">
        <v>14985</v>
      </c>
      <c r="R4950">
        <v>356</v>
      </c>
      <c r="S4950">
        <v>760</v>
      </c>
    </row>
    <row r="4951" spans="1:19" x14ac:dyDescent="0.3">
      <c r="A4951" t="s">
        <v>8231</v>
      </c>
      <c r="B4951">
        <v>1</v>
      </c>
      <c r="C4951" t="s">
        <v>8238</v>
      </c>
      <c r="D4951">
        <f>INDEX(Transcripts[#Data], MATCH(Exons[[#This Row],[Transcript stable ID]], Transcripts[Transcript stable ID], 0), 4)</f>
        <v>0</v>
      </c>
      <c r="E4951" t="s">
        <v>27</v>
      </c>
      <c r="J4951">
        <v>11071598</v>
      </c>
      <c r="K4951">
        <v>11097581</v>
      </c>
      <c r="L4951">
        <v>11097679</v>
      </c>
      <c r="N4951">
        <v>5</v>
      </c>
      <c r="O4951">
        <v>1045</v>
      </c>
      <c r="P4951">
        <v>1143</v>
      </c>
      <c r="Q4951" t="s">
        <v>14986</v>
      </c>
      <c r="R4951">
        <v>761</v>
      </c>
      <c r="S4951">
        <v>859</v>
      </c>
    </row>
    <row r="4952" spans="1:19" x14ac:dyDescent="0.3">
      <c r="A4952" t="s">
        <v>8231</v>
      </c>
      <c r="B4952">
        <v>1</v>
      </c>
      <c r="C4952" t="s">
        <v>8238</v>
      </c>
      <c r="D4952">
        <f>INDEX(Transcripts[#Data], MATCH(Exons[[#This Row],[Transcript stable ID]], Transcripts[Transcript stable ID], 0), 4)</f>
        <v>0</v>
      </c>
      <c r="E4952" t="s">
        <v>27</v>
      </c>
      <c r="J4952">
        <v>11071598</v>
      </c>
      <c r="K4952">
        <v>11098342</v>
      </c>
      <c r="L4952">
        <v>11098600</v>
      </c>
      <c r="N4952">
        <v>6</v>
      </c>
      <c r="O4952">
        <v>1144</v>
      </c>
      <c r="P4952">
        <v>1402</v>
      </c>
      <c r="Q4952" t="s">
        <v>14987</v>
      </c>
      <c r="R4952">
        <v>860</v>
      </c>
      <c r="S4952">
        <v>1118</v>
      </c>
    </row>
    <row r="4953" spans="1:19" x14ac:dyDescent="0.3">
      <c r="A4953" t="s">
        <v>8231</v>
      </c>
      <c r="B4953">
        <v>1</v>
      </c>
      <c r="C4953" t="s">
        <v>8238</v>
      </c>
      <c r="D4953">
        <f>INDEX(Transcripts[#Data], MATCH(Exons[[#This Row],[Transcript stable ID]], Transcripts[Transcript stable ID], 0), 4)</f>
        <v>0</v>
      </c>
      <c r="E4953" t="s">
        <v>27</v>
      </c>
      <c r="J4953">
        <v>11071598</v>
      </c>
      <c r="K4953">
        <v>11099993</v>
      </c>
      <c r="L4953">
        <v>11100119</v>
      </c>
      <c r="N4953">
        <v>7</v>
      </c>
      <c r="O4953">
        <v>1403</v>
      </c>
      <c r="P4953">
        <v>1529</v>
      </c>
      <c r="Q4953" t="s">
        <v>14988</v>
      </c>
      <c r="R4953">
        <v>1119</v>
      </c>
      <c r="S4953">
        <v>1245</v>
      </c>
    </row>
    <row r="4954" spans="1:19" x14ac:dyDescent="0.3">
      <c r="A4954" t="s">
        <v>8231</v>
      </c>
      <c r="B4954">
        <v>1</v>
      </c>
      <c r="C4954" t="s">
        <v>8238</v>
      </c>
      <c r="D4954">
        <f>INDEX(Transcripts[#Data], MATCH(Exons[[#This Row],[Transcript stable ID]], Transcripts[Transcript stable ID], 0), 4)</f>
        <v>0</v>
      </c>
      <c r="E4954" t="s">
        <v>27</v>
      </c>
      <c r="J4954">
        <v>11071598</v>
      </c>
      <c r="K4954">
        <v>11101826</v>
      </c>
      <c r="L4954">
        <v>11101999</v>
      </c>
      <c r="N4954">
        <v>8</v>
      </c>
      <c r="O4954">
        <v>1530</v>
      </c>
      <c r="P4954">
        <v>1703</v>
      </c>
      <c r="Q4954" t="s">
        <v>14989</v>
      </c>
      <c r="R4954">
        <v>1246</v>
      </c>
      <c r="S4954">
        <v>1419</v>
      </c>
    </row>
    <row r="4955" spans="1:19" x14ac:dyDescent="0.3">
      <c r="A4955" t="s">
        <v>8231</v>
      </c>
      <c r="B4955">
        <v>1</v>
      </c>
      <c r="C4955" t="s">
        <v>8238</v>
      </c>
      <c r="D4955">
        <f>INDEX(Transcripts[#Data], MATCH(Exons[[#This Row],[Transcript stable ID]], Transcripts[Transcript stable ID], 0), 4)</f>
        <v>0</v>
      </c>
      <c r="E4955" t="s">
        <v>27</v>
      </c>
      <c r="J4955">
        <v>11071598</v>
      </c>
      <c r="K4955">
        <v>11105504</v>
      </c>
      <c r="L4955">
        <v>11105677</v>
      </c>
      <c r="N4955">
        <v>9</v>
      </c>
      <c r="O4955">
        <v>1704</v>
      </c>
      <c r="P4955">
        <v>1877</v>
      </c>
      <c r="Q4955" t="s">
        <v>14990</v>
      </c>
      <c r="R4955">
        <v>1420</v>
      </c>
      <c r="S4955">
        <v>1593</v>
      </c>
    </row>
    <row r="4956" spans="1:19" x14ac:dyDescent="0.3">
      <c r="A4956" t="s">
        <v>8231</v>
      </c>
      <c r="B4956">
        <v>1</v>
      </c>
      <c r="C4956" t="s">
        <v>8238</v>
      </c>
      <c r="D4956">
        <f>INDEX(Transcripts[#Data], MATCH(Exons[[#This Row],[Transcript stable ID]], Transcripts[Transcript stable ID], 0), 4)</f>
        <v>0</v>
      </c>
      <c r="E4956" t="s">
        <v>27</v>
      </c>
      <c r="J4956">
        <v>11071598</v>
      </c>
      <c r="K4956">
        <v>11106889</v>
      </c>
      <c r="L4956">
        <v>11107056</v>
      </c>
      <c r="N4956">
        <v>10</v>
      </c>
      <c r="O4956">
        <v>1878</v>
      </c>
      <c r="P4956">
        <v>2045</v>
      </c>
      <c r="Q4956" t="s">
        <v>14991</v>
      </c>
      <c r="R4956">
        <v>1594</v>
      </c>
      <c r="S4956">
        <v>1761</v>
      </c>
    </row>
    <row r="4957" spans="1:19" x14ac:dyDescent="0.3">
      <c r="A4957" t="s">
        <v>8231</v>
      </c>
      <c r="B4957">
        <v>1</v>
      </c>
      <c r="C4957" t="s">
        <v>8238</v>
      </c>
      <c r="D4957">
        <f>INDEX(Transcripts[#Data], MATCH(Exons[[#This Row],[Transcript stable ID]], Transcripts[Transcript stable ID], 0), 4)</f>
        <v>0</v>
      </c>
      <c r="E4957" t="s">
        <v>27</v>
      </c>
      <c r="J4957">
        <v>11071598</v>
      </c>
      <c r="K4957">
        <v>11107170</v>
      </c>
      <c r="L4957">
        <v>11107220</v>
      </c>
      <c r="N4957">
        <v>11</v>
      </c>
      <c r="O4957">
        <v>2046</v>
      </c>
      <c r="P4957">
        <v>2096</v>
      </c>
      <c r="Q4957" t="s">
        <v>14992</v>
      </c>
      <c r="R4957">
        <v>1762</v>
      </c>
      <c r="S4957">
        <v>1812</v>
      </c>
    </row>
    <row r="4958" spans="1:19" x14ac:dyDescent="0.3">
      <c r="A4958" t="s">
        <v>8231</v>
      </c>
      <c r="B4958">
        <v>1</v>
      </c>
      <c r="C4958" t="s">
        <v>8238</v>
      </c>
      <c r="D4958">
        <f>INDEX(Transcripts[#Data], MATCH(Exons[[#This Row],[Transcript stable ID]], Transcripts[Transcript stable ID], 0), 4)</f>
        <v>0</v>
      </c>
      <c r="E4958" t="s">
        <v>27</v>
      </c>
      <c r="J4958">
        <v>11071598</v>
      </c>
      <c r="K4958">
        <v>11113705</v>
      </c>
      <c r="L4958">
        <v>11113835</v>
      </c>
      <c r="N4958">
        <v>12</v>
      </c>
      <c r="O4958">
        <v>2097</v>
      </c>
      <c r="P4958">
        <v>2227</v>
      </c>
      <c r="Q4958" t="s">
        <v>14993</v>
      </c>
      <c r="R4958">
        <v>1813</v>
      </c>
      <c r="S4958">
        <v>1943</v>
      </c>
    </row>
    <row r="4959" spans="1:19" x14ac:dyDescent="0.3">
      <c r="A4959" t="s">
        <v>8231</v>
      </c>
      <c r="B4959">
        <v>1</v>
      </c>
      <c r="C4959" t="s">
        <v>8238</v>
      </c>
      <c r="D4959">
        <f>INDEX(Transcripts[#Data], MATCH(Exons[[#This Row],[Transcript stable ID]], Transcripts[Transcript stable ID], 0), 4)</f>
        <v>0</v>
      </c>
      <c r="E4959" t="s">
        <v>27</v>
      </c>
      <c r="J4959">
        <v>11071598</v>
      </c>
      <c r="K4959">
        <v>11114016</v>
      </c>
      <c r="L4959">
        <v>11114073</v>
      </c>
      <c r="N4959">
        <v>13</v>
      </c>
      <c r="O4959">
        <v>2228</v>
      </c>
      <c r="P4959">
        <v>2285</v>
      </c>
      <c r="Q4959" t="s">
        <v>14994</v>
      </c>
      <c r="R4959">
        <v>1944</v>
      </c>
      <c r="S4959">
        <v>2001</v>
      </c>
    </row>
    <row r="4960" spans="1:19" x14ac:dyDescent="0.3">
      <c r="A4960" t="s">
        <v>8231</v>
      </c>
      <c r="B4960">
        <v>1</v>
      </c>
      <c r="C4960" t="s">
        <v>8238</v>
      </c>
      <c r="D4960">
        <f>INDEX(Transcripts[#Data], MATCH(Exons[[#This Row],[Transcript stable ID]], Transcripts[Transcript stable ID], 0), 4)</f>
        <v>0</v>
      </c>
      <c r="E4960" t="s">
        <v>27</v>
      </c>
      <c r="J4960">
        <v>11071598</v>
      </c>
      <c r="K4960">
        <v>11118578</v>
      </c>
      <c r="L4960">
        <v>11118699</v>
      </c>
      <c r="N4960">
        <v>14</v>
      </c>
      <c r="O4960">
        <v>2286</v>
      </c>
      <c r="P4960">
        <v>2407</v>
      </c>
      <c r="Q4960" t="s">
        <v>14995</v>
      </c>
      <c r="R4960">
        <v>2002</v>
      </c>
      <c r="S4960">
        <v>2123</v>
      </c>
    </row>
    <row r="4961" spans="1:19" x14ac:dyDescent="0.3">
      <c r="A4961" t="s">
        <v>8231</v>
      </c>
      <c r="B4961">
        <v>1</v>
      </c>
      <c r="C4961" t="s">
        <v>8238</v>
      </c>
      <c r="D4961">
        <f>INDEX(Transcripts[#Data], MATCH(Exons[[#This Row],[Transcript stable ID]], Transcripts[Transcript stable ID], 0), 4)</f>
        <v>0</v>
      </c>
      <c r="E4961" t="s">
        <v>27</v>
      </c>
      <c r="J4961">
        <v>11071598</v>
      </c>
      <c r="K4961">
        <v>11121057</v>
      </c>
      <c r="L4961">
        <v>11121207</v>
      </c>
      <c r="N4961">
        <v>15</v>
      </c>
      <c r="O4961">
        <v>2408</v>
      </c>
      <c r="P4961">
        <v>2558</v>
      </c>
      <c r="Q4961" t="s">
        <v>14996</v>
      </c>
      <c r="R4961">
        <v>2124</v>
      </c>
      <c r="S4961">
        <v>2274</v>
      </c>
    </row>
    <row r="4962" spans="1:19" x14ac:dyDescent="0.3">
      <c r="A4962" t="s">
        <v>8231</v>
      </c>
      <c r="B4962">
        <v>1</v>
      </c>
      <c r="C4962" t="s">
        <v>8238</v>
      </c>
      <c r="D4962">
        <f>INDEX(Transcripts[#Data], MATCH(Exons[[#This Row],[Transcript stable ID]], Transcripts[Transcript stable ID], 0), 4)</f>
        <v>0</v>
      </c>
      <c r="E4962" t="s">
        <v>27</v>
      </c>
      <c r="J4962">
        <v>11071598</v>
      </c>
      <c r="K4962">
        <v>11123625</v>
      </c>
      <c r="L4962">
        <v>11123788</v>
      </c>
      <c r="N4962">
        <v>16</v>
      </c>
      <c r="O4962">
        <v>2559</v>
      </c>
      <c r="P4962">
        <v>2722</v>
      </c>
      <c r="Q4962" t="s">
        <v>14997</v>
      </c>
      <c r="R4962">
        <v>2275</v>
      </c>
      <c r="S4962">
        <v>2438</v>
      </c>
    </row>
    <row r="4963" spans="1:19" x14ac:dyDescent="0.3">
      <c r="A4963" t="s">
        <v>8231</v>
      </c>
      <c r="B4963">
        <v>1</v>
      </c>
      <c r="C4963" t="s">
        <v>8238</v>
      </c>
      <c r="D4963">
        <f>INDEX(Transcripts[#Data], MATCH(Exons[[#This Row],[Transcript stable ID]], Transcripts[Transcript stable ID], 0), 4)</f>
        <v>0</v>
      </c>
      <c r="E4963" t="s">
        <v>27</v>
      </c>
      <c r="J4963">
        <v>11071598</v>
      </c>
      <c r="K4963">
        <v>11129633</v>
      </c>
      <c r="L4963">
        <v>11129699</v>
      </c>
      <c r="N4963">
        <v>17</v>
      </c>
      <c r="O4963">
        <v>2723</v>
      </c>
      <c r="P4963">
        <v>2789</v>
      </c>
      <c r="Q4963" t="s">
        <v>14998</v>
      </c>
      <c r="R4963">
        <v>2439</v>
      </c>
      <c r="S4963">
        <v>2505</v>
      </c>
    </row>
    <row r="4964" spans="1:19" x14ac:dyDescent="0.3">
      <c r="A4964" t="s">
        <v>8231</v>
      </c>
      <c r="B4964">
        <v>1</v>
      </c>
      <c r="C4964" t="s">
        <v>8238</v>
      </c>
      <c r="D4964">
        <f>INDEX(Transcripts[#Data], MATCH(Exons[[#This Row],[Transcript stable ID]], Transcripts[Transcript stable ID], 0), 4)</f>
        <v>0</v>
      </c>
      <c r="E4964" t="s">
        <v>27</v>
      </c>
      <c r="J4964">
        <v>11071598</v>
      </c>
      <c r="K4964">
        <v>11130267</v>
      </c>
      <c r="L4964">
        <v>11130377</v>
      </c>
      <c r="N4964">
        <v>18</v>
      </c>
      <c r="O4964">
        <v>2790</v>
      </c>
      <c r="P4964">
        <v>2900</v>
      </c>
      <c r="Q4964" t="s">
        <v>14999</v>
      </c>
      <c r="R4964">
        <v>2506</v>
      </c>
      <c r="S4964">
        <v>2616</v>
      </c>
    </row>
    <row r="4965" spans="1:19" x14ac:dyDescent="0.3">
      <c r="A4965" t="s">
        <v>8231</v>
      </c>
      <c r="B4965">
        <v>1</v>
      </c>
      <c r="C4965" t="s">
        <v>8238</v>
      </c>
      <c r="D4965">
        <f>INDEX(Transcripts[#Data], MATCH(Exons[[#This Row],[Transcript stable ID]], Transcripts[Transcript stable ID], 0), 4)</f>
        <v>0</v>
      </c>
      <c r="E4965" t="s">
        <v>27</v>
      </c>
      <c r="J4965">
        <v>11071598</v>
      </c>
      <c r="K4965">
        <v>11132401</v>
      </c>
      <c r="L4965">
        <v>11132643</v>
      </c>
      <c r="N4965">
        <v>19</v>
      </c>
      <c r="O4965">
        <v>2901</v>
      </c>
      <c r="P4965">
        <v>3143</v>
      </c>
      <c r="Q4965" t="s">
        <v>15000</v>
      </c>
      <c r="R4965">
        <v>2617</v>
      </c>
      <c r="S4965">
        <v>2859</v>
      </c>
    </row>
    <row r="4966" spans="1:19" x14ac:dyDescent="0.3">
      <c r="A4966" t="s">
        <v>8231</v>
      </c>
      <c r="B4966">
        <v>1</v>
      </c>
      <c r="C4966" t="s">
        <v>8238</v>
      </c>
      <c r="D4966">
        <f>INDEX(Transcripts[#Data], MATCH(Exons[[#This Row],[Transcript stable ID]], Transcripts[Transcript stable ID], 0), 4)</f>
        <v>0</v>
      </c>
      <c r="E4966" t="s">
        <v>27</v>
      </c>
      <c r="J4966">
        <v>11071598</v>
      </c>
      <c r="K4966">
        <v>11134194</v>
      </c>
      <c r="L4966">
        <v>11134307</v>
      </c>
      <c r="N4966">
        <v>20</v>
      </c>
      <c r="O4966">
        <v>3144</v>
      </c>
      <c r="P4966">
        <v>3257</v>
      </c>
      <c r="Q4966" t="s">
        <v>15001</v>
      </c>
      <c r="R4966">
        <v>2860</v>
      </c>
      <c r="S4966">
        <v>2973</v>
      </c>
    </row>
    <row r="4967" spans="1:19" x14ac:dyDescent="0.3">
      <c r="A4967" t="s">
        <v>8231</v>
      </c>
      <c r="B4967">
        <v>1</v>
      </c>
      <c r="C4967" t="s">
        <v>8238</v>
      </c>
      <c r="D4967">
        <f>INDEX(Transcripts[#Data], MATCH(Exons[[#This Row],[Transcript stable ID]], Transcripts[Transcript stable ID], 0), 4)</f>
        <v>0</v>
      </c>
      <c r="E4967" t="s">
        <v>27</v>
      </c>
      <c r="J4967">
        <v>11071598</v>
      </c>
      <c r="K4967">
        <v>11135007</v>
      </c>
      <c r="L4967">
        <v>11135114</v>
      </c>
      <c r="N4967">
        <v>21</v>
      </c>
      <c r="O4967">
        <v>3258</v>
      </c>
      <c r="P4967">
        <v>3365</v>
      </c>
      <c r="Q4967" t="s">
        <v>15002</v>
      </c>
      <c r="R4967">
        <v>2974</v>
      </c>
      <c r="S4967">
        <v>3081</v>
      </c>
    </row>
    <row r="4968" spans="1:19" x14ac:dyDescent="0.3">
      <c r="A4968" t="s">
        <v>8231</v>
      </c>
      <c r="B4968">
        <v>1</v>
      </c>
      <c r="C4968" t="s">
        <v>8238</v>
      </c>
      <c r="D4968">
        <f>INDEX(Transcripts[#Data], MATCH(Exons[[#This Row],[Transcript stable ID]], Transcripts[Transcript stable ID], 0), 4)</f>
        <v>0</v>
      </c>
      <c r="E4968" t="s">
        <v>27</v>
      </c>
      <c r="J4968">
        <v>11071598</v>
      </c>
      <c r="K4968">
        <v>11136098</v>
      </c>
      <c r="L4968">
        <v>11136184</v>
      </c>
      <c r="N4968">
        <v>22</v>
      </c>
      <c r="O4968">
        <v>3366</v>
      </c>
      <c r="P4968">
        <v>3452</v>
      </c>
      <c r="Q4968" t="s">
        <v>15003</v>
      </c>
      <c r="R4968">
        <v>3082</v>
      </c>
      <c r="S4968">
        <v>3168</v>
      </c>
    </row>
    <row r="4969" spans="1:19" x14ac:dyDescent="0.3">
      <c r="A4969" t="s">
        <v>8231</v>
      </c>
      <c r="B4969">
        <v>1</v>
      </c>
      <c r="C4969" t="s">
        <v>8238</v>
      </c>
      <c r="D4969">
        <f>INDEX(Transcripts[#Data], MATCH(Exons[[#This Row],[Transcript stable ID]], Transcripts[Transcript stable ID], 0), 4)</f>
        <v>0</v>
      </c>
      <c r="E4969" t="s">
        <v>27</v>
      </c>
      <c r="J4969">
        <v>11071598</v>
      </c>
      <c r="K4969">
        <v>11136976</v>
      </c>
      <c r="L4969">
        <v>11137022</v>
      </c>
      <c r="N4969">
        <v>23</v>
      </c>
      <c r="O4969">
        <v>3453</v>
      </c>
      <c r="P4969">
        <v>3499</v>
      </c>
      <c r="Q4969" t="s">
        <v>15004</v>
      </c>
      <c r="R4969">
        <v>3169</v>
      </c>
      <c r="S4969">
        <v>3215</v>
      </c>
    </row>
    <row r="4970" spans="1:19" x14ac:dyDescent="0.3">
      <c r="A4970" t="s">
        <v>8231</v>
      </c>
      <c r="B4970">
        <v>1</v>
      </c>
      <c r="C4970" t="s">
        <v>8238</v>
      </c>
      <c r="D4970">
        <f>INDEX(Transcripts[#Data], MATCH(Exons[[#This Row],[Transcript stable ID]], Transcripts[Transcript stable ID], 0), 4)</f>
        <v>0</v>
      </c>
      <c r="E4970" t="s">
        <v>27</v>
      </c>
      <c r="J4970">
        <v>11071598</v>
      </c>
      <c r="K4970">
        <v>11138460</v>
      </c>
      <c r="L4970">
        <v>11138626</v>
      </c>
      <c r="N4970">
        <v>24</v>
      </c>
      <c r="O4970">
        <v>3500</v>
      </c>
      <c r="P4970">
        <v>3666</v>
      </c>
      <c r="Q4970" t="s">
        <v>15005</v>
      </c>
      <c r="R4970">
        <v>3216</v>
      </c>
      <c r="S4970">
        <v>3382</v>
      </c>
    </row>
    <row r="4971" spans="1:19" x14ac:dyDescent="0.3">
      <c r="A4971" t="s">
        <v>8231</v>
      </c>
      <c r="B4971">
        <v>1</v>
      </c>
      <c r="C4971" t="s">
        <v>8238</v>
      </c>
      <c r="D4971">
        <f>INDEX(Transcripts[#Data], MATCH(Exons[[#This Row],[Transcript stable ID]], Transcripts[Transcript stable ID], 0), 4)</f>
        <v>0</v>
      </c>
      <c r="E4971" t="s">
        <v>27</v>
      </c>
      <c r="J4971">
        <v>11071598</v>
      </c>
      <c r="K4971">
        <v>11141406</v>
      </c>
      <c r="L4971">
        <v>11141569</v>
      </c>
      <c r="N4971">
        <v>25</v>
      </c>
      <c r="O4971">
        <v>3667</v>
      </c>
      <c r="P4971">
        <v>3830</v>
      </c>
      <c r="Q4971" t="s">
        <v>15006</v>
      </c>
      <c r="R4971">
        <v>3383</v>
      </c>
      <c r="S4971">
        <v>3546</v>
      </c>
    </row>
    <row r="4972" spans="1:19" x14ac:dyDescent="0.3">
      <c r="A4972" t="s">
        <v>8231</v>
      </c>
      <c r="B4972">
        <v>1</v>
      </c>
      <c r="C4972" t="s">
        <v>8238</v>
      </c>
      <c r="D4972">
        <f>INDEX(Transcripts[#Data], MATCH(Exons[[#This Row],[Transcript stable ID]], Transcripts[Transcript stable ID], 0), 4)</f>
        <v>0</v>
      </c>
      <c r="E4972" t="s">
        <v>27</v>
      </c>
      <c r="J4972">
        <v>11071598</v>
      </c>
      <c r="K4972">
        <v>11143966</v>
      </c>
      <c r="L4972">
        <v>11144193</v>
      </c>
      <c r="N4972">
        <v>26</v>
      </c>
      <c r="O4972">
        <v>3831</v>
      </c>
      <c r="P4972">
        <v>4058</v>
      </c>
      <c r="Q4972" t="s">
        <v>15007</v>
      </c>
      <c r="R4972">
        <v>3547</v>
      </c>
      <c r="S4972">
        <v>3774</v>
      </c>
    </row>
    <row r="4973" spans="1:19" x14ac:dyDescent="0.3">
      <c r="A4973" t="s">
        <v>8231</v>
      </c>
      <c r="B4973">
        <v>1</v>
      </c>
      <c r="C4973" t="s">
        <v>8238</v>
      </c>
      <c r="D4973">
        <f>INDEX(Transcripts[#Data], MATCH(Exons[[#This Row],[Transcript stable ID]], Transcripts[Transcript stable ID], 0), 4)</f>
        <v>0</v>
      </c>
      <c r="E4973" t="s">
        <v>27</v>
      </c>
      <c r="J4973">
        <v>11071598</v>
      </c>
      <c r="K4973">
        <v>11144443</v>
      </c>
      <c r="L4973">
        <v>11144541</v>
      </c>
      <c r="N4973">
        <v>27</v>
      </c>
      <c r="O4973">
        <v>4059</v>
      </c>
      <c r="P4973">
        <v>4157</v>
      </c>
      <c r="Q4973" t="s">
        <v>15008</v>
      </c>
      <c r="R4973">
        <v>3775</v>
      </c>
      <c r="S4973">
        <v>3873</v>
      </c>
    </row>
    <row r="4974" spans="1:19" x14ac:dyDescent="0.3">
      <c r="A4974" t="s">
        <v>8231</v>
      </c>
      <c r="B4974">
        <v>1</v>
      </c>
      <c r="C4974" t="s">
        <v>8238</v>
      </c>
      <c r="D4974">
        <f>INDEX(Transcripts[#Data], MATCH(Exons[[#This Row],[Transcript stable ID]], Transcripts[Transcript stable ID], 0), 4)</f>
        <v>0</v>
      </c>
      <c r="E4974" t="s">
        <v>27</v>
      </c>
      <c r="J4974">
        <v>11071598</v>
      </c>
      <c r="K4974">
        <v>11144799</v>
      </c>
      <c r="L4974">
        <v>11144876</v>
      </c>
      <c r="N4974">
        <v>28</v>
      </c>
      <c r="O4974">
        <v>4158</v>
      </c>
      <c r="P4974">
        <v>4235</v>
      </c>
      <c r="Q4974" t="s">
        <v>15009</v>
      </c>
      <c r="R4974">
        <v>3874</v>
      </c>
      <c r="S4974">
        <v>3951</v>
      </c>
    </row>
    <row r="4975" spans="1:19" x14ac:dyDescent="0.3">
      <c r="A4975" t="s">
        <v>8231</v>
      </c>
      <c r="B4975">
        <v>1</v>
      </c>
      <c r="C4975" t="s">
        <v>8238</v>
      </c>
      <c r="D4975">
        <f>INDEX(Transcripts[#Data], MATCH(Exons[[#This Row],[Transcript stable ID]], Transcripts[Transcript stable ID], 0), 4)</f>
        <v>0</v>
      </c>
      <c r="E4975" t="s">
        <v>27</v>
      </c>
      <c r="J4975">
        <v>11071598</v>
      </c>
      <c r="K4975">
        <v>11145590</v>
      </c>
      <c r="L4975">
        <v>11145808</v>
      </c>
      <c r="N4975">
        <v>29</v>
      </c>
      <c r="O4975">
        <v>4236</v>
      </c>
      <c r="P4975">
        <v>4454</v>
      </c>
      <c r="Q4975" t="s">
        <v>15010</v>
      </c>
      <c r="R4975">
        <v>3952</v>
      </c>
      <c r="S4975">
        <v>4170</v>
      </c>
    </row>
    <row r="4976" spans="1:19" x14ac:dyDescent="0.3">
      <c r="A4976" t="s">
        <v>8231</v>
      </c>
      <c r="B4976">
        <v>1</v>
      </c>
      <c r="C4976" t="s">
        <v>8238</v>
      </c>
      <c r="D4976">
        <f>INDEX(Transcripts[#Data], MATCH(Exons[[#This Row],[Transcript stable ID]], Transcripts[Transcript stable ID], 0), 4)</f>
        <v>0</v>
      </c>
      <c r="E4976" t="s">
        <v>27</v>
      </c>
      <c r="J4976">
        <v>11071598</v>
      </c>
      <c r="K4976">
        <v>11151983</v>
      </c>
      <c r="L4976">
        <v>11152236</v>
      </c>
      <c r="N4976">
        <v>31</v>
      </c>
      <c r="O4976">
        <v>4551</v>
      </c>
      <c r="P4976">
        <v>4804</v>
      </c>
      <c r="Q4976" t="s">
        <v>15011</v>
      </c>
      <c r="R4976">
        <v>4267</v>
      </c>
      <c r="S4976">
        <v>4520</v>
      </c>
    </row>
    <row r="4977" spans="1:19" x14ac:dyDescent="0.3">
      <c r="A4977" t="s">
        <v>8231</v>
      </c>
      <c r="B4977">
        <v>1</v>
      </c>
      <c r="C4977" t="s">
        <v>8238</v>
      </c>
      <c r="D4977">
        <f>INDEX(Transcripts[#Data], MATCH(Exons[[#This Row],[Transcript stable ID]], Transcripts[Transcript stable ID], 0), 4)</f>
        <v>0</v>
      </c>
      <c r="E4977" t="s">
        <v>27</v>
      </c>
      <c r="J4977">
        <v>11071598</v>
      </c>
      <c r="K4977">
        <v>11168931</v>
      </c>
      <c r="L4977">
        <v>11169039</v>
      </c>
      <c r="N4977">
        <v>32</v>
      </c>
      <c r="O4977">
        <v>4805</v>
      </c>
      <c r="P4977">
        <v>4913</v>
      </c>
      <c r="Q4977" t="s">
        <v>15012</v>
      </c>
      <c r="R4977">
        <v>4521</v>
      </c>
      <c r="S4977">
        <v>4629</v>
      </c>
    </row>
    <row r="4978" spans="1:19" x14ac:dyDescent="0.3">
      <c r="A4978" t="s">
        <v>8231</v>
      </c>
      <c r="B4978">
        <v>1</v>
      </c>
      <c r="C4978" t="s">
        <v>8238</v>
      </c>
      <c r="D4978">
        <f>INDEX(Transcripts[#Data], MATCH(Exons[[#This Row],[Transcript stable ID]], Transcripts[Transcript stable ID], 0), 4)</f>
        <v>0</v>
      </c>
      <c r="E4978" t="s">
        <v>27</v>
      </c>
      <c r="J4978">
        <v>11071598</v>
      </c>
      <c r="K4978">
        <v>11169464</v>
      </c>
      <c r="L4978">
        <v>11169565</v>
      </c>
      <c r="N4978">
        <v>33</v>
      </c>
      <c r="O4978">
        <v>4914</v>
      </c>
      <c r="P4978">
        <v>5015</v>
      </c>
      <c r="Q4978" t="s">
        <v>15013</v>
      </c>
      <c r="R4978">
        <v>4630</v>
      </c>
      <c r="S4978">
        <v>4731</v>
      </c>
    </row>
    <row r="4979" spans="1:19" x14ac:dyDescent="0.3">
      <c r="A4979" t="s">
        <v>8231</v>
      </c>
      <c r="B4979">
        <v>1</v>
      </c>
      <c r="C4979" t="s">
        <v>8238</v>
      </c>
      <c r="D4979">
        <f>INDEX(Transcripts[#Data], MATCH(Exons[[#This Row],[Transcript stable ID]], Transcripts[Transcript stable ID], 0), 4)</f>
        <v>0</v>
      </c>
      <c r="E4979" t="s">
        <v>27</v>
      </c>
      <c r="J4979">
        <v>11071598</v>
      </c>
      <c r="K4979">
        <v>11170429</v>
      </c>
      <c r="L4979">
        <v>11170561</v>
      </c>
      <c r="N4979">
        <v>34</v>
      </c>
      <c r="O4979">
        <v>5016</v>
      </c>
      <c r="P4979">
        <v>5148</v>
      </c>
      <c r="Q4979" t="s">
        <v>15014</v>
      </c>
      <c r="R4979">
        <v>4732</v>
      </c>
      <c r="S4979">
        <v>4864</v>
      </c>
    </row>
    <row r="4980" spans="1:19" x14ac:dyDescent="0.3">
      <c r="A4980" t="s">
        <v>8231</v>
      </c>
      <c r="B4980">
        <v>1</v>
      </c>
      <c r="C4980" t="s">
        <v>8238</v>
      </c>
      <c r="D4980">
        <f>INDEX(Transcripts[#Data], MATCH(Exons[[#This Row],[Transcript stable ID]], Transcripts[Transcript stable ID], 0), 4)</f>
        <v>0</v>
      </c>
      <c r="E4980" t="s">
        <v>27</v>
      </c>
      <c r="J4980">
        <v>11071598</v>
      </c>
      <c r="K4980">
        <v>11170721</v>
      </c>
      <c r="L4980">
        <v>11170863</v>
      </c>
      <c r="N4980">
        <v>35</v>
      </c>
      <c r="O4980">
        <v>5149</v>
      </c>
      <c r="P4980">
        <v>5291</v>
      </c>
      <c r="Q4980" t="s">
        <v>15015</v>
      </c>
      <c r="R4980">
        <v>4865</v>
      </c>
      <c r="S4980">
        <v>5007</v>
      </c>
    </row>
    <row r="4981" spans="1:19" x14ac:dyDescent="0.3">
      <c r="A4981" t="s">
        <v>8231</v>
      </c>
      <c r="B4981">
        <v>1</v>
      </c>
      <c r="C4981" t="s">
        <v>8238</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15018</v>
      </c>
      <c r="R4981">
        <v>5008</v>
      </c>
      <c r="S4981">
        <v>5040</v>
      </c>
    </row>
    <row r="4982" spans="1:19" x14ac:dyDescent="0.3">
      <c r="A4982" t="s">
        <v>8231</v>
      </c>
      <c r="B4982">
        <v>1</v>
      </c>
      <c r="C4982" t="s">
        <v>8238</v>
      </c>
      <c r="D4982">
        <f>INDEX(Transcripts[#Data], MATCH(Exons[[#This Row],[Transcript stable ID]], Transcripts[Transcript stable ID], 0), 4)</f>
        <v>0</v>
      </c>
      <c r="E4982" t="s">
        <v>27</v>
      </c>
      <c r="F4982">
        <v>11071598</v>
      </c>
      <c r="G4982">
        <v>11071850</v>
      </c>
      <c r="J4982">
        <v>11071598</v>
      </c>
      <c r="K4982">
        <v>11071598</v>
      </c>
      <c r="L4982">
        <v>11071850</v>
      </c>
      <c r="N4982">
        <v>1</v>
      </c>
      <c r="Q4982" t="s">
        <v>15019</v>
      </c>
    </row>
    <row r="4983" spans="1:19" x14ac:dyDescent="0.3">
      <c r="A4983" t="s">
        <v>8231</v>
      </c>
      <c r="B4983">
        <v>1</v>
      </c>
      <c r="C4983" t="s">
        <v>8238</v>
      </c>
      <c r="D4983">
        <f>INDEX(Transcripts[#Data], MATCH(Exons[[#This Row],[Transcript stable ID]], Transcripts[Transcript stable ID], 0), 4)</f>
        <v>0</v>
      </c>
      <c r="E4983" t="s">
        <v>27</v>
      </c>
      <c r="J4983">
        <v>11071598</v>
      </c>
      <c r="K4983">
        <v>11150134</v>
      </c>
      <c r="L4983">
        <v>11150229</v>
      </c>
      <c r="N4983">
        <v>30</v>
      </c>
      <c r="O4983">
        <v>4455</v>
      </c>
      <c r="P4983">
        <v>4550</v>
      </c>
      <c r="Q4983" t="s">
        <v>15020</v>
      </c>
      <c r="R4983">
        <v>4171</v>
      </c>
      <c r="S4983">
        <v>4266</v>
      </c>
    </row>
    <row r="4984" spans="1:19" x14ac:dyDescent="0.3">
      <c r="A4984" t="s">
        <v>8231</v>
      </c>
      <c r="B4984">
        <v>1</v>
      </c>
      <c r="C4984" t="s">
        <v>8248</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14984</v>
      </c>
      <c r="R4984">
        <v>223</v>
      </c>
      <c r="S4984">
        <v>355</v>
      </c>
    </row>
    <row r="4985" spans="1:19" x14ac:dyDescent="0.3">
      <c r="A4985" t="s">
        <v>8231</v>
      </c>
      <c r="B4985">
        <v>1</v>
      </c>
      <c r="C4985" t="s">
        <v>8248</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14985</v>
      </c>
      <c r="R4985">
        <v>356</v>
      </c>
      <c r="S4985">
        <v>760</v>
      </c>
    </row>
    <row r="4986" spans="1:19" x14ac:dyDescent="0.3">
      <c r="A4986" t="s">
        <v>8231</v>
      </c>
      <c r="B4986">
        <v>1</v>
      </c>
      <c r="C4986" t="s">
        <v>8248</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14986</v>
      </c>
      <c r="R4986">
        <v>761</v>
      </c>
      <c r="S4986">
        <v>859</v>
      </c>
    </row>
    <row r="4987" spans="1:19" x14ac:dyDescent="0.3">
      <c r="A4987" t="s">
        <v>8231</v>
      </c>
      <c r="B4987">
        <v>1</v>
      </c>
      <c r="C4987" t="s">
        <v>8248</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14987</v>
      </c>
      <c r="R4987">
        <v>860</v>
      </c>
      <c r="S4987">
        <v>1118</v>
      </c>
    </row>
    <row r="4988" spans="1:19" x14ac:dyDescent="0.3">
      <c r="A4988" t="s">
        <v>8231</v>
      </c>
      <c r="B4988">
        <v>1</v>
      </c>
      <c r="C4988" t="s">
        <v>8248</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14988</v>
      </c>
      <c r="R4988">
        <v>1119</v>
      </c>
      <c r="S4988">
        <v>1245</v>
      </c>
    </row>
    <row r="4989" spans="1:19" x14ac:dyDescent="0.3">
      <c r="A4989" t="s">
        <v>8231</v>
      </c>
      <c r="B4989">
        <v>1</v>
      </c>
      <c r="C4989" t="s">
        <v>8248</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14989</v>
      </c>
      <c r="R4989">
        <v>1246</v>
      </c>
      <c r="S4989">
        <v>1419</v>
      </c>
    </row>
    <row r="4990" spans="1:19" x14ac:dyDescent="0.3">
      <c r="A4990" t="s">
        <v>8231</v>
      </c>
      <c r="B4990">
        <v>1</v>
      </c>
      <c r="C4990" t="s">
        <v>8248</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14990</v>
      </c>
      <c r="R4990">
        <v>1420</v>
      </c>
      <c r="S4990">
        <v>1593</v>
      </c>
    </row>
    <row r="4991" spans="1:19" x14ac:dyDescent="0.3">
      <c r="A4991" t="s">
        <v>8231</v>
      </c>
      <c r="B4991">
        <v>1</v>
      </c>
      <c r="C4991" t="s">
        <v>8248</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14991</v>
      </c>
      <c r="R4991">
        <v>1594</v>
      </c>
      <c r="S4991">
        <v>1761</v>
      </c>
    </row>
    <row r="4992" spans="1:19" x14ac:dyDescent="0.3">
      <c r="A4992" t="s">
        <v>8231</v>
      </c>
      <c r="B4992">
        <v>1</v>
      </c>
      <c r="C4992" t="s">
        <v>8248</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14992</v>
      </c>
      <c r="R4992">
        <v>1762</v>
      </c>
      <c r="S4992">
        <v>1812</v>
      </c>
    </row>
    <row r="4993" spans="1:19" x14ac:dyDescent="0.3">
      <c r="A4993" t="s">
        <v>8231</v>
      </c>
      <c r="B4993">
        <v>1</v>
      </c>
      <c r="C4993" t="s">
        <v>8248</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14993</v>
      </c>
      <c r="R4993">
        <v>1813</v>
      </c>
      <c r="S4993">
        <v>1943</v>
      </c>
    </row>
    <row r="4994" spans="1:19" x14ac:dyDescent="0.3">
      <c r="A4994" t="s">
        <v>8231</v>
      </c>
      <c r="B4994">
        <v>1</v>
      </c>
      <c r="C4994" t="s">
        <v>8248</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14994</v>
      </c>
      <c r="R4994">
        <v>1944</v>
      </c>
      <c r="S4994">
        <v>2001</v>
      </c>
    </row>
    <row r="4995" spans="1:19" x14ac:dyDescent="0.3">
      <c r="A4995" t="s">
        <v>8231</v>
      </c>
      <c r="B4995">
        <v>1</v>
      </c>
      <c r="C4995" t="s">
        <v>8248</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14995</v>
      </c>
      <c r="R4995">
        <v>2002</v>
      </c>
      <c r="S4995">
        <v>2123</v>
      </c>
    </row>
    <row r="4996" spans="1:19" x14ac:dyDescent="0.3">
      <c r="A4996" t="s">
        <v>8231</v>
      </c>
      <c r="B4996">
        <v>1</v>
      </c>
      <c r="C4996" t="s">
        <v>8248</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14996</v>
      </c>
      <c r="R4996">
        <v>2124</v>
      </c>
      <c r="S4996">
        <v>2274</v>
      </c>
    </row>
    <row r="4997" spans="1:19" x14ac:dyDescent="0.3">
      <c r="A4997" t="s">
        <v>8231</v>
      </c>
      <c r="B4997">
        <v>1</v>
      </c>
      <c r="C4997" t="s">
        <v>8248</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14997</v>
      </c>
      <c r="R4997">
        <v>2275</v>
      </c>
      <c r="S4997">
        <v>2438</v>
      </c>
    </row>
    <row r="4998" spans="1:19" x14ac:dyDescent="0.3">
      <c r="A4998" t="s">
        <v>8231</v>
      </c>
      <c r="B4998">
        <v>1</v>
      </c>
      <c r="C4998" t="s">
        <v>8248</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14998</v>
      </c>
      <c r="R4998">
        <v>2439</v>
      </c>
      <c r="S4998">
        <v>2505</v>
      </c>
    </row>
    <row r="4999" spans="1:19" x14ac:dyDescent="0.3">
      <c r="A4999" t="s">
        <v>8231</v>
      </c>
      <c r="B4999">
        <v>1</v>
      </c>
      <c r="C4999" t="s">
        <v>8248</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14999</v>
      </c>
      <c r="R4999">
        <v>2506</v>
      </c>
      <c r="S4999">
        <v>2616</v>
      </c>
    </row>
    <row r="5000" spans="1:19" x14ac:dyDescent="0.3">
      <c r="A5000" t="s">
        <v>8231</v>
      </c>
      <c r="B5000">
        <v>1</v>
      </c>
      <c r="C5000" t="s">
        <v>8248</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15000</v>
      </c>
      <c r="R5000">
        <v>2617</v>
      </c>
      <c r="S5000">
        <v>2859</v>
      </c>
    </row>
    <row r="5001" spans="1:19" x14ac:dyDescent="0.3">
      <c r="A5001" t="s">
        <v>8231</v>
      </c>
      <c r="B5001">
        <v>1</v>
      </c>
      <c r="C5001" t="s">
        <v>8248</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15001</v>
      </c>
      <c r="R5001">
        <v>2860</v>
      </c>
      <c r="S5001">
        <v>2973</v>
      </c>
    </row>
    <row r="5002" spans="1:19" x14ac:dyDescent="0.3">
      <c r="A5002" t="s">
        <v>8231</v>
      </c>
      <c r="B5002">
        <v>1</v>
      </c>
      <c r="C5002" t="s">
        <v>8248</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15002</v>
      </c>
      <c r="R5002">
        <v>2974</v>
      </c>
      <c r="S5002">
        <v>3081</v>
      </c>
    </row>
    <row r="5003" spans="1:19" x14ac:dyDescent="0.3">
      <c r="A5003" t="s">
        <v>8231</v>
      </c>
      <c r="B5003">
        <v>1</v>
      </c>
      <c r="C5003" t="s">
        <v>8248</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15003</v>
      </c>
      <c r="R5003">
        <v>3082</v>
      </c>
      <c r="S5003">
        <v>3168</v>
      </c>
    </row>
    <row r="5004" spans="1:19" x14ac:dyDescent="0.3">
      <c r="A5004" t="s">
        <v>8231</v>
      </c>
      <c r="B5004">
        <v>1</v>
      </c>
      <c r="C5004" t="s">
        <v>8248</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15004</v>
      </c>
      <c r="R5004">
        <v>3169</v>
      </c>
      <c r="S5004">
        <v>3215</v>
      </c>
    </row>
    <row r="5005" spans="1:19" x14ac:dyDescent="0.3">
      <c r="A5005" t="s">
        <v>8231</v>
      </c>
      <c r="B5005">
        <v>1</v>
      </c>
      <c r="C5005" t="s">
        <v>8248</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15005</v>
      </c>
      <c r="R5005">
        <v>3216</v>
      </c>
      <c r="S5005">
        <v>3382</v>
      </c>
    </row>
    <row r="5006" spans="1:19" x14ac:dyDescent="0.3">
      <c r="A5006" t="s">
        <v>8231</v>
      </c>
      <c r="B5006">
        <v>1</v>
      </c>
      <c r="C5006" t="s">
        <v>8248</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15006</v>
      </c>
      <c r="R5006">
        <v>3383</v>
      </c>
      <c r="S5006">
        <v>3546</v>
      </c>
    </row>
    <row r="5007" spans="1:19" x14ac:dyDescent="0.3">
      <c r="A5007" t="s">
        <v>8231</v>
      </c>
      <c r="B5007">
        <v>1</v>
      </c>
      <c r="C5007" t="s">
        <v>8248</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15007</v>
      </c>
      <c r="R5007">
        <v>3547</v>
      </c>
      <c r="S5007">
        <v>3774</v>
      </c>
    </row>
    <row r="5008" spans="1:19" x14ac:dyDescent="0.3">
      <c r="A5008" t="s">
        <v>8231</v>
      </c>
      <c r="B5008">
        <v>1</v>
      </c>
      <c r="C5008" t="s">
        <v>8248</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15009</v>
      </c>
      <c r="R5008">
        <v>3775</v>
      </c>
      <c r="S5008">
        <v>3852</v>
      </c>
    </row>
    <row r="5009" spans="1:19" x14ac:dyDescent="0.3">
      <c r="A5009" t="s">
        <v>8231</v>
      </c>
      <c r="B5009">
        <v>1</v>
      </c>
      <c r="C5009" t="s">
        <v>8248</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15010</v>
      </c>
      <c r="R5009">
        <v>3853</v>
      </c>
      <c r="S5009">
        <v>4071</v>
      </c>
    </row>
    <row r="5010" spans="1:19" x14ac:dyDescent="0.3">
      <c r="A5010" t="s">
        <v>8231</v>
      </c>
      <c r="B5010">
        <v>1</v>
      </c>
      <c r="C5010" t="s">
        <v>8248</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15012</v>
      </c>
      <c r="R5010">
        <v>4335</v>
      </c>
      <c r="S5010">
        <v>4443</v>
      </c>
    </row>
    <row r="5011" spans="1:19" x14ac:dyDescent="0.3">
      <c r="A5011" t="s">
        <v>8231</v>
      </c>
      <c r="B5011">
        <v>1</v>
      </c>
      <c r="C5011" t="s">
        <v>8248</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15013</v>
      </c>
      <c r="R5011">
        <v>4444</v>
      </c>
      <c r="S5011">
        <v>4545</v>
      </c>
    </row>
    <row r="5012" spans="1:19" x14ac:dyDescent="0.3">
      <c r="A5012" t="s">
        <v>8231</v>
      </c>
      <c r="B5012">
        <v>1</v>
      </c>
      <c r="C5012" t="s">
        <v>8248</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15014</v>
      </c>
      <c r="R5012">
        <v>4546</v>
      </c>
      <c r="S5012">
        <v>4678</v>
      </c>
    </row>
    <row r="5013" spans="1:19" x14ac:dyDescent="0.3">
      <c r="A5013" t="s">
        <v>8231</v>
      </c>
      <c r="B5013">
        <v>1</v>
      </c>
      <c r="C5013" t="s">
        <v>8248</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15015</v>
      </c>
      <c r="R5013">
        <v>4679</v>
      </c>
      <c r="S5013">
        <v>4821</v>
      </c>
    </row>
    <row r="5014" spans="1:19" x14ac:dyDescent="0.3">
      <c r="A5014" t="s">
        <v>8231</v>
      </c>
      <c r="B5014">
        <v>1</v>
      </c>
      <c r="C5014" t="s">
        <v>8248</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15018</v>
      </c>
      <c r="R5014">
        <v>4822</v>
      </c>
      <c r="S5014">
        <v>4854</v>
      </c>
    </row>
    <row r="5015" spans="1:19" x14ac:dyDescent="0.3">
      <c r="A5015" t="s">
        <v>8231</v>
      </c>
      <c r="B5015">
        <v>1</v>
      </c>
      <c r="C5015" t="s">
        <v>8248</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15021</v>
      </c>
      <c r="R5015">
        <v>4072</v>
      </c>
      <c r="S5015">
        <v>4334</v>
      </c>
    </row>
    <row r="5016" spans="1:19" x14ac:dyDescent="0.3">
      <c r="A5016" t="s">
        <v>8231</v>
      </c>
      <c r="B5016">
        <v>1</v>
      </c>
      <c r="C5016" t="s">
        <v>8248</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15022</v>
      </c>
      <c r="R5016">
        <v>1</v>
      </c>
      <c r="S5016">
        <v>222</v>
      </c>
    </row>
    <row r="5017" spans="1:19" x14ac:dyDescent="0.3">
      <c r="A5017" t="s">
        <v>8231</v>
      </c>
      <c r="B5017">
        <v>1</v>
      </c>
      <c r="C5017" t="s">
        <v>8252</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14984</v>
      </c>
      <c r="R5017">
        <v>223</v>
      </c>
      <c r="S5017">
        <v>355</v>
      </c>
    </row>
    <row r="5018" spans="1:19" x14ac:dyDescent="0.3">
      <c r="A5018" t="s">
        <v>8231</v>
      </c>
      <c r="B5018">
        <v>1</v>
      </c>
      <c r="C5018" t="s">
        <v>8252</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14985</v>
      </c>
      <c r="R5018">
        <v>356</v>
      </c>
      <c r="S5018">
        <v>760</v>
      </c>
    </row>
    <row r="5019" spans="1:19" x14ac:dyDescent="0.3">
      <c r="A5019" t="s">
        <v>8231</v>
      </c>
      <c r="B5019">
        <v>1</v>
      </c>
      <c r="C5019" t="s">
        <v>8252</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14986</v>
      </c>
      <c r="R5019">
        <v>761</v>
      </c>
      <c r="S5019">
        <v>859</v>
      </c>
    </row>
    <row r="5020" spans="1:19" x14ac:dyDescent="0.3">
      <c r="A5020" t="s">
        <v>8231</v>
      </c>
      <c r="B5020">
        <v>1</v>
      </c>
      <c r="C5020" t="s">
        <v>8252</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14987</v>
      </c>
      <c r="R5020">
        <v>860</v>
      </c>
      <c r="S5020">
        <v>1118</v>
      </c>
    </row>
    <row r="5021" spans="1:19" x14ac:dyDescent="0.3">
      <c r="A5021" t="s">
        <v>8231</v>
      </c>
      <c r="B5021">
        <v>1</v>
      </c>
      <c r="C5021" t="s">
        <v>8252</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14988</v>
      </c>
      <c r="R5021">
        <v>1119</v>
      </c>
      <c r="S5021">
        <v>1245</v>
      </c>
    </row>
    <row r="5022" spans="1:19" x14ac:dyDescent="0.3">
      <c r="A5022" t="s">
        <v>8231</v>
      </c>
      <c r="B5022">
        <v>1</v>
      </c>
      <c r="C5022" t="s">
        <v>8252</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14989</v>
      </c>
      <c r="R5022">
        <v>1246</v>
      </c>
      <c r="S5022">
        <v>1419</v>
      </c>
    </row>
    <row r="5023" spans="1:19" x14ac:dyDescent="0.3">
      <c r="A5023" t="s">
        <v>8231</v>
      </c>
      <c r="B5023">
        <v>1</v>
      </c>
      <c r="C5023" t="s">
        <v>8252</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14990</v>
      </c>
      <c r="R5023">
        <v>1420</v>
      </c>
      <c r="S5023">
        <v>1593</v>
      </c>
    </row>
    <row r="5024" spans="1:19" x14ac:dyDescent="0.3">
      <c r="A5024" t="s">
        <v>8231</v>
      </c>
      <c r="B5024">
        <v>1</v>
      </c>
      <c r="C5024" t="s">
        <v>8252</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14991</v>
      </c>
      <c r="R5024">
        <v>1594</v>
      </c>
      <c r="S5024">
        <v>1761</v>
      </c>
    </row>
    <row r="5025" spans="1:19" x14ac:dyDescent="0.3">
      <c r="A5025" t="s">
        <v>8231</v>
      </c>
      <c r="B5025">
        <v>1</v>
      </c>
      <c r="C5025" t="s">
        <v>8252</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14992</v>
      </c>
      <c r="R5025">
        <v>1762</v>
      </c>
      <c r="S5025">
        <v>1812</v>
      </c>
    </row>
    <row r="5026" spans="1:19" x14ac:dyDescent="0.3">
      <c r="A5026" t="s">
        <v>8231</v>
      </c>
      <c r="B5026">
        <v>1</v>
      </c>
      <c r="C5026" t="s">
        <v>8252</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14993</v>
      </c>
      <c r="R5026">
        <v>1813</v>
      </c>
      <c r="S5026">
        <v>1943</v>
      </c>
    </row>
    <row r="5027" spans="1:19" x14ac:dyDescent="0.3">
      <c r="A5027" t="s">
        <v>8231</v>
      </c>
      <c r="B5027">
        <v>1</v>
      </c>
      <c r="C5027" t="s">
        <v>8252</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14994</v>
      </c>
      <c r="R5027">
        <v>1944</v>
      </c>
      <c r="S5027">
        <v>2001</v>
      </c>
    </row>
    <row r="5028" spans="1:19" x14ac:dyDescent="0.3">
      <c r="A5028" t="s">
        <v>8231</v>
      </c>
      <c r="B5028">
        <v>1</v>
      </c>
      <c r="C5028" t="s">
        <v>8252</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14995</v>
      </c>
      <c r="R5028">
        <v>2002</v>
      </c>
      <c r="S5028">
        <v>2123</v>
      </c>
    </row>
    <row r="5029" spans="1:19" x14ac:dyDescent="0.3">
      <c r="A5029" t="s">
        <v>8231</v>
      </c>
      <c r="B5029">
        <v>1</v>
      </c>
      <c r="C5029" t="s">
        <v>8252</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14996</v>
      </c>
      <c r="R5029">
        <v>2124</v>
      </c>
      <c r="S5029">
        <v>2274</v>
      </c>
    </row>
    <row r="5030" spans="1:19" x14ac:dyDescent="0.3">
      <c r="A5030" t="s">
        <v>8231</v>
      </c>
      <c r="B5030">
        <v>1</v>
      </c>
      <c r="C5030" t="s">
        <v>8252</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14997</v>
      </c>
      <c r="R5030">
        <v>2275</v>
      </c>
      <c r="S5030">
        <v>2438</v>
      </c>
    </row>
    <row r="5031" spans="1:19" x14ac:dyDescent="0.3">
      <c r="A5031" t="s">
        <v>8231</v>
      </c>
      <c r="B5031">
        <v>1</v>
      </c>
      <c r="C5031" t="s">
        <v>8252</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14998</v>
      </c>
      <c r="R5031">
        <v>2439</v>
      </c>
      <c r="S5031">
        <v>2505</v>
      </c>
    </row>
    <row r="5032" spans="1:19" x14ac:dyDescent="0.3">
      <c r="A5032" t="s">
        <v>8231</v>
      </c>
      <c r="B5032">
        <v>1</v>
      </c>
      <c r="C5032" t="s">
        <v>8252</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14999</v>
      </c>
      <c r="R5032">
        <v>2506</v>
      </c>
      <c r="S5032">
        <v>2616</v>
      </c>
    </row>
    <row r="5033" spans="1:19" x14ac:dyDescent="0.3">
      <c r="A5033" t="s">
        <v>8231</v>
      </c>
      <c r="B5033">
        <v>1</v>
      </c>
      <c r="C5033" t="s">
        <v>8252</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15000</v>
      </c>
      <c r="R5033">
        <v>2617</v>
      </c>
      <c r="S5033">
        <v>2859</v>
      </c>
    </row>
    <row r="5034" spans="1:19" x14ac:dyDescent="0.3">
      <c r="A5034" t="s">
        <v>8231</v>
      </c>
      <c r="B5034">
        <v>1</v>
      </c>
      <c r="C5034" t="s">
        <v>8252</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15001</v>
      </c>
      <c r="R5034">
        <v>2860</v>
      </c>
      <c r="S5034">
        <v>2973</v>
      </c>
    </row>
    <row r="5035" spans="1:19" x14ac:dyDescent="0.3">
      <c r="A5035" t="s">
        <v>8231</v>
      </c>
      <c r="B5035">
        <v>1</v>
      </c>
      <c r="C5035" t="s">
        <v>8252</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15002</v>
      </c>
      <c r="R5035">
        <v>2974</v>
      </c>
      <c r="S5035">
        <v>3081</v>
      </c>
    </row>
    <row r="5036" spans="1:19" x14ac:dyDescent="0.3">
      <c r="A5036" t="s">
        <v>8231</v>
      </c>
      <c r="B5036">
        <v>1</v>
      </c>
      <c r="C5036" t="s">
        <v>8252</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15003</v>
      </c>
      <c r="R5036">
        <v>3082</v>
      </c>
      <c r="S5036">
        <v>3168</v>
      </c>
    </row>
    <row r="5037" spans="1:19" x14ac:dyDescent="0.3">
      <c r="A5037" t="s">
        <v>8231</v>
      </c>
      <c r="B5037">
        <v>1</v>
      </c>
      <c r="C5037" t="s">
        <v>8252</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15004</v>
      </c>
      <c r="R5037">
        <v>3169</v>
      </c>
      <c r="S5037">
        <v>3215</v>
      </c>
    </row>
    <row r="5038" spans="1:19" x14ac:dyDescent="0.3">
      <c r="A5038" t="s">
        <v>8231</v>
      </c>
      <c r="B5038">
        <v>1</v>
      </c>
      <c r="C5038" t="s">
        <v>8252</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15005</v>
      </c>
      <c r="R5038">
        <v>3216</v>
      </c>
      <c r="S5038">
        <v>3382</v>
      </c>
    </row>
    <row r="5039" spans="1:19" x14ac:dyDescent="0.3">
      <c r="A5039" t="s">
        <v>8231</v>
      </c>
      <c r="B5039">
        <v>1</v>
      </c>
      <c r="C5039" t="s">
        <v>8252</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15006</v>
      </c>
      <c r="R5039">
        <v>3383</v>
      </c>
      <c r="S5039">
        <v>3546</v>
      </c>
    </row>
    <row r="5040" spans="1:19" x14ac:dyDescent="0.3">
      <c r="A5040" t="s">
        <v>8231</v>
      </c>
      <c r="B5040">
        <v>1</v>
      </c>
      <c r="C5040" t="s">
        <v>8252</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15007</v>
      </c>
      <c r="R5040">
        <v>3547</v>
      </c>
      <c r="S5040">
        <v>3774</v>
      </c>
    </row>
    <row r="5041" spans="1:19" x14ac:dyDescent="0.3">
      <c r="A5041" t="s">
        <v>8231</v>
      </c>
      <c r="B5041">
        <v>1</v>
      </c>
      <c r="C5041" t="s">
        <v>8252</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15009</v>
      </c>
      <c r="R5041">
        <v>3775</v>
      </c>
      <c r="S5041">
        <v>3852</v>
      </c>
    </row>
    <row r="5042" spans="1:19" x14ac:dyDescent="0.3">
      <c r="A5042" t="s">
        <v>8231</v>
      </c>
      <c r="B5042">
        <v>1</v>
      </c>
      <c r="C5042" t="s">
        <v>8252</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15010</v>
      </c>
      <c r="R5042">
        <v>3853</v>
      </c>
      <c r="S5042">
        <v>4071</v>
      </c>
    </row>
    <row r="5043" spans="1:19" x14ac:dyDescent="0.3">
      <c r="A5043" t="s">
        <v>8231</v>
      </c>
      <c r="B5043">
        <v>1</v>
      </c>
      <c r="C5043" t="s">
        <v>8252</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15013</v>
      </c>
      <c r="R5043">
        <v>4441</v>
      </c>
      <c r="S5043">
        <v>4542</v>
      </c>
    </row>
    <row r="5044" spans="1:19" x14ac:dyDescent="0.3">
      <c r="A5044" t="s">
        <v>8231</v>
      </c>
      <c r="B5044">
        <v>1</v>
      </c>
      <c r="C5044" t="s">
        <v>8252</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15014</v>
      </c>
      <c r="R5044">
        <v>4543</v>
      </c>
      <c r="S5044">
        <v>4675</v>
      </c>
    </row>
    <row r="5045" spans="1:19" x14ac:dyDescent="0.3">
      <c r="A5045" t="s">
        <v>8231</v>
      </c>
      <c r="B5045">
        <v>1</v>
      </c>
      <c r="C5045" t="s">
        <v>8252</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15015</v>
      </c>
      <c r="R5045">
        <v>4676</v>
      </c>
      <c r="S5045">
        <v>4818</v>
      </c>
    </row>
    <row r="5046" spans="1:19" x14ac:dyDescent="0.3">
      <c r="A5046" t="s">
        <v>8231</v>
      </c>
      <c r="B5046">
        <v>1</v>
      </c>
      <c r="C5046" t="s">
        <v>8252</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15018</v>
      </c>
      <c r="R5046">
        <v>4819</v>
      </c>
      <c r="S5046">
        <v>4851</v>
      </c>
    </row>
    <row r="5047" spans="1:19" x14ac:dyDescent="0.3">
      <c r="A5047" t="s">
        <v>8231</v>
      </c>
      <c r="B5047">
        <v>1</v>
      </c>
      <c r="C5047" t="s">
        <v>8252</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15021</v>
      </c>
      <c r="R5047">
        <v>4072</v>
      </c>
      <c r="S5047">
        <v>4334</v>
      </c>
    </row>
    <row r="5048" spans="1:19" x14ac:dyDescent="0.3">
      <c r="A5048" t="s">
        <v>8231</v>
      </c>
      <c r="B5048">
        <v>1</v>
      </c>
      <c r="C5048" t="s">
        <v>8252</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15023</v>
      </c>
      <c r="R5048">
        <v>4335</v>
      </c>
      <c r="S5048">
        <v>4440</v>
      </c>
    </row>
    <row r="5049" spans="1:19" x14ac:dyDescent="0.3">
      <c r="A5049" t="s">
        <v>8231</v>
      </c>
      <c r="B5049">
        <v>1</v>
      </c>
      <c r="C5049" t="s">
        <v>8252</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15022</v>
      </c>
      <c r="R5049">
        <v>1</v>
      </c>
      <c r="S5049">
        <v>222</v>
      </c>
    </row>
    <row r="5050" spans="1:19" x14ac:dyDescent="0.3">
      <c r="A5050" t="s">
        <v>144</v>
      </c>
      <c r="B5050">
        <v>-1</v>
      </c>
      <c r="C5050" t="s">
        <v>1625</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15024</v>
      </c>
      <c r="R5050">
        <v>1</v>
      </c>
      <c r="S5050">
        <v>85</v>
      </c>
    </row>
    <row r="5051" spans="1:19" x14ac:dyDescent="0.3">
      <c r="A5051" t="s">
        <v>144</v>
      </c>
      <c r="B5051">
        <v>-1</v>
      </c>
      <c r="C5051" t="s">
        <v>1625</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15025</v>
      </c>
      <c r="R5051">
        <v>86</v>
      </c>
      <c r="S5051">
        <v>798</v>
      </c>
    </row>
    <row r="5052" spans="1:19" x14ac:dyDescent="0.3">
      <c r="A5052" t="s">
        <v>144</v>
      </c>
      <c r="B5052">
        <v>-1</v>
      </c>
      <c r="C5052" t="s">
        <v>1625</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15026</v>
      </c>
      <c r="R5052">
        <v>799</v>
      </c>
      <c r="S5052">
        <v>975</v>
      </c>
    </row>
    <row r="5053" spans="1:19" x14ac:dyDescent="0.3">
      <c r="A5053" t="s">
        <v>144</v>
      </c>
      <c r="B5053">
        <v>-1</v>
      </c>
      <c r="C5053" t="s">
        <v>1625</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15027</v>
      </c>
      <c r="R5053">
        <v>976</v>
      </c>
      <c r="S5053">
        <v>1216</v>
      </c>
    </row>
    <row r="5054" spans="1:19" x14ac:dyDescent="0.3">
      <c r="A5054" t="s">
        <v>144</v>
      </c>
      <c r="B5054">
        <v>-1</v>
      </c>
      <c r="C5054" t="s">
        <v>1625</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15028</v>
      </c>
      <c r="R5054">
        <v>1217</v>
      </c>
      <c r="S5054">
        <v>1330</v>
      </c>
    </row>
    <row r="5055" spans="1:19" x14ac:dyDescent="0.3">
      <c r="A5055" t="s">
        <v>144</v>
      </c>
      <c r="B5055">
        <v>-1</v>
      </c>
      <c r="C5055" t="s">
        <v>1625</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15029</v>
      </c>
      <c r="R5055">
        <v>1331</v>
      </c>
      <c r="S5055">
        <v>1573</v>
      </c>
    </row>
    <row r="5056" spans="1:19" x14ac:dyDescent="0.3">
      <c r="A5056" t="s">
        <v>144</v>
      </c>
      <c r="B5056">
        <v>-1</v>
      </c>
      <c r="C5056" t="s">
        <v>1625</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15030</v>
      </c>
      <c r="R5056">
        <v>1574</v>
      </c>
      <c r="S5056">
        <v>1676</v>
      </c>
    </row>
    <row r="5057" spans="1:19" x14ac:dyDescent="0.3">
      <c r="A5057" t="s">
        <v>144</v>
      </c>
      <c r="B5057">
        <v>-1</v>
      </c>
      <c r="C5057" t="s">
        <v>1625</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15031</v>
      </c>
      <c r="R5057">
        <v>1677</v>
      </c>
      <c r="S5057">
        <v>1823</v>
      </c>
    </row>
    <row r="5058" spans="1:19" x14ac:dyDescent="0.3">
      <c r="A5058" t="s">
        <v>144</v>
      </c>
      <c r="B5058">
        <v>-1</v>
      </c>
      <c r="C5058" t="s">
        <v>1625</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15032</v>
      </c>
      <c r="R5058">
        <v>1824</v>
      </c>
      <c r="S5058">
        <v>1941</v>
      </c>
    </row>
    <row r="5059" spans="1:19" x14ac:dyDescent="0.3">
      <c r="A5059" t="s">
        <v>144</v>
      </c>
      <c r="B5059">
        <v>-1</v>
      </c>
      <c r="C5059" t="s">
        <v>1625</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15033</v>
      </c>
      <c r="R5059">
        <v>1942</v>
      </c>
      <c r="S5059">
        <v>2113</v>
      </c>
    </row>
    <row r="5060" spans="1:19" x14ac:dyDescent="0.3">
      <c r="A5060" t="s">
        <v>144</v>
      </c>
      <c r="B5060">
        <v>-1</v>
      </c>
      <c r="C5060" t="s">
        <v>1625</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15034</v>
      </c>
      <c r="R5060">
        <v>2114</v>
      </c>
      <c r="S5060">
        <v>2158</v>
      </c>
    </row>
    <row r="5061" spans="1:19" x14ac:dyDescent="0.3">
      <c r="A5061" t="s">
        <v>144</v>
      </c>
      <c r="B5061">
        <v>-1</v>
      </c>
      <c r="C5061" t="s">
        <v>1625</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15035</v>
      </c>
      <c r="R5061">
        <v>2159</v>
      </c>
      <c r="S5061">
        <v>2283</v>
      </c>
    </row>
    <row r="5062" spans="1:19" x14ac:dyDescent="0.3">
      <c r="A5062" t="s">
        <v>144</v>
      </c>
      <c r="B5062">
        <v>-1</v>
      </c>
      <c r="C5062" t="s">
        <v>1625</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15036</v>
      </c>
      <c r="R5062">
        <v>2284</v>
      </c>
      <c r="S5062">
        <v>2463</v>
      </c>
    </row>
    <row r="5063" spans="1:19" x14ac:dyDescent="0.3">
      <c r="A5063" t="s">
        <v>144</v>
      </c>
      <c r="B5063">
        <v>-1</v>
      </c>
      <c r="C5063" t="s">
        <v>1625</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15037</v>
      </c>
      <c r="R5063">
        <v>2464</v>
      </c>
      <c r="S5063">
        <v>2880</v>
      </c>
    </row>
    <row r="5064" spans="1:19" x14ac:dyDescent="0.3">
      <c r="A5064" t="s">
        <v>144</v>
      </c>
      <c r="B5064">
        <v>-1</v>
      </c>
      <c r="C5064" t="s">
        <v>1625</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15038</v>
      </c>
      <c r="R5064">
        <v>2881</v>
      </c>
      <c r="S5064">
        <v>3060</v>
      </c>
    </row>
    <row r="5065" spans="1:19" x14ac:dyDescent="0.3">
      <c r="A5065" t="s">
        <v>144</v>
      </c>
      <c r="B5065">
        <v>-1</v>
      </c>
      <c r="C5065" t="s">
        <v>1625</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15039</v>
      </c>
      <c r="R5065">
        <v>3061</v>
      </c>
      <c r="S5065">
        <v>3250</v>
      </c>
    </row>
    <row r="5066" spans="1:19" x14ac:dyDescent="0.3">
      <c r="A5066" t="s">
        <v>144</v>
      </c>
      <c r="B5066">
        <v>-1</v>
      </c>
      <c r="C5066" t="s">
        <v>1625</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15040</v>
      </c>
      <c r="R5066">
        <v>3251</v>
      </c>
      <c r="S5066">
        <v>3369</v>
      </c>
    </row>
    <row r="5067" spans="1:19" x14ac:dyDescent="0.3">
      <c r="A5067" t="s">
        <v>144</v>
      </c>
      <c r="B5067">
        <v>-1</v>
      </c>
      <c r="C5067" t="s">
        <v>1625</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15041</v>
      </c>
      <c r="R5067">
        <v>3370</v>
      </c>
      <c r="S5067">
        <v>3609</v>
      </c>
    </row>
    <row r="5068" spans="1:19" x14ac:dyDescent="0.3">
      <c r="A5068" t="s">
        <v>144</v>
      </c>
      <c r="B5068">
        <v>-1</v>
      </c>
      <c r="C5068" t="s">
        <v>1625</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15042</v>
      </c>
      <c r="R5068">
        <v>3610</v>
      </c>
      <c r="S5068">
        <v>3698</v>
      </c>
    </row>
    <row r="5069" spans="1:19" x14ac:dyDescent="0.3">
      <c r="A5069" t="s">
        <v>144</v>
      </c>
      <c r="B5069">
        <v>-1</v>
      </c>
      <c r="C5069" t="s">
        <v>1625</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15043</v>
      </c>
      <c r="R5069">
        <v>3699</v>
      </c>
      <c r="S5069">
        <v>3779</v>
      </c>
    </row>
    <row r="5070" spans="1:19" x14ac:dyDescent="0.3">
      <c r="A5070" t="s">
        <v>144</v>
      </c>
      <c r="B5070">
        <v>-1</v>
      </c>
      <c r="C5070" t="s">
        <v>1625</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15044</v>
      </c>
      <c r="R5070">
        <v>3780</v>
      </c>
      <c r="S5070">
        <v>3836</v>
      </c>
    </row>
    <row r="5071" spans="1:19" x14ac:dyDescent="0.3">
      <c r="A5071" t="s">
        <v>144</v>
      </c>
      <c r="B5071">
        <v>-1</v>
      </c>
      <c r="C5071" t="s">
        <v>1625</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15045</v>
      </c>
      <c r="R5071">
        <v>3837</v>
      </c>
      <c r="S5071">
        <v>3914</v>
      </c>
    </row>
    <row r="5072" spans="1:19" x14ac:dyDescent="0.3">
      <c r="A5072" t="s">
        <v>144</v>
      </c>
      <c r="B5072">
        <v>-1</v>
      </c>
      <c r="C5072" t="s">
        <v>1625</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15046</v>
      </c>
      <c r="R5072">
        <v>3915</v>
      </c>
      <c r="S5072">
        <v>3982</v>
      </c>
    </row>
    <row r="5073" spans="1:19" x14ac:dyDescent="0.3">
      <c r="A5073" t="s">
        <v>144</v>
      </c>
      <c r="B5073">
        <v>-1</v>
      </c>
      <c r="C5073" t="s">
        <v>1625</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15047</v>
      </c>
      <c r="R5073">
        <v>3983</v>
      </c>
      <c r="S5073">
        <v>4133</v>
      </c>
    </row>
    <row r="5074" spans="1:19" x14ac:dyDescent="0.3">
      <c r="A5074" t="s">
        <v>144</v>
      </c>
      <c r="B5074">
        <v>-1</v>
      </c>
      <c r="C5074" t="s">
        <v>1625</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15048</v>
      </c>
      <c r="R5074">
        <v>4134</v>
      </c>
      <c r="S5074">
        <v>4280</v>
      </c>
    </row>
    <row r="5075" spans="1:19" x14ac:dyDescent="0.3">
      <c r="A5075" t="s">
        <v>144</v>
      </c>
      <c r="B5075">
        <v>-1</v>
      </c>
      <c r="C5075" t="s">
        <v>1625</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15049</v>
      </c>
      <c r="R5075">
        <v>4281</v>
      </c>
      <c r="S5075">
        <v>4394</v>
      </c>
    </row>
    <row r="5076" spans="1:19" x14ac:dyDescent="0.3">
      <c r="A5076" t="s">
        <v>144</v>
      </c>
      <c r="B5076">
        <v>-1</v>
      </c>
      <c r="C5076" t="s">
        <v>1625</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15050</v>
      </c>
      <c r="R5076">
        <v>4395</v>
      </c>
      <c r="S5076">
        <v>4560</v>
      </c>
    </row>
    <row r="5077" spans="1:19" x14ac:dyDescent="0.3">
      <c r="A5077" t="s">
        <v>144</v>
      </c>
      <c r="B5077">
        <v>-1</v>
      </c>
      <c r="C5077" t="s">
        <v>1625</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15051</v>
      </c>
      <c r="R5077">
        <v>4561</v>
      </c>
      <c r="S5077">
        <v>4728</v>
      </c>
    </row>
    <row r="5078" spans="1:19" x14ac:dyDescent="0.3">
      <c r="A5078" t="s">
        <v>144</v>
      </c>
      <c r="B5078">
        <v>-1</v>
      </c>
      <c r="C5078" t="s">
        <v>1625</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15052</v>
      </c>
      <c r="R5078">
        <v>4729</v>
      </c>
      <c r="S5078">
        <v>4890</v>
      </c>
    </row>
    <row r="5079" spans="1:19" x14ac:dyDescent="0.3">
      <c r="A5079" t="s">
        <v>144</v>
      </c>
      <c r="B5079">
        <v>-1</v>
      </c>
      <c r="C5079" t="s">
        <v>1625</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15053</v>
      </c>
      <c r="R5079">
        <v>4891</v>
      </c>
      <c r="S5079">
        <v>5172</v>
      </c>
    </row>
    <row r="5080" spans="1:19" x14ac:dyDescent="0.3">
      <c r="A5080" t="s">
        <v>144</v>
      </c>
      <c r="B5080">
        <v>-1</v>
      </c>
      <c r="C5080" t="s">
        <v>1625</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15054</v>
      </c>
      <c r="R5080">
        <v>5173</v>
      </c>
      <c r="S5080">
        <v>7329</v>
      </c>
    </row>
    <row r="5081" spans="1:19" x14ac:dyDescent="0.3">
      <c r="A5081" t="s">
        <v>144</v>
      </c>
      <c r="B5081">
        <v>-1</v>
      </c>
      <c r="C5081" t="s">
        <v>1629</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15025</v>
      </c>
      <c r="R5081">
        <v>86</v>
      </c>
      <c r="S5081">
        <v>798</v>
      </c>
    </row>
    <row r="5082" spans="1:19" x14ac:dyDescent="0.3">
      <c r="A5082" t="s">
        <v>144</v>
      </c>
      <c r="B5082">
        <v>-1</v>
      </c>
      <c r="C5082" t="s">
        <v>1629</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15026</v>
      </c>
      <c r="R5082">
        <v>799</v>
      </c>
      <c r="S5082">
        <v>975</v>
      </c>
    </row>
    <row r="5083" spans="1:19" x14ac:dyDescent="0.3">
      <c r="A5083" t="s">
        <v>144</v>
      </c>
      <c r="B5083">
        <v>-1</v>
      </c>
      <c r="C5083" t="s">
        <v>1629</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15027</v>
      </c>
      <c r="R5083">
        <v>976</v>
      </c>
      <c r="S5083">
        <v>1216</v>
      </c>
    </row>
    <row r="5084" spans="1:19" x14ac:dyDescent="0.3">
      <c r="A5084" t="s">
        <v>144</v>
      </c>
      <c r="B5084">
        <v>-1</v>
      </c>
      <c r="C5084" t="s">
        <v>1629</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15029</v>
      </c>
      <c r="R5084">
        <v>1217</v>
      </c>
      <c r="S5084">
        <v>1459</v>
      </c>
    </row>
    <row r="5085" spans="1:19" x14ac:dyDescent="0.3">
      <c r="A5085" t="s">
        <v>144</v>
      </c>
      <c r="B5085">
        <v>-1</v>
      </c>
      <c r="C5085" t="s">
        <v>1629</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15030</v>
      </c>
      <c r="R5085">
        <v>1460</v>
      </c>
      <c r="S5085">
        <v>1562</v>
      </c>
    </row>
    <row r="5086" spans="1:19" x14ac:dyDescent="0.3">
      <c r="A5086" t="s">
        <v>144</v>
      </c>
      <c r="B5086">
        <v>-1</v>
      </c>
      <c r="C5086" t="s">
        <v>1629</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15031</v>
      </c>
      <c r="R5086">
        <v>1563</v>
      </c>
      <c r="S5086">
        <v>1709</v>
      </c>
    </row>
    <row r="5087" spans="1:19" x14ac:dyDescent="0.3">
      <c r="A5087" t="s">
        <v>144</v>
      </c>
      <c r="B5087">
        <v>-1</v>
      </c>
      <c r="C5087" t="s">
        <v>1629</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15032</v>
      </c>
      <c r="R5087">
        <v>1710</v>
      </c>
      <c r="S5087">
        <v>1827</v>
      </c>
    </row>
    <row r="5088" spans="1:19" x14ac:dyDescent="0.3">
      <c r="A5088" t="s">
        <v>144</v>
      </c>
      <c r="B5088">
        <v>-1</v>
      </c>
      <c r="C5088" t="s">
        <v>1629</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15033</v>
      </c>
      <c r="R5088">
        <v>1828</v>
      </c>
      <c r="S5088">
        <v>1999</v>
      </c>
    </row>
    <row r="5089" spans="1:19" x14ac:dyDescent="0.3">
      <c r="A5089" t="s">
        <v>144</v>
      </c>
      <c r="B5089">
        <v>-1</v>
      </c>
      <c r="C5089" t="s">
        <v>1629</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15034</v>
      </c>
      <c r="R5089">
        <v>2000</v>
      </c>
      <c r="S5089">
        <v>2044</v>
      </c>
    </row>
    <row r="5090" spans="1:19" x14ac:dyDescent="0.3">
      <c r="A5090" t="s">
        <v>144</v>
      </c>
      <c r="B5090">
        <v>-1</v>
      </c>
      <c r="C5090" t="s">
        <v>1629</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15035</v>
      </c>
      <c r="R5090">
        <v>2045</v>
      </c>
      <c r="S5090">
        <v>2169</v>
      </c>
    </row>
    <row r="5091" spans="1:19" x14ac:dyDescent="0.3">
      <c r="A5091" t="s">
        <v>144</v>
      </c>
      <c r="B5091">
        <v>-1</v>
      </c>
      <c r="C5091" t="s">
        <v>1629</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15036</v>
      </c>
      <c r="R5091">
        <v>2170</v>
      </c>
      <c r="S5091">
        <v>2349</v>
      </c>
    </row>
    <row r="5092" spans="1:19" x14ac:dyDescent="0.3">
      <c r="A5092" t="s">
        <v>144</v>
      </c>
      <c r="B5092">
        <v>-1</v>
      </c>
      <c r="C5092" t="s">
        <v>1629</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15037</v>
      </c>
      <c r="R5092">
        <v>2350</v>
      </c>
      <c r="S5092">
        <v>2766</v>
      </c>
    </row>
    <row r="5093" spans="1:19" x14ac:dyDescent="0.3">
      <c r="A5093" t="s">
        <v>144</v>
      </c>
      <c r="B5093">
        <v>-1</v>
      </c>
      <c r="C5093" t="s">
        <v>1629</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15038</v>
      </c>
      <c r="R5093">
        <v>2767</v>
      </c>
      <c r="S5093">
        <v>2946</v>
      </c>
    </row>
    <row r="5094" spans="1:19" x14ac:dyDescent="0.3">
      <c r="A5094" t="s">
        <v>144</v>
      </c>
      <c r="B5094">
        <v>-1</v>
      </c>
      <c r="C5094" t="s">
        <v>1629</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15039</v>
      </c>
      <c r="R5094">
        <v>2947</v>
      </c>
      <c r="S5094">
        <v>3136</v>
      </c>
    </row>
    <row r="5095" spans="1:19" x14ac:dyDescent="0.3">
      <c r="A5095" t="s">
        <v>144</v>
      </c>
      <c r="B5095">
        <v>-1</v>
      </c>
      <c r="C5095" t="s">
        <v>1629</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15040</v>
      </c>
      <c r="R5095">
        <v>3137</v>
      </c>
      <c r="S5095">
        <v>3255</v>
      </c>
    </row>
    <row r="5096" spans="1:19" x14ac:dyDescent="0.3">
      <c r="A5096" t="s">
        <v>144</v>
      </c>
      <c r="B5096">
        <v>-1</v>
      </c>
      <c r="C5096" t="s">
        <v>1629</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15041</v>
      </c>
      <c r="R5096">
        <v>3256</v>
      </c>
      <c r="S5096">
        <v>3495</v>
      </c>
    </row>
    <row r="5097" spans="1:19" x14ac:dyDescent="0.3">
      <c r="A5097" t="s">
        <v>144</v>
      </c>
      <c r="B5097">
        <v>-1</v>
      </c>
      <c r="C5097" t="s">
        <v>1629</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15042</v>
      </c>
      <c r="R5097">
        <v>3496</v>
      </c>
      <c r="S5097">
        <v>3584</v>
      </c>
    </row>
    <row r="5098" spans="1:19" x14ac:dyDescent="0.3">
      <c r="A5098" t="s">
        <v>144</v>
      </c>
      <c r="B5098">
        <v>-1</v>
      </c>
      <c r="C5098" t="s">
        <v>1629</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15043</v>
      </c>
      <c r="R5098">
        <v>3585</v>
      </c>
      <c r="S5098">
        <v>3665</v>
      </c>
    </row>
    <row r="5099" spans="1:19" x14ac:dyDescent="0.3">
      <c r="A5099" t="s">
        <v>144</v>
      </c>
      <c r="B5099">
        <v>-1</v>
      </c>
      <c r="C5099" t="s">
        <v>1629</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15044</v>
      </c>
      <c r="R5099">
        <v>3666</v>
      </c>
      <c r="S5099">
        <v>3722</v>
      </c>
    </row>
    <row r="5100" spans="1:19" x14ac:dyDescent="0.3">
      <c r="A5100" t="s">
        <v>144</v>
      </c>
      <c r="B5100">
        <v>-1</v>
      </c>
      <c r="C5100" t="s">
        <v>1629</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15045</v>
      </c>
      <c r="R5100">
        <v>3723</v>
      </c>
      <c r="S5100">
        <v>3800</v>
      </c>
    </row>
    <row r="5101" spans="1:19" x14ac:dyDescent="0.3">
      <c r="A5101" t="s">
        <v>144</v>
      </c>
      <c r="B5101">
        <v>-1</v>
      </c>
      <c r="C5101" t="s">
        <v>1629</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15046</v>
      </c>
      <c r="R5101">
        <v>3801</v>
      </c>
      <c r="S5101">
        <v>3868</v>
      </c>
    </row>
    <row r="5102" spans="1:19" x14ac:dyDescent="0.3">
      <c r="A5102" t="s">
        <v>144</v>
      </c>
      <c r="B5102">
        <v>-1</v>
      </c>
      <c r="C5102" t="s">
        <v>1629</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15047</v>
      </c>
      <c r="R5102">
        <v>3869</v>
      </c>
      <c r="S5102">
        <v>4019</v>
      </c>
    </row>
    <row r="5103" spans="1:19" x14ac:dyDescent="0.3">
      <c r="A5103" t="s">
        <v>144</v>
      </c>
      <c r="B5103">
        <v>-1</v>
      </c>
      <c r="C5103" t="s">
        <v>1629</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15048</v>
      </c>
      <c r="R5103">
        <v>4020</v>
      </c>
      <c r="S5103">
        <v>4166</v>
      </c>
    </row>
    <row r="5104" spans="1:19" x14ac:dyDescent="0.3">
      <c r="A5104" t="s">
        <v>144</v>
      </c>
      <c r="B5104">
        <v>-1</v>
      </c>
      <c r="C5104" t="s">
        <v>1629</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15049</v>
      </c>
      <c r="R5104">
        <v>4167</v>
      </c>
      <c r="S5104">
        <v>4280</v>
      </c>
    </row>
    <row r="5105" spans="1:19" x14ac:dyDescent="0.3">
      <c r="A5105" t="s">
        <v>144</v>
      </c>
      <c r="B5105">
        <v>-1</v>
      </c>
      <c r="C5105" t="s">
        <v>1629</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15050</v>
      </c>
      <c r="R5105">
        <v>4281</v>
      </c>
      <c r="S5105">
        <v>4446</v>
      </c>
    </row>
    <row r="5106" spans="1:19" x14ac:dyDescent="0.3">
      <c r="A5106" t="s">
        <v>144</v>
      </c>
      <c r="B5106">
        <v>-1</v>
      </c>
      <c r="C5106" t="s">
        <v>1629</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15051</v>
      </c>
      <c r="R5106">
        <v>4447</v>
      </c>
      <c r="S5106">
        <v>4614</v>
      </c>
    </row>
    <row r="5107" spans="1:19" x14ac:dyDescent="0.3">
      <c r="A5107" t="s">
        <v>144</v>
      </c>
      <c r="B5107">
        <v>-1</v>
      </c>
      <c r="C5107" t="s">
        <v>1629</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15052</v>
      </c>
      <c r="R5107">
        <v>4615</v>
      </c>
      <c r="S5107">
        <v>4776</v>
      </c>
    </row>
    <row r="5108" spans="1:19" x14ac:dyDescent="0.3">
      <c r="A5108" t="s">
        <v>144</v>
      </c>
      <c r="B5108">
        <v>-1</v>
      </c>
      <c r="C5108" t="s">
        <v>1629</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15053</v>
      </c>
      <c r="R5108">
        <v>4777</v>
      </c>
      <c r="S5108">
        <v>5058</v>
      </c>
    </row>
    <row r="5109" spans="1:19" x14ac:dyDescent="0.3">
      <c r="A5109" t="s">
        <v>144</v>
      </c>
      <c r="B5109">
        <v>-1</v>
      </c>
      <c r="C5109" t="s">
        <v>1629</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15055</v>
      </c>
      <c r="R5109">
        <v>1</v>
      </c>
      <c r="S5109">
        <v>85</v>
      </c>
    </row>
    <row r="5110" spans="1:19" x14ac:dyDescent="0.3">
      <c r="A5110" t="s">
        <v>144</v>
      </c>
      <c r="B5110">
        <v>-1</v>
      </c>
      <c r="C5110" t="s">
        <v>1629</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15056</v>
      </c>
      <c r="R5110">
        <v>5059</v>
      </c>
      <c r="S5110">
        <v>7215</v>
      </c>
    </row>
    <row r="5111" spans="1:19" x14ac:dyDescent="0.3">
      <c r="A5111" t="s">
        <v>3714</v>
      </c>
      <c r="B5111">
        <v>1</v>
      </c>
      <c r="C5111" t="s">
        <v>3715</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15057</v>
      </c>
    </row>
    <row r="5112" spans="1:19" x14ac:dyDescent="0.3">
      <c r="A5112" t="s">
        <v>3714</v>
      </c>
      <c r="B5112">
        <v>1</v>
      </c>
      <c r="C5112" t="s">
        <v>3715</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15058</v>
      </c>
      <c r="R5112">
        <v>1</v>
      </c>
      <c r="S5112">
        <v>220</v>
      </c>
    </row>
    <row r="5113" spans="1:19" x14ac:dyDescent="0.3">
      <c r="A5113" t="s">
        <v>3714</v>
      </c>
      <c r="B5113">
        <v>1</v>
      </c>
      <c r="C5113" t="s">
        <v>3715</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15059</v>
      </c>
      <c r="R5113">
        <v>221</v>
      </c>
      <c r="S5113">
        <v>598</v>
      </c>
    </row>
    <row r="5114" spans="1:19" x14ac:dyDescent="0.3">
      <c r="A5114" t="s">
        <v>3714</v>
      </c>
      <c r="B5114">
        <v>1</v>
      </c>
      <c r="C5114" t="s">
        <v>3715</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15060</v>
      </c>
      <c r="R5114">
        <v>599</v>
      </c>
      <c r="S5114">
        <v>744</v>
      </c>
    </row>
    <row r="5115" spans="1:19" x14ac:dyDescent="0.3">
      <c r="A5115" t="s">
        <v>3714</v>
      </c>
      <c r="B5115">
        <v>1</v>
      </c>
      <c r="C5115" t="s">
        <v>3715</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15061</v>
      </c>
      <c r="R5115">
        <v>745</v>
      </c>
      <c r="S5115">
        <v>870</v>
      </c>
    </row>
    <row r="5116" spans="1:19" x14ac:dyDescent="0.3">
      <c r="A5116" t="s">
        <v>3714</v>
      </c>
      <c r="B5116">
        <v>1</v>
      </c>
      <c r="C5116" t="s">
        <v>3715</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15062</v>
      </c>
      <c r="R5116">
        <v>871</v>
      </c>
      <c r="S5116">
        <v>1242</v>
      </c>
    </row>
    <row r="5117" spans="1:19" x14ac:dyDescent="0.3">
      <c r="A5117" t="s">
        <v>976</v>
      </c>
      <c r="B5117">
        <v>-1</v>
      </c>
      <c r="C5117" t="s">
        <v>989</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15063</v>
      </c>
    </row>
    <row r="5118" spans="1:19" x14ac:dyDescent="0.3">
      <c r="A5118" t="s">
        <v>976</v>
      </c>
      <c r="B5118">
        <v>-1</v>
      </c>
      <c r="C5118" t="s">
        <v>989</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15064</v>
      </c>
      <c r="R5118">
        <v>1</v>
      </c>
      <c r="S5118">
        <v>141</v>
      </c>
    </row>
    <row r="5119" spans="1:19" x14ac:dyDescent="0.3">
      <c r="A5119" t="s">
        <v>976</v>
      </c>
      <c r="B5119">
        <v>-1</v>
      </c>
      <c r="C5119" t="s">
        <v>989</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15065</v>
      </c>
      <c r="R5119">
        <v>142</v>
      </c>
      <c r="S5119">
        <v>240</v>
      </c>
    </row>
    <row r="5120" spans="1:19" x14ac:dyDescent="0.3">
      <c r="A5120" t="s">
        <v>976</v>
      </c>
      <c r="B5120">
        <v>-1</v>
      </c>
      <c r="C5120" t="s">
        <v>989</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15066</v>
      </c>
      <c r="R5120">
        <v>241</v>
      </c>
      <c r="S5120">
        <v>309</v>
      </c>
    </row>
    <row r="5121" spans="1:19" x14ac:dyDescent="0.3">
      <c r="A5121" t="s">
        <v>976</v>
      </c>
      <c r="B5121">
        <v>-1</v>
      </c>
      <c r="C5121" t="s">
        <v>989</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15067</v>
      </c>
      <c r="R5121">
        <v>310</v>
      </c>
      <c r="S5121">
        <v>391</v>
      </c>
    </row>
    <row r="5122" spans="1:19" x14ac:dyDescent="0.3">
      <c r="A5122" t="s">
        <v>976</v>
      </c>
      <c r="B5122">
        <v>-1</v>
      </c>
      <c r="C5122" t="s">
        <v>989</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15068</v>
      </c>
      <c r="R5122">
        <v>392</v>
      </c>
      <c r="S5122">
        <v>520</v>
      </c>
    </row>
    <row r="5123" spans="1:19" x14ac:dyDescent="0.3">
      <c r="A5123" t="s">
        <v>976</v>
      </c>
      <c r="B5123">
        <v>-1</v>
      </c>
      <c r="C5123" t="s">
        <v>989</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15069</v>
      </c>
      <c r="R5123">
        <v>521</v>
      </c>
      <c r="S5123">
        <v>588</v>
      </c>
    </row>
    <row r="5124" spans="1:19" x14ac:dyDescent="0.3">
      <c r="A5124" t="s">
        <v>976</v>
      </c>
      <c r="B5124">
        <v>-1</v>
      </c>
      <c r="C5124" t="s">
        <v>989</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15070</v>
      </c>
      <c r="R5124">
        <v>589</v>
      </c>
      <c r="S5124">
        <v>776</v>
      </c>
    </row>
    <row r="5125" spans="1:19" x14ac:dyDescent="0.3">
      <c r="A5125" t="s">
        <v>976</v>
      </c>
      <c r="B5125">
        <v>-1</v>
      </c>
      <c r="C5125" t="s">
        <v>989</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15071</v>
      </c>
      <c r="R5125">
        <v>777</v>
      </c>
      <c r="S5125">
        <v>839</v>
      </c>
    </row>
    <row r="5126" spans="1:19" x14ac:dyDescent="0.3">
      <c r="A5126" t="s">
        <v>976</v>
      </c>
      <c r="B5126">
        <v>-1</v>
      </c>
      <c r="C5126" t="s">
        <v>989</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15072</v>
      </c>
      <c r="R5126">
        <v>840</v>
      </c>
      <c r="S5126">
        <v>894</v>
      </c>
    </row>
    <row r="5127" spans="1:19" x14ac:dyDescent="0.3">
      <c r="A5127" t="s">
        <v>976</v>
      </c>
      <c r="B5127">
        <v>-1</v>
      </c>
      <c r="C5127" t="s">
        <v>989</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15073</v>
      </c>
      <c r="R5127">
        <v>895</v>
      </c>
      <c r="S5127">
        <v>974</v>
      </c>
    </row>
    <row r="5128" spans="1:19" x14ac:dyDescent="0.3">
      <c r="A5128" t="s">
        <v>976</v>
      </c>
      <c r="B5128">
        <v>-1</v>
      </c>
      <c r="C5128" t="s">
        <v>989</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15074</v>
      </c>
      <c r="R5128">
        <v>975</v>
      </c>
      <c r="S5128">
        <v>1102</v>
      </c>
    </row>
    <row r="5129" spans="1:19" x14ac:dyDescent="0.3">
      <c r="A5129" t="s">
        <v>976</v>
      </c>
      <c r="B5129">
        <v>-1</v>
      </c>
      <c r="C5129" t="s">
        <v>989</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15075</v>
      </c>
      <c r="R5129">
        <v>1103</v>
      </c>
      <c r="S5129">
        <v>1177</v>
      </c>
    </row>
    <row r="5130" spans="1:19" x14ac:dyDescent="0.3">
      <c r="A5130" t="s">
        <v>976</v>
      </c>
      <c r="B5130">
        <v>-1</v>
      </c>
      <c r="C5130" t="s">
        <v>989</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15076</v>
      </c>
      <c r="R5130">
        <v>1178</v>
      </c>
      <c r="S5130">
        <v>1349</v>
      </c>
    </row>
    <row r="5131" spans="1:19" x14ac:dyDescent="0.3">
      <c r="A5131" t="s">
        <v>976</v>
      </c>
      <c r="B5131">
        <v>-1</v>
      </c>
      <c r="C5131" t="s">
        <v>989</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15077</v>
      </c>
      <c r="R5131">
        <v>1350</v>
      </c>
      <c r="S5131">
        <v>1566</v>
      </c>
    </row>
    <row r="5132" spans="1:19" x14ac:dyDescent="0.3">
      <c r="A5132" t="s">
        <v>976</v>
      </c>
      <c r="B5132">
        <v>-1</v>
      </c>
      <c r="C5132" t="s">
        <v>989</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15078</v>
      </c>
      <c r="R5132">
        <v>1567</v>
      </c>
      <c r="S5132">
        <v>1631</v>
      </c>
    </row>
    <row r="5133" spans="1:19" x14ac:dyDescent="0.3">
      <c r="A5133" t="s">
        <v>976</v>
      </c>
      <c r="B5133">
        <v>-1</v>
      </c>
      <c r="C5133" t="s">
        <v>989</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15079</v>
      </c>
      <c r="R5133">
        <v>1632</v>
      </c>
      <c r="S5133">
        <v>1750</v>
      </c>
    </row>
    <row r="5134" spans="1:19" x14ac:dyDescent="0.3">
      <c r="A5134" t="s">
        <v>976</v>
      </c>
      <c r="B5134">
        <v>-1</v>
      </c>
      <c r="C5134" t="s">
        <v>989</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15080</v>
      </c>
      <c r="R5134">
        <v>1751</v>
      </c>
      <c r="S5134">
        <v>1908</v>
      </c>
    </row>
    <row r="5135" spans="1:19" x14ac:dyDescent="0.3">
      <c r="A5135" t="s">
        <v>976</v>
      </c>
      <c r="B5135">
        <v>-1</v>
      </c>
      <c r="C5135" t="s">
        <v>989</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15081</v>
      </c>
      <c r="R5135">
        <v>1909</v>
      </c>
      <c r="S5135">
        <v>1980</v>
      </c>
    </row>
    <row r="5136" spans="1:19" x14ac:dyDescent="0.3">
      <c r="A5136" t="s">
        <v>976</v>
      </c>
      <c r="B5136">
        <v>-1</v>
      </c>
      <c r="C5136" t="s">
        <v>996</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15064</v>
      </c>
      <c r="R5136">
        <v>1</v>
      </c>
      <c r="S5136">
        <v>141</v>
      </c>
    </row>
    <row r="5137" spans="1:19" x14ac:dyDescent="0.3">
      <c r="A5137" t="s">
        <v>976</v>
      </c>
      <c r="B5137">
        <v>-1</v>
      </c>
      <c r="C5137" t="s">
        <v>996</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15065</v>
      </c>
      <c r="R5137">
        <v>142</v>
      </c>
      <c r="S5137">
        <v>240</v>
      </c>
    </row>
    <row r="5138" spans="1:19" x14ac:dyDescent="0.3">
      <c r="A5138" t="s">
        <v>976</v>
      </c>
      <c r="B5138">
        <v>-1</v>
      </c>
      <c r="C5138" t="s">
        <v>996</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15066</v>
      </c>
      <c r="R5138">
        <v>241</v>
      </c>
      <c r="S5138">
        <v>309</v>
      </c>
    </row>
    <row r="5139" spans="1:19" x14ac:dyDescent="0.3">
      <c r="A5139" t="s">
        <v>976</v>
      </c>
      <c r="B5139">
        <v>-1</v>
      </c>
      <c r="C5139" t="s">
        <v>996</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15067</v>
      </c>
      <c r="R5139">
        <v>310</v>
      </c>
      <c r="S5139">
        <v>391</v>
      </c>
    </row>
    <row r="5140" spans="1:19" x14ac:dyDescent="0.3">
      <c r="A5140" t="s">
        <v>976</v>
      </c>
      <c r="B5140">
        <v>-1</v>
      </c>
      <c r="C5140" t="s">
        <v>996</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15068</v>
      </c>
      <c r="R5140">
        <v>392</v>
      </c>
      <c r="S5140">
        <v>520</v>
      </c>
    </row>
    <row r="5141" spans="1:19" x14ac:dyDescent="0.3">
      <c r="A5141" t="s">
        <v>976</v>
      </c>
      <c r="B5141">
        <v>-1</v>
      </c>
      <c r="C5141" t="s">
        <v>996</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15069</v>
      </c>
      <c r="R5141">
        <v>521</v>
      </c>
      <c r="S5141">
        <v>588</v>
      </c>
    </row>
    <row r="5142" spans="1:19" x14ac:dyDescent="0.3">
      <c r="A5142" t="s">
        <v>976</v>
      </c>
      <c r="B5142">
        <v>-1</v>
      </c>
      <c r="C5142" t="s">
        <v>996</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15070</v>
      </c>
      <c r="R5142">
        <v>589</v>
      </c>
      <c r="S5142">
        <v>776</v>
      </c>
    </row>
    <row r="5143" spans="1:19" x14ac:dyDescent="0.3">
      <c r="A5143" t="s">
        <v>976</v>
      </c>
      <c r="B5143">
        <v>-1</v>
      </c>
      <c r="C5143" t="s">
        <v>996</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15071</v>
      </c>
      <c r="R5143">
        <v>777</v>
      </c>
      <c r="S5143">
        <v>839</v>
      </c>
    </row>
    <row r="5144" spans="1:19" x14ac:dyDescent="0.3">
      <c r="A5144" t="s">
        <v>976</v>
      </c>
      <c r="B5144">
        <v>-1</v>
      </c>
      <c r="C5144" t="s">
        <v>996</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15072</v>
      </c>
      <c r="R5144">
        <v>840</v>
      </c>
      <c r="S5144">
        <v>894</v>
      </c>
    </row>
    <row r="5145" spans="1:19" x14ac:dyDescent="0.3">
      <c r="A5145" t="s">
        <v>976</v>
      </c>
      <c r="B5145">
        <v>-1</v>
      </c>
      <c r="C5145" t="s">
        <v>996</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15073</v>
      </c>
      <c r="R5145">
        <v>895</v>
      </c>
      <c r="S5145">
        <v>974</v>
      </c>
    </row>
    <row r="5146" spans="1:19" x14ac:dyDescent="0.3">
      <c r="A5146" t="s">
        <v>976</v>
      </c>
      <c r="B5146">
        <v>-1</v>
      </c>
      <c r="C5146" t="s">
        <v>996</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15078</v>
      </c>
      <c r="R5146">
        <v>1039</v>
      </c>
      <c r="S5146">
        <v>1103</v>
      </c>
    </row>
    <row r="5147" spans="1:19" x14ac:dyDescent="0.3">
      <c r="A5147" t="s">
        <v>976</v>
      </c>
      <c r="B5147">
        <v>-1</v>
      </c>
      <c r="C5147" t="s">
        <v>996</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15079</v>
      </c>
      <c r="R5147">
        <v>1104</v>
      </c>
      <c r="S5147">
        <v>1222</v>
      </c>
    </row>
    <row r="5148" spans="1:19" x14ac:dyDescent="0.3">
      <c r="A5148" t="s">
        <v>976</v>
      </c>
      <c r="B5148">
        <v>-1</v>
      </c>
      <c r="C5148" t="s">
        <v>996</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15080</v>
      </c>
      <c r="R5148">
        <v>1223</v>
      </c>
      <c r="S5148">
        <v>1380</v>
      </c>
    </row>
    <row r="5149" spans="1:19" x14ac:dyDescent="0.3">
      <c r="A5149" t="s">
        <v>976</v>
      </c>
      <c r="B5149">
        <v>-1</v>
      </c>
      <c r="C5149" t="s">
        <v>996</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15082</v>
      </c>
    </row>
    <row r="5150" spans="1:19" x14ac:dyDescent="0.3">
      <c r="A5150" t="s">
        <v>976</v>
      </c>
      <c r="B5150">
        <v>-1</v>
      </c>
      <c r="C5150" t="s">
        <v>996</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15083</v>
      </c>
    </row>
    <row r="5151" spans="1:19" x14ac:dyDescent="0.3">
      <c r="A5151" t="s">
        <v>976</v>
      </c>
      <c r="B5151">
        <v>-1</v>
      </c>
      <c r="C5151" t="s">
        <v>996</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15084</v>
      </c>
      <c r="R5151">
        <v>975</v>
      </c>
      <c r="S5151">
        <v>1038</v>
      </c>
    </row>
    <row r="5152" spans="1:19" x14ac:dyDescent="0.3">
      <c r="A5152" t="s">
        <v>976</v>
      </c>
      <c r="B5152">
        <v>-1</v>
      </c>
      <c r="C5152" t="s">
        <v>996</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15085</v>
      </c>
      <c r="R5152">
        <v>1381</v>
      </c>
      <c r="S5152">
        <v>1452</v>
      </c>
    </row>
    <row r="5153" spans="1:19" x14ac:dyDescent="0.3">
      <c r="A5153" t="s">
        <v>4173</v>
      </c>
      <c r="B5153">
        <v>-1</v>
      </c>
      <c r="C5153" t="s">
        <v>4186</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15086</v>
      </c>
    </row>
    <row r="5154" spans="1:19" x14ac:dyDescent="0.3">
      <c r="A5154" t="s">
        <v>4173</v>
      </c>
      <c r="B5154">
        <v>-1</v>
      </c>
      <c r="C5154" t="s">
        <v>4186</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15087</v>
      </c>
      <c r="R5154">
        <v>1</v>
      </c>
      <c r="S5154">
        <v>162</v>
      </c>
    </row>
    <row r="5155" spans="1:19" x14ac:dyDescent="0.3">
      <c r="A5155" t="s">
        <v>4173</v>
      </c>
      <c r="B5155">
        <v>-1</v>
      </c>
      <c r="C5155" t="s">
        <v>4186</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15088</v>
      </c>
      <c r="R5155">
        <v>163</v>
      </c>
      <c r="S5155">
        <v>529</v>
      </c>
    </row>
    <row r="5156" spans="1:19" x14ac:dyDescent="0.3">
      <c r="A5156" t="s">
        <v>4173</v>
      </c>
      <c r="B5156">
        <v>-1</v>
      </c>
      <c r="C5156" t="s">
        <v>4186</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15089</v>
      </c>
      <c r="R5156">
        <v>530</v>
      </c>
      <c r="S5156">
        <v>663</v>
      </c>
    </row>
    <row r="5157" spans="1:19" x14ac:dyDescent="0.3">
      <c r="A5157" t="s">
        <v>4173</v>
      </c>
      <c r="B5157">
        <v>-1</v>
      </c>
      <c r="C5157" t="s">
        <v>4186</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15090</v>
      </c>
      <c r="R5157">
        <v>664</v>
      </c>
      <c r="S5157">
        <v>981</v>
      </c>
    </row>
    <row r="5158" spans="1:19" x14ac:dyDescent="0.3">
      <c r="A5158" t="s">
        <v>4173</v>
      </c>
      <c r="B5158">
        <v>-1</v>
      </c>
      <c r="C5158" t="s">
        <v>4186</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15091</v>
      </c>
      <c r="R5158">
        <v>982</v>
      </c>
      <c r="S5158">
        <v>1147</v>
      </c>
    </row>
    <row r="5159" spans="1:19" x14ac:dyDescent="0.3">
      <c r="A5159" t="s">
        <v>4173</v>
      </c>
      <c r="B5159">
        <v>-1</v>
      </c>
      <c r="C5159" t="s">
        <v>4186</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15092</v>
      </c>
      <c r="R5159">
        <v>1148</v>
      </c>
      <c r="S5159">
        <v>1338</v>
      </c>
    </row>
    <row r="5160" spans="1:19" x14ac:dyDescent="0.3">
      <c r="A5160" t="s">
        <v>4173</v>
      </c>
      <c r="B5160">
        <v>-1</v>
      </c>
      <c r="C5160" t="s">
        <v>4186</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15093</v>
      </c>
      <c r="R5160">
        <v>1339</v>
      </c>
      <c r="S5160">
        <v>1486</v>
      </c>
    </row>
    <row r="5161" spans="1:19" x14ac:dyDescent="0.3">
      <c r="A5161" t="s">
        <v>4173</v>
      </c>
      <c r="B5161">
        <v>-1</v>
      </c>
      <c r="C5161" t="s">
        <v>4186</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15094</v>
      </c>
      <c r="R5161">
        <v>1487</v>
      </c>
      <c r="S5161">
        <v>1755</v>
      </c>
    </row>
    <row r="5162" spans="1:19" x14ac:dyDescent="0.3">
      <c r="A5162" t="s">
        <v>4173</v>
      </c>
      <c r="B5162">
        <v>-1</v>
      </c>
      <c r="C5162" t="s">
        <v>4186</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15095</v>
      </c>
      <c r="R5162">
        <v>1756</v>
      </c>
      <c r="S5162">
        <v>2089</v>
      </c>
    </row>
    <row r="5163" spans="1:19" x14ac:dyDescent="0.3">
      <c r="A5163" t="s">
        <v>4173</v>
      </c>
      <c r="B5163">
        <v>-1</v>
      </c>
      <c r="C5163" t="s">
        <v>4186</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15096</v>
      </c>
      <c r="R5163">
        <v>2090</v>
      </c>
      <c r="S5163">
        <v>2199</v>
      </c>
    </row>
    <row r="5164" spans="1:19" x14ac:dyDescent="0.3">
      <c r="A5164" t="s">
        <v>4173</v>
      </c>
      <c r="B5164">
        <v>-1</v>
      </c>
      <c r="C5164" t="s">
        <v>4182</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15088</v>
      </c>
      <c r="R5164">
        <v>529</v>
      </c>
      <c r="S5164">
        <v>895</v>
      </c>
    </row>
    <row r="5165" spans="1:19" x14ac:dyDescent="0.3">
      <c r="A5165" t="s">
        <v>4173</v>
      </c>
      <c r="B5165">
        <v>-1</v>
      </c>
      <c r="C5165" t="s">
        <v>4182</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15089</v>
      </c>
      <c r="R5165">
        <v>896</v>
      </c>
      <c r="S5165">
        <v>1029</v>
      </c>
    </row>
    <row r="5166" spans="1:19" x14ac:dyDescent="0.3">
      <c r="A5166" t="s">
        <v>4173</v>
      </c>
      <c r="B5166">
        <v>-1</v>
      </c>
      <c r="C5166" t="s">
        <v>4182</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15090</v>
      </c>
      <c r="R5166">
        <v>1030</v>
      </c>
      <c r="S5166">
        <v>1347</v>
      </c>
    </row>
    <row r="5167" spans="1:19" x14ac:dyDescent="0.3">
      <c r="A5167" t="s">
        <v>4173</v>
      </c>
      <c r="B5167">
        <v>-1</v>
      </c>
      <c r="C5167" t="s">
        <v>4182</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15091</v>
      </c>
      <c r="R5167">
        <v>1348</v>
      </c>
      <c r="S5167">
        <v>1513</v>
      </c>
    </row>
    <row r="5168" spans="1:19" x14ac:dyDescent="0.3">
      <c r="A5168" t="s">
        <v>4173</v>
      </c>
      <c r="B5168">
        <v>-1</v>
      </c>
      <c r="C5168" t="s">
        <v>4182</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15092</v>
      </c>
      <c r="R5168">
        <v>1514</v>
      </c>
      <c r="S5168">
        <v>1704</v>
      </c>
    </row>
    <row r="5169" spans="1:19" x14ac:dyDescent="0.3">
      <c r="A5169" t="s">
        <v>4173</v>
      </c>
      <c r="B5169">
        <v>-1</v>
      </c>
      <c r="C5169" t="s">
        <v>4182</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15093</v>
      </c>
      <c r="R5169">
        <v>1705</v>
      </c>
      <c r="S5169">
        <v>1852</v>
      </c>
    </row>
    <row r="5170" spans="1:19" x14ac:dyDescent="0.3">
      <c r="A5170" t="s">
        <v>4173</v>
      </c>
      <c r="B5170">
        <v>-1</v>
      </c>
      <c r="C5170" t="s">
        <v>4182</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15094</v>
      </c>
      <c r="R5170">
        <v>1853</v>
      </c>
      <c r="S5170">
        <v>2121</v>
      </c>
    </row>
    <row r="5171" spans="1:19" x14ac:dyDescent="0.3">
      <c r="A5171" t="s">
        <v>4173</v>
      </c>
      <c r="B5171">
        <v>-1</v>
      </c>
      <c r="C5171" t="s">
        <v>4182</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15095</v>
      </c>
      <c r="R5171">
        <v>2122</v>
      </c>
      <c r="S5171">
        <v>2455</v>
      </c>
    </row>
    <row r="5172" spans="1:19" x14ac:dyDescent="0.3">
      <c r="A5172" t="s">
        <v>4173</v>
      </c>
      <c r="B5172">
        <v>-1</v>
      </c>
      <c r="C5172" t="s">
        <v>4182</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15097</v>
      </c>
      <c r="R5172">
        <v>1</v>
      </c>
      <c r="S5172">
        <v>155</v>
      </c>
    </row>
    <row r="5173" spans="1:19" x14ac:dyDescent="0.3">
      <c r="A5173" t="s">
        <v>4173</v>
      </c>
      <c r="B5173">
        <v>-1</v>
      </c>
      <c r="C5173" t="s">
        <v>4182</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15098</v>
      </c>
      <c r="R5173">
        <v>156</v>
      </c>
      <c r="S5173">
        <v>366</v>
      </c>
    </row>
    <row r="5174" spans="1:19" x14ac:dyDescent="0.3">
      <c r="A5174" t="s">
        <v>4173</v>
      </c>
      <c r="B5174">
        <v>-1</v>
      </c>
      <c r="C5174" t="s">
        <v>4182</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15099</v>
      </c>
      <c r="R5174">
        <v>367</v>
      </c>
      <c r="S5174">
        <v>528</v>
      </c>
    </row>
    <row r="5175" spans="1:19" x14ac:dyDescent="0.3">
      <c r="A5175" t="s">
        <v>4173</v>
      </c>
      <c r="B5175">
        <v>-1</v>
      </c>
      <c r="C5175" t="s">
        <v>4182</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15100</v>
      </c>
      <c r="R5175">
        <v>2456</v>
      </c>
      <c r="S5175">
        <v>2565</v>
      </c>
    </row>
    <row r="5176" spans="1:19" x14ac:dyDescent="0.3">
      <c r="A5176" t="s">
        <v>3180</v>
      </c>
      <c r="B5176">
        <v>-1</v>
      </c>
      <c r="C5176" t="s">
        <v>3181</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15101</v>
      </c>
      <c r="R5176">
        <v>1</v>
      </c>
      <c r="S5176">
        <v>1125</v>
      </c>
    </row>
    <row r="5177" spans="1:19" x14ac:dyDescent="0.3">
      <c r="A5177" t="s">
        <v>9440</v>
      </c>
      <c r="B5177">
        <v>-1</v>
      </c>
      <c r="C5177" t="s">
        <v>9443</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15102</v>
      </c>
      <c r="R5177">
        <v>1</v>
      </c>
      <c r="S5177">
        <v>39</v>
      </c>
    </row>
    <row r="5178" spans="1:19" x14ac:dyDescent="0.3">
      <c r="A5178" t="s">
        <v>9440</v>
      </c>
      <c r="B5178">
        <v>-1</v>
      </c>
      <c r="C5178" t="s">
        <v>9443</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15103</v>
      </c>
      <c r="R5178">
        <v>40</v>
      </c>
      <c r="S5178">
        <v>121</v>
      </c>
    </row>
    <row r="5179" spans="1:19" x14ac:dyDescent="0.3">
      <c r="A5179" t="s">
        <v>9440</v>
      </c>
      <c r="B5179">
        <v>-1</v>
      </c>
      <c r="C5179" t="s">
        <v>9443</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15104</v>
      </c>
      <c r="R5179">
        <v>122</v>
      </c>
      <c r="S5179">
        <v>843</v>
      </c>
    </row>
    <row r="5180" spans="1:19" x14ac:dyDescent="0.3">
      <c r="A5180" t="s">
        <v>101</v>
      </c>
      <c r="B5180">
        <v>-1</v>
      </c>
      <c r="C5180" t="s">
        <v>5978</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15105</v>
      </c>
      <c r="R5180">
        <v>1</v>
      </c>
      <c r="S5180">
        <v>61</v>
      </c>
    </row>
    <row r="5181" spans="1:19" x14ac:dyDescent="0.3">
      <c r="A5181" t="s">
        <v>101</v>
      </c>
      <c r="B5181">
        <v>-1</v>
      </c>
      <c r="C5181" t="s">
        <v>5978</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15106</v>
      </c>
      <c r="R5181">
        <v>62</v>
      </c>
      <c r="S5181">
        <v>140</v>
      </c>
    </row>
    <row r="5182" spans="1:19" x14ac:dyDescent="0.3">
      <c r="A5182" t="s">
        <v>101</v>
      </c>
      <c r="B5182">
        <v>-1</v>
      </c>
      <c r="C5182" t="s">
        <v>5978</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15107</v>
      </c>
      <c r="R5182">
        <v>141</v>
      </c>
      <c r="S5182">
        <v>403</v>
      </c>
    </row>
    <row r="5183" spans="1:19" x14ac:dyDescent="0.3">
      <c r="A5183" t="s">
        <v>101</v>
      </c>
      <c r="B5183">
        <v>-1</v>
      </c>
      <c r="C5183" t="s">
        <v>5978</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15108</v>
      </c>
      <c r="R5183">
        <v>404</v>
      </c>
      <c r="S5183">
        <v>742</v>
      </c>
    </row>
    <row r="5184" spans="1:19" x14ac:dyDescent="0.3">
      <c r="A5184" t="s">
        <v>101</v>
      </c>
      <c r="B5184">
        <v>-1</v>
      </c>
      <c r="C5184" t="s">
        <v>5978</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15109</v>
      </c>
      <c r="R5184">
        <v>743</v>
      </c>
      <c r="S5184">
        <v>865</v>
      </c>
    </row>
    <row r="5185" spans="1:19" x14ac:dyDescent="0.3">
      <c r="A5185" t="s">
        <v>101</v>
      </c>
      <c r="B5185">
        <v>-1</v>
      </c>
      <c r="C5185" t="s">
        <v>5978</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15110</v>
      </c>
      <c r="R5185">
        <v>866</v>
      </c>
      <c r="S5185">
        <v>1099</v>
      </c>
    </row>
    <row r="5186" spans="1:19" x14ac:dyDescent="0.3">
      <c r="A5186" t="s">
        <v>101</v>
      </c>
      <c r="B5186">
        <v>-1</v>
      </c>
      <c r="C5186" t="s">
        <v>5978</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15111</v>
      </c>
      <c r="R5186">
        <v>1100</v>
      </c>
      <c r="S5186">
        <v>1255</v>
      </c>
    </row>
    <row r="5187" spans="1:19" x14ac:dyDescent="0.3">
      <c r="A5187" t="s">
        <v>101</v>
      </c>
      <c r="B5187">
        <v>-1</v>
      </c>
      <c r="C5187" t="s">
        <v>5978</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15112</v>
      </c>
      <c r="R5187">
        <v>1256</v>
      </c>
      <c r="S5187">
        <v>1441</v>
      </c>
    </row>
    <row r="5188" spans="1:19" x14ac:dyDescent="0.3">
      <c r="A5188" t="s">
        <v>101</v>
      </c>
      <c r="B5188">
        <v>-1</v>
      </c>
      <c r="C5188" t="s">
        <v>5978</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15113</v>
      </c>
      <c r="R5188">
        <v>1442</v>
      </c>
      <c r="S5188">
        <v>1555</v>
      </c>
    </row>
    <row r="5189" spans="1:19" x14ac:dyDescent="0.3">
      <c r="A5189" t="s">
        <v>101</v>
      </c>
      <c r="B5189">
        <v>-1</v>
      </c>
      <c r="C5189" t="s">
        <v>5978</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15114</v>
      </c>
      <c r="R5189">
        <v>1556</v>
      </c>
      <c r="S5189">
        <v>1669</v>
      </c>
    </row>
    <row r="5190" spans="1:19" x14ac:dyDescent="0.3">
      <c r="A5190" t="s">
        <v>101</v>
      </c>
      <c r="B5190">
        <v>-1</v>
      </c>
      <c r="C5190" t="s">
        <v>5978</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15115</v>
      </c>
      <c r="R5190">
        <v>1670</v>
      </c>
      <c r="S5190">
        <v>1903</v>
      </c>
    </row>
    <row r="5191" spans="1:19" x14ac:dyDescent="0.3">
      <c r="A5191" t="s">
        <v>101</v>
      </c>
      <c r="B5191">
        <v>-1</v>
      </c>
      <c r="C5191" t="s">
        <v>5978</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15116</v>
      </c>
      <c r="R5191">
        <v>1904</v>
      </c>
      <c r="S5191">
        <v>2014</v>
      </c>
    </row>
    <row r="5192" spans="1:19" x14ac:dyDescent="0.3">
      <c r="A5192" t="s">
        <v>101</v>
      </c>
      <c r="B5192">
        <v>-1</v>
      </c>
      <c r="C5192" t="s">
        <v>5978</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15117</v>
      </c>
      <c r="R5192">
        <v>2015</v>
      </c>
      <c r="S5192">
        <v>2207</v>
      </c>
    </row>
    <row r="5193" spans="1:19" x14ac:dyDescent="0.3">
      <c r="A5193" t="s">
        <v>101</v>
      </c>
      <c r="B5193">
        <v>-1</v>
      </c>
      <c r="C5193" t="s">
        <v>5978</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15118</v>
      </c>
      <c r="R5193">
        <v>2208</v>
      </c>
      <c r="S5193">
        <v>2353</v>
      </c>
    </row>
    <row r="5194" spans="1:19" x14ac:dyDescent="0.3">
      <c r="A5194" t="s">
        <v>101</v>
      </c>
      <c r="B5194">
        <v>-1</v>
      </c>
      <c r="C5194" t="s">
        <v>5978</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15119</v>
      </c>
      <c r="R5194">
        <v>2354</v>
      </c>
      <c r="S5194">
        <v>2467</v>
      </c>
    </row>
    <row r="5195" spans="1:19" x14ac:dyDescent="0.3">
      <c r="A5195" t="s">
        <v>101</v>
      </c>
      <c r="B5195">
        <v>-1</v>
      </c>
      <c r="C5195" t="s">
        <v>5978</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15120</v>
      </c>
      <c r="R5195">
        <v>2468</v>
      </c>
      <c r="S5195">
        <v>2587</v>
      </c>
    </row>
    <row r="5196" spans="1:19" x14ac:dyDescent="0.3">
      <c r="A5196" t="s">
        <v>101</v>
      </c>
      <c r="B5196">
        <v>-1</v>
      </c>
      <c r="C5196" t="s">
        <v>5978</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15121</v>
      </c>
      <c r="R5196">
        <v>2588</v>
      </c>
      <c r="S5196">
        <v>2740</v>
      </c>
    </row>
    <row r="5197" spans="1:19" x14ac:dyDescent="0.3">
      <c r="A5197" t="s">
        <v>101</v>
      </c>
      <c r="B5197">
        <v>-1</v>
      </c>
      <c r="C5197" t="s">
        <v>5978</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15122</v>
      </c>
      <c r="R5197">
        <v>2741</v>
      </c>
      <c r="S5197">
        <v>2969</v>
      </c>
    </row>
    <row r="5198" spans="1:19" x14ac:dyDescent="0.3">
      <c r="A5198" t="s">
        <v>101</v>
      </c>
      <c r="B5198">
        <v>-1</v>
      </c>
      <c r="C5198" t="s">
        <v>5978</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15123</v>
      </c>
      <c r="R5198">
        <v>2970</v>
      </c>
      <c r="S5198">
        <v>3171</v>
      </c>
    </row>
    <row r="5199" spans="1:19" x14ac:dyDescent="0.3">
      <c r="A5199" t="s">
        <v>101</v>
      </c>
      <c r="B5199">
        <v>-1</v>
      </c>
      <c r="C5199" t="s">
        <v>5978</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15124</v>
      </c>
      <c r="R5199">
        <v>3172</v>
      </c>
      <c r="S5199">
        <v>3325</v>
      </c>
    </row>
    <row r="5200" spans="1:19" x14ac:dyDescent="0.3">
      <c r="A5200" t="s">
        <v>101</v>
      </c>
      <c r="B5200">
        <v>-1</v>
      </c>
      <c r="C5200" t="s">
        <v>5978</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15125</v>
      </c>
      <c r="R5200">
        <v>3326</v>
      </c>
      <c r="S5200">
        <v>3510</v>
      </c>
    </row>
    <row r="5201" spans="1:19" x14ac:dyDescent="0.3">
      <c r="A5201" t="s">
        <v>101</v>
      </c>
      <c r="B5201">
        <v>-1</v>
      </c>
      <c r="C5201" t="s">
        <v>5978</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15126</v>
      </c>
      <c r="R5201">
        <v>3511</v>
      </c>
      <c r="S5201">
        <v>3643</v>
      </c>
    </row>
    <row r="5202" spans="1:19" x14ac:dyDescent="0.3">
      <c r="A5202" t="s">
        <v>101</v>
      </c>
      <c r="B5202">
        <v>-1</v>
      </c>
      <c r="C5202" t="s">
        <v>5978</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15127</v>
      </c>
      <c r="R5202">
        <v>3644</v>
      </c>
      <c r="S5202">
        <v>3901</v>
      </c>
    </row>
    <row r="5203" spans="1:19" x14ac:dyDescent="0.3">
      <c r="A5203" t="s">
        <v>101</v>
      </c>
      <c r="B5203">
        <v>-1</v>
      </c>
      <c r="C5203" t="s">
        <v>5978</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15128</v>
      </c>
      <c r="R5203">
        <v>3902</v>
      </c>
      <c r="S5203">
        <v>4014</v>
      </c>
    </row>
    <row r="5204" spans="1:19" x14ac:dyDescent="0.3">
      <c r="A5204" t="s">
        <v>101</v>
      </c>
      <c r="B5204">
        <v>-1</v>
      </c>
      <c r="C5204" t="s">
        <v>5978</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15129</v>
      </c>
      <c r="R5204">
        <v>4015</v>
      </c>
      <c r="S5204">
        <v>4586</v>
      </c>
    </row>
    <row r="5205" spans="1:19" x14ac:dyDescent="0.3">
      <c r="A5205" t="s">
        <v>101</v>
      </c>
      <c r="B5205">
        <v>-1</v>
      </c>
      <c r="C5205" t="s">
        <v>5978</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15130</v>
      </c>
      <c r="R5205">
        <v>4587</v>
      </c>
      <c r="S5205">
        <v>5018</v>
      </c>
    </row>
    <row r="5206" spans="1:19" x14ac:dyDescent="0.3">
      <c r="A5206" t="s">
        <v>101</v>
      </c>
      <c r="B5206">
        <v>-1</v>
      </c>
      <c r="C5206" t="s">
        <v>5978</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15131</v>
      </c>
      <c r="R5206">
        <v>5019</v>
      </c>
      <c r="S5206">
        <v>5167</v>
      </c>
    </row>
    <row r="5207" spans="1:19" x14ac:dyDescent="0.3">
      <c r="A5207" t="s">
        <v>101</v>
      </c>
      <c r="B5207">
        <v>-1</v>
      </c>
      <c r="C5207" t="s">
        <v>5978</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15132</v>
      </c>
      <c r="R5207">
        <v>5168</v>
      </c>
      <c r="S5207">
        <v>5384</v>
      </c>
    </row>
    <row r="5208" spans="1:19" x14ac:dyDescent="0.3">
      <c r="A5208" t="s">
        <v>101</v>
      </c>
      <c r="B5208">
        <v>-1</v>
      </c>
      <c r="C5208" t="s">
        <v>5978</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15133</v>
      </c>
      <c r="R5208">
        <v>5385</v>
      </c>
      <c r="S5208">
        <v>5472</v>
      </c>
    </row>
    <row r="5209" spans="1:19" x14ac:dyDescent="0.3">
      <c r="A5209" t="s">
        <v>101</v>
      </c>
      <c r="B5209">
        <v>-1</v>
      </c>
      <c r="C5209" t="s">
        <v>5978</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15134</v>
      </c>
      <c r="R5209">
        <v>5473</v>
      </c>
      <c r="S5209">
        <v>5638</v>
      </c>
    </row>
    <row r="5210" spans="1:19" x14ac:dyDescent="0.3">
      <c r="A5210" t="s">
        <v>101</v>
      </c>
      <c r="B5210">
        <v>-1</v>
      </c>
      <c r="C5210" t="s">
        <v>5978</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15135</v>
      </c>
      <c r="R5210">
        <v>5639</v>
      </c>
      <c r="S5210">
        <v>5934</v>
      </c>
    </row>
    <row r="5211" spans="1:19" x14ac:dyDescent="0.3">
      <c r="A5211" t="s">
        <v>101</v>
      </c>
      <c r="B5211">
        <v>-1</v>
      </c>
      <c r="C5211" t="s">
        <v>5978</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15136</v>
      </c>
      <c r="R5211">
        <v>5935</v>
      </c>
      <c r="S5211">
        <v>6082</v>
      </c>
    </row>
    <row r="5212" spans="1:19" x14ac:dyDescent="0.3">
      <c r="A5212" t="s">
        <v>101</v>
      </c>
      <c r="B5212">
        <v>-1</v>
      </c>
      <c r="C5212" t="s">
        <v>5978</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15137</v>
      </c>
      <c r="R5212">
        <v>6083</v>
      </c>
      <c r="S5212">
        <v>6180</v>
      </c>
    </row>
    <row r="5213" spans="1:19" x14ac:dyDescent="0.3">
      <c r="A5213" t="s">
        <v>101</v>
      </c>
      <c r="B5213">
        <v>-1</v>
      </c>
      <c r="C5213" t="s">
        <v>5978</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15138</v>
      </c>
      <c r="R5213">
        <v>6181</v>
      </c>
      <c r="S5213">
        <v>7668</v>
      </c>
    </row>
    <row r="5214" spans="1:19" x14ac:dyDescent="0.3">
      <c r="A5214" t="s">
        <v>7806</v>
      </c>
      <c r="B5214">
        <v>-1</v>
      </c>
      <c r="C5214" t="s">
        <v>7819</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15139</v>
      </c>
      <c r="R5214">
        <v>253</v>
      </c>
      <c r="S5214">
        <v>375</v>
      </c>
    </row>
    <row r="5215" spans="1:19" x14ac:dyDescent="0.3">
      <c r="A5215" t="s">
        <v>7806</v>
      </c>
      <c r="B5215">
        <v>-1</v>
      </c>
      <c r="C5215" t="s">
        <v>7819</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15140</v>
      </c>
      <c r="R5215">
        <v>376</v>
      </c>
      <c r="S5215">
        <v>450</v>
      </c>
    </row>
    <row r="5216" spans="1:19" x14ac:dyDescent="0.3">
      <c r="A5216" t="s">
        <v>7806</v>
      </c>
      <c r="B5216">
        <v>-1</v>
      </c>
      <c r="C5216" t="s">
        <v>7819</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15141</v>
      </c>
      <c r="R5216">
        <v>451</v>
      </c>
      <c r="S5216">
        <v>582</v>
      </c>
    </row>
    <row r="5217" spans="1:19" x14ac:dyDescent="0.3">
      <c r="A5217" t="s">
        <v>7806</v>
      </c>
      <c r="B5217">
        <v>-1</v>
      </c>
      <c r="C5217" t="s">
        <v>7819</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15142</v>
      </c>
      <c r="R5217">
        <v>583</v>
      </c>
      <c r="S5217">
        <v>687</v>
      </c>
    </row>
    <row r="5218" spans="1:19" x14ac:dyDescent="0.3">
      <c r="A5218" t="s">
        <v>7806</v>
      </c>
      <c r="B5218">
        <v>-1</v>
      </c>
      <c r="C5218" t="s">
        <v>7819</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15143</v>
      </c>
      <c r="R5218">
        <v>688</v>
      </c>
      <c r="S5218">
        <v>849</v>
      </c>
    </row>
    <row r="5219" spans="1:19" x14ac:dyDescent="0.3">
      <c r="A5219" t="s">
        <v>7806</v>
      </c>
      <c r="B5219">
        <v>-1</v>
      </c>
      <c r="C5219" t="s">
        <v>7819</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15144</v>
      </c>
      <c r="R5219">
        <v>850</v>
      </c>
      <c r="S5219">
        <v>952</v>
      </c>
    </row>
    <row r="5220" spans="1:19" x14ac:dyDescent="0.3">
      <c r="A5220" t="s">
        <v>7806</v>
      </c>
      <c r="B5220">
        <v>-1</v>
      </c>
      <c r="C5220" t="s">
        <v>7819</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15145</v>
      </c>
      <c r="R5220">
        <v>953</v>
      </c>
      <c r="S5220">
        <v>2308</v>
      </c>
    </row>
    <row r="5221" spans="1:19" x14ac:dyDescent="0.3">
      <c r="A5221" t="s">
        <v>7806</v>
      </c>
      <c r="B5221">
        <v>-1</v>
      </c>
      <c r="C5221" t="s">
        <v>7819</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15146</v>
      </c>
      <c r="R5221">
        <v>2309</v>
      </c>
      <c r="S5221">
        <v>2352</v>
      </c>
    </row>
    <row r="5222" spans="1:19" x14ac:dyDescent="0.3">
      <c r="A5222" t="s">
        <v>7806</v>
      </c>
      <c r="B5222">
        <v>-1</v>
      </c>
      <c r="C5222" t="s">
        <v>7819</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15147</v>
      </c>
    </row>
    <row r="5223" spans="1:19" x14ac:dyDescent="0.3">
      <c r="A5223" t="s">
        <v>7806</v>
      </c>
      <c r="B5223">
        <v>-1</v>
      </c>
      <c r="C5223" t="s">
        <v>7819</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15148</v>
      </c>
      <c r="R5223">
        <v>1</v>
      </c>
      <c r="S5223">
        <v>252</v>
      </c>
    </row>
    <row r="5224" spans="1:19" x14ac:dyDescent="0.3">
      <c r="A5224" t="s">
        <v>1233</v>
      </c>
      <c r="B5224">
        <v>-1</v>
      </c>
      <c r="C5224" t="s">
        <v>1238</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15149</v>
      </c>
      <c r="R5224">
        <v>1</v>
      </c>
      <c r="S5224">
        <v>67</v>
      </c>
    </row>
    <row r="5225" spans="1:19" x14ac:dyDescent="0.3">
      <c r="A5225" t="s">
        <v>1233</v>
      </c>
      <c r="B5225">
        <v>-1</v>
      </c>
      <c r="C5225" t="s">
        <v>1238</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15150</v>
      </c>
      <c r="R5225">
        <v>68</v>
      </c>
      <c r="S5225">
        <v>121</v>
      </c>
    </row>
    <row r="5226" spans="1:19" x14ac:dyDescent="0.3">
      <c r="A5226" t="s">
        <v>1233</v>
      </c>
      <c r="B5226">
        <v>-1</v>
      </c>
      <c r="C5226" t="s">
        <v>1238</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15151</v>
      </c>
      <c r="R5226">
        <v>122</v>
      </c>
      <c r="S5226">
        <v>433</v>
      </c>
    </row>
    <row r="5227" spans="1:19" x14ac:dyDescent="0.3">
      <c r="A5227" t="s">
        <v>1233</v>
      </c>
      <c r="B5227">
        <v>-1</v>
      </c>
      <c r="C5227" t="s">
        <v>1238</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15152</v>
      </c>
      <c r="R5227">
        <v>434</v>
      </c>
      <c r="S5227">
        <v>552</v>
      </c>
    </row>
    <row r="5228" spans="1:19" x14ac:dyDescent="0.3">
      <c r="A5228" t="s">
        <v>1233</v>
      </c>
      <c r="B5228">
        <v>-1</v>
      </c>
      <c r="C5228" t="s">
        <v>1238</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15153</v>
      </c>
      <c r="R5228">
        <v>553</v>
      </c>
      <c r="S5228">
        <v>594</v>
      </c>
    </row>
    <row r="5229" spans="1:19" x14ac:dyDescent="0.3">
      <c r="A5229" t="s">
        <v>1233</v>
      </c>
      <c r="B5229">
        <v>-1</v>
      </c>
      <c r="C5229" t="s">
        <v>1238</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15154</v>
      </c>
      <c r="R5229">
        <v>595</v>
      </c>
      <c r="S5229">
        <v>693</v>
      </c>
    </row>
    <row r="5230" spans="1:19" x14ac:dyDescent="0.3">
      <c r="A5230" t="s">
        <v>1233</v>
      </c>
      <c r="B5230">
        <v>-1</v>
      </c>
      <c r="C5230" t="s">
        <v>1234</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15151</v>
      </c>
      <c r="R5230">
        <v>119</v>
      </c>
      <c r="S5230">
        <v>430</v>
      </c>
    </row>
    <row r="5231" spans="1:19" x14ac:dyDescent="0.3">
      <c r="A5231" t="s">
        <v>1233</v>
      </c>
      <c r="B5231">
        <v>-1</v>
      </c>
      <c r="C5231" t="s">
        <v>1234</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15152</v>
      </c>
      <c r="R5231">
        <v>431</v>
      </c>
      <c r="S5231">
        <v>549</v>
      </c>
    </row>
    <row r="5232" spans="1:19" x14ac:dyDescent="0.3">
      <c r="A5232" t="s">
        <v>1233</v>
      </c>
      <c r="B5232">
        <v>-1</v>
      </c>
      <c r="C5232" t="s">
        <v>1234</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15153</v>
      </c>
      <c r="R5232">
        <v>550</v>
      </c>
      <c r="S5232">
        <v>591</v>
      </c>
    </row>
    <row r="5233" spans="1:19" x14ac:dyDescent="0.3">
      <c r="A5233" t="s">
        <v>1233</v>
      </c>
      <c r="B5233">
        <v>-1</v>
      </c>
      <c r="C5233" t="s">
        <v>1234</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15154</v>
      </c>
      <c r="R5233">
        <v>592</v>
      </c>
      <c r="S5233">
        <v>690</v>
      </c>
    </row>
    <row r="5234" spans="1:19" x14ac:dyDescent="0.3">
      <c r="A5234" t="s">
        <v>1233</v>
      </c>
      <c r="B5234">
        <v>-1</v>
      </c>
      <c r="C5234" t="s">
        <v>1234</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15155</v>
      </c>
      <c r="R5234">
        <v>1</v>
      </c>
      <c r="S5234">
        <v>67</v>
      </c>
    </row>
    <row r="5235" spans="1:19" x14ac:dyDescent="0.3">
      <c r="A5235" t="s">
        <v>1233</v>
      </c>
      <c r="B5235">
        <v>-1</v>
      </c>
      <c r="C5235" t="s">
        <v>1234</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15156</v>
      </c>
      <c r="R5235">
        <v>68</v>
      </c>
      <c r="S5235">
        <v>118</v>
      </c>
    </row>
    <row r="5236" spans="1:19" x14ac:dyDescent="0.3">
      <c r="A5236" t="s">
        <v>590</v>
      </c>
      <c r="B5236">
        <v>-1</v>
      </c>
      <c r="C5236" t="s">
        <v>594</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15157</v>
      </c>
      <c r="R5236">
        <v>1</v>
      </c>
      <c r="S5236">
        <v>37</v>
      </c>
    </row>
    <row r="5237" spans="1:19" x14ac:dyDescent="0.3">
      <c r="A5237" t="s">
        <v>590</v>
      </c>
      <c r="B5237">
        <v>-1</v>
      </c>
      <c r="C5237" t="s">
        <v>594</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15158</v>
      </c>
      <c r="R5237">
        <v>38</v>
      </c>
      <c r="S5237">
        <v>67</v>
      </c>
    </row>
    <row r="5238" spans="1:19" x14ac:dyDescent="0.3">
      <c r="A5238" t="s">
        <v>590</v>
      </c>
      <c r="B5238">
        <v>-1</v>
      </c>
      <c r="C5238" t="s">
        <v>594</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15159</v>
      </c>
      <c r="R5238">
        <v>68</v>
      </c>
      <c r="S5238">
        <v>122</v>
      </c>
    </row>
    <row r="5239" spans="1:19" x14ac:dyDescent="0.3">
      <c r="A5239" t="s">
        <v>590</v>
      </c>
      <c r="B5239">
        <v>-1</v>
      </c>
      <c r="C5239" t="s">
        <v>594</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15160</v>
      </c>
      <c r="R5239">
        <v>123</v>
      </c>
      <c r="S5239">
        <v>255</v>
      </c>
    </row>
    <row r="5240" spans="1:19" x14ac:dyDescent="0.3">
      <c r="A5240" t="s">
        <v>590</v>
      </c>
      <c r="B5240">
        <v>-1</v>
      </c>
      <c r="C5240" t="s">
        <v>594</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15161</v>
      </c>
      <c r="R5240">
        <v>256</v>
      </c>
      <c r="S5240">
        <v>375</v>
      </c>
    </row>
    <row r="5241" spans="1:19" x14ac:dyDescent="0.3">
      <c r="A5241" t="s">
        <v>590</v>
      </c>
      <c r="B5241">
        <v>-1</v>
      </c>
      <c r="C5241" t="s">
        <v>594</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15162</v>
      </c>
      <c r="R5241">
        <v>376</v>
      </c>
      <c r="S5241">
        <v>437</v>
      </c>
    </row>
    <row r="5242" spans="1:19" x14ac:dyDescent="0.3">
      <c r="A5242" t="s">
        <v>590</v>
      </c>
      <c r="B5242">
        <v>-1</v>
      </c>
      <c r="C5242" t="s">
        <v>594</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15163</v>
      </c>
      <c r="R5242">
        <v>438</v>
      </c>
      <c r="S5242">
        <v>580</v>
      </c>
    </row>
    <row r="5243" spans="1:19" x14ac:dyDescent="0.3">
      <c r="A5243" t="s">
        <v>590</v>
      </c>
      <c r="B5243">
        <v>-1</v>
      </c>
      <c r="C5243" t="s">
        <v>594</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15164</v>
      </c>
      <c r="R5243">
        <v>581</v>
      </c>
      <c r="S5243">
        <v>659</v>
      </c>
    </row>
    <row r="5244" spans="1:19" x14ac:dyDescent="0.3">
      <c r="A5244" t="s">
        <v>590</v>
      </c>
      <c r="B5244">
        <v>-1</v>
      </c>
      <c r="C5244" t="s">
        <v>594</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15165</v>
      </c>
      <c r="R5244">
        <v>660</v>
      </c>
      <c r="S5244">
        <v>783</v>
      </c>
    </row>
    <row r="5245" spans="1:19" x14ac:dyDescent="0.3">
      <c r="A5245" t="s">
        <v>590</v>
      </c>
      <c r="B5245">
        <v>-1</v>
      </c>
      <c r="C5245" t="s">
        <v>594</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15166</v>
      </c>
      <c r="R5245">
        <v>784</v>
      </c>
      <c r="S5245">
        <v>931</v>
      </c>
    </row>
    <row r="5246" spans="1:19" x14ac:dyDescent="0.3">
      <c r="A5246" t="s">
        <v>590</v>
      </c>
      <c r="B5246">
        <v>-1</v>
      </c>
      <c r="C5246" t="s">
        <v>594</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15167</v>
      </c>
      <c r="R5246">
        <v>932</v>
      </c>
      <c r="S5246">
        <v>1116</v>
      </c>
    </row>
    <row r="5247" spans="1:19" x14ac:dyDescent="0.3">
      <c r="A5247" t="s">
        <v>590</v>
      </c>
      <c r="B5247">
        <v>-1</v>
      </c>
      <c r="C5247" t="s">
        <v>594</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15168</v>
      </c>
      <c r="R5247">
        <v>1117</v>
      </c>
      <c r="S5247">
        <v>1250</v>
      </c>
    </row>
    <row r="5248" spans="1:19" x14ac:dyDescent="0.3">
      <c r="A5248" t="s">
        <v>590</v>
      </c>
      <c r="B5248">
        <v>-1</v>
      </c>
      <c r="C5248" t="s">
        <v>594</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15169</v>
      </c>
      <c r="R5248">
        <v>1251</v>
      </c>
      <c r="S5248">
        <v>1729</v>
      </c>
    </row>
    <row r="5249" spans="1:19" x14ac:dyDescent="0.3">
      <c r="A5249" t="s">
        <v>590</v>
      </c>
      <c r="B5249">
        <v>-1</v>
      </c>
      <c r="C5249" t="s">
        <v>594</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15170</v>
      </c>
      <c r="R5249">
        <v>1730</v>
      </c>
      <c r="S5249">
        <v>1890</v>
      </c>
    </row>
    <row r="5250" spans="1:19" x14ac:dyDescent="0.3">
      <c r="A5250" t="s">
        <v>590</v>
      </c>
      <c r="B5250">
        <v>-1</v>
      </c>
      <c r="C5250" t="s">
        <v>594</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15171</v>
      </c>
      <c r="R5250">
        <v>1891</v>
      </c>
      <c r="S5250">
        <v>1983</v>
      </c>
    </row>
    <row r="5251" spans="1:19" x14ac:dyDescent="0.3">
      <c r="A5251" t="s">
        <v>590</v>
      </c>
      <c r="B5251">
        <v>-1</v>
      </c>
      <c r="C5251" t="s">
        <v>594</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15172</v>
      </c>
      <c r="R5251">
        <v>1984</v>
      </c>
      <c r="S5251">
        <v>2056</v>
      </c>
    </row>
    <row r="5252" spans="1:19" x14ac:dyDescent="0.3">
      <c r="A5252" t="s">
        <v>590</v>
      </c>
      <c r="B5252">
        <v>-1</v>
      </c>
      <c r="C5252" t="s">
        <v>594</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15173</v>
      </c>
      <c r="R5252">
        <v>2057</v>
      </c>
      <c r="S5252">
        <v>2190</v>
      </c>
    </row>
    <row r="5253" spans="1:19" x14ac:dyDescent="0.3">
      <c r="A5253" t="s">
        <v>4714</v>
      </c>
      <c r="B5253">
        <v>1</v>
      </c>
      <c r="C5253" t="s">
        <v>4718</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15174</v>
      </c>
      <c r="R5253">
        <v>1</v>
      </c>
      <c r="S5253">
        <v>432</v>
      </c>
    </row>
    <row r="5254" spans="1:19" x14ac:dyDescent="0.3">
      <c r="A5254" t="s">
        <v>4714</v>
      </c>
      <c r="B5254">
        <v>1</v>
      </c>
      <c r="C5254" t="s">
        <v>4718</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15175</v>
      </c>
      <c r="R5254">
        <v>433</v>
      </c>
      <c r="S5254">
        <v>502</v>
      </c>
    </row>
    <row r="5255" spans="1:19" x14ac:dyDescent="0.3">
      <c r="A5255" t="s">
        <v>4714</v>
      </c>
      <c r="B5255">
        <v>1</v>
      </c>
      <c r="C5255" t="s">
        <v>4718</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15176</v>
      </c>
      <c r="R5255">
        <v>503</v>
      </c>
      <c r="S5255">
        <v>3156</v>
      </c>
    </row>
    <row r="5256" spans="1:19" x14ac:dyDescent="0.3">
      <c r="A5256" t="s">
        <v>4714</v>
      </c>
      <c r="B5256">
        <v>1</v>
      </c>
      <c r="C5256" t="s">
        <v>4718</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15177</v>
      </c>
      <c r="R5256">
        <v>3157</v>
      </c>
      <c r="S5256">
        <v>3334</v>
      </c>
    </row>
    <row r="5257" spans="1:19" x14ac:dyDescent="0.3">
      <c r="A5257" t="s">
        <v>4714</v>
      </c>
      <c r="B5257">
        <v>1</v>
      </c>
      <c r="C5257" t="s">
        <v>4718</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15178</v>
      </c>
      <c r="R5257">
        <v>3335</v>
      </c>
      <c r="S5257">
        <v>3569</v>
      </c>
    </row>
    <row r="5258" spans="1:19" x14ac:dyDescent="0.3">
      <c r="A5258" t="s">
        <v>4714</v>
      </c>
      <c r="B5258">
        <v>1</v>
      </c>
      <c r="C5258" t="s">
        <v>4718</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15179</v>
      </c>
      <c r="R5258">
        <v>3570</v>
      </c>
      <c r="S5258">
        <v>3634</v>
      </c>
    </row>
    <row r="5259" spans="1:19" x14ac:dyDescent="0.3">
      <c r="A5259" t="s">
        <v>4714</v>
      </c>
      <c r="B5259">
        <v>1</v>
      </c>
      <c r="C5259" t="s">
        <v>4718</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15180</v>
      </c>
      <c r="R5259">
        <v>3635</v>
      </c>
      <c r="S5259">
        <v>4012</v>
      </c>
    </row>
    <row r="5260" spans="1:19" x14ac:dyDescent="0.3">
      <c r="A5260" t="s">
        <v>4714</v>
      </c>
      <c r="B5260">
        <v>1</v>
      </c>
      <c r="C5260" t="s">
        <v>4718</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15181</v>
      </c>
      <c r="R5260">
        <v>4013</v>
      </c>
      <c r="S5260">
        <v>4086</v>
      </c>
    </row>
    <row r="5261" spans="1:19" x14ac:dyDescent="0.3">
      <c r="A5261" t="s">
        <v>4714</v>
      </c>
      <c r="B5261">
        <v>1</v>
      </c>
      <c r="C5261" t="s">
        <v>4718</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15182</v>
      </c>
      <c r="R5261">
        <v>4087</v>
      </c>
      <c r="S5261">
        <v>4218</v>
      </c>
    </row>
    <row r="5262" spans="1:19" x14ac:dyDescent="0.3">
      <c r="A5262" t="s">
        <v>4714</v>
      </c>
      <c r="B5262">
        <v>1</v>
      </c>
      <c r="C5262" t="s">
        <v>4718</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15183</v>
      </c>
      <c r="R5262">
        <v>4219</v>
      </c>
      <c r="S5262">
        <v>4332</v>
      </c>
    </row>
    <row r="5263" spans="1:19" x14ac:dyDescent="0.3">
      <c r="A5263" t="s">
        <v>4714</v>
      </c>
      <c r="B5263">
        <v>1</v>
      </c>
      <c r="C5263" t="s">
        <v>4718</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15184</v>
      </c>
      <c r="R5263">
        <v>4333</v>
      </c>
      <c r="S5263">
        <v>4479</v>
      </c>
    </row>
    <row r="5264" spans="1:19" x14ac:dyDescent="0.3">
      <c r="A5264" t="s">
        <v>4714</v>
      </c>
      <c r="B5264">
        <v>1</v>
      </c>
      <c r="C5264" t="s">
        <v>4718</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15185</v>
      </c>
      <c r="R5264">
        <v>4480</v>
      </c>
      <c r="S5264">
        <v>4575</v>
      </c>
    </row>
    <row r="5265" spans="1:19" x14ac:dyDescent="0.3">
      <c r="A5265" t="s">
        <v>4714</v>
      </c>
      <c r="B5265">
        <v>1</v>
      </c>
      <c r="C5265" t="s">
        <v>4718</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15186</v>
      </c>
      <c r="R5265">
        <v>4576</v>
      </c>
      <c r="S5265">
        <v>4696</v>
      </c>
    </row>
    <row r="5266" spans="1:19" x14ac:dyDescent="0.3">
      <c r="A5266" t="s">
        <v>4714</v>
      </c>
      <c r="B5266">
        <v>1</v>
      </c>
      <c r="C5266" t="s">
        <v>4718</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15187</v>
      </c>
      <c r="R5266">
        <v>4697</v>
      </c>
      <c r="S5266">
        <v>4819</v>
      </c>
    </row>
    <row r="5267" spans="1:19" x14ac:dyDescent="0.3">
      <c r="A5267" t="s">
        <v>4714</v>
      </c>
      <c r="B5267">
        <v>1</v>
      </c>
      <c r="C5267" t="s">
        <v>4718</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15188</v>
      </c>
      <c r="R5267">
        <v>4820</v>
      </c>
      <c r="S5267">
        <v>5004</v>
      </c>
    </row>
    <row r="5268" spans="1:19" x14ac:dyDescent="0.3">
      <c r="A5268" t="s">
        <v>4714</v>
      </c>
      <c r="B5268">
        <v>1</v>
      </c>
      <c r="C5268" t="s">
        <v>4718</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15189</v>
      </c>
      <c r="R5268">
        <v>5005</v>
      </c>
      <c r="S5268">
        <v>5178</v>
      </c>
    </row>
    <row r="5269" spans="1:19" x14ac:dyDescent="0.3">
      <c r="A5269" t="s">
        <v>4714</v>
      </c>
      <c r="B5269">
        <v>1</v>
      </c>
      <c r="C5269" t="s">
        <v>4718</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15190</v>
      </c>
      <c r="R5269">
        <v>5179</v>
      </c>
      <c r="S5269">
        <v>5289</v>
      </c>
    </row>
    <row r="5270" spans="1:19" x14ac:dyDescent="0.3">
      <c r="A5270" t="s">
        <v>4714</v>
      </c>
      <c r="B5270">
        <v>1</v>
      </c>
      <c r="C5270" t="s">
        <v>4718</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15191</v>
      </c>
      <c r="R5270">
        <v>5290</v>
      </c>
      <c r="S5270">
        <v>5363</v>
      </c>
    </row>
    <row r="5271" spans="1:19" x14ac:dyDescent="0.3">
      <c r="A5271" t="s">
        <v>4714</v>
      </c>
      <c r="B5271">
        <v>1</v>
      </c>
      <c r="C5271" t="s">
        <v>4718</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15192</v>
      </c>
      <c r="R5271">
        <v>5364</v>
      </c>
      <c r="S5271">
        <v>5557</v>
      </c>
    </row>
    <row r="5272" spans="1:19" x14ac:dyDescent="0.3">
      <c r="A5272" t="s">
        <v>4714</v>
      </c>
      <c r="B5272">
        <v>1</v>
      </c>
      <c r="C5272" t="s">
        <v>4718</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15193</v>
      </c>
      <c r="R5272">
        <v>5558</v>
      </c>
      <c r="S5272">
        <v>5664</v>
      </c>
    </row>
    <row r="5273" spans="1:19" x14ac:dyDescent="0.3">
      <c r="A5273" t="s">
        <v>4714</v>
      </c>
      <c r="B5273">
        <v>1</v>
      </c>
      <c r="C5273" t="s">
        <v>4718</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15194</v>
      </c>
      <c r="R5273">
        <v>5665</v>
      </c>
      <c r="S5273">
        <v>5802</v>
      </c>
    </row>
    <row r="5274" spans="1:19" x14ac:dyDescent="0.3">
      <c r="A5274" t="s">
        <v>4714</v>
      </c>
      <c r="B5274">
        <v>1</v>
      </c>
      <c r="C5274" t="s">
        <v>4718</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15195</v>
      </c>
      <c r="R5274">
        <v>5803</v>
      </c>
      <c r="S5274">
        <v>5961</v>
      </c>
    </row>
    <row r="5275" spans="1:19" x14ac:dyDescent="0.3">
      <c r="A5275" t="s">
        <v>4714</v>
      </c>
      <c r="B5275">
        <v>1</v>
      </c>
      <c r="C5275" t="s">
        <v>4718</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15196</v>
      </c>
      <c r="R5275">
        <v>5962</v>
      </c>
      <c r="S5275">
        <v>6079</v>
      </c>
    </row>
    <row r="5276" spans="1:19" x14ac:dyDescent="0.3">
      <c r="A5276" t="s">
        <v>4714</v>
      </c>
      <c r="B5276">
        <v>1</v>
      </c>
      <c r="C5276" t="s">
        <v>4718</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15197</v>
      </c>
      <c r="R5276">
        <v>6080</v>
      </c>
      <c r="S5276">
        <v>6158</v>
      </c>
    </row>
    <row r="5277" spans="1:19" x14ac:dyDescent="0.3">
      <c r="A5277" t="s">
        <v>4714</v>
      </c>
      <c r="B5277">
        <v>1</v>
      </c>
      <c r="C5277" t="s">
        <v>4718</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15198</v>
      </c>
      <c r="R5277">
        <v>6159</v>
      </c>
      <c r="S5277">
        <v>6319</v>
      </c>
    </row>
    <row r="5278" spans="1:19" x14ac:dyDescent="0.3">
      <c r="A5278" t="s">
        <v>4714</v>
      </c>
      <c r="B5278">
        <v>1</v>
      </c>
      <c r="C5278" t="s">
        <v>4718</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15199</v>
      </c>
      <c r="R5278">
        <v>6320</v>
      </c>
      <c r="S5278">
        <v>6505</v>
      </c>
    </row>
    <row r="5279" spans="1:19" x14ac:dyDescent="0.3">
      <c r="A5279" t="s">
        <v>4714</v>
      </c>
      <c r="B5279">
        <v>1</v>
      </c>
      <c r="C5279" t="s">
        <v>4718</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15200</v>
      </c>
      <c r="R5279">
        <v>6506</v>
      </c>
      <c r="S5279">
        <v>10754</v>
      </c>
    </row>
    <row r="5280" spans="1:19" x14ac:dyDescent="0.3">
      <c r="A5280" t="s">
        <v>4714</v>
      </c>
      <c r="B5280">
        <v>1</v>
      </c>
      <c r="C5280" t="s">
        <v>4718</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15201</v>
      </c>
      <c r="R5280">
        <v>10755</v>
      </c>
      <c r="S5280">
        <v>10835</v>
      </c>
    </row>
    <row r="5281" spans="1:19" x14ac:dyDescent="0.3">
      <c r="A5281" t="s">
        <v>4714</v>
      </c>
      <c r="B5281">
        <v>1</v>
      </c>
      <c r="C5281" t="s">
        <v>4718</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15202</v>
      </c>
      <c r="R5281">
        <v>10836</v>
      </c>
      <c r="S5281">
        <v>10900</v>
      </c>
    </row>
    <row r="5282" spans="1:19" x14ac:dyDescent="0.3">
      <c r="A5282" t="s">
        <v>4714</v>
      </c>
      <c r="B5282">
        <v>1</v>
      </c>
      <c r="C5282" t="s">
        <v>4718</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15203</v>
      </c>
      <c r="R5282">
        <v>10901</v>
      </c>
      <c r="S5282">
        <v>11071</v>
      </c>
    </row>
    <row r="5283" spans="1:19" x14ac:dyDescent="0.3">
      <c r="A5283" t="s">
        <v>4714</v>
      </c>
      <c r="B5283">
        <v>1</v>
      </c>
      <c r="C5283" t="s">
        <v>4718</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15204</v>
      </c>
      <c r="R5283">
        <v>11072</v>
      </c>
      <c r="S5283">
        <v>11146</v>
      </c>
    </row>
    <row r="5284" spans="1:19" x14ac:dyDescent="0.3">
      <c r="A5284" t="s">
        <v>4714</v>
      </c>
      <c r="B5284">
        <v>1</v>
      </c>
      <c r="C5284" t="s">
        <v>4718</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15205</v>
      </c>
      <c r="R5284">
        <v>11147</v>
      </c>
      <c r="S5284">
        <v>11321</v>
      </c>
    </row>
    <row r="5285" spans="1:19" x14ac:dyDescent="0.3">
      <c r="A5285" t="s">
        <v>4714</v>
      </c>
      <c r="B5285">
        <v>1</v>
      </c>
      <c r="C5285" t="s">
        <v>4718</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15206</v>
      </c>
      <c r="R5285">
        <v>11322</v>
      </c>
      <c r="S5285">
        <v>11429</v>
      </c>
    </row>
    <row r="5286" spans="1:19" x14ac:dyDescent="0.3">
      <c r="A5286" t="s">
        <v>4714</v>
      </c>
      <c r="B5286">
        <v>1</v>
      </c>
      <c r="C5286" t="s">
        <v>4718</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15207</v>
      </c>
      <c r="R5286">
        <v>11430</v>
      </c>
      <c r="S5286">
        <v>11513</v>
      </c>
    </row>
    <row r="5287" spans="1:19" x14ac:dyDescent="0.3">
      <c r="A5287" t="s">
        <v>4714</v>
      </c>
      <c r="B5287">
        <v>1</v>
      </c>
      <c r="C5287" t="s">
        <v>4718</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15208</v>
      </c>
      <c r="R5287">
        <v>11514</v>
      </c>
      <c r="S5287">
        <v>11643</v>
      </c>
    </row>
    <row r="5288" spans="1:19" x14ac:dyDescent="0.3">
      <c r="A5288" t="s">
        <v>4714</v>
      </c>
      <c r="B5288">
        <v>1</v>
      </c>
      <c r="C5288" t="s">
        <v>4718</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15209</v>
      </c>
      <c r="R5288">
        <v>11644</v>
      </c>
      <c r="S5288">
        <v>11919</v>
      </c>
    </row>
    <row r="5289" spans="1:19" x14ac:dyDescent="0.3">
      <c r="A5289" t="s">
        <v>643</v>
      </c>
      <c r="B5289">
        <v>-1</v>
      </c>
      <c r="C5289" t="s">
        <v>651</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15210</v>
      </c>
    </row>
    <row r="5290" spans="1:19" x14ac:dyDescent="0.3">
      <c r="A5290" t="s">
        <v>643</v>
      </c>
      <c r="B5290">
        <v>-1</v>
      </c>
      <c r="C5290" t="s">
        <v>651</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15211</v>
      </c>
    </row>
    <row r="5291" spans="1:19" x14ac:dyDescent="0.3">
      <c r="A5291" t="s">
        <v>643</v>
      </c>
      <c r="B5291">
        <v>-1</v>
      </c>
      <c r="C5291" t="s">
        <v>651</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15212</v>
      </c>
      <c r="R5291">
        <v>1</v>
      </c>
      <c r="S5291">
        <v>161</v>
      </c>
    </row>
    <row r="5292" spans="1:19" x14ac:dyDescent="0.3">
      <c r="A5292" t="s">
        <v>643</v>
      </c>
      <c r="B5292">
        <v>-1</v>
      </c>
      <c r="C5292" t="s">
        <v>651</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15213</v>
      </c>
      <c r="R5292">
        <v>162</v>
      </c>
      <c r="S5292">
        <v>383</v>
      </c>
    </row>
    <row r="5293" spans="1:19" x14ac:dyDescent="0.3">
      <c r="A5293" t="s">
        <v>643</v>
      </c>
      <c r="B5293">
        <v>-1</v>
      </c>
      <c r="C5293" t="s">
        <v>651</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15214</v>
      </c>
      <c r="R5293">
        <v>384</v>
      </c>
      <c r="S5293">
        <v>1355</v>
      </c>
    </row>
    <row r="5294" spans="1:19" x14ac:dyDescent="0.3">
      <c r="A5294" t="s">
        <v>643</v>
      </c>
      <c r="B5294">
        <v>-1</v>
      </c>
      <c r="C5294" t="s">
        <v>651</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15215</v>
      </c>
      <c r="R5294">
        <v>1356</v>
      </c>
      <c r="S5294">
        <v>1540</v>
      </c>
    </row>
    <row r="5295" spans="1:19" x14ac:dyDescent="0.3">
      <c r="A5295" t="s">
        <v>643</v>
      </c>
      <c r="B5295">
        <v>-1</v>
      </c>
      <c r="C5295" t="s">
        <v>651</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15216</v>
      </c>
      <c r="R5295">
        <v>1541</v>
      </c>
      <c r="S5295">
        <v>1708</v>
      </c>
    </row>
    <row r="5296" spans="1:19" x14ac:dyDescent="0.3">
      <c r="A5296" t="s">
        <v>643</v>
      </c>
      <c r="B5296">
        <v>-1</v>
      </c>
      <c r="C5296" t="s">
        <v>651</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15217</v>
      </c>
      <c r="R5296">
        <v>1709</v>
      </c>
      <c r="S5296">
        <v>1839</v>
      </c>
    </row>
    <row r="5297" spans="1:19" x14ac:dyDescent="0.3">
      <c r="A5297" t="s">
        <v>643</v>
      </c>
      <c r="B5297">
        <v>-1</v>
      </c>
      <c r="C5297" t="s">
        <v>651</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15218</v>
      </c>
      <c r="R5297">
        <v>1840</v>
      </c>
      <c r="S5297">
        <v>1977</v>
      </c>
    </row>
    <row r="5298" spans="1:19" x14ac:dyDescent="0.3">
      <c r="A5298" t="s">
        <v>643</v>
      </c>
      <c r="B5298">
        <v>-1</v>
      </c>
      <c r="C5298" t="s">
        <v>651</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15219</v>
      </c>
      <c r="R5298">
        <v>1978</v>
      </c>
      <c r="S5298">
        <v>2121</v>
      </c>
    </row>
    <row r="5299" spans="1:19" x14ac:dyDescent="0.3">
      <c r="A5299" t="s">
        <v>643</v>
      </c>
      <c r="B5299">
        <v>-1</v>
      </c>
      <c r="C5299" t="s">
        <v>655</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15211</v>
      </c>
    </row>
    <row r="5300" spans="1:19" x14ac:dyDescent="0.3">
      <c r="A5300" t="s">
        <v>643</v>
      </c>
      <c r="B5300">
        <v>-1</v>
      </c>
      <c r="C5300" t="s">
        <v>655</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15212</v>
      </c>
      <c r="R5300">
        <v>1</v>
      </c>
      <c r="S5300">
        <v>161</v>
      </c>
    </row>
    <row r="5301" spans="1:19" x14ac:dyDescent="0.3">
      <c r="A5301" t="s">
        <v>643</v>
      </c>
      <c r="B5301">
        <v>-1</v>
      </c>
      <c r="C5301" t="s">
        <v>655</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15213</v>
      </c>
      <c r="R5301">
        <v>162</v>
      </c>
      <c r="S5301">
        <v>383</v>
      </c>
    </row>
    <row r="5302" spans="1:19" x14ac:dyDescent="0.3">
      <c r="A5302" t="s">
        <v>643</v>
      </c>
      <c r="B5302">
        <v>-1</v>
      </c>
      <c r="C5302" t="s">
        <v>655</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15214</v>
      </c>
      <c r="R5302">
        <v>384</v>
      </c>
      <c r="S5302">
        <v>1355</v>
      </c>
    </row>
    <row r="5303" spans="1:19" x14ac:dyDescent="0.3">
      <c r="A5303" t="s">
        <v>643</v>
      </c>
      <c r="B5303">
        <v>-1</v>
      </c>
      <c r="C5303" t="s">
        <v>655</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15215</v>
      </c>
      <c r="R5303">
        <v>1356</v>
      </c>
      <c r="S5303">
        <v>1540</v>
      </c>
    </row>
    <row r="5304" spans="1:19" x14ac:dyDescent="0.3">
      <c r="A5304" t="s">
        <v>643</v>
      </c>
      <c r="B5304">
        <v>-1</v>
      </c>
      <c r="C5304" t="s">
        <v>655</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15216</v>
      </c>
      <c r="R5304">
        <v>1541</v>
      </c>
      <c r="S5304">
        <v>1708</v>
      </c>
    </row>
    <row r="5305" spans="1:19" x14ac:dyDescent="0.3">
      <c r="A5305" t="s">
        <v>643</v>
      </c>
      <c r="B5305">
        <v>-1</v>
      </c>
      <c r="C5305" t="s">
        <v>655</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15217</v>
      </c>
      <c r="R5305">
        <v>1709</v>
      </c>
      <c r="S5305">
        <v>1839</v>
      </c>
    </row>
    <row r="5306" spans="1:19" x14ac:dyDescent="0.3">
      <c r="A5306" t="s">
        <v>643</v>
      </c>
      <c r="B5306">
        <v>-1</v>
      </c>
      <c r="C5306" t="s">
        <v>655</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15218</v>
      </c>
      <c r="R5306">
        <v>1840</v>
      </c>
      <c r="S5306">
        <v>1977</v>
      </c>
    </row>
    <row r="5307" spans="1:19" x14ac:dyDescent="0.3">
      <c r="A5307" t="s">
        <v>643</v>
      </c>
      <c r="B5307">
        <v>-1</v>
      </c>
      <c r="C5307" t="s">
        <v>655</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15220</v>
      </c>
    </row>
    <row r="5308" spans="1:19" x14ac:dyDescent="0.3">
      <c r="A5308" t="s">
        <v>643</v>
      </c>
      <c r="B5308">
        <v>-1</v>
      </c>
      <c r="C5308" t="s">
        <v>655</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15221</v>
      </c>
      <c r="R5308">
        <v>1978</v>
      </c>
      <c r="S5308">
        <v>2121</v>
      </c>
    </row>
    <row r="5309" spans="1:19" x14ac:dyDescent="0.3">
      <c r="A5309" t="s">
        <v>643</v>
      </c>
      <c r="B5309">
        <v>-1</v>
      </c>
      <c r="C5309" t="s">
        <v>658</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15212</v>
      </c>
      <c r="R5309">
        <v>1</v>
      </c>
      <c r="S5309">
        <v>161</v>
      </c>
    </row>
    <row r="5310" spans="1:19" x14ac:dyDescent="0.3">
      <c r="A5310" t="s">
        <v>643</v>
      </c>
      <c r="B5310">
        <v>-1</v>
      </c>
      <c r="C5310" t="s">
        <v>658</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15213</v>
      </c>
      <c r="R5310">
        <v>162</v>
      </c>
      <c r="S5310">
        <v>383</v>
      </c>
    </row>
    <row r="5311" spans="1:19" x14ac:dyDescent="0.3">
      <c r="A5311" t="s">
        <v>643</v>
      </c>
      <c r="B5311">
        <v>-1</v>
      </c>
      <c r="C5311" t="s">
        <v>658</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15214</v>
      </c>
      <c r="R5311">
        <v>384</v>
      </c>
      <c r="S5311">
        <v>1355</v>
      </c>
    </row>
    <row r="5312" spans="1:19" x14ac:dyDescent="0.3">
      <c r="A5312" t="s">
        <v>643</v>
      </c>
      <c r="B5312">
        <v>-1</v>
      </c>
      <c r="C5312" t="s">
        <v>658</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15215</v>
      </c>
      <c r="R5312">
        <v>1356</v>
      </c>
      <c r="S5312">
        <v>1540</v>
      </c>
    </row>
    <row r="5313" spans="1:19" x14ac:dyDescent="0.3">
      <c r="A5313" t="s">
        <v>643</v>
      </c>
      <c r="B5313">
        <v>-1</v>
      </c>
      <c r="C5313" t="s">
        <v>658</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15217</v>
      </c>
      <c r="R5313">
        <v>1541</v>
      </c>
      <c r="S5313">
        <v>1671</v>
      </c>
    </row>
    <row r="5314" spans="1:19" x14ac:dyDescent="0.3">
      <c r="A5314" t="s">
        <v>643</v>
      </c>
      <c r="B5314">
        <v>-1</v>
      </c>
      <c r="C5314" t="s">
        <v>658</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15218</v>
      </c>
      <c r="R5314">
        <v>1672</v>
      </c>
      <c r="S5314">
        <v>1809</v>
      </c>
    </row>
    <row r="5315" spans="1:19" x14ac:dyDescent="0.3">
      <c r="A5315" t="s">
        <v>643</v>
      </c>
      <c r="B5315">
        <v>-1</v>
      </c>
      <c r="C5315" t="s">
        <v>658</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15222</v>
      </c>
    </row>
    <row r="5316" spans="1:19" x14ac:dyDescent="0.3">
      <c r="A5316" t="s">
        <v>643</v>
      </c>
      <c r="B5316">
        <v>-1</v>
      </c>
      <c r="C5316" t="s">
        <v>658</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15223</v>
      </c>
      <c r="R5316">
        <v>1810</v>
      </c>
      <c r="S5316">
        <v>1953</v>
      </c>
    </row>
    <row r="5317" spans="1:19" x14ac:dyDescent="0.3">
      <c r="A5317" t="s">
        <v>1754</v>
      </c>
      <c r="B5317">
        <v>1</v>
      </c>
      <c r="C5317" t="s">
        <v>1779</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15224</v>
      </c>
      <c r="R5317">
        <v>1</v>
      </c>
      <c r="S5317">
        <v>105</v>
      </c>
    </row>
    <row r="5318" spans="1:19" x14ac:dyDescent="0.3">
      <c r="A5318" t="s">
        <v>1754</v>
      </c>
      <c r="B5318">
        <v>1</v>
      </c>
      <c r="C5318" t="s">
        <v>1779</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15225</v>
      </c>
      <c r="R5318">
        <v>106</v>
      </c>
      <c r="S5318">
        <v>301</v>
      </c>
    </row>
    <row r="5319" spans="1:19" x14ac:dyDescent="0.3">
      <c r="A5319" t="s">
        <v>1754</v>
      </c>
      <c r="B5319">
        <v>1</v>
      </c>
      <c r="C5319" t="s">
        <v>1779</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15226</v>
      </c>
    </row>
    <row r="5320" spans="1:19" x14ac:dyDescent="0.3">
      <c r="A5320" t="s">
        <v>1754</v>
      </c>
      <c r="B5320">
        <v>1</v>
      </c>
      <c r="C5320" t="s">
        <v>1779</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15227</v>
      </c>
      <c r="R5320">
        <v>302</v>
      </c>
      <c r="S5320">
        <v>468</v>
      </c>
    </row>
    <row r="5321" spans="1:19" x14ac:dyDescent="0.3">
      <c r="A5321" t="s">
        <v>1754</v>
      </c>
      <c r="B5321">
        <v>1</v>
      </c>
      <c r="C5321" t="s">
        <v>1779</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15228</v>
      </c>
      <c r="R5321">
        <v>469</v>
      </c>
      <c r="S5321">
        <v>588</v>
      </c>
    </row>
    <row r="5322" spans="1:19" x14ac:dyDescent="0.3">
      <c r="A5322" t="s">
        <v>1754</v>
      </c>
      <c r="B5322">
        <v>1</v>
      </c>
      <c r="C5322" t="s">
        <v>1779</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15229</v>
      </c>
      <c r="R5322">
        <v>589</v>
      </c>
      <c r="S5322">
        <v>858</v>
      </c>
    </row>
    <row r="5323" spans="1:19" x14ac:dyDescent="0.3">
      <c r="A5323" t="s">
        <v>1754</v>
      </c>
      <c r="B5323">
        <v>1</v>
      </c>
      <c r="C5323" t="s">
        <v>1779</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15230</v>
      </c>
      <c r="R5323">
        <v>859</v>
      </c>
      <c r="S5323">
        <v>1062</v>
      </c>
    </row>
    <row r="5324" spans="1:19" x14ac:dyDescent="0.3">
      <c r="A5324" t="s">
        <v>1754</v>
      </c>
      <c r="B5324">
        <v>1</v>
      </c>
      <c r="C5324" t="s">
        <v>1779</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15231</v>
      </c>
      <c r="R5324">
        <v>1063</v>
      </c>
      <c r="S5324">
        <v>1143</v>
      </c>
    </row>
    <row r="5325" spans="1:19" x14ac:dyDescent="0.3">
      <c r="A5325" t="s">
        <v>1754</v>
      </c>
      <c r="B5325">
        <v>1</v>
      </c>
      <c r="C5325" t="s">
        <v>1779</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15232</v>
      </c>
      <c r="R5325">
        <v>1144</v>
      </c>
      <c r="S5325">
        <v>1296</v>
      </c>
    </row>
    <row r="5326" spans="1:19" x14ac:dyDescent="0.3">
      <c r="A5326" t="s">
        <v>1754</v>
      </c>
      <c r="B5326">
        <v>1</v>
      </c>
      <c r="C5326" t="s">
        <v>1779</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15233</v>
      </c>
      <c r="R5326">
        <v>1297</v>
      </c>
      <c r="S5326">
        <v>1389</v>
      </c>
    </row>
    <row r="5327" spans="1:19" x14ac:dyDescent="0.3">
      <c r="A5327" t="s">
        <v>1754</v>
      </c>
      <c r="B5327">
        <v>1</v>
      </c>
      <c r="C5327" t="s">
        <v>1779</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15234</v>
      </c>
      <c r="R5327">
        <v>1390</v>
      </c>
      <c r="S5327">
        <v>1546</v>
      </c>
    </row>
    <row r="5328" spans="1:19" x14ac:dyDescent="0.3">
      <c r="A5328" t="s">
        <v>1754</v>
      </c>
      <c r="B5328">
        <v>1</v>
      </c>
      <c r="C5328" t="s">
        <v>1779</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15235</v>
      </c>
      <c r="R5328">
        <v>1547</v>
      </c>
      <c r="S5328">
        <v>1747</v>
      </c>
    </row>
    <row r="5329" spans="1:19" x14ac:dyDescent="0.3">
      <c r="A5329" t="s">
        <v>1754</v>
      </c>
      <c r="B5329">
        <v>1</v>
      </c>
      <c r="C5329" t="s">
        <v>1779</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15236</v>
      </c>
      <c r="R5329">
        <v>1748</v>
      </c>
      <c r="S5329">
        <v>1899</v>
      </c>
    </row>
    <row r="5330" spans="1:19" x14ac:dyDescent="0.3">
      <c r="A5330" t="s">
        <v>1754</v>
      </c>
      <c r="B5330">
        <v>1</v>
      </c>
      <c r="C5330" t="s">
        <v>1779</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15237</v>
      </c>
      <c r="R5330">
        <v>1900</v>
      </c>
      <c r="S5330">
        <v>2010</v>
      </c>
    </row>
    <row r="5331" spans="1:19" x14ac:dyDescent="0.3">
      <c r="A5331" t="s">
        <v>1754</v>
      </c>
      <c r="B5331">
        <v>1</v>
      </c>
      <c r="C5331" t="s">
        <v>1779</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15238</v>
      </c>
      <c r="R5331">
        <v>2011</v>
      </c>
      <c r="S5331">
        <v>2192</v>
      </c>
    </row>
    <row r="5332" spans="1:19" x14ac:dyDescent="0.3">
      <c r="A5332" t="s">
        <v>1754</v>
      </c>
      <c r="B5332">
        <v>1</v>
      </c>
      <c r="C5332" t="s">
        <v>1779</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15239</v>
      </c>
      <c r="R5332">
        <v>2193</v>
      </c>
      <c r="S5332">
        <v>2298</v>
      </c>
    </row>
    <row r="5333" spans="1:19" x14ac:dyDescent="0.3">
      <c r="A5333" t="s">
        <v>1754</v>
      </c>
      <c r="B5333">
        <v>1</v>
      </c>
      <c r="C5333" t="s">
        <v>1779</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15240</v>
      </c>
      <c r="R5333">
        <v>2299</v>
      </c>
      <c r="S5333">
        <v>2433</v>
      </c>
    </row>
    <row r="5334" spans="1:19" x14ac:dyDescent="0.3">
      <c r="A5334" t="s">
        <v>1754</v>
      </c>
      <c r="B5334">
        <v>1</v>
      </c>
      <c r="C5334" t="s">
        <v>1779</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15241</v>
      </c>
      <c r="R5334">
        <v>2434</v>
      </c>
      <c r="S5334">
        <v>2721</v>
      </c>
    </row>
    <row r="5335" spans="1:19" x14ac:dyDescent="0.3">
      <c r="A5335" t="s">
        <v>128</v>
      </c>
      <c r="B5335">
        <v>-1</v>
      </c>
      <c r="C5335" t="s">
        <v>8811</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15242</v>
      </c>
      <c r="R5335">
        <v>1</v>
      </c>
      <c r="S5335">
        <v>219</v>
      </c>
    </row>
    <row r="5336" spans="1:19" x14ac:dyDescent="0.3">
      <c r="A5336" t="s">
        <v>128</v>
      </c>
      <c r="B5336">
        <v>-1</v>
      </c>
      <c r="C5336" t="s">
        <v>8811</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15243</v>
      </c>
      <c r="R5336">
        <v>220</v>
      </c>
      <c r="S5336">
        <v>1573</v>
      </c>
    </row>
    <row r="5337" spans="1:19" x14ac:dyDescent="0.3">
      <c r="A5337" t="s">
        <v>128</v>
      </c>
      <c r="B5337">
        <v>-1</v>
      </c>
      <c r="C5337" t="s">
        <v>8811</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15244</v>
      </c>
      <c r="R5337">
        <v>1574</v>
      </c>
      <c r="S5337">
        <v>1769</v>
      </c>
    </row>
    <row r="5338" spans="1:19" x14ac:dyDescent="0.3">
      <c r="A5338" t="s">
        <v>128</v>
      </c>
      <c r="B5338">
        <v>-1</v>
      </c>
      <c r="C5338" t="s">
        <v>8811</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15245</v>
      </c>
      <c r="R5338">
        <v>1770</v>
      </c>
      <c r="S5338">
        <v>1950</v>
      </c>
    </row>
    <row r="5339" spans="1:19" x14ac:dyDescent="0.3">
      <c r="A5339" t="s">
        <v>128</v>
      </c>
      <c r="B5339">
        <v>-1</v>
      </c>
      <c r="C5339" t="s">
        <v>8811</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15246</v>
      </c>
      <c r="R5339">
        <v>1951</v>
      </c>
      <c r="S5339">
        <v>2130</v>
      </c>
    </row>
    <row r="5340" spans="1:19" x14ac:dyDescent="0.3">
      <c r="A5340" t="s">
        <v>128</v>
      </c>
      <c r="B5340">
        <v>-1</v>
      </c>
      <c r="C5340" t="s">
        <v>8811</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15247</v>
      </c>
      <c r="R5340">
        <v>2131</v>
      </c>
      <c r="S5340">
        <v>2286</v>
      </c>
    </row>
    <row r="5341" spans="1:19" x14ac:dyDescent="0.3">
      <c r="A5341" t="s">
        <v>128</v>
      </c>
      <c r="B5341">
        <v>-1</v>
      </c>
      <c r="C5341" t="s">
        <v>8811</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15248</v>
      </c>
      <c r="R5341">
        <v>2287</v>
      </c>
      <c r="S5341">
        <v>2382</v>
      </c>
    </row>
    <row r="5342" spans="1:19" x14ac:dyDescent="0.3">
      <c r="A5342" t="s">
        <v>128</v>
      </c>
      <c r="B5342">
        <v>-1</v>
      </c>
      <c r="C5342" t="s">
        <v>8811</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15249</v>
      </c>
      <c r="R5342">
        <v>2383</v>
      </c>
      <c r="S5342">
        <v>2468</v>
      </c>
    </row>
    <row r="5343" spans="1:19" x14ac:dyDescent="0.3">
      <c r="A5343" t="s">
        <v>128</v>
      </c>
      <c r="B5343">
        <v>-1</v>
      </c>
      <c r="C5343" t="s">
        <v>8811</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15250</v>
      </c>
      <c r="R5343">
        <v>2469</v>
      </c>
      <c r="S5343">
        <v>2582</v>
      </c>
    </row>
    <row r="5344" spans="1:19" x14ac:dyDescent="0.3">
      <c r="A5344" t="s">
        <v>128</v>
      </c>
      <c r="B5344">
        <v>-1</v>
      </c>
      <c r="C5344" t="s">
        <v>8811</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15251</v>
      </c>
      <c r="R5344">
        <v>2583</v>
      </c>
      <c r="S5344">
        <v>2654</v>
      </c>
    </row>
    <row r="5345" spans="1:19" x14ac:dyDescent="0.3">
      <c r="A5345" t="s">
        <v>128</v>
      </c>
      <c r="B5345">
        <v>-1</v>
      </c>
      <c r="C5345" t="s">
        <v>8811</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15252</v>
      </c>
      <c r="R5345">
        <v>2655</v>
      </c>
      <c r="S5345">
        <v>2843</v>
      </c>
    </row>
    <row r="5346" spans="1:19" x14ac:dyDescent="0.3">
      <c r="A5346" t="s">
        <v>128</v>
      </c>
      <c r="B5346">
        <v>-1</v>
      </c>
      <c r="C5346" t="s">
        <v>8811</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15253</v>
      </c>
      <c r="R5346">
        <v>2844</v>
      </c>
      <c r="S5346">
        <v>2970</v>
      </c>
    </row>
    <row r="5347" spans="1:19" x14ac:dyDescent="0.3">
      <c r="A5347" t="s">
        <v>128</v>
      </c>
      <c r="B5347">
        <v>-1</v>
      </c>
      <c r="C5347" t="s">
        <v>8811</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15254</v>
      </c>
      <c r="R5347">
        <v>2971</v>
      </c>
      <c r="S5347">
        <v>3032</v>
      </c>
    </row>
    <row r="5348" spans="1:19" x14ac:dyDescent="0.3">
      <c r="A5348" t="s">
        <v>128</v>
      </c>
      <c r="B5348">
        <v>-1</v>
      </c>
      <c r="C5348" t="s">
        <v>8811</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15255</v>
      </c>
      <c r="R5348">
        <v>3033</v>
      </c>
      <c r="S5348">
        <v>3157</v>
      </c>
    </row>
    <row r="5349" spans="1:19" x14ac:dyDescent="0.3">
      <c r="A5349" t="s">
        <v>128</v>
      </c>
      <c r="B5349">
        <v>-1</v>
      </c>
      <c r="C5349" t="s">
        <v>8811</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15256</v>
      </c>
      <c r="R5349">
        <v>3158</v>
      </c>
      <c r="S5349">
        <v>3295</v>
      </c>
    </row>
    <row r="5350" spans="1:19" x14ac:dyDescent="0.3">
      <c r="A5350" t="s">
        <v>128</v>
      </c>
      <c r="B5350">
        <v>-1</v>
      </c>
      <c r="C5350" t="s">
        <v>8811</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15257</v>
      </c>
      <c r="R5350">
        <v>3296</v>
      </c>
      <c r="S5350">
        <v>3399</v>
      </c>
    </row>
    <row r="5351" spans="1:19" x14ac:dyDescent="0.3">
      <c r="A5351" t="s">
        <v>6702</v>
      </c>
      <c r="B5351">
        <v>1</v>
      </c>
      <c r="C5351" t="s">
        <v>6739</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15258</v>
      </c>
      <c r="R5351">
        <v>1</v>
      </c>
      <c r="S5351">
        <v>129</v>
      </c>
    </row>
    <row r="5352" spans="1:19" x14ac:dyDescent="0.3">
      <c r="A5352" t="s">
        <v>6702</v>
      </c>
      <c r="B5352">
        <v>1</v>
      </c>
      <c r="C5352" t="s">
        <v>6739</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15259</v>
      </c>
      <c r="R5352">
        <v>130</v>
      </c>
      <c r="S5352">
        <v>602</v>
      </c>
    </row>
    <row r="5353" spans="1:19" x14ac:dyDescent="0.3">
      <c r="A5353" t="s">
        <v>6702</v>
      </c>
      <c r="B5353">
        <v>1</v>
      </c>
      <c r="C5353" t="s">
        <v>6739</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15260</v>
      </c>
      <c r="R5353">
        <v>603</v>
      </c>
      <c r="S5353">
        <v>1183</v>
      </c>
    </row>
    <row r="5354" spans="1:19" x14ac:dyDescent="0.3">
      <c r="A5354" t="s">
        <v>6702</v>
      </c>
      <c r="B5354">
        <v>1</v>
      </c>
      <c r="C5354" t="s">
        <v>6739</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15261</v>
      </c>
      <c r="R5354">
        <v>1184</v>
      </c>
      <c r="S5354">
        <v>1254</v>
      </c>
    </row>
    <row r="5355" spans="1:19" x14ac:dyDescent="0.3">
      <c r="A5355" t="s">
        <v>6702</v>
      </c>
      <c r="B5355">
        <v>1</v>
      </c>
      <c r="C5355" t="s">
        <v>6739</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15262</v>
      </c>
      <c r="R5355">
        <v>1255</v>
      </c>
      <c r="S5355">
        <v>1398</v>
      </c>
    </row>
    <row r="5356" spans="1:19" x14ac:dyDescent="0.3">
      <c r="A5356" t="s">
        <v>6702</v>
      </c>
      <c r="B5356">
        <v>1</v>
      </c>
      <c r="C5356" t="s">
        <v>6739</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15263</v>
      </c>
      <c r="R5356">
        <v>1399</v>
      </c>
      <c r="S5356">
        <v>1657</v>
      </c>
    </row>
    <row r="5357" spans="1:19" x14ac:dyDescent="0.3">
      <c r="A5357" t="s">
        <v>6702</v>
      </c>
      <c r="B5357">
        <v>1</v>
      </c>
      <c r="C5357" t="s">
        <v>6739</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15264</v>
      </c>
      <c r="R5357">
        <v>1658</v>
      </c>
      <c r="S5357">
        <v>1710</v>
      </c>
    </row>
    <row r="5358" spans="1:19" x14ac:dyDescent="0.3">
      <c r="A5358" t="s">
        <v>6702</v>
      </c>
      <c r="B5358">
        <v>1</v>
      </c>
      <c r="C5358" t="s">
        <v>6739</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15265</v>
      </c>
      <c r="R5358">
        <v>1711</v>
      </c>
      <c r="S5358">
        <v>1902</v>
      </c>
    </row>
    <row r="5359" spans="1:19" x14ac:dyDescent="0.3">
      <c r="A5359" t="s">
        <v>6702</v>
      </c>
      <c r="B5359">
        <v>1</v>
      </c>
      <c r="C5359" t="s">
        <v>6753</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15259</v>
      </c>
      <c r="R5359">
        <v>130</v>
      </c>
      <c r="S5359">
        <v>602</v>
      </c>
    </row>
    <row r="5360" spans="1:19" x14ac:dyDescent="0.3">
      <c r="A5360" t="s">
        <v>6702</v>
      </c>
      <c r="B5360">
        <v>1</v>
      </c>
      <c r="C5360" t="s">
        <v>6753</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15260</v>
      </c>
      <c r="R5360">
        <v>603</v>
      </c>
      <c r="S5360">
        <v>1183</v>
      </c>
    </row>
    <row r="5361" spans="1:19" x14ac:dyDescent="0.3">
      <c r="A5361" t="s">
        <v>6702</v>
      </c>
      <c r="B5361">
        <v>1</v>
      </c>
      <c r="C5361" t="s">
        <v>6753</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15261</v>
      </c>
      <c r="R5361">
        <v>1184</v>
      </c>
      <c r="S5361">
        <v>1254</v>
      </c>
    </row>
    <row r="5362" spans="1:19" x14ac:dyDescent="0.3">
      <c r="A5362" t="s">
        <v>6702</v>
      </c>
      <c r="B5362">
        <v>1</v>
      </c>
      <c r="C5362" t="s">
        <v>6753</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15266</v>
      </c>
      <c r="R5362">
        <v>1</v>
      </c>
      <c r="S5362">
        <v>129</v>
      </c>
    </row>
    <row r="5363" spans="1:19" x14ac:dyDescent="0.3">
      <c r="A5363" t="s">
        <v>6702</v>
      </c>
      <c r="B5363">
        <v>1</v>
      </c>
      <c r="C5363" t="s">
        <v>6753</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15267</v>
      </c>
      <c r="R5363">
        <v>1255</v>
      </c>
      <c r="S5363">
        <v>1308</v>
      </c>
    </row>
    <row r="5364" spans="1:19" x14ac:dyDescent="0.3">
      <c r="A5364" t="s">
        <v>6702</v>
      </c>
      <c r="B5364">
        <v>1</v>
      </c>
      <c r="C5364" t="s">
        <v>6721</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15259</v>
      </c>
      <c r="R5364">
        <v>130</v>
      </c>
      <c r="S5364">
        <v>602</v>
      </c>
    </row>
    <row r="5365" spans="1:19" x14ac:dyDescent="0.3">
      <c r="A5365" t="s">
        <v>6702</v>
      </c>
      <c r="B5365">
        <v>1</v>
      </c>
      <c r="C5365" t="s">
        <v>6721</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15260</v>
      </c>
      <c r="R5365">
        <v>603</v>
      </c>
      <c r="S5365">
        <v>1183</v>
      </c>
    </row>
    <row r="5366" spans="1:19" x14ac:dyDescent="0.3">
      <c r="A5366" t="s">
        <v>6702</v>
      </c>
      <c r="B5366">
        <v>1</v>
      </c>
      <c r="C5366" t="s">
        <v>6721</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15261</v>
      </c>
      <c r="R5366">
        <v>1184</v>
      </c>
      <c r="S5366">
        <v>1254</v>
      </c>
    </row>
    <row r="5367" spans="1:19" x14ac:dyDescent="0.3">
      <c r="A5367" t="s">
        <v>6702</v>
      </c>
      <c r="B5367">
        <v>1</v>
      </c>
      <c r="C5367" t="s">
        <v>6721</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15262</v>
      </c>
      <c r="R5367">
        <v>1255</v>
      </c>
      <c r="S5367">
        <v>1398</v>
      </c>
    </row>
    <row r="5368" spans="1:19" x14ac:dyDescent="0.3">
      <c r="A5368" t="s">
        <v>6702</v>
      </c>
      <c r="B5368">
        <v>1</v>
      </c>
      <c r="C5368" t="s">
        <v>6721</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15263</v>
      </c>
      <c r="R5368">
        <v>1399</v>
      </c>
      <c r="S5368">
        <v>1657</v>
      </c>
    </row>
    <row r="5369" spans="1:19" x14ac:dyDescent="0.3">
      <c r="A5369" t="s">
        <v>6702</v>
      </c>
      <c r="B5369">
        <v>1</v>
      </c>
      <c r="C5369" t="s">
        <v>6721</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15264</v>
      </c>
      <c r="R5369">
        <v>1658</v>
      </c>
      <c r="S5369">
        <v>1710</v>
      </c>
    </row>
    <row r="5370" spans="1:19" x14ac:dyDescent="0.3">
      <c r="A5370" t="s">
        <v>6702</v>
      </c>
      <c r="B5370">
        <v>1</v>
      </c>
      <c r="C5370" t="s">
        <v>6721</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15266</v>
      </c>
      <c r="R5370">
        <v>1</v>
      </c>
      <c r="S5370">
        <v>129</v>
      </c>
    </row>
    <row r="5371" spans="1:19" x14ac:dyDescent="0.3">
      <c r="A5371" t="s">
        <v>6702</v>
      </c>
      <c r="B5371">
        <v>1</v>
      </c>
      <c r="C5371" t="s">
        <v>6721</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15268</v>
      </c>
      <c r="R5371">
        <v>1711</v>
      </c>
      <c r="S5371">
        <v>2490</v>
      </c>
    </row>
    <row r="5372" spans="1:19" x14ac:dyDescent="0.3">
      <c r="A5372" t="s">
        <v>6702</v>
      </c>
      <c r="B5372">
        <v>1</v>
      </c>
      <c r="C5372" t="s">
        <v>6729</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15259</v>
      </c>
      <c r="R5372">
        <v>130</v>
      </c>
      <c r="S5372">
        <v>602</v>
      </c>
    </row>
    <row r="5373" spans="1:19" x14ac:dyDescent="0.3">
      <c r="A5373" t="s">
        <v>6702</v>
      </c>
      <c r="B5373">
        <v>1</v>
      </c>
      <c r="C5373" t="s">
        <v>6729</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15260</v>
      </c>
      <c r="R5373">
        <v>603</v>
      </c>
      <c r="S5373">
        <v>1183</v>
      </c>
    </row>
    <row r="5374" spans="1:19" x14ac:dyDescent="0.3">
      <c r="A5374" t="s">
        <v>6702</v>
      </c>
      <c r="B5374">
        <v>1</v>
      </c>
      <c r="C5374" t="s">
        <v>6729</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15261</v>
      </c>
      <c r="R5374">
        <v>1184</v>
      </c>
      <c r="S5374">
        <v>1254</v>
      </c>
    </row>
    <row r="5375" spans="1:19" x14ac:dyDescent="0.3">
      <c r="A5375" t="s">
        <v>6702</v>
      </c>
      <c r="B5375">
        <v>1</v>
      </c>
      <c r="C5375" t="s">
        <v>6729</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15263</v>
      </c>
      <c r="R5375">
        <v>1255</v>
      </c>
      <c r="S5375">
        <v>1513</v>
      </c>
    </row>
    <row r="5376" spans="1:19" x14ac:dyDescent="0.3">
      <c r="A5376" t="s">
        <v>6702</v>
      </c>
      <c r="B5376">
        <v>1</v>
      </c>
      <c r="C5376" t="s">
        <v>6729</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15264</v>
      </c>
      <c r="R5376">
        <v>1514</v>
      </c>
      <c r="S5376">
        <v>1566</v>
      </c>
    </row>
    <row r="5377" spans="1:19" x14ac:dyDescent="0.3">
      <c r="A5377" t="s">
        <v>6702</v>
      </c>
      <c r="B5377">
        <v>1</v>
      </c>
      <c r="C5377" t="s">
        <v>6729</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15266</v>
      </c>
      <c r="R5377">
        <v>1</v>
      </c>
      <c r="S5377">
        <v>129</v>
      </c>
    </row>
    <row r="5378" spans="1:19" x14ac:dyDescent="0.3">
      <c r="A5378" t="s">
        <v>6702</v>
      </c>
      <c r="B5378">
        <v>1</v>
      </c>
      <c r="C5378" t="s">
        <v>6729</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15268</v>
      </c>
      <c r="R5378">
        <v>1567</v>
      </c>
      <c r="S5378">
        <v>2346</v>
      </c>
    </row>
    <row r="5379" spans="1:19" x14ac:dyDescent="0.3">
      <c r="A5379" t="s">
        <v>6702</v>
      </c>
      <c r="B5379">
        <v>1</v>
      </c>
      <c r="C5379" t="s">
        <v>6710</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15259</v>
      </c>
      <c r="R5379">
        <v>130</v>
      </c>
      <c r="S5379">
        <v>602</v>
      </c>
    </row>
    <row r="5380" spans="1:19" x14ac:dyDescent="0.3">
      <c r="A5380" t="s">
        <v>6702</v>
      </c>
      <c r="B5380">
        <v>1</v>
      </c>
      <c r="C5380" t="s">
        <v>6710</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15260</v>
      </c>
      <c r="R5380">
        <v>603</v>
      </c>
      <c r="S5380">
        <v>1183</v>
      </c>
    </row>
    <row r="5381" spans="1:19" x14ac:dyDescent="0.3">
      <c r="A5381" t="s">
        <v>6702</v>
      </c>
      <c r="B5381">
        <v>1</v>
      </c>
      <c r="C5381" t="s">
        <v>6710</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15261</v>
      </c>
      <c r="R5381">
        <v>1184</v>
      </c>
      <c r="S5381">
        <v>1254</v>
      </c>
    </row>
    <row r="5382" spans="1:19" x14ac:dyDescent="0.3">
      <c r="A5382" t="s">
        <v>6702</v>
      </c>
      <c r="B5382">
        <v>1</v>
      </c>
      <c r="C5382" t="s">
        <v>6710</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15262</v>
      </c>
      <c r="R5382">
        <v>1255</v>
      </c>
      <c r="S5382">
        <v>1398</v>
      </c>
    </row>
    <row r="5383" spans="1:19" x14ac:dyDescent="0.3">
      <c r="A5383" t="s">
        <v>6702</v>
      </c>
      <c r="B5383">
        <v>1</v>
      </c>
      <c r="C5383" t="s">
        <v>6710</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15263</v>
      </c>
      <c r="R5383">
        <v>1399</v>
      </c>
      <c r="S5383">
        <v>1657</v>
      </c>
    </row>
    <row r="5384" spans="1:19" x14ac:dyDescent="0.3">
      <c r="A5384" t="s">
        <v>6702</v>
      </c>
      <c r="B5384">
        <v>1</v>
      </c>
      <c r="C5384" t="s">
        <v>6710</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15264</v>
      </c>
      <c r="R5384">
        <v>1658</v>
      </c>
      <c r="S5384">
        <v>1710</v>
      </c>
    </row>
    <row r="5385" spans="1:19" x14ac:dyDescent="0.3">
      <c r="A5385" t="s">
        <v>6702</v>
      </c>
      <c r="B5385">
        <v>1</v>
      </c>
      <c r="C5385" t="s">
        <v>6710</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15266</v>
      </c>
      <c r="R5385">
        <v>1</v>
      </c>
      <c r="S5385">
        <v>129</v>
      </c>
    </row>
    <row r="5386" spans="1:19" x14ac:dyDescent="0.3">
      <c r="A5386" t="s">
        <v>6702</v>
      </c>
      <c r="B5386">
        <v>1</v>
      </c>
      <c r="C5386" t="s">
        <v>6710</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15269</v>
      </c>
      <c r="R5386">
        <v>1711</v>
      </c>
      <c r="S5386">
        <v>1861</v>
      </c>
    </row>
    <row r="5387" spans="1:19" x14ac:dyDescent="0.3">
      <c r="A5387" t="s">
        <v>6702</v>
      </c>
      <c r="B5387">
        <v>1</v>
      </c>
      <c r="C5387" t="s">
        <v>6710</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15270</v>
      </c>
      <c r="R5387">
        <v>1862</v>
      </c>
      <c r="S5387">
        <v>2649</v>
      </c>
    </row>
    <row r="5388" spans="1:19" x14ac:dyDescent="0.3">
      <c r="A5388" t="s">
        <v>6702</v>
      </c>
      <c r="B5388">
        <v>1</v>
      </c>
      <c r="C5388" t="s">
        <v>6717</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15259</v>
      </c>
      <c r="R5388">
        <v>130</v>
      </c>
      <c r="S5388">
        <v>602</v>
      </c>
    </row>
    <row r="5389" spans="1:19" x14ac:dyDescent="0.3">
      <c r="A5389" t="s">
        <v>6702</v>
      </c>
      <c r="B5389">
        <v>1</v>
      </c>
      <c r="C5389" t="s">
        <v>6717</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15260</v>
      </c>
      <c r="R5389">
        <v>603</v>
      </c>
      <c r="S5389">
        <v>1183</v>
      </c>
    </row>
    <row r="5390" spans="1:19" x14ac:dyDescent="0.3">
      <c r="A5390" t="s">
        <v>6702</v>
      </c>
      <c r="B5390">
        <v>1</v>
      </c>
      <c r="C5390" t="s">
        <v>6717</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15261</v>
      </c>
      <c r="R5390">
        <v>1184</v>
      </c>
      <c r="S5390">
        <v>1254</v>
      </c>
    </row>
    <row r="5391" spans="1:19" x14ac:dyDescent="0.3">
      <c r="A5391" t="s">
        <v>6702</v>
      </c>
      <c r="B5391">
        <v>1</v>
      </c>
      <c r="C5391" t="s">
        <v>6717</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15262</v>
      </c>
      <c r="R5391">
        <v>1255</v>
      </c>
      <c r="S5391">
        <v>1398</v>
      </c>
    </row>
    <row r="5392" spans="1:19" x14ac:dyDescent="0.3">
      <c r="A5392" t="s">
        <v>6702</v>
      </c>
      <c r="B5392">
        <v>1</v>
      </c>
      <c r="C5392" t="s">
        <v>6717</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15263</v>
      </c>
      <c r="R5392">
        <v>1399</v>
      </c>
      <c r="S5392">
        <v>1657</v>
      </c>
    </row>
    <row r="5393" spans="1:19" x14ac:dyDescent="0.3">
      <c r="A5393" t="s">
        <v>6702</v>
      </c>
      <c r="B5393">
        <v>1</v>
      </c>
      <c r="C5393" t="s">
        <v>6717</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15271</v>
      </c>
      <c r="R5393">
        <v>1</v>
      </c>
      <c r="S5393">
        <v>129</v>
      </c>
    </row>
    <row r="5394" spans="1:19" x14ac:dyDescent="0.3">
      <c r="A5394" t="s">
        <v>6702</v>
      </c>
      <c r="B5394">
        <v>1</v>
      </c>
      <c r="C5394" t="s">
        <v>6717</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15272</v>
      </c>
      <c r="R5394">
        <v>1658</v>
      </c>
      <c r="S5394">
        <v>1836</v>
      </c>
    </row>
    <row r="5395" spans="1:19" x14ac:dyDescent="0.3">
      <c r="A5395" t="s">
        <v>6702</v>
      </c>
      <c r="B5395">
        <v>1</v>
      </c>
      <c r="C5395" t="s">
        <v>6749</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15259</v>
      </c>
      <c r="R5395">
        <v>130</v>
      </c>
      <c r="S5395">
        <v>602</v>
      </c>
    </row>
    <row r="5396" spans="1:19" x14ac:dyDescent="0.3">
      <c r="A5396" t="s">
        <v>6702</v>
      </c>
      <c r="B5396">
        <v>1</v>
      </c>
      <c r="C5396" t="s">
        <v>6749</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15260</v>
      </c>
      <c r="R5396">
        <v>603</v>
      </c>
      <c r="S5396">
        <v>1183</v>
      </c>
    </row>
    <row r="5397" spans="1:19" x14ac:dyDescent="0.3">
      <c r="A5397" t="s">
        <v>6702</v>
      </c>
      <c r="B5397">
        <v>1</v>
      </c>
      <c r="C5397" t="s">
        <v>6749</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15261</v>
      </c>
      <c r="R5397">
        <v>1184</v>
      </c>
      <c r="S5397">
        <v>1254</v>
      </c>
    </row>
    <row r="5398" spans="1:19" x14ac:dyDescent="0.3">
      <c r="A5398" t="s">
        <v>6702</v>
      </c>
      <c r="B5398">
        <v>1</v>
      </c>
      <c r="C5398" t="s">
        <v>6749</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15263</v>
      </c>
      <c r="R5398">
        <v>1255</v>
      </c>
      <c r="S5398">
        <v>1513</v>
      </c>
    </row>
    <row r="5399" spans="1:19" x14ac:dyDescent="0.3">
      <c r="A5399" t="s">
        <v>6702</v>
      </c>
      <c r="B5399">
        <v>1</v>
      </c>
      <c r="C5399" t="s">
        <v>6749</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15264</v>
      </c>
      <c r="R5399">
        <v>1514</v>
      </c>
      <c r="S5399">
        <v>1566</v>
      </c>
    </row>
    <row r="5400" spans="1:19" x14ac:dyDescent="0.3">
      <c r="A5400" t="s">
        <v>6702</v>
      </c>
      <c r="B5400">
        <v>1</v>
      </c>
      <c r="C5400" t="s">
        <v>6749</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15271</v>
      </c>
      <c r="R5400">
        <v>1</v>
      </c>
      <c r="S5400">
        <v>129</v>
      </c>
    </row>
    <row r="5401" spans="1:19" x14ac:dyDescent="0.3">
      <c r="A5401" t="s">
        <v>6702</v>
      </c>
      <c r="B5401">
        <v>1</v>
      </c>
      <c r="C5401" t="s">
        <v>6749</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15273</v>
      </c>
      <c r="R5401">
        <v>1567</v>
      </c>
      <c r="S5401">
        <v>1758</v>
      </c>
    </row>
    <row r="5402" spans="1:19" x14ac:dyDescent="0.3">
      <c r="A5402" t="s">
        <v>6702</v>
      </c>
      <c r="B5402">
        <v>1</v>
      </c>
      <c r="C5402" t="s">
        <v>6757</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15259</v>
      </c>
      <c r="R5402">
        <v>130</v>
      </c>
      <c r="S5402">
        <v>602</v>
      </c>
    </row>
    <row r="5403" spans="1:19" x14ac:dyDescent="0.3">
      <c r="A5403" t="s">
        <v>6702</v>
      </c>
      <c r="B5403">
        <v>1</v>
      </c>
      <c r="C5403" t="s">
        <v>6757</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15260</v>
      </c>
      <c r="R5403">
        <v>603</v>
      </c>
      <c r="S5403">
        <v>1183</v>
      </c>
    </row>
    <row r="5404" spans="1:19" x14ac:dyDescent="0.3">
      <c r="A5404" t="s">
        <v>6702</v>
      </c>
      <c r="B5404">
        <v>1</v>
      </c>
      <c r="C5404" t="s">
        <v>6757</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15261</v>
      </c>
      <c r="R5404">
        <v>1184</v>
      </c>
      <c r="S5404">
        <v>1254</v>
      </c>
    </row>
    <row r="5405" spans="1:19" x14ac:dyDescent="0.3">
      <c r="A5405" t="s">
        <v>6702</v>
      </c>
      <c r="B5405">
        <v>1</v>
      </c>
      <c r="C5405" t="s">
        <v>6757</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15274</v>
      </c>
      <c r="R5405">
        <v>1255</v>
      </c>
      <c r="S5405">
        <v>1272</v>
      </c>
    </row>
    <row r="5406" spans="1:19" x14ac:dyDescent="0.3">
      <c r="A5406" t="s">
        <v>6702</v>
      </c>
      <c r="B5406">
        <v>1</v>
      </c>
      <c r="C5406" t="s">
        <v>6757</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15275</v>
      </c>
    </row>
    <row r="5407" spans="1:19" x14ac:dyDescent="0.3">
      <c r="A5407" t="s">
        <v>6702</v>
      </c>
      <c r="B5407">
        <v>1</v>
      </c>
      <c r="C5407" t="s">
        <v>6757</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15271</v>
      </c>
      <c r="R5407">
        <v>1</v>
      </c>
      <c r="S5407">
        <v>129</v>
      </c>
    </row>
    <row r="5408" spans="1:19" x14ac:dyDescent="0.3">
      <c r="A5408" t="s">
        <v>126</v>
      </c>
      <c r="B5408">
        <v>1</v>
      </c>
      <c r="C5408" t="s">
        <v>5480</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15276</v>
      </c>
      <c r="R5408">
        <v>1</v>
      </c>
      <c r="S5408">
        <v>211</v>
      </c>
    </row>
    <row r="5409" spans="1:19" x14ac:dyDescent="0.3">
      <c r="A5409" t="s">
        <v>126</v>
      </c>
      <c r="B5409">
        <v>1</v>
      </c>
      <c r="C5409" t="s">
        <v>5480</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15277</v>
      </c>
      <c r="R5409">
        <v>212</v>
      </c>
      <c r="S5409">
        <v>366</v>
      </c>
    </row>
    <row r="5410" spans="1:19" x14ac:dyDescent="0.3">
      <c r="A5410" t="s">
        <v>126</v>
      </c>
      <c r="B5410">
        <v>1</v>
      </c>
      <c r="C5410" t="s">
        <v>5480</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15278</v>
      </c>
      <c r="R5410">
        <v>367</v>
      </c>
      <c r="S5410">
        <v>645</v>
      </c>
    </row>
    <row r="5411" spans="1:19" x14ac:dyDescent="0.3">
      <c r="A5411" t="s">
        <v>126</v>
      </c>
      <c r="B5411">
        <v>1</v>
      </c>
      <c r="C5411" t="s">
        <v>5480</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15279</v>
      </c>
      <c r="R5411">
        <v>646</v>
      </c>
      <c r="S5411">
        <v>792</v>
      </c>
    </row>
    <row r="5412" spans="1:19" x14ac:dyDescent="0.3">
      <c r="A5412" t="s">
        <v>126</v>
      </c>
      <c r="B5412">
        <v>1</v>
      </c>
      <c r="C5412" t="s">
        <v>5480</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15280</v>
      </c>
      <c r="R5412">
        <v>793</v>
      </c>
      <c r="S5412">
        <v>942</v>
      </c>
    </row>
    <row r="5413" spans="1:19" x14ac:dyDescent="0.3">
      <c r="A5413" t="s">
        <v>126</v>
      </c>
      <c r="B5413">
        <v>1</v>
      </c>
      <c r="C5413" t="s">
        <v>5480</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15281</v>
      </c>
      <c r="R5413">
        <v>943</v>
      </c>
      <c r="S5413">
        <v>1076</v>
      </c>
    </row>
    <row r="5414" spans="1:19" x14ac:dyDescent="0.3">
      <c r="A5414" t="s">
        <v>126</v>
      </c>
      <c r="B5414">
        <v>1</v>
      </c>
      <c r="C5414" t="s">
        <v>5480</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15282</v>
      </c>
      <c r="R5414">
        <v>1077</v>
      </c>
      <c r="S5414">
        <v>1276</v>
      </c>
    </row>
    <row r="5415" spans="1:19" x14ac:dyDescent="0.3">
      <c r="A5415" t="s">
        <v>126</v>
      </c>
      <c r="B5415">
        <v>1</v>
      </c>
      <c r="C5415" t="s">
        <v>5480</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15283</v>
      </c>
      <c r="R5415">
        <v>1277</v>
      </c>
      <c r="S5415">
        <v>1386</v>
      </c>
    </row>
    <row r="5416" spans="1:19" x14ac:dyDescent="0.3">
      <c r="A5416" t="s">
        <v>126</v>
      </c>
      <c r="B5416">
        <v>1</v>
      </c>
      <c r="C5416" t="s">
        <v>5480</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15284</v>
      </c>
      <c r="R5416">
        <v>1387</v>
      </c>
      <c r="S5416">
        <v>1510</v>
      </c>
    </row>
    <row r="5417" spans="1:19" x14ac:dyDescent="0.3">
      <c r="A5417" t="s">
        <v>126</v>
      </c>
      <c r="B5417">
        <v>1</v>
      </c>
      <c r="C5417" t="s">
        <v>5480</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15285</v>
      </c>
      <c r="R5417">
        <v>1511</v>
      </c>
      <c r="S5417">
        <v>1661</v>
      </c>
    </row>
    <row r="5418" spans="1:19" x14ac:dyDescent="0.3">
      <c r="A5418" t="s">
        <v>126</v>
      </c>
      <c r="B5418">
        <v>1</v>
      </c>
      <c r="C5418" t="s">
        <v>5480</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15286</v>
      </c>
      <c r="R5418">
        <v>1662</v>
      </c>
      <c r="S5418">
        <v>1759</v>
      </c>
    </row>
    <row r="5419" spans="1:19" x14ac:dyDescent="0.3">
      <c r="A5419" t="s">
        <v>126</v>
      </c>
      <c r="B5419">
        <v>1</v>
      </c>
      <c r="C5419" t="s">
        <v>5480</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15287</v>
      </c>
      <c r="R5419">
        <v>1760</v>
      </c>
      <c r="S5419">
        <v>2005</v>
      </c>
    </row>
    <row r="5420" spans="1:19" x14ac:dyDescent="0.3">
      <c r="A5420" t="s">
        <v>126</v>
      </c>
      <c r="B5420">
        <v>1</v>
      </c>
      <c r="C5420" t="s">
        <v>5480</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15288</v>
      </c>
      <c r="R5420">
        <v>2006</v>
      </c>
      <c r="S5420">
        <v>2210</v>
      </c>
    </row>
    <row r="5421" spans="1:19" x14ac:dyDescent="0.3">
      <c r="A5421" t="s">
        <v>126</v>
      </c>
      <c r="B5421">
        <v>1</v>
      </c>
      <c r="C5421" t="s">
        <v>5480</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15289</v>
      </c>
      <c r="R5421">
        <v>2211</v>
      </c>
      <c r="S5421">
        <v>2458</v>
      </c>
    </row>
    <row r="5422" spans="1:19" x14ac:dyDescent="0.3">
      <c r="A5422" t="s">
        <v>126</v>
      </c>
      <c r="B5422">
        <v>1</v>
      </c>
      <c r="C5422" t="s">
        <v>5480</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15290</v>
      </c>
      <c r="R5422">
        <v>2459</v>
      </c>
      <c r="S5422">
        <v>2634</v>
      </c>
    </row>
    <row r="5423" spans="1:19" x14ac:dyDescent="0.3">
      <c r="A5423" t="s">
        <v>126</v>
      </c>
      <c r="B5423">
        <v>1</v>
      </c>
      <c r="C5423" t="s">
        <v>5480</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15291</v>
      </c>
      <c r="R5423">
        <v>2635</v>
      </c>
      <c r="S5423">
        <v>2805</v>
      </c>
    </row>
    <row r="5424" spans="1:19" x14ac:dyDescent="0.3">
      <c r="A5424" t="s">
        <v>126</v>
      </c>
      <c r="B5424">
        <v>1</v>
      </c>
      <c r="C5424" t="s">
        <v>5485</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15277</v>
      </c>
      <c r="R5424">
        <v>14</v>
      </c>
      <c r="S5424">
        <v>168</v>
      </c>
    </row>
    <row r="5425" spans="1:19" x14ac:dyDescent="0.3">
      <c r="A5425" t="s">
        <v>126</v>
      </c>
      <c r="B5425">
        <v>1</v>
      </c>
      <c r="C5425" t="s">
        <v>5485</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15278</v>
      </c>
      <c r="R5425">
        <v>169</v>
      </c>
      <c r="S5425">
        <v>447</v>
      </c>
    </row>
    <row r="5426" spans="1:19" x14ac:dyDescent="0.3">
      <c r="A5426" t="s">
        <v>126</v>
      </c>
      <c r="B5426">
        <v>1</v>
      </c>
      <c r="C5426" t="s">
        <v>5485</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15279</v>
      </c>
      <c r="R5426">
        <v>448</v>
      </c>
      <c r="S5426">
        <v>594</v>
      </c>
    </row>
    <row r="5427" spans="1:19" x14ac:dyDescent="0.3">
      <c r="A5427" t="s">
        <v>126</v>
      </c>
      <c r="B5427">
        <v>1</v>
      </c>
      <c r="C5427" t="s">
        <v>5485</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15280</v>
      </c>
      <c r="R5427">
        <v>595</v>
      </c>
      <c r="S5427">
        <v>744</v>
      </c>
    </row>
    <row r="5428" spans="1:19" x14ac:dyDescent="0.3">
      <c r="A5428" t="s">
        <v>126</v>
      </c>
      <c r="B5428">
        <v>1</v>
      </c>
      <c r="C5428" t="s">
        <v>5485</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15281</v>
      </c>
      <c r="R5428">
        <v>745</v>
      </c>
      <c r="S5428">
        <v>878</v>
      </c>
    </row>
    <row r="5429" spans="1:19" x14ac:dyDescent="0.3">
      <c r="A5429" t="s">
        <v>126</v>
      </c>
      <c r="B5429">
        <v>1</v>
      </c>
      <c r="C5429" t="s">
        <v>5485</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15282</v>
      </c>
      <c r="R5429">
        <v>879</v>
      </c>
      <c r="S5429">
        <v>1078</v>
      </c>
    </row>
    <row r="5430" spans="1:19" x14ac:dyDescent="0.3">
      <c r="A5430" t="s">
        <v>126</v>
      </c>
      <c r="B5430">
        <v>1</v>
      </c>
      <c r="C5430" t="s">
        <v>5485</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15283</v>
      </c>
      <c r="R5430">
        <v>1079</v>
      </c>
      <c r="S5430">
        <v>1188</v>
      </c>
    </row>
    <row r="5431" spans="1:19" x14ac:dyDescent="0.3">
      <c r="A5431" t="s">
        <v>126</v>
      </c>
      <c r="B5431">
        <v>1</v>
      </c>
      <c r="C5431" t="s">
        <v>5485</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15284</v>
      </c>
      <c r="R5431">
        <v>1189</v>
      </c>
      <c r="S5431">
        <v>1312</v>
      </c>
    </row>
    <row r="5432" spans="1:19" x14ac:dyDescent="0.3">
      <c r="A5432" t="s">
        <v>126</v>
      </c>
      <c r="B5432">
        <v>1</v>
      </c>
      <c r="C5432" t="s">
        <v>5485</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15285</v>
      </c>
      <c r="R5432">
        <v>1313</v>
      </c>
      <c r="S5432">
        <v>1463</v>
      </c>
    </row>
    <row r="5433" spans="1:19" x14ac:dyDescent="0.3">
      <c r="A5433" t="s">
        <v>126</v>
      </c>
      <c r="B5433">
        <v>1</v>
      </c>
      <c r="C5433" t="s">
        <v>5485</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15286</v>
      </c>
      <c r="R5433">
        <v>1464</v>
      </c>
      <c r="S5433">
        <v>1561</v>
      </c>
    </row>
    <row r="5434" spans="1:19" x14ac:dyDescent="0.3">
      <c r="A5434" t="s">
        <v>126</v>
      </c>
      <c r="B5434">
        <v>1</v>
      </c>
      <c r="C5434" t="s">
        <v>5485</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15287</v>
      </c>
      <c r="R5434">
        <v>1562</v>
      </c>
      <c r="S5434">
        <v>1807</v>
      </c>
    </row>
    <row r="5435" spans="1:19" x14ac:dyDescent="0.3">
      <c r="A5435" t="s">
        <v>126</v>
      </c>
      <c r="B5435">
        <v>1</v>
      </c>
      <c r="C5435" t="s">
        <v>5485</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15288</v>
      </c>
      <c r="R5435">
        <v>1808</v>
      </c>
      <c r="S5435">
        <v>2012</v>
      </c>
    </row>
    <row r="5436" spans="1:19" x14ac:dyDescent="0.3">
      <c r="A5436" t="s">
        <v>126</v>
      </c>
      <c r="B5436">
        <v>1</v>
      </c>
      <c r="C5436" t="s">
        <v>5485</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15289</v>
      </c>
      <c r="R5436">
        <v>2013</v>
      </c>
      <c r="S5436">
        <v>2260</v>
      </c>
    </row>
    <row r="5437" spans="1:19" x14ac:dyDescent="0.3">
      <c r="A5437" t="s">
        <v>126</v>
      </c>
      <c r="B5437">
        <v>1</v>
      </c>
      <c r="C5437" t="s">
        <v>5485</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15290</v>
      </c>
      <c r="R5437">
        <v>2261</v>
      </c>
      <c r="S5437">
        <v>2436</v>
      </c>
    </row>
    <row r="5438" spans="1:19" x14ac:dyDescent="0.3">
      <c r="A5438" t="s">
        <v>126</v>
      </c>
      <c r="B5438">
        <v>1</v>
      </c>
      <c r="C5438" t="s">
        <v>5485</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15292</v>
      </c>
    </row>
    <row r="5439" spans="1:19" x14ac:dyDescent="0.3">
      <c r="A5439" t="s">
        <v>126</v>
      </c>
      <c r="B5439">
        <v>1</v>
      </c>
      <c r="C5439" t="s">
        <v>5485</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15293</v>
      </c>
      <c r="R5439">
        <v>1</v>
      </c>
      <c r="S5439">
        <v>13</v>
      </c>
    </row>
    <row r="5440" spans="1:19" x14ac:dyDescent="0.3">
      <c r="A5440" t="s">
        <v>126</v>
      </c>
      <c r="B5440">
        <v>1</v>
      </c>
      <c r="C5440" t="s">
        <v>5485</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15294</v>
      </c>
      <c r="R5440">
        <v>2437</v>
      </c>
      <c r="S5440">
        <v>2607</v>
      </c>
    </row>
    <row r="5441" spans="1:19" x14ac:dyDescent="0.3">
      <c r="A5441" t="s">
        <v>2872</v>
      </c>
      <c r="B5441">
        <v>1</v>
      </c>
      <c r="C5441" t="s">
        <v>2877</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15295</v>
      </c>
      <c r="R5441">
        <v>1</v>
      </c>
      <c r="S5441">
        <v>33</v>
      </c>
    </row>
    <row r="5442" spans="1:19" x14ac:dyDescent="0.3">
      <c r="A5442" t="s">
        <v>2872</v>
      </c>
      <c r="B5442">
        <v>1</v>
      </c>
      <c r="C5442" t="s">
        <v>2877</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15296</v>
      </c>
      <c r="R5442">
        <v>34</v>
      </c>
      <c r="S5442">
        <v>163</v>
      </c>
    </row>
    <row r="5443" spans="1:19" x14ac:dyDescent="0.3">
      <c r="A5443" t="s">
        <v>2872</v>
      </c>
      <c r="B5443">
        <v>1</v>
      </c>
      <c r="C5443" t="s">
        <v>2877</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15297</v>
      </c>
      <c r="R5443">
        <v>164</v>
      </c>
      <c r="S5443">
        <v>328</v>
      </c>
    </row>
    <row r="5444" spans="1:19" x14ac:dyDescent="0.3">
      <c r="A5444" t="s">
        <v>2872</v>
      </c>
      <c r="B5444">
        <v>1</v>
      </c>
      <c r="C5444" t="s">
        <v>2877</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15298</v>
      </c>
      <c r="R5444">
        <v>329</v>
      </c>
      <c r="S5444">
        <v>463</v>
      </c>
    </row>
    <row r="5445" spans="1:19" x14ac:dyDescent="0.3">
      <c r="A5445" t="s">
        <v>2872</v>
      </c>
      <c r="B5445">
        <v>1</v>
      </c>
      <c r="C5445" t="s">
        <v>2877</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15299</v>
      </c>
      <c r="R5445">
        <v>464</v>
      </c>
      <c r="S5445">
        <v>1009</v>
      </c>
    </row>
    <row r="5446" spans="1:19" x14ac:dyDescent="0.3">
      <c r="A5446" t="s">
        <v>2872</v>
      </c>
      <c r="B5446">
        <v>1</v>
      </c>
      <c r="C5446" t="s">
        <v>2877</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15300</v>
      </c>
      <c r="R5446">
        <v>1010</v>
      </c>
      <c r="S5446">
        <v>1152</v>
      </c>
    </row>
    <row r="5447" spans="1:19" x14ac:dyDescent="0.3">
      <c r="A5447" t="s">
        <v>2872</v>
      </c>
      <c r="B5447">
        <v>1</v>
      </c>
      <c r="C5447" t="s">
        <v>2877</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15301</v>
      </c>
      <c r="R5447">
        <v>1153</v>
      </c>
      <c r="S5447">
        <v>1253</v>
      </c>
    </row>
    <row r="5448" spans="1:19" x14ac:dyDescent="0.3">
      <c r="A5448" t="s">
        <v>2872</v>
      </c>
      <c r="B5448">
        <v>1</v>
      </c>
      <c r="C5448" t="s">
        <v>2877</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15302</v>
      </c>
      <c r="R5448">
        <v>1254</v>
      </c>
      <c r="S5448">
        <v>1359</v>
      </c>
    </row>
    <row r="5449" spans="1:19" x14ac:dyDescent="0.3">
      <c r="A5449" t="s">
        <v>17</v>
      </c>
      <c r="B5449">
        <v>-1</v>
      </c>
      <c r="C5449" t="s">
        <v>4217</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15303</v>
      </c>
    </row>
    <row r="5450" spans="1:19" x14ac:dyDescent="0.3">
      <c r="A5450" t="s">
        <v>17</v>
      </c>
      <c r="B5450">
        <v>-1</v>
      </c>
      <c r="C5450" t="s">
        <v>4217</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15304</v>
      </c>
    </row>
    <row r="5451" spans="1:19" x14ac:dyDescent="0.3">
      <c r="A5451" t="s">
        <v>17</v>
      </c>
      <c r="B5451">
        <v>-1</v>
      </c>
      <c r="C5451" t="s">
        <v>4217</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15305</v>
      </c>
      <c r="R5451">
        <v>1</v>
      </c>
      <c r="S5451">
        <v>122</v>
      </c>
    </row>
    <row r="5452" spans="1:19" x14ac:dyDescent="0.3">
      <c r="A5452" t="s">
        <v>17</v>
      </c>
      <c r="B5452">
        <v>-1</v>
      </c>
      <c r="C5452" t="s">
        <v>4217</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15306</v>
      </c>
      <c r="R5452">
        <v>123</v>
      </c>
      <c r="S5452">
        <v>414</v>
      </c>
    </row>
    <row r="5453" spans="1:19" x14ac:dyDescent="0.3">
      <c r="A5453" t="s">
        <v>17</v>
      </c>
      <c r="B5453">
        <v>-1</v>
      </c>
      <c r="C5453" t="s">
        <v>4217</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15307</v>
      </c>
      <c r="R5453">
        <v>415</v>
      </c>
      <c r="S5453">
        <v>520</v>
      </c>
    </row>
    <row r="5454" spans="1:19" x14ac:dyDescent="0.3">
      <c r="A5454" t="s">
        <v>17</v>
      </c>
      <c r="B5454">
        <v>-1</v>
      </c>
      <c r="C5454" t="s">
        <v>4217</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15308</v>
      </c>
      <c r="R5454">
        <v>521</v>
      </c>
      <c r="S5454">
        <v>698</v>
      </c>
    </row>
    <row r="5455" spans="1:19" x14ac:dyDescent="0.3">
      <c r="A5455" t="s">
        <v>17</v>
      </c>
      <c r="B5455">
        <v>-1</v>
      </c>
      <c r="C5455" t="s">
        <v>4217</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15309</v>
      </c>
      <c r="R5455">
        <v>699</v>
      </c>
      <c r="S5455">
        <v>850</v>
      </c>
    </row>
    <row r="5456" spans="1:19" x14ac:dyDescent="0.3">
      <c r="A5456" t="s">
        <v>17</v>
      </c>
      <c r="B5456">
        <v>-1</v>
      </c>
      <c r="C5456" t="s">
        <v>4217</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15310</v>
      </c>
      <c r="R5456">
        <v>851</v>
      </c>
      <c r="S5456">
        <v>991</v>
      </c>
    </row>
    <row r="5457" spans="1:19" x14ac:dyDescent="0.3">
      <c r="A5457" t="s">
        <v>17</v>
      </c>
      <c r="B5457">
        <v>-1</v>
      </c>
      <c r="C5457" t="s">
        <v>4217</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15311</v>
      </c>
      <c r="R5457">
        <v>992</v>
      </c>
      <c r="S5457">
        <v>1154</v>
      </c>
    </row>
    <row r="5458" spans="1:19" x14ac:dyDescent="0.3">
      <c r="A5458" t="s">
        <v>17</v>
      </c>
      <c r="B5458">
        <v>-1</v>
      </c>
      <c r="C5458" t="s">
        <v>4217</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15312</v>
      </c>
      <c r="R5458">
        <v>1155</v>
      </c>
      <c r="S5458">
        <v>1245</v>
      </c>
    </row>
    <row r="5459" spans="1:19" x14ac:dyDescent="0.3">
      <c r="A5459" t="s">
        <v>17</v>
      </c>
      <c r="B5459">
        <v>-1</v>
      </c>
      <c r="C5459" t="s">
        <v>4220</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15304</v>
      </c>
    </row>
    <row r="5460" spans="1:19" x14ac:dyDescent="0.3">
      <c r="A5460" t="s">
        <v>17</v>
      </c>
      <c r="B5460">
        <v>-1</v>
      </c>
      <c r="C5460" t="s">
        <v>4220</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15305</v>
      </c>
      <c r="R5460">
        <v>1</v>
      </c>
      <c r="S5460">
        <v>122</v>
      </c>
    </row>
    <row r="5461" spans="1:19" x14ac:dyDescent="0.3">
      <c r="A5461" t="s">
        <v>17</v>
      </c>
      <c r="B5461">
        <v>-1</v>
      </c>
      <c r="C5461" t="s">
        <v>4220</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15306</v>
      </c>
      <c r="R5461">
        <v>123</v>
      </c>
      <c r="S5461">
        <v>414</v>
      </c>
    </row>
    <row r="5462" spans="1:19" x14ac:dyDescent="0.3">
      <c r="A5462" t="s">
        <v>17</v>
      </c>
      <c r="B5462">
        <v>-1</v>
      </c>
      <c r="C5462" t="s">
        <v>4220</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15307</v>
      </c>
      <c r="R5462">
        <v>415</v>
      </c>
      <c r="S5462">
        <v>520</v>
      </c>
    </row>
    <row r="5463" spans="1:19" x14ac:dyDescent="0.3">
      <c r="A5463" t="s">
        <v>17</v>
      </c>
      <c r="B5463">
        <v>-1</v>
      </c>
      <c r="C5463" t="s">
        <v>4220</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15308</v>
      </c>
      <c r="R5463">
        <v>521</v>
      </c>
      <c r="S5463">
        <v>698</v>
      </c>
    </row>
    <row r="5464" spans="1:19" x14ac:dyDescent="0.3">
      <c r="A5464" t="s">
        <v>17</v>
      </c>
      <c r="B5464">
        <v>-1</v>
      </c>
      <c r="C5464" t="s">
        <v>4220</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15309</v>
      </c>
      <c r="R5464">
        <v>699</v>
      </c>
      <c r="S5464">
        <v>850</v>
      </c>
    </row>
    <row r="5465" spans="1:19" x14ac:dyDescent="0.3">
      <c r="A5465" t="s">
        <v>17</v>
      </c>
      <c r="B5465">
        <v>-1</v>
      </c>
      <c r="C5465" t="s">
        <v>4220</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15310</v>
      </c>
      <c r="R5465">
        <v>851</v>
      </c>
      <c r="S5465">
        <v>991</v>
      </c>
    </row>
    <row r="5466" spans="1:19" x14ac:dyDescent="0.3">
      <c r="A5466" t="s">
        <v>17</v>
      </c>
      <c r="B5466">
        <v>-1</v>
      </c>
      <c r="C5466" t="s">
        <v>4220</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15311</v>
      </c>
      <c r="R5466">
        <v>992</v>
      </c>
      <c r="S5466">
        <v>1154</v>
      </c>
    </row>
    <row r="5467" spans="1:19" x14ac:dyDescent="0.3">
      <c r="A5467" t="s">
        <v>17</v>
      </c>
      <c r="B5467">
        <v>-1</v>
      </c>
      <c r="C5467" t="s">
        <v>4220</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15313</v>
      </c>
    </row>
    <row r="5468" spans="1:19" x14ac:dyDescent="0.3">
      <c r="A5468" t="s">
        <v>17</v>
      </c>
      <c r="B5468">
        <v>-1</v>
      </c>
      <c r="C5468" t="s">
        <v>4220</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15314</v>
      </c>
      <c r="R5468">
        <v>1155</v>
      </c>
      <c r="S5468">
        <v>1245</v>
      </c>
    </row>
    <row r="5469" spans="1:19" x14ac:dyDescent="0.3">
      <c r="A5469" t="s">
        <v>17</v>
      </c>
      <c r="B5469">
        <v>-1</v>
      </c>
      <c r="C5469" t="s">
        <v>4213</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15304</v>
      </c>
    </row>
    <row r="5470" spans="1:19" x14ac:dyDescent="0.3">
      <c r="A5470" t="s">
        <v>17</v>
      </c>
      <c r="B5470">
        <v>-1</v>
      </c>
      <c r="C5470" t="s">
        <v>4213</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15305</v>
      </c>
      <c r="R5470">
        <v>1</v>
      </c>
      <c r="S5470">
        <v>122</v>
      </c>
    </row>
    <row r="5471" spans="1:19" x14ac:dyDescent="0.3">
      <c r="A5471" t="s">
        <v>17</v>
      </c>
      <c r="B5471">
        <v>-1</v>
      </c>
      <c r="C5471" t="s">
        <v>4213</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15306</v>
      </c>
      <c r="R5471">
        <v>123</v>
      </c>
      <c r="S5471">
        <v>414</v>
      </c>
    </row>
    <row r="5472" spans="1:19" x14ac:dyDescent="0.3">
      <c r="A5472" t="s">
        <v>17</v>
      </c>
      <c r="B5472">
        <v>-1</v>
      </c>
      <c r="C5472" t="s">
        <v>4213</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15307</v>
      </c>
      <c r="R5472">
        <v>415</v>
      </c>
      <c r="S5472">
        <v>520</v>
      </c>
    </row>
    <row r="5473" spans="1:19" x14ac:dyDescent="0.3">
      <c r="A5473" t="s">
        <v>17</v>
      </c>
      <c r="B5473">
        <v>-1</v>
      </c>
      <c r="C5473" t="s">
        <v>4213</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15308</v>
      </c>
      <c r="R5473">
        <v>521</v>
      </c>
      <c r="S5473">
        <v>698</v>
      </c>
    </row>
    <row r="5474" spans="1:19" x14ac:dyDescent="0.3">
      <c r="A5474" t="s">
        <v>17</v>
      </c>
      <c r="B5474">
        <v>-1</v>
      </c>
      <c r="C5474" t="s">
        <v>4213</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15309</v>
      </c>
      <c r="R5474">
        <v>699</v>
      </c>
      <c r="S5474">
        <v>850</v>
      </c>
    </row>
    <row r="5475" spans="1:19" x14ac:dyDescent="0.3">
      <c r="A5475" t="s">
        <v>17</v>
      </c>
      <c r="B5475">
        <v>-1</v>
      </c>
      <c r="C5475" t="s">
        <v>4213</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15310</v>
      </c>
      <c r="R5475">
        <v>851</v>
      </c>
      <c r="S5475">
        <v>991</v>
      </c>
    </row>
    <row r="5476" spans="1:19" x14ac:dyDescent="0.3">
      <c r="A5476" t="s">
        <v>17</v>
      </c>
      <c r="B5476">
        <v>-1</v>
      </c>
      <c r="C5476" t="s">
        <v>4213</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15311</v>
      </c>
      <c r="R5476">
        <v>992</v>
      </c>
      <c r="S5476">
        <v>1154</v>
      </c>
    </row>
    <row r="5477" spans="1:19" x14ac:dyDescent="0.3">
      <c r="A5477" t="s">
        <v>17</v>
      </c>
      <c r="B5477">
        <v>-1</v>
      </c>
      <c r="C5477" t="s">
        <v>4213</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15315</v>
      </c>
    </row>
    <row r="5478" spans="1:19" x14ac:dyDescent="0.3">
      <c r="A5478" t="s">
        <v>17</v>
      </c>
      <c r="B5478">
        <v>-1</v>
      </c>
      <c r="C5478" t="s">
        <v>4213</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15316</v>
      </c>
      <c r="R5478">
        <v>1155</v>
      </c>
      <c r="S5478">
        <v>1245</v>
      </c>
    </row>
    <row r="5479" spans="1:19" x14ac:dyDescent="0.3">
      <c r="A5479" t="s">
        <v>140</v>
      </c>
      <c r="B5479">
        <v>-1</v>
      </c>
      <c r="C5479" t="s">
        <v>4530</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15317</v>
      </c>
    </row>
    <row r="5480" spans="1:19" x14ac:dyDescent="0.3">
      <c r="A5480" t="s">
        <v>140</v>
      </c>
      <c r="B5480">
        <v>-1</v>
      </c>
      <c r="C5480" t="s">
        <v>4530</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15318</v>
      </c>
      <c r="R5480">
        <v>1</v>
      </c>
      <c r="S5480">
        <v>1962</v>
      </c>
    </row>
    <row r="5481" spans="1:19" x14ac:dyDescent="0.3">
      <c r="A5481" t="s">
        <v>6542</v>
      </c>
      <c r="B5481">
        <v>1</v>
      </c>
      <c r="C5481" t="s">
        <v>6543</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15319</v>
      </c>
      <c r="R5481">
        <v>1</v>
      </c>
      <c r="S5481">
        <v>138</v>
      </c>
    </row>
    <row r="5482" spans="1:19" x14ac:dyDescent="0.3">
      <c r="A5482" t="s">
        <v>6542</v>
      </c>
      <c r="B5482">
        <v>1</v>
      </c>
      <c r="C5482" t="s">
        <v>6543</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15320</v>
      </c>
      <c r="R5482">
        <v>139</v>
      </c>
      <c r="S5482">
        <v>240</v>
      </c>
    </row>
    <row r="5483" spans="1:19" x14ac:dyDescent="0.3">
      <c r="A5483" t="s">
        <v>6542</v>
      </c>
      <c r="B5483">
        <v>1</v>
      </c>
      <c r="C5483" t="s">
        <v>6543</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15321</v>
      </c>
      <c r="R5483">
        <v>241</v>
      </c>
      <c r="S5483">
        <v>374</v>
      </c>
    </row>
    <row r="5484" spans="1:19" x14ac:dyDescent="0.3">
      <c r="A5484" t="s">
        <v>6542</v>
      </c>
      <c r="B5484">
        <v>1</v>
      </c>
      <c r="C5484" t="s">
        <v>6543</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15322</v>
      </c>
      <c r="R5484">
        <v>375</v>
      </c>
      <c r="S5484">
        <v>418</v>
      </c>
    </row>
    <row r="5485" spans="1:19" x14ac:dyDescent="0.3">
      <c r="A5485" t="s">
        <v>6542</v>
      </c>
      <c r="B5485">
        <v>1</v>
      </c>
      <c r="C5485" t="s">
        <v>6543</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15323</v>
      </c>
      <c r="R5485">
        <v>419</v>
      </c>
      <c r="S5485">
        <v>585</v>
      </c>
    </row>
    <row r="5486" spans="1:19" x14ac:dyDescent="0.3">
      <c r="A5486" t="s">
        <v>6542</v>
      </c>
      <c r="B5486">
        <v>1</v>
      </c>
      <c r="C5486" t="s">
        <v>6543</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15324</v>
      </c>
      <c r="R5486">
        <v>586</v>
      </c>
      <c r="S5486">
        <v>729</v>
      </c>
    </row>
    <row r="5487" spans="1:19" x14ac:dyDescent="0.3">
      <c r="A5487" t="s">
        <v>6542</v>
      </c>
      <c r="B5487">
        <v>1</v>
      </c>
      <c r="C5487" t="s">
        <v>6543</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15325</v>
      </c>
      <c r="R5487">
        <v>730</v>
      </c>
      <c r="S5487">
        <v>834</v>
      </c>
    </row>
    <row r="5488" spans="1:19" x14ac:dyDescent="0.3">
      <c r="A5488" t="s">
        <v>6542</v>
      </c>
      <c r="B5488">
        <v>1</v>
      </c>
      <c r="C5488" t="s">
        <v>6543</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15326</v>
      </c>
      <c r="R5488">
        <v>835</v>
      </c>
      <c r="S5488">
        <v>968</v>
      </c>
    </row>
    <row r="5489" spans="1:19" x14ac:dyDescent="0.3">
      <c r="A5489" t="s">
        <v>6542</v>
      </c>
      <c r="B5489">
        <v>1</v>
      </c>
      <c r="C5489" t="s">
        <v>6543</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15327</v>
      </c>
    </row>
    <row r="5490" spans="1:19" x14ac:dyDescent="0.3">
      <c r="A5490" t="s">
        <v>6542</v>
      </c>
      <c r="B5490">
        <v>1</v>
      </c>
      <c r="C5490" t="s">
        <v>6543</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15328</v>
      </c>
      <c r="R5490">
        <v>969</v>
      </c>
      <c r="S5490">
        <v>1098</v>
      </c>
    </row>
    <row r="5491" spans="1:19" x14ac:dyDescent="0.3">
      <c r="A5491" t="s">
        <v>6542</v>
      </c>
      <c r="B5491">
        <v>1</v>
      </c>
      <c r="C5491" t="s">
        <v>6559</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15319</v>
      </c>
      <c r="R5491">
        <v>1</v>
      </c>
      <c r="S5491">
        <v>138</v>
      </c>
    </row>
    <row r="5492" spans="1:19" x14ac:dyDescent="0.3">
      <c r="A5492" t="s">
        <v>6542</v>
      </c>
      <c r="B5492">
        <v>1</v>
      </c>
      <c r="C5492" t="s">
        <v>6559</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15320</v>
      </c>
      <c r="R5492">
        <v>139</v>
      </c>
      <c r="S5492">
        <v>240</v>
      </c>
    </row>
    <row r="5493" spans="1:19" x14ac:dyDescent="0.3">
      <c r="A5493" t="s">
        <v>6542</v>
      </c>
      <c r="B5493">
        <v>1</v>
      </c>
      <c r="C5493" t="s">
        <v>6559</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15321</v>
      </c>
      <c r="R5493">
        <v>241</v>
      </c>
      <c r="S5493">
        <v>374</v>
      </c>
    </row>
    <row r="5494" spans="1:19" x14ac:dyDescent="0.3">
      <c r="A5494" t="s">
        <v>6542</v>
      </c>
      <c r="B5494">
        <v>1</v>
      </c>
      <c r="C5494" t="s">
        <v>6559</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15322</v>
      </c>
      <c r="R5494">
        <v>375</v>
      </c>
      <c r="S5494">
        <v>418</v>
      </c>
    </row>
    <row r="5495" spans="1:19" x14ac:dyDescent="0.3">
      <c r="A5495" t="s">
        <v>6542</v>
      </c>
      <c r="B5495">
        <v>1</v>
      </c>
      <c r="C5495" t="s">
        <v>6559</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15324</v>
      </c>
      <c r="R5495">
        <v>589</v>
      </c>
      <c r="S5495">
        <v>732</v>
      </c>
    </row>
    <row r="5496" spans="1:19" x14ac:dyDescent="0.3">
      <c r="A5496" t="s">
        <v>6542</v>
      </c>
      <c r="B5496">
        <v>1</v>
      </c>
      <c r="C5496" t="s">
        <v>6559</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15329</v>
      </c>
      <c r="R5496">
        <v>419</v>
      </c>
      <c r="S5496">
        <v>588</v>
      </c>
    </row>
    <row r="5497" spans="1:19" x14ac:dyDescent="0.3">
      <c r="A5497" t="s">
        <v>6542</v>
      </c>
      <c r="B5497">
        <v>1</v>
      </c>
      <c r="C5497" t="s">
        <v>6559</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15330</v>
      </c>
    </row>
    <row r="5498" spans="1:19" x14ac:dyDescent="0.3">
      <c r="A5498" t="s">
        <v>6542</v>
      </c>
      <c r="B5498">
        <v>1</v>
      </c>
      <c r="C5498" t="s">
        <v>6559</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15331</v>
      </c>
      <c r="R5498">
        <v>733</v>
      </c>
      <c r="S5498">
        <v>939</v>
      </c>
    </row>
    <row r="5499" spans="1:19" x14ac:dyDescent="0.3">
      <c r="A5499" t="s">
        <v>6542</v>
      </c>
      <c r="B5499">
        <v>1</v>
      </c>
      <c r="C5499" t="s">
        <v>6550</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15319</v>
      </c>
      <c r="R5499">
        <v>1</v>
      </c>
      <c r="S5499">
        <v>138</v>
      </c>
    </row>
    <row r="5500" spans="1:19" x14ac:dyDescent="0.3">
      <c r="A5500" t="s">
        <v>6542</v>
      </c>
      <c r="B5500">
        <v>1</v>
      </c>
      <c r="C5500" t="s">
        <v>6550</v>
      </c>
      <c r="D5500">
        <f>INDEX(Transcripts[#Data], MATCH(Exons[[#This Row],[Transcript stable ID]], Transcripts[Transcript stable ID], 0), 4)</f>
        <v>0</v>
      </c>
      <c r="E5500" t="s">
        <v>27</v>
      </c>
      <c r="J5500">
        <v>133507342</v>
      </c>
      <c r="K5500">
        <v>133512035</v>
      </c>
      <c r="L5500">
        <v>133512136</v>
      </c>
      <c r="N5500">
        <v>3</v>
      </c>
      <c r="O5500">
        <v>341</v>
      </c>
      <c r="P5500">
        <v>442</v>
      </c>
      <c r="Q5500" t="s">
        <v>15320</v>
      </c>
      <c r="R5500">
        <v>139</v>
      </c>
      <c r="S5500">
        <v>240</v>
      </c>
    </row>
    <row r="5501" spans="1:19" x14ac:dyDescent="0.3">
      <c r="A5501" t="s">
        <v>6542</v>
      </c>
      <c r="B5501">
        <v>1</v>
      </c>
      <c r="C5501" t="s">
        <v>6550</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15321</v>
      </c>
      <c r="R5501">
        <v>241</v>
      </c>
      <c r="S5501">
        <v>374</v>
      </c>
    </row>
    <row r="5502" spans="1:19" x14ac:dyDescent="0.3">
      <c r="A5502" t="s">
        <v>6542</v>
      </c>
      <c r="B5502">
        <v>1</v>
      </c>
      <c r="C5502" t="s">
        <v>6550</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15322</v>
      </c>
      <c r="R5502">
        <v>375</v>
      </c>
      <c r="S5502">
        <v>418</v>
      </c>
    </row>
    <row r="5503" spans="1:19" x14ac:dyDescent="0.3">
      <c r="A5503" t="s">
        <v>6542</v>
      </c>
      <c r="B5503">
        <v>1</v>
      </c>
      <c r="C5503" t="s">
        <v>6550</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15324</v>
      </c>
      <c r="R5503">
        <v>589</v>
      </c>
      <c r="S5503">
        <v>732</v>
      </c>
    </row>
    <row r="5504" spans="1:19" x14ac:dyDescent="0.3">
      <c r="A5504" t="s">
        <v>6542</v>
      </c>
      <c r="B5504">
        <v>1</v>
      </c>
      <c r="C5504" t="s">
        <v>6550</v>
      </c>
      <c r="D5504">
        <f>INDEX(Transcripts[#Data], MATCH(Exons[[#This Row],[Transcript stable ID]], Transcripts[Transcript stable ID], 0), 4)</f>
        <v>0</v>
      </c>
      <c r="E5504" t="s">
        <v>27</v>
      </c>
      <c r="J5504">
        <v>133507342</v>
      </c>
      <c r="K5504">
        <v>133549046</v>
      </c>
      <c r="L5504">
        <v>133549150</v>
      </c>
      <c r="N5504">
        <v>8</v>
      </c>
      <c r="O5504">
        <v>935</v>
      </c>
      <c r="P5504">
        <v>1039</v>
      </c>
      <c r="Q5504" t="s">
        <v>15325</v>
      </c>
      <c r="R5504">
        <v>733</v>
      </c>
      <c r="S5504">
        <v>837</v>
      </c>
    </row>
    <row r="5505" spans="1:19" x14ac:dyDescent="0.3">
      <c r="A5505" t="s">
        <v>6542</v>
      </c>
      <c r="B5505">
        <v>1</v>
      </c>
      <c r="C5505" t="s">
        <v>6550</v>
      </c>
      <c r="D5505">
        <f>INDEX(Transcripts[#Data], MATCH(Exons[[#This Row],[Transcript stable ID]], Transcripts[Transcript stable ID], 0), 4)</f>
        <v>0</v>
      </c>
      <c r="E5505" t="s">
        <v>27</v>
      </c>
      <c r="J5505">
        <v>133507342</v>
      </c>
      <c r="K5505">
        <v>133551199</v>
      </c>
      <c r="L5505">
        <v>133551332</v>
      </c>
      <c r="N5505">
        <v>9</v>
      </c>
      <c r="O5505">
        <v>1040</v>
      </c>
      <c r="P5505">
        <v>1173</v>
      </c>
      <c r="Q5505" t="s">
        <v>15326</v>
      </c>
      <c r="R5505">
        <v>838</v>
      </c>
      <c r="S5505">
        <v>971</v>
      </c>
    </row>
    <row r="5506" spans="1:19" x14ac:dyDescent="0.3">
      <c r="A5506" t="s">
        <v>6542</v>
      </c>
      <c r="B5506">
        <v>1</v>
      </c>
      <c r="C5506" t="s">
        <v>6550</v>
      </c>
      <c r="D5506">
        <f>INDEX(Transcripts[#Data], MATCH(Exons[[#This Row],[Transcript stable ID]], Transcripts[Transcript stable ID], 0), 4)</f>
        <v>0</v>
      </c>
      <c r="E5506" t="s">
        <v>27</v>
      </c>
      <c r="J5506">
        <v>133507342</v>
      </c>
      <c r="K5506">
        <v>133559231</v>
      </c>
      <c r="L5506">
        <v>133559360</v>
      </c>
      <c r="N5506">
        <v>10</v>
      </c>
      <c r="O5506">
        <v>1174</v>
      </c>
      <c r="P5506">
        <v>1303</v>
      </c>
      <c r="Q5506" t="s">
        <v>15332</v>
      </c>
      <c r="R5506">
        <v>972</v>
      </c>
      <c r="S5506">
        <v>1101</v>
      </c>
    </row>
    <row r="5507" spans="1:19" x14ac:dyDescent="0.3">
      <c r="A5507" t="s">
        <v>6542</v>
      </c>
      <c r="B5507">
        <v>1</v>
      </c>
      <c r="C5507" t="s">
        <v>6550</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15327</v>
      </c>
    </row>
    <row r="5508" spans="1:19" x14ac:dyDescent="0.3">
      <c r="A5508" t="s">
        <v>6542</v>
      </c>
      <c r="B5508">
        <v>1</v>
      </c>
      <c r="C5508" t="s">
        <v>6550</v>
      </c>
      <c r="D5508">
        <f>INDEX(Transcripts[#Data], MATCH(Exons[[#This Row],[Transcript stable ID]], Transcripts[Transcript stable ID], 0), 4)</f>
        <v>0</v>
      </c>
      <c r="E5508" t="s">
        <v>27</v>
      </c>
      <c r="J5508">
        <v>133507342</v>
      </c>
      <c r="K5508">
        <v>133547518</v>
      </c>
      <c r="L5508">
        <v>133547687</v>
      </c>
      <c r="N5508">
        <v>6</v>
      </c>
      <c r="O5508">
        <v>621</v>
      </c>
      <c r="P5508">
        <v>790</v>
      </c>
      <c r="Q5508" t="s">
        <v>15329</v>
      </c>
      <c r="R5508">
        <v>419</v>
      </c>
      <c r="S5508">
        <v>588</v>
      </c>
    </row>
    <row r="5509" spans="1:19" x14ac:dyDescent="0.3">
      <c r="A5509" t="s">
        <v>6542</v>
      </c>
      <c r="B5509">
        <v>1</v>
      </c>
      <c r="C5509" t="s">
        <v>6550</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15333</v>
      </c>
    </row>
    <row r="5510" spans="1:19" x14ac:dyDescent="0.3">
      <c r="A5510" t="s">
        <v>9835</v>
      </c>
      <c r="B5510">
        <v>-1</v>
      </c>
      <c r="C5510" t="s">
        <v>9840</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15334</v>
      </c>
      <c r="R5510">
        <v>376</v>
      </c>
      <c r="S5510">
        <v>513</v>
      </c>
    </row>
    <row r="5511" spans="1:19" x14ac:dyDescent="0.3">
      <c r="A5511" t="s">
        <v>9835</v>
      </c>
      <c r="B5511">
        <v>-1</v>
      </c>
      <c r="C5511" t="s">
        <v>9840</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15335</v>
      </c>
    </row>
    <row r="5512" spans="1:19" x14ac:dyDescent="0.3">
      <c r="A5512" t="s">
        <v>9835</v>
      </c>
      <c r="B5512">
        <v>-1</v>
      </c>
      <c r="C5512" t="s">
        <v>9840</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15336</v>
      </c>
      <c r="R5512">
        <v>1</v>
      </c>
      <c r="S5512">
        <v>375</v>
      </c>
    </row>
    <row r="5513" spans="1:19" x14ac:dyDescent="0.3">
      <c r="A5513" t="s">
        <v>9835</v>
      </c>
      <c r="B5513">
        <v>-1</v>
      </c>
      <c r="C5513" t="s">
        <v>9844</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15334</v>
      </c>
      <c r="R5513">
        <v>565</v>
      </c>
      <c r="S5513">
        <v>702</v>
      </c>
    </row>
    <row r="5514" spans="1:19" x14ac:dyDescent="0.3">
      <c r="A5514" t="s">
        <v>9835</v>
      </c>
      <c r="B5514">
        <v>-1</v>
      </c>
      <c r="C5514" t="s">
        <v>9844</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15337</v>
      </c>
    </row>
    <row r="5515" spans="1:19" x14ac:dyDescent="0.3">
      <c r="A5515" t="s">
        <v>9835</v>
      </c>
      <c r="B5515">
        <v>-1</v>
      </c>
      <c r="C5515" t="s">
        <v>9844</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15338</v>
      </c>
      <c r="R5515">
        <v>1</v>
      </c>
      <c r="S5515">
        <v>564</v>
      </c>
    </row>
    <row r="5516" spans="1:19" x14ac:dyDescent="0.3">
      <c r="A5516" t="s">
        <v>2543</v>
      </c>
      <c r="B5516">
        <v>-1</v>
      </c>
      <c r="C5516" t="s">
        <v>2546</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15339</v>
      </c>
      <c r="R5516">
        <v>1</v>
      </c>
      <c r="S5516">
        <v>891</v>
      </c>
    </row>
    <row r="5517" spans="1:19" x14ac:dyDescent="0.3">
      <c r="A5517" t="s">
        <v>2543</v>
      </c>
      <c r="B5517">
        <v>-1</v>
      </c>
      <c r="C5517" t="s">
        <v>2546</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15340</v>
      </c>
      <c r="R5517">
        <v>892</v>
      </c>
      <c r="S5517">
        <v>1011</v>
      </c>
    </row>
    <row r="5518" spans="1:19" x14ac:dyDescent="0.3">
      <c r="A5518" t="s">
        <v>2543</v>
      </c>
      <c r="B5518">
        <v>-1</v>
      </c>
      <c r="C5518" t="s">
        <v>2546</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15341</v>
      </c>
      <c r="R5518">
        <v>1012</v>
      </c>
      <c r="S5518">
        <v>1148</v>
      </c>
    </row>
    <row r="5519" spans="1:19" x14ac:dyDescent="0.3">
      <c r="A5519" t="s">
        <v>2543</v>
      </c>
      <c r="B5519">
        <v>-1</v>
      </c>
      <c r="C5519" t="s">
        <v>2546</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15342</v>
      </c>
      <c r="R5519">
        <v>1149</v>
      </c>
      <c r="S5519">
        <v>1216</v>
      </c>
    </row>
    <row r="5520" spans="1:19" x14ac:dyDescent="0.3">
      <c r="A5520" t="s">
        <v>2543</v>
      </c>
      <c r="B5520">
        <v>-1</v>
      </c>
      <c r="C5520" t="s">
        <v>2546</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15343</v>
      </c>
      <c r="R5520">
        <v>1217</v>
      </c>
      <c r="S5520">
        <v>1281</v>
      </c>
    </row>
    <row r="5521" spans="1:19" x14ac:dyDescent="0.3">
      <c r="A5521" t="s">
        <v>9346</v>
      </c>
      <c r="B5521">
        <v>-1</v>
      </c>
      <c r="C5521" t="s">
        <v>9358</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15344</v>
      </c>
      <c r="R5521">
        <v>1</v>
      </c>
      <c r="S5521">
        <v>10</v>
      </c>
    </row>
    <row r="5522" spans="1:19" x14ac:dyDescent="0.3">
      <c r="A5522" t="s">
        <v>9346</v>
      </c>
      <c r="B5522">
        <v>-1</v>
      </c>
      <c r="C5522" t="s">
        <v>9358</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15345</v>
      </c>
      <c r="R5522">
        <v>11</v>
      </c>
      <c r="S5522">
        <v>133</v>
      </c>
    </row>
    <row r="5523" spans="1:19" x14ac:dyDescent="0.3">
      <c r="A5523" t="s">
        <v>9346</v>
      </c>
      <c r="B5523">
        <v>-1</v>
      </c>
      <c r="C5523" t="s">
        <v>9358</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15346</v>
      </c>
      <c r="R5523">
        <v>134</v>
      </c>
      <c r="S5523">
        <v>236</v>
      </c>
    </row>
    <row r="5524" spans="1:19" x14ac:dyDescent="0.3">
      <c r="A5524" t="s">
        <v>9346</v>
      </c>
      <c r="B5524">
        <v>-1</v>
      </c>
      <c r="C5524" t="s">
        <v>9358</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15347</v>
      </c>
      <c r="R5524">
        <v>237</v>
      </c>
      <c r="S5524">
        <v>314</v>
      </c>
    </row>
    <row r="5525" spans="1:19" x14ac:dyDescent="0.3">
      <c r="A5525" t="s">
        <v>9346</v>
      </c>
      <c r="B5525">
        <v>-1</v>
      </c>
      <c r="C5525" t="s">
        <v>9358</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15348</v>
      </c>
      <c r="R5525">
        <v>315</v>
      </c>
      <c r="S5525">
        <v>365</v>
      </c>
    </row>
    <row r="5526" spans="1:19" x14ac:dyDescent="0.3">
      <c r="A5526" t="s">
        <v>9346</v>
      </c>
      <c r="B5526">
        <v>-1</v>
      </c>
      <c r="C5526" t="s">
        <v>9358</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15349</v>
      </c>
      <c r="R5526">
        <v>366</v>
      </c>
      <c r="S5526">
        <v>462</v>
      </c>
    </row>
    <row r="5527" spans="1:19" x14ac:dyDescent="0.3">
      <c r="A5527" t="s">
        <v>9346</v>
      </c>
      <c r="B5527">
        <v>-1</v>
      </c>
      <c r="C5527" t="s">
        <v>9358</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15350</v>
      </c>
      <c r="R5527">
        <v>463</v>
      </c>
      <c r="S5527">
        <v>613</v>
      </c>
    </row>
    <row r="5528" spans="1:19" x14ac:dyDescent="0.3">
      <c r="A5528" t="s">
        <v>9346</v>
      </c>
      <c r="B5528">
        <v>-1</v>
      </c>
      <c r="C5528" t="s">
        <v>9358</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15351</v>
      </c>
      <c r="R5528">
        <v>614</v>
      </c>
      <c r="S5528">
        <v>703</v>
      </c>
    </row>
    <row r="5529" spans="1:19" x14ac:dyDescent="0.3">
      <c r="A5529" t="s">
        <v>9346</v>
      </c>
      <c r="B5529">
        <v>-1</v>
      </c>
      <c r="C5529" t="s">
        <v>9358</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15352</v>
      </c>
      <c r="R5529">
        <v>704</v>
      </c>
      <c r="S5529">
        <v>787</v>
      </c>
    </row>
    <row r="5530" spans="1:19" x14ac:dyDescent="0.3">
      <c r="A5530" t="s">
        <v>9346</v>
      </c>
      <c r="B5530">
        <v>-1</v>
      </c>
      <c r="C5530" t="s">
        <v>9358</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15353</v>
      </c>
      <c r="R5530">
        <v>788</v>
      </c>
      <c r="S5530">
        <v>909</v>
      </c>
    </row>
    <row r="5531" spans="1:19" x14ac:dyDescent="0.3">
      <c r="A5531" t="s">
        <v>9346</v>
      </c>
      <c r="B5531">
        <v>-1</v>
      </c>
      <c r="C5531" t="s">
        <v>9350</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15345</v>
      </c>
      <c r="R5531">
        <v>647</v>
      </c>
      <c r="S5531">
        <v>769</v>
      </c>
    </row>
    <row r="5532" spans="1:19" x14ac:dyDescent="0.3">
      <c r="A5532" t="s">
        <v>9346</v>
      </c>
      <c r="B5532">
        <v>-1</v>
      </c>
      <c r="C5532" t="s">
        <v>9350</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15346</v>
      </c>
      <c r="R5532">
        <v>770</v>
      </c>
      <c r="S5532">
        <v>872</v>
      </c>
    </row>
    <row r="5533" spans="1:19" x14ac:dyDescent="0.3">
      <c r="A5533" t="s">
        <v>9346</v>
      </c>
      <c r="B5533">
        <v>-1</v>
      </c>
      <c r="C5533" t="s">
        <v>9350</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15347</v>
      </c>
      <c r="R5533">
        <v>873</v>
      </c>
      <c r="S5533">
        <v>950</v>
      </c>
    </row>
    <row r="5534" spans="1:19" x14ac:dyDescent="0.3">
      <c r="A5534" t="s">
        <v>9346</v>
      </c>
      <c r="B5534">
        <v>-1</v>
      </c>
      <c r="C5534" t="s">
        <v>9350</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15348</v>
      </c>
      <c r="R5534">
        <v>951</v>
      </c>
      <c r="S5534">
        <v>1001</v>
      </c>
    </row>
    <row r="5535" spans="1:19" x14ac:dyDescent="0.3">
      <c r="A5535" t="s">
        <v>9346</v>
      </c>
      <c r="B5535">
        <v>-1</v>
      </c>
      <c r="C5535" t="s">
        <v>9350</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15349</v>
      </c>
      <c r="R5535">
        <v>1002</v>
      </c>
      <c r="S5535">
        <v>1098</v>
      </c>
    </row>
    <row r="5536" spans="1:19" x14ac:dyDescent="0.3">
      <c r="A5536" t="s">
        <v>9346</v>
      </c>
      <c r="B5536">
        <v>-1</v>
      </c>
      <c r="C5536" t="s">
        <v>9350</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15350</v>
      </c>
      <c r="R5536">
        <v>1099</v>
      </c>
      <c r="S5536">
        <v>1249</v>
      </c>
    </row>
    <row r="5537" spans="1:19" x14ac:dyDescent="0.3">
      <c r="A5537" t="s">
        <v>9346</v>
      </c>
      <c r="B5537">
        <v>-1</v>
      </c>
      <c r="C5537" t="s">
        <v>9350</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15351</v>
      </c>
      <c r="R5537">
        <v>1250</v>
      </c>
      <c r="S5537">
        <v>1339</v>
      </c>
    </row>
    <row r="5538" spans="1:19" x14ac:dyDescent="0.3">
      <c r="A5538" t="s">
        <v>9346</v>
      </c>
      <c r="B5538">
        <v>-1</v>
      </c>
      <c r="C5538" t="s">
        <v>9350</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15353</v>
      </c>
      <c r="R5538">
        <v>1433</v>
      </c>
      <c r="S5538">
        <v>1554</v>
      </c>
    </row>
    <row r="5539" spans="1:19" x14ac:dyDescent="0.3">
      <c r="A5539" t="s">
        <v>9346</v>
      </c>
      <c r="B5539">
        <v>-1</v>
      </c>
      <c r="C5539" t="s">
        <v>9350</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15354</v>
      </c>
      <c r="R5539">
        <v>1</v>
      </c>
      <c r="S5539">
        <v>646</v>
      </c>
    </row>
    <row r="5540" spans="1:19" x14ac:dyDescent="0.3">
      <c r="A5540" t="s">
        <v>9346</v>
      </c>
      <c r="B5540">
        <v>-1</v>
      </c>
      <c r="C5540" t="s">
        <v>9350</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15355</v>
      </c>
      <c r="R5540">
        <v>1340</v>
      </c>
      <c r="S5540">
        <v>1432</v>
      </c>
    </row>
    <row r="5541" spans="1:19" x14ac:dyDescent="0.3">
      <c r="A5541" t="s">
        <v>9346</v>
      </c>
      <c r="B5541">
        <v>-1</v>
      </c>
      <c r="C5541" t="s">
        <v>9362</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15344</v>
      </c>
      <c r="R5541">
        <v>1</v>
      </c>
      <c r="S5541">
        <v>10</v>
      </c>
    </row>
    <row r="5542" spans="1:19" x14ac:dyDescent="0.3">
      <c r="A5542" t="s">
        <v>9346</v>
      </c>
      <c r="B5542">
        <v>-1</v>
      </c>
      <c r="C5542" t="s">
        <v>9362</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15345</v>
      </c>
      <c r="R5542">
        <v>11</v>
      </c>
      <c r="S5542">
        <v>133</v>
      </c>
    </row>
    <row r="5543" spans="1:19" x14ac:dyDescent="0.3">
      <c r="A5543" t="s">
        <v>9346</v>
      </c>
      <c r="B5543">
        <v>-1</v>
      </c>
      <c r="C5543" t="s">
        <v>9362</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15346</v>
      </c>
      <c r="R5543">
        <v>134</v>
      </c>
      <c r="S5543">
        <v>236</v>
      </c>
    </row>
    <row r="5544" spans="1:19" x14ac:dyDescent="0.3">
      <c r="A5544" t="s">
        <v>9346</v>
      </c>
      <c r="B5544">
        <v>-1</v>
      </c>
      <c r="C5544" t="s">
        <v>9362</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15347</v>
      </c>
      <c r="R5544">
        <v>237</v>
      </c>
      <c r="S5544">
        <v>314</v>
      </c>
    </row>
    <row r="5545" spans="1:19" x14ac:dyDescent="0.3">
      <c r="A5545" t="s">
        <v>9346</v>
      </c>
      <c r="B5545">
        <v>-1</v>
      </c>
      <c r="C5545" t="s">
        <v>9362</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15349</v>
      </c>
      <c r="R5545">
        <v>315</v>
      </c>
      <c r="S5545">
        <v>411</v>
      </c>
    </row>
    <row r="5546" spans="1:19" x14ac:dyDescent="0.3">
      <c r="A5546" t="s">
        <v>9346</v>
      </c>
      <c r="B5546">
        <v>-1</v>
      </c>
      <c r="C5546" t="s">
        <v>9362</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15350</v>
      </c>
      <c r="R5546">
        <v>412</v>
      </c>
      <c r="S5546">
        <v>562</v>
      </c>
    </row>
    <row r="5547" spans="1:19" x14ac:dyDescent="0.3">
      <c r="A5547" t="s">
        <v>9346</v>
      </c>
      <c r="B5547">
        <v>-1</v>
      </c>
      <c r="C5547" t="s">
        <v>9362</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15351</v>
      </c>
      <c r="R5547">
        <v>563</v>
      </c>
      <c r="S5547">
        <v>652</v>
      </c>
    </row>
    <row r="5548" spans="1:19" x14ac:dyDescent="0.3">
      <c r="A5548" t="s">
        <v>9346</v>
      </c>
      <c r="B5548">
        <v>-1</v>
      </c>
      <c r="C5548" t="s">
        <v>9362</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15355</v>
      </c>
      <c r="R5548">
        <v>653</v>
      </c>
      <c r="S5548">
        <v>745</v>
      </c>
    </row>
    <row r="5549" spans="1:19" x14ac:dyDescent="0.3">
      <c r="A5549" t="s">
        <v>9346</v>
      </c>
      <c r="B5549">
        <v>-1</v>
      </c>
      <c r="C5549" t="s">
        <v>9362</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15356</v>
      </c>
      <c r="R5549">
        <v>746</v>
      </c>
      <c r="S5549">
        <v>867</v>
      </c>
    </row>
    <row r="5550" spans="1:19" x14ac:dyDescent="0.3">
      <c r="A5550" t="s">
        <v>9346</v>
      </c>
      <c r="B5550">
        <v>-1</v>
      </c>
      <c r="C5550" t="s">
        <v>9354</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15345</v>
      </c>
      <c r="R5550">
        <v>647</v>
      </c>
      <c r="S5550">
        <v>769</v>
      </c>
    </row>
    <row r="5551" spans="1:19" x14ac:dyDescent="0.3">
      <c r="A5551" t="s">
        <v>9346</v>
      </c>
      <c r="B5551">
        <v>-1</v>
      </c>
      <c r="C5551" t="s">
        <v>9354</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15346</v>
      </c>
      <c r="R5551">
        <v>770</v>
      </c>
      <c r="S5551">
        <v>872</v>
      </c>
    </row>
    <row r="5552" spans="1:19" x14ac:dyDescent="0.3">
      <c r="A5552" t="s">
        <v>9346</v>
      </c>
      <c r="B5552">
        <v>-1</v>
      </c>
      <c r="C5552" t="s">
        <v>9354</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15347</v>
      </c>
      <c r="R5552">
        <v>873</v>
      </c>
      <c r="S5552">
        <v>950</v>
      </c>
    </row>
    <row r="5553" spans="1:19" x14ac:dyDescent="0.3">
      <c r="A5553" t="s">
        <v>9346</v>
      </c>
      <c r="B5553">
        <v>-1</v>
      </c>
      <c r="C5553" t="s">
        <v>9354</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15349</v>
      </c>
      <c r="R5553">
        <v>951</v>
      </c>
      <c r="S5553">
        <v>1047</v>
      </c>
    </row>
    <row r="5554" spans="1:19" x14ac:dyDescent="0.3">
      <c r="A5554" t="s">
        <v>9346</v>
      </c>
      <c r="B5554">
        <v>-1</v>
      </c>
      <c r="C5554" t="s">
        <v>9354</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15350</v>
      </c>
      <c r="R5554">
        <v>1048</v>
      </c>
      <c r="S5554">
        <v>1198</v>
      </c>
    </row>
    <row r="5555" spans="1:19" x14ac:dyDescent="0.3">
      <c r="A5555" t="s">
        <v>9346</v>
      </c>
      <c r="B5555">
        <v>-1</v>
      </c>
      <c r="C5555" t="s">
        <v>9354</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15351</v>
      </c>
      <c r="R5555">
        <v>1199</v>
      </c>
      <c r="S5555">
        <v>1288</v>
      </c>
    </row>
    <row r="5556" spans="1:19" x14ac:dyDescent="0.3">
      <c r="A5556" t="s">
        <v>9346</v>
      </c>
      <c r="B5556">
        <v>-1</v>
      </c>
      <c r="C5556" t="s">
        <v>9354</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15352</v>
      </c>
      <c r="R5556">
        <v>1289</v>
      </c>
      <c r="S5556">
        <v>1372</v>
      </c>
    </row>
    <row r="5557" spans="1:19" x14ac:dyDescent="0.3">
      <c r="A5557" t="s">
        <v>9346</v>
      </c>
      <c r="B5557">
        <v>-1</v>
      </c>
      <c r="C5557" t="s">
        <v>9354</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15357</v>
      </c>
      <c r="R5557">
        <v>1</v>
      </c>
      <c r="S5557">
        <v>646</v>
      </c>
    </row>
    <row r="5558" spans="1:19" x14ac:dyDescent="0.3">
      <c r="A5558" t="s">
        <v>9346</v>
      </c>
      <c r="B5558">
        <v>-1</v>
      </c>
      <c r="C5558" t="s">
        <v>9354</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15358</v>
      </c>
      <c r="R5558">
        <v>1373</v>
      </c>
      <c r="S5558">
        <v>1494</v>
      </c>
    </row>
    <row r="5559" spans="1:19" x14ac:dyDescent="0.3">
      <c r="A5559" t="s">
        <v>130</v>
      </c>
      <c r="B5559">
        <v>-1</v>
      </c>
      <c r="C5559" t="s">
        <v>1677</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15359</v>
      </c>
      <c r="R5559">
        <v>50</v>
      </c>
      <c r="S5559">
        <v>307</v>
      </c>
    </row>
    <row r="5560" spans="1:19" x14ac:dyDescent="0.3">
      <c r="A5560" t="s">
        <v>130</v>
      </c>
      <c r="B5560">
        <v>-1</v>
      </c>
      <c r="C5560" t="s">
        <v>1677</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15360</v>
      </c>
      <c r="R5560">
        <v>308</v>
      </c>
      <c r="S5560">
        <v>592</v>
      </c>
    </row>
    <row r="5561" spans="1:19" x14ac:dyDescent="0.3">
      <c r="A5561" t="s">
        <v>130</v>
      </c>
      <c r="B5561">
        <v>-1</v>
      </c>
      <c r="C5561" t="s">
        <v>1677</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15361</v>
      </c>
      <c r="R5561">
        <v>593</v>
      </c>
      <c r="S5561">
        <v>729</v>
      </c>
    </row>
    <row r="5562" spans="1:19" x14ac:dyDescent="0.3">
      <c r="A5562" t="s">
        <v>130</v>
      </c>
      <c r="B5562">
        <v>-1</v>
      </c>
      <c r="C5562" t="s">
        <v>1677</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15362</v>
      </c>
      <c r="R5562">
        <v>730</v>
      </c>
      <c r="S5562">
        <v>889</v>
      </c>
    </row>
    <row r="5563" spans="1:19" x14ac:dyDescent="0.3">
      <c r="A5563" t="s">
        <v>130</v>
      </c>
      <c r="B5563">
        <v>-1</v>
      </c>
      <c r="C5563" t="s">
        <v>1677</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15363</v>
      </c>
      <c r="R5563">
        <v>890</v>
      </c>
      <c r="S5563">
        <v>1082</v>
      </c>
    </row>
    <row r="5564" spans="1:19" x14ac:dyDescent="0.3">
      <c r="A5564" t="s">
        <v>130</v>
      </c>
      <c r="B5564">
        <v>-1</v>
      </c>
      <c r="C5564" t="s">
        <v>1677</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15364</v>
      </c>
      <c r="R5564">
        <v>1083</v>
      </c>
      <c r="S5564">
        <v>1198</v>
      </c>
    </row>
    <row r="5565" spans="1:19" x14ac:dyDescent="0.3">
      <c r="A5565" t="s">
        <v>130</v>
      </c>
      <c r="B5565">
        <v>-1</v>
      </c>
      <c r="C5565" t="s">
        <v>1677</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15365</v>
      </c>
      <c r="R5565">
        <v>1199</v>
      </c>
      <c r="S5565">
        <v>1319</v>
      </c>
    </row>
    <row r="5566" spans="1:19" x14ac:dyDescent="0.3">
      <c r="A5566" t="s">
        <v>130</v>
      </c>
      <c r="B5566">
        <v>-1</v>
      </c>
      <c r="C5566" t="s">
        <v>1677</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15366</v>
      </c>
      <c r="R5566">
        <v>1320</v>
      </c>
      <c r="S5566">
        <v>1510</v>
      </c>
    </row>
    <row r="5567" spans="1:19" x14ac:dyDescent="0.3">
      <c r="A5567" t="s">
        <v>130</v>
      </c>
      <c r="B5567">
        <v>-1</v>
      </c>
      <c r="C5567" t="s">
        <v>1677</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15367</v>
      </c>
      <c r="R5567">
        <v>1511</v>
      </c>
      <c r="S5567">
        <v>1626</v>
      </c>
    </row>
    <row r="5568" spans="1:19" x14ac:dyDescent="0.3">
      <c r="A5568" t="s">
        <v>130</v>
      </c>
      <c r="B5568">
        <v>-1</v>
      </c>
      <c r="C5568" t="s">
        <v>1677</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15368</v>
      </c>
      <c r="R5568">
        <v>1627</v>
      </c>
      <c r="S5568">
        <v>1753</v>
      </c>
    </row>
    <row r="5569" spans="1:19" x14ac:dyDescent="0.3">
      <c r="A5569" t="s">
        <v>130</v>
      </c>
      <c r="B5569">
        <v>-1</v>
      </c>
      <c r="C5569" t="s">
        <v>1677</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15369</v>
      </c>
      <c r="R5569">
        <v>1754</v>
      </c>
      <c r="S5569">
        <v>1858</v>
      </c>
    </row>
    <row r="5570" spans="1:19" x14ac:dyDescent="0.3">
      <c r="A5570" t="s">
        <v>130</v>
      </c>
      <c r="B5570">
        <v>-1</v>
      </c>
      <c r="C5570" t="s">
        <v>1677</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15370</v>
      </c>
      <c r="R5570">
        <v>1859</v>
      </c>
      <c r="S5570">
        <v>1969</v>
      </c>
    </row>
    <row r="5571" spans="1:19" x14ac:dyDescent="0.3">
      <c r="A5571" t="s">
        <v>130</v>
      </c>
      <c r="B5571">
        <v>-1</v>
      </c>
      <c r="C5571" t="s">
        <v>1677</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15371</v>
      </c>
    </row>
    <row r="5572" spans="1:19" x14ac:dyDescent="0.3">
      <c r="A5572" t="s">
        <v>130</v>
      </c>
      <c r="B5572">
        <v>-1</v>
      </c>
      <c r="C5572" t="s">
        <v>1677</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15372</v>
      </c>
      <c r="R5572">
        <v>1</v>
      </c>
      <c r="S5572">
        <v>49</v>
      </c>
    </row>
    <row r="5573" spans="1:19" x14ac:dyDescent="0.3">
      <c r="A5573" t="s">
        <v>130</v>
      </c>
      <c r="B5573">
        <v>-1</v>
      </c>
      <c r="C5573" t="s">
        <v>1677</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15373</v>
      </c>
      <c r="R5573">
        <v>1970</v>
      </c>
      <c r="S5573">
        <v>2132</v>
      </c>
    </row>
    <row r="5574" spans="1:19" x14ac:dyDescent="0.3">
      <c r="A5574" t="s">
        <v>130</v>
      </c>
      <c r="B5574">
        <v>-1</v>
      </c>
      <c r="C5574" t="s">
        <v>1677</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15374</v>
      </c>
      <c r="R5574">
        <v>2133</v>
      </c>
      <c r="S5574">
        <v>2221</v>
      </c>
    </row>
    <row r="5575" spans="1:19" x14ac:dyDescent="0.3">
      <c r="A5575" t="s">
        <v>130</v>
      </c>
      <c r="B5575">
        <v>-1</v>
      </c>
      <c r="C5575" t="s">
        <v>1677</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15375</v>
      </c>
      <c r="R5575">
        <v>2222</v>
      </c>
      <c r="S5575">
        <v>2319</v>
      </c>
    </row>
    <row r="5576" spans="1:19" x14ac:dyDescent="0.3">
      <c r="A5576" t="s">
        <v>130</v>
      </c>
      <c r="B5576">
        <v>-1</v>
      </c>
      <c r="C5576" t="s">
        <v>1677</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15376</v>
      </c>
      <c r="R5576">
        <v>2320</v>
      </c>
      <c r="S5576">
        <v>2442</v>
      </c>
    </row>
    <row r="5577" spans="1:19" x14ac:dyDescent="0.3">
      <c r="A5577" t="s">
        <v>130</v>
      </c>
      <c r="B5577">
        <v>-1</v>
      </c>
      <c r="C5577" t="s">
        <v>1677</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15377</v>
      </c>
      <c r="R5577">
        <v>2443</v>
      </c>
      <c r="S5577">
        <v>2554</v>
      </c>
    </row>
    <row r="5578" spans="1:19" x14ac:dyDescent="0.3">
      <c r="A5578" t="s">
        <v>130</v>
      </c>
      <c r="B5578">
        <v>-1</v>
      </c>
      <c r="C5578" t="s">
        <v>1677</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15378</v>
      </c>
      <c r="R5578">
        <v>2555</v>
      </c>
      <c r="S5578">
        <v>2654</v>
      </c>
    </row>
    <row r="5579" spans="1:19" x14ac:dyDescent="0.3">
      <c r="A5579" t="s">
        <v>130</v>
      </c>
      <c r="B5579">
        <v>-1</v>
      </c>
      <c r="C5579" t="s">
        <v>1677</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15379</v>
      </c>
      <c r="R5579">
        <v>2655</v>
      </c>
      <c r="S5579">
        <v>2763</v>
      </c>
    </row>
    <row r="5580" spans="1:19" x14ac:dyDescent="0.3">
      <c r="A5580" t="s">
        <v>130</v>
      </c>
      <c r="B5580">
        <v>-1</v>
      </c>
      <c r="C5580" t="s">
        <v>1677</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15380</v>
      </c>
      <c r="R5580">
        <v>2764</v>
      </c>
      <c r="S5580">
        <v>2919</v>
      </c>
    </row>
    <row r="5581" spans="1:19" x14ac:dyDescent="0.3">
      <c r="A5581" t="s">
        <v>159</v>
      </c>
      <c r="B5581">
        <v>1</v>
      </c>
      <c r="C5581" t="s">
        <v>5504</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15381</v>
      </c>
      <c r="R5581">
        <v>1</v>
      </c>
      <c r="S5581">
        <v>260</v>
      </c>
    </row>
    <row r="5582" spans="1:19" x14ac:dyDescent="0.3">
      <c r="A5582" t="s">
        <v>159</v>
      </c>
      <c r="B5582">
        <v>1</v>
      </c>
      <c r="C5582" t="s">
        <v>5504</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15382</v>
      </c>
      <c r="R5582">
        <v>261</v>
      </c>
      <c r="S5582">
        <v>457</v>
      </c>
    </row>
    <row r="5583" spans="1:19" x14ac:dyDescent="0.3">
      <c r="A5583" t="s">
        <v>159</v>
      </c>
      <c r="B5583">
        <v>1</v>
      </c>
      <c r="C5583" t="s">
        <v>5504</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15383</v>
      </c>
      <c r="R5583">
        <v>458</v>
      </c>
      <c r="S5583">
        <v>627</v>
      </c>
    </row>
    <row r="5584" spans="1:19" x14ac:dyDescent="0.3">
      <c r="A5584" t="s">
        <v>159</v>
      </c>
      <c r="B5584">
        <v>1</v>
      </c>
      <c r="C5584" t="s">
        <v>5504</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15384</v>
      </c>
      <c r="R5584">
        <v>628</v>
      </c>
      <c r="S5584">
        <v>3172</v>
      </c>
    </row>
    <row r="5585" spans="1:19" x14ac:dyDescent="0.3">
      <c r="A5585" t="s">
        <v>159</v>
      </c>
      <c r="B5585">
        <v>1</v>
      </c>
      <c r="C5585" t="s">
        <v>5504</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15385</v>
      </c>
      <c r="R5585">
        <v>3173</v>
      </c>
      <c r="S5585">
        <v>3438</v>
      </c>
    </row>
    <row r="5586" spans="1:19" x14ac:dyDescent="0.3">
      <c r="A5586" t="s">
        <v>159</v>
      </c>
      <c r="B5586">
        <v>1</v>
      </c>
      <c r="C5586" t="s">
        <v>5504</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15386</v>
      </c>
      <c r="R5586">
        <v>3439</v>
      </c>
      <c r="S5586">
        <v>3556</v>
      </c>
    </row>
    <row r="5587" spans="1:19" x14ac:dyDescent="0.3">
      <c r="A5587" t="s">
        <v>159</v>
      </c>
      <c r="B5587">
        <v>1</v>
      </c>
      <c r="C5587" t="s">
        <v>5504</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15387</v>
      </c>
      <c r="R5587">
        <v>3557</v>
      </c>
      <c r="S5587">
        <v>3646</v>
      </c>
    </row>
    <row r="5588" spans="1:19" x14ac:dyDescent="0.3">
      <c r="A5588" t="s">
        <v>159</v>
      </c>
      <c r="B5588">
        <v>1</v>
      </c>
      <c r="C5588" t="s">
        <v>5504</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15388</v>
      </c>
      <c r="R5588">
        <v>3647</v>
      </c>
      <c r="S5588">
        <v>3801</v>
      </c>
    </row>
    <row r="5589" spans="1:19" x14ac:dyDescent="0.3">
      <c r="A5589" t="s">
        <v>159</v>
      </c>
      <c r="B5589">
        <v>1</v>
      </c>
      <c r="C5589" t="s">
        <v>5504</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15389</v>
      </c>
      <c r="R5589">
        <v>3802</v>
      </c>
      <c r="S5589">
        <v>4001</v>
      </c>
    </row>
    <row r="5590" spans="1:19" x14ac:dyDescent="0.3">
      <c r="A5590" t="s">
        <v>159</v>
      </c>
      <c r="B5590">
        <v>1</v>
      </c>
      <c r="C5590" t="s">
        <v>5504</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15390</v>
      </c>
      <c r="R5590">
        <v>4002</v>
      </c>
      <c r="S5590">
        <v>4083</v>
      </c>
    </row>
    <row r="5591" spans="1:19" x14ac:dyDescent="0.3">
      <c r="A5591" t="s">
        <v>159</v>
      </c>
      <c r="B5591">
        <v>1</v>
      </c>
      <c r="C5591" t="s">
        <v>5513</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15384</v>
      </c>
      <c r="R5591">
        <v>238</v>
      </c>
      <c r="S5591">
        <v>2782</v>
      </c>
    </row>
    <row r="5592" spans="1:19" x14ac:dyDescent="0.3">
      <c r="A5592" t="s">
        <v>159</v>
      </c>
      <c r="B5592">
        <v>1</v>
      </c>
      <c r="C5592" t="s">
        <v>5513</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15385</v>
      </c>
      <c r="R5592">
        <v>2783</v>
      </c>
      <c r="S5592">
        <v>3048</v>
      </c>
    </row>
    <row r="5593" spans="1:19" x14ac:dyDescent="0.3">
      <c r="A5593" t="s">
        <v>159</v>
      </c>
      <c r="B5593">
        <v>1</v>
      </c>
      <c r="C5593" t="s">
        <v>5513</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15386</v>
      </c>
      <c r="R5593">
        <v>3049</v>
      </c>
      <c r="S5593">
        <v>3166</v>
      </c>
    </row>
    <row r="5594" spans="1:19" x14ac:dyDescent="0.3">
      <c r="A5594" t="s">
        <v>159</v>
      </c>
      <c r="B5594">
        <v>1</v>
      </c>
      <c r="C5594" t="s">
        <v>5513</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15387</v>
      </c>
      <c r="R5594">
        <v>3167</v>
      </c>
      <c r="S5594">
        <v>3256</v>
      </c>
    </row>
    <row r="5595" spans="1:19" x14ac:dyDescent="0.3">
      <c r="A5595" t="s">
        <v>159</v>
      </c>
      <c r="B5595">
        <v>1</v>
      </c>
      <c r="C5595" t="s">
        <v>5513</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15388</v>
      </c>
      <c r="R5595">
        <v>3257</v>
      </c>
      <c r="S5595">
        <v>3411</v>
      </c>
    </row>
    <row r="5596" spans="1:19" x14ac:dyDescent="0.3">
      <c r="A5596" t="s">
        <v>159</v>
      </c>
      <c r="B5596">
        <v>1</v>
      </c>
      <c r="C5596" t="s">
        <v>5513</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15389</v>
      </c>
      <c r="R5596">
        <v>3412</v>
      </c>
      <c r="S5596">
        <v>3611</v>
      </c>
    </row>
    <row r="5597" spans="1:19" x14ac:dyDescent="0.3">
      <c r="A5597" t="s">
        <v>159</v>
      </c>
      <c r="B5597">
        <v>1</v>
      </c>
      <c r="C5597" t="s">
        <v>5513</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15391</v>
      </c>
      <c r="R5597">
        <v>1</v>
      </c>
      <c r="S5597">
        <v>237</v>
      </c>
    </row>
    <row r="5598" spans="1:19" x14ac:dyDescent="0.3">
      <c r="A5598" t="s">
        <v>159</v>
      </c>
      <c r="B5598">
        <v>1</v>
      </c>
      <c r="C5598" t="s">
        <v>5513</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15392</v>
      </c>
      <c r="R5598">
        <v>3612</v>
      </c>
      <c r="S5598">
        <v>3693</v>
      </c>
    </row>
    <row r="5599" spans="1:19" x14ac:dyDescent="0.3">
      <c r="A5599" t="s">
        <v>159</v>
      </c>
      <c r="B5599">
        <v>1</v>
      </c>
      <c r="C5599" t="s">
        <v>5509</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15385</v>
      </c>
      <c r="R5599">
        <v>2267</v>
      </c>
      <c r="S5599">
        <v>2532</v>
      </c>
    </row>
    <row r="5600" spans="1:19" x14ac:dyDescent="0.3">
      <c r="A5600" t="s">
        <v>159</v>
      </c>
      <c r="B5600">
        <v>1</v>
      </c>
      <c r="C5600" t="s">
        <v>5509</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15386</v>
      </c>
      <c r="R5600">
        <v>2533</v>
      </c>
      <c r="S5600">
        <v>2650</v>
      </c>
    </row>
    <row r="5601" spans="1:19" x14ac:dyDescent="0.3">
      <c r="A5601" t="s">
        <v>159</v>
      </c>
      <c r="B5601">
        <v>1</v>
      </c>
      <c r="C5601" t="s">
        <v>5509</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15387</v>
      </c>
      <c r="R5601">
        <v>2651</v>
      </c>
      <c r="S5601">
        <v>2740</v>
      </c>
    </row>
    <row r="5602" spans="1:19" x14ac:dyDescent="0.3">
      <c r="A5602" t="s">
        <v>159</v>
      </c>
      <c r="B5602">
        <v>1</v>
      </c>
      <c r="C5602" t="s">
        <v>5509</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15388</v>
      </c>
      <c r="R5602">
        <v>2741</v>
      </c>
      <c r="S5602">
        <v>2895</v>
      </c>
    </row>
    <row r="5603" spans="1:19" x14ac:dyDescent="0.3">
      <c r="A5603" t="s">
        <v>159</v>
      </c>
      <c r="B5603">
        <v>1</v>
      </c>
      <c r="C5603" t="s">
        <v>5509</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15389</v>
      </c>
      <c r="R5603">
        <v>2896</v>
      </c>
      <c r="S5603">
        <v>3095</v>
      </c>
    </row>
    <row r="5604" spans="1:19" x14ac:dyDescent="0.3">
      <c r="A5604" t="s">
        <v>159</v>
      </c>
      <c r="B5604">
        <v>1</v>
      </c>
      <c r="C5604" t="s">
        <v>5509</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15393</v>
      </c>
    </row>
    <row r="5605" spans="1:19" x14ac:dyDescent="0.3">
      <c r="A5605" t="s">
        <v>159</v>
      </c>
      <c r="B5605">
        <v>1</v>
      </c>
      <c r="C5605" t="s">
        <v>5509</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15392</v>
      </c>
      <c r="R5605">
        <v>3096</v>
      </c>
      <c r="S5605">
        <v>3177</v>
      </c>
    </row>
    <row r="5606" spans="1:19" x14ac:dyDescent="0.3">
      <c r="A5606" t="s">
        <v>159</v>
      </c>
      <c r="B5606">
        <v>1</v>
      </c>
      <c r="C5606" t="s">
        <v>5509</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15394</v>
      </c>
    </row>
    <row r="5607" spans="1:19" x14ac:dyDescent="0.3">
      <c r="A5607" t="s">
        <v>159</v>
      </c>
      <c r="B5607">
        <v>1</v>
      </c>
      <c r="C5607" t="s">
        <v>5509</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15395</v>
      </c>
    </row>
    <row r="5608" spans="1:19" x14ac:dyDescent="0.3">
      <c r="A5608" t="s">
        <v>159</v>
      </c>
      <c r="B5608">
        <v>1</v>
      </c>
      <c r="C5608" t="s">
        <v>5509</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15396</v>
      </c>
      <c r="R5608">
        <v>1</v>
      </c>
      <c r="S5608">
        <v>2266</v>
      </c>
    </row>
    <row r="5609" spans="1:19" x14ac:dyDescent="0.3">
      <c r="A5609" t="s">
        <v>3672</v>
      </c>
      <c r="B5609">
        <v>-1</v>
      </c>
      <c r="C5609" t="s">
        <v>3697</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15397</v>
      </c>
      <c r="R5609">
        <v>121</v>
      </c>
      <c r="S5609">
        <v>211</v>
      </c>
    </row>
    <row r="5610" spans="1:19" x14ac:dyDescent="0.3">
      <c r="A5610" t="s">
        <v>3672</v>
      </c>
      <c r="B5610">
        <v>-1</v>
      </c>
      <c r="C5610" t="s">
        <v>3697</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15398</v>
      </c>
      <c r="R5610">
        <v>212</v>
      </c>
      <c r="S5610">
        <v>250</v>
      </c>
    </row>
    <row r="5611" spans="1:19" x14ac:dyDescent="0.3">
      <c r="A5611" t="s">
        <v>3672</v>
      </c>
      <c r="B5611">
        <v>-1</v>
      </c>
      <c r="C5611" t="s">
        <v>3697</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15399</v>
      </c>
      <c r="R5611">
        <v>251</v>
      </c>
      <c r="S5611">
        <v>290</v>
      </c>
    </row>
    <row r="5612" spans="1:19" x14ac:dyDescent="0.3">
      <c r="A5612" t="s">
        <v>3672</v>
      </c>
      <c r="B5612">
        <v>-1</v>
      </c>
      <c r="C5612" t="s">
        <v>3697</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15400</v>
      </c>
      <c r="R5612">
        <v>344</v>
      </c>
      <c r="S5612">
        <v>415</v>
      </c>
    </row>
    <row r="5613" spans="1:19" x14ac:dyDescent="0.3">
      <c r="A5613" t="s">
        <v>3672</v>
      </c>
      <c r="B5613">
        <v>-1</v>
      </c>
      <c r="C5613" t="s">
        <v>3697</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15401</v>
      </c>
      <c r="R5613">
        <v>416</v>
      </c>
      <c r="S5613">
        <v>473</v>
      </c>
    </row>
    <row r="5614" spans="1:19" x14ac:dyDescent="0.3">
      <c r="A5614" t="s">
        <v>3672</v>
      </c>
      <c r="B5614">
        <v>-1</v>
      </c>
      <c r="C5614" t="s">
        <v>3697</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15402</v>
      </c>
      <c r="R5614">
        <v>474</v>
      </c>
      <c r="S5614">
        <v>636</v>
      </c>
    </row>
    <row r="5615" spans="1:19" x14ac:dyDescent="0.3">
      <c r="A5615" t="s">
        <v>3672</v>
      </c>
      <c r="B5615">
        <v>-1</v>
      </c>
      <c r="C5615" t="s">
        <v>3697</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15403</v>
      </c>
      <c r="R5615">
        <v>637</v>
      </c>
      <c r="S5615">
        <v>735</v>
      </c>
    </row>
    <row r="5616" spans="1:19" x14ac:dyDescent="0.3">
      <c r="A5616" t="s">
        <v>3672</v>
      </c>
      <c r="B5616">
        <v>-1</v>
      </c>
      <c r="C5616" t="s">
        <v>3697</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15404</v>
      </c>
      <c r="R5616">
        <v>736</v>
      </c>
      <c r="S5616">
        <v>837</v>
      </c>
    </row>
    <row r="5617" spans="1:19" x14ac:dyDescent="0.3">
      <c r="A5617" t="s">
        <v>3672</v>
      </c>
      <c r="B5617">
        <v>-1</v>
      </c>
      <c r="C5617" t="s">
        <v>3697</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15405</v>
      </c>
      <c r="R5617">
        <v>838</v>
      </c>
      <c r="S5617">
        <v>940</v>
      </c>
    </row>
    <row r="5618" spans="1:19" x14ac:dyDescent="0.3">
      <c r="A5618" t="s">
        <v>3672</v>
      </c>
      <c r="B5618">
        <v>-1</v>
      </c>
      <c r="C5618" t="s">
        <v>3697</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15406</v>
      </c>
      <c r="R5618">
        <v>941</v>
      </c>
      <c r="S5618">
        <v>1041</v>
      </c>
    </row>
    <row r="5619" spans="1:19" x14ac:dyDescent="0.3">
      <c r="A5619" t="s">
        <v>3672</v>
      </c>
      <c r="B5619">
        <v>-1</v>
      </c>
      <c r="C5619" t="s">
        <v>3697</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15407</v>
      </c>
      <c r="R5619">
        <v>1042</v>
      </c>
      <c r="S5619">
        <v>1183</v>
      </c>
    </row>
    <row r="5620" spans="1:19" x14ac:dyDescent="0.3">
      <c r="A5620" t="s">
        <v>3672</v>
      </c>
      <c r="B5620">
        <v>-1</v>
      </c>
      <c r="C5620" t="s">
        <v>3697</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15408</v>
      </c>
      <c r="R5620">
        <v>1184</v>
      </c>
      <c r="S5620">
        <v>1344</v>
      </c>
    </row>
    <row r="5621" spans="1:19" x14ac:dyDescent="0.3">
      <c r="A5621" t="s">
        <v>3672</v>
      </c>
      <c r="B5621">
        <v>-1</v>
      </c>
      <c r="C5621" t="s">
        <v>3697</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15409</v>
      </c>
      <c r="R5621">
        <v>1345</v>
      </c>
      <c r="S5621">
        <v>1496</v>
      </c>
    </row>
    <row r="5622" spans="1:19" x14ac:dyDescent="0.3">
      <c r="A5622" t="s">
        <v>3672</v>
      </c>
      <c r="B5622">
        <v>-1</v>
      </c>
      <c r="C5622" t="s">
        <v>3697</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15410</v>
      </c>
      <c r="R5622">
        <v>1497</v>
      </c>
      <c r="S5622">
        <v>1576</v>
      </c>
    </row>
    <row r="5623" spans="1:19" x14ac:dyDescent="0.3">
      <c r="A5623" t="s">
        <v>3672</v>
      </c>
      <c r="B5623">
        <v>-1</v>
      </c>
      <c r="C5623" t="s">
        <v>3697</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15411</v>
      </c>
      <c r="R5623">
        <v>1577</v>
      </c>
      <c r="S5623">
        <v>1705</v>
      </c>
    </row>
    <row r="5624" spans="1:19" x14ac:dyDescent="0.3">
      <c r="A5624" t="s">
        <v>3672</v>
      </c>
      <c r="B5624">
        <v>-1</v>
      </c>
      <c r="C5624" t="s">
        <v>3697</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15412</v>
      </c>
      <c r="R5624">
        <v>1706</v>
      </c>
      <c r="S5624">
        <v>1780</v>
      </c>
    </row>
    <row r="5625" spans="1:19" x14ac:dyDescent="0.3">
      <c r="A5625" t="s">
        <v>3672</v>
      </c>
      <c r="B5625">
        <v>-1</v>
      </c>
      <c r="C5625" t="s">
        <v>3697</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15413</v>
      </c>
      <c r="R5625">
        <v>1781</v>
      </c>
      <c r="S5625">
        <v>1926</v>
      </c>
    </row>
    <row r="5626" spans="1:19" x14ac:dyDescent="0.3">
      <c r="A5626" t="s">
        <v>3672</v>
      </c>
      <c r="B5626">
        <v>-1</v>
      </c>
      <c r="C5626" t="s">
        <v>3697</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15414</v>
      </c>
      <c r="R5626">
        <v>1</v>
      </c>
      <c r="S5626">
        <v>120</v>
      </c>
    </row>
    <row r="5627" spans="1:19" x14ac:dyDescent="0.3">
      <c r="A5627" t="s">
        <v>3672</v>
      </c>
      <c r="B5627">
        <v>-1</v>
      </c>
      <c r="C5627" t="s">
        <v>3697</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15415</v>
      </c>
      <c r="R5627">
        <v>291</v>
      </c>
      <c r="S5627">
        <v>343</v>
      </c>
    </row>
    <row r="5628" spans="1:19" x14ac:dyDescent="0.3">
      <c r="A5628" t="s">
        <v>3672</v>
      </c>
      <c r="B5628">
        <v>-1</v>
      </c>
      <c r="C5628" t="s">
        <v>3697</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15416</v>
      </c>
      <c r="R5628">
        <v>1927</v>
      </c>
      <c r="S5628">
        <v>1935</v>
      </c>
    </row>
    <row r="5629" spans="1:19" x14ac:dyDescent="0.3">
      <c r="A5629" t="s">
        <v>6514</v>
      </c>
      <c r="B5629">
        <v>-1</v>
      </c>
      <c r="C5629" t="s">
        <v>6528</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15417</v>
      </c>
    </row>
    <row r="5630" spans="1:19" x14ac:dyDescent="0.3">
      <c r="A5630" t="s">
        <v>6514</v>
      </c>
      <c r="B5630">
        <v>-1</v>
      </c>
      <c r="C5630" t="s">
        <v>6528</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15418</v>
      </c>
      <c r="R5630">
        <v>1</v>
      </c>
      <c r="S5630">
        <v>40</v>
      </c>
    </row>
    <row r="5631" spans="1:19" x14ac:dyDescent="0.3">
      <c r="A5631" t="s">
        <v>6514</v>
      </c>
      <c r="B5631">
        <v>-1</v>
      </c>
      <c r="C5631" t="s">
        <v>6528</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15419</v>
      </c>
      <c r="R5631">
        <v>41</v>
      </c>
      <c r="S5631">
        <v>364</v>
      </c>
    </row>
    <row r="5632" spans="1:19" x14ac:dyDescent="0.3">
      <c r="A5632" t="s">
        <v>6514</v>
      </c>
      <c r="B5632">
        <v>-1</v>
      </c>
      <c r="C5632" t="s">
        <v>6528</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15420</v>
      </c>
      <c r="R5632">
        <v>365</v>
      </c>
      <c r="S5632">
        <v>631</v>
      </c>
    </row>
    <row r="5633" spans="1:19" x14ac:dyDescent="0.3">
      <c r="A5633" t="s">
        <v>6514</v>
      </c>
      <c r="B5633">
        <v>-1</v>
      </c>
      <c r="C5633" t="s">
        <v>6528</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15421</v>
      </c>
      <c r="R5633">
        <v>632</v>
      </c>
      <c r="S5633">
        <v>759</v>
      </c>
    </row>
    <row r="5634" spans="1:19" x14ac:dyDescent="0.3">
      <c r="A5634" t="s">
        <v>6514</v>
      </c>
      <c r="B5634">
        <v>-1</v>
      </c>
      <c r="C5634" t="s">
        <v>6528</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15422</v>
      </c>
      <c r="R5634">
        <v>760</v>
      </c>
      <c r="S5634">
        <v>934</v>
      </c>
    </row>
    <row r="5635" spans="1:19" x14ac:dyDescent="0.3">
      <c r="A5635" t="s">
        <v>6514</v>
      </c>
      <c r="B5635">
        <v>-1</v>
      </c>
      <c r="C5635" t="s">
        <v>6528</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15423</v>
      </c>
      <c r="R5635">
        <v>935</v>
      </c>
      <c r="S5635">
        <v>1127</v>
      </c>
    </row>
    <row r="5636" spans="1:19" x14ac:dyDescent="0.3">
      <c r="A5636" t="s">
        <v>6514</v>
      </c>
      <c r="B5636">
        <v>-1</v>
      </c>
      <c r="C5636" t="s">
        <v>6528</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15424</v>
      </c>
      <c r="R5636">
        <v>1128</v>
      </c>
      <c r="S5636">
        <v>1243</v>
      </c>
    </row>
    <row r="5637" spans="1:19" x14ac:dyDescent="0.3">
      <c r="A5637" t="s">
        <v>6514</v>
      </c>
      <c r="B5637">
        <v>-1</v>
      </c>
      <c r="C5637" t="s">
        <v>6528</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15425</v>
      </c>
      <c r="R5637">
        <v>1244</v>
      </c>
      <c r="S5637">
        <v>1367</v>
      </c>
    </row>
    <row r="5638" spans="1:19" x14ac:dyDescent="0.3">
      <c r="A5638" t="s">
        <v>6514</v>
      </c>
      <c r="B5638">
        <v>-1</v>
      </c>
      <c r="C5638" t="s">
        <v>6528</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15426</v>
      </c>
      <c r="R5638">
        <v>1368</v>
      </c>
      <c r="S5638">
        <v>1579</v>
      </c>
    </row>
    <row r="5639" spans="1:19" x14ac:dyDescent="0.3">
      <c r="A5639" t="s">
        <v>6514</v>
      </c>
      <c r="B5639">
        <v>-1</v>
      </c>
      <c r="C5639" t="s">
        <v>6528</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15427</v>
      </c>
      <c r="R5639">
        <v>1580</v>
      </c>
      <c r="S5639">
        <v>1674</v>
      </c>
    </row>
    <row r="5640" spans="1:19" x14ac:dyDescent="0.3">
      <c r="A5640" t="s">
        <v>6514</v>
      </c>
      <c r="B5640">
        <v>-1</v>
      </c>
      <c r="C5640" t="s">
        <v>6528</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15428</v>
      </c>
      <c r="R5640">
        <v>1675</v>
      </c>
      <c r="S5640">
        <v>1807</v>
      </c>
    </row>
    <row r="5641" spans="1:19" x14ac:dyDescent="0.3">
      <c r="A5641" t="s">
        <v>6514</v>
      </c>
      <c r="B5641">
        <v>-1</v>
      </c>
      <c r="C5641" t="s">
        <v>6528</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15429</v>
      </c>
      <c r="R5641">
        <v>1808</v>
      </c>
      <c r="S5641">
        <v>1912</v>
      </c>
    </row>
    <row r="5642" spans="1:19" x14ac:dyDescent="0.3">
      <c r="A5642" t="s">
        <v>6514</v>
      </c>
      <c r="B5642">
        <v>-1</v>
      </c>
      <c r="C5642" t="s">
        <v>6528</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15430</v>
      </c>
      <c r="R5642">
        <v>1913</v>
      </c>
      <c r="S5642">
        <v>2023</v>
      </c>
    </row>
    <row r="5643" spans="1:19" x14ac:dyDescent="0.3">
      <c r="A5643" t="s">
        <v>6514</v>
      </c>
      <c r="B5643">
        <v>-1</v>
      </c>
      <c r="C5643" t="s">
        <v>6528</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15431</v>
      </c>
      <c r="R5643">
        <v>2024</v>
      </c>
      <c r="S5643">
        <v>2183</v>
      </c>
    </row>
    <row r="5644" spans="1:19" x14ac:dyDescent="0.3">
      <c r="A5644" t="s">
        <v>6514</v>
      </c>
      <c r="B5644">
        <v>-1</v>
      </c>
      <c r="C5644" t="s">
        <v>6528</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15432</v>
      </c>
      <c r="R5644">
        <v>2184</v>
      </c>
      <c r="S5644">
        <v>2344</v>
      </c>
    </row>
    <row r="5645" spans="1:19" x14ac:dyDescent="0.3">
      <c r="A5645" t="s">
        <v>6514</v>
      </c>
      <c r="B5645">
        <v>-1</v>
      </c>
      <c r="C5645" t="s">
        <v>6528</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15433</v>
      </c>
      <c r="R5645">
        <v>2345</v>
      </c>
      <c r="S5645">
        <v>2463</v>
      </c>
    </row>
    <row r="5646" spans="1:19" x14ac:dyDescent="0.3">
      <c r="A5646" t="s">
        <v>6514</v>
      </c>
      <c r="B5646">
        <v>-1</v>
      </c>
      <c r="C5646" t="s">
        <v>6528</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15434</v>
      </c>
      <c r="R5646">
        <v>2464</v>
      </c>
      <c r="S5646">
        <v>2586</v>
      </c>
    </row>
    <row r="5647" spans="1:19" x14ac:dyDescent="0.3">
      <c r="A5647" t="s">
        <v>6514</v>
      </c>
      <c r="B5647">
        <v>-1</v>
      </c>
      <c r="C5647" t="s">
        <v>6528</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15435</v>
      </c>
      <c r="R5647">
        <v>2587</v>
      </c>
      <c r="S5647">
        <v>2698</v>
      </c>
    </row>
    <row r="5648" spans="1:19" x14ac:dyDescent="0.3">
      <c r="A5648" t="s">
        <v>6514</v>
      </c>
      <c r="B5648">
        <v>-1</v>
      </c>
      <c r="C5648" t="s">
        <v>6528</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15436</v>
      </c>
      <c r="R5648">
        <v>2699</v>
      </c>
      <c r="S5648">
        <v>2798</v>
      </c>
    </row>
    <row r="5649" spans="1:19" x14ac:dyDescent="0.3">
      <c r="A5649" t="s">
        <v>6514</v>
      </c>
      <c r="B5649">
        <v>-1</v>
      </c>
      <c r="C5649" t="s">
        <v>6528</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15437</v>
      </c>
      <c r="R5649">
        <v>2799</v>
      </c>
      <c r="S5649">
        <v>2904</v>
      </c>
    </row>
    <row r="5650" spans="1:19" x14ac:dyDescent="0.3">
      <c r="A5650" t="s">
        <v>6514</v>
      </c>
      <c r="B5650">
        <v>-1</v>
      </c>
      <c r="C5650" t="s">
        <v>6528</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15438</v>
      </c>
      <c r="R5650">
        <v>2905</v>
      </c>
      <c r="S5650">
        <v>3137</v>
      </c>
    </row>
    <row r="5651" spans="1:19" x14ac:dyDescent="0.3">
      <c r="A5651" t="s">
        <v>6514</v>
      </c>
      <c r="B5651">
        <v>-1</v>
      </c>
      <c r="C5651" t="s">
        <v>6528</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15439</v>
      </c>
      <c r="R5651">
        <v>3138</v>
      </c>
      <c r="S5651">
        <v>3321</v>
      </c>
    </row>
    <row r="5652" spans="1:19" x14ac:dyDescent="0.3">
      <c r="A5652" t="s">
        <v>2559</v>
      </c>
      <c r="B5652">
        <v>1</v>
      </c>
      <c r="C5652" t="s">
        <v>2560</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15440</v>
      </c>
      <c r="R5652">
        <v>1</v>
      </c>
      <c r="S5652">
        <v>94</v>
      </c>
    </row>
    <row r="5653" spans="1:19" x14ac:dyDescent="0.3">
      <c r="A5653" t="s">
        <v>2559</v>
      </c>
      <c r="B5653">
        <v>1</v>
      </c>
      <c r="C5653" t="s">
        <v>2560</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15441</v>
      </c>
      <c r="R5653">
        <v>95</v>
      </c>
      <c r="S5653">
        <v>729</v>
      </c>
    </row>
    <row r="5654" spans="1:19" x14ac:dyDescent="0.3">
      <c r="A5654" t="s">
        <v>2559</v>
      </c>
      <c r="B5654">
        <v>1</v>
      </c>
      <c r="C5654" t="s">
        <v>2560</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15442</v>
      </c>
      <c r="R5654">
        <v>730</v>
      </c>
      <c r="S5654">
        <v>906</v>
      </c>
    </row>
    <row r="5655" spans="1:19" x14ac:dyDescent="0.3">
      <c r="A5655" t="s">
        <v>2559</v>
      </c>
      <c r="B5655">
        <v>1</v>
      </c>
      <c r="C5655" t="s">
        <v>2560</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15443</v>
      </c>
      <c r="R5655">
        <v>907</v>
      </c>
      <c r="S5655">
        <v>1168</v>
      </c>
    </row>
    <row r="5656" spans="1:19" x14ac:dyDescent="0.3">
      <c r="A5656" t="s">
        <v>2559</v>
      </c>
      <c r="B5656">
        <v>1</v>
      </c>
      <c r="C5656" t="s">
        <v>2560</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15444</v>
      </c>
      <c r="R5656">
        <v>1169</v>
      </c>
      <c r="S5656">
        <v>1282</v>
      </c>
    </row>
    <row r="5657" spans="1:19" x14ac:dyDescent="0.3">
      <c r="A5657" t="s">
        <v>2559</v>
      </c>
      <c r="B5657">
        <v>1</v>
      </c>
      <c r="C5657" t="s">
        <v>2560</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15445</v>
      </c>
      <c r="R5657">
        <v>1283</v>
      </c>
      <c r="S5657">
        <v>1528</v>
      </c>
    </row>
    <row r="5658" spans="1:19" x14ac:dyDescent="0.3">
      <c r="A5658" t="s">
        <v>2559</v>
      </c>
      <c r="B5658">
        <v>1</v>
      </c>
      <c r="C5658" t="s">
        <v>2560</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15446</v>
      </c>
      <c r="R5658">
        <v>1529</v>
      </c>
      <c r="S5658">
        <v>1622</v>
      </c>
    </row>
    <row r="5659" spans="1:19" x14ac:dyDescent="0.3">
      <c r="A5659" t="s">
        <v>2559</v>
      </c>
      <c r="B5659">
        <v>1</v>
      </c>
      <c r="C5659" t="s">
        <v>2560</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15447</v>
      </c>
      <c r="R5659">
        <v>1623</v>
      </c>
      <c r="S5659">
        <v>1760</v>
      </c>
    </row>
    <row r="5660" spans="1:19" x14ac:dyDescent="0.3">
      <c r="A5660" t="s">
        <v>2559</v>
      </c>
      <c r="B5660">
        <v>1</v>
      </c>
      <c r="C5660" t="s">
        <v>2560</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15448</v>
      </c>
      <c r="R5660">
        <v>1761</v>
      </c>
      <c r="S5660">
        <v>1878</v>
      </c>
    </row>
    <row r="5661" spans="1:19" x14ac:dyDescent="0.3">
      <c r="A5661" t="s">
        <v>2559</v>
      </c>
      <c r="B5661">
        <v>1</v>
      </c>
      <c r="C5661" t="s">
        <v>2560</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15449</v>
      </c>
      <c r="R5661">
        <v>1879</v>
      </c>
      <c r="S5661">
        <v>2053</v>
      </c>
    </row>
    <row r="5662" spans="1:19" x14ac:dyDescent="0.3">
      <c r="A5662" t="s">
        <v>2559</v>
      </c>
      <c r="B5662">
        <v>1</v>
      </c>
      <c r="C5662" t="s">
        <v>2560</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15450</v>
      </c>
      <c r="R5662">
        <v>2054</v>
      </c>
      <c r="S5662">
        <v>2131</v>
      </c>
    </row>
    <row r="5663" spans="1:19" x14ac:dyDescent="0.3">
      <c r="A5663" t="s">
        <v>2559</v>
      </c>
      <c r="B5663">
        <v>1</v>
      </c>
      <c r="C5663" t="s">
        <v>2560</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15451</v>
      </c>
      <c r="R5663">
        <v>2132</v>
      </c>
      <c r="S5663">
        <v>2241</v>
      </c>
    </row>
    <row r="5664" spans="1:19" x14ac:dyDescent="0.3">
      <c r="A5664" t="s">
        <v>2559</v>
      </c>
      <c r="B5664">
        <v>1</v>
      </c>
      <c r="C5664" t="s">
        <v>2560</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15452</v>
      </c>
      <c r="R5664">
        <v>2242</v>
      </c>
      <c r="S5664">
        <v>2379</v>
      </c>
    </row>
    <row r="5665" spans="1:19" x14ac:dyDescent="0.3">
      <c r="A5665" t="s">
        <v>2559</v>
      </c>
      <c r="B5665">
        <v>1</v>
      </c>
      <c r="C5665" t="s">
        <v>2560</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15453</v>
      </c>
      <c r="R5665">
        <v>2380</v>
      </c>
      <c r="S5665">
        <v>2817</v>
      </c>
    </row>
    <row r="5666" spans="1:19" x14ac:dyDescent="0.3">
      <c r="A5666" t="s">
        <v>2559</v>
      </c>
      <c r="B5666">
        <v>1</v>
      </c>
      <c r="C5666" t="s">
        <v>2560</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15454</v>
      </c>
      <c r="R5666">
        <v>2818</v>
      </c>
      <c r="S5666">
        <v>2997</v>
      </c>
    </row>
    <row r="5667" spans="1:19" x14ac:dyDescent="0.3">
      <c r="A5667" t="s">
        <v>2559</v>
      </c>
      <c r="B5667">
        <v>1</v>
      </c>
      <c r="C5667" t="s">
        <v>2560</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15455</v>
      </c>
      <c r="R5667">
        <v>2998</v>
      </c>
      <c r="S5667">
        <v>3142</v>
      </c>
    </row>
    <row r="5668" spans="1:19" x14ac:dyDescent="0.3">
      <c r="A5668" t="s">
        <v>2559</v>
      </c>
      <c r="B5668">
        <v>1</v>
      </c>
      <c r="C5668" t="s">
        <v>2560</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15456</v>
      </c>
      <c r="R5668">
        <v>3143</v>
      </c>
      <c r="S5668">
        <v>3261</v>
      </c>
    </row>
    <row r="5669" spans="1:19" x14ac:dyDescent="0.3">
      <c r="A5669" t="s">
        <v>2559</v>
      </c>
      <c r="B5669">
        <v>1</v>
      </c>
      <c r="C5669" t="s">
        <v>2560</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15457</v>
      </c>
      <c r="R5669">
        <v>3262</v>
      </c>
      <c r="S5669">
        <v>3501</v>
      </c>
    </row>
    <row r="5670" spans="1:19" x14ac:dyDescent="0.3">
      <c r="A5670" t="s">
        <v>2559</v>
      </c>
      <c r="B5670">
        <v>1</v>
      </c>
      <c r="C5670" t="s">
        <v>2560</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15458</v>
      </c>
      <c r="R5670">
        <v>3502</v>
      </c>
      <c r="S5670">
        <v>3590</v>
      </c>
    </row>
    <row r="5671" spans="1:19" x14ac:dyDescent="0.3">
      <c r="A5671" t="s">
        <v>2559</v>
      </c>
      <c r="B5671">
        <v>1</v>
      </c>
      <c r="C5671" t="s">
        <v>2560</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15459</v>
      </c>
      <c r="R5671">
        <v>3591</v>
      </c>
      <c r="S5671">
        <v>3671</v>
      </c>
    </row>
    <row r="5672" spans="1:19" x14ac:dyDescent="0.3">
      <c r="A5672" t="s">
        <v>2559</v>
      </c>
      <c r="B5672">
        <v>1</v>
      </c>
      <c r="C5672" t="s">
        <v>2560</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15460</v>
      </c>
      <c r="R5672">
        <v>3672</v>
      </c>
      <c r="S5672">
        <v>3728</v>
      </c>
    </row>
    <row r="5673" spans="1:19" x14ac:dyDescent="0.3">
      <c r="A5673" t="s">
        <v>2559</v>
      </c>
      <c r="B5673">
        <v>1</v>
      </c>
      <c r="C5673" t="s">
        <v>2560</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15461</v>
      </c>
      <c r="R5673">
        <v>3729</v>
      </c>
      <c r="S5673">
        <v>3806</v>
      </c>
    </row>
    <row r="5674" spans="1:19" x14ac:dyDescent="0.3">
      <c r="A5674" t="s">
        <v>2559</v>
      </c>
      <c r="B5674">
        <v>1</v>
      </c>
      <c r="C5674" t="s">
        <v>2560</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15462</v>
      </c>
      <c r="R5674">
        <v>3807</v>
      </c>
      <c r="S5674">
        <v>3874</v>
      </c>
    </row>
    <row r="5675" spans="1:19" x14ac:dyDescent="0.3">
      <c r="A5675" t="s">
        <v>2559</v>
      </c>
      <c r="B5675">
        <v>1</v>
      </c>
      <c r="C5675" t="s">
        <v>2560</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15463</v>
      </c>
      <c r="R5675">
        <v>3875</v>
      </c>
      <c r="S5675">
        <v>4025</v>
      </c>
    </row>
    <row r="5676" spans="1:19" x14ac:dyDescent="0.3">
      <c r="A5676" t="s">
        <v>2559</v>
      </c>
      <c r="B5676">
        <v>1</v>
      </c>
      <c r="C5676" t="s">
        <v>2560</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15464</v>
      </c>
      <c r="R5676">
        <v>4026</v>
      </c>
      <c r="S5676">
        <v>4172</v>
      </c>
    </row>
    <row r="5677" spans="1:19" x14ac:dyDescent="0.3">
      <c r="A5677" t="s">
        <v>2559</v>
      </c>
      <c r="B5677">
        <v>1</v>
      </c>
      <c r="C5677" t="s">
        <v>2560</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15465</v>
      </c>
      <c r="R5677">
        <v>4173</v>
      </c>
      <c r="S5677">
        <v>4286</v>
      </c>
    </row>
    <row r="5678" spans="1:19" x14ac:dyDescent="0.3">
      <c r="A5678" t="s">
        <v>2559</v>
      </c>
      <c r="B5678">
        <v>1</v>
      </c>
      <c r="C5678" t="s">
        <v>2560</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15466</v>
      </c>
      <c r="R5678">
        <v>4287</v>
      </c>
      <c r="S5678">
        <v>4452</v>
      </c>
    </row>
    <row r="5679" spans="1:19" x14ac:dyDescent="0.3">
      <c r="A5679" t="s">
        <v>2559</v>
      </c>
      <c r="B5679">
        <v>1</v>
      </c>
      <c r="C5679" t="s">
        <v>2560</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15467</v>
      </c>
      <c r="R5679">
        <v>4453</v>
      </c>
      <c r="S5679">
        <v>4617</v>
      </c>
    </row>
    <row r="5680" spans="1:19" x14ac:dyDescent="0.3">
      <c r="A5680" t="s">
        <v>2559</v>
      </c>
      <c r="B5680">
        <v>1</v>
      </c>
      <c r="C5680" t="s">
        <v>2560</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15468</v>
      </c>
      <c r="R5680">
        <v>4618</v>
      </c>
      <c r="S5680">
        <v>4779</v>
      </c>
    </row>
    <row r="5681" spans="1:19" x14ac:dyDescent="0.3">
      <c r="A5681" t="s">
        <v>2559</v>
      </c>
      <c r="B5681">
        <v>1</v>
      </c>
      <c r="C5681" t="s">
        <v>2560</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15469</v>
      </c>
      <c r="R5681">
        <v>4780</v>
      </c>
      <c r="S5681">
        <v>5061</v>
      </c>
    </row>
    <row r="5682" spans="1:19" x14ac:dyDescent="0.3">
      <c r="A5682" t="s">
        <v>2559</v>
      </c>
      <c r="B5682">
        <v>1</v>
      </c>
      <c r="C5682" t="s">
        <v>2560</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15470</v>
      </c>
      <c r="R5682">
        <v>5062</v>
      </c>
      <c r="S5682">
        <v>7245</v>
      </c>
    </row>
    <row r="5683" spans="1:19" x14ac:dyDescent="0.3">
      <c r="A5683" t="s">
        <v>9868</v>
      </c>
      <c r="B5683">
        <v>-1</v>
      </c>
      <c r="C5683" t="s">
        <v>9872</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15471</v>
      </c>
    </row>
    <row r="5684" spans="1:19" x14ac:dyDescent="0.3">
      <c r="A5684" t="s">
        <v>9868</v>
      </c>
      <c r="B5684">
        <v>-1</v>
      </c>
      <c r="C5684" t="s">
        <v>9872</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15472</v>
      </c>
      <c r="R5684">
        <v>1</v>
      </c>
      <c r="S5684">
        <v>3408</v>
      </c>
    </row>
    <row r="5685" spans="1:19" x14ac:dyDescent="0.3">
      <c r="A5685" t="s">
        <v>7503</v>
      </c>
      <c r="B5685">
        <v>1</v>
      </c>
      <c r="C5685" t="s">
        <v>7523</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15473</v>
      </c>
      <c r="R5685">
        <v>405</v>
      </c>
      <c r="S5685">
        <v>571</v>
      </c>
    </row>
    <row r="5686" spans="1:19" x14ac:dyDescent="0.3">
      <c r="A5686" t="s">
        <v>7503</v>
      </c>
      <c r="B5686">
        <v>1</v>
      </c>
      <c r="C5686" t="s">
        <v>7523</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15474</v>
      </c>
      <c r="R5686">
        <v>572</v>
      </c>
      <c r="S5686">
        <v>705</v>
      </c>
    </row>
    <row r="5687" spans="1:19" x14ac:dyDescent="0.3">
      <c r="A5687" t="s">
        <v>7503</v>
      </c>
      <c r="B5687">
        <v>1</v>
      </c>
      <c r="C5687" t="s">
        <v>7523</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15475</v>
      </c>
      <c r="R5687">
        <v>1</v>
      </c>
      <c r="S5687">
        <v>145</v>
      </c>
    </row>
    <row r="5688" spans="1:19" x14ac:dyDescent="0.3">
      <c r="A5688" t="s">
        <v>7503</v>
      </c>
      <c r="B5688">
        <v>1</v>
      </c>
      <c r="C5688" t="s">
        <v>7523</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15476</v>
      </c>
      <c r="R5688">
        <v>146</v>
      </c>
      <c r="S5688">
        <v>404</v>
      </c>
    </row>
    <row r="5689" spans="1:19" x14ac:dyDescent="0.3">
      <c r="A5689" t="s">
        <v>7503</v>
      </c>
      <c r="B5689">
        <v>1</v>
      </c>
      <c r="C5689" t="s">
        <v>7523</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15477</v>
      </c>
      <c r="R5689">
        <v>706</v>
      </c>
      <c r="S5689">
        <v>837</v>
      </c>
    </row>
    <row r="5690" spans="1:19" x14ac:dyDescent="0.3">
      <c r="A5690" t="s">
        <v>7503</v>
      </c>
      <c r="B5690">
        <v>1</v>
      </c>
      <c r="C5690" t="s">
        <v>7523</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15478</v>
      </c>
      <c r="R5690">
        <v>838</v>
      </c>
      <c r="S5690">
        <v>904</v>
      </c>
    </row>
    <row r="5691" spans="1:19" x14ac:dyDescent="0.3">
      <c r="A5691" t="s">
        <v>7503</v>
      </c>
      <c r="B5691">
        <v>1</v>
      </c>
      <c r="C5691" t="s">
        <v>7523</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15479</v>
      </c>
      <c r="R5691">
        <v>905</v>
      </c>
      <c r="S5691">
        <v>965</v>
      </c>
    </row>
    <row r="5692" spans="1:19" x14ac:dyDescent="0.3">
      <c r="A5692" t="s">
        <v>7503</v>
      </c>
      <c r="B5692">
        <v>1</v>
      </c>
      <c r="C5692" t="s">
        <v>7523</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15480</v>
      </c>
      <c r="R5692">
        <v>966</v>
      </c>
      <c r="S5692">
        <v>1026</v>
      </c>
    </row>
    <row r="5693" spans="1:19" x14ac:dyDescent="0.3">
      <c r="A5693" t="s">
        <v>7503</v>
      </c>
      <c r="B5693">
        <v>1</v>
      </c>
      <c r="C5693" t="s">
        <v>7523</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15481</v>
      </c>
      <c r="R5693">
        <v>1027</v>
      </c>
      <c r="S5693">
        <v>1131</v>
      </c>
    </row>
    <row r="5694" spans="1:19" x14ac:dyDescent="0.3">
      <c r="A5694" t="s">
        <v>7503</v>
      </c>
      <c r="B5694">
        <v>1</v>
      </c>
      <c r="C5694" t="s">
        <v>7539</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15482</v>
      </c>
      <c r="R5694">
        <v>1</v>
      </c>
      <c r="S5694">
        <v>145</v>
      </c>
    </row>
    <row r="5695" spans="1:19" x14ac:dyDescent="0.3">
      <c r="A5695" t="s">
        <v>7503</v>
      </c>
      <c r="B5695">
        <v>1</v>
      </c>
      <c r="C5695" t="s">
        <v>7539</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15483</v>
      </c>
      <c r="R5695">
        <v>146</v>
      </c>
      <c r="S5695">
        <v>408</v>
      </c>
    </row>
    <row r="5696" spans="1:19" x14ac:dyDescent="0.3">
      <c r="A5696" t="s">
        <v>2588</v>
      </c>
      <c r="B5696">
        <v>1</v>
      </c>
      <c r="C5696" t="s">
        <v>2589</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15484</v>
      </c>
      <c r="R5696">
        <v>1</v>
      </c>
      <c r="S5696">
        <v>88</v>
      </c>
    </row>
    <row r="5697" spans="1:19" x14ac:dyDescent="0.3">
      <c r="A5697" t="s">
        <v>2588</v>
      </c>
      <c r="B5697">
        <v>1</v>
      </c>
      <c r="C5697" t="s">
        <v>2589</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15485</v>
      </c>
      <c r="R5697">
        <v>89</v>
      </c>
      <c r="S5697">
        <v>153</v>
      </c>
    </row>
    <row r="5698" spans="1:19" x14ac:dyDescent="0.3">
      <c r="A5698" t="s">
        <v>2588</v>
      </c>
      <c r="B5698">
        <v>1</v>
      </c>
      <c r="C5698" t="s">
        <v>2589</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15486</v>
      </c>
      <c r="R5698">
        <v>154</v>
      </c>
      <c r="S5698">
        <v>814</v>
      </c>
    </row>
    <row r="5699" spans="1:19" x14ac:dyDescent="0.3">
      <c r="A5699" t="s">
        <v>2588</v>
      </c>
      <c r="B5699">
        <v>1</v>
      </c>
      <c r="C5699" t="s">
        <v>2589</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15487</v>
      </c>
      <c r="R5699">
        <v>815</v>
      </c>
      <c r="S5699">
        <v>970</v>
      </c>
    </row>
    <row r="5700" spans="1:19" x14ac:dyDescent="0.3">
      <c r="A5700" t="s">
        <v>2588</v>
      </c>
      <c r="B5700">
        <v>1</v>
      </c>
      <c r="C5700" t="s">
        <v>2589</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15488</v>
      </c>
      <c r="R5700">
        <v>971</v>
      </c>
      <c r="S5700">
        <v>1306</v>
      </c>
    </row>
    <row r="5701" spans="1:19" x14ac:dyDescent="0.3">
      <c r="A5701" t="s">
        <v>2588</v>
      </c>
      <c r="B5701">
        <v>1</v>
      </c>
      <c r="C5701" t="s">
        <v>2589</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15489</v>
      </c>
      <c r="R5701">
        <v>1307</v>
      </c>
      <c r="S5701">
        <v>1431</v>
      </c>
    </row>
    <row r="5702" spans="1:19" x14ac:dyDescent="0.3">
      <c r="A5702" t="s">
        <v>2588</v>
      </c>
      <c r="B5702">
        <v>1</v>
      </c>
      <c r="C5702" t="s">
        <v>2589</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15490</v>
      </c>
      <c r="R5702">
        <v>1432</v>
      </c>
      <c r="S5702">
        <v>1594</v>
      </c>
    </row>
    <row r="5703" spans="1:19" x14ac:dyDescent="0.3">
      <c r="A5703" t="s">
        <v>2588</v>
      </c>
      <c r="B5703">
        <v>1</v>
      </c>
      <c r="C5703" t="s">
        <v>2589</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15491</v>
      </c>
      <c r="R5703">
        <v>1595</v>
      </c>
      <c r="S5703">
        <v>1697</v>
      </c>
    </row>
    <row r="5704" spans="1:19" x14ac:dyDescent="0.3">
      <c r="A5704" t="s">
        <v>2588</v>
      </c>
      <c r="B5704">
        <v>1</v>
      </c>
      <c r="C5704" t="s">
        <v>2589</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15492</v>
      </c>
      <c r="R5704">
        <v>1698</v>
      </c>
      <c r="S5704">
        <v>1762</v>
      </c>
    </row>
    <row r="5705" spans="1:19" x14ac:dyDescent="0.3">
      <c r="A5705" t="s">
        <v>2588</v>
      </c>
      <c r="B5705">
        <v>1</v>
      </c>
      <c r="C5705" t="s">
        <v>2589</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15493</v>
      </c>
      <c r="R5705">
        <v>1763</v>
      </c>
      <c r="S5705">
        <v>1888</v>
      </c>
    </row>
    <row r="5706" spans="1:19" x14ac:dyDescent="0.3">
      <c r="A5706" t="s">
        <v>2588</v>
      </c>
      <c r="B5706">
        <v>1</v>
      </c>
      <c r="C5706" t="s">
        <v>2589</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15494</v>
      </c>
      <c r="R5706">
        <v>1889</v>
      </c>
      <c r="S5706">
        <v>2074</v>
      </c>
    </row>
    <row r="5707" spans="1:19" x14ac:dyDescent="0.3">
      <c r="A5707" t="s">
        <v>2588</v>
      </c>
      <c r="B5707">
        <v>1</v>
      </c>
      <c r="C5707" t="s">
        <v>2589</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15495</v>
      </c>
      <c r="R5707">
        <v>2075</v>
      </c>
      <c r="S5707">
        <v>2136</v>
      </c>
    </row>
    <row r="5708" spans="1:19" x14ac:dyDescent="0.3">
      <c r="A5708" t="s">
        <v>2588</v>
      </c>
      <c r="B5708">
        <v>1</v>
      </c>
      <c r="C5708" t="s">
        <v>2589</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15496</v>
      </c>
      <c r="R5708">
        <v>2137</v>
      </c>
      <c r="S5708">
        <v>2346</v>
      </c>
    </row>
    <row r="5709" spans="1:19" x14ac:dyDescent="0.3">
      <c r="A5709" t="s">
        <v>2588</v>
      </c>
      <c r="B5709">
        <v>1</v>
      </c>
      <c r="C5709" t="s">
        <v>2589</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15497</v>
      </c>
      <c r="R5709">
        <v>2347</v>
      </c>
      <c r="S5709">
        <v>2496</v>
      </c>
    </row>
    <row r="5710" spans="1:19" x14ac:dyDescent="0.3">
      <c r="A5710" t="s">
        <v>2588</v>
      </c>
      <c r="B5710">
        <v>1</v>
      </c>
      <c r="C5710" t="s">
        <v>2589</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15498</v>
      </c>
      <c r="R5710">
        <v>2497</v>
      </c>
      <c r="S5710">
        <v>2690</v>
      </c>
    </row>
    <row r="5711" spans="1:19" x14ac:dyDescent="0.3">
      <c r="A5711" t="s">
        <v>2588</v>
      </c>
      <c r="B5711">
        <v>1</v>
      </c>
      <c r="C5711" t="s">
        <v>2589</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15499</v>
      </c>
      <c r="R5711">
        <v>2691</v>
      </c>
      <c r="S5711">
        <v>2846</v>
      </c>
    </row>
    <row r="5712" spans="1:19" x14ac:dyDescent="0.3">
      <c r="A5712" t="s">
        <v>2588</v>
      </c>
      <c r="B5712">
        <v>1</v>
      </c>
      <c r="C5712" t="s">
        <v>2589</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15500</v>
      </c>
      <c r="R5712">
        <v>2847</v>
      </c>
      <c r="S5712">
        <v>2952</v>
      </c>
    </row>
    <row r="5713" spans="1:19" x14ac:dyDescent="0.3">
      <c r="A5713" t="s">
        <v>2588</v>
      </c>
      <c r="B5713">
        <v>1</v>
      </c>
      <c r="C5713" t="s">
        <v>2596</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15485</v>
      </c>
      <c r="R5713">
        <v>89</v>
      </c>
      <c r="S5713">
        <v>153</v>
      </c>
    </row>
    <row r="5714" spans="1:19" x14ac:dyDescent="0.3">
      <c r="A5714" t="s">
        <v>2588</v>
      </c>
      <c r="B5714">
        <v>1</v>
      </c>
      <c r="C5714" t="s">
        <v>2596</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15486</v>
      </c>
      <c r="R5714">
        <v>154</v>
      </c>
      <c r="S5714">
        <v>814</v>
      </c>
    </row>
    <row r="5715" spans="1:19" x14ac:dyDescent="0.3">
      <c r="A5715" t="s">
        <v>2588</v>
      </c>
      <c r="B5715">
        <v>1</v>
      </c>
      <c r="C5715" t="s">
        <v>2596</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15487</v>
      </c>
      <c r="R5715">
        <v>815</v>
      </c>
      <c r="S5715">
        <v>970</v>
      </c>
    </row>
    <row r="5716" spans="1:19" x14ac:dyDescent="0.3">
      <c r="A5716" t="s">
        <v>2588</v>
      </c>
      <c r="B5716">
        <v>1</v>
      </c>
      <c r="C5716" t="s">
        <v>2596</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15488</v>
      </c>
      <c r="R5716">
        <v>971</v>
      </c>
      <c r="S5716">
        <v>1306</v>
      </c>
    </row>
    <row r="5717" spans="1:19" x14ac:dyDescent="0.3">
      <c r="A5717" t="s">
        <v>2588</v>
      </c>
      <c r="B5717">
        <v>1</v>
      </c>
      <c r="C5717" t="s">
        <v>2596</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15489</v>
      </c>
      <c r="R5717">
        <v>1307</v>
      </c>
      <c r="S5717">
        <v>1431</v>
      </c>
    </row>
    <row r="5718" spans="1:19" x14ac:dyDescent="0.3">
      <c r="A5718" t="s">
        <v>2588</v>
      </c>
      <c r="B5718">
        <v>1</v>
      </c>
      <c r="C5718" t="s">
        <v>2596</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15501</v>
      </c>
      <c r="R5718">
        <v>1</v>
      </c>
      <c r="S5718">
        <v>88</v>
      </c>
    </row>
    <row r="5719" spans="1:19" x14ac:dyDescent="0.3">
      <c r="A5719" t="s">
        <v>2588</v>
      </c>
      <c r="B5719">
        <v>1</v>
      </c>
      <c r="C5719" t="s">
        <v>2596</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15502</v>
      </c>
      <c r="R5719">
        <v>1432</v>
      </c>
      <c r="S5719">
        <v>1620</v>
      </c>
    </row>
    <row r="5720" spans="1:19" x14ac:dyDescent="0.3">
      <c r="A5720" t="s">
        <v>4946</v>
      </c>
      <c r="B5720">
        <v>1</v>
      </c>
      <c r="C5720" t="s">
        <v>4978</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15503</v>
      </c>
      <c r="R5720">
        <v>1</v>
      </c>
      <c r="S5720">
        <v>115</v>
      </c>
    </row>
    <row r="5721" spans="1:19" x14ac:dyDescent="0.3">
      <c r="A5721" t="s">
        <v>4946</v>
      </c>
      <c r="B5721">
        <v>1</v>
      </c>
      <c r="C5721" t="s">
        <v>4978</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15504</v>
      </c>
      <c r="R5721">
        <v>116</v>
      </c>
      <c r="S5721">
        <v>218</v>
      </c>
    </row>
    <row r="5722" spans="1:19" x14ac:dyDescent="0.3">
      <c r="A5722" t="s">
        <v>4946</v>
      </c>
      <c r="B5722">
        <v>1</v>
      </c>
      <c r="C5722" t="s">
        <v>4978</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15505</v>
      </c>
      <c r="R5722">
        <v>219</v>
      </c>
      <c r="S5722">
        <v>393</v>
      </c>
    </row>
    <row r="5723" spans="1:19" x14ac:dyDescent="0.3">
      <c r="A5723" t="s">
        <v>4946</v>
      </c>
      <c r="B5723">
        <v>1</v>
      </c>
      <c r="C5723" t="s">
        <v>4978</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15506</v>
      </c>
      <c r="R5723">
        <v>394</v>
      </c>
      <c r="S5723">
        <v>513</v>
      </c>
    </row>
    <row r="5724" spans="1:19" x14ac:dyDescent="0.3">
      <c r="A5724" t="s">
        <v>4946</v>
      </c>
      <c r="B5724">
        <v>1</v>
      </c>
      <c r="C5724" t="s">
        <v>4978</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15507</v>
      </c>
      <c r="R5724">
        <v>514</v>
      </c>
      <c r="S5724">
        <v>633</v>
      </c>
    </row>
    <row r="5725" spans="1:19" x14ac:dyDescent="0.3">
      <c r="A5725" t="s">
        <v>4946</v>
      </c>
      <c r="B5725">
        <v>1</v>
      </c>
      <c r="C5725" t="s">
        <v>4978</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15508</v>
      </c>
      <c r="R5725">
        <v>634</v>
      </c>
      <c r="S5725">
        <v>685</v>
      </c>
    </row>
    <row r="5726" spans="1:19" x14ac:dyDescent="0.3">
      <c r="A5726" t="s">
        <v>4946</v>
      </c>
      <c r="B5726">
        <v>1</v>
      </c>
      <c r="C5726" t="s">
        <v>4978</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15509</v>
      </c>
      <c r="R5726">
        <v>686</v>
      </c>
      <c r="S5726">
        <v>813</v>
      </c>
    </row>
    <row r="5727" spans="1:19" x14ac:dyDescent="0.3">
      <c r="A5727" t="s">
        <v>4946</v>
      </c>
      <c r="B5727">
        <v>1</v>
      </c>
      <c r="C5727" t="s">
        <v>4978</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15510</v>
      </c>
      <c r="R5727">
        <v>814</v>
      </c>
      <c r="S5727">
        <v>891</v>
      </c>
    </row>
    <row r="5728" spans="1:19" x14ac:dyDescent="0.3">
      <c r="A5728" t="s">
        <v>4946</v>
      </c>
      <c r="B5728">
        <v>1</v>
      </c>
      <c r="C5728" t="s">
        <v>4978</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15511</v>
      </c>
      <c r="R5728">
        <v>892</v>
      </c>
      <c r="S5728">
        <v>1040</v>
      </c>
    </row>
    <row r="5729" spans="1:19" x14ac:dyDescent="0.3">
      <c r="A5729" t="s">
        <v>4946</v>
      </c>
      <c r="B5729">
        <v>1</v>
      </c>
      <c r="C5729" t="s">
        <v>4978</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15512</v>
      </c>
      <c r="R5729">
        <v>1041</v>
      </c>
      <c r="S5729">
        <v>1086</v>
      </c>
    </row>
    <row r="5730" spans="1:19" x14ac:dyDescent="0.3">
      <c r="A5730" t="s">
        <v>4946</v>
      </c>
      <c r="B5730">
        <v>1</v>
      </c>
      <c r="C5730" t="s">
        <v>4978</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15513</v>
      </c>
      <c r="R5730">
        <v>1087</v>
      </c>
      <c r="S5730">
        <v>1200</v>
      </c>
    </row>
    <row r="5731" spans="1:19" x14ac:dyDescent="0.3">
      <c r="A5731" t="s">
        <v>4946</v>
      </c>
      <c r="B5731">
        <v>1</v>
      </c>
      <c r="C5731" t="s">
        <v>4974</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15504</v>
      </c>
      <c r="R5731">
        <v>149</v>
      </c>
      <c r="S5731">
        <v>251</v>
      </c>
    </row>
    <row r="5732" spans="1:19" x14ac:dyDescent="0.3">
      <c r="A5732" t="s">
        <v>4946</v>
      </c>
      <c r="B5732">
        <v>1</v>
      </c>
      <c r="C5732" t="s">
        <v>4974</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15505</v>
      </c>
      <c r="R5732">
        <v>252</v>
      </c>
      <c r="S5732">
        <v>426</v>
      </c>
    </row>
    <row r="5733" spans="1:19" x14ac:dyDescent="0.3">
      <c r="A5733" t="s">
        <v>4946</v>
      </c>
      <c r="B5733">
        <v>1</v>
      </c>
      <c r="C5733" t="s">
        <v>4974</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15506</v>
      </c>
      <c r="R5733">
        <v>427</v>
      </c>
      <c r="S5733">
        <v>546</v>
      </c>
    </row>
    <row r="5734" spans="1:19" x14ac:dyDescent="0.3">
      <c r="A5734" t="s">
        <v>4946</v>
      </c>
      <c r="B5734">
        <v>1</v>
      </c>
      <c r="C5734" t="s">
        <v>4974</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15507</v>
      </c>
      <c r="R5734">
        <v>547</v>
      </c>
      <c r="S5734">
        <v>666</v>
      </c>
    </row>
    <row r="5735" spans="1:19" x14ac:dyDescent="0.3">
      <c r="A5735" t="s">
        <v>4946</v>
      </c>
      <c r="B5735">
        <v>1</v>
      </c>
      <c r="C5735" t="s">
        <v>4974</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15508</v>
      </c>
      <c r="R5735">
        <v>667</v>
      </c>
      <c r="S5735">
        <v>718</v>
      </c>
    </row>
    <row r="5736" spans="1:19" x14ac:dyDescent="0.3">
      <c r="A5736" t="s">
        <v>4946</v>
      </c>
      <c r="B5736">
        <v>1</v>
      </c>
      <c r="C5736" t="s">
        <v>4974</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15509</v>
      </c>
      <c r="R5736">
        <v>719</v>
      </c>
      <c r="S5736">
        <v>846</v>
      </c>
    </row>
    <row r="5737" spans="1:19" x14ac:dyDescent="0.3">
      <c r="A5737" t="s">
        <v>4946</v>
      </c>
      <c r="B5737">
        <v>1</v>
      </c>
      <c r="C5737" t="s">
        <v>4974</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15510</v>
      </c>
      <c r="R5737">
        <v>847</v>
      </c>
      <c r="S5737">
        <v>924</v>
      </c>
    </row>
    <row r="5738" spans="1:19" x14ac:dyDescent="0.3">
      <c r="A5738" t="s">
        <v>4946</v>
      </c>
      <c r="B5738">
        <v>1</v>
      </c>
      <c r="C5738" t="s">
        <v>4974</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15511</v>
      </c>
      <c r="R5738">
        <v>925</v>
      </c>
      <c r="S5738">
        <v>1073</v>
      </c>
    </row>
    <row r="5739" spans="1:19" x14ac:dyDescent="0.3">
      <c r="A5739" t="s">
        <v>4946</v>
      </c>
      <c r="B5739">
        <v>1</v>
      </c>
      <c r="C5739" t="s">
        <v>4974</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15512</v>
      </c>
      <c r="R5739">
        <v>1074</v>
      </c>
      <c r="S5739">
        <v>1119</v>
      </c>
    </row>
    <row r="5740" spans="1:19" x14ac:dyDescent="0.3">
      <c r="A5740" t="s">
        <v>4946</v>
      </c>
      <c r="B5740">
        <v>1</v>
      </c>
      <c r="C5740" t="s">
        <v>4974</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15514</v>
      </c>
      <c r="R5740">
        <v>1</v>
      </c>
      <c r="S5740">
        <v>115</v>
      </c>
    </row>
    <row r="5741" spans="1:19" x14ac:dyDescent="0.3">
      <c r="A5741" t="s">
        <v>4946</v>
      </c>
      <c r="B5741">
        <v>1</v>
      </c>
      <c r="C5741" t="s">
        <v>4974</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15515</v>
      </c>
      <c r="R5741">
        <v>116</v>
      </c>
      <c r="S5741">
        <v>148</v>
      </c>
    </row>
    <row r="5742" spans="1:19" x14ac:dyDescent="0.3">
      <c r="A5742" t="s">
        <v>4946</v>
      </c>
      <c r="B5742">
        <v>1</v>
      </c>
      <c r="C5742" t="s">
        <v>4974</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15516</v>
      </c>
      <c r="R5742">
        <v>1120</v>
      </c>
      <c r="S5742">
        <v>1233</v>
      </c>
    </row>
    <row r="5743" spans="1:19" x14ac:dyDescent="0.3">
      <c r="A5743" t="s">
        <v>9879</v>
      </c>
      <c r="B5743">
        <v>1</v>
      </c>
      <c r="C5743" t="s">
        <v>9880</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15517</v>
      </c>
      <c r="R5743">
        <v>1</v>
      </c>
      <c r="S5743">
        <v>91</v>
      </c>
    </row>
    <row r="5744" spans="1:19" x14ac:dyDescent="0.3">
      <c r="A5744" t="s">
        <v>9879</v>
      </c>
      <c r="B5744">
        <v>1</v>
      </c>
      <c r="C5744" t="s">
        <v>9880</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15518</v>
      </c>
      <c r="R5744">
        <v>92</v>
      </c>
      <c r="S5744">
        <v>331</v>
      </c>
    </row>
    <row r="5745" spans="1:19" x14ac:dyDescent="0.3">
      <c r="A5745" t="s">
        <v>9879</v>
      </c>
      <c r="B5745">
        <v>1</v>
      </c>
      <c r="C5745" t="s">
        <v>9880</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15519</v>
      </c>
      <c r="R5745">
        <v>332</v>
      </c>
      <c r="S5745">
        <v>580</v>
      </c>
    </row>
    <row r="5746" spans="1:19" x14ac:dyDescent="0.3">
      <c r="A5746" t="s">
        <v>9879</v>
      </c>
      <c r="B5746">
        <v>1</v>
      </c>
      <c r="C5746" t="s">
        <v>9880</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15520</v>
      </c>
      <c r="R5746">
        <v>581</v>
      </c>
      <c r="S5746">
        <v>811</v>
      </c>
    </row>
    <row r="5747" spans="1:19" x14ac:dyDescent="0.3">
      <c r="A5747" t="s">
        <v>9879</v>
      </c>
      <c r="B5747">
        <v>1</v>
      </c>
      <c r="C5747" t="s">
        <v>9880</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15521</v>
      </c>
      <c r="R5747">
        <v>812</v>
      </c>
      <c r="S5747">
        <v>979</v>
      </c>
    </row>
    <row r="5748" spans="1:19" x14ac:dyDescent="0.3">
      <c r="A5748" t="s">
        <v>9879</v>
      </c>
      <c r="B5748">
        <v>1</v>
      </c>
      <c r="C5748" t="s">
        <v>9880</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15522</v>
      </c>
      <c r="R5748">
        <v>980</v>
      </c>
      <c r="S5748">
        <v>1136</v>
      </c>
    </row>
    <row r="5749" spans="1:19" x14ac:dyDescent="0.3">
      <c r="A5749" t="s">
        <v>9879</v>
      </c>
      <c r="B5749">
        <v>1</v>
      </c>
      <c r="C5749" t="s">
        <v>9880</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15523</v>
      </c>
      <c r="R5749">
        <v>1137</v>
      </c>
      <c r="S5749">
        <v>1261</v>
      </c>
    </row>
    <row r="5750" spans="1:19" x14ac:dyDescent="0.3">
      <c r="A5750" t="s">
        <v>9879</v>
      </c>
      <c r="B5750">
        <v>1</v>
      </c>
      <c r="C5750" t="s">
        <v>9880</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15524</v>
      </c>
      <c r="R5750">
        <v>1262</v>
      </c>
      <c r="S5750">
        <v>1392</v>
      </c>
    </row>
    <row r="5751" spans="1:19" x14ac:dyDescent="0.3">
      <c r="A5751" t="s">
        <v>9879</v>
      </c>
      <c r="B5751">
        <v>1</v>
      </c>
      <c r="C5751" t="s">
        <v>9880</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15525</v>
      </c>
      <c r="R5751">
        <v>1393</v>
      </c>
      <c r="S5751">
        <v>1518</v>
      </c>
    </row>
    <row r="5752" spans="1:19" x14ac:dyDescent="0.3">
      <c r="A5752" t="s">
        <v>9879</v>
      </c>
      <c r="B5752">
        <v>1</v>
      </c>
      <c r="C5752" t="s">
        <v>9897</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15519</v>
      </c>
      <c r="R5752">
        <v>176</v>
      </c>
      <c r="S5752">
        <v>424</v>
      </c>
    </row>
    <row r="5753" spans="1:19" x14ac:dyDescent="0.3">
      <c r="A5753" t="s">
        <v>9879</v>
      </c>
      <c r="B5753">
        <v>1</v>
      </c>
      <c r="C5753" t="s">
        <v>9897</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15520</v>
      </c>
      <c r="R5753">
        <v>425</v>
      </c>
      <c r="S5753">
        <v>655</v>
      </c>
    </row>
    <row r="5754" spans="1:19" x14ac:dyDescent="0.3">
      <c r="A5754" t="s">
        <v>9879</v>
      </c>
      <c r="B5754">
        <v>1</v>
      </c>
      <c r="C5754" t="s">
        <v>9897</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15521</v>
      </c>
      <c r="R5754">
        <v>656</v>
      </c>
      <c r="S5754">
        <v>823</v>
      </c>
    </row>
    <row r="5755" spans="1:19" x14ac:dyDescent="0.3">
      <c r="A5755" t="s">
        <v>9879</v>
      </c>
      <c r="B5755">
        <v>1</v>
      </c>
      <c r="C5755" t="s">
        <v>9897</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15522</v>
      </c>
      <c r="R5755">
        <v>824</v>
      </c>
      <c r="S5755">
        <v>980</v>
      </c>
    </row>
    <row r="5756" spans="1:19" x14ac:dyDescent="0.3">
      <c r="A5756" t="s">
        <v>9879</v>
      </c>
      <c r="B5756">
        <v>1</v>
      </c>
      <c r="C5756" t="s">
        <v>9897</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15523</v>
      </c>
      <c r="R5756">
        <v>981</v>
      </c>
      <c r="S5756">
        <v>1105</v>
      </c>
    </row>
    <row r="5757" spans="1:19" x14ac:dyDescent="0.3">
      <c r="A5757" t="s">
        <v>9879</v>
      </c>
      <c r="B5757">
        <v>1</v>
      </c>
      <c r="C5757" t="s">
        <v>9897</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15524</v>
      </c>
      <c r="R5757">
        <v>1106</v>
      </c>
      <c r="S5757">
        <v>1236</v>
      </c>
    </row>
    <row r="5758" spans="1:19" x14ac:dyDescent="0.3">
      <c r="A5758" t="s">
        <v>9879</v>
      </c>
      <c r="B5758">
        <v>1</v>
      </c>
      <c r="C5758" t="s">
        <v>9897</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15526</v>
      </c>
      <c r="R5758">
        <v>1</v>
      </c>
      <c r="S5758">
        <v>175</v>
      </c>
    </row>
    <row r="5759" spans="1:19" x14ac:dyDescent="0.3">
      <c r="A5759" t="s">
        <v>9879</v>
      </c>
      <c r="B5759">
        <v>1</v>
      </c>
      <c r="C5759" t="s">
        <v>9897</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15527</v>
      </c>
    </row>
    <row r="5760" spans="1:19" x14ac:dyDescent="0.3">
      <c r="A5760" t="s">
        <v>9879</v>
      </c>
      <c r="B5760">
        <v>1</v>
      </c>
      <c r="C5760" t="s">
        <v>9897</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15528</v>
      </c>
      <c r="R5760">
        <v>1237</v>
      </c>
      <c r="S5760">
        <v>1362</v>
      </c>
    </row>
    <row r="5761" spans="1:19" x14ac:dyDescent="0.3">
      <c r="A5761" t="s">
        <v>111</v>
      </c>
      <c r="B5761">
        <v>1</v>
      </c>
      <c r="C5761" t="s">
        <v>5799</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15529</v>
      </c>
      <c r="R5761">
        <v>1</v>
      </c>
      <c r="S5761">
        <v>60</v>
      </c>
    </row>
    <row r="5762" spans="1:19" x14ac:dyDescent="0.3">
      <c r="A5762" t="s">
        <v>111</v>
      </c>
      <c r="B5762">
        <v>1</v>
      </c>
      <c r="C5762" t="s">
        <v>5799</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15530</v>
      </c>
      <c r="R5762">
        <v>61</v>
      </c>
      <c r="S5762">
        <v>204</v>
      </c>
    </row>
    <row r="5763" spans="1:19" x14ac:dyDescent="0.3">
      <c r="A5763" t="s">
        <v>111</v>
      </c>
      <c r="B5763">
        <v>1</v>
      </c>
      <c r="C5763" t="s">
        <v>5799</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15531</v>
      </c>
      <c r="R5763">
        <v>205</v>
      </c>
      <c r="S5763">
        <v>288</v>
      </c>
    </row>
    <row r="5764" spans="1:19" x14ac:dyDescent="0.3">
      <c r="A5764" t="s">
        <v>111</v>
      </c>
      <c r="B5764">
        <v>1</v>
      </c>
      <c r="C5764" t="s">
        <v>5799</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15532</v>
      </c>
      <c r="R5764">
        <v>289</v>
      </c>
      <c r="S5764">
        <v>479</v>
      </c>
    </row>
    <row r="5765" spans="1:19" x14ac:dyDescent="0.3">
      <c r="A5765" t="s">
        <v>111</v>
      </c>
      <c r="B5765">
        <v>1</v>
      </c>
      <c r="C5765" t="s">
        <v>5799</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15533</v>
      </c>
      <c r="R5765">
        <v>480</v>
      </c>
      <c r="S5765">
        <v>586</v>
      </c>
    </row>
    <row r="5766" spans="1:19" x14ac:dyDescent="0.3">
      <c r="A5766" t="s">
        <v>111</v>
      </c>
      <c r="B5766">
        <v>1</v>
      </c>
      <c r="C5766" t="s">
        <v>5799</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15534</v>
      </c>
      <c r="R5766">
        <v>587</v>
      </c>
      <c r="S5766">
        <v>654</v>
      </c>
    </row>
    <row r="5767" spans="1:19" x14ac:dyDescent="0.3">
      <c r="A5767" t="s">
        <v>111</v>
      </c>
      <c r="B5767">
        <v>1</v>
      </c>
      <c r="C5767" t="s">
        <v>5799</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15535</v>
      </c>
      <c r="R5767">
        <v>655</v>
      </c>
      <c r="S5767">
        <v>730</v>
      </c>
    </row>
    <row r="5768" spans="1:19" x14ac:dyDescent="0.3">
      <c r="A5768" t="s">
        <v>111</v>
      </c>
      <c r="B5768">
        <v>1</v>
      </c>
      <c r="C5768" t="s">
        <v>5799</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15536</v>
      </c>
      <c r="R5768">
        <v>731</v>
      </c>
      <c r="S5768">
        <v>888</v>
      </c>
    </row>
    <row r="5769" spans="1:19" x14ac:dyDescent="0.3">
      <c r="A5769" t="s">
        <v>111</v>
      </c>
      <c r="B5769">
        <v>1</v>
      </c>
      <c r="C5769" t="s">
        <v>5799</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15537</v>
      </c>
      <c r="R5769">
        <v>889</v>
      </c>
      <c r="S5769">
        <v>1062</v>
      </c>
    </row>
    <row r="5770" spans="1:19" x14ac:dyDescent="0.3">
      <c r="A5770" t="s">
        <v>111</v>
      </c>
      <c r="B5770">
        <v>1</v>
      </c>
      <c r="C5770" t="s">
        <v>5799</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15538</v>
      </c>
      <c r="R5770">
        <v>1063</v>
      </c>
      <c r="S5770">
        <v>1185</v>
      </c>
    </row>
    <row r="5771" spans="1:19" x14ac:dyDescent="0.3">
      <c r="A5771" t="s">
        <v>111</v>
      </c>
      <c r="B5771">
        <v>1</v>
      </c>
      <c r="C5771" t="s">
        <v>5799</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15539</v>
      </c>
      <c r="R5771">
        <v>1186</v>
      </c>
      <c r="S5771">
        <v>1260</v>
      </c>
    </row>
    <row r="5772" spans="1:19" x14ac:dyDescent="0.3">
      <c r="A5772" t="s">
        <v>111</v>
      </c>
      <c r="B5772">
        <v>1</v>
      </c>
      <c r="C5772" t="s">
        <v>5799</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15540</v>
      </c>
      <c r="R5772">
        <v>1261</v>
      </c>
      <c r="S5772">
        <v>1392</v>
      </c>
    </row>
    <row r="5773" spans="1:19" x14ac:dyDescent="0.3">
      <c r="A5773" t="s">
        <v>111</v>
      </c>
      <c r="B5773">
        <v>1</v>
      </c>
      <c r="C5773" t="s">
        <v>5799</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15541</v>
      </c>
      <c r="R5773">
        <v>1393</v>
      </c>
      <c r="S5773">
        <v>1527</v>
      </c>
    </row>
    <row r="5774" spans="1:19" x14ac:dyDescent="0.3">
      <c r="A5774" t="s">
        <v>111</v>
      </c>
      <c r="B5774">
        <v>1</v>
      </c>
      <c r="C5774" t="s">
        <v>5799</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15542</v>
      </c>
      <c r="R5774">
        <v>1528</v>
      </c>
      <c r="S5774">
        <v>1641</v>
      </c>
    </row>
    <row r="5775" spans="1:19" x14ac:dyDescent="0.3">
      <c r="A5775" t="s">
        <v>111</v>
      </c>
      <c r="B5775">
        <v>1</v>
      </c>
      <c r="C5775" t="s">
        <v>5799</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15543</v>
      </c>
      <c r="R5775">
        <v>1642</v>
      </c>
      <c r="S5775">
        <v>1721</v>
      </c>
    </row>
    <row r="5776" spans="1:19" x14ac:dyDescent="0.3">
      <c r="A5776" t="s">
        <v>111</v>
      </c>
      <c r="B5776">
        <v>1</v>
      </c>
      <c r="C5776" t="s">
        <v>5799</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15544</v>
      </c>
      <c r="R5776">
        <v>1722</v>
      </c>
      <c r="S5776">
        <v>1845</v>
      </c>
    </row>
    <row r="5777" spans="1:19" x14ac:dyDescent="0.3">
      <c r="A5777" t="s">
        <v>111</v>
      </c>
      <c r="B5777">
        <v>1</v>
      </c>
      <c r="C5777" t="s">
        <v>5799</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15545</v>
      </c>
      <c r="R5777">
        <v>1846</v>
      </c>
      <c r="S5777">
        <v>2001</v>
      </c>
    </row>
    <row r="5778" spans="1:19" x14ac:dyDescent="0.3">
      <c r="A5778" t="s">
        <v>111</v>
      </c>
      <c r="B5778">
        <v>1</v>
      </c>
      <c r="C5778" t="s">
        <v>5799</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15546</v>
      </c>
      <c r="R5778">
        <v>2002</v>
      </c>
      <c r="S5778">
        <v>2251</v>
      </c>
    </row>
    <row r="5779" spans="1:19" x14ac:dyDescent="0.3">
      <c r="A5779" t="s">
        <v>111</v>
      </c>
      <c r="B5779">
        <v>1</v>
      </c>
      <c r="C5779" t="s">
        <v>5799</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15547</v>
      </c>
      <c r="R5779">
        <v>2252</v>
      </c>
      <c r="S5779">
        <v>2325</v>
      </c>
    </row>
    <row r="5780" spans="1:19" x14ac:dyDescent="0.3">
      <c r="A5780" t="s">
        <v>111</v>
      </c>
      <c r="B5780">
        <v>1</v>
      </c>
      <c r="C5780" t="s">
        <v>5799</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15548</v>
      </c>
      <c r="R5780">
        <v>2326</v>
      </c>
      <c r="S5780">
        <v>2409</v>
      </c>
    </row>
    <row r="5781" spans="1:19" x14ac:dyDescent="0.3">
      <c r="A5781" t="s">
        <v>111</v>
      </c>
      <c r="B5781">
        <v>1</v>
      </c>
      <c r="C5781" t="s">
        <v>5799</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15549</v>
      </c>
      <c r="R5781">
        <v>2410</v>
      </c>
      <c r="S5781">
        <v>2850</v>
      </c>
    </row>
    <row r="5782" spans="1:19" x14ac:dyDescent="0.3">
      <c r="A5782" t="s">
        <v>111</v>
      </c>
      <c r="B5782">
        <v>1</v>
      </c>
      <c r="C5782" t="s">
        <v>5799</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15550</v>
      </c>
      <c r="R5782">
        <v>2851</v>
      </c>
      <c r="S5782">
        <v>2990</v>
      </c>
    </row>
    <row r="5783" spans="1:19" x14ac:dyDescent="0.3">
      <c r="A5783" t="s">
        <v>111</v>
      </c>
      <c r="B5783">
        <v>1</v>
      </c>
      <c r="C5783" t="s">
        <v>5799</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15551</v>
      </c>
      <c r="R5783">
        <v>2991</v>
      </c>
      <c r="S5783">
        <v>3113</v>
      </c>
    </row>
    <row r="5784" spans="1:19" x14ac:dyDescent="0.3">
      <c r="A5784" t="s">
        <v>111</v>
      </c>
      <c r="B5784">
        <v>1</v>
      </c>
      <c r="C5784" t="s">
        <v>5799</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15552</v>
      </c>
      <c r="R5784">
        <v>3114</v>
      </c>
      <c r="S5784">
        <v>3197</v>
      </c>
    </row>
    <row r="5785" spans="1:19" x14ac:dyDescent="0.3">
      <c r="A5785" t="s">
        <v>111</v>
      </c>
      <c r="B5785">
        <v>1</v>
      </c>
      <c r="C5785" t="s">
        <v>5799</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15553</v>
      </c>
      <c r="R5785">
        <v>3198</v>
      </c>
      <c r="S5785">
        <v>3314</v>
      </c>
    </row>
    <row r="5786" spans="1:19" x14ac:dyDescent="0.3">
      <c r="A5786" t="s">
        <v>111</v>
      </c>
      <c r="B5786">
        <v>1</v>
      </c>
      <c r="C5786" t="s">
        <v>5799</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15554</v>
      </c>
      <c r="R5786">
        <v>3315</v>
      </c>
      <c r="S5786">
        <v>3496</v>
      </c>
    </row>
    <row r="5787" spans="1:19" x14ac:dyDescent="0.3">
      <c r="A5787" t="s">
        <v>111</v>
      </c>
      <c r="B5787">
        <v>1</v>
      </c>
      <c r="C5787" t="s">
        <v>5799</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15555</v>
      </c>
      <c r="R5787">
        <v>3497</v>
      </c>
      <c r="S5787">
        <v>3708</v>
      </c>
    </row>
    <row r="5788" spans="1:19" x14ac:dyDescent="0.3">
      <c r="A5788" t="s">
        <v>111</v>
      </c>
      <c r="B5788">
        <v>1</v>
      </c>
      <c r="C5788" t="s">
        <v>5799</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15556</v>
      </c>
      <c r="R5788">
        <v>3709</v>
      </c>
      <c r="S5788">
        <v>3870</v>
      </c>
    </row>
    <row r="5789" spans="1:19" x14ac:dyDescent="0.3">
      <c r="A5789" t="s">
        <v>111</v>
      </c>
      <c r="B5789">
        <v>1</v>
      </c>
      <c r="C5789" t="s">
        <v>5799</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15557</v>
      </c>
      <c r="R5789">
        <v>3871</v>
      </c>
      <c r="S5789">
        <v>3974</v>
      </c>
    </row>
    <row r="5790" spans="1:19" x14ac:dyDescent="0.3">
      <c r="A5790" t="s">
        <v>111</v>
      </c>
      <c r="B5790">
        <v>1</v>
      </c>
      <c r="C5790" t="s">
        <v>5799</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15558</v>
      </c>
      <c r="R5790">
        <v>3975</v>
      </c>
      <c r="S5790">
        <v>4110</v>
      </c>
    </row>
    <row r="5791" spans="1:19" x14ac:dyDescent="0.3">
      <c r="A5791" t="s">
        <v>111</v>
      </c>
      <c r="B5791">
        <v>1</v>
      </c>
      <c r="C5791" t="s">
        <v>5799</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15559</v>
      </c>
      <c r="R5791">
        <v>4111</v>
      </c>
      <c r="S5791">
        <v>4173</v>
      </c>
    </row>
    <row r="5792" spans="1:19" x14ac:dyDescent="0.3">
      <c r="A5792" t="s">
        <v>111</v>
      </c>
      <c r="B5792">
        <v>1</v>
      </c>
      <c r="C5792" t="s">
        <v>5799</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15560</v>
      </c>
      <c r="R5792">
        <v>4174</v>
      </c>
      <c r="S5792">
        <v>4332</v>
      </c>
    </row>
    <row r="5793" spans="1:19" x14ac:dyDescent="0.3">
      <c r="A5793" t="s">
        <v>111</v>
      </c>
      <c r="B5793">
        <v>1</v>
      </c>
      <c r="C5793" t="s">
        <v>5799</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15561</v>
      </c>
      <c r="R5793">
        <v>4333</v>
      </c>
      <c r="S5793">
        <v>4430</v>
      </c>
    </row>
    <row r="5794" spans="1:19" x14ac:dyDescent="0.3">
      <c r="A5794" t="s">
        <v>111</v>
      </c>
      <c r="B5794">
        <v>1</v>
      </c>
      <c r="C5794" t="s">
        <v>5799</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15562</v>
      </c>
      <c r="R5794">
        <v>4431</v>
      </c>
      <c r="S5794">
        <v>4577</v>
      </c>
    </row>
    <row r="5795" spans="1:19" x14ac:dyDescent="0.3">
      <c r="A5795" t="s">
        <v>111</v>
      </c>
      <c r="B5795">
        <v>1</v>
      </c>
      <c r="C5795" t="s">
        <v>5799</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15563</v>
      </c>
      <c r="R5795">
        <v>4578</v>
      </c>
      <c r="S5795">
        <v>4724</v>
      </c>
    </row>
    <row r="5796" spans="1:19" x14ac:dyDescent="0.3">
      <c r="A5796" t="s">
        <v>111</v>
      </c>
      <c r="B5796">
        <v>1</v>
      </c>
      <c r="C5796" t="s">
        <v>5799</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15564</v>
      </c>
      <c r="R5796">
        <v>4725</v>
      </c>
      <c r="S5796">
        <v>4835</v>
      </c>
    </row>
    <row r="5797" spans="1:19" x14ac:dyDescent="0.3">
      <c r="A5797" t="s">
        <v>111</v>
      </c>
      <c r="B5797">
        <v>1</v>
      </c>
      <c r="C5797" t="s">
        <v>5799</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15565</v>
      </c>
      <c r="R5797">
        <v>4836</v>
      </c>
      <c r="S5797">
        <v>5268</v>
      </c>
    </row>
    <row r="5798" spans="1:19" x14ac:dyDescent="0.3">
      <c r="A5798" t="s">
        <v>111</v>
      </c>
      <c r="B5798">
        <v>1</v>
      </c>
      <c r="C5798" t="s">
        <v>5799</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15566</v>
      </c>
      <c r="R5798">
        <v>5269</v>
      </c>
      <c r="S5798">
        <v>5609</v>
      </c>
    </row>
    <row r="5799" spans="1:19" x14ac:dyDescent="0.3">
      <c r="A5799" t="s">
        <v>111</v>
      </c>
      <c r="B5799">
        <v>1</v>
      </c>
      <c r="C5799" t="s">
        <v>5799</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15567</v>
      </c>
      <c r="R5799">
        <v>5610</v>
      </c>
      <c r="S5799">
        <v>5812</v>
      </c>
    </row>
    <row r="5800" spans="1:19" x14ac:dyDescent="0.3">
      <c r="A5800" t="s">
        <v>111</v>
      </c>
      <c r="B5800">
        <v>1</v>
      </c>
      <c r="C5800" t="s">
        <v>5799</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15568</v>
      </c>
      <c r="R5800">
        <v>5813</v>
      </c>
      <c r="S5800">
        <v>6006</v>
      </c>
    </row>
    <row r="5801" spans="1:19" x14ac:dyDescent="0.3">
      <c r="A5801" t="s">
        <v>111</v>
      </c>
      <c r="B5801">
        <v>1</v>
      </c>
      <c r="C5801" t="s">
        <v>5799</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15569</v>
      </c>
      <c r="R5801">
        <v>6007</v>
      </c>
      <c r="S5801">
        <v>6147</v>
      </c>
    </row>
    <row r="5802" spans="1:19" x14ac:dyDescent="0.3">
      <c r="A5802" t="s">
        <v>111</v>
      </c>
      <c r="B5802">
        <v>1</v>
      </c>
      <c r="C5802" t="s">
        <v>5799</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15570</v>
      </c>
      <c r="R5802">
        <v>6148</v>
      </c>
      <c r="S5802">
        <v>6427</v>
      </c>
    </row>
    <row r="5803" spans="1:19" x14ac:dyDescent="0.3">
      <c r="A5803" t="s">
        <v>111</v>
      </c>
      <c r="B5803">
        <v>1</v>
      </c>
      <c r="C5803" t="s">
        <v>5799</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15571</v>
      </c>
      <c r="R5803">
        <v>6428</v>
      </c>
      <c r="S5803">
        <v>6642</v>
      </c>
    </row>
    <row r="5804" spans="1:19" x14ac:dyDescent="0.3">
      <c r="A5804" t="s">
        <v>111</v>
      </c>
      <c r="B5804">
        <v>1</v>
      </c>
      <c r="C5804" t="s">
        <v>5799</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15572</v>
      </c>
      <c r="R5804">
        <v>6643</v>
      </c>
      <c r="S5804">
        <v>6704</v>
      </c>
    </row>
    <row r="5805" spans="1:19" x14ac:dyDescent="0.3">
      <c r="A5805" t="s">
        <v>111</v>
      </c>
      <c r="B5805">
        <v>1</v>
      </c>
      <c r="C5805" t="s">
        <v>5799</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15573</v>
      </c>
      <c r="R5805">
        <v>6705</v>
      </c>
      <c r="S5805">
        <v>6819</v>
      </c>
    </row>
    <row r="5806" spans="1:19" x14ac:dyDescent="0.3">
      <c r="A5806" t="s">
        <v>111</v>
      </c>
      <c r="B5806">
        <v>1</v>
      </c>
      <c r="C5806" t="s">
        <v>5799</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15574</v>
      </c>
      <c r="R5806">
        <v>6820</v>
      </c>
      <c r="S5806">
        <v>6921</v>
      </c>
    </row>
    <row r="5807" spans="1:19" x14ac:dyDescent="0.3">
      <c r="A5807" t="s">
        <v>111</v>
      </c>
      <c r="B5807">
        <v>1</v>
      </c>
      <c r="C5807" t="s">
        <v>5799</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15575</v>
      </c>
      <c r="R5807">
        <v>6922</v>
      </c>
      <c r="S5807">
        <v>7062</v>
      </c>
    </row>
    <row r="5808" spans="1:19" x14ac:dyDescent="0.3">
      <c r="A5808" t="s">
        <v>111</v>
      </c>
      <c r="B5808">
        <v>1</v>
      </c>
      <c r="C5808" t="s">
        <v>5799</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15576</v>
      </c>
      <c r="R5808">
        <v>7063</v>
      </c>
      <c r="S5808">
        <v>7189</v>
      </c>
    </row>
    <row r="5809" spans="1:19" x14ac:dyDescent="0.3">
      <c r="A5809" t="s">
        <v>111</v>
      </c>
      <c r="B5809">
        <v>1</v>
      </c>
      <c r="C5809" t="s">
        <v>5799</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15577</v>
      </c>
      <c r="R5809">
        <v>7190</v>
      </c>
      <c r="S5809">
        <v>7321</v>
      </c>
    </row>
    <row r="5810" spans="1:19" x14ac:dyDescent="0.3">
      <c r="A5810" t="s">
        <v>111</v>
      </c>
      <c r="B5810">
        <v>1</v>
      </c>
      <c r="C5810" t="s">
        <v>5799</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15578</v>
      </c>
      <c r="R5810">
        <v>7322</v>
      </c>
      <c r="S5810">
        <v>7457</v>
      </c>
    </row>
    <row r="5811" spans="1:19" x14ac:dyDescent="0.3">
      <c r="A5811" t="s">
        <v>111</v>
      </c>
      <c r="B5811">
        <v>1</v>
      </c>
      <c r="C5811" t="s">
        <v>5799</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15579</v>
      </c>
      <c r="R5811">
        <v>7458</v>
      </c>
      <c r="S5811">
        <v>7615</v>
      </c>
    </row>
    <row r="5812" spans="1:19" x14ac:dyDescent="0.3">
      <c r="A5812" t="s">
        <v>111</v>
      </c>
      <c r="B5812">
        <v>1</v>
      </c>
      <c r="C5812" t="s">
        <v>5799</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15580</v>
      </c>
      <c r="R5812">
        <v>7616</v>
      </c>
      <c r="S5812">
        <v>7738</v>
      </c>
    </row>
    <row r="5813" spans="1:19" x14ac:dyDescent="0.3">
      <c r="A5813" t="s">
        <v>111</v>
      </c>
      <c r="B5813">
        <v>1</v>
      </c>
      <c r="C5813" t="s">
        <v>5799</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15581</v>
      </c>
      <c r="R5813">
        <v>7739</v>
      </c>
      <c r="S5813">
        <v>7869</v>
      </c>
    </row>
    <row r="5814" spans="1:19" x14ac:dyDescent="0.3">
      <c r="A5814" t="s">
        <v>111</v>
      </c>
      <c r="B5814">
        <v>1</v>
      </c>
      <c r="C5814" t="s">
        <v>5799</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15582</v>
      </c>
      <c r="R5814">
        <v>7870</v>
      </c>
      <c r="S5814">
        <v>7970</v>
      </c>
    </row>
    <row r="5815" spans="1:19" x14ac:dyDescent="0.3">
      <c r="A5815" t="s">
        <v>111</v>
      </c>
      <c r="B5815">
        <v>1</v>
      </c>
      <c r="C5815" t="s">
        <v>5799</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15583</v>
      </c>
      <c r="R5815">
        <v>7971</v>
      </c>
      <c r="S5815">
        <v>8113</v>
      </c>
    </row>
    <row r="5816" spans="1:19" x14ac:dyDescent="0.3">
      <c r="A5816" t="s">
        <v>111</v>
      </c>
      <c r="B5816">
        <v>1</v>
      </c>
      <c r="C5816" t="s">
        <v>5799</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15584</v>
      </c>
      <c r="R5816">
        <v>8114</v>
      </c>
      <c r="S5816">
        <v>8160</v>
      </c>
    </row>
    <row r="5817" spans="1:19" x14ac:dyDescent="0.3">
      <c r="A5817" t="s">
        <v>111</v>
      </c>
      <c r="B5817">
        <v>1</v>
      </c>
      <c r="C5817" t="s">
        <v>5799</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15585</v>
      </c>
      <c r="R5817">
        <v>8161</v>
      </c>
      <c r="S5817">
        <v>8377</v>
      </c>
    </row>
    <row r="5818" spans="1:19" x14ac:dyDescent="0.3">
      <c r="A5818" t="s">
        <v>111</v>
      </c>
      <c r="B5818">
        <v>1</v>
      </c>
      <c r="C5818" t="s">
        <v>5799</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15586</v>
      </c>
      <c r="R5818">
        <v>8378</v>
      </c>
      <c r="S5818">
        <v>8520</v>
      </c>
    </row>
    <row r="5819" spans="1:19" x14ac:dyDescent="0.3">
      <c r="A5819" t="s">
        <v>111</v>
      </c>
      <c r="B5819">
        <v>1</v>
      </c>
      <c r="C5819" t="s">
        <v>5804</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15529</v>
      </c>
      <c r="R5819">
        <v>1</v>
      </c>
      <c r="S5819">
        <v>60</v>
      </c>
    </row>
    <row r="5820" spans="1:19" x14ac:dyDescent="0.3">
      <c r="A5820" t="s">
        <v>111</v>
      </c>
      <c r="B5820">
        <v>1</v>
      </c>
      <c r="C5820" t="s">
        <v>5804</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15530</v>
      </c>
      <c r="R5820">
        <v>61</v>
      </c>
      <c r="S5820">
        <v>204</v>
      </c>
    </row>
    <row r="5821" spans="1:19" x14ac:dyDescent="0.3">
      <c r="A5821" t="s">
        <v>111</v>
      </c>
      <c r="B5821">
        <v>1</v>
      </c>
      <c r="C5821" t="s">
        <v>5804</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15531</v>
      </c>
      <c r="R5821">
        <v>205</v>
      </c>
      <c r="S5821">
        <v>288</v>
      </c>
    </row>
    <row r="5822" spans="1:19" x14ac:dyDescent="0.3">
      <c r="A5822" t="s">
        <v>111</v>
      </c>
      <c r="B5822">
        <v>1</v>
      </c>
      <c r="C5822" t="s">
        <v>5804</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15532</v>
      </c>
      <c r="R5822">
        <v>289</v>
      </c>
      <c r="S5822">
        <v>479</v>
      </c>
    </row>
    <row r="5823" spans="1:19" x14ac:dyDescent="0.3">
      <c r="A5823" t="s">
        <v>111</v>
      </c>
      <c r="B5823">
        <v>1</v>
      </c>
      <c r="C5823" t="s">
        <v>5804</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15533</v>
      </c>
      <c r="R5823">
        <v>480</v>
      </c>
      <c r="S5823">
        <v>586</v>
      </c>
    </row>
    <row r="5824" spans="1:19" x14ac:dyDescent="0.3">
      <c r="A5824" t="s">
        <v>111</v>
      </c>
      <c r="B5824">
        <v>1</v>
      </c>
      <c r="C5824" t="s">
        <v>5804</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15534</v>
      </c>
      <c r="R5824">
        <v>587</v>
      </c>
      <c r="S5824">
        <v>654</v>
      </c>
    </row>
    <row r="5825" spans="1:19" x14ac:dyDescent="0.3">
      <c r="A5825" t="s">
        <v>111</v>
      </c>
      <c r="B5825">
        <v>1</v>
      </c>
      <c r="C5825" t="s">
        <v>5804</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15535</v>
      </c>
      <c r="R5825">
        <v>655</v>
      </c>
      <c r="S5825">
        <v>730</v>
      </c>
    </row>
    <row r="5826" spans="1:19" x14ac:dyDescent="0.3">
      <c r="A5826" t="s">
        <v>111</v>
      </c>
      <c r="B5826">
        <v>1</v>
      </c>
      <c r="C5826" t="s">
        <v>5804</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15536</v>
      </c>
      <c r="R5826">
        <v>731</v>
      </c>
      <c r="S5826">
        <v>888</v>
      </c>
    </row>
    <row r="5827" spans="1:19" x14ac:dyDescent="0.3">
      <c r="A5827" t="s">
        <v>111</v>
      </c>
      <c r="B5827">
        <v>1</v>
      </c>
      <c r="C5827" t="s">
        <v>5804</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15537</v>
      </c>
      <c r="R5827">
        <v>889</v>
      </c>
      <c r="S5827">
        <v>1062</v>
      </c>
    </row>
    <row r="5828" spans="1:19" x14ac:dyDescent="0.3">
      <c r="A5828" t="s">
        <v>111</v>
      </c>
      <c r="B5828">
        <v>1</v>
      </c>
      <c r="C5828" t="s">
        <v>5804</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15538</v>
      </c>
      <c r="R5828">
        <v>1063</v>
      </c>
      <c r="S5828">
        <v>1185</v>
      </c>
    </row>
    <row r="5829" spans="1:19" x14ac:dyDescent="0.3">
      <c r="A5829" t="s">
        <v>111</v>
      </c>
      <c r="B5829">
        <v>1</v>
      </c>
      <c r="C5829" t="s">
        <v>5804</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15539</v>
      </c>
      <c r="R5829">
        <v>1186</v>
      </c>
      <c r="S5829">
        <v>1260</v>
      </c>
    </row>
    <row r="5830" spans="1:19" x14ac:dyDescent="0.3">
      <c r="A5830" t="s">
        <v>111</v>
      </c>
      <c r="B5830">
        <v>1</v>
      </c>
      <c r="C5830" t="s">
        <v>5804</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15540</v>
      </c>
      <c r="R5830">
        <v>1261</v>
      </c>
      <c r="S5830">
        <v>1392</v>
      </c>
    </row>
    <row r="5831" spans="1:19" x14ac:dyDescent="0.3">
      <c r="A5831" t="s">
        <v>111</v>
      </c>
      <c r="B5831">
        <v>1</v>
      </c>
      <c r="C5831" t="s">
        <v>5804</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15541</v>
      </c>
      <c r="R5831">
        <v>1393</v>
      </c>
      <c r="S5831">
        <v>1527</v>
      </c>
    </row>
    <row r="5832" spans="1:19" x14ac:dyDescent="0.3">
      <c r="A5832" t="s">
        <v>111</v>
      </c>
      <c r="B5832">
        <v>1</v>
      </c>
      <c r="C5832" t="s">
        <v>5804</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15542</v>
      </c>
      <c r="R5832">
        <v>1528</v>
      </c>
      <c r="S5832">
        <v>1641</v>
      </c>
    </row>
    <row r="5833" spans="1:19" x14ac:dyDescent="0.3">
      <c r="A5833" t="s">
        <v>111</v>
      </c>
      <c r="B5833">
        <v>1</v>
      </c>
      <c r="C5833" t="s">
        <v>5804</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15543</v>
      </c>
      <c r="R5833">
        <v>1642</v>
      </c>
      <c r="S5833">
        <v>1721</v>
      </c>
    </row>
    <row r="5834" spans="1:19" x14ac:dyDescent="0.3">
      <c r="A5834" t="s">
        <v>111</v>
      </c>
      <c r="B5834">
        <v>1</v>
      </c>
      <c r="C5834" t="s">
        <v>5804</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15544</v>
      </c>
      <c r="R5834">
        <v>1722</v>
      </c>
      <c r="S5834">
        <v>1845</v>
      </c>
    </row>
    <row r="5835" spans="1:19" x14ac:dyDescent="0.3">
      <c r="A5835" t="s">
        <v>111</v>
      </c>
      <c r="B5835">
        <v>1</v>
      </c>
      <c r="C5835" t="s">
        <v>5804</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15545</v>
      </c>
      <c r="R5835">
        <v>1846</v>
      </c>
      <c r="S5835">
        <v>2001</v>
      </c>
    </row>
    <row r="5836" spans="1:19" x14ac:dyDescent="0.3">
      <c r="A5836" t="s">
        <v>111</v>
      </c>
      <c r="B5836">
        <v>1</v>
      </c>
      <c r="C5836" t="s">
        <v>5804</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15546</v>
      </c>
      <c r="R5836">
        <v>2002</v>
      </c>
      <c r="S5836">
        <v>2251</v>
      </c>
    </row>
    <row r="5837" spans="1:19" x14ac:dyDescent="0.3">
      <c r="A5837" t="s">
        <v>111</v>
      </c>
      <c r="B5837">
        <v>1</v>
      </c>
      <c r="C5837" t="s">
        <v>5804</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15547</v>
      </c>
      <c r="R5837">
        <v>2252</v>
      </c>
      <c r="S5837">
        <v>2325</v>
      </c>
    </row>
    <row r="5838" spans="1:19" x14ac:dyDescent="0.3">
      <c r="A5838" t="s">
        <v>111</v>
      </c>
      <c r="B5838">
        <v>1</v>
      </c>
      <c r="C5838" t="s">
        <v>5804</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15548</v>
      </c>
      <c r="R5838">
        <v>2326</v>
      </c>
      <c r="S5838">
        <v>2409</v>
      </c>
    </row>
    <row r="5839" spans="1:19" x14ac:dyDescent="0.3">
      <c r="A5839" t="s">
        <v>111</v>
      </c>
      <c r="B5839">
        <v>1</v>
      </c>
      <c r="C5839" t="s">
        <v>5804</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15549</v>
      </c>
      <c r="R5839">
        <v>2410</v>
      </c>
      <c r="S5839">
        <v>2850</v>
      </c>
    </row>
    <row r="5840" spans="1:19" x14ac:dyDescent="0.3">
      <c r="A5840" t="s">
        <v>111</v>
      </c>
      <c r="B5840">
        <v>1</v>
      </c>
      <c r="C5840" t="s">
        <v>5804</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15550</v>
      </c>
      <c r="R5840">
        <v>2851</v>
      </c>
      <c r="S5840">
        <v>2990</v>
      </c>
    </row>
    <row r="5841" spans="1:19" x14ac:dyDescent="0.3">
      <c r="A5841" t="s">
        <v>111</v>
      </c>
      <c r="B5841">
        <v>1</v>
      </c>
      <c r="C5841" t="s">
        <v>5804</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15551</v>
      </c>
      <c r="R5841">
        <v>2991</v>
      </c>
      <c r="S5841">
        <v>3113</v>
      </c>
    </row>
    <row r="5842" spans="1:19" x14ac:dyDescent="0.3">
      <c r="A5842" t="s">
        <v>111</v>
      </c>
      <c r="B5842">
        <v>1</v>
      </c>
      <c r="C5842" t="s">
        <v>5804</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15552</v>
      </c>
      <c r="R5842">
        <v>3114</v>
      </c>
      <c r="S5842">
        <v>3197</v>
      </c>
    </row>
    <row r="5843" spans="1:19" x14ac:dyDescent="0.3">
      <c r="A5843" t="s">
        <v>111</v>
      </c>
      <c r="B5843">
        <v>1</v>
      </c>
      <c r="C5843" t="s">
        <v>5804</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15553</v>
      </c>
      <c r="R5843">
        <v>3198</v>
      </c>
      <c r="S5843">
        <v>3314</v>
      </c>
    </row>
    <row r="5844" spans="1:19" x14ac:dyDescent="0.3">
      <c r="A5844" t="s">
        <v>111</v>
      </c>
      <c r="B5844">
        <v>1</v>
      </c>
      <c r="C5844" t="s">
        <v>5804</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15554</v>
      </c>
      <c r="R5844">
        <v>3315</v>
      </c>
      <c r="S5844">
        <v>3496</v>
      </c>
    </row>
    <row r="5845" spans="1:19" x14ac:dyDescent="0.3">
      <c r="A5845" t="s">
        <v>111</v>
      </c>
      <c r="B5845">
        <v>1</v>
      </c>
      <c r="C5845" t="s">
        <v>5804</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15555</v>
      </c>
      <c r="R5845">
        <v>3497</v>
      </c>
      <c r="S5845">
        <v>3708</v>
      </c>
    </row>
    <row r="5846" spans="1:19" x14ac:dyDescent="0.3">
      <c r="A5846" t="s">
        <v>111</v>
      </c>
      <c r="B5846">
        <v>1</v>
      </c>
      <c r="C5846" t="s">
        <v>5804</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15556</v>
      </c>
      <c r="R5846">
        <v>3709</v>
      </c>
      <c r="S5846">
        <v>3870</v>
      </c>
    </row>
    <row r="5847" spans="1:19" x14ac:dyDescent="0.3">
      <c r="A5847" t="s">
        <v>111</v>
      </c>
      <c r="B5847">
        <v>1</v>
      </c>
      <c r="C5847" t="s">
        <v>5804</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15557</v>
      </c>
      <c r="R5847">
        <v>3871</v>
      </c>
      <c r="S5847">
        <v>3974</v>
      </c>
    </row>
    <row r="5848" spans="1:19" x14ac:dyDescent="0.3">
      <c r="A5848" t="s">
        <v>111</v>
      </c>
      <c r="B5848">
        <v>1</v>
      </c>
      <c r="C5848" t="s">
        <v>5804</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15558</v>
      </c>
      <c r="R5848">
        <v>3975</v>
      </c>
      <c r="S5848">
        <v>4110</v>
      </c>
    </row>
    <row r="5849" spans="1:19" x14ac:dyDescent="0.3">
      <c r="A5849" t="s">
        <v>111</v>
      </c>
      <c r="B5849">
        <v>1</v>
      </c>
      <c r="C5849" t="s">
        <v>5804</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15560</v>
      </c>
      <c r="R5849">
        <v>4111</v>
      </c>
      <c r="S5849">
        <v>4269</v>
      </c>
    </row>
    <row r="5850" spans="1:19" x14ac:dyDescent="0.3">
      <c r="A5850" t="s">
        <v>111</v>
      </c>
      <c r="B5850">
        <v>1</v>
      </c>
      <c r="C5850" t="s">
        <v>5804</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15561</v>
      </c>
      <c r="R5850">
        <v>4270</v>
      </c>
      <c r="S5850">
        <v>4367</v>
      </c>
    </row>
    <row r="5851" spans="1:19" x14ac:dyDescent="0.3">
      <c r="A5851" t="s">
        <v>111</v>
      </c>
      <c r="B5851">
        <v>1</v>
      </c>
      <c r="C5851" t="s">
        <v>5804</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15562</v>
      </c>
      <c r="R5851">
        <v>4368</v>
      </c>
      <c r="S5851">
        <v>4514</v>
      </c>
    </row>
    <row r="5852" spans="1:19" x14ac:dyDescent="0.3">
      <c r="A5852" t="s">
        <v>111</v>
      </c>
      <c r="B5852">
        <v>1</v>
      </c>
      <c r="C5852" t="s">
        <v>5804</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15563</v>
      </c>
      <c r="R5852">
        <v>4515</v>
      </c>
      <c r="S5852">
        <v>4661</v>
      </c>
    </row>
    <row r="5853" spans="1:19" x14ac:dyDescent="0.3">
      <c r="A5853" t="s">
        <v>111</v>
      </c>
      <c r="B5853">
        <v>1</v>
      </c>
      <c r="C5853" t="s">
        <v>5804</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15564</v>
      </c>
      <c r="R5853">
        <v>4662</v>
      </c>
      <c r="S5853">
        <v>4772</v>
      </c>
    </row>
    <row r="5854" spans="1:19" x14ac:dyDescent="0.3">
      <c r="A5854" t="s">
        <v>111</v>
      </c>
      <c r="B5854">
        <v>1</v>
      </c>
      <c r="C5854" t="s">
        <v>5804</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15565</v>
      </c>
      <c r="R5854">
        <v>4773</v>
      </c>
      <c r="S5854">
        <v>5205</v>
      </c>
    </row>
    <row r="5855" spans="1:19" x14ac:dyDescent="0.3">
      <c r="A5855" t="s">
        <v>111</v>
      </c>
      <c r="B5855">
        <v>1</v>
      </c>
      <c r="C5855" t="s">
        <v>5804</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15566</v>
      </c>
      <c r="R5855">
        <v>5206</v>
      </c>
      <c r="S5855">
        <v>5546</v>
      </c>
    </row>
    <row r="5856" spans="1:19" x14ac:dyDescent="0.3">
      <c r="A5856" t="s">
        <v>111</v>
      </c>
      <c r="B5856">
        <v>1</v>
      </c>
      <c r="C5856" t="s">
        <v>5804</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15567</v>
      </c>
      <c r="R5856">
        <v>5547</v>
      </c>
      <c r="S5856">
        <v>5749</v>
      </c>
    </row>
    <row r="5857" spans="1:19" x14ac:dyDescent="0.3">
      <c r="A5857" t="s">
        <v>111</v>
      </c>
      <c r="B5857">
        <v>1</v>
      </c>
      <c r="C5857" t="s">
        <v>5804</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15568</v>
      </c>
      <c r="R5857">
        <v>5750</v>
      </c>
      <c r="S5857">
        <v>5943</v>
      </c>
    </row>
    <row r="5858" spans="1:19" x14ac:dyDescent="0.3">
      <c r="A5858" t="s">
        <v>111</v>
      </c>
      <c r="B5858">
        <v>1</v>
      </c>
      <c r="C5858" t="s">
        <v>5804</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15569</v>
      </c>
      <c r="R5858">
        <v>5944</v>
      </c>
      <c r="S5858">
        <v>6084</v>
      </c>
    </row>
    <row r="5859" spans="1:19" x14ac:dyDescent="0.3">
      <c r="A5859" t="s">
        <v>111</v>
      </c>
      <c r="B5859">
        <v>1</v>
      </c>
      <c r="C5859" t="s">
        <v>5804</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15570</v>
      </c>
      <c r="R5859">
        <v>6085</v>
      </c>
      <c r="S5859">
        <v>6364</v>
      </c>
    </row>
    <row r="5860" spans="1:19" x14ac:dyDescent="0.3">
      <c r="A5860" t="s">
        <v>111</v>
      </c>
      <c r="B5860">
        <v>1</v>
      </c>
      <c r="C5860" t="s">
        <v>5804</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15571</v>
      </c>
      <c r="R5860">
        <v>6365</v>
      </c>
      <c r="S5860">
        <v>6579</v>
      </c>
    </row>
    <row r="5861" spans="1:19" x14ac:dyDescent="0.3">
      <c r="A5861" t="s">
        <v>111</v>
      </c>
      <c r="B5861">
        <v>1</v>
      </c>
      <c r="C5861" t="s">
        <v>5804</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15572</v>
      </c>
      <c r="R5861">
        <v>6580</v>
      </c>
      <c r="S5861">
        <v>6641</v>
      </c>
    </row>
    <row r="5862" spans="1:19" x14ac:dyDescent="0.3">
      <c r="A5862" t="s">
        <v>111</v>
      </c>
      <c r="B5862">
        <v>1</v>
      </c>
      <c r="C5862" t="s">
        <v>5804</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15573</v>
      </c>
      <c r="R5862">
        <v>6642</v>
      </c>
      <c r="S5862">
        <v>6756</v>
      </c>
    </row>
    <row r="5863" spans="1:19" x14ac:dyDescent="0.3">
      <c r="A5863" t="s">
        <v>111</v>
      </c>
      <c r="B5863">
        <v>1</v>
      </c>
      <c r="C5863" t="s">
        <v>5804</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15574</v>
      </c>
      <c r="R5863">
        <v>6757</v>
      </c>
      <c r="S5863">
        <v>6858</v>
      </c>
    </row>
    <row r="5864" spans="1:19" x14ac:dyDescent="0.3">
      <c r="A5864" t="s">
        <v>111</v>
      </c>
      <c r="B5864">
        <v>1</v>
      </c>
      <c r="C5864" t="s">
        <v>5804</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15575</v>
      </c>
      <c r="R5864">
        <v>6859</v>
      </c>
      <c r="S5864">
        <v>6999</v>
      </c>
    </row>
    <row r="5865" spans="1:19" x14ac:dyDescent="0.3">
      <c r="A5865" t="s">
        <v>111</v>
      </c>
      <c r="B5865">
        <v>1</v>
      </c>
      <c r="C5865" t="s">
        <v>5804</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15576</v>
      </c>
      <c r="R5865">
        <v>7000</v>
      </c>
      <c r="S5865">
        <v>7126</v>
      </c>
    </row>
    <row r="5866" spans="1:19" x14ac:dyDescent="0.3">
      <c r="A5866" t="s">
        <v>111</v>
      </c>
      <c r="B5866">
        <v>1</v>
      </c>
      <c r="C5866" t="s">
        <v>5804</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15577</v>
      </c>
      <c r="R5866">
        <v>7127</v>
      </c>
      <c r="S5866">
        <v>7258</v>
      </c>
    </row>
    <row r="5867" spans="1:19" x14ac:dyDescent="0.3">
      <c r="A5867" t="s">
        <v>111</v>
      </c>
      <c r="B5867">
        <v>1</v>
      </c>
      <c r="C5867" t="s">
        <v>5804</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15578</v>
      </c>
      <c r="R5867">
        <v>7259</v>
      </c>
      <c r="S5867">
        <v>7394</v>
      </c>
    </row>
    <row r="5868" spans="1:19" x14ac:dyDescent="0.3">
      <c r="A5868" t="s">
        <v>111</v>
      </c>
      <c r="B5868">
        <v>1</v>
      </c>
      <c r="C5868" t="s">
        <v>5804</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15579</v>
      </c>
      <c r="R5868">
        <v>7395</v>
      </c>
      <c r="S5868">
        <v>7552</v>
      </c>
    </row>
    <row r="5869" spans="1:19" x14ac:dyDescent="0.3">
      <c r="A5869" t="s">
        <v>111</v>
      </c>
      <c r="B5869">
        <v>1</v>
      </c>
      <c r="C5869" t="s">
        <v>5804</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15580</v>
      </c>
      <c r="R5869">
        <v>7553</v>
      </c>
      <c r="S5869">
        <v>7675</v>
      </c>
    </row>
    <row r="5870" spans="1:19" x14ac:dyDescent="0.3">
      <c r="A5870" t="s">
        <v>111</v>
      </c>
      <c r="B5870">
        <v>1</v>
      </c>
      <c r="C5870" t="s">
        <v>5804</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15581</v>
      </c>
      <c r="R5870">
        <v>7676</v>
      </c>
      <c r="S5870">
        <v>7806</v>
      </c>
    </row>
    <row r="5871" spans="1:19" x14ac:dyDescent="0.3">
      <c r="A5871" t="s">
        <v>111</v>
      </c>
      <c r="B5871">
        <v>1</v>
      </c>
      <c r="C5871" t="s">
        <v>5804</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15582</v>
      </c>
      <c r="R5871">
        <v>7807</v>
      </c>
      <c r="S5871">
        <v>7907</v>
      </c>
    </row>
    <row r="5872" spans="1:19" x14ac:dyDescent="0.3">
      <c r="A5872" t="s">
        <v>111</v>
      </c>
      <c r="B5872">
        <v>1</v>
      </c>
      <c r="C5872" t="s">
        <v>5804</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15583</v>
      </c>
      <c r="R5872">
        <v>7908</v>
      </c>
      <c r="S5872">
        <v>8050</v>
      </c>
    </row>
    <row r="5873" spans="1:19" x14ac:dyDescent="0.3">
      <c r="A5873" t="s">
        <v>111</v>
      </c>
      <c r="B5873">
        <v>1</v>
      </c>
      <c r="C5873" t="s">
        <v>5804</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15584</v>
      </c>
      <c r="R5873">
        <v>8051</v>
      </c>
      <c r="S5873">
        <v>8097</v>
      </c>
    </row>
    <row r="5874" spans="1:19" x14ac:dyDescent="0.3">
      <c r="A5874" t="s">
        <v>111</v>
      </c>
      <c r="B5874">
        <v>1</v>
      </c>
      <c r="C5874" t="s">
        <v>5804</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15585</v>
      </c>
      <c r="R5874">
        <v>8098</v>
      </c>
      <c r="S5874">
        <v>8314</v>
      </c>
    </row>
    <row r="5875" spans="1:19" x14ac:dyDescent="0.3">
      <c r="A5875" t="s">
        <v>111</v>
      </c>
      <c r="B5875">
        <v>1</v>
      </c>
      <c r="C5875" t="s">
        <v>5804</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15586</v>
      </c>
      <c r="R5875">
        <v>8315</v>
      </c>
      <c r="S5875">
        <v>8457</v>
      </c>
    </row>
    <row r="5876" spans="1:19" x14ac:dyDescent="0.3">
      <c r="A5876" t="s">
        <v>111</v>
      </c>
      <c r="B5876">
        <v>1</v>
      </c>
      <c r="C5876" t="s">
        <v>5812</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15530</v>
      </c>
      <c r="R5876">
        <v>61</v>
      </c>
      <c r="S5876">
        <v>204</v>
      </c>
    </row>
    <row r="5877" spans="1:19" x14ac:dyDescent="0.3">
      <c r="A5877" t="s">
        <v>111</v>
      </c>
      <c r="B5877">
        <v>1</v>
      </c>
      <c r="C5877" t="s">
        <v>5812</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15531</v>
      </c>
      <c r="R5877">
        <v>205</v>
      </c>
      <c r="S5877">
        <v>288</v>
      </c>
    </row>
    <row r="5878" spans="1:19" x14ac:dyDescent="0.3">
      <c r="A5878" t="s">
        <v>111</v>
      </c>
      <c r="B5878">
        <v>1</v>
      </c>
      <c r="C5878" t="s">
        <v>5812</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15532</v>
      </c>
      <c r="R5878">
        <v>289</v>
      </c>
      <c r="S5878">
        <v>479</v>
      </c>
    </row>
    <row r="5879" spans="1:19" x14ac:dyDescent="0.3">
      <c r="A5879" t="s">
        <v>111</v>
      </c>
      <c r="B5879">
        <v>1</v>
      </c>
      <c r="C5879" t="s">
        <v>5812</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15533</v>
      </c>
      <c r="R5879">
        <v>480</v>
      </c>
      <c r="S5879">
        <v>586</v>
      </c>
    </row>
    <row r="5880" spans="1:19" x14ac:dyDescent="0.3">
      <c r="A5880" t="s">
        <v>111</v>
      </c>
      <c r="B5880">
        <v>1</v>
      </c>
      <c r="C5880" t="s">
        <v>5812</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15534</v>
      </c>
      <c r="R5880">
        <v>587</v>
      </c>
      <c r="S5880">
        <v>654</v>
      </c>
    </row>
    <row r="5881" spans="1:19" x14ac:dyDescent="0.3">
      <c r="A5881" t="s">
        <v>111</v>
      </c>
      <c r="B5881">
        <v>1</v>
      </c>
      <c r="C5881" t="s">
        <v>5812</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15535</v>
      </c>
      <c r="R5881">
        <v>655</v>
      </c>
      <c r="S5881">
        <v>730</v>
      </c>
    </row>
    <row r="5882" spans="1:19" x14ac:dyDescent="0.3">
      <c r="A5882" t="s">
        <v>111</v>
      </c>
      <c r="B5882">
        <v>1</v>
      </c>
      <c r="C5882" t="s">
        <v>5812</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15536</v>
      </c>
      <c r="R5882">
        <v>731</v>
      </c>
      <c r="S5882">
        <v>888</v>
      </c>
    </row>
    <row r="5883" spans="1:19" x14ac:dyDescent="0.3">
      <c r="A5883" t="s">
        <v>111</v>
      </c>
      <c r="B5883">
        <v>1</v>
      </c>
      <c r="C5883" t="s">
        <v>5812</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15537</v>
      </c>
      <c r="R5883">
        <v>889</v>
      </c>
      <c r="S5883">
        <v>1062</v>
      </c>
    </row>
    <row r="5884" spans="1:19" x14ac:dyDescent="0.3">
      <c r="A5884" t="s">
        <v>111</v>
      </c>
      <c r="B5884">
        <v>1</v>
      </c>
      <c r="C5884" t="s">
        <v>5812</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15538</v>
      </c>
      <c r="R5884">
        <v>1063</v>
      </c>
      <c r="S5884">
        <v>1185</v>
      </c>
    </row>
    <row r="5885" spans="1:19" x14ac:dyDescent="0.3">
      <c r="A5885" t="s">
        <v>111</v>
      </c>
      <c r="B5885">
        <v>1</v>
      </c>
      <c r="C5885" t="s">
        <v>5812</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15539</v>
      </c>
      <c r="R5885">
        <v>1186</v>
      </c>
      <c r="S5885">
        <v>1260</v>
      </c>
    </row>
    <row r="5886" spans="1:19" x14ac:dyDescent="0.3">
      <c r="A5886" t="s">
        <v>111</v>
      </c>
      <c r="B5886">
        <v>1</v>
      </c>
      <c r="C5886" t="s">
        <v>5812</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15540</v>
      </c>
      <c r="R5886">
        <v>1261</v>
      </c>
      <c r="S5886">
        <v>1392</v>
      </c>
    </row>
    <row r="5887" spans="1:19" x14ac:dyDescent="0.3">
      <c r="A5887" t="s">
        <v>111</v>
      </c>
      <c r="B5887">
        <v>1</v>
      </c>
      <c r="C5887" t="s">
        <v>5812</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15541</v>
      </c>
      <c r="R5887">
        <v>1393</v>
      </c>
      <c r="S5887">
        <v>1527</v>
      </c>
    </row>
    <row r="5888" spans="1:19" x14ac:dyDescent="0.3">
      <c r="A5888" t="s">
        <v>111</v>
      </c>
      <c r="B5888">
        <v>1</v>
      </c>
      <c r="C5888" t="s">
        <v>5812</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15542</v>
      </c>
      <c r="R5888">
        <v>1528</v>
      </c>
      <c r="S5888">
        <v>1641</v>
      </c>
    </row>
    <row r="5889" spans="1:19" x14ac:dyDescent="0.3">
      <c r="A5889" t="s">
        <v>111</v>
      </c>
      <c r="B5889">
        <v>1</v>
      </c>
      <c r="C5889" t="s">
        <v>5812</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15587</v>
      </c>
      <c r="R5889">
        <v>1</v>
      </c>
      <c r="S5889">
        <v>60</v>
      </c>
    </row>
    <row r="5890" spans="1:19" x14ac:dyDescent="0.3">
      <c r="A5890" t="s">
        <v>111</v>
      </c>
      <c r="B5890">
        <v>1</v>
      </c>
      <c r="C5890" t="s">
        <v>5812</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15588</v>
      </c>
      <c r="R5890">
        <v>1642</v>
      </c>
      <c r="S5890">
        <v>1782</v>
      </c>
    </row>
    <row r="5891" spans="1:19" x14ac:dyDescent="0.3">
      <c r="A5891" t="s">
        <v>148</v>
      </c>
      <c r="B5891">
        <v>1</v>
      </c>
      <c r="C5891" t="s">
        <v>426</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15589</v>
      </c>
      <c r="R5891">
        <v>1</v>
      </c>
      <c r="S5891">
        <v>57</v>
      </c>
    </row>
    <row r="5892" spans="1:19" x14ac:dyDescent="0.3">
      <c r="A5892" t="s">
        <v>148</v>
      </c>
      <c r="B5892">
        <v>1</v>
      </c>
      <c r="C5892" t="s">
        <v>426</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15590</v>
      </c>
      <c r="R5892">
        <v>58</v>
      </c>
      <c r="S5892">
        <v>140</v>
      </c>
    </row>
    <row r="5893" spans="1:19" x14ac:dyDescent="0.3">
      <c r="A5893" t="s">
        <v>148</v>
      </c>
      <c r="B5893">
        <v>1</v>
      </c>
      <c r="C5893" t="s">
        <v>426</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15591</v>
      </c>
      <c r="R5893">
        <v>141</v>
      </c>
      <c r="S5893">
        <v>143</v>
      </c>
    </row>
    <row r="5894" spans="1:19" x14ac:dyDescent="0.3">
      <c r="A5894" t="s">
        <v>148</v>
      </c>
      <c r="B5894">
        <v>1</v>
      </c>
      <c r="C5894" t="s">
        <v>426</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15592</v>
      </c>
      <c r="R5894">
        <v>144</v>
      </c>
      <c r="S5894">
        <v>252</v>
      </c>
    </row>
    <row r="5895" spans="1:19" x14ac:dyDescent="0.3">
      <c r="A5895" t="s">
        <v>148</v>
      </c>
      <c r="B5895">
        <v>1</v>
      </c>
      <c r="C5895" t="s">
        <v>426</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15593</v>
      </c>
      <c r="R5895">
        <v>253</v>
      </c>
      <c r="S5895">
        <v>373</v>
      </c>
    </row>
    <row r="5896" spans="1:19" x14ac:dyDescent="0.3">
      <c r="A5896" t="s">
        <v>148</v>
      </c>
      <c r="B5896">
        <v>1</v>
      </c>
      <c r="C5896" t="s">
        <v>426</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15594</v>
      </c>
      <c r="R5896">
        <v>374</v>
      </c>
      <c r="S5896">
        <v>471</v>
      </c>
    </row>
    <row r="5897" spans="1:19" x14ac:dyDescent="0.3">
      <c r="A5897" t="s">
        <v>148</v>
      </c>
      <c r="B5897">
        <v>1</v>
      </c>
      <c r="C5897" t="s">
        <v>426</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15595</v>
      </c>
      <c r="R5897">
        <v>472</v>
      </c>
      <c r="S5897">
        <v>565</v>
      </c>
    </row>
    <row r="5898" spans="1:19" x14ac:dyDescent="0.3">
      <c r="A5898" t="s">
        <v>148</v>
      </c>
      <c r="B5898">
        <v>1</v>
      </c>
      <c r="C5898" t="s">
        <v>426</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15596</v>
      </c>
      <c r="R5898">
        <v>566</v>
      </c>
      <c r="S5898">
        <v>718</v>
      </c>
    </row>
    <row r="5899" spans="1:19" x14ac:dyDescent="0.3">
      <c r="A5899" t="s">
        <v>148</v>
      </c>
      <c r="B5899">
        <v>1</v>
      </c>
      <c r="C5899" t="s">
        <v>426</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15597</v>
      </c>
      <c r="R5899">
        <v>719</v>
      </c>
      <c r="S5899">
        <v>882</v>
      </c>
    </row>
    <row r="5900" spans="1:19" x14ac:dyDescent="0.3">
      <c r="A5900" t="s">
        <v>148</v>
      </c>
      <c r="B5900">
        <v>1</v>
      </c>
      <c r="C5900" t="s">
        <v>426</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15598</v>
      </c>
      <c r="R5900">
        <v>883</v>
      </c>
      <c r="S5900">
        <v>979</v>
      </c>
    </row>
    <row r="5901" spans="1:19" x14ac:dyDescent="0.3">
      <c r="A5901" t="s">
        <v>148</v>
      </c>
      <c r="B5901">
        <v>1</v>
      </c>
      <c r="C5901" t="s">
        <v>426</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15599</v>
      </c>
      <c r="R5901">
        <v>980</v>
      </c>
      <c r="S5901">
        <v>1085</v>
      </c>
    </row>
    <row r="5902" spans="1:19" x14ac:dyDescent="0.3">
      <c r="A5902" t="s">
        <v>148</v>
      </c>
      <c r="B5902">
        <v>1</v>
      </c>
      <c r="C5902" t="s">
        <v>426</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15600</v>
      </c>
      <c r="R5902">
        <v>1086</v>
      </c>
      <c r="S5902">
        <v>1719</v>
      </c>
    </row>
    <row r="5903" spans="1:19" x14ac:dyDescent="0.3">
      <c r="A5903" t="s">
        <v>148</v>
      </c>
      <c r="B5903">
        <v>1</v>
      </c>
      <c r="C5903" t="s">
        <v>426</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15601</v>
      </c>
      <c r="R5903">
        <v>1720</v>
      </c>
      <c r="S5903">
        <v>4626</v>
      </c>
    </row>
    <row r="5904" spans="1:19" x14ac:dyDescent="0.3">
      <c r="A5904" t="s">
        <v>9004</v>
      </c>
      <c r="B5904">
        <v>1</v>
      </c>
      <c r="C5904" t="s">
        <v>9008</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15602</v>
      </c>
    </row>
    <row r="5905" spans="1:19" x14ac:dyDescent="0.3">
      <c r="A5905" t="s">
        <v>9004</v>
      </c>
      <c r="B5905">
        <v>1</v>
      </c>
      <c r="C5905" t="s">
        <v>9008</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15603</v>
      </c>
      <c r="R5905">
        <v>1</v>
      </c>
      <c r="S5905">
        <v>245</v>
      </c>
    </row>
    <row r="5906" spans="1:19" x14ac:dyDescent="0.3">
      <c r="A5906" t="s">
        <v>9004</v>
      </c>
      <c r="B5906">
        <v>1</v>
      </c>
      <c r="C5906" t="s">
        <v>9008</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15604</v>
      </c>
      <c r="R5906">
        <v>246</v>
      </c>
      <c r="S5906">
        <v>297</v>
      </c>
    </row>
    <row r="5907" spans="1:19" x14ac:dyDescent="0.3">
      <c r="A5907" t="s">
        <v>9004</v>
      </c>
      <c r="B5907">
        <v>1</v>
      </c>
      <c r="C5907" t="s">
        <v>9008</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15605</v>
      </c>
      <c r="R5907">
        <v>298</v>
      </c>
      <c r="S5907">
        <v>402</v>
      </c>
    </row>
    <row r="5908" spans="1:19" x14ac:dyDescent="0.3">
      <c r="A5908" t="s">
        <v>9004</v>
      </c>
      <c r="B5908">
        <v>1</v>
      </c>
      <c r="C5908" t="s">
        <v>9008</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15606</v>
      </c>
      <c r="R5908">
        <v>403</v>
      </c>
      <c r="S5908">
        <v>570</v>
      </c>
    </row>
    <row r="5909" spans="1:19" x14ac:dyDescent="0.3">
      <c r="A5909" t="s">
        <v>9004</v>
      </c>
      <c r="B5909">
        <v>1</v>
      </c>
      <c r="C5909" t="s">
        <v>9008</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15607</v>
      </c>
      <c r="R5909">
        <v>571</v>
      </c>
      <c r="S5909">
        <v>651</v>
      </c>
    </row>
    <row r="5910" spans="1:19" x14ac:dyDescent="0.3">
      <c r="A5910" t="s">
        <v>9004</v>
      </c>
      <c r="B5910">
        <v>1</v>
      </c>
      <c r="C5910" t="s">
        <v>9008</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15608</v>
      </c>
      <c r="R5910">
        <v>652</v>
      </c>
      <c r="S5910">
        <v>726</v>
      </c>
    </row>
    <row r="5911" spans="1:19" x14ac:dyDescent="0.3">
      <c r="A5911" t="s">
        <v>9004</v>
      </c>
      <c r="B5911">
        <v>1</v>
      </c>
      <c r="C5911" t="s">
        <v>9008</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15609</v>
      </c>
      <c r="R5911">
        <v>727</v>
      </c>
      <c r="S5911">
        <v>819</v>
      </c>
    </row>
    <row r="5912" spans="1:19" x14ac:dyDescent="0.3">
      <c r="A5912" t="s">
        <v>9004</v>
      </c>
      <c r="B5912">
        <v>1</v>
      </c>
      <c r="C5912" t="s">
        <v>9008</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15610</v>
      </c>
      <c r="R5912">
        <v>820</v>
      </c>
      <c r="S5912">
        <v>960</v>
      </c>
    </row>
    <row r="5913" spans="1:19" x14ac:dyDescent="0.3">
      <c r="A5913" t="s">
        <v>9004</v>
      </c>
      <c r="B5913">
        <v>1</v>
      </c>
      <c r="C5913" t="s">
        <v>9008</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15611</v>
      </c>
      <c r="R5913">
        <v>961</v>
      </c>
      <c r="S5913">
        <v>1135</v>
      </c>
    </row>
    <row r="5914" spans="1:19" x14ac:dyDescent="0.3">
      <c r="A5914" t="s">
        <v>9004</v>
      </c>
      <c r="B5914">
        <v>1</v>
      </c>
      <c r="C5914" t="s">
        <v>9008</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15612</v>
      </c>
      <c r="R5914">
        <v>1136</v>
      </c>
      <c r="S5914">
        <v>1707</v>
      </c>
    </row>
    <row r="5915" spans="1:19" x14ac:dyDescent="0.3">
      <c r="A5915" t="s">
        <v>9004</v>
      </c>
      <c r="B5915">
        <v>1</v>
      </c>
      <c r="C5915" t="s">
        <v>9023</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15603</v>
      </c>
      <c r="R5915">
        <v>1</v>
      </c>
      <c r="S5915">
        <v>245</v>
      </c>
    </row>
    <row r="5916" spans="1:19" x14ac:dyDescent="0.3">
      <c r="A5916" t="s">
        <v>9004</v>
      </c>
      <c r="B5916">
        <v>1</v>
      </c>
      <c r="C5916" t="s">
        <v>9023</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15604</v>
      </c>
      <c r="R5916">
        <v>246</v>
      </c>
      <c r="S5916">
        <v>297</v>
      </c>
    </row>
    <row r="5917" spans="1:19" x14ac:dyDescent="0.3">
      <c r="A5917" t="s">
        <v>9004</v>
      </c>
      <c r="B5917">
        <v>1</v>
      </c>
      <c r="C5917" t="s">
        <v>9023</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15605</v>
      </c>
      <c r="R5917">
        <v>298</v>
      </c>
      <c r="S5917">
        <v>402</v>
      </c>
    </row>
    <row r="5918" spans="1:19" x14ac:dyDescent="0.3">
      <c r="A5918" t="s">
        <v>9004</v>
      </c>
      <c r="B5918">
        <v>1</v>
      </c>
      <c r="C5918" t="s">
        <v>9023</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15606</v>
      </c>
      <c r="R5918">
        <v>403</v>
      </c>
      <c r="S5918">
        <v>570</v>
      </c>
    </row>
    <row r="5919" spans="1:19" x14ac:dyDescent="0.3">
      <c r="A5919" t="s">
        <v>9004</v>
      </c>
      <c r="B5919">
        <v>1</v>
      </c>
      <c r="C5919" t="s">
        <v>9023</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15610</v>
      </c>
      <c r="R5919">
        <v>571</v>
      </c>
      <c r="S5919">
        <v>711</v>
      </c>
    </row>
    <row r="5920" spans="1:19" x14ac:dyDescent="0.3">
      <c r="A5920" t="s">
        <v>9004</v>
      </c>
      <c r="B5920">
        <v>1</v>
      </c>
      <c r="C5920" t="s">
        <v>9023</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15611</v>
      </c>
      <c r="R5920">
        <v>712</v>
      </c>
      <c r="S5920">
        <v>886</v>
      </c>
    </row>
    <row r="5921" spans="1:19" x14ac:dyDescent="0.3">
      <c r="A5921" t="s">
        <v>9004</v>
      </c>
      <c r="B5921">
        <v>1</v>
      </c>
      <c r="C5921" t="s">
        <v>9023</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15613</v>
      </c>
    </row>
    <row r="5922" spans="1:19" x14ac:dyDescent="0.3">
      <c r="A5922" t="s">
        <v>9004</v>
      </c>
      <c r="B5922">
        <v>1</v>
      </c>
      <c r="C5922" t="s">
        <v>9023</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15614</v>
      </c>
      <c r="R5922">
        <v>887</v>
      </c>
      <c r="S5922">
        <v>1458</v>
      </c>
    </row>
    <row r="5923" spans="1:19" x14ac:dyDescent="0.3">
      <c r="A5923" t="s">
        <v>9004</v>
      </c>
      <c r="B5923">
        <v>1</v>
      </c>
      <c r="C5923" t="s">
        <v>9013</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15603</v>
      </c>
      <c r="R5923">
        <v>1</v>
      </c>
      <c r="S5923">
        <v>245</v>
      </c>
    </row>
    <row r="5924" spans="1:19" x14ac:dyDescent="0.3">
      <c r="A5924" t="s">
        <v>9004</v>
      </c>
      <c r="B5924">
        <v>1</v>
      </c>
      <c r="C5924" t="s">
        <v>9013</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15604</v>
      </c>
      <c r="R5924">
        <v>246</v>
      </c>
      <c r="S5924">
        <v>297</v>
      </c>
    </row>
    <row r="5925" spans="1:19" x14ac:dyDescent="0.3">
      <c r="A5925" t="s">
        <v>9004</v>
      </c>
      <c r="B5925">
        <v>1</v>
      </c>
      <c r="C5925" t="s">
        <v>9013</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15605</v>
      </c>
      <c r="R5925">
        <v>298</v>
      </c>
      <c r="S5925">
        <v>402</v>
      </c>
    </row>
    <row r="5926" spans="1:19" x14ac:dyDescent="0.3">
      <c r="A5926" t="s">
        <v>9004</v>
      </c>
      <c r="B5926">
        <v>1</v>
      </c>
      <c r="C5926" t="s">
        <v>9013</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15606</v>
      </c>
      <c r="R5926">
        <v>403</v>
      </c>
      <c r="S5926">
        <v>570</v>
      </c>
    </row>
    <row r="5927" spans="1:19" x14ac:dyDescent="0.3">
      <c r="A5927" t="s">
        <v>9004</v>
      </c>
      <c r="B5927">
        <v>1</v>
      </c>
      <c r="C5927" t="s">
        <v>9013</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15607</v>
      </c>
      <c r="R5927">
        <v>571</v>
      </c>
      <c r="S5927">
        <v>651</v>
      </c>
    </row>
    <row r="5928" spans="1:19" x14ac:dyDescent="0.3">
      <c r="A5928" t="s">
        <v>9004</v>
      </c>
      <c r="B5928">
        <v>1</v>
      </c>
      <c r="C5928" t="s">
        <v>9013</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15609</v>
      </c>
      <c r="R5928">
        <v>652</v>
      </c>
      <c r="S5928">
        <v>744</v>
      </c>
    </row>
    <row r="5929" spans="1:19" x14ac:dyDescent="0.3">
      <c r="A5929" t="s">
        <v>9004</v>
      </c>
      <c r="B5929">
        <v>1</v>
      </c>
      <c r="C5929" t="s">
        <v>9013</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15610</v>
      </c>
      <c r="R5929">
        <v>745</v>
      </c>
      <c r="S5929">
        <v>885</v>
      </c>
    </row>
    <row r="5930" spans="1:19" x14ac:dyDescent="0.3">
      <c r="A5930" t="s">
        <v>9004</v>
      </c>
      <c r="B5930">
        <v>1</v>
      </c>
      <c r="C5930" t="s">
        <v>9013</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15611</v>
      </c>
      <c r="R5930">
        <v>886</v>
      </c>
      <c r="S5930">
        <v>1060</v>
      </c>
    </row>
    <row r="5931" spans="1:19" x14ac:dyDescent="0.3">
      <c r="A5931" t="s">
        <v>9004</v>
      </c>
      <c r="B5931">
        <v>1</v>
      </c>
      <c r="C5931" t="s">
        <v>9013</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15615</v>
      </c>
    </row>
    <row r="5932" spans="1:19" x14ac:dyDescent="0.3">
      <c r="A5932" t="s">
        <v>9004</v>
      </c>
      <c r="B5932">
        <v>1</v>
      </c>
      <c r="C5932" t="s">
        <v>9013</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15616</v>
      </c>
    </row>
    <row r="5933" spans="1:19" x14ac:dyDescent="0.3">
      <c r="A5933" t="s">
        <v>9004</v>
      </c>
      <c r="B5933">
        <v>1</v>
      </c>
      <c r="C5933" t="s">
        <v>9013</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15617</v>
      </c>
      <c r="R5933">
        <v>1061</v>
      </c>
      <c r="S5933">
        <v>1632</v>
      </c>
    </row>
    <row r="5934" spans="1:19" x14ac:dyDescent="0.3">
      <c r="A5934" t="s">
        <v>6419</v>
      </c>
      <c r="B5934">
        <v>-1</v>
      </c>
      <c r="C5934" t="s">
        <v>6429</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15618</v>
      </c>
      <c r="R5934">
        <v>139</v>
      </c>
      <c r="S5934">
        <v>236</v>
      </c>
    </row>
    <row r="5935" spans="1:19" x14ac:dyDescent="0.3">
      <c r="A5935" t="s">
        <v>6419</v>
      </c>
      <c r="B5935">
        <v>-1</v>
      </c>
      <c r="C5935" t="s">
        <v>6429</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15619</v>
      </c>
      <c r="R5935">
        <v>237</v>
      </c>
      <c r="S5935">
        <v>384</v>
      </c>
    </row>
    <row r="5936" spans="1:19" x14ac:dyDescent="0.3">
      <c r="A5936" t="s">
        <v>6419</v>
      </c>
      <c r="B5936">
        <v>-1</v>
      </c>
      <c r="C5936" t="s">
        <v>6429</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15620</v>
      </c>
      <c r="R5936">
        <v>385</v>
      </c>
      <c r="S5936">
        <v>528</v>
      </c>
    </row>
    <row r="5937" spans="1:19" x14ac:dyDescent="0.3">
      <c r="A5937" t="s">
        <v>6419</v>
      </c>
      <c r="B5937">
        <v>-1</v>
      </c>
      <c r="C5937" t="s">
        <v>6429</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15621</v>
      </c>
      <c r="R5937">
        <v>529</v>
      </c>
      <c r="S5937">
        <v>645</v>
      </c>
    </row>
    <row r="5938" spans="1:19" x14ac:dyDescent="0.3">
      <c r="A5938" t="s">
        <v>6419</v>
      </c>
      <c r="B5938">
        <v>-1</v>
      </c>
      <c r="C5938" t="s">
        <v>6429</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15622</v>
      </c>
      <c r="R5938">
        <v>646</v>
      </c>
      <c r="S5938">
        <v>714</v>
      </c>
    </row>
    <row r="5939" spans="1:19" x14ac:dyDescent="0.3">
      <c r="A5939" t="s">
        <v>6419</v>
      </c>
      <c r="B5939">
        <v>-1</v>
      </c>
      <c r="C5939" t="s">
        <v>6429</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15623</v>
      </c>
      <c r="R5939">
        <v>715</v>
      </c>
      <c r="S5939">
        <v>813</v>
      </c>
    </row>
    <row r="5940" spans="1:19" x14ac:dyDescent="0.3">
      <c r="A5940" t="s">
        <v>6419</v>
      </c>
      <c r="B5940">
        <v>-1</v>
      </c>
      <c r="C5940" t="s">
        <v>6429</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15624</v>
      </c>
      <c r="R5940">
        <v>814</v>
      </c>
      <c r="S5940">
        <v>899</v>
      </c>
    </row>
    <row r="5941" spans="1:19" x14ac:dyDescent="0.3">
      <c r="A5941" t="s">
        <v>6419</v>
      </c>
      <c r="B5941">
        <v>-1</v>
      </c>
      <c r="C5941" t="s">
        <v>6429</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15625</v>
      </c>
      <c r="R5941">
        <v>996</v>
      </c>
      <c r="S5941">
        <v>1087</v>
      </c>
    </row>
    <row r="5942" spans="1:19" x14ac:dyDescent="0.3">
      <c r="A5942" t="s">
        <v>6419</v>
      </c>
      <c r="B5942">
        <v>-1</v>
      </c>
      <c r="C5942" t="s">
        <v>6429</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15626</v>
      </c>
      <c r="R5942">
        <v>1088</v>
      </c>
      <c r="S5942">
        <v>1301</v>
      </c>
    </row>
    <row r="5943" spans="1:19" x14ac:dyDescent="0.3">
      <c r="A5943" t="s">
        <v>6419</v>
      </c>
      <c r="B5943">
        <v>-1</v>
      </c>
      <c r="C5943" t="s">
        <v>6429</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15627</v>
      </c>
      <c r="R5943">
        <v>1302</v>
      </c>
      <c r="S5943">
        <v>1443</v>
      </c>
    </row>
    <row r="5944" spans="1:19" x14ac:dyDescent="0.3">
      <c r="A5944" t="s">
        <v>6419</v>
      </c>
      <c r="B5944">
        <v>-1</v>
      </c>
      <c r="C5944" t="s">
        <v>6429</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15628</v>
      </c>
      <c r="R5944">
        <v>1444</v>
      </c>
      <c r="S5944">
        <v>1541</v>
      </c>
    </row>
    <row r="5945" spans="1:19" x14ac:dyDescent="0.3">
      <c r="A5945" t="s">
        <v>6419</v>
      </c>
      <c r="B5945">
        <v>-1</v>
      </c>
      <c r="C5945" t="s">
        <v>6429</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15629</v>
      </c>
      <c r="R5945">
        <v>1542</v>
      </c>
      <c r="S5945">
        <v>1818</v>
      </c>
    </row>
    <row r="5946" spans="1:19" x14ac:dyDescent="0.3">
      <c r="A5946" t="s">
        <v>6419</v>
      </c>
      <c r="B5946">
        <v>-1</v>
      </c>
      <c r="C5946" t="s">
        <v>6429</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15630</v>
      </c>
      <c r="R5946">
        <v>1819</v>
      </c>
      <c r="S5946">
        <v>1924</v>
      </c>
    </row>
    <row r="5947" spans="1:19" x14ac:dyDescent="0.3">
      <c r="A5947" t="s">
        <v>6419</v>
      </c>
      <c r="B5947">
        <v>-1</v>
      </c>
      <c r="C5947" t="s">
        <v>6429</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15631</v>
      </c>
      <c r="R5947">
        <v>1925</v>
      </c>
      <c r="S5947">
        <v>2567</v>
      </c>
    </row>
    <row r="5948" spans="1:19" x14ac:dyDescent="0.3">
      <c r="A5948" t="s">
        <v>6419</v>
      </c>
      <c r="B5948">
        <v>-1</v>
      </c>
      <c r="C5948" t="s">
        <v>6429</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15632</v>
      </c>
      <c r="R5948">
        <v>2568</v>
      </c>
      <c r="S5948">
        <v>2779</v>
      </c>
    </row>
    <row r="5949" spans="1:19" x14ac:dyDescent="0.3">
      <c r="A5949" t="s">
        <v>6419</v>
      </c>
      <c r="B5949">
        <v>-1</v>
      </c>
      <c r="C5949" t="s">
        <v>6429</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15633</v>
      </c>
      <c r="R5949">
        <v>2780</v>
      </c>
      <c r="S5949">
        <v>2965</v>
      </c>
    </row>
    <row r="5950" spans="1:19" x14ac:dyDescent="0.3">
      <c r="A5950" t="s">
        <v>6419</v>
      </c>
      <c r="B5950">
        <v>-1</v>
      </c>
      <c r="C5950" t="s">
        <v>6429</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15634</v>
      </c>
      <c r="R5950">
        <v>3049</v>
      </c>
      <c r="S5950">
        <v>3312</v>
      </c>
    </row>
    <row r="5951" spans="1:19" x14ac:dyDescent="0.3">
      <c r="A5951" t="s">
        <v>6419</v>
      </c>
      <c r="B5951">
        <v>-1</v>
      </c>
      <c r="C5951" t="s">
        <v>6429</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15635</v>
      </c>
      <c r="R5951">
        <v>3313</v>
      </c>
      <c r="S5951">
        <v>3458</v>
      </c>
    </row>
    <row r="5952" spans="1:19" x14ac:dyDescent="0.3">
      <c r="A5952" t="s">
        <v>6419</v>
      </c>
      <c r="B5952">
        <v>-1</v>
      </c>
      <c r="C5952" t="s">
        <v>6429</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15636</v>
      </c>
      <c r="R5952">
        <v>3459</v>
      </c>
      <c r="S5952">
        <v>3616</v>
      </c>
    </row>
    <row r="5953" spans="1:19" x14ac:dyDescent="0.3">
      <c r="A5953" t="s">
        <v>6419</v>
      </c>
      <c r="B5953">
        <v>-1</v>
      </c>
      <c r="C5953" t="s">
        <v>6429</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15637</v>
      </c>
      <c r="R5953">
        <v>3617</v>
      </c>
      <c r="S5953">
        <v>3800</v>
      </c>
    </row>
    <row r="5954" spans="1:19" x14ac:dyDescent="0.3">
      <c r="A5954" t="s">
        <v>6419</v>
      </c>
      <c r="B5954">
        <v>-1</v>
      </c>
      <c r="C5954" t="s">
        <v>6429</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15638</v>
      </c>
      <c r="R5954">
        <v>3931</v>
      </c>
      <c r="S5954">
        <v>4132</v>
      </c>
    </row>
    <row r="5955" spans="1:19" x14ac:dyDescent="0.3">
      <c r="A5955" t="s">
        <v>6419</v>
      </c>
      <c r="B5955">
        <v>-1</v>
      </c>
      <c r="C5955" t="s">
        <v>6429</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15639</v>
      </c>
      <c r="R5955">
        <v>4133</v>
      </c>
      <c r="S5955">
        <v>4288</v>
      </c>
    </row>
    <row r="5956" spans="1:19" x14ac:dyDescent="0.3">
      <c r="A5956" t="s">
        <v>6419</v>
      </c>
      <c r="B5956">
        <v>-1</v>
      </c>
      <c r="C5956" t="s">
        <v>6429</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15640</v>
      </c>
      <c r="R5956">
        <v>4289</v>
      </c>
      <c r="S5956">
        <v>4359</v>
      </c>
    </row>
    <row r="5957" spans="1:19" x14ac:dyDescent="0.3">
      <c r="A5957" t="s">
        <v>6419</v>
      </c>
      <c r="B5957">
        <v>-1</v>
      </c>
      <c r="C5957" t="s">
        <v>6429</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15641</v>
      </c>
      <c r="R5957">
        <v>4360</v>
      </c>
      <c r="S5957">
        <v>4576</v>
      </c>
    </row>
    <row r="5958" spans="1:19" x14ac:dyDescent="0.3">
      <c r="A5958" t="s">
        <v>6419</v>
      </c>
      <c r="B5958">
        <v>-1</v>
      </c>
      <c r="C5958" t="s">
        <v>6429</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15642</v>
      </c>
    </row>
    <row r="5959" spans="1:19" x14ac:dyDescent="0.3">
      <c r="A5959" t="s">
        <v>6419</v>
      </c>
      <c r="B5959">
        <v>-1</v>
      </c>
      <c r="C5959" t="s">
        <v>6429</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15643</v>
      </c>
      <c r="R5959">
        <v>1</v>
      </c>
      <c r="S5959">
        <v>138</v>
      </c>
    </row>
    <row r="5960" spans="1:19" x14ac:dyDescent="0.3">
      <c r="A5960" t="s">
        <v>6419</v>
      </c>
      <c r="B5960">
        <v>-1</v>
      </c>
      <c r="C5960" t="s">
        <v>6429</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15644</v>
      </c>
      <c r="R5960">
        <v>900</v>
      </c>
      <c r="S5960">
        <v>995</v>
      </c>
    </row>
    <row r="5961" spans="1:19" x14ac:dyDescent="0.3">
      <c r="A5961" t="s">
        <v>6419</v>
      </c>
      <c r="B5961">
        <v>-1</v>
      </c>
      <c r="C5961" t="s">
        <v>6429</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15645</v>
      </c>
      <c r="R5961">
        <v>2966</v>
      </c>
      <c r="S5961">
        <v>3048</v>
      </c>
    </row>
    <row r="5962" spans="1:19" x14ac:dyDescent="0.3">
      <c r="A5962" t="s">
        <v>6419</v>
      </c>
      <c r="B5962">
        <v>-1</v>
      </c>
      <c r="C5962" t="s">
        <v>6429</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15646</v>
      </c>
      <c r="R5962">
        <v>3801</v>
      </c>
      <c r="S5962">
        <v>3930</v>
      </c>
    </row>
    <row r="5963" spans="1:19" x14ac:dyDescent="0.3">
      <c r="A5963" t="s">
        <v>6419</v>
      </c>
      <c r="B5963">
        <v>-1</v>
      </c>
      <c r="C5963" t="s">
        <v>6429</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15647</v>
      </c>
      <c r="R5963">
        <v>4577</v>
      </c>
      <c r="S5963">
        <v>4749</v>
      </c>
    </row>
    <row r="5964" spans="1:19" x14ac:dyDescent="0.3">
      <c r="A5964" t="s">
        <v>2550</v>
      </c>
      <c r="B5964">
        <v>1</v>
      </c>
      <c r="C5964" t="s">
        <v>2555</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15648</v>
      </c>
      <c r="R5964">
        <v>68</v>
      </c>
      <c r="S5964">
        <v>224</v>
      </c>
    </row>
    <row r="5965" spans="1:19" x14ac:dyDescent="0.3">
      <c r="A5965" t="s">
        <v>2550</v>
      </c>
      <c r="B5965">
        <v>1</v>
      </c>
      <c r="C5965" t="s">
        <v>2555</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15649</v>
      </c>
      <c r="R5965">
        <v>225</v>
      </c>
      <c r="S5965">
        <v>366</v>
      </c>
    </row>
    <row r="5966" spans="1:19" x14ac:dyDescent="0.3">
      <c r="A5966" t="s">
        <v>2550</v>
      </c>
      <c r="B5966">
        <v>1</v>
      </c>
      <c r="C5966" t="s">
        <v>2555</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15650</v>
      </c>
      <c r="R5966">
        <v>367</v>
      </c>
      <c r="S5966">
        <v>597</v>
      </c>
    </row>
    <row r="5967" spans="1:19" x14ac:dyDescent="0.3">
      <c r="A5967" t="s">
        <v>2550</v>
      </c>
      <c r="B5967">
        <v>1</v>
      </c>
      <c r="C5967" t="s">
        <v>2555</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15651</v>
      </c>
      <c r="R5967">
        <v>598</v>
      </c>
      <c r="S5967">
        <v>804</v>
      </c>
    </row>
    <row r="5968" spans="1:19" x14ac:dyDescent="0.3">
      <c r="A5968" t="s">
        <v>2550</v>
      </c>
      <c r="B5968">
        <v>1</v>
      </c>
      <c r="C5968" t="s">
        <v>2555</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15652</v>
      </c>
      <c r="R5968">
        <v>1</v>
      </c>
      <c r="S5968">
        <v>67</v>
      </c>
    </row>
    <row r="5969" spans="1:19" x14ac:dyDescent="0.3">
      <c r="A5969" t="s">
        <v>1320</v>
      </c>
      <c r="B5969">
        <v>-1</v>
      </c>
      <c r="C5969" t="s">
        <v>1329</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15653</v>
      </c>
    </row>
    <row r="5970" spans="1:19" x14ac:dyDescent="0.3">
      <c r="A5970" t="s">
        <v>1320</v>
      </c>
      <c r="B5970">
        <v>-1</v>
      </c>
      <c r="C5970" t="s">
        <v>1329</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15654</v>
      </c>
      <c r="R5970">
        <v>1</v>
      </c>
      <c r="S5970">
        <v>218</v>
      </c>
    </row>
    <row r="5971" spans="1:19" x14ac:dyDescent="0.3">
      <c r="A5971" t="s">
        <v>1320</v>
      </c>
      <c r="B5971">
        <v>-1</v>
      </c>
      <c r="C5971" t="s">
        <v>1329</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15655</v>
      </c>
      <c r="R5971">
        <v>219</v>
      </c>
      <c r="S5971">
        <v>354</v>
      </c>
    </row>
    <row r="5972" spans="1:19" x14ac:dyDescent="0.3">
      <c r="A5972" t="s">
        <v>1320</v>
      </c>
      <c r="B5972">
        <v>-1</v>
      </c>
      <c r="C5972" t="s">
        <v>1329</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15656</v>
      </c>
      <c r="R5972">
        <v>355</v>
      </c>
      <c r="S5972">
        <v>522</v>
      </c>
    </row>
    <row r="5973" spans="1:19" x14ac:dyDescent="0.3">
      <c r="A5973" t="s">
        <v>1320</v>
      </c>
      <c r="B5973">
        <v>-1</v>
      </c>
      <c r="C5973" t="s">
        <v>1329</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15657</v>
      </c>
      <c r="R5973">
        <v>523</v>
      </c>
      <c r="S5973">
        <v>632</v>
      </c>
    </row>
    <row r="5974" spans="1:19" x14ac:dyDescent="0.3">
      <c r="A5974" t="s">
        <v>1320</v>
      </c>
      <c r="B5974">
        <v>-1</v>
      </c>
      <c r="C5974" t="s">
        <v>1329</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15658</v>
      </c>
      <c r="R5974">
        <v>633</v>
      </c>
      <c r="S5974">
        <v>683</v>
      </c>
    </row>
    <row r="5975" spans="1:19" x14ac:dyDescent="0.3">
      <c r="A5975" t="s">
        <v>1320</v>
      </c>
      <c r="B5975">
        <v>-1</v>
      </c>
      <c r="C5975" t="s">
        <v>1329</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15659</v>
      </c>
      <c r="R5975">
        <v>684</v>
      </c>
      <c r="S5975">
        <v>819</v>
      </c>
    </row>
    <row r="5976" spans="1:19" x14ac:dyDescent="0.3">
      <c r="A5976" t="s">
        <v>1320</v>
      </c>
      <c r="B5976">
        <v>-1</v>
      </c>
      <c r="C5976" t="s">
        <v>1329</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15660</v>
      </c>
      <c r="R5976">
        <v>820</v>
      </c>
      <c r="S5976">
        <v>912</v>
      </c>
    </row>
    <row r="5977" spans="1:19" x14ac:dyDescent="0.3">
      <c r="A5977" t="s">
        <v>3807</v>
      </c>
      <c r="B5977">
        <v>-1</v>
      </c>
      <c r="C5977" t="s">
        <v>3808</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15661</v>
      </c>
      <c r="R5977">
        <v>1</v>
      </c>
      <c r="S5977">
        <v>136</v>
      </c>
    </row>
    <row r="5978" spans="1:19" x14ac:dyDescent="0.3">
      <c r="A5978" t="s">
        <v>3807</v>
      </c>
      <c r="B5978">
        <v>-1</v>
      </c>
      <c r="C5978" t="s">
        <v>3808</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15662</v>
      </c>
      <c r="R5978">
        <v>137</v>
      </c>
      <c r="S5978">
        <v>321</v>
      </c>
    </row>
    <row r="5979" spans="1:19" x14ac:dyDescent="0.3">
      <c r="A5979" t="s">
        <v>3807</v>
      </c>
      <c r="B5979">
        <v>-1</v>
      </c>
      <c r="C5979" t="s">
        <v>3808</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15663</v>
      </c>
      <c r="R5979">
        <v>322</v>
      </c>
      <c r="S5979">
        <v>476</v>
      </c>
    </row>
    <row r="5980" spans="1:19" x14ac:dyDescent="0.3">
      <c r="A5980" t="s">
        <v>3807</v>
      </c>
      <c r="B5980">
        <v>-1</v>
      </c>
      <c r="C5980" t="s">
        <v>3808</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15664</v>
      </c>
      <c r="R5980">
        <v>477</v>
      </c>
      <c r="S5980">
        <v>605</v>
      </c>
    </row>
    <row r="5981" spans="1:19" x14ac:dyDescent="0.3">
      <c r="A5981" t="s">
        <v>3807</v>
      </c>
      <c r="B5981">
        <v>-1</v>
      </c>
      <c r="C5981" t="s">
        <v>3808</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15665</v>
      </c>
      <c r="R5981">
        <v>606</v>
      </c>
      <c r="S5981">
        <v>735</v>
      </c>
    </row>
    <row r="5982" spans="1:19" x14ac:dyDescent="0.3">
      <c r="A5982" t="s">
        <v>3807</v>
      </c>
      <c r="B5982">
        <v>-1</v>
      </c>
      <c r="C5982" t="s">
        <v>3808</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15666</v>
      </c>
      <c r="R5982">
        <v>736</v>
      </c>
      <c r="S5982">
        <v>889</v>
      </c>
    </row>
    <row r="5983" spans="1:19" x14ac:dyDescent="0.3">
      <c r="A5983" t="s">
        <v>3807</v>
      </c>
      <c r="B5983">
        <v>-1</v>
      </c>
      <c r="C5983" t="s">
        <v>3808</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15667</v>
      </c>
      <c r="R5983">
        <v>890</v>
      </c>
      <c r="S5983">
        <v>1080</v>
      </c>
    </row>
    <row r="5984" spans="1:19" x14ac:dyDescent="0.3">
      <c r="A5984" t="s">
        <v>2988</v>
      </c>
      <c r="B5984">
        <v>-1</v>
      </c>
      <c r="C5984" t="s">
        <v>2999</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15668</v>
      </c>
      <c r="R5984">
        <v>1</v>
      </c>
      <c r="S5984">
        <v>87</v>
      </c>
    </row>
    <row r="5985" spans="1:19" x14ac:dyDescent="0.3">
      <c r="A5985" t="s">
        <v>2988</v>
      </c>
      <c r="B5985">
        <v>-1</v>
      </c>
      <c r="C5985" t="s">
        <v>2999</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15669</v>
      </c>
      <c r="R5985">
        <v>88</v>
      </c>
      <c r="S5985">
        <v>178</v>
      </c>
    </row>
    <row r="5986" spans="1:19" x14ac:dyDescent="0.3">
      <c r="A5986" t="s">
        <v>2988</v>
      </c>
      <c r="B5986">
        <v>-1</v>
      </c>
      <c r="C5986" t="s">
        <v>2999</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15670</v>
      </c>
      <c r="R5986">
        <v>179</v>
      </c>
      <c r="S5986">
        <v>215</v>
      </c>
    </row>
    <row r="5987" spans="1:19" x14ac:dyDescent="0.3">
      <c r="A5987" t="s">
        <v>2988</v>
      </c>
      <c r="B5987">
        <v>-1</v>
      </c>
      <c r="C5987" t="s">
        <v>2999</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15671</v>
      </c>
      <c r="R5987">
        <v>216</v>
      </c>
      <c r="S5987">
        <v>282</v>
      </c>
    </row>
    <row r="5988" spans="1:19" x14ac:dyDescent="0.3">
      <c r="A5988" t="s">
        <v>2988</v>
      </c>
      <c r="B5988">
        <v>-1</v>
      </c>
      <c r="C5988" t="s">
        <v>2999</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15672</v>
      </c>
      <c r="R5988">
        <v>283</v>
      </c>
      <c r="S5988">
        <v>476</v>
      </c>
    </row>
    <row r="5989" spans="1:19" x14ac:dyDescent="0.3">
      <c r="A5989" t="s">
        <v>2988</v>
      </c>
      <c r="B5989">
        <v>-1</v>
      </c>
      <c r="C5989" t="s">
        <v>2999</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15673</v>
      </c>
      <c r="R5989">
        <v>477</v>
      </c>
      <c r="S5989">
        <v>596</v>
      </c>
    </row>
    <row r="5990" spans="1:19" x14ac:dyDescent="0.3">
      <c r="A5990" t="s">
        <v>2988</v>
      </c>
      <c r="B5990">
        <v>-1</v>
      </c>
      <c r="C5990" t="s">
        <v>2999</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15674</v>
      </c>
      <c r="R5990">
        <v>597</v>
      </c>
      <c r="S5990">
        <v>681</v>
      </c>
    </row>
    <row r="5991" spans="1:19" x14ac:dyDescent="0.3">
      <c r="A5991" t="s">
        <v>2988</v>
      </c>
      <c r="B5991">
        <v>-1</v>
      </c>
      <c r="C5991" t="s">
        <v>2999</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15675</v>
      </c>
      <c r="R5991">
        <v>682</v>
      </c>
      <c r="S5991">
        <v>796</v>
      </c>
    </row>
    <row r="5992" spans="1:19" x14ac:dyDescent="0.3">
      <c r="A5992" t="s">
        <v>2988</v>
      </c>
      <c r="B5992">
        <v>-1</v>
      </c>
      <c r="C5992" t="s">
        <v>2999</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15676</v>
      </c>
      <c r="R5992">
        <v>797</v>
      </c>
      <c r="S5992">
        <v>1230</v>
      </c>
    </row>
    <row r="5993" spans="1:19" x14ac:dyDescent="0.3">
      <c r="A5993" t="s">
        <v>4781</v>
      </c>
      <c r="B5993">
        <v>1</v>
      </c>
      <c r="C5993" t="s">
        <v>4789</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15677</v>
      </c>
      <c r="R5993">
        <v>1</v>
      </c>
      <c r="S5993">
        <v>363</v>
      </c>
    </row>
    <row r="5994" spans="1:19" x14ac:dyDescent="0.3">
      <c r="A5994" t="s">
        <v>4781</v>
      </c>
      <c r="B5994">
        <v>1</v>
      </c>
      <c r="C5994" t="s">
        <v>4789</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15678</v>
      </c>
      <c r="R5994">
        <v>364</v>
      </c>
      <c r="S5994">
        <v>436</v>
      </c>
    </row>
    <row r="5995" spans="1:19" x14ac:dyDescent="0.3">
      <c r="A5995" t="s">
        <v>4781</v>
      </c>
      <c r="B5995">
        <v>1</v>
      </c>
      <c r="C5995" t="s">
        <v>4789</v>
      </c>
      <c r="D5995">
        <f>INDEX(Transcripts[#Data], MATCH(Exons[[#This Row],[Transcript stable ID]], Transcripts[Transcript stable ID], 0), 4)</f>
        <v>0</v>
      </c>
      <c r="E5995" t="s">
        <v>27</v>
      </c>
      <c r="J5995">
        <v>36208921</v>
      </c>
      <c r="K5995">
        <v>36210686</v>
      </c>
      <c r="L5995">
        <v>36212706</v>
      </c>
      <c r="N5995">
        <v>3</v>
      </c>
      <c r="O5995">
        <v>437</v>
      </c>
      <c r="P5995">
        <v>2457</v>
      </c>
      <c r="Q5995" t="s">
        <v>15679</v>
      </c>
      <c r="R5995">
        <v>437</v>
      </c>
      <c r="S5995">
        <v>2457</v>
      </c>
    </row>
    <row r="5996" spans="1:19" x14ac:dyDescent="0.3">
      <c r="A5996" t="s">
        <v>4781</v>
      </c>
      <c r="B5996">
        <v>1</v>
      </c>
      <c r="C5996" t="s">
        <v>4789</v>
      </c>
      <c r="D5996">
        <f>INDEX(Transcripts[#Data], MATCH(Exons[[#This Row],[Transcript stable ID]], Transcripts[Transcript stable ID], 0), 4)</f>
        <v>0</v>
      </c>
      <c r="E5996" t="s">
        <v>27</v>
      </c>
      <c r="J5996">
        <v>36208921</v>
      </c>
      <c r="K5996">
        <v>36213261</v>
      </c>
      <c r="L5996">
        <v>36213374</v>
      </c>
      <c r="N5996">
        <v>4</v>
      </c>
      <c r="O5996">
        <v>2458</v>
      </c>
      <c r="P5996">
        <v>2571</v>
      </c>
      <c r="Q5996" t="s">
        <v>15680</v>
      </c>
      <c r="R5996">
        <v>2458</v>
      </c>
      <c r="S5996">
        <v>2571</v>
      </c>
    </row>
    <row r="5997" spans="1:19" x14ac:dyDescent="0.3">
      <c r="A5997" t="s">
        <v>4781</v>
      </c>
      <c r="B5997">
        <v>1</v>
      </c>
      <c r="C5997" t="s">
        <v>4789</v>
      </c>
      <c r="D5997">
        <f>INDEX(Transcripts[#Data], MATCH(Exons[[#This Row],[Transcript stable ID]], Transcripts[Transcript stable ID], 0), 4)</f>
        <v>0</v>
      </c>
      <c r="E5997" t="s">
        <v>27</v>
      </c>
      <c r="J5997">
        <v>36208921</v>
      </c>
      <c r="K5997">
        <v>36213470</v>
      </c>
      <c r="L5997">
        <v>36213620</v>
      </c>
      <c r="N5997">
        <v>5</v>
      </c>
      <c r="O5997">
        <v>2572</v>
      </c>
      <c r="P5997">
        <v>2722</v>
      </c>
      <c r="Q5997" t="s">
        <v>15681</v>
      </c>
      <c r="R5997">
        <v>2572</v>
      </c>
      <c r="S5997">
        <v>2722</v>
      </c>
    </row>
    <row r="5998" spans="1:19" x14ac:dyDescent="0.3">
      <c r="A5998" t="s">
        <v>4781</v>
      </c>
      <c r="B5998">
        <v>1</v>
      </c>
      <c r="C5998" t="s">
        <v>4789</v>
      </c>
      <c r="D5998">
        <f>INDEX(Transcripts[#Data], MATCH(Exons[[#This Row],[Transcript stable ID]], Transcripts[Transcript stable ID], 0), 4)</f>
        <v>0</v>
      </c>
      <c r="E5998" t="s">
        <v>27</v>
      </c>
      <c r="J5998">
        <v>36208921</v>
      </c>
      <c r="K5998">
        <v>36213897</v>
      </c>
      <c r="L5998">
        <v>36214176</v>
      </c>
      <c r="N5998">
        <v>6</v>
      </c>
      <c r="O5998">
        <v>2723</v>
      </c>
      <c r="P5998">
        <v>3002</v>
      </c>
      <c r="Q5998" t="s">
        <v>15682</v>
      </c>
      <c r="R5998">
        <v>2723</v>
      </c>
      <c r="S5998">
        <v>3002</v>
      </c>
    </row>
    <row r="5999" spans="1:19" x14ac:dyDescent="0.3">
      <c r="A5999" t="s">
        <v>4781</v>
      </c>
      <c r="B5999">
        <v>1</v>
      </c>
      <c r="C5999" t="s">
        <v>4789</v>
      </c>
      <c r="D5999">
        <f>INDEX(Transcripts[#Data], MATCH(Exons[[#This Row],[Transcript stable ID]], Transcripts[Transcript stable ID], 0), 4)</f>
        <v>0</v>
      </c>
      <c r="E5999" t="s">
        <v>27</v>
      </c>
      <c r="J5999">
        <v>36208921</v>
      </c>
      <c r="K5999">
        <v>36215538</v>
      </c>
      <c r="L5999">
        <v>36215632</v>
      </c>
      <c r="N5999">
        <v>9</v>
      </c>
      <c r="O5999">
        <v>3335</v>
      </c>
      <c r="P5999">
        <v>3429</v>
      </c>
      <c r="Q5999" t="s">
        <v>15683</v>
      </c>
      <c r="R5999">
        <v>3335</v>
      </c>
      <c r="S5999">
        <v>3429</v>
      </c>
    </row>
    <row r="6000" spans="1:19" x14ac:dyDescent="0.3">
      <c r="A6000" t="s">
        <v>4781</v>
      </c>
      <c r="B6000">
        <v>1</v>
      </c>
      <c r="C6000" t="s">
        <v>4789</v>
      </c>
      <c r="D6000">
        <f>INDEX(Transcripts[#Data], MATCH(Exons[[#This Row],[Transcript stable ID]], Transcripts[Transcript stable ID], 0), 4)</f>
        <v>0</v>
      </c>
      <c r="E6000" t="s">
        <v>27</v>
      </c>
      <c r="J6000">
        <v>36208921</v>
      </c>
      <c r="K6000">
        <v>36215890</v>
      </c>
      <c r="L6000">
        <v>36215988</v>
      </c>
      <c r="N6000">
        <v>10</v>
      </c>
      <c r="O6000">
        <v>3430</v>
      </c>
      <c r="P6000">
        <v>3528</v>
      </c>
      <c r="Q6000" t="s">
        <v>15684</v>
      </c>
      <c r="R6000">
        <v>3430</v>
      </c>
      <c r="S6000">
        <v>3528</v>
      </c>
    </row>
    <row r="6001" spans="1:19" x14ac:dyDescent="0.3">
      <c r="A6001" t="s">
        <v>4781</v>
      </c>
      <c r="B6001">
        <v>1</v>
      </c>
      <c r="C6001" t="s">
        <v>4789</v>
      </c>
      <c r="D6001">
        <f>INDEX(Transcripts[#Data], MATCH(Exons[[#This Row],[Transcript stable ID]], Transcripts[Transcript stable ID], 0), 4)</f>
        <v>0</v>
      </c>
      <c r="E6001" t="s">
        <v>27</v>
      </c>
      <c r="J6001">
        <v>36208921</v>
      </c>
      <c r="K6001">
        <v>36216121</v>
      </c>
      <c r="L6001">
        <v>36216234</v>
      </c>
      <c r="N6001">
        <v>11</v>
      </c>
      <c r="O6001">
        <v>3529</v>
      </c>
      <c r="P6001">
        <v>3642</v>
      </c>
      <c r="Q6001" t="s">
        <v>15685</v>
      </c>
      <c r="R6001">
        <v>3529</v>
      </c>
      <c r="S6001">
        <v>3642</v>
      </c>
    </row>
    <row r="6002" spans="1:19" x14ac:dyDescent="0.3">
      <c r="A6002" t="s">
        <v>4781</v>
      </c>
      <c r="B6002">
        <v>1</v>
      </c>
      <c r="C6002" t="s">
        <v>4789</v>
      </c>
      <c r="D6002">
        <f>INDEX(Transcripts[#Data], MATCH(Exons[[#This Row],[Transcript stable ID]], Transcripts[Transcript stable ID], 0), 4)</f>
        <v>0</v>
      </c>
      <c r="E6002" t="s">
        <v>27</v>
      </c>
      <c r="J6002">
        <v>36208921</v>
      </c>
      <c r="K6002">
        <v>36216380</v>
      </c>
      <c r="L6002">
        <v>36216526</v>
      </c>
      <c r="N6002">
        <v>12</v>
      </c>
      <c r="O6002">
        <v>3643</v>
      </c>
      <c r="P6002">
        <v>3789</v>
      </c>
      <c r="Q6002" t="s">
        <v>15686</v>
      </c>
      <c r="R6002">
        <v>3643</v>
      </c>
      <c r="S6002">
        <v>3789</v>
      </c>
    </row>
    <row r="6003" spans="1:19" x14ac:dyDescent="0.3">
      <c r="A6003" t="s">
        <v>4781</v>
      </c>
      <c r="B6003">
        <v>1</v>
      </c>
      <c r="C6003" t="s">
        <v>4789</v>
      </c>
      <c r="D6003">
        <f>INDEX(Transcripts[#Data], MATCH(Exons[[#This Row],[Transcript stable ID]], Transcripts[Transcript stable ID], 0), 4)</f>
        <v>0</v>
      </c>
      <c r="E6003" t="s">
        <v>27</v>
      </c>
      <c r="J6003">
        <v>36208921</v>
      </c>
      <c r="K6003">
        <v>36216624</v>
      </c>
      <c r="L6003">
        <v>36216719</v>
      </c>
      <c r="N6003">
        <v>13</v>
      </c>
      <c r="O6003">
        <v>3790</v>
      </c>
      <c r="P6003">
        <v>3885</v>
      </c>
      <c r="Q6003" t="s">
        <v>15687</v>
      </c>
      <c r="R6003">
        <v>3790</v>
      </c>
      <c r="S6003">
        <v>3885</v>
      </c>
    </row>
    <row r="6004" spans="1:19" x14ac:dyDescent="0.3">
      <c r="A6004" t="s">
        <v>4781</v>
      </c>
      <c r="B6004">
        <v>1</v>
      </c>
      <c r="C6004" t="s">
        <v>4789</v>
      </c>
      <c r="D6004">
        <f>INDEX(Transcripts[#Data], MATCH(Exons[[#This Row],[Transcript stable ID]], Transcripts[Transcript stable ID], 0), 4)</f>
        <v>0</v>
      </c>
      <c r="E6004" t="s">
        <v>27</v>
      </c>
      <c r="J6004">
        <v>36208921</v>
      </c>
      <c r="K6004">
        <v>36217137</v>
      </c>
      <c r="L6004">
        <v>36217254</v>
      </c>
      <c r="N6004">
        <v>14</v>
      </c>
      <c r="O6004">
        <v>3886</v>
      </c>
      <c r="P6004">
        <v>4003</v>
      </c>
      <c r="Q6004" t="s">
        <v>15688</v>
      </c>
      <c r="R6004">
        <v>3886</v>
      </c>
      <c r="S6004">
        <v>4003</v>
      </c>
    </row>
    <row r="6005" spans="1:19" x14ac:dyDescent="0.3">
      <c r="A6005" t="s">
        <v>4781</v>
      </c>
      <c r="B6005">
        <v>1</v>
      </c>
      <c r="C6005" t="s">
        <v>4789</v>
      </c>
      <c r="D6005">
        <f>INDEX(Transcripts[#Data], MATCH(Exons[[#This Row],[Transcript stable ID]], Transcripts[Transcript stable ID], 0), 4)</f>
        <v>0</v>
      </c>
      <c r="E6005" t="s">
        <v>27</v>
      </c>
      <c r="J6005">
        <v>36208921</v>
      </c>
      <c r="K6005">
        <v>36218057</v>
      </c>
      <c r="L6005">
        <v>36218170</v>
      </c>
      <c r="N6005">
        <v>15</v>
      </c>
      <c r="O6005">
        <v>4004</v>
      </c>
      <c r="P6005">
        <v>4117</v>
      </c>
      <c r="Q6005" t="s">
        <v>15689</v>
      </c>
      <c r="R6005">
        <v>4004</v>
      </c>
      <c r="S6005">
        <v>4117</v>
      </c>
    </row>
    <row r="6006" spans="1:19" x14ac:dyDescent="0.3">
      <c r="A6006" t="s">
        <v>4781</v>
      </c>
      <c r="B6006">
        <v>1</v>
      </c>
      <c r="C6006" t="s">
        <v>4789</v>
      </c>
      <c r="D6006">
        <f>INDEX(Transcripts[#Data], MATCH(Exons[[#This Row],[Transcript stable ID]], Transcripts[Transcript stable ID], 0), 4)</f>
        <v>0</v>
      </c>
      <c r="E6006" t="s">
        <v>27</v>
      </c>
      <c r="J6006">
        <v>36208921</v>
      </c>
      <c r="K6006">
        <v>36218339</v>
      </c>
      <c r="L6006">
        <v>36218523</v>
      </c>
      <c r="N6006">
        <v>16</v>
      </c>
      <c r="O6006">
        <v>4118</v>
      </c>
      <c r="P6006">
        <v>4302</v>
      </c>
      <c r="Q6006" t="s">
        <v>15690</v>
      </c>
      <c r="R6006">
        <v>4118</v>
      </c>
      <c r="S6006">
        <v>4302</v>
      </c>
    </row>
    <row r="6007" spans="1:19" x14ac:dyDescent="0.3">
      <c r="A6007" t="s">
        <v>4781</v>
      </c>
      <c r="B6007">
        <v>1</v>
      </c>
      <c r="C6007" t="s">
        <v>4789</v>
      </c>
      <c r="D6007">
        <f>INDEX(Transcripts[#Data], MATCH(Exons[[#This Row],[Transcript stable ID]], Transcripts[Transcript stable ID], 0), 4)</f>
        <v>0</v>
      </c>
      <c r="E6007" t="s">
        <v>27</v>
      </c>
      <c r="J6007">
        <v>36208921</v>
      </c>
      <c r="K6007">
        <v>36218599</v>
      </c>
      <c r="L6007">
        <v>36218688</v>
      </c>
      <c r="N6007">
        <v>17</v>
      </c>
      <c r="O6007">
        <v>4303</v>
      </c>
      <c r="P6007">
        <v>4392</v>
      </c>
      <c r="Q6007" t="s">
        <v>15691</v>
      </c>
      <c r="R6007">
        <v>4303</v>
      </c>
      <c r="S6007">
        <v>4392</v>
      </c>
    </row>
    <row r="6008" spans="1:19" x14ac:dyDescent="0.3">
      <c r="A6008" t="s">
        <v>4781</v>
      </c>
      <c r="B6008">
        <v>1</v>
      </c>
      <c r="C6008" t="s">
        <v>4789</v>
      </c>
      <c r="D6008">
        <f>INDEX(Transcripts[#Data], MATCH(Exons[[#This Row],[Transcript stable ID]], Transcripts[Transcript stable ID], 0), 4)</f>
        <v>0</v>
      </c>
      <c r="E6008" t="s">
        <v>27</v>
      </c>
      <c r="J6008">
        <v>36208921</v>
      </c>
      <c r="K6008">
        <v>36218782</v>
      </c>
      <c r="L6008">
        <v>36218886</v>
      </c>
      <c r="N6008">
        <v>18</v>
      </c>
      <c r="O6008">
        <v>4393</v>
      </c>
      <c r="P6008">
        <v>4497</v>
      </c>
      <c r="Q6008" t="s">
        <v>15692</v>
      </c>
      <c r="R6008">
        <v>4393</v>
      </c>
      <c r="S6008">
        <v>4497</v>
      </c>
    </row>
    <row r="6009" spans="1:19" x14ac:dyDescent="0.3">
      <c r="A6009" t="s">
        <v>4781</v>
      </c>
      <c r="B6009">
        <v>1</v>
      </c>
      <c r="C6009" t="s">
        <v>4789</v>
      </c>
      <c r="D6009">
        <f>INDEX(Transcripts[#Data], MATCH(Exons[[#This Row],[Transcript stable ID]], Transcripts[Transcript stable ID], 0), 4)</f>
        <v>0</v>
      </c>
      <c r="E6009" t="s">
        <v>27</v>
      </c>
      <c r="J6009">
        <v>36208921</v>
      </c>
      <c r="K6009">
        <v>36218999</v>
      </c>
      <c r="L6009">
        <v>36219072</v>
      </c>
      <c r="N6009">
        <v>19</v>
      </c>
      <c r="O6009">
        <v>4498</v>
      </c>
      <c r="P6009">
        <v>4571</v>
      </c>
      <c r="Q6009" t="s">
        <v>15693</v>
      </c>
      <c r="R6009">
        <v>4498</v>
      </c>
      <c r="S6009">
        <v>4571</v>
      </c>
    </row>
    <row r="6010" spans="1:19" x14ac:dyDescent="0.3">
      <c r="A6010" t="s">
        <v>4781</v>
      </c>
      <c r="B6010">
        <v>1</v>
      </c>
      <c r="C6010" t="s">
        <v>4789</v>
      </c>
      <c r="D6010">
        <f>INDEX(Transcripts[#Data], MATCH(Exons[[#This Row],[Transcript stable ID]], Transcripts[Transcript stable ID], 0), 4)</f>
        <v>0</v>
      </c>
      <c r="E6010" t="s">
        <v>27</v>
      </c>
      <c r="J6010">
        <v>36208921</v>
      </c>
      <c r="K6010">
        <v>36219675</v>
      </c>
      <c r="L6010">
        <v>36219790</v>
      </c>
      <c r="N6010">
        <v>20</v>
      </c>
      <c r="O6010">
        <v>4572</v>
      </c>
      <c r="P6010">
        <v>4687</v>
      </c>
      <c r="Q6010" t="s">
        <v>15694</v>
      </c>
      <c r="R6010">
        <v>4572</v>
      </c>
      <c r="S6010">
        <v>4687</v>
      </c>
    </row>
    <row r="6011" spans="1:19" x14ac:dyDescent="0.3">
      <c r="A6011" t="s">
        <v>4781</v>
      </c>
      <c r="B6011">
        <v>1</v>
      </c>
      <c r="C6011" t="s">
        <v>4789</v>
      </c>
      <c r="D6011">
        <f>INDEX(Transcripts[#Data], MATCH(Exons[[#This Row],[Transcript stable ID]], Transcripts[Transcript stable ID], 0), 4)</f>
        <v>0</v>
      </c>
      <c r="E6011" t="s">
        <v>27</v>
      </c>
      <c r="J6011">
        <v>36208921</v>
      </c>
      <c r="K6011">
        <v>36219886</v>
      </c>
      <c r="L6011">
        <v>36219977</v>
      </c>
      <c r="N6011">
        <v>21</v>
      </c>
      <c r="O6011">
        <v>4688</v>
      </c>
      <c r="P6011">
        <v>4779</v>
      </c>
      <c r="Q6011" t="s">
        <v>15695</v>
      </c>
      <c r="R6011">
        <v>4688</v>
      </c>
      <c r="S6011">
        <v>4779</v>
      </c>
    </row>
    <row r="6012" spans="1:19" x14ac:dyDescent="0.3">
      <c r="A6012" t="s">
        <v>4781</v>
      </c>
      <c r="B6012">
        <v>1</v>
      </c>
      <c r="C6012" t="s">
        <v>4789</v>
      </c>
      <c r="D6012">
        <f>INDEX(Transcripts[#Data], MATCH(Exons[[#This Row],[Transcript stable ID]], Transcripts[Transcript stable ID], 0), 4)</f>
        <v>0</v>
      </c>
      <c r="E6012" t="s">
        <v>27</v>
      </c>
      <c r="J6012">
        <v>36208921</v>
      </c>
      <c r="K6012">
        <v>36220060</v>
      </c>
      <c r="L6012">
        <v>36220197</v>
      </c>
      <c r="N6012">
        <v>22</v>
      </c>
      <c r="O6012">
        <v>4780</v>
      </c>
      <c r="P6012">
        <v>4917</v>
      </c>
      <c r="Q6012" t="s">
        <v>15696</v>
      </c>
      <c r="R6012">
        <v>4780</v>
      </c>
      <c r="S6012">
        <v>4917</v>
      </c>
    </row>
    <row r="6013" spans="1:19" x14ac:dyDescent="0.3">
      <c r="A6013" t="s">
        <v>4781</v>
      </c>
      <c r="B6013">
        <v>1</v>
      </c>
      <c r="C6013" t="s">
        <v>4789</v>
      </c>
      <c r="D6013">
        <f>INDEX(Transcripts[#Data], MATCH(Exons[[#This Row],[Transcript stable ID]], Transcripts[Transcript stable ID], 0), 4)</f>
        <v>0</v>
      </c>
      <c r="E6013" t="s">
        <v>27</v>
      </c>
      <c r="J6013">
        <v>36208921</v>
      </c>
      <c r="K6013">
        <v>36220868</v>
      </c>
      <c r="L6013">
        <v>36221026</v>
      </c>
      <c r="N6013">
        <v>23</v>
      </c>
      <c r="O6013">
        <v>4918</v>
      </c>
      <c r="P6013">
        <v>5076</v>
      </c>
      <c r="Q6013" t="s">
        <v>15697</v>
      </c>
      <c r="R6013">
        <v>4918</v>
      </c>
      <c r="S6013">
        <v>5076</v>
      </c>
    </row>
    <row r="6014" spans="1:19" x14ac:dyDescent="0.3">
      <c r="A6014" t="s">
        <v>4781</v>
      </c>
      <c r="B6014">
        <v>1</v>
      </c>
      <c r="C6014" t="s">
        <v>4789</v>
      </c>
      <c r="D6014">
        <f>INDEX(Transcripts[#Data], MATCH(Exons[[#This Row],[Transcript stable ID]], Transcripts[Transcript stable ID], 0), 4)</f>
        <v>0</v>
      </c>
      <c r="E6014" t="s">
        <v>27</v>
      </c>
      <c r="J6014">
        <v>36208921</v>
      </c>
      <c r="K6014">
        <v>36221243</v>
      </c>
      <c r="L6014">
        <v>36221363</v>
      </c>
      <c r="N6014">
        <v>24</v>
      </c>
      <c r="O6014">
        <v>5077</v>
      </c>
      <c r="P6014">
        <v>5197</v>
      </c>
      <c r="Q6014" t="s">
        <v>15698</v>
      </c>
      <c r="R6014">
        <v>5077</v>
      </c>
      <c r="S6014">
        <v>5197</v>
      </c>
    </row>
    <row r="6015" spans="1:19" x14ac:dyDescent="0.3">
      <c r="A6015" t="s">
        <v>4781</v>
      </c>
      <c r="B6015">
        <v>1</v>
      </c>
      <c r="C6015" t="s">
        <v>4789</v>
      </c>
      <c r="D6015">
        <f>INDEX(Transcripts[#Data], MATCH(Exons[[#This Row],[Transcript stable ID]], Transcripts[Transcript stable ID], 0), 4)</f>
        <v>0</v>
      </c>
      <c r="E6015" t="s">
        <v>27</v>
      </c>
      <c r="J6015">
        <v>36208921</v>
      </c>
      <c r="K6015">
        <v>36221439</v>
      </c>
      <c r="L6015">
        <v>36221517</v>
      </c>
      <c r="N6015">
        <v>25</v>
      </c>
      <c r="O6015">
        <v>5198</v>
      </c>
      <c r="P6015">
        <v>5276</v>
      </c>
      <c r="Q6015" t="s">
        <v>15699</v>
      </c>
      <c r="R6015">
        <v>5198</v>
      </c>
      <c r="S6015">
        <v>5276</v>
      </c>
    </row>
    <row r="6016" spans="1:19" x14ac:dyDescent="0.3">
      <c r="A6016" t="s">
        <v>4781</v>
      </c>
      <c r="B6016">
        <v>1</v>
      </c>
      <c r="C6016" t="s">
        <v>4789</v>
      </c>
      <c r="D6016">
        <f>INDEX(Transcripts[#Data], MATCH(Exons[[#This Row],[Transcript stable ID]], Transcripts[Transcript stable ID], 0), 4)</f>
        <v>0</v>
      </c>
      <c r="E6016" t="s">
        <v>27</v>
      </c>
      <c r="J6016">
        <v>36208921</v>
      </c>
      <c r="K6016">
        <v>36221608</v>
      </c>
      <c r="L6016">
        <v>36221768</v>
      </c>
      <c r="N6016">
        <v>26</v>
      </c>
      <c r="O6016">
        <v>5277</v>
      </c>
      <c r="P6016">
        <v>5437</v>
      </c>
      <c r="Q6016" t="s">
        <v>15700</v>
      </c>
      <c r="R6016">
        <v>5277</v>
      </c>
      <c r="S6016">
        <v>5437</v>
      </c>
    </row>
    <row r="6017" spans="1:19" x14ac:dyDescent="0.3">
      <c r="A6017" t="s">
        <v>4781</v>
      </c>
      <c r="B6017">
        <v>1</v>
      </c>
      <c r="C6017" t="s">
        <v>4789</v>
      </c>
      <c r="D6017">
        <f>INDEX(Transcripts[#Data], MATCH(Exons[[#This Row],[Transcript stable ID]], Transcripts[Transcript stable ID], 0), 4)</f>
        <v>0</v>
      </c>
      <c r="E6017" t="s">
        <v>27</v>
      </c>
      <c r="J6017">
        <v>36208921</v>
      </c>
      <c r="K6017">
        <v>36222809</v>
      </c>
      <c r="L6017">
        <v>36223036</v>
      </c>
      <c r="N6017">
        <v>27</v>
      </c>
      <c r="O6017">
        <v>5438</v>
      </c>
      <c r="P6017">
        <v>5665</v>
      </c>
      <c r="Q6017" t="s">
        <v>15701</v>
      </c>
      <c r="R6017">
        <v>5438</v>
      </c>
      <c r="S6017">
        <v>5665</v>
      </c>
    </row>
    <row r="6018" spans="1:19" x14ac:dyDescent="0.3">
      <c r="A6018" t="s">
        <v>4781</v>
      </c>
      <c r="B6018">
        <v>1</v>
      </c>
      <c r="C6018" t="s">
        <v>4789</v>
      </c>
      <c r="D6018">
        <f>INDEX(Transcripts[#Data], MATCH(Exons[[#This Row],[Transcript stable ID]], Transcripts[Transcript stable ID], 0), 4)</f>
        <v>0</v>
      </c>
      <c r="E6018" t="s">
        <v>27</v>
      </c>
      <c r="J6018">
        <v>36208921</v>
      </c>
      <c r="K6018">
        <v>36223116</v>
      </c>
      <c r="L6018">
        <v>36224409</v>
      </c>
      <c r="N6018">
        <v>28</v>
      </c>
      <c r="O6018">
        <v>5666</v>
      </c>
      <c r="P6018">
        <v>6959</v>
      </c>
      <c r="Q6018" t="s">
        <v>15702</v>
      </c>
      <c r="R6018">
        <v>5666</v>
      </c>
      <c r="S6018">
        <v>6959</v>
      </c>
    </row>
    <row r="6019" spans="1:19" x14ac:dyDescent="0.3">
      <c r="A6019" t="s">
        <v>4781</v>
      </c>
      <c r="B6019">
        <v>1</v>
      </c>
      <c r="C6019" t="s">
        <v>4789</v>
      </c>
      <c r="D6019">
        <f>INDEX(Transcripts[#Data], MATCH(Exons[[#This Row],[Transcript stable ID]], Transcripts[Transcript stable ID], 0), 4)</f>
        <v>0</v>
      </c>
      <c r="E6019" t="s">
        <v>27</v>
      </c>
      <c r="J6019">
        <v>36208921</v>
      </c>
      <c r="K6019">
        <v>36224498</v>
      </c>
      <c r="L6019">
        <v>36224587</v>
      </c>
      <c r="N6019">
        <v>29</v>
      </c>
      <c r="O6019">
        <v>6960</v>
      </c>
      <c r="P6019">
        <v>7049</v>
      </c>
      <c r="Q6019" t="s">
        <v>15703</v>
      </c>
      <c r="R6019">
        <v>6960</v>
      </c>
      <c r="S6019">
        <v>7049</v>
      </c>
    </row>
    <row r="6020" spans="1:19" x14ac:dyDescent="0.3">
      <c r="A6020" t="s">
        <v>4781</v>
      </c>
      <c r="B6020">
        <v>1</v>
      </c>
      <c r="C6020" t="s">
        <v>4789</v>
      </c>
      <c r="D6020">
        <f>INDEX(Transcripts[#Data], MATCH(Exons[[#This Row],[Transcript stable ID]], Transcripts[Transcript stable ID], 0), 4)</f>
        <v>0</v>
      </c>
      <c r="E6020" t="s">
        <v>27</v>
      </c>
      <c r="J6020">
        <v>36208921</v>
      </c>
      <c r="K6020">
        <v>36224664</v>
      </c>
      <c r="L6020">
        <v>36224773</v>
      </c>
      <c r="N6020">
        <v>30</v>
      </c>
      <c r="O6020">
        <v>7050</v>
      </c>
      <c r="P6020">
        <v>7159</v>
      </c>
      <c r="Q6020" t="s">
        <v>15704</v>
      </c>
      <c r="R6020">
        <v>7050</v>
      </c>
      <c r="S6020">
        <v>7159</v>
      </c>
    </row>
    <row r="6021" spans="1:19" x14ac:dyDescent="0.3">
      <c r="A6021" t="s">
        <v>4781</v>
      </c>
      <c r="B6021">
        <v>1</v>
      </c>
      <c r="C6021" t="s">
        <v>4789</v>
      </c>
      <c r="D6021">
        <f>INDEX(Transcripts[#Data], MATCH(Exons[[#This Row],[Transcript stable ID]], Transcripts[Transcript stable ID], 0), 4)</f>
        <v>0</v>
      </c>
      <c r="E6021" t="s">
        <v>27</v>
      </c>
      <c r="J6021">
        <v>36208921</v>
      </c>
      <c r="K6021">
        <v>36227591</v>
      </c>
      <c r="L6021">
        <v>36227728</v>
      </c>
      <c r="N6021">
        <v>31</v>
      </c>
      <c r="O6021">
        <v>7160</v>
      </c>
      <c r="P6021">
        <v>7297</v>
      </c>
      <c r="Q6021" t="s">
        <v>15705</v>
      </c>
      <c r="R6021">
        <v>7160</v>
      </c>
      <c r="S6021">
        <v>7297</v>
      </c>
    </row>
    <row r="6022" spans="1:19" x14ac:dyDescent="0.3">
      <c r="A6022" t="s">
        <v>4781</v>
      </c>
      <c r="B6022">
        <v>1</v>
      </c>
      <c r="C6022" t="s">
        <v>4789</v>
      </c>
      <c r="D6022">
        <f>INDEX(Transcripts[#Data], MATCH(Exons[[#This Row],[Transcript stable ID]], Transcripts[Transcript stable ID], 0), 4)</f>
        <v>0</v>
      </c>
      <c r="E6022" t="s">
        <v>27</v>
      </c>
      <c r="J6022">
        <v>36208921</v>
      </c>
      <c r="K6022">
        <v>36227813</v>
      </c>
      <c r="L6022">
        <v>36227887</v>
      </c>
      <c r="N6022">
        <v>32</v>
      </c>
      <c r="O6022">
        <v>7298</v>
      </c>
      <c r="P6022">
        <v>7372</v>
      </c>
      <c r="Q6022" t="s">
        <v>15706</v>
      </c>
      <c r="R6022">
        <v>7298</v>
      </c>
      <c r="S6022">
        <v>7372</v>
      </c>
    </row>
    <row r="6023" spans="1:19" x14ac:dyDescent="0.3">
      <c r="A6023" t="s">
        <v>4781</v>
      </c>
      <c r="B6023">
        <v>1</v>
      </c>
      <c r="C6023" t="s">
        <v>4789</v>
      </c>
      <c r="D6023">
        <f>INDEX(Transcripts[#Data], MATCH(Exons[[#This Row],[Transcript stable ID]], Transcripts[Transcript stable ID], 0), 4)</f>
        <v>0</v>
      </c>
      <c r="E6023" t="s">
        <v>27</v>
      </c>
      <c r="J6023">
        <v>36208921</v>
      </c>
      <c r="K6023">
        <v>36227987</v>
      </c>
      <c r="L6023">
        <v>36228164</v>
      </c>
      <c r="N6023">
        <v>33</v>
      </c>
      <c r="O6023">
        <v>7373</v>
      </c>
      <c r="P6023">
        <v>7550</v>
      </c>
      <c r="Q6023" t="s">
        <v>15707</v>
      </c>
      <c r="R6023">
        <v>7373</v>
      </c>
      <c r="S6023">
        <v>7550</v>
      </c>
    </row>
    <row r="6024" spans="1:19" x14ac:dyDescent="0.3">
      <c r="A6024" t="s">
        <v>4781</v>
      </c>
      <c r="B6024">
        <v>1</v>
      </c>
      <c r="C6024" t="s">
        <v>4789</v>
      </c>
      <c r="D6024">
        <f>INDEX(Transcripts[#Data], MATCH(Exons[[#This Row],[Transcript stable ID]], Transcripts[Transcript stable ID], 0), 4)</f>
        <v>0</v>
      </c>
      <c r="E6024" t="s">
        <v>27</v>
      </c>
      <c r="J6024">
        <v>36208921</v>
      </c>
      <c r="K6024">
        <v>36228537</v>
      </c>
      <c r="L6024">
        <v>36228644</v>
      </c>
      <c r="N6024">
        <v>34</v>
      </c>
      <c r="O6024">
        <v>7551</v>
      </c>
      <c r="P6024">
        <v>7658</v>
      </c>
      <c r="Q6024" t="s">
        <v>15708</v>
      </c>
      <c r="R6024">
        <v>7551</v>
      </c>
      <c r="S6024">
        <v>7658</v>
      </c>
    </row>
    <row r="6025" spans="1:19" x14ac:dyDescent="0.3">
      <c r="A6025" t="s">
        <v>4781</v>
      </c>
      <c r="B6025">
        <v>1</v>
      </c>
      <c r="C6025" t="s">
        <v>4789</v>
      </c>
      <c r="D6025">
        <f>INDEX(Transcripts[#Data], MATCH(Exons[[#This Row],[Transcript stable ID]], Transcripts[Transcript stable ID], 0), 4)</f>
        <v>0</v>
      </c>
      <c r="E6025" t="s">
        <v>27</v>
      </c>
      <c r="J6025">
        <v>36208921</v>
      </c>
      <c r="K6025">
        <v>36228760</v>
      </c>
      <c r="L6025">
        <v>36228843</v>
      </c>
      <c r="N6025">
        <v>35</v>
      </c>
      <c r="O6025">
        <v>7659</v>
      </c>
      <c r="P6025">
        <v>7742</v>
      </c>
      <c r="Q6025" t="s">
        <v>15709</v>
      </c>
      <c r="R6025">
        <v>7659</v>
      </c>
      <c r="S6025">
        <v>7742</v>
      </c>
    </row>
    <row r="6026" spans="1:19" x14ac:dyDescent="0.3">
      <c r="A6026" t="s">
        <v>4781</v>
      </c>
      <c r="B6026">
        <v>1</v>
      </c>
      <c r="C6026" t="s">
        <v>4789</v>
      </c>
      <c r="D6026">
        <f>INDEX(Transcripts[#Data], MATCH(Exons[[#This Row],[Transcript stable ID]], Transcripts[Transcript stable ID], 0), 4)</f>
        <v>0</v>
      </c>
      <c r="E6026" t="s">
        <v>27</v>
      </c>
      <c r="J6026">
        <v>36208921</v>
      </c>
      <c r="K6026">
        <v>36228963</v>
      </c>
      <c r="L6026">
        <v>36229092</v>
      </c>
      <c r="N6026">
        <v>36</v>
      </c>
      <c r="O6026">
        <v>7743</v>
      </c>
      <c r="P6026">
        <v>7872</v>
      </c>
      <c r="Q6026" t="s">
        <v>15710</v>
      </c>
      <c r="R6026">
        <v>7743</v>
      </c>
      <c r="S6026">
        <v>7872</v>
      </c>
    </row>
    <row r="6027" spans="1:19" x14ac:dyDescent="0.3">
      <c r="A6027" t="s">
        <v>4781</v>
      </c>
      <c r="B6027">
        <v>1</v>
      </c>
      <c r="C6027" t="s">
        <v>4789</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15711</v>
      </c>
      <c r="R6027">
        <v>7873</v>
      </c>
      <c r="S6027">
        <v>8148</v>
      </c>
    </row>
    <row r="6028" spans="1:19" x14ac:dyDescent="0.3">
      <c r="A6028" t="s">
        <v>4781</v>
      </c>
      <c r="B6028">
        <v>1</v>
      </c>
      <c r="C6028" t="s">
        <v>4789</v>
      </c>
      <c r="D6028">
        <f>INDEX(Transcripts[#Data], MATCH(Exons[[#This Row],[Transcript stable ID]], Transcripts[Transcript stable ID], 0), 4)</f>
        <v>0</v>
      </c>
      <c r="E6028" t="s">
        <v>27</v>
      </c>
      <c r="J6028">
        <v>36208921</v>
      </c>
      <c r="K6028">
        <v>36214349</v>
      </c>
      <c r="L6028">
        <v>36214404</v>
      </c>
      <c r="N6028">
        <v>7</v>
      </c>
      <c r="O6028">
        <v>3003</v>
      </c>
      <c r="P6028">
        <v>3058</v>
      </c>
      <c r="Q6028" t="s">
        <v>15712</v>
      </c>
      <c r="R6028">
        <v>3003</v>
      </c>
      <c r="S6028">
        <v>3058</v>
      </c>
    </row>
    <row r="6029" spans="1:19" x14ac:dyDescent="0.3">
      <c r="A6029" t="s">
        <v>4781</v>
      </c>
      <c r="B6029">
        <v>1</v>
      </c>
      <c r="C6029" t="s">
        <v>4789</v>
      </c>
      <c r="D6029">
        <f>INDEX(Transcripts[#Data], MATCH(Exons[[#This Row],[Transcript stable ID]], Transcripts[Transcript stable ID], 0), 4)</f>
        <v>0</v>
      </c>
      <c r="E6029" t="s">
        <v>27</v>
      </c>
      <c r="J6029">
        <v>36208921</v>
      </c>
      <c r="K6029">
        <v>36214633</v>
      </c>
      <c r="L6029">
        <v>36214908</v>
      </c>
      <c r="N6029">
        <v>8</v>
      </c>
      <c r="O6029">
        <v>3059</v>
      </c>
      <c r="P6029">
        <v>3334</v>
      </c>
      <c r="Q6029" t="s">
        <v>15713</v>
      </c>
      <c r="R6029">
        <v>3059</v>
      </c>
      <c r="S6029">
        <v>3334</v>
      </c>
    </row>
    <row r="6030" spans="1:19" x14ac:dyDescent="0.3">
      <c r="A6030" t="s">
        <v>2020</v>
      </c>
      <c r="B6030">
        <v>1</v>
      </c>
      <c r="C6030" t="s">
        <v>2036</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15714</v>
      </c>
    </row>
    <row r="6031" spans="1:19" x14ac:dyDescent="0.3">
      <c r="A6031" t="s">
        <v>2020</v>
      </c>
      <c r="B6031">
        <v>1</v>
      </c>
      <c r="C6031" t="s">
        <v>2036</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15715</v>
      </c>
    </row>
    <row r="6032" spans="1:19" x14ac:dyDescent="0.3">
      <c r="A6032" t="s">
        <v>2020</v>
      </c>
      <c r="B6032">
        <v>1</v>
      </c>
      <c r="C6032" t="s">
        <v>2036</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15716</v>
      </c>
      <c r="R6032">
        <v>1</v>
      </c>
      <c r="S6032">
        <v>504</v>
      </c>
    </row>
    <row r="6033" spans="1:19" x14ac:dyDescent="0.3">
      <c r="A6033" t="s">
        <v>2020</v>
      </c>
      <c r="B6033">
        <v>1</v>
      </c>
      <c r="C6033" t="s">
        <v>2036</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15717</v>
      </c>
      <c r="R6033">
        <v>505</v>
      </c>
      <c r="S6033">
        <v>807</v>
      </c>
    </row>
    <row r="6034" spans="1:19" x14ac:dyDescent="0.3">
      <c r="A6034" t="s">
        <v>2020</v>
      </c>
      <c r="B6034">
        <v>1</v>
      </c>
      <c r="C6034" t="s">
        <v>2036</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15718</v>
      </c>
      <c r="R6034">
        <v>808</v>
      </c>
      <c r="S6034">
        <v>913</v>
      </c>
    </row>
    <row r="6035" spans="1:19" x14ac:dyDescent="0.3">
      <c r="A6035" t="s">
        <v>2020</v>
      </c>
      <c r="B6035">
        <v>1</v>
      </c>
      <c r="C6035" t="s">
        <v>2036</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15719</v>
      </c>
      <c r="R6035">
        <v>914</v>
      </c>
      <c r="S6035">
        <v>1012</v>
      </c>
    </row>
    <row r="6036" spans="1:19" x14ac:dyDescent="0.3">
      <c r="A6036" t="s">
        <v>2020</v>
      </c>
      <c r="B6036">
        <v>1</v>
      </c>
      <c r="C6036" t="s">
        <v>2036</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15720</v>
      </c>
      <c r="R6036">
        <v>1013</v>
      </c>
      <c r="S6036">
        <v>1129</v>
      </c>
    </row>
    <row r="6037" spans="1:19" x14ac:dyDescent="0.3">
      <c r="A6037" t="s">
        <v>2020</v>
      </c>
      <c r="B6037">
        <v>1</v>
      </c>
      <c r="C6037" t="s">
        <v>2036</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15721</v>
      </c>
      <c r="R6037">
        <v>1130</v>
      </c>
      <c r="S6037">
        <v>1509</v>
      </c>
    </row>
    <row r="6038" spans="1:19" x14ac:dyDescent="0.3">
      <c r="A6038" t="s">
        <v>2020</v>
      </c>
      <c r="B6038">
        <v>1</v>
      </c>
      <c r="C6038" t="s">
        <v>2036</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15722</v>
      </c>
      <c r="R6038">
        <v>1510</v>
      </c>
      <c r="S6038">
        <v>1675</v>
      </c>
    </row>
    <row r="6039" spans="1:19" x14ac:dyDescent="0.3">
      <c r="A6039" t="s">
        <v>2020</v>
      </c>
      <c r="B6039">
        <v>1</v>
      </c>
      <c r="C6039" t="s">
        <v>2036</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15723</v>
      </c>
      <c r="R6039">
        <v>1676</v>
      </c>
      <c r="S6039">
        <v>1817</v>
      </c>
    </row>
    <row r="6040" spans="1:19" x14ac:dyDescent="0.3">
      <c r="A6040" t="s">
        <v>2020</v>
      </c>
      <c r="B6040">
        <v>1</v>
      </c>
      <c r="C6040" t="s">
        <v>2036</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15724</v>
      </c>
      <c r="R6040">
        <v>1818</v>
      </c>
      <c r="S6040">
        <v>1940</v>
      </c>
    </row>
    <row r="6041" spans="1:19" x14ac:dyDescent="0.3">
      <c r="A6041" t="s">
        <v>2020</v>
      </c>
      <c r="B6041">
        <v>1</v>
      </c>
      <c r="C6041" t="s">
        <v>2036</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15725</v>
      </c>
      <c r="R6041">
        <v>1941</v>
      </c>
      <c r="S6041">
        <v>2032</v>
      </c>
    </row>
    <row r="6042" spans="1:19" x14ac:dyDescent="0.3">
      <c r="A6042" t="s">
        <v>2020</v>
      </c>
      <c r="B6042">
        <v>1</v>
      </c>
      <c r="C6042" t="s">
        <v>2036</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15726</v>
      </c>
      <c r="R6042">
        <v>2033</v>
      </c>
      <c r="S6042">
        <v>2099</v>
      </c>
    </row>
    <row r="6043" spans="1:19" x14ac:dyDescent="0.3">
      <c r="A6043" t="s">
        <v>2020</v>
      </c>
      <c r="B6043">
        <v>1</v>
      </c>
      <c r="C6043" t="s">
        <v>2036</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15727</v>
      </c>
      <c r="R6043">
        <v>2100</v>
      </c>
      <c r="S6043">
        <v>2232</v>
      </c>
    </row>
    <row r="6044" spans="1:19" x14ac:dyDescent="0.3">
      <c r="A6044" t="s">
        <v>2020</v>
      </c>
      <c r="B6044">
        <v>1</v>
      </c>
      <c r="C6044" t="s">
        <v>2036</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15728</v>
      </c>
      <c r="R6044">
        <v>2233</v>
      </c>
      <c r="S6044">
        <v>2341</v>
      </c>
    </row>
    <row r="6045" spans="1:19" x14ac:dyDescent="0.3">
      <c r="A6045" t="s">
        <v>2020</v>
      </c>
      <c r="B6045">
        <v>1</v>
      </c>
      <c r="C6045" t="s">
        <v>2036</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15729</v>
      </c>
      <c r="R6045">
        <v>2342</v>
      </c>
      <c r="S6045">
        <v>2460</v>
      </c>
    </row>
    <row r="6046" spans="1:19" x14ac:dyDescent="0.3">
      <c r="A6046" t="s">
        <v>2020</v>
      </c>
      <c r="B6046">
        <v>1</v>
      </c>
      <c r="C6046" t="s">
        <v>2036</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15730</v>
      </c>
      <c r="R6046">
        <v>2461</v>
      </c>
      <c r="S6046">
        <v>2677</v>
      </c>
    </row>
    <row r="6047" spans="1:19" x14ac:dyDescent="0.3">
      <c r="A6047" t="s">
        <v>2020</v>
      </c>
      <c r="B6047">
        <v>1</v>
      </c>
      <c r="C6047" t="s">
        <v>2036</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15731</v>
      </c>
      <c r="R6047">
        <v>2678</v>
      </c>
      <c r="S6047">
        <v>2862</v>
      </c>
    </row>
    <row r="6048" spans="1:19" x14ac:dyDescent="0.3">
      <c r="A6048" t="s">
        <v>2020</v>
      </c>
      <c r="B6048">
        <v>1</v>
      </c>
      <c r="C6048" t="s">
        <v>2028</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15715</v>
      </c>
    </row>
    <row r="6049" spans="1:19" x14ac:dyDescent="0.3">
      <c r="A6049" t="s">
        <v>2020</v>
      </c>
      <c r="B6049">
        <v>1</v>
      </c>
      <c r="C6049" t="s">
        <v>2028</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15716</v>
      </c>
      <c r="R6049">
        <v>1</v>
      </c>
      <c r="S6049">
        <v>504</v>
      </c>
    </row>
    <row r="6050" spans="1:19" x14ac:dyDescent="0.3">
      <c r="A6050" t="s">
        <v>2020</v>
      </c>
      <c r="B6050">
        <v>1</v>
      </c>
      <c r="C6050" t="s">
        <v>2028</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15717</v>
      </c>
      <c r="R6050">
        <v>505</v>
      </c>
      <c r="S6050">
        <v>807</v>
      </c>
    </row>
    <row r="6051" spans="1:19" x14ac:dyDescent="0.3">
      <c r="A6051" t="s">
        <v>2020</v>
      </c>
      <c r="B6051">
        <v>1</v>
      </c>
      <c r="C6051" t="s">
        <v>2028</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15718</v>
      </c>
      <c r="R6051">
        <v>808</v>
      </c>
      <c r="S6051">
        <v>913</v>
      </c>
    </row>
    <row r="6052" spans="1:19" x14ac:dyDescent="0.3">
      <c r="A6052" t="s">
        <v>2020</v>
      </c>
      <c r="B6052">
        <v>1</v>
      </c>
      <c r="C6052" t="s">
        <v>2028</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15719</v>
      </c>
      <c r="R6052">
        <v>923</v>
      </c>
      <c r="S6052">
        <v>1021</v>
      </c>
    </row>
    <row r="6053" spans="1:19" x14ac:dyDescent="0.3">
      <c r="A6053" t="s">
        <v>2020</v>
      </c>
      <c r="B6053">
        <v>1</v>
      </c>
      <c r="C6053" t="s">
        <v>2028</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15720</v>
      </c>
      <c r="R6053">
        <v>1022</v>
      </c>
      <c r="S6053">
        <v>1138</v>
      </c>
    </row>
    <row r="6054" spans="1:19" x14ac:dyDescent="0.3">
      <c r="A6054" t="s">
        <v>2020</v>
      </c>
      <c r="B6054">
        <v>1</v>
      </c>
      <c r="C6054" t="s">
        <v>2028</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15721</v>
      </c>
      <c r="R6054">
        <v>1139</v>
      </c>
      <c r="S6054">
        <v>1518</v>
      </c>
    </row>
    <row r="6055" spans="1:19" x14ac:dyDescent="0.3">
      <c r="A6055" t="s">
        <v>2020</v>
      </c>
      <c r="B6055">
        <v>1</v>
      </c>
      <c r="C6055" t="s">
        <v>2028</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15722</v>
      </c>
      <c r="R6055">
        <v>1519</v>
      </c>
      <c r="S6055">
        <v>1684</v>
      </c>
    </row>
    <row r="6056" spans="1:19" x14ac:dyDescent="0.3">
      <c r="A6056" t="s">
        <v>2020</v>
      </c>
      <c r="B6056">
        <v>1</v>
      </c>
      <c r="C6056" t="s">
        <v>2028</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15723</v>
      </c>
      <c r="R6056">
        <v>1685</v>
      </c>
      <c r="S6056">
        <v>1826</v>
      </c>
    </row>
    <row r="6057" spans="1:19" x14ac:dyDescent="0.3">
      <c r="A6057" t="s">
        <v>2020</v>
      </c>
      <c r="B6057">
        <v>1</v>
      </c>
      <c r="C6057" t="s">
        <v>2028</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15724</v>
      </c>
      <c r="R6057">
        <v>1827</v>
      </c>
      <c r="S6057">
        <v>1949</v>
      </c>
    </row>
    <row r="6058" spans="1:19" x14ac:dyDescent="0.3">
      <c r="A6058" t="s">
        <v>2020</v>
      </c>
      <c r="B6058">
        <v>1</v>
      </c>
      <c r="C6058" t="s">
        <v>2028</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15725</v>
      </c>
      <c r="R6058">
        <v>1950</v>
      </c>
      <c r="S6058">
        <v>2041</v>
      </c>
    </row>
    <row r="6059" spans="1:19" x14ac:dyDescent="0.3">
      <c r="A6059" t="s">
        <v>2020</v>
      </c>
      <c r="B6059">
        <v>1</v>
      </c>
      <c r="C6059" t="s">
        <v>2028</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15726</v>
      </c>
      <c r="R6059">
        <v>2042</v>
      </c>
      <c r="S6059">
        <v>2108</v>
      </c>
    </row>
    <row r="6060" spans="1:19" x14ac:dyDescent="0.3">
      <c r="A6060" t="s">
        <v>2020</v>
      </c>
      <c r="B6060">
        <v>1</v>
      </c>
      <c r="C6060" t="s">
        <v>2028</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15727</v>
      </c>
      <c r="R6060">
        <v>2109</v>
      </c>
      <c r="S6060">
        <v>2241</v>
      </c>
    </row>
    <row r="6061" spans="1:19" x14ac:dyDescent="0.3">
      <c r="A6061" t="s">
        <v>2020</v>
      </c>
      <c r="B6061">
        <v>1</v>
      </c>
      <c r="C6061" t="s">
        <v>2028</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15728</v>
      </c>
      <c r="R6061">
        <v>2242</v>
      </c>
      <c r="S6061">
        <v>2350</v>
      </c>
    </row>
    <row r="6062" spans="1:19" x14ac:dyDescent="0.3">
      <c r="A6062" t="s">
        <v>2020</v>
      </c>
      <c r="B6062">
        <v>1</v>
      </c>
      <c r="C6062" t="s">
        <v>2028</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15729</v>
      </c>
      <c r="R6062">
        <v>2351</v>
      </c>
      <c r="S6062">
        <v>2469</v>
      </c>
    </row>
    <row r="6063" spans="1:19" x14ac:dyDescent="0.3">
      <c r="A6063" t="s">
        <v>2020</v>
      </c>
      <c r="B6063">
        <v>1</v>
      </c>
      <c r="C6063" t="s">
        <v>2028</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15730</v>
      </c>
      <c r="R6063">
        <v>2470</v>
      </c>
      <c r="S6063">
        <v>2686</v>
      </c>
    </row>
    <row r="6064" spans="1:19" x14ac:dyDescent="0.3">
      <c r="A6064" t="s">
        <v>2020</v>
      </c>
      <c r="B6064">
        <v>1</v>
      </c>
      <c r="C6064" t="s">
        <v>2028</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15732</v>
      </c>
    </row>
    <row r="6065" spans="1:19" x14ac:dyDescent="0.3">
      <c r="A6065" t="s">
        <v>2020</v>
      </c>
      <c r="B6065">
        <v>1</v>
      </c>
      <c r="C6065" t="s">
        <v>2028</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15733</v>
      </c>
    </row>
    <row r="6066" spans="1:19" x14ac:dyDescent="0.3">
      <c r="A6066" t="s">
        <v>2020</v>
      </c>
      <c r="B6066">
        <v>1</v>
      </c>
      <c r="C6066" t="s">
        <v>2028</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15734</v>
      </c>
      <c r="R6066">
        <v>914</v>
      </c>
      <c r="S6066">
        <v>922</v>
      </c>
    </row>
    <row r="6067" spans="1:19" x14ac:dyDescent="0.3">
      <c r="A6067" t="s">
        <v>2020</v>
      </c>
      <c r="B6067">
        <v>1</v>
      </c>
      <c r="C6067" t="s">
        <v>2028</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15735</v>
      </c>
      <c r="R6067">
        <v>2687</v>
      </c>
      <c r="S6067">
        <v>2871</v>
      </c>
    </row>
    <row r="6068" spans="1:19" x14ac:dyDescent="0.3">
      <c r="A6068" t="s">
        <v>2020</v>
      </c>
      <c r="B6068">
        <v>1</v>
      </c>
      <c r="C6068" t="s">
        <v>2032</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15715</v>
      </c>
    </row>
    <row r="6069" spans="1:19" x14ac:dyDescent="0.3">
      <c r="A6069" t="s">
        <v>2020</v>
      </c>
      <c r="B6069">
        <v>1</v>
      </c>
      <c r="C6069" t="s">
        <v>2032</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15716</v>
      </c>
      <c r="R6069">
        <v>1</v>
      </c>
      <c r="S6069">
        <v>504</v>
      </c>
    </row>
    <row r="6070" spans="1:19" x14ac:dyDescent="0.3">
      <c r="A6070" t="s">
        <v>2020</v>
      </c>
      <c r="B6070">
        <v>1</v>
      </c>
      <c r="C6070" t="s">
        <v>2032</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15717</v>
      </c>
      <c r="R6070">
        <v>505</v>
      </c>
      <c r="S6070">
        <v>807</v>
      </c>
    </row>
    <row r="6071" spans="1:19" x14ac:dyDescent="0.3">
      <c r="A6071" t="s">
        <v>2020</v>
      </c>
      <c r="B6071">
        <v>1</v>
      </c>
      <c r="C6071" t="s">
        <v>2032</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15718</v>
      </c>
      <c r="R6071">
        <v>808</v>
      </c>
      <c r="S6071">
        <v>913</v>
      </c>
    </row>
    <row r="6072" spans="1:19" x14ac:dyDescent="0.3">
      <c r="A6072" t="s">
        <v>2020</v>
      </c>
      <c r="B6072">
        <v>1</v>
      </c>
      <c r="C6072" t="s">
        <v>2032</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15719</v>
      </c>
      <c r="R6072">
        <v>914</v>
      </c>
      <c r="S6072">
        <v>1012</v>
      </c>
    </row>
    <row r="6073" spans="1:19" x14ac:dyDescent="0.3">
      <c r="A6073" t="s">
        <v>2020</v>
      </c>
      <c r="B6073">
        <v>1</v>
      </c>
      <c r="C6073" t="s">
        <v>2032</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15720</v>
      </c>
      <c r="R6073">
        <v>1013</v>
      </c>
      <c r="S6073">
        <v>1129</v>
      </c>
    </row>
    <row r="6074" spans="1:19" x14ac:dyDescent="0.3">
      <c r="A6074" t="s">
        <v>2020</v>
      </c>
      <c r="B6074">
        <v>1</v>
      </c>
      <c r="C6074" t="s">
        <v>2032</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15721</v>
      </c>
      <c r="R6074">
        <v>1130</v>
      </c>
      <c r="S6074">
        <v>1509</v>
      </c>
    </row>
    <row r="6075" spans="1:19" x14ac:dyDescent="0.3">
      <c r="A6075" t="s">
        <v>2020</v>
      </c>
      <c r="B6075">
        <v>1</v>
      </c>
      <c r="C6075" t="s">
        <v>2032</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15722</v>
      </c>
      <c r="R6075">
        <v>1510</v>
      </c>
      <c r="S6075">
        <v>1675</v>
      </c>
    </row>
    <row r="6076" spans="1:19" x14ac:dyDescent="0.3">
      <c r="A6076" t="s">
        <v>2020</v>
      </c>
      <c r="B6076">
        <v>1</v>
      </c>
      <c r="C6076" t="s">
        <v>2032</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15723</v>
      </c>
      <c r="R6076">
        <v>1676</v>
      </c>
      <c r="S6076">
        <v>1817</v>
      </c>
    </row>
    <row r="6077" spans="1:19" x14ac:dyDescent="0.3">
      <c r="A6077" t="s">
        <v>2020</v>
      </c>
      <c r="B6077">
        <v>1</v>
      </c>
      <c r="C6077" t="s">
        <v>2032</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15724</v>
      </c>
      <c r="R6077">
        <v>1818</v>
      </c>
      <c r="S6077">
        <v>1940</v>
      </c>
    </row>
    <row r="6078" spans="1:19" x14ac:dyDescent="0.3">
      <c r="A6078" t="s">
        <v>2020</v>
      </c>
      <c r="B6078">
        <v>1</v>
      </c>
      <c r="C6078" t="s">
        <v>2032</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15725</v>
      </c>
      <c r="R6078">
        <v>1941</v>
      </c>
      <c r="S6078">
        <v>2032</v>
      </c>
    </row>
    <row r="6079" spans="1:19" x14ac:dyDescent="0.3">
      <c r="A6079" t="s">
        <v>2020</v>
      </c>
      <c r="B6079">
        <v>1</v>
      </c>
      <c r="C6079" t="s">
        <v>2032</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15726</v>
      </c>
      <c r="R6079">
        <v>2033</v>
      </c>
      <c r="S6079">
        <v>2099</v>
      </c>
    </row>
    <row r="6080" spans="1:19" x14ac:dyDescent="0.3">
      <c r="A6080" t="s">
        <v>2020</v>
      </c>
      <c r="B6080">
        <v>1</v>
      </c>
      <c r="C6080" t="s">
        <v>2032</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15727</v>
      </c>
      <c r="R6080">
        <v>2100</v>
      </c>
      <c r="S6080">
        <v>2232</v>
      </c>
    </row>
    <row r="6081" spans="1:19" x14ac:dyDescent="0.3">
      <c r="A6081" t="s">
        <v>2020</v>
      </c>
      <c r="B6081">
        <v>1</v>
      </c>
      <c r="C6081" t="s">
        <v>2032</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15728</v>
      </c>
      <c r="R6081">
        <v>2233</v>
      </c>
      <c r="S6081">
        <v>2341</v>
      </c>
    </row>
    <row r="6082" spans="1:19" x14ac:dyDescent="0.3">
      <c r="A6082" t="s">
        <v>2020</v>
      </c>
      <c r="B6082">
        <v>1</v>
      </c>
      <c r="C6082" t="s">
        <v>2032</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15729</v>
      </c>
      <c r="R6082">
        <v>2342</v>
      </c>
      <c r="S6082">
        <v>2460</v>
      </c>
    </row>
    <row r="6083" spans="1:19" x14ac:dyDescent="0.3">
      <c r="A6083" t="s">
        <v>2020</v>
      </c>
      <c r="B6083">
        <v>1</v>
      </c>
      <c r="C6083" t="s">
        <v>2032</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15730</v>
      </c>
      <c r="R6083">
        <v>2461</v>
      </c>
      <c r="S6083">
        <v>2677</v>
      </c>
    </row>
    <row r="6084" spans="1:19" x14ac:dyDescent="0.3">
      <c r="A6084" t="s">
        <v>2020</v>
      </c>
      <c r="B6084">
        <v>1</v>
      </c>
      <c r="C6084" t="s">
        <v>2032</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15736</v>
      </c>
    </row>
    <row r="6085" spans="1:19" x14ac:dyDescent="0.3">
      <c r="A6085" t="s">
        <v>2020</v>
      </c>
      <c r="B6085">
        <v>1</v>
      </c>
      <c r="C6085" t="s">
        <v>2032</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15737</v>
      </c>
      <c r="R6085">
        <v>2678</v>
      </c>
      <c r="S6085">
        <v>2862</v>
      </c>
    </row>
    <row r="6086" spans="1:19" x14ac:dyDescent="0.3">
      <c r="A6086" t="s">
        <v>4534</v>
      </c>
      <c r="B6086">
        <v>1</v>
      </c>
      <c r="C6086" t="s">
        <v>4535</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15738</v>
      </c>
      <c r="R6086">
        <v>1</v>
      </c>
      <c r="S6086">
        <v>334</v>
      </c>
    </row>
    <row r="6087" spans="1:19" x14ac:dyDescent="0.3">
      <c r="A6087" t="s">
        <v>4534</v>
      </c>
      <c r="B6087">
        <v>1</v>
      </c>
      <c r="C6087" t="s">
        <v>4535</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15739</v>
      </c>
      <c r="R6087">
        <v>335</v>
      </c>
      <c r="S6087">
        <v>1227</v>
      </c>
    </row>
    <row r="6088" spans="1:19" x14ac:dyDescent="0.3">
      <c r="A6088" t="s">
        <v>160</v>
      </c>
      <c r="B6088">
        <v>-1</v>
      </c>
      <c r="C6088" t="s">
        <v>8499</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15740</v>
      </c>
      <c r="R6088">
        <v>1</v>
      </c>
      <c r="S6088">
        <v>362</v>
      </c>
    </row>
    <row r="6089" spans="1:19" x14ac:dyDescent="0.3">
      <c r="A6089" t="s">
        <v>160</v>
      </c>
      <c r="B6089">
        <v>-1</v>
      </c>
      <c r="C6089" t="s">
        <v>8499</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15741</v>
      </c>
      <c r="R6089">
        <v>363</v>
      </c>
      <c r="S6089">
        <v>666</v>
      </c>
    </row>
    <row r="6090" spans="1:19" x14ac:dyDescent="0.3">
      <c r="A6090" t="s">
        <v>160</v>
      </c>
      <c r="B6090">
        <v>-1</v>
      </c>
      <c r="C6090" t="s">
        <v>8503</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15742</v>
      </c>
      <c r="R6090">
        <v>1</v>
      </c>
      <c r="S6090">
        <v>362</v>
      </c>
    </row>
    <row r="6091" spans="1:19" x14ac:dyDescent="0.3">
      <c r="A6091" t="s">
        <v>160</v>
      </c>
      <c r="B6091">
        <v>-1</v>
      </c>
      <c r="C6091" t="s">
        <v>8503</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15743</v>
      </c>
      <c r="R6091">
        <v>363</v>
      </c>
      <c r="S6091">
        <v>666</v>
      </c>
    </row>
    <row r="6092" spans="1:19" x14ac:dyDescent="0.3">
      <c r="A6092" t="s">
        <v>160</v>
      </c>
      <c r="B6092">
        <v>-1</v>
      </c>
      <c r="C6092" t="s">
        <v>8503</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15744</v>
      </c>
    </row>
    <row r="6093" spans="1:19" x14ac:dyDescent="0.3">
      <c r="A6093" t="s">
        <v>7833</v>
      </c>
      <c r="B6093">
        <v>-1</v>
      </c>
      <c r="C6093" t="s">
        <v>7834</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15745</v>
      </c>
      <c r="R6093">
        <v>1</v>
      </c>
      <c r="S6093">
        <v>123</v>
      </c>
    </row>
    <row r="6094" spans="1:19" x14ac:dyDescent="0.3">
      <c r="A6094" t="s">
        <v>7833</v>
      </c>
      <c r="B6094">
        <v>-1</v>
      </c>
      <c r="C6094" t="s">
        <v>7834</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15746</v>
      </c>
      <c r="R6094">
        <v>124</v>
      </c>
      <c r="S6094">
        <v>168</v>
      </c>
    </row>
    <row r="6095" spans="1:19" x14ac:dyDescent="0.3">
      <c r="A6095" t="s">
        <v>7833</v>
      </c>
      <c r="B6095">
        <v>-1</v>
      </c>
      <c r="C6095" t="s">
        <v>7834</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15747</v>
      </c>
      <c r="R6095">
        <v>169</v>
      </c>
      <c r="S6095">
        <v>228</v>
      </c>
    </row>
    <row r="6096" spans="1:19" x14ac:dyDescent="0.3">
      <c r="A6096" t="s">
        <v>7833</v>
      </c>
      <c r="B6096">
        <v>-1</v>
      </c>
      <c r="C6096" t="s">
        <v>7834</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15748</v>
      </c>
      <c r="R6096">
        <v>229</v>
      </c>
      <c r="S6096">
        <v>289</v>
      </c>
    </row>
    <row r="6097" spans="1:19" x14ac:dyDescent="0.3">
      <c r="A6097" t="s">
        <v>7833</v>
      </c>
      <c r="B6097">
        <v>-1</v>
      </c>
      <c r="C6097" t="s">
        <v>7834</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15749</v>
      </c>
      <c r="R6097">
        <v>290</v>
      </c>
      <c r="S6097">
        <v>438</v>
      </c>
    </row>
    <row r="6098" spans="1:19" x14ac:dyDescent="0.3">
      <c r="A6098" t="s">
        <v>7833</v>
      </c>
      <c r="B6098">
        <v>-1</v>
      </c>
      <c r="C6098" t="s">
        <v>7834</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15750</v>
      </c>
      <c r="R6098">
        <v>439</v>
      </c>
      <c r="S6098">
        <v>577</v>
      </c>
    </row>
    <row r="6099" spans="1:19" x14ac:dyDescent="0.3">
      <c r="A6099" t="s">
        <v>7833</v>
      </c>
      <c r="B6099">
        <v>-1</v>
      </c>
      <c r="C6099" t="s">
        <v>7834</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15751</v>
      </c>
      <c r="R6099">
        <v>578</v>
      </c>
      <c r="S6099">
        <v>779</v>
      </c>
    </row>
    <row r="6100" spans="1:19" x14ac:dyDescent="0.3">
      <c r="A6100" t="s">
        <v>7833</v>
      </c>
      <c r="B6100">
        <v>-1</v>
      </c>
      <c r="C6100" t="s">
        <v>7834</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15752</v>
      </c>
      <c r="R6100">
        <v>780</v>
      </c>
      <c r="S6100">
        <v>856</v>
      </c>
    </row>
    <row r="6101" spans="1:19" x14ac:dyDescent="0.3">
      <c r="A6101" t="s">
        <v>7833</v>
      </c>
      <c r="B6101">
        <v>-1</v>
      </c>
      <c r="C6101" t="s">
        <v>7834</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15753</v>
      </c>
      <c r="R6101">
        <v>857</v>
      </c>
      <c r="S6101">
        <v>979</v>
      </c>
    </row>
    <row r="6102" spans="1:19" x14ac:dyDescent="0.3">
      <c r="A6102" t="s">
        <v>7833</v>
      </c>
      <c r="B6102">
        <v>-1</v>
      </c>
      <c r="C6102" t="s">
        <v>7834</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15754</v>
      </c>
      <c r="R6102">
        <v>980</v>
      </c>
      <c r="S6102">
        <v>1164</v>
      </c>
    </row>
    <row r="6103" spans="1:19" x14ac:dyDescent="0.3">
      <c r="A6103" t="s">
        <v>7833</v>
      </c>
      <c r="B6103">
        <v>-1</v>
      </c>
      <c r="C6103" t="s">
        <v>7834</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15755</v>
      </c>
      <c r="R6103">
        <v>1165</v>
      </c>
      <c r="S6103">
        <v>1262</v>
      </c>
    </row>
    <row r="6104" spans="1:19" x14ac:dyDescent="0.3">
      <c r="A6104" t="s">
        <v>7833</v>
      </c>
      <c r="B6104">
        <v>-1</v>
      </c>
      <c r="C6104" t="s">
        <v>7834</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15756</v>
      </c>
      <c r="R6104">
        <v>1263</v>
      </c>
      <c r="S6104">
        <v>1759</v>
      </c>
    </row>
    <row r="6105" spans="1:19" x14ac:dyDescent="0.3">
      <c r="A6105" t="s">
        <v>7833</v>
      </c>
      <c r="B6105">
        <v>-1</v>
      </c>
      <c r="C6105" t="s">
        <v>7834</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15757</v>
      </c>
      <c r="R6105">
        <v>1760</v>
      </c>
      <c r="S6105">
        <v>2014</v>
      </c>
    </row>
    <row r="6106" spans="1:19" x14ac:dyDescent="0.3">
      <c r="A6106" t="s">
        <v>7833</v>
      </c>
      <c r="B6106">
        <v>-1</v>
      </c>
      <c r="C6106" t="s">
        <v>7834</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15758</v>
      </c>
      <c r="R6106">
        <v>2015</v>
      </c>
      <c r="S6106">
        <v>2125</v>
      </c>
    </row>
    <row r="6107" spans="1:19" x14ac:dyDescent="0.3">
      <c r="A6107" t="s">
        <v>7833</v>
      </c>
      <c r="B6107">
        <v>-1</v>
      </c>
      <c r="C6107" t="s">
        <v>7834</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15759</v>
      </c>
      <c r="R6107">
        <v>2126</v>
      </c>
      <c r="S6107">
        <v>2304</v>
      </c>
    </row>
    <row r="6108" spans="1:19" x14ac:dyDescent="0.3">
      <c r="A6108" t="s">
        <v>7833</v>
      </c>
      <c r="B6108">
        <v>-1</v>
      </c>
      <c r="C6108" t="s">
        <v>7834</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15760</v>
      </c>
      <c r="R6108">
        <v>2305</v>
      </c>
      <c r="S6108">
        <v>2496</v>
      </c>
    </row>
    <row r="6109" spans="1:19" x14ac:dyDescent="0.3">
      <c r="A6109" t="s">
        <v>7833</v>
      </c>
      <c r="B6109">
        <v>-1</v>
      </c>
      <c r="C6109" t="s">
        <v>7834</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15761</v>
      </c>
      <c r="R6109">
        <v>2497</v>
      </c>
      <c r="S6109">
        <v>2597</v>
      </c>
    </row>
    <row r="6110" spans="1:19" x14ac:dyDescent="0.3">
      <c r="A6110" t="s">
        <v>7833</v>
      </c>
      <c r="B6110">
        <v>-1</v>
      </c>
      <c r="C6110" t="s">
        <v>7834</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15762</v>
      </c>
      <c r="R6110">
        <v>2598</v>
      </c>
      <c r="S6110">
        <v>2812</v>
      </c>
    </row>
    <row r="6111" spans="1:19" x14ac:dyDescent="0.3">
      <c r="A6111" t="s">
        <v>7833</v>
      </c>
      <c r="B6111">
        <v>-1</v>
      </c>
      <c r="C6111" t="s">
        <v>7834</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15763</v>
      </c>
      <c r="R6111">
        <v>2813</v>
      </c>
      <c r="S6111">
        <v>2973</v>
      </c>
    </row>
    <row r="6112" spans="1:19" x14ac:dyDescent="0.3">
      <c r="A6112" t="s">
        <v>7833</v>
      </c>
      <c r="B6112">
        <v>-1</v>
      </c>
      <c r="C6112" t="s">
        <v>7834</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15764</v>
      </c>
      <c r="R6112">
        <v>2974</v>
      </c>
      <c r="S6112">
        <v>3118</v>
      </c>
    </row>
    <row r="6113" spans="1:19" x14ac:dyDescent="0.3">
      <c r="A6113" t="s">
        <v>7833</v>
      </c>
      <c r="B6113">
        <v>-1</v>
      </c>
      <c r="C6113" t="s">
        <v>7834</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15765</v>
      </c>
      <c r="R6113">
        <v>3119</v>
      </c>
      <c r="S6113">
        <v>3381</v>
      </c>
    </row>
    <row r="6114" spans="1:19" x14ac:dyDescent="0.3">
      <c r="A6114" t="s">
        <v>7833</v>
      </c>
      <c r="B6114">
        <v>-1</v>
      </c>
      <c r="C6114" t="s">
        <v>7834</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15766</v>
      </c>
      <c r="R6114">
        <v>3382</v>
      </c>
      <c r="S6114">
        <v>3445</v>
      </c>
    </row>
    <row r="6115" spans="1:19" x14ac:dyDescent="0.3">
      <c r="A6115" t="s">
        <v>7833</v>
      </c>
      <c r="B6115">
        <v>-1</v>
      </c>
      <c r="C6115" t="s">
        <v>7834</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15767</v>
      </c>
      <c r="R6115">
        <v>3446</v>
      </c>
      <c r="S6115">
        <v>3648</v>
      </c>
    </row>
    <row r="6116" spans="1:19" x14ac:dyDescent="0.3">
      <c r="A6116" t="s">
        <v>7833</v>
      </c>
      <c r="B6116">
        <v>-1</v>
      </c>
      <c r="C6116" t="s">
        <v>7834</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15768</v>
      </c>
      <c r="R6116">
        <v>3649</v>
      </c>
      <c r="S6116">
        <v>3854</v>
      </c>
    </row>
    <row r="6117" spans="1:19" x14ac:dyDescent="0.3">
      <c r="A6117" t="s">
        <v>7833</v>
      </c>
      <c r="B6117">
        <v>-1</v>
      </c>
      <c r="C6117" t="s">
        <v>7834</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15769</v>
      </c>
      <c r="R6117">
        <v>3855</v>
      </c>
      <c r="S6117">
        <v>4141</v>
      </c>
    </row>
    <row r="6118" spans="1:19" x14ac:dyDescent="0.3">
      <c r="A6118" t="s">
        <v>7833</v>
      </c>
      <c r="B6118">
        <v>-1</v>
      </c>
      <c r="C6118" t="s">
        <v>7834</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15770</v>
      </c>
      <c r="R6118">
        <v>4142</v>
      </c>
      <c r="S6118">
        <v>4321</v>
      </c>
    </row>
    <row r="6119" spans="1:19" x14ac:dyDescent="0.3">
      <c r="A6119" t="s">
        <v>7833</v>
      </c>
      <c r="B6119">
        <v>-1</v>
      </c>
      <c r="C6119" t="s">
        <v>7834</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15771</v>
      </c>
      <c r="R6119">
        <v>4322</v>
      </c>
      <c r="S6119">
        <v>4524</v>
      </c>
    </row>
    <row r="6120" spans="1:19" x14ac:dyDescent="0.3">
      <c r="A6120" t="s">
        <v>7833</v>
      </c>
      <c r="B6120">
        <v>-1</v>
      </c>
      <c r="C6120" t="s">
        <v>7834</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15772</v>
      </c>
      <c r="R6120">
        <v>4525</v>
      </c>
      <c r="S6120">
        <v>4669</v>
      </c>
    </row>
    <row r="6121" spans="1:19" x14ac:dyDescent="0.3">
      <c r="A6121" t="s">
        <v>7833</v>
      </c>
      <c r="B6121">
        <v>-1</v>
      </c>
      <c r="C6121" t="s">
        <v>7834</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15773</v>
      </c>
      <c r="R6121">
        <v>4670</v>
      </c>
      <c r="S6121">
        <v>4902</v>
      </c>
    </row>
    <row r="6122" spans="1:19" x14ac:dyDescent="0.3">
      <c r="A6122" t="s">
        <v>7833</v>
      </c>
      <c r="B6122">
        <v>-1</v>
      </c>
      <c r="C6122" t="s">
        <v>7834</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15774</v>
      </c>
      <c r="R6122">
        <v>4903</v>
      </c>
      <c r="S6122">
        <v>5079</v>
      </c>
    </row>
    <row r="6123" spans="1:19" x14ac:dyDescent="0.3">
      <c r="A6123" t="s">
        <v>7833</v>
      </c>
      <c r="B6123">
        <v>-1</v>
      </c>
      <c r="C6123" t="s">
        <v>7834</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15775</v>
      </c>
      <c r="R6123">
        <v>5080</v>
      </c>
      <c r="S6123">
        <v>5248</v>
      </c>
    </row>
    <row r="6124" spans="1:19" x14ac:dyDescent="0.3">
      <c r="A6124" t="s">
        <v>7833</v>
      </c>
      <c r="B6124">
        <v>-1</v>
      </c>
      <c r="C6124" t="s">
        <v>7834</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15776</v>
      </c>
      <c r="R6124">
        <v>5249</v>
      </c>
      <c r="S6124">
        <v>5366</v>
      </c>
    </row>
    <row r="6125" spans="1:19" x14ac:dyDescent="0.3">
      <c r="A6125" t="s">
        <v>7833</v>
      </c>
      <c r="B6125">
        <v>-1</v>
      </c>
      <c r="C6125" t="s">
        <v>7834</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15777</v>
      </c>
      <c r="R6125">
        <v>5367</v>
      </c>
      <c r="S6125">
        <v>5557</v>
      </c>
    </row>
    <row r="6126" spans="1:19" x14ac:dyDescent="0.3">
      <c r="A6126" t="s">
        <v>7833</v>
      </c>
      <c r="B6126">
        <v>-1</v>
      </c>
      <c r="C6126" t="s">
        <v>7834</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15778</v>
      </c>
      <c r="R6126">
        <v>5558</v>
      </c>
      <c r="S6126">
        <v>5641</v>
      </c>
    </row>
    <row r="6127" spans="1:19" x14ac:dyDescent="0.3">
      <c r="A6127" t="s">
        <v>7833</v>
      </c>
      <c r="B6127">
        <v>-1</v>
      </c>
      <c r="C6127" t="s">
        <v>7834</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15779</v>
      </c>
      <c r="R6127">
        <v>5642</v>
      </c>
      <c r="S6127">
        <v>5777</v>
      </c>
    </row>
    <row r="6128" spans="1:19" x14ac:dyDescent="0.3">
      <c r="A6128" t="s">
        <v>7833</v>
      </c>
      <c r="B6128">
        <v>-1</v>
      </c>
      <c r="C6128" t="s">
        <v>7834</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15780</v>
      </c>
      <c r="R6128">
        <v>5778</v>
      </c>
      <c r="S6128">
        <v>5940</v>
      </c>
    </row>
    <row r="6129" spans="1:19" x14ac:dyDescent="0.3">
      <c r="A6129" t="s">
        <v>7833</v>
      </c>
      <c r="B6129">
        <v>-1</v>
      </c>
      <c r="C6129" t="s">
        <v>7834</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15781</v>
      </c>
      <c r="R6129">
        <v>5941</v>
      </c>
      <c r="S6129">
        <v>6005</v>
      </c>
    </row>
    <row r="6130" spans="1:19" x14ac:dyDescent="0.3">
      <c r="A6130" t="s">
        <v>7833</v>
      </c>
      <c r="B6130">
        <v>-1</v>
      </c>
      <c r="C6130" t="s">
        <v>7834</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15782</v>
      </c>
      <c r="R6130">
        <v>6006</v>
      </c>
      <c r="S6130">
        <v>6135</v>
      </c>
    </row>
    <row r="6131" spans="1:19" x14ac:dyDescent="0.3">
      <c r="A6131" t="s">
        <v>7833</v>
      </c>
      <c r="B6131">
        <v>-1</v>
      </c>
      <c r="C6131" t="s">
        <v>7834</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15783</v>
      </c>
      <c r="R6131">
        <v>6136</v>
      </c>
      <c r="S6131">
        <v>6233</v>
      </c>
    </row>
    <row r="6132" spans="1:19" x14ac:dyDescent="0.3">
      <c r="A6132" t="s">
        <v>7833</v>
      </c>
      <c r="B6132">
        <v>-1</v>
      </c>
      <c r="C6132" t="s">
        <v>7834</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15784</v>
      </c>
      <c r="R6132">
        <v>6234</v>
      </c>
      <c r="S6132">
        <v>6434</v>
      </c>
    </row>
    <row r="6133" spans="1:19" x14ac:dyDescent="0.3">
      <c r="A6133" t="s">
        <v>7833</v>
      </c>
      <c r="B6133">
        <v>-1</v>
      </c>
      <c r="C6133" t="s">
        <v>7834</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15785</v>
      </c>
      <c r="R6133">
        <v>6435</v>
      </c>
      <c r="S6133">
        <v>6569</v>
      </c>
    </row>
    <row r="6134" spans="1:19" x14ac:dyDescent="0.3">
      <c r="A6134" t="s">
        <v>7833</v>
      </c>
      <c r="B6134">
        <v>-1</v>
      </c>
      <c r="C6134" t="s">
        <v>7834</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15786</v>
      </c>
      <c r="R6134">
        <v>6570</v>
      </c>
      <c r="S6134">
        <v>6733</v>
      </c>
    </row>
    <row r="6135" spans="1:19" x14ac:dyDescent="0.3">
      <c r="A6135" t="s">
        <v>7833</v>
      </c>
      <c r="B6135">
        <v>-1</v>
      </c>
      <c r="C6135" t="s">
        <v>7834</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15787</v>
      </c>
      <c r="R6135">
        <v>6734</v>
      </c>
      <c r="S6135">
        <v>7044</v>
      </c>
    </row>
    <row r="6136" spans="1:19" x14ac:dyDescent="0.3">
      <c r="A6136" t="s">
        <v>141</v>
      </c>
      <c r="B6136">
        <v>1</v>
      </c>
      <c r="C6136" t="s">
        <v>1056</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15788</v>
      </c>
      <c r="R6136">
        <v>1</v>
      </c>
      <c r="S6136">
        <v>195</v>
      </c>
    </row>
    <row r="6137" spans="1:19" x14ac:dyDescent="0.3">
      <c r="A6137" t="s">
        <v>141</v>
      </c>
      <c r="B6137">
        <v>1</v>
      </c>
      <c r="C6137" t="s">
        <v>1056</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15789</v>
      </c>
      <c r="R6137">
        <v>196</v>
      </c>
      <c r="S6137">
        <v>443</v>
      </c>
    </row>
    <row r="6138" spans="1:19" x14ac:dyDescent="0.3">
      <c r="A6138" t="s">
        <v>141</v>
      </c>
      <c r="B6138">
        <v>1</v>
      </c>
      <c r="C6138" t="s">
        <v>1056</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15790</v>
      </c>
      <c r="R6138">
        <v>444</v>
      </c>
      <c r="S6138">
        <v>590</v>
      </c>
    </row>
    <row r="6139" spans="1:19" x14ac:dyDescent="0.3">
      <c r="A6139" t="s">
        <v>141</v>
      </c>
      <c r="B6139">
        <v>1</v>
      </c>
      <c r="C6139" t="s">
        <v>1056</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15791</v>
      </c>
      <c r="R6139">
        <v>591</v>
      </c>
      <c r="S6139">
        <v>747</v>
      </c>
    </row>
    <row r="6140" spans="1:19" x14ac:dyDescent="0.3">
      <c r="A6140" t="s">
        <v>141</v>
      </c>
      <c r="B6140">
        <v>1</v>
      </c>
      <c r="C6140" t="s">
        <v>1056</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15792</v>
      </c>
      <c r="R6140">
        <v>748</v>
      </c>
      <c r="S6140">
        <v>869</v>
      </c>
    </row>
    <row r="6141" spans="1:19" x14ac:dyDescent="0.3">
      <c r="A6141" t="s">
        <v>141</v>
      </c>
      <c r="B6141">
        <v>1</v>
      </c>
      <c r="C6141" t="s">
        <v>1056</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15793</v>
      </c>
      <c r="R6141">
        <v>870</v>
      </c>
      <c r="S6141">
        <v>1007</v>
      </c>
    </row>
    <row r="6142" spans="1:19" x14ac:dyDescent="0.3">
      <c r="A6142" t="s">
        <v>141</v>
      </c>
      <c r="B6142">
        <v>1</v>
      </c>
      <c r="C6142" t="s">
        <v>1056</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15794</v>
      </c>
      <c r="R6142">
        <v>1008</v>
      </c>
      <c r="S6142">
        <v>1095</v>
      </c>
    </row>
    <row r="6143" spans="1:19" x14ac:dyDescent="0.3">
      <c r="A6143" t="s">
        <v>141</v>
      </c>
      <c r="B6143">
        <v>1</v>
      </c>
      <c r="C6143" t="s">
        <v>1056</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15795</v>
      </c>
      <c r="R6143">
        <v>1096</v>
      </c>
      <c r="S6143">
        <v>1227</v>
      </c>
    </row>
    <row r="6144" spans="1:19" x14ac:dyDescent="0.3">
      <c r="A6144" t="s">
        <v>141</v>
      </c>
      <c r="B6144">
        <v>1</v>
      </c>
      <c r="C6144" t="s">
        <v>1056</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15796</v>
      </c>
      <c r="R6144">
        <v>1228</v>
      </c>
      <c r="S6144">
        <v>1431</v>
      </c>
    </row>
    <row r="6145" spans="1:19" x14ac:dyDescent="0.3">
      <c r="A6145" t="s">
        <v>141</v>
      </c>
      <c r="B6145">
        <v>1</v>
      </c>
      <c r="C6145" t="s">
        <v>1056</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15797</v>
      </c>
      <c r="R6145">
        <v>1432</v>
      </c>
      <c r="S6145">
        <v>1563</v>
      </c>
    </row>
    <row r="6146" spans="1:19" x14ac:dyDescent="0.3">
      <c r="A6146" t="s">
        <v>141</v>
      </c>
      <c r="B6146">
        <v>1</v>
      </c>
      <c r="C6146" t="s">
        <v>1056</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15798</v>
      </c>
      <c r="R6146">
        <v>1564</v>
      </c>
      <c r="S6146">
        <v>1941</v>
      </c>
    </row>
    <row r="6147" spans="1:19" x14ac:dyDescent="0.3">
      <c r="A6147" t="s">
        <v>141</v>
      </c>
      <c r="B6147">
        <v>1</v>
      </c>
      <c r="C6147" t="s">
        <v>1056</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15799</v>
      </c>
      <c r="R6147">
        <v>1942</v>
      </c>
      <c r="S6147">
        <v>2036</v>
      </c>
    </row>
    <row r="6148" spans="1:19" x14ac:dyDescent="0.3">
      <c r="A6148" t="s">
        <v>141</v>
      </c>
      <c r="B6148">
        <v>1</v>
      </c>
      <c r="C6148" t="s">
        <v>1056</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15800</v>
      </c>
      <c r="R6148">
        <v>2037</v>
      </c>
      <c r="S6148">
        <v>2153</v>
      </c>
    </row>
    <row r="6149" spans="1:19" x14ac:dyDescent="0.3">
      <c r="A6149" t="s">
        <v>141</v>
      </c>
      <c r="B6149">
        <v>1</v>
      </c>
      <c r="C6149" t="s">
        <v>1056</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15801</v>
      </c>
      <c r="R6149">
        <v>2154</v>
      </c>
      <c r="S6149">
        <v>2251</v>
      </c>
    </row>
    <row r="6150" spans="1:19" x14ac:dyDescent="0.3">
      <c r="A6150" t="s">
        <v>141</v>
      </c>
      <c r="B6150">
        <v>1</v>
      </c>
      <c r="C6150" t="s">
        <v>1056</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15802</v>
      </c>
      <c r="R6150">
        <v>2252</v>
      </c>
      <c r="S6150">
        <v>2434</v>
      </c>
    </row>
    <row r="6151" spans="1:19" x14ac:dyDescent="0.3">
      <c r="A6151" t="s">
        <v>141</v>
      </c>
      <c r="B6151">
        <v>1</v>
      </c>
      <c r="C6151" t="s">
        <v>1056</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15803</v>
      </c>
      <c r="R6151">
        <v>2435</v>
      </c>
      <c r="S6151">
        <v>2721</v>
      </c>
    </row>
    <row r="6152" spans="1:19" x14ac:dyDescent="0.3">
      <c r="A6152" t="s">
        <v>6290</v>
      </c>
      <c r="B6152">
        <v>1</v>
      </c>
      <c r="C6152" t="s">
        <v>6291</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15804</v>
      </c>
    </row>
    <row r="6153" spans="1:19" x14ac:dyDescent="0.3">
      <c r="A6153" t="s">
        <v>6290</v>
      </c>
      <c r="B6153">
        <v>1</v>
      </c>
      <c r="C6153" t="s">
        <v>6291</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15805</v>
      </c>
    </row>
    <row r="6154" spans="1:19" x14ac:dyDescent="0.3">
      <c r="A6154" t="s">
        <v>6290</v>
      </c>
      <c r="B6154">
        <v>1</v>
      </c>
      <c r="C6154" t="s">
        <v>6291</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15806</v>
      </c>
      <c r="R6154">
        <v>1</v>
      </c>
      <c r="S6154">
        <v>1134</v>
      </c>
    </row>
    <row r="6155" spans="1:19" x14ac:dyDescent="0.3">
      <c r="A6155" t="s">
        <v>3972</v>
      </c>
      <c r="B6155">
        <v>-1</v>
      </c>
      <c r="C6155" t="s">
        <v>3983</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15807</v>
      </c>
    </row>
    <row r="6156" spans="1:19" x14ac:dyDescent="0.3">
      <c r="A6156" t="s">
        <v>3972</v>
      </c>
      <c r="B6156">
        <v>-1</v>
      </c>
      <c r="C6156" t="s">
        <v>3983</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15808</v>
      </c>
    </row>
    <row r="6157" spans="1:19" x14ac:dyDescent="0.3">
      <c r="A6157" t="s">
        <v>3972</v>
      </c>
      <c r="B6157">
        <v>-1</v>
      </c>
      <c r="C6157" t="s">
        <v>3983</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15809</v>
      </c>
      <c r="R6157">
        <v>1</v>
      </c>
      <c r="S6157">
        <v>414</v>
      </c>
    </row>
    <row r="6158" spans="1:19" x14ac:dyDescent="0.3">
      <c r="A6158" t="s">
        <v>3972</v>
      </c>
      <c r="B6158">
        <v>-1</v>
      </c>
      <c r="C6158" t="s">
        <v>3983</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15810</v>
      </c>
      <c r="R6158">
        <v>415</v>
      </c>
      <c r="S6158">
        <v>1007</v>
      </c>
    </row>
    <row r="6159" spans="1:19" x14ac:dyDescent="0.3">
      <c r="A6159" t="s">
        <v>3972</v>
      </c>
      <c r="B6159">
        <v>-1</v>
      </c>
      <c r="C6159" t="s">
        <v>3983</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15811</v>
      </c>
      <c r="R6159">
        <v>1008</v>
      </c>
      <c r="S6159">
        <v>1122</v>
      </c>
    </row>
    <row r="6160" spans="1:19" x14ac:dyDescent="0.3">
      <c r="A6160" t="s">
        <v>3972</v>
      </c>
      <c r="B6160">
        <v>-1</v>
      </c>
      <c r="C6160" t="s">
        <v>3983</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15812</v>
      </c>
      <c r="R6160">
        <v>1123</v>
      </c>
      <c r="S6160">
        <v>1328</v>
      </c>
    </row>
    <row r="6161" spans="1:19" x14ac:dyDescent="0.3">
      <c r="A6161" t="s">
        <v>3972</v>
      </c>
      <c r="B6161">
        <v>-1</v>
      </c>
      <c r="C6161" t="s">
        <v>3983</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15813</v>
      </c>
      <c r="R6161">
        <v>1329</v>
      </c>
      <c r="S6161">
        <v>1497</v>
      </c>
    </row>
    <row r="6162" spans="1:19" x14ac:dyDescent="0.3">
      <c r="A6162" t="s">
        <v>3972</v>
      </c>
      <c r="B6162">
        <v>-1</v>
      </c>
      <c r="C6162" t="s">
        <v>3983</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15814</v>
      </c>
      <c r="R6162">
        <v>1498</v>
      </c>
      <c r="S6162">
        <v>1651</v>
      </c>
    </row>
    <row r="6163" spans="1:19" x14ac:dyDescent="0.3">
      <c r="A6163" t="s">
        <v>3972</v>
      </c>
      <c r="B6163">
        <v>-1</v>
      </c>
      <c r="C6163" t="s">
        <v>3983</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15815</v>
      </c>
      <c r="R6163">
        <v>1652</v>
      </c>
      <c r="S6163">
        <v>1777</v>
      </c>
    </row>
    <row r="6164" spans="1:19" x14ac:dyDescent="0.3">
      <c r="A6164" t="s">
        <v>3972</v>
      </c>
      <c r="B6164">
        <v>-1</v>
      </c>
      <c r="C6164" t="s">
        <v>3983</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15816</v>
      </c>
      <c r="R6164">
        <v>1778</v>
      </c>
      <c r="S6164">
        <v>2007</v>
      </c>
    </row>
    <row r="6165" spans="1:19" x14ac:dyDescent="0.3">
      <c r="A6165" t="s">
        <v>3972</v>
      </c>
      <c r="B6165">
        <v>-1</v>
      </c>
      <c r="C6165" t="s">
        <v>3983</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15817</v>
      </c>
      <c r="R6165">
        <v>2008</v>
      </c>
      <c r="S6165">
        <v>2168</v>
      </c>
    </row>
    <row r="6166" spans="1:19" x14ac:dyDescent="0.3">
      <c r="A6166" t="s">
        <v>3972</v>
      </c>
      <c r="B6166">
        <v>-1</v>
      </c>
      <c r="C6166" t="s">
        <v>3983</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15818</v>
      </c>
      <c r="R6166">
        <v>2169</v>
      </c>
      <c r="S6166">
        <v>2356</v>
      </c>
    </row>
    <row r="6167" spans="1:19" x14ac:dyDescent="0.3">
      <c r="A6167" t="s">
        <v>3972</v>
      </c>
      <c r="B6167">
        <v>-1</v>
      </c>
      <c r="C6167" t="s">
        <v>3983</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15819</v>
      </c>
      <c r="R6167">
        <v>2357</v>
      </c>
      <c r="S6167">
        <v>2595</v>
      </c>
    </row>
    <row r="6168" spans="1:19" x14ac:dyDescent="0.3">
      <c r="A6168" t="s">
        <v>3972</v>
      </c>
      <c r="B6168">
        <v>-1</v>
      </c>
      <c r="C6168" t="s">
        <v>3983</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15820</v>
      </c>
      <c r="R6168">
        <v>2596</v>
      </c>
      <c r="S6168">
        <v>4395</v>
      </c>
    </row>
    <row r="6169" spans="1:19" x14ac:dyDescent="0.3">
      <c r="A6169" t="s">
        <v>3972</v>
      </c>
      <c r="B6169">
        <v>-1</v>
      </c>
      <c r="C6169" t="s">
        <v>3987</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15809</v>
      </c>
      <c r="R6169">
        <v>1</v>
      </c>
      <c r="S6169">
        <v>414</v>
      </c>
    </row>
    <row r="6170" spans="1:19" x14ac:dyDescent="0.3">
      <c r="A6170" t="s">
        <v>3972</v>
      </c>
      <c r="B6170">
        <v>-1</v>
      </c>
      <c r="C6170" t="s">
        <v>3987</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15810</v>
      </c>
      <c r="R6170">
        <v>415</v>
      </c>
      <c r="S6170">
        <v>1007</v>
      </c>
    </row>
    <row r="6171" spans="1:19" x14ac:dyDescent="0.3">
      <c r="A6171" t="s">
        <v>3972</v>
      </c>
      <c r="B6171">
        <v>-1</v>
      </c>
      <c r="C6171" t="s">
        <v>3987</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15811</v>
      </c>
      <c r="R6171">
        <v>1008</v>
      </c>
      <c r="S6171">
        <v>1122</v>
      </c>
    </row>
    <row r="6172" spans="1:19" x14ac:dyDescent="0.3">
      <c r="A6172" t="s">
        <v>3972</v>
      </c>
      <c r="B6172">
        <v>-1</v>
      </c>
      <c r="C6172" t="s">
        <v>3987</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15812</v>
      </c>
      <c r="R6172">
        <v>1123</v>
      </c>
      <c r="S6172">
        <v>1328</v>
      </c>
    </row>
    <row r="6173" spans="1:19" x14ac:dyDescent="0.3">
      <c r="A6173" t="s">
        <v>3972</v>
      </c>
      <c r="B6173">
        <v>-1</v>
      </c>
      <c r="C6173" t="s">
        <v>3987</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15813</v>
      </c>
      <c r="R6173">
        <v>1329</v>
      </c>
      <c r="S6173">
        <v>1497</v>
      </c>
    </row>
    <row r="6174" spans="1:19" x14ac:dyDescent="0.3">
      <c r="A6174" t="s">
        <v>3972</v>
      </c>
      <c r="B6174">
        <v>-1</v>
      </c>
      <c r="C6174" t="s">
        <v>3987</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15814</v>
      </c>
      <c r="R6174">
        <v>1498</v>
      </c>
      <c r="S6174">
        <v>1651</v>
      </c>
    </row>
    <row r="6175" spans="1:19" x14ac:dyDescent="0.3">
      <c r="A6175" t="s">
        <v>3972</v>
      </c>
      <c r="B6175">
        <v>-1</v>
      </c>
      <c r="C6175" t="s">
        <v>3987</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15815</v>
      </c>
      <c r="R6175">
        <v>1652</v>
      </c>
      <c r="S6175">
        <v>1777</v>
      </c>
    </row>
    <row r="6176" spans="1:19" x14ac:dyDescent="0.3">
      <c r="A6176" t="s">
        <v>3972</v>
      </c>
      <c r="B6176">
        <v>-1</v>
      </c>
      <c r="C6176" t="s">
        <v>3987</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15816</v>
      </c>
      <c r="R6176">
        <v>1778</v>
      </c>
      <c r="S6176">
        <v>2007</v>
      </c>
    </row>
    <row r="6177" spans="1:19" x14ac:dyDescent="0.3">
      <c r="A6177" t="s">
        <v>3972</v>
      </c>
      <c r="B6177">
        <v>-1</v>
      </c>
      <c r="C6177" t="s">
        <v>3987</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15817</v>
      </c>
      <c r="R6177">
        <v>2008</v>
      </c>
      <c r="S6177">
        <v>2168</v>
      </c>
    </row>
    <row r="6178" spans="1:19" x14ac:dyDescent="0.3">
      <c r="A6178" t="s">
        <v>3972</v>
      </c>
      <c r="B6178">
        <v>-1</v>
      </c>
      <c r="C6178" t="s">
        <v>3987</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15818</v>
      </c>
      <c r="R6178">
        <v>2169</v>
      </c>
      <c r="S6178">
        <v>2356</v>
      </c>
    </row>
    <row r="6179" spans="1:19" x14ac:dyDescent="0.3">
      <c r="A6179" t="s">
        <v>3972</v>
      </c>
      <c r="B6179">
        <v>-1</v>
      </c>
      <c r="C6179" t="s">
        <v>3987</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15819</v>
      </c>
      <c r="R6179">
        <v>2357</v>
      </c>
      <c r="S6179">
        <v>2595</v>
      </c>
    </row>
    <row r="6180" spans="1:19" x14ac:dyDescent="0.3">
      <c r="A6180" t="s">
        <v>3972</v>
      </c>
      <c r="B6180">
        <v>-1</v>
      </c>
      <c r="C6180" t="s">
        <v>3987</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15821</v>
      </c>
    </row>
    <row r="6181" spans="1:19" x14ac:dyDescent="0.3">
      <c r="A6181" t="s">
        <v>3972</v>
      </c>
      <c r="B6181">
        <v>-1</v>
      </c>
      <c r="C6181" t="s">
        <v>3987</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15822</v>
      </c>
      <c r="R6181">
        <v>2596</v>
      </c>
      <c r="S6181">
        <v>4395</v>
      </c>
    </row>
    <row r="6182" spans="1:19" x14ac:dyDescent="0.3">
      <c r="A6182" t="s">
        <v>3972</v>
      </c>
      <c r="B6182">
        <v>-1</v>
      </c>
      <c r="C6182" t="s">
        <v>3990</v>
      </c>
      <c r="D6182">
        <f>INDEX(Transcripts[#Data], MATCH(Exons[[#This Row],[Transcript stable ID]], Transcripts[Transcript stable ID], 0), 4)</f>
        <v>0</v>
      </c>
      <c r="E6182" t="s">
        <v>27</v>
      </c>
      <c r="F6182">
        <v>10275734</v>
      </c>
      <c r="G6182">
        <v>10275924</v>
      </c>
      <c r="J6182">
        <v>10275924</v>
      </c>
      <c r="K6182">
        <v>10275734</v>
      </c>
      <c r="L6182">
        <v>10275924</v>
      </c>
      <c r="N6182">
        <v>1</v>
      </c>
      <c r="Q6182" t="s">
        <v>15808</v>
      </c>
    </row>
    <row r="6183" spans="1:19" x14ac:dyDescent="0.3">
      <c r="A6183" t="s">
        <v>3972</v>
      </c>
      <c r="B6183">
        <v>-1</v>
      </c>
      <c r="C6183" t="s">
        <v>3990</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15809</v>
      </c>
      <c r="R6183">
        <v>1</v>
      </c>
      <c r="S6183">
        <v>414</v>
      </c>
    </row>
    <row r="6184" spans="1:19" x14ac:dyDescent="0.3">
      <c r="A6184" t="s">
        <v>3972</v>
      </c>
      <c r="B6184">
        <v>-1</v>
      </c>
      <c r="C6184" t="s">
        <v>3990</v>
      </c>
      <c r="D6184">
        <f>INDEX(Transcripts[#Data], MATCH(Exons[[#This Row],[Transcript stable ID]], Transcripts[Transcript stable ID], 0), 4)</f>
        <v>0</v>
      </c>
      <c r="E6184" t="s">
        <v>27</v>
      </c>
      <c r="J6184">
        <v>10275924</v>
      </c>
      <c r="K6184">
        <v>10031816</v>
      </c>
      <c r="L6184">
        <v>10032408</v>
      </c>
      <c r="N6184">
        <v>3</v>
      </c>
      <c r="O6184">
        <v>624</v>
      </c>
      <c r="P6184">
        <v>1216</v>
      </c>
      <c r="Q6184" t="s">
        <v>15810</v>
      </c>
      <c r="R6184">
        <v>415</v>
      </c>
      <c r="S6184">
        <v>1007</v>
      </c>
    </row>
    <row r="6185" spans="1:19" x14ac:dyDescent="0.3">
      <c r="A6185" t="s">
        <v>3972</v>
      </c>
      <c r="B6185">
        <v>-1</v>
      </c>
      <c r="C6185" t="s">
        <v>3990</v>
      </c>
      <c r="D6185">
        <f>INDEX(Transcripts[#Data], MATCH(Exons[[#This Row],[Transcript stable ID]], Transcripts[Transcript stable ID], 0), 4)</f>
        <v>0</v>
      </c>
      <c r="E6185" t="s">
        <v>27</v>
      </c>
      <c r="J6185">
        <v>10275924</v>
      </c>
      <c r="K6185">
        <v>9984843</v>
      </c>
      <c r="L6185">
        <v>9984957</v>
      </c>
      <c r="N6185">
        <v>4</v>
      </c>
      <c r="O6185">
        <v>1217</v>
      </c>
      <c r="P6185">
        <v>1331</v>
      </c>
      <c r="Q6185" t="s">
        <v>15811</v>
      </c>
      <c r="R6185">
        <v>1008</v>
      </c>
      <c r="S6185">
        <v>1122</v>
      </c>
    </row>
    <row r="6186" spans="1:19" x14ac:dyDescent="0.3">
      <c r="A6186" t="s">
        <v>3972</v>
      </c>
      <c r="B6186">
        <v>-1</v>
      </c>
      <c r="C6186" t="s">
        <v>3990</v>
      </c>
      <c r="D6186">
        <f>INDEX(Transcripts[#Data], MATCH(Exons[[#This Row],[Transcript stable ID]], Transcripts[Transcript stable ID], 0), 4)</f>
        <v>0</v>
      </c>
      <c r="E6186" t="s">
        <v>27</v>
      </c>
      <c r="J6186">
        <v>10275924</v>
      </c>
      <c r="K6186">
        <v>9943613</v>
      </c>
      <c r="L6186">
        <v>9943818</v>
      </c>
      <c r="N6186">
        <v>5</v>
      </c>
      <c r="O6186">
        <v>1332</v>
      </c>
      <c r="P6186">
        <v>1537</v>
      </c>
      <c r="Q6186" t="s">
        <v>15812</v>
      </c>
      <c r="R6186">
        <v>1123</v>
      </c>
      <c r="S6186">
        <v>1328</v>
      </c>
    </row>
    <row r="6187" spans="1:19" x14ac:dyDescent="0.3">
      <c r="A6187" t="s">
        <v>3972</v>
      </c>
      <c r="B6187">
        <v>-1</v>
      </c>
      <c r="C6187" t="s">
        <v>3990</v>
      </c>
      <c r="D6187">
        <f>INDEX(Transcripts[#Data], MATCH(Exons[[#This Row],[Transcript stable ID]], Transcripts[Transcript stable ID], 0), 4)</f>
        <v>0</v>
      </c>
      <c r="E6187" t="s">
        <v>27</v>
      </c>
      <c r="J6187">
        <v>10275924</v>
      </c>
      <c r="K6187">
        <v>9934793</v>
      </c>
      <c r="L6187">
        <v>9934961</v>
      </c>
      <c r="N6187">
        <v>6</v>
      </c>
      <c r="O6187">
        <v>1538</v>
      </c>
      <c r="P6187">
        <v>1706</v>
      </c>
      <c r="Q6187" t="s">
        <v>15813</v>
      </c>
      <c r="R6187">
        <v>1329</v>
      </c>
      <c r="S6187">
        <v>1497</v>
      </c>
    </row>
    <row r="6188" spans="1:19" x14ac:dyDescent="0.3">
      <c r="A6188" t="s">
        <v>3972</v>
      </c>
      <c r="B6188">
        <v>-1</v>
      </c>
      <c r="C6188" t="s">
        <v>3990</v>
      </c>
      <c r="D6188">
        <f>INDEX(Transcripts[#Data], MATCH(Exons[[#This Row],[Transcript stable ID]], Transcripts[Transcript stable ID], 0), 4)</f>
        <v>0</v>
      </c>
      <c r="E6188" t="s">
        <v>27</v>
      </c>
      <c r="J6188">
        <v>10275924</v>
      </c>
      <c r="K6188">
        <v>9934504</v>
      </c>
      <c r="L6188">
        <v>9934657</v>
      </c>
      <c r="N6188">
        <v>7</v>
      </c>
      <c r="O6188">
        <v>1707</v>
      </c>
      <c r="P6188">
        <v>1860</v>
      </c>
      <c r="Q6188" t="s">
        <v>15814</v>
      </c>
      <c r="R6188">
        <v>1498</v>
      </c>
      <c r="S6188">
        <v>1651</v>
      </c>
    </row>
    <row r="6189" spans="1:19" x14ac:dyDescent="0.3">
      <c r="A6189" t="s">
        <v>3972</v>
      </c>
      <c r="B6189">
        <v>-1</v>
      </c>
      <c r="C6189" t="s">
        <v>3990</v>
      </c>
      <c r="D6189">
        <f>INDEX(Transcripts[#Data], MATCH(Exons[[#This Row],[Transcript stable ID]], Transcripts[Transcript stable ID], 0), 4)</f>
        <v>0</v>
      </c>
      <c r="E6189" t="s">
        <v>27</v>
      </c>
      <c r="J6189">
        <v>10275924</v>
      </c>
      <c r="K6189">
        <v>9927962</v>
      </c>
      <c r="L6189">
        <v>9928087</v>
      </c>
      <c r="N6189">
        <v>8</v>
      </c>
      <c r="O6189">
        <v>1861</v>
      </c>
      <c r="P6189">
        <v>1986</v>
      </c>
      <c r="Q6189" t="s">
        <v>15815</v>
      </c>
      <c r="R6189">
        <v>1652</v>
      </c>
      <c r="S6189">
        <v>1777</v>
      </c>
    </row>
    <row r="6190" spans="1:19" x14ac:dyDescent="0.3">
      <c r="A6190" t="s">
        <v>3972</v>
      </c>
      <c r="B6190">
        <v>-1</v>
      </c>
      <c r="C6190" t="s">
        <v>3990</v>
      </c>
      <c r="D6190">
        <f>INDEX(Transcripts[#Data], MATCH(Exons[[#This Row],[Transcript stable ID]], Transcripts[Transcript stable ID], 0), 4)</f>
        <v>0</v>
      </c>
      <c r="E6190" t="s">
        <v>27</v>
      </c>
      <c r="J6190">
        <v>10275924</v>
      </c>
      <c r="K6190">
        <v>9923280</v>
      </c>
      <c r="L6190">
        <v>9923509</v>
      </c>
      <c r="N6190">
        <v>9</v>
      </c>
      <c r="O6190">
        <v>1987</v>
      </c>
      <c r="P6190">
        <v>2216</v>
      </c>
      <c r="Q6190" t="s">
        <v>15816</v>
      </c>
      <c r="R6190">
        <v>1778</v>
      </c>
      <c r="S6190">
        <v>2007</v>
      </c>
    </row>
    <row r="6191" spans="1:19" x14ac:dyDescent="0.3">
      <c r="A6191" t="s">
        <v>3972</v>
      </c>
      <c r="B6191">
        <v>-1</v>
      </c>
      <c r="C6191" t="s">
        <v>3990</v>
      </c>
      <c r="D6191">
        <f>INDEX(Transcripts[#Data], MATCH(Exons[[#This Row],[Transcript stable ID]], Transcripts[Transcript stable ID], 0), 4)</f>
        <v>0</v>
      </c>
      <c r="E6191" t="s">
        <v>27</v>
      </c>
      <c r="J6191">
        <v>10275924</v>
      </c>
      <c r="K6191">
        <v>9916121</v>
      </c>
      <c r="L6191">
        <v>9916281</v>
      </c>
      <c r="N6191">
        <v>10</v>
      </c>
      <c r="O6191">
        <v>2217</v>
      </c>
      <c r="P6191">
        <v>2377</v>
      </c>
      <c r="Q6191" t="s">
        <v>15817</v>
      </c>
      <c r="R6191">
        <v>2008</v>
      </c>
      <c r="S6191">
        <v>2168</v>
      </c>
    </row>
    <row r="6192" spans="1:19" x14ac:dyDescent="0.3">
      <c r="A6192" t="s">
        <v>3972</v>
      </c>
      <c r="B6192">
        <v>-1</v>
      </c>
      <c r="C6192" t="s">
        <v>3990</v>
      </c>
      <c r="D6192">
        <f>INDEX(Transcripts[#Data], MATCH(Exons[[#This Row],[Transcript stable ID]], Transcripts[Transcript stable ID], 0), 4)</f>
        <v>0</v>
      </c>
      <c r="E6192" t="s">
        <v>27</v>
      </c>
      <c r="J6192">
        <v>10275924</v>
      </c>
      <c r="K6192">
        <v>9892134</v>
      </c>
      <c r="L6192">
        <v>9892321</v>
      </c>
      <c r="N6192">
        <v>11</v>
      </c>
      <c r="O6192">
        <v>2378</v>
      </c>
      <c r="P6192">
        <v>2565</v>
      </c>
      <c r="Q6192" t="s">
        <v>15818</v>
      </c>
      <c r="R6192">
        <v>2169</v>
      </c>
      <c r="S6192">
        <v>2356</v>
      </c>
    </row>
    <row r="6193" spans="1:19" x14ac:dyDescent="0.3">
      <c r="A6193" t="s">
        <v>3972</v>
      </c>
      <c r="B6193">
        <v>-1</v>
      </c>
      <c r="C6193" t="s">
        <v>3990</v>
      </c>
      <c r="D6193">
        <f>INDEX(Transcripts[#Data], MATCH(Exons[[#This Row],[Transcript stable ID]], Transcripts[Transcript stable ID], 0), 4)</f>
        <v>0</v>
      </c>
      <c r="E6193" t="s">
        <v>27</v>
      </c>
      <c r="J6193">
        <v>10275924</v>
      </c>
      <c r="K6193">
        <v>9862708</v>
      </c>
      <c r="L6193">
        <v>9862946</v>
      </c>
      <c r="N6193">
        <v>12</v>
      </c>
      <c r="O6193">
        <v>2566</v>
      </c>
      <c r="P6193">
        <v>2804</v>
      </c>
      <c r="Q6193" t="s">
        <v>15819</v>
      </c>
      <c r="R6193">
        <v>2357</v>
      </c>
      <c r="S6193">
        <v>2595</v>
      </c>
    </row>
    <row r="6194" spans="1:19" x14ac:dyDescent="0.3">
      <c r="A6194" t="s">
        <v>3972</v>
      </c>
      <c r="B6194">
        <v>-1</v>
      </c>
      <c r="C6194" t="s">
        <v>3990</v>
      </c>
      <c r="D6194">
        <f>INDEX(Transcripts[#Data], MATCH(Exons[[#This Row],[Transcript stable ID]], Transcripts[Transcript stable ID], 0), 4)</f>
        <v>0</v>
      </c>
      <c r="E6194" t="s">
        <v>27</v>
      </c>
      <c r="J6194">
        <v>10275924</v>
      </c>
      <c r="K6194">
        <v>9857629</v>
      </c>
      <c r="L6194">
        <v>9858805</v>
      </c>
      <c r="N6194">
        <v>13</v>
      </c>
      <c r="O6194">
        <v>2805</v>
      </c>
      <c r="P6194">
        <v>3981</v>
      </c>
      <c r="Q6194" t="s">
        <v>15823</v>
      </c>
      <c r="R6194">
        <v>2596</v>
      </c>
      <c r="S6194">
        <v>3772</v>
      </c>
    </row>
    <row r="6195" spans="1:19" x14ac:dyDescent="0.3">
      <c r="A6195" t="s">
        <v>3972</v>
      </c>
      <c r="B6195">
        <v>-1</v>
      </c>
      <c r="C6195" t="s">
        <v>3990</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15824</v>
      </c>
      <c r="R6195">
        <v>3773</v>
      </c>
      <c r="S6195">
        <v>3846</v>
      </c>
    </row>
    <row r="6196" spans="1:19" x14ac:dyDescent="0.3">
      <c r="A6196" t="s">
        <v>139</v>
      </c>
      <c r="B6196">
        <v>-1</v>
      </c>
      <c r="C6196" t="s">
        <v>4113</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15825</v>
      </c>
    </row>
    <row r="6197" spans="1:19" x14ac:dyDescent="0.3">
      <c r="A6197" t="s">
        <v>139</v>
      </c>
      <c r="B6197">
        <v>-1</v>
      </c>
      <c r="C6197" t="s">
        <v>4113</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15826</v>
      </c>
      <c r="R6197">
        <v>1</v>
      </c>
      <c r="S6197">
        <v>58</v>
      </c>
    </row>
    <row r="6198" spans="1:19" x14ac:dyDescent="0.3">
      <c r="A6198" t="s">
        <v>139</v>
      </c>
      <c r="B6198">
        <v>-1</v>
      </c>
      <c r="C6198" t="s">
        <v>4113</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15827</v>
      </c>
      <c r="R6198">
        <v>59</v>
      </c>
      <c r="S6198">
        <v>156</v>
      </c>
    </row>
    <row r="6199" spans="1:19" x14ac:dyDescent="0.3">
      <c r="A6199" t="s">
        <v>139</v>
      </c>
      <c r="B6199">
        <v>-1</v>
      </c>
      <c r="C6199" t="s">
        <v>4113</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15828</v>
      </c>
      <c r="R6199">
        <v>157</v>
      </c>
      <c r="S6199">
        <v>213</v>
      </c>
    </row>
    <row r="6200" spans="1:19" x14ac:dyDescent="0.3">
      <c r="A6200" t="s">
        <v>139</v>
      </c>
      <c r="B6200">
        <v>-1</v>
      </c>
      <c r="C6200" t="s">
        <v>4113</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15829</v>
      </c>
      <c r="R6200">
        <v>214</v>
      </c>
      <c r="S6200">
        <v>257</v>
      </c>
    </row>
    <row r="6201" spans="1:19" x14ac:dyDescent="0.3">
      <c r="A6201" t="s">
        <v>139</v>
      </c>
      <c r="B6201">
        <v>-1</v>
      </c>
      <c r="C6201" t="s">
        <v>4113</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15830</v>
      </c>
      <c r="R6201">
        <v>258</v>
      </c>
      <c r="S6201">
        <v>330</v>
      </c>
    </row>
    <row r="6202" spans="1:19" x14ac:dyDescent="0.3">
      <c r="A6202" t="s">
        <v>139</v>
      </c>
      <c r="B6202">
        <v>-1</v>
      </c>
      <c r="C6202" t="s">
        <v>4113</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15831</v>
      </c>
      <c r="R6202">
        <v>331</v>
      </c>
      <c r="S6202">
        <v>402</v>
      </c>
    </row>
    <row r="6203" spans="1:19" x14ac:dyDescent="0.3">
      <c r="A6203" t="s">
        <v>139</v>
      </c>
      <c r="B6203">
        <v>-1</v>
      </c>
      <c r="C6203" t="s">
        <v>4113</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15832</v>
      </c>
      <c r="R6203">
        <v>403</v>
      </c>
      <c r="S6203">
        <v>516</v>
      </c>
    </row>
    <row r="6204" spans="1:19" x14ac:dyDescent="0.3">
      <c r="A6204" t="s">
        <v>139</v>
      </c>
      <c r="B6204">
        <v>-1</v>
      </c>
      <c r="C6204" t="s">
        <v>4113</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15833</v>
      </c>
      <c r="R6204">
        <v>517</v>
      </c>
      <c r="S6204">
        <v>645</v>
      </c>
    </row>
    <row r="6205" spans="1:19" x14ac:dyDescent="0.3">
      <c r="A6205" t="s">
        <v>139</v>
      </c>
      <c r="B6205">
        <v>-1</v>
      </c>
      <c r="C6205" t="s">
        <v>4113</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15834</v>
      </c>
      <c r="R6205">
        <v>646</v>
      </c>
      <c r="S6205">
        <v>953</v>
      </c>
    </row>
    <row r="6206" spans="1:19" x14ac:dyDescent="0.3">
      <c r="A6206" t="s">
        <v>139</v>
      </c>
      <c r="B6206">
        <v>-1</v>
      </c>
      <c r="C6206" t="s">
        <v>4113</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15835</v>
      </c>
      <c r="R6206">
        <v>954</v>
      </c>
      <c r="S6206">
        <v>1008</v>
      </c>
    </row>
    <row r="6207" spans="1:19" x14ac:dyDescent="0.3">
      <c r="A6207" t="s">
        <v>139</v>
      </c>
      <c r="B6207">
        <v>-1</v>
      </c>
      <c r="C6207" t="s">
        <v>4113</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15836</v>
      </c>
      <c r="R6207">
        <v>1009</v>
      </c>
      <c r="S6207">
        <v>1092</v>
      </c>
    </row>
    <row r="6208" spans="1:19" x14ac:dyDescent="0.3">
      <c r="A6208" t="s">
        <v>139</v>
      </c>
      <c r="B6208">
        <v>-1</v>
      </c>
      <c r="C6208" t="s">
        <v>4113</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15837</v>
      </c>
      <c r="R6208">
        <v>1093</v>
      </c>
      <c r="S6208">
        <v>1108</v>
      </c>
    </row>
    <row r="6209" spans="1:19" x14ac:dyDescent="0.3">
      <c r="A6209" t="s">
        <v>139</v>
      </c>
      <c r="B6209">
        <v>-1</v>
      </c>
      <c r="C6209" t="s">
        <v>4113</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15838</v>
      </c>
      <c r="R6209">
        <v>1109</v>
      </c>
      <c r="S6209">
        <v>1191</v>
      </c>
    </row>
    <row r="6210" spans="1:19" x14ac:dyDescent="0.3">
      <c r="A6210" t="s">
        <v>139</v>
      </c>
      <c r="B6210">
        <v>-1</v>
      </c>
      <c r="C6210" t="s">
        <v>4113</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15839</v>
      </c>
      <c r="R6210">
        <v>1192</v>
      </c>
      <c r="S6210">
        <v>1361</v>
      </c>
    </row>
    <row r="6211" spans="1:19" x14ac:dyDescent="0.3">
      <c r="A6211" t="s">
        <v>139</v>
      </c>
      <c r="B6211">
        <v>-1</v>
      </c>
      <c r="C6211" t="s">
        <v>4113</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15840</v>
      </c>
    </row>
    <row r="6212" spans="1:19" x14ac:dyDescent="0.3">
      <c r="A6212" t="s">
        <v>139</v>
      </c>
      <c r="B6212">
        <v>-1</v>
      </c>
      <c r="C6212" t="s">
        <v>4113</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15841</v>
      </c>
      <c r="R6212">
        <v>1362</v>
      </c>
      <c r="S6212">
        <v>1392</v>
      </c>
    </row>
    <row r="6213" spans="1:19" x14ac:dyDescent="0.3">
      <c r="A6213" t="s">
        <v>139</v>
      </c>
      <c r="B6213">
        <v>-1</v>
      </c>
      <c r="C6213" t="s">
        <v>4106</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15825</v>
      </c>
    </row>
    <row r="6214" spans="1:19" x14ac:dyDescent="0.3">
      <c r="A6214" t="s">
        <v>139</v>
      </c>
      <c r="B6214">
        <v>-1</v>
      </c>
      <c r="C6214" t="s">
        <v>4106</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15826</v>
      </c>
      <c r="R6214">
        <v>1</v>
      </c>
      <c r="S6214">
        <v>58</v>
      </c>
    </row>
    <row r="6215" spans="1:19" x14ac:dyDescent="0.3">
      <c r="A6215" t="s">
        <v>139</v>
      </c>
      <c r="B6215">
        <v>-1</v>
      </c>
      <c r="C6215" t="s">
        <v>4106</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15827</v>
      </c>
      <c r="R6215">
        <v>59</v>
      </c>
      <c r="S6215">
        <v>156</v>
      </c>
    </row>
    <row r="6216" spans="1:19" x14ac:dyDescent="0.3">
      <c r="A6216" t="s">
        <v>139</v>
      </c>
      <c r="B6216">
        <v>-1</v>
      </c>
      <c r="C6216" t="s">
        <v>4106</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15828</v>
      </c>
      <c r="R6216">
        <v>157</v>
      </c>
      <c r="S6216">
        <v>213</v>
      </c>
    </row>
    <row r="6217" spans="1:19" x14ac:dyDescent="0.3">
      <c r="A6217" t="s">
        <v>139</v>
      </c>
      <c r="B6217">
        <v>-1</v>
      </c>
      <c r="C6217" t="s">
        <v>4106</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15829</v>
      </c>
      <c r="R6217">
        <v>214</v>
      </c>
      <c r="S6217">
        <v>257</v>
      </c>
    </row>
    <row r="6218" spans="1:19" x14ac:dyDescent="0.3">
      <c r="A6218" t="s">
        <v>139</v>
      </c>
      <c r="B6218">
        <v>-1</v>
      </c>
      <c r="C6218" t="s">
        <v>4106</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15830</v>
      </c>
      <c r="R6218">
        <v>258</v>
      </c>
      <c r="S6218">
        <v>330</v>
      </c>
    </row>
    <row r="6219" spans="1:19" x14ac:dyDescent="0.3">
      <c r="A6219" t="s">
        <v>139</v>
      </c>
      <c r="B6219">
        <v>-1</v>
      </c>
      <c r="C6219" t="s">
        <v>4106</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15831</v>
      </c>
      <c r="R6219">
        <v>331</v>
      </c>
      <c r="S6219">
        <v>402</v>
      </c>
    </row>
    <row r="6220" spans="1:19" x14ac:dyDescent="0.3">
      <c r="A6220" t="s">
        <v>139</v>
      </c>
      <c r="B6220">
        <v>-1</v>
      </c>
      <c r="C6220" t="s">
        <v>4106</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15832</v>
      </c>
      <c r="R6220">
        <v>403</v>
      </c>
      <c r="S6220">
        <v>516</v>
      </c>
    </row>
    <row r="6221" spans="1:19" x14ac:dyDescent="0.3">
      <c r="A6221" t="s">
        <v>139</v>
      </c>
      <c r="B6221">
        <v>-1</v>
      </c>
      <c r="C6221" t="s">
        <v>4106</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15833</v>
      </c>
      <c r="R6221">
        <v>517</v>
      </c>
      <c r="S6221">
        <v>645</v>
      </c>
    </row>
    <row r="6222" spans="1:19" x14ac:dyDescent="0.3">
      <c r="A6222" t="s">
        <v>139</v>
      </c>
      <c r="B6222">
        <v>-1</v>
      </c>
      <c r="C6222" t="s">
        <v>4106</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15834</v>
      </c>
      <c r="R6222">
        <v>646</v>
      </c>
      <c r="S6222">
        <v>953</v>
      </c>
    </row>
    <row r="6223" spans="1:19" x14ac:dyDescent="0.3">
      <c r="A6223" t="s">
        <v>139</v>
      </c>
      <c r="B6223">
        <v>-1</v>
      </c>
      <c r="C6223" t="s">
        <v>4106</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15835</v>
      </c>
      <c r="R6223">
        <v>954</v>
      </c>
      <c r="S6223">
        <v>1008</v>
      </c>
    </row>
    <row r="6224" spans="1:19" x14ac:dyDescent="0.3">
      <c r="A6224" t="s">
        <v>139</v>
      </c>
      <c r="B6224">
        <v>-1</v>
      </c>
      <c r="C6224" t="s">
        <v>4106</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15836</v>
      </c>
      <c r="R6224">
        <v>1009</v>
      </c>
      <c r="S6224">
        <v>1092</v>
      </c>
    </row>
    <row r="6225" spans="1:19" x14ac:dyDescent="0.3">
      <c r="A6225" t="s">
        <v>139</v>
      </c>
      <c r="B6225">
        <v>-1</v>
      </c>
      <c r="C6225" t="s">
        <v>4106</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15837</v>
      </c>
      <c r="R6225">
        <v>1093</v>
      </c>
      <c r="S6225">
        <v>1108</v>
      </c>
    </row>
    <row r="6226" spans="1:19" x14ac:dyDescent="0.3">
      <c r="A6226" t="s">
        <v>139</v>
      </c>
      <c r="B6226">
        <v>-1</v>
      </c>
      <c r="C6226" t="s">
        <v>4106</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15838</v>
      </c>
      <c r="R6226">
        <v>1109</v>
      </c>
      <c r="S6226">
        <v>1191</v>
      </c>
    </row>
    <row r="6227" spans="1:19" x14ac:dyDescent="0.3">
      <c r="A6227" t="s">
        <v>139</v>
      </c>
      <c r="B6227">
        <v>-1</v>
      </c>
      <c r="C6227" t="s">
        <v>4106</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15839</v>
      </c>
      <c r="R6227">
        <v>1192</v>
      </c>
      <c r="S6227">
        <v>1361</v>
      </c>
    </row>
    <row r="6228" spans="1:19" x14ac:dyDescent="0.3">
      <c r="A6228" t="s">
        <v>139</v>
      </c>
      <c r="B6228">
        <v>-1</v>
      </c>
      <c r="C6228" t="s">
        <v>4106</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15842</v>
      </c>
    </row>
    <row r="6229" spans="1:19" x14ac:dyDescent="0.3">
      <c r="A6229" t="s">
        <v>139</v>
      </c>
      <c r="B6229">
        <v>-1</v>
      </c>
      <c r="C6229" t="s">
        <v>4106</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15843</v>
      </c>
      <c r="R6229">
        <v>1362</v>
      </c>
      <c r="S6229">
        <v>1395</v>
      </c>
    </row>
    <row r="6230" spans="1:19" x14ac:dyDescent="0.3">
      <c r="A6230" t="s">
        <v>6853</v>
      </c>
      <c r="B6230">
        <v>1</v>
      </c>
      <c r="C6230" t="s">
        <v>6857</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15844</v>
      </c>
      <c r="R6230">
        <v>1</v>
      </c>
      <c r="S6230">
        <v>202</v>
      </c>
    </row>
    <row r="6231" spans="1:19" x14ac:dyDescent="0.3">
      <c r="A6231" t="s">
        <v>6853</v>
      </c>
      <c r="B6231">
        <v>1</v>
      </c>
      <c r="C6231" t="s">
        <v>6857</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15845</v>
      </c>
      <c r="R6231">
        <v>203</v>
      </c>
      <c r="S6231">
        <v>316</v>
      </c>
    </row>
    <row r="6232" spans="1:19" x14ac:dyDescent="0.3">
      <c r="A6232" t="s">
        <v>6853</v>
      </c>
      <c r="B6232">
        <v>1</v>
      </c>
      <c r="C6232" t="s">
        <v>6857</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15846</v>
      </c>
      <c r="R6232">
        <v>317</v>
      </c>
      <c r="S6232">
        <v>463</v>
      </c>
    </row>
    <row r="6233" spans="1:19" x14ac:dyDescent="0.3">
      <c r="A6233" t="s">
        <v>6853</v>
      </c>
      <c r="B6233">
        <v>1</v>
      </c>
      <c r="C6233" t="s">
        <v>6857</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15847</v>
      </c>
      <c r="R6233">
        <v>464</v>
      </c>
      <c r="S6233">
        <v>589</v>
      </c>
    </row>
    <row r="6234" spans="1:19" x14ac:dyDescent="0.3">
      <c r="A6234" t="s">
        <v>6853</v>
      </c>
      <c r="B6234">
        <v>1</v>
      </c>
      <c r="C6234" t="s">
        <v>6857</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15848</v>
      </c>
      <c r="R6234">
        <v>590</v>
      </c>
      <c r="S6234">
        <v>758</v>
      </c>
    </row>
    <row r="6235" spans="1:19" x14ac:dyDescent="0.3">
      <c r="A6235" t="s">
        <v>6853</v>
      </c>
      <c r="B6235">
        <v>1</v>
      </c>
      <c r="C6235" t="s">
        <v>6857</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15849</v>
      </c>
      <c r="R6235">
        <v>759</v>
      </c>
      <c r="S6235">
        <v>840</v>
      </c>
    </row>
    <row r="6236" spans="1:19" x14ac:dyDescent="0.3">
      <c r="A6236" t="s">
        <v>6853</v>
      </c>
      <c r="B6236">
        <v>1</v>
      </c>
      <c r="C6236" t="s">
        <v>6857</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15850</v>
      </c>
      <c r="R6236">
        <v>841</v>
      </c>
      <c r="S6236">
        <v>970</v>
      </c>
    </row>
    <row r="6237" spans="1:19" x14ac:dyDescent="0.3">
      <c r="A6237" t="s">
        <v>6853</v>
      </c>
      <c r="B6237">
        <v>1</v>
      </c>
      <c r="C6237" t="s">
        <v>6857</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15851</v>
      </c>
      <c r="R6237">
        <v>971</v>
      </c>
      <c r="S6237">
        <v>1137</v>
      </c>
    </row>
    <row r="6238" spans="1:19" x14ac:dyDescent="0.3">
      <c r="A6238" t="s">
        <v>6853</v>
      </c>
      <c r="B6238">
        <v>1</v>
      </c>
      <c r="C6238" t="s">
        <v>6857</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15852</v>
      </c>
      <c r="R6238">
        <v>1138</v>
      </c>
      <c r="S6238">
        <v>1242</v>
      </c>
    </row>
    <row r="6239" spans="1:19" x14ac:dyDescent="0.3">
      <c r="A6239" t="s">
        <v>6853</v>
      </c>
      <c r="B6239">
        <v>1</v>
      </c>
      <c r="C6239" t="s">
        <v>6857</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15853</v>
      </c>
      <c r="R6239">
        <v>1243</v>
      </c>
      <c r="S6239">
        <v>1383</v>
      </c>
    </row>
    <row r="6240" spans="1:19" x14ac:dyDescent="0.3">
      <c r="A6240" t="s">
        <v>6853</v>
      </c>
      <c r="B6240">
        <v>1</v>
      </c>
      <c r="C6240" t="s">
        <v>6857</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15854</v>
      </c>
      <c r="R6240">
        <v>1384</v>
      </c>
      <c r="S6240">
        <v>1494</v>
      </c>
    </row>
    <row r="6241" spans="1:19" x14ac:dyDescent="0.3">
      <c r="A6241" t="s">
        <v>6853</v>
      </c>
      <c r="B6241">
        <v>1</v>
      </c>
      <c r="C6241" t="s">
        <v>6857</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15855</v>
      </c>
      <c r="R6241">
        <v>1495</v>
      </c>
      <c r="S6241">
        <v>1686</v>
      </c>
    </row>
    <row r="6242" spans="1:19" x14ac:dyDescent="0.3">
      <c r="A6242" t="s">
        <v>6853</v>
      </c>
      <c r="B6242">
        <v>1</v>
      </c>
      <c r="C6242" t="s">
        <v>6857</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15856</v>
      </c>
      <c r="R6242">
        <v>1687</v>
      </c>
      <c r="S6242">
        <v>1775</v>
      </c>
    </row>
    <row r="6243" spans="1:19" x14ac:dyDescent="0.3">
      <c r="A6243" t="s">
        <v>6853</v>
      </c>
      <c r="B6243">
        <v>1</v>
      </c>
      <c r="C6243" t="s">
        <v>6857</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15857</v>
      </c>
      <c r="R6243">
        <v>1776</v>
      </c>
      <c r="S6243">
        <v>1892</v>
      </c>
    </row>
    <row r="6244" spans="1:19" x14ac:dyDescent="0.3">
      <c r="A6244" t="s">
        <v>6853</v>
      </c>
      <c r="B6244">
        <v>1</v>
      </c>
      <c r="C6244" t="s">
        <v>6857</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15858</v>
      </c>
      <c r="R6244">
        <v>1893</v>
      </c>
      <c r="S6244">
        <v>2006</v>
      </c>
    </row>
    <row r="6245" spans="1:19" x14ac:dyDescent="0.3">
      <c r="A6245" t="s">
        <v>6853</v>
      </c>
      <c r="B6245">
        <v>1</v>
      </c>
      <c r="C6245" t="s">
        <v>6857</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15859</v>
      </c>
      <c r="R6245">
        <v>2007</v>
      </c>
      <c r="S6245">
        <v>2154</v>
      </c>
    </row>
    <row r="6246" spans="1:19" x14ac:dyDescent="0.3">
      <c r="A6246" t="s">
        <v>6853</v>
      </c>
      <c r="B6246">
        <v>1</v>
      </c>
      <c r="C6246" t="s">
        <v>6857</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15860</v>
      </c>
      <c r="R6246">
        <v>2155</v>
      </c>
      <c r="S6246">
        <v>2250</v>
      </c>
    </row>
    <row r="6247" spans="1:19" x14ac:dyDescent="0.3">
      <c r="A6247" t="s">
        <v>6853</v>
      </c>
      <c r="B6247">
        <v>1</v>
      </c>
      <c r="C6247" t="s">
        <v>6857</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15861</v>
      </c>
      <c r="R6247">
        <v>2251</v>
      </c>
      <c r="S6247">
        <v>2388</v>
      </c>
    </row>
    <row r="6248" spans="1:19" x14ac:dyDescent="0.3">
      <c r="A6248" t="s">
        <v>6853</v>
      </c>
      <c r="B6248">
        <v>1</v>
      </c>
      <c r="C6248" t="s">
        <v>6857</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15862</v>
      </c>
      <c r="R6248">
        <v>2389</v>
      </c>
      <c r="S6248">
        <v>2564</v>
      </c>
    </row>
    <row r="6249" spans="1:19" x14ac:dyDescent="0.3">
      <c r="A6249" t="s">
        <v>6853</v>
      </c>
      <c r="B6249">
        <v>1</v>
      </c>
      <c r="C6249" t="s">
        <v>6857</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15863</v>
      </c>
      <c r="R6249">
        <v>2565</v>
      </c>
      <c r="S6249">
        <v>2717</v>
      </c>
    </row>
    <row r="6250" spans="1:19" x14ac:dyDescent="0.3">
      <c r="A6250" t="s">
        <v>6853</v>
      </c>
      <c r="B6250">
        <v>1</v>
      </c>
      <c r="C6250" t="s">
        <v>6857</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15864</v>
      </c>
    </row>
    <row r="6251" spans="1:19" x14ac:dyDescent="0.3">
      <c r="A6251" t="s">
        <v>6853</v>
      </c>
      <c r="B6251">
        <v>1</v>
      </c>
      <c r="C6251" t="s">
        <v>6857</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15865</v>
      </c>
      <c r="R6251">
        <v>2718</v>
      </c>
      <c r="S6251">
        <v>2820</v>
      </c>
    </row>
    <row r="6252" spans="1:19" x14ac:dyDescent="0.3">
      <c r="A6252" t="s">
        <v>6853</v>
      </c>
      <c r="B6252">
        <v>1</v>
      </c>
      <c r="C6252" t="s">
        <v>6857</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15866</v>
      </c>
      <c r="R6252">
        <v>2821</v>
      </c>
      <c r="S6252">
        <v>2953</v>
      </c>
    </row>
    <row r="6253" spans="1:19" x14ac:dyDescent="0.3">
      <c r="A6253" t="s">
        <v>6853</v>
      </c>
      <c r="B6253">
        <v>1</v>
      </c>
      <c r="C6253" t="s">
        <v>6857</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15867</v>
      </c>
      <c r="R6253">
        <v>2954</v>
      </c>
      <c r="S6253">
        <v>3067</v>
      </c>
    </row>
    <row r="6254" spans="1:19" x14ac:dyDescent="0.3">
      <c r="A6254" t="s">
        <v>6853</v>
      </c>
      <c r="B6254">
        <v>1</v>
      </c>
      <c r="C6254" t="s">
        <v>6857</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15868</v>
      </c>
      <c r="R6254">
        <v>3068</v>
      </c>
      <c r="S6254">
        <v>3120</v>
      </c>
    </row>
    <row r="6255" spans="1:19" x14ac:dyDescent="0.3">
      <c r="A6255" t="s">
        <v>6853</v>
      </c>
      <c r="B6255">
        <v>1</v>
      </c>
      <c r="C6255" t="s">
        <v>6857</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15869</v>
      </c>
      <c r="R6255">
        <v>3121</v>
      </c>
      <c r="S6255">
        <v>3218</v>
      </c>
    </row>
    <row r="6256" spans="1:19" x14ac:dyDescent="0.3">
      <c r="A6256" t="s">
        <v>6853</v>
      </c>
      <c r="B6256">
        <v>1</v>
      </c>
      <c r="C6256" t="s">
        <v>6857</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15870</v>
      </c>
      <c r="R6256">
        <v>3219</v>
      </c>
      <c r="S6256">
        <v>3324</v>
      </c>
    </row>
    <row r="6257" spans="1:19" x14ac:dyDescent="0.3">
      <c r="A6257" t="s">
        <v>3566</v>
      </c>
      <c r="B6257">
        <v>-1</v>
      </c>
      <c r="C6257" t="s">
        <v>3571</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15871</v>
      </c>
      <c r="R6257">
        <v>1</v>
      </c>
      <c r="S6257">
        <v>132</v>
      </c>
    </row>
    <row r="6258" spans="1:19" x14ac:dyDescent="0.3">
      <c r="A6258" t="s">
        <v>3566</v>
      </c>
      <c r="B6258">
        <v>-1</v>
      </c>
      <c r="C6258" t="s">
        <v>3571</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15872</v>
      </c>
      <c r="R6258">
        <v>133</v>
      </c>
      <c r="S6258">
        <v>267</v>
      </c>
    </row>
    <row r="6259" spans="1:19" x14ac:dyDescent="0.3">
      <c r="A6259" t="s">
        <v>3566</v>
      </c>
      <c r="B6259">
        <v>-1</v>
      </c>
      <c r="C6259" t="s">
        <v>3571</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15873</v>
      </c>
      <c r="R6259">
        <v>268</v>
      </c>
      <c r="S6259">
        <v>378</v>
      </c>
    </row>
    <row r="6260" spans="1:19" x14ac:dyDescent="0.3">
      <c r="A6260" t="s">
        <v>3566</v>
      </c>
      <c r="B6260">
        <v>-1</v>
      </c>
      <c r="C6260" t="s">
        <v>3571</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15874</v>
      </c>
      <c r="R6260">
        <v>379</v>
      </c>
      <c r="S6260">
        <v>555</v>
      </c>
    </row>
    <row r="6261" spans="1:19" x14ac:dyDescent="0.3">
      <c r="A6261" t="s">
        <v>3566</v>
      </c>
      <c r="B6261">
        <v>-1</v>
      </c>
      <c r="C6261" t="s">
        <v>3571</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15875</v>
      </c>
      <c r="R6261">
        <v>556</v>
      </c>
      <c r="S6261">
        <v>738</v>
      </c>
    </row>
    <row r="6262" spans="1:19" x14ac:dyDescent="0.3">
      <c r="A6262" t="s">
        <v>3566</v>
      </c>
      <c r="B6262">
        <v>-1</v>
      </c>
      <c r="C6262" t="s">
        <v>3571</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15876</v>
      </c>
      <c r="R6262">
        <v>739</v>
      </c>
      <c r="S6262">
        <v>904</v>
      </c>
    </row>
    <row r="6263" spans="1:19" x14ac:dyDescent="0.3">
      <c r="A6263" t="s">
        <v>3566</v>
      </c>
      <c r="B6263">
        <v>-1</v>
      </c>
      <c r="C6263" t="s">
        <v>3571</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15877</v>
      </c>
      <c r="R6263">
        <v>905</v>
      </c>
      <c r="S6263">
        <v>1108</v>
      </c>
    </row>
    <row r="6264" spans="1:19" x14ac:dyDescent="0.3">
      <c r="A6264" t="s">
        <v>3566</v>
      </c>
      <c r="B6264">
        <v>-1</v>
      </c>
      <c r="C6264" t="s">
        <v>3571</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15878</v>
      </c>
      <c r="R6264">
        <v>1109</v>
      </c>
      <c r="S6264">
        <v>1236</v>
      </c>
    </row>
    <row r="6265" spans="1:19" x14ac:dyDescent="0.3">
      <c r="A6265" t="s">
        <v>3566</v>
      </c>
      <c r="B6265">
        <v>-1</v>
      </c>
      <c r="C6265" t="s">
        <v>3571</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15879</v>
      </c>
      <c r="R6265">
        <v>1237</v>
      </c>
      <c r="S6265">
        <v>1390</v>
      </c>
    </row>
    <row r="6266" spans="1:19" x14ac:dyDescent="0.3">
      <c r="A6266" t="s">
        <v>3566</v>
      </c>
      <c r="B6266">
        <v>-1</v>
      </c>
      <c r="C6266" t="s">
        <v>3571</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15880</v>
      </c>
      <c r="R6266">
        <v>1391</v>
      </c>
      <c r="S6266">
        <v>1533</v>
      </c>
    </row>
    <row r="6267" spans="1:19" x14ac:dyDescent="0.3">
      <c r="A6267" t="s">
        <v>9903</v>
      </c>
      <c r="B6267">
        <v>1</v>
      </c>
      <c r="C6267" t="s">
        <v>9904</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15881</v>
      </c>
      <c r="R6267">
        <v>1</v>
      </c>
      <c r="S6267">
        <v>1616</v>
      </c>
    </row>
    <row r="6268" spans="1:19" x14ac:dyDescent="0.3">
      <c r="A6268" t="s">
        <v>9903</v>
      </c>
      <c r="B6268">
        <v>1</v>
      </c>
      <c r="C6268" t="s">
        <v>9904</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15882</v>
      </c>
      <c r="R6268">
        <v>1617</v>
      </c>
      <c r="S6268">
        <v>1768</v>
      </c>
    </row>
    <row r="6269" spans="1:19" x14ac:dyDescent="0.3">
      <c r="A6269" t="s">
        <v>9903</v>
      </c>
      <c r="B6269">
        <v>1</v>
      </c>
      <c r="C6269" t="s">
        <v>9904</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15883</v>
      </c>
      <c r="R6269">
        <v>1769</v>
      </c>
      <c r="S6269">
        <v>1885</v>
      </c>
    </row>
    <row r="6270" spans="1:19" x14ac:dyDescent="0.3">
      <c r="A6270" t="s">
        <v>9903</v>
      </c>
      <c r="B6270">
        <v>1</v>
      </c>
      <c r="C6270" t="s">
        <v>9904</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15884</v>
      </c>
      <c r="R6270">
        <v>1886</v>
      </c>
      <c r="S6270">
        <v>2173</v>
      </c>
    </row>
    <row r="6271" spans="1:19" x14ac:dyDescent="0.3">
      <c r="A6271" t="s">
        <v>9903</v>
      </c>
      <c r="B6271">
        <v>1</v>
      </c>
      <c r="C6271" t="s">
        <v>9904</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15885</v>
      </c>
      <c r="R6271">
        <v>2174</v>
      </c>
      <c r="S6271">
        <v>2318</v>
      </c>
    </row>
    <row r="6272" spans="1:19" x14ac:dyDescent="0.3">
      <c r="A6272" t="s">
        <v>9903</v>
      </c>
      <c r="B6272">
        <v>1</v>
      </c>
      <c r="C6272" t="s">
        <v>9904</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15886</v>
      </c>
      <c r="R6272">
        <v>2319</v>
      </c>
      <c r="S6272">
        <v>2449</v>
      </c>
    </row>
    <row r="6273" spans="1:19" x14ac:dyDescent="0.3">
      <c r="A6273" t="s">
        <v>9903</v>
      </c>
      <c r="B6273">
        <v>1</v>
      </c>
      <c r="C6273" t="s">
        <v>9904</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15887</v>
      </c>
      <c r="R6273">
        <v>2450</v>
      </c>
      <c r="S6273">
        <v>2607</v>
      </c>
    </row>
    <row r="6274" spans="1:19" x14ac:dyDescent="0.3">
      <c r="A6274" t="s">
        <v>9903</v>
      </c>
      <c r="B6274">
        <v>1</v>
      </c>
      <c r="C6274" t="s">
        <v>9904</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15888</v>
      </c>
      <c r="R6274">
        <v>2608</v>
      </c>
      <c r="S6274">
        <v>2763</v>
      </c>
    </row>
    <row r="6275" spans="1:19" x14ac:dyDescent="0.3">
      <c r="A6275" t="s">
        <v>9903</v>
      </c>
      <c r="B6275">
        <v>1</v>
      </c>
      <c r="C6275" t="s">
        <v>9916</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15882</v>
      </c>
      <c r="R6275">
        <v>21</v>
      </c>
      <c r="S6275">
        <v>172</v>
      </c>
    </row>
    <row r="6276" spans="1:19" x14ac:dyDescent="0.3">
      <c r="A6276" t="s">
        <v>9903</v>
      </c>
      <c r="B6276">
        <v>1</v>
      </c>
      <c r="C6276" t="s">
        <v>9916</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15883</v>
      </c>
      <c r="R6276">
        <v>173</v>
      </c>
      <c r="S6276">
        <v>289</v>
      </c>
    </row>
    <row r="6277" spans="1:19" x14ac:dyDescent="0.3">
      <c r="A6277" t="s">
        <v>9903</v>
      </c>
      <c r="B6277">
        <v>1</v>
      </c>
      <c r="C6277" t="s">
        <v>9916</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15884</v>
      </c>
      <c r="R6277">
        <v>290</v>
      </c>
      <c r="S6277">
        <v>577</v>
      </c>
    </row>
    <row r="6278" spans="1:19" x14ac:dyDescent="0.3">
      <c r="A6278" t="s">
        <v>9903</v>
      </c>
      <c r="B6278">
        <v>1</v>
      </c>
      <c r="C6278" t="s">
        <v>9916</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15885</v>
      </c>
      <c r="R6278">
        <v>578</v>
      </c>
      <c r="S6278">
        <v>722</v>
      </c>
    </row>
    <row r="6279" spans="1:19" x14ac:dyDescent="0.3">
      <c r="A6279" t="s">
        <v>9903</v>
      </c>
      <c r="B6279">
        <v>1</v>
      </c>
      <c r="C6279" t="s">
        <v>9916</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15886</v>
      </c>
      <c r="R6279">
        <v>723</v>
      </c>
      <c r="S6279">
        <v>853</v>
      </c>
    </row>
    <row r="6280" spans="1:19" x14ac:dyDescent="0.3">
      <c r="A6280" t="s">
        <v>9903</v>
      </c>
      <c r="B6280">
        <v>1</v>
      </c>
      <c r="C6280" t="s">
        <v>9916</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15887</v>
      </c>
      <c r="R6280">
        <v>854</v>
      </c>
      <c r="S6280">
        <v>1011</v>
      </c>
    </row>
    <row r="6281" spans="1:19" x14ac:dyDescent="0.3">
      <c r="A6281" t="s">
        <v>9903</v>
      </c>
      <c r="B6281">
        <v>1</v>
      </c>
      <c r="C6281" t="s">
        <v>9916</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15889</v>
      </c>
      <c r="R6281">
        <v>1</v>
      </c>
      <c r="S6281">
        <v>20</v>
      </c>
    </row>
    <row r="6282" spans="1:19" x14ac:dyDescent="0.3">
      <c r="A6282" t="s">
        <v>9903</v>
      </c>
      <c r="B6282">
        <v>1</v>
      </c>
      <c r="C6282" t="s">
        <v>9916</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15890</v>
      </c>
      <c r="R6282">
        <v>1012</v>
      </c>
      <c r="S6282">
        <v>1167</v>
      </c>
    </row>
    <row r="6283" spans="1:19" x14ac:dyDescent="0.3">
      <c r="A6283" t="s">
        <v>6191</v>
      </c>
      <c r="B6283">
        <v>1</v>
      </c>
      <c r="C6283" t="s">
        <v>6196</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15891</v>
      </c>
    </row>
    <row r="6284" spans="1:19" x14ac:dyDescent="0.3">
      <c r="A6284" t="s">
        <v>6191</v>
      </c>
      <c r="B6284">
        <v>1</v>
      </c>
      <c r="C6284" t="s">
        <v>6196</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15892</v>
      </c>
      <c r="R6284">
        <v>1</v>
      </c>
      <c r="S6284">
        <v>212</v>
      </c>
    </row>
    <row r="6285" spans="1:19" x14ac:dyDescent="0.3">
      <c r="A6285" t="s">
        <v>6191</v>
      </c>
      <c r="B6285">
        <v>1</v>
      </c>
      <c r="C6285" t="s">
        <v>6196</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15893</v>
      </c>
      <c r="R6285">
        <v>213</v>
      </c>
      <c r="S6285">
        <v>287</v>
      </c>
    </row>
    <row r="6286" spans="1:19" x14ac:dyDescent="0.3">
      <c r="A6286" t="s">
        <v>6191</v>
      </c>
      <c r="B6286">
        <v>1</v>
      </c>
      <c r="C6286" t="s">
        <v>6196</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15894</v>
      </c>
      <c r="R6286">
        <v>288</v>
      </c>
      <c r="S6286">
        <v>359</v>
      </c>
    </row>
    <row r="6287" spans="1:19" x14ac:dyDescent="0.3">
      <c r="A6287" t="s">
        <v>6191</v>
      </c>
      <c r="B6287">
        <v>1</v>
      </c>
      <c r="C6287" t="s">
        <v>6196</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15895</v>
      </c>
      <c r="R6287">
        <v>360</v>
      </c>
      <c r="S6287">
        <v>428</v>
      </c>
    </row>
    <row r="6288" spans="1:19" x14ac:dyDescent="0.3">
      <c r="A6288" t="s">
        <v>6191</v>
      </c>
      <c r="B6288">
        <v>1</v>
      </c>
      <c r="C6288" t="s">
        <v>6196</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15896</v>
      </c>
      <c r="R6288">
        <v>429</v>
      </c>
      <c r="S6288">
        <v>583</v>
      </c>
    </row>
    <row r="6289" spans="1:19" x14ac:dyDescent="0.3">
      <c r="A6289" t="s">
        <v>6191</v>
      </c>
      <c r="B6289">
        <v>1</v>
      </c>
      <c r="C6289" t="s">
        <v>6196</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15897</v>
      </c>
      <c r="R6289">
        <v>584</v>
      </c>
      <c r="S6289">
        <v>720</v>
      </c>
    </row>
    <row r="6290" spans="1:19" x14ac:dyDescent="0.3">
      <c r="A6290" t="s">
        <v>6191</v>
      </c>
      <c r="B6290">
        <v>1</v>
      </c>
      <c r="C6290" t="s">
        <v>6196</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15898</v>
      </c>
      <c r="R6290">
        <v>721</v>
      </c>
      <c r="S6290">
        <v>853</v>
      </c>
    </row>
    <row r="6291" spans="1:19" x14ac:dyDescent="0.3">
      <c r="A6291" t="s">
        <v>6191</v>
      </c>
      <c r="B6291">
        <v>1</v>
      </c>
      <c r="C6291" t="s">
        <v>6196</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15899</v>
      </c>
      <c r="R6291">
        <v>854</v>
      </c>
      <c r="S6291">
        <v>1159</v>
      </c>
    </row>
    <row r="6292" spans="1:19" x14ac:dyDescent="0.3">
      <c r="A6292" t="s">
        <v>6191</v>
      </c>
      <c r="B6292">
        <v>1</v>
      </c>
      <c r="C6292" t="s">
        <v>6196</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15900</v>
      </c>
      <c r="R6292">
        <v>1160</v>
      </c>
      <c r="S6292">
        <v>1195</v>
      </c>
    </row>
    <row r="6293" spans="1:19" x14ac:dyDescent="0.3">
      <c r="A6293" t="s">
        <v>6191</v>
      </c>
      <c r="B6293">
        <v>1</v>
      </c>
      <c r="C6293" t="s">
        <v>6196</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15901</v>
      </c>
      <c r="R6293">
        <v>1196</v>
      </c>
      <c r="S6293">
        <v>1296</v>
      </c>
    </row>
    <row r="6294" spans="1:19" x14ac:dyDescent="0.3">
      <c r="A6294" t="s">
        <v>6191</v>
      </c>
      <c r="B6294">
        <v>1</v>
      </c>
      <c r="C6294" t="s">
        <v>6196</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15902</v>
      </c>
      <c r="R6294">
        <v>1297</v>
      </c>
      <c r="S6294">
        <v>1396</v>
      </c>
    </row>
    <row r="6295" spans="1:19" x14ac:dyDescent="0.3">
      <c r="A6295" t="s">
        <v>6191</v>
      </c>
      <c r="B6295">
        <v>1</v>
      </c>
      <c r="C6295" t="s">
        <v>6196</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15903</v>
      </c>
      <c r="R6295">
        <v>1397</v>
      </c>
      <c r="S6295">
        <v>1585</v>
      </c>
    </row>
    <row r="6296" spans="1:19" x14ac:dyDescent="0.3">
      <c r="A6296" t="s">
        <v>6191</v>
      </c>
      <c r="B6296">
        <v>1</v>
      </c>
      <c r="C6296" t="s">
        <v>6196</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15904</v>
      </c>
      <c r="R6296">
        <v>1586</v>
      </c>
      <c r="S6296">
        <v>1614</v>
      </c>
    </row>
    <row r="6297" spans="1:19" x14ac:dyDescent="0.3">
      <c r="A6297" t="s">
        <v>6191</v>
      </c>
      <c r="B6297">
        <v>1</v>
      </c>
      <c r="C6297" t="s">
        <v>6192</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15891</v>
      </c>
    </row>
    <row r="6298" spans="1:19" x14ac:dyDescent="0.3">
      <c r="A6298" t="s">
        <v>6191</v>
      </c>
      <c r="B6298">
        <v>1</v>
      </c>
      <c r="C6298" t="s">
        <v>6192</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15892</v>
      </c>
      <c r="R6298">
        <v>1</v>
      </c>
      <c r="S6298">
        <v>212</v>
      </c>
    </row>
    <row r="6299" spans="1:19" x14ac:dyDescent="0.3">
      <c r="A6299" t="s">
        <v>6191</v>
      </c>
      <c r="B6299">
        <v>1</v>
      </c>
      <c r="C6299" t="s">
        <v>6192</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15893</v>
      </c>
      <c r="R6299">
        <v>213</v>
      </c>
      <c r="S6299">
        <v>287</v>
      </c>
    </row>
    <row r="6300" spans="1:19" x14ac:dyDescent="0.3">
      <c r="A6300" t="s">
        <v>6191</v>
      </c>
      <c r="B6300">
        <v>1</v>
      </c>
      <c r="C6300" t="s">
        <v>6192</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15894</v>
      </c>
      <c r="R6300">
        <v>288</v>
      </c>
      <c r="S6300">
        <v>359</v>
      </c>
    </row>
    <row r="6301" spans="1:19" x14ac:dyDescent="0.3">
      <c r="A6301" t="s">
        <v>6191</v>
      </c>
      <c r="B6301">
        <v>1</v>
      </c>
      <c r="C6301" t="s">
        <v>6192</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15895</v>
      </c>
      <c r="R6301">
        <v>360</v>
      </c>
      <c r="S6301">
        <v>428</v>
      </c>
    </row>
    <row r="6302" spans="1:19" x14ac:dyDescent="0.3">
      <c r="A6302" t="s">
        <v>6191</v>
      </c>
      <c r="B6302">
        <v>1</v>
      </c>
      <c r="C6302" t="s">
        <v>6192</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15896</v>
      </c>
      <c r="R6302">
        <v>429</v>
      </c>
      <c r="S6302">
        <v>583</v>
      </c>
    </row>
    <row r="6303" spans="1:19" x14ac:dyDescent="0.3">
      <c r="A6303" t="s">
        <v>6191</v>
      </c>
      <c r="B6303">
        <v>1</v>
      </c>
      <c r="C6303" t="s">
        <v>6192</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15897</v>
      </c>
      <c r="R6303">
        <v>584</v>
      </c>
      <c r="S6303">
        <v>720</v>
      </c>
    </row>
    <row r="6304" spans="1:19" x14ac:dyDescent="0.3">
      <c r="A6304" t="s">
        <v>6191</v>
      </c>
      <c r="B6304">
        <v>1</v>
      </c>
      <c r="C6304" t="s">
        <v>6192</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15898</v>
      </c>
      <c r="R6304">
        <v>721</v>
      </c>
      <c r="S6304">
        <v>853</v>
      </c>
    </row>
    <row r="6305" spans="1:19" x14ac:dyDescent="0.3">
      <c r="A6305" t="s">
        <v>6191</v>
      </c>
      <c r="B6305">
        <v>1</v>
      </c>
      <c r="C6305" t="s">
        <v>6192</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15899</v>
      </c>
      <c r="R6305">
        <v>854</v>
      </c>
      <c r="S6305">
        <v>1159</v>
      </c>
    </row>
    <row r="6306" spans="1:19" x14ac:dyDescent="0.3">
      <c r="A6306" t="s">
        <v>6191</v>
      </c>
      <c r="B6306">
        <v>1</v>
      </c>
      <c r="C6306" t="s">
        <v>6192</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15900</v>
      </c>
      <c r="R6306">
        <v>1160</v>
      </c>
      <c r="S6306">
        <v>1195</v>
      </c>
    </row>
    <row r="6307" spans="1:19" x14ac:dyDescent="0.3">
      <c r="A6307" t="s">
        <v>6191</v>
      </c>
      <c r="B6307">
        <v>1</v>
      </c>
      <c r="C6307" t="s">
        <v>6192</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15901</v>
      </c>
      <c r="R6307">
        <v>1196</v>
      </c>
      <c r="S6307">
        <v>1296</v>
      </c>
    </row>
    <row r="6308" spans="1:19" x14ac:dyDescent="0.3">
      <c r="A6308" t="s">
        <v>6191</v>
      </c>
      <c r="B6308">
        <v>1</v>
      </c>
      <c r="C6308" t="s">
        <v>6192</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15902</v>
      </c>
      <c r="R6308">
        <v>1297</v>
      </c>
      <c r="S6308">
        <v>1396</v>
      </c>
    </row>
    <row r="6309" spans="1:19" x14ac:dyDescent="0.3">
      <c r="A6309" t="s">
        <v>6191</v>
      </c>
      <c r="B6309">
        <v>1</v>
      </c>
      <c r="C6309" t="s">
        <v>6192</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15903</v>
      </c>
      <c r="R6309">
        <v>1445</v>
      </c>
      <c r="S6309">
        <v>1633</v>
      </c>
    </row>
    <row r="6310" spans="1:19" x14ac:dyDescent="0.3">
      <c r="A6310" t="s">
        <v>6191</v>
      </c>
      <c r="B6310">
        <v>1</v>
      </c>
      <c r="C6310" t="s">
        <v>6192</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15904</v>
      </c>
      <c r="R6310">
        <v>1634</v>
      </c>
      <c r="S6310">
        <v>1662</v>
      </c>
    </row>
    <row r="6311" spans="1:19" x14ac:dyDescent="0.3">
      <c r="A6311" t="s">
        <v>6191</v>
      </c>
      <c r="B6311">
        <v>1</v>
      </c>
      <c r="C6311" t="s">
        <v>6192</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15905</v>
      </c>
      <c r="R6311">
        <v>1397</v>
      </c>
      <c r="S6311">
        <v>1444</v>
      </c>
    </row>
    <row r="6312" spans="1:19" x14ac:dyDescent="0.3">
      <c r="A6312" t="s">
        <v>6191</v>
      </c>
      <c r="B6312">
        <v>1</v>
      </c>
      <c r="C6312" t="s">
        <v>6207</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15892</v>
      </c>
      <c r="R6312">
        <v>1</v>
      </c>
      <c r="S6312">
        <v>212</v>
      </c>
    </row>
    <row r="6313" spans="1:19" x14ac:dyDescent="0.3">
      <c r="A6313" t="s">
        <v>6191</v>
      </c>
      <c r="B6313">
        <v>1</v>
      </c>
      <c r="C6313" t="s">
        <v>6207</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15893</v>
      </c>
      <c r="R6313">
        <v>213</v>
      </c>
      <c r="S6313">
        <v>287</v>
      </c>
    </row>
    <row r="6314" spans="1:19" x14ac:dyDescent="0.3">
      <c r="A6314" t="s">
        <v>6191</v>
      </c>
      <c r="B6314">
        <v>1</v>
      </c>
      <c r="C6314" t="s">
        <v>6207</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15894</v>
      </c>
      <c r="R6314">
        <v>288</v>
      </c>
      <c r="S6314">
        <v>359</v>
      </c>
    </row>
    <row r="6315" spans="1:19" x14ac:dyDescent="0.3">
      <c r="A6315" t="s">
        <v>6191</v>
      </c>
      <c r="B6315">
        <v>1</v>
      </c>
      <c r="C6315" t="s">
        <v>6207</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15895</v>
      </c>
      <c r="R6315">
        <v>360</v>
      </c>
      <c r="S6315">
        <v>428</v>
      </c>
    </row>
    <row r="6316" spans="1:19" x14ac:dyDescent="0.3">
      <c r="A6316" t="s">
        <v>6191</v>
      </c>
      <c r="B6316">
        <v>1</v>
      </c>
      <c r="C6316" t="s">
        <v>6207</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15896</v>
      </c>
      <c r="R6316">
        <v>429</v>
      </c>
      <c r="S6316">
        <v>583</v>
      </c>
    </row>
    <row r="6317" spans="1:19" x14ac:dyDescent="0.3">
      <c r="A6317" t="s">
        <v>6191</v>
      </c>
      <c r="B6317">
        <v>1</v>
      </c>
      <c r="C6317" t="s">
        <v>6207</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15897</v>
      </c>
      <c r="R6317">
        <v>584</v>
      </c>
      <c r="S6317">
        <v>720</v>
      </c>
    </row>
    <row r="6318" spans="1:19" x14ac:dyDescent="0.3">
      <c r="A6318" t="s">
        <v>6191</v>
      </c>
      <c r="B6318">
        <v>1</v>
      </c>
      <c r="C6318" t="s">
        <v>6207</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15898</v>
      </c>
      <c r="R6318">
        <v>721</v>
      </c>
      <c r="S6318">
        <v>853</v>
      </c>
    </row>
    <row r="6319" spans="1:19" x14ac:dyDescent="0.3">
      <c r="A6319" t="s">
        <v>6191</v>
      </c>
      <c r="B6319">
        <v>1</v>
      </c>
      <c r="C6319" t="s">
        <v>6207</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15899</v>
      </c>
      <c r="R6319">
        <v>854</v>
      </c>
      <c r="S6319">
        <v>1159</v>
      </c>
    </row>
    <row r="6320" spans="1:19" x14ac:dyDescent="0.3">
      <c r="A6320" t="s">
        <v>6191</v>
      </c>
      <c r="B6320">
        <v>1</v>
      </c>
      <c r="C6320" t="s">
        <v>6207</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15900</v>
      </c>
      <c r="R6320">
        <v>1160</v>
      </c>
      <c r="S6320">
        <v>1195</v>
      </c>
    </row>
    <row r="6321" spans="1:19" x14ac:dyDescent="0.3">
      <c r="A6321" t="s">
        <v>6191</v>
      </c>
      <c r="B6321">
        <v>1</v>
      </c>
      <c r="C6321" t="s">
        <v>6207</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15901</v>
      </c>
      <c r="R6321">
        <v>1196</v>
      </c>
      <c r="S6321">
        <v>1296</v>
      </c>
    </row>
    <row r="6322" spans="1:19" x14ac:dyDescent="0.3">
      <c r="A6322" t="s">
        <v>6191</v>
      </c>
      <c r="B6322">
        <v>1</v>
      </c>
      <c r="C6322" t="s">
        <v>6207</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15902</v>
      </c>
      <c r="R6322">
        <v>1297</v>
      </c>
      <c r="S6322">
        <v>1396</v>
      </c>
    </row>
    <row r="6323" spans="1:19" x14ac:dyDescent="0.3">
      <c r="A6323" t="s">
        <v>6191</v>
      </c>
      <c r="B6323">
        <v>1</v>
      </c>
      <c r="C6323" t="s">
        <v>6207</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15903</v>
      </c>
      <c r="R6323">
        <v>1445</v>
      </c>
      <c r="S6323">
        <v>1633</v>
      </c>
    </row>
    <row r="6324" spans="1:19" x14ac:dyDescent="0.3">
      <c r="A6324" t="s">
        <v>6191</v>
      </c>
      <c r="B6324">
        <v>1</v>
      </c>
      <c r="C6324" t="s">
        <v>6207</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15905</v>
      </c>
      <c r="R6324">
        <v>1397</v>
      </c>
      <c r="S6324">
        <v>1444</v>
      </c>
    </row>
    <row r="6325" spans="1:19" x14ac:dyDescent="0.3">
      <c r="A6325" t="s">
        <v>6191</v>
      </c>
      <c r="B6325">
        <v>1</v>
      </c>
      <c r="C6325" t="s">
        <v>6207</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15906</v>
      </c>
      <c r="R6325">
        <v>1634</v>
      </c>
      <c r="S6325">
        <v>1764</v>
      </c>
    </row>
    <row r="6326" spans="1:19" x14ac:dyDescent="0.3">
      <c r="A6326" t="s">
        <v>6191</v>
      </c>
      <c r="B6326">
        <v>1</v>
      </c>
      <c r="C6326" t="s">
        <v>6207</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15907</v>
      </c>
      <c r="R6326">
        <v>1765</v>
      </c>
      <c r="S6326">
        <v>1937</v>
      </c>
    </row>
    <row r="6327" spans="1:19" x14ac:dyDescent="0.3">
      <c r="A6327" t="s">
        <v>6191</v>
      </c>
      <c r="B6327">
        <v>1</v>
      </c>
      <c r="C6327" t="s">
        <v>6207</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15908</v>
      </c>
      <c r="R6327">
        <v>1938</v>
      </c>
      <c r="S6327">
        <v>2172</v>
      </c>
    </row>
    <row r="6328" spans="1:19" x14ac:dyDescent="0.3">
      <c r="A6328" t="s">
        <v>6191</v>
      </c>
      <c r="B6328">
        <v>1</v>
      </c>
      <c r="C6328" t="s">
        <v>6207</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15909</v>
      </c>
      <c r="R6328">
        <v>2173</v>
      </c>
      <c r="S6328">
        <v>2331</v>
      </c>
    </row>
    <row r="6329" spans="1:19" x14ac:dyDescent="0.3">
      <c r="A6329" t="s">
        <v>6191</v>
      </c>
      <c r="B6329">
        <v>1</v>
      </c>
      <c r="C6329" t="s">
        <v>6207</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15910</v>
      </c>
    </row>
    <row r="6330" spans="1:19" x14ac:dyDescent="0.3">
      <c r="A6330" t="s">
        <v>6191</v>
      </c>
      <c r="B6330">
        <v>1</v>
      </c>
      <c r="C6330" t="s">
        <v>6207</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15911</v>
      </c>
    </row>
    <row r="6331" spans="1:19" x14ac:dyDescent="0.3">
      <c r="A6331" t="s">
        <v>6191</v>
      </c>
      <c r="B6331">
        <v>1</v>
      </c>
      <c r="C6331" t="s">
        <v>6207</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15912</v>
      </c>
    </row>
    <row r="6332" spans="1:19" x14ac:dyDescent="0.3">
      <c r="A6332" t="s">
        <v>6191</v>
      </c>
      <c r="B6332">
        <v>1</v>
      </c>
      <c r="C6332" t="s">
        <v>6207</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15913</v>
      </c>
      <c r="R6332">
        <v>2332</v>
      </c>
      <c r="S6332">
        <v>2517</v>
      </c>
    </row>
    <row r="6333" spans="1:19" x14ac:dyDescent="0.3">
      <c r="A6333" t="s">
        <v>6191</v>
      </c>
      <c r="B6333">
        <v>1</v>
      </c>
      <c r="C6333" t="s">
        <v>6211</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15892</v>
      </c>
      <c r="R6333">
        <v>1</v>
      </c>
      <c r="S6333">
        <v>212</v>
      </c>
    </row>
    <row r="6334" spans="1:19" x14ac:dyDescent="0.3">
      <c r="A6334" t="s">
        <v>6191</v>
      </c>
      <c r="B6334">
        <v>1</v>
      </c>
      <c r="C6334" t="s">
        <v>6211</v>
      </c>
      <c r="D6334">
        <f>INDEX(Transcripts[#Data], MATCH(Exons[[#This Row],[Transcript stable ID]], Transcripts[Transcript stable ID], 0), 4)</f>
        <v>0</v>
      </c>
      <c r="E6334" t="s">
        <v>27</v>
      </c>
      <c r="J6334">
        <v>87283466</v>
      </c>
      <c r="K6334">
        <v>87317074</v>
      </c>
      <c r="L6334">
        <v>87317148</v>
      </c>
      <c r="N6334">
        <v>5</v>
      </c>
      <c r="O6334">
        <v>1151</v>
      </c>
      <c r="P6334">
        <v>1225</v>
      </c>
      <c r="Q6334" t="s">
        <v>15893</v>
      </c>
      <c r="R6334">
        <v>213</v>
      </c>
      <c r="S6334">
        <v>287</v>
      </c>
    </row>
    <row r="6335" spans="1:19" x14ac:dyDescent="0.3">
      <c r="A6335" t="s">
        <v>6191</v>
      </c>
      <c r="B6335">
        <v>1</v>
      </c>
      <c r="C6335" t="s">
        <v>6211</v>
      </c>
      <c r="D6335">
        <f>INDEX(Transcripts[#Data], MATCH(Exons[[#This Row],[Transcript stable ID]], Transcripts[Transcript stable ID], 0), 4)</f>
        <v>0</v>
      </c>
      <c r="E6335" t="s">
        <v>27</v>
      </c>
      <c r="J6335">
        <v>87283466</v>
      </c>
      <c r="K6335">
        <v>87317263</v>
      </c>
      <c r="L6335">
        <v>87317334</v>
      </c>
      <c r="N6335">
        <v>6</v>
      </c>
      <c r="O6335">
        <v>1226</v>
      </c>
      <c r="P6335">
        <v>1297</v>
      </c>
      <c r="Q6335" t="s">
        <v>15894</v>
      </c>
      <c r="R6335">
        <v>288</v>
      </c>
      <c r="S6335">
        <v>359</v>
      </c>
    </row>
    <row r="6336" spans="1:19" x14ac:dyDescent="0.3">
      <c r="A6336" t="s">
        <v>6191</v>
      </c>
      <c r="B6336">
        <v>1</v>
      </c>
      <c r="C6336" t="s">
        <v>6211</v>
      </c>
      <c r="D6336">
        <f>INDEX(Transcripts[#Data], MATCH(Exons[[#This Row],[Transcript stable ID]], Transcripts[Transcript stable ID], 0), 4)</f>
        <v>0</v>
      </c>
      <c r="E6336" t="s">
        <v>27</v>
      </c>
      <c r="J6336">
        <v>87283466</v>
      </c>
      <c r="K6336">
        <v>87322759</v>
      </c>
      <c r="L6336">
        <v>87322827</v>
      </c>
      <c r="N6336">
        <v>7</v>
      </c>
      <c r="O6336">
        <v>1298</v>
      </c>
      <c r="P6336">
        <v>1366</v>
      </c>
      <c r="Q6336" t="s">
        <v>15895</v>
      </c>
      <c r="R6336">
        <v>360</v>
      </c>
      <c r="S6336">
        <v>428</v>
      </c>
    </row>
    <row r="6337" spans="1:19" x14ac:dyDescent="0.3">
      <c r="A6337" t="s">
        <v>6191</v>
      </c>
      <c r="B6337">
        <v>1</v>
      </c>
      <c r="C6337" t="s">
        <v>6211</v>
      </c>
      <c r="D6337">
        <f>INDEX(Transcripts[#Data], MATCH(Exons[[#This Row],[Transcript stable ID]], Transcripts[Transcript stable ID], 0), 4)</f>
        <v>0</v>
      </c>
      <c r="E6337" t="s">
        <v>27</v>
      </c>
      <c r="J6337">
        <v>87283466</v>
      </c>
      <c r="K6337">
        <v>87325552</v>
      </c>
      <c r="L6337">
        <v>87325706</v>
      </c>
      <c r="N6337">
        <v>8</v>
      </c>
      <c r="O6337">
        <v>1367</v>
      </c>
      <c r="P6337">
        <v>1521</v>
      </c>
      <c r="Q6337" t="s">
        <v>15896</v>
      </c>
      <c r="R6337">
        <v>429</v>
      </c>
      <c r="S6337">
        <v>583</v>
      </c>
    </row>
    <row r="6338" spans="1:19" x14ac:dyDescent="0.3">
      <c r="A6338" t="s">
        <v>6191</v>
      </c>
      <c r="B6338">
        <v>1</v>
      </c>
      <c r="C6338" t="s">
        <v>6211</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15897</v>
      </c>
      <c r="R6338">
        <v>584</v>
      </c>
      <c r="S6338">
        <v>720</v>
      </c>
    </row>
    <row r="6339" spans="1:19" x14ac:dyDescent="0.3">
      <c r="A6339" t="s">
        <v>6191</v>
      </c>
      <c r="B6339">
        <v>1</v>
      </c>
      <c r="C6339" t="s">
        <v>6211</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15898</v>
      </c>
      <c r="R6339">
        <v>721</v>
      </c>
      <c r="S6339">
        <v>853</v>
      </c>
    </row>
    <row r="6340" spans="1:19" x14ac:dyDescent="0.3">
      <c r="A6340" t="s">
        <v>6191</v>
      </c>
      <c r="B6340">
        <v>1</v>
      </c>
      <c r="C6340" t="s">
        <v>6211</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15899</v>
      </c>
      <c r="R6340">
        <v>854</v>
      </c>
      <c r="S6340">
        <v>1159</v>
      </c>
    </row>
    <row r="6341" spans="1:19" x14ac:dyDescent="0.3">
      <c r="A6341" t="s">
        <v>6191</v>
      </c>
      <c r="B6341">
        <v>1</v>
      </c>
      <c r="C6341" t="s">
        <v>6211</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15900</v>
      </c>
      <c r="R6341">
        <v>1160</v>
      </c>
      <c r="S6341">
        <v>1195</v>
      </c>
    </row>
    <row r="6342" spans="1:19" x14ac:dyDescent="0.3">
      <c r="A6342" t="s">
        <v>6191</v>
      </c>
      <c r="B6342">
        <v>1</v>
      </c>
      <c r="C6342" t="s">
        <v>6211</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15901</v>
      </c>
      <c r="R6342">
        <v>1196</v>
      </c>
      <c r="S6342">
        <v>1296</v>
      </c>
    </row>
    <row r="6343" spans="1:19" x14ac:dyDescent="0.3">
      <c r="A6343" t="s">
        <v>6191</v>
      </c>
      <c r="B6343">
        <v>1</v>
      </c>
      <c r="C6343" t="s">
        <v>6211</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15902</v>
      </c>
      <c r="R6343">
        <v>1297</v>
      </c>
      <c r="S6343">
        <v>1396</v>
      </c>
    </row>
    <row r="6344" spans="1:19" x14ac:dyDescent="0.3">
      <c r="A6344" t="s">
        <v>6191</v>
      </c>
      <c r="B6344">
        <v>1</v>
      </c>
      <c r="C6344" t="s">
        <v>6211</v>
      </c>
      <c r="D6344">
        <f>INDEX(Transcripts[#Data], MATCH(Exons[[#This Row],[Transcript stable ID]], Transcripts[Transcript stable ID], 0), 4)</f>
        <v>0</v>
      </c>
      <c r="E6344" t="s">
        <v>27</v>
      </c>
      <c r="J6344">
        <v>87283466</v>
      </c>
      <c r="K6344">
        <v>87482158</v>
      </c>
      <c r="L6344">
        <v>87482346</v>
      </c>
      <c r="N6344">
        <v>15</v>
      </c>
      <c r="O6344">
        <v>2335</v>
      </c>
      <c r="P6344">
        <v>2523</v>
      </c>
      <c r="Q6344" t="s">
        <v>15903</v>
      </c>
      <c r="R6344">
        <v>1397</v>
      </c>
      <c r="S6344">
        <v>1585</v>
      </c>
    </row>
    <row r="6345" spans="1:19" x14ac:dyDescent="0.3">
      <c r="A6345" t="s">
        <v>6191</v>
      </c>
      <c r="B6345">
        <v>1</v>
      </c>
      <c r="C6345" t="s">
        <v>6211</v>
      </c>
      <c r="D6345">
        <f>INDEX(Transcripts[#Data], MATCH(Exons[[#This Row],[Transcript stable ID]], Transcripts[Transcript stable ID], 0), 4)</f>
        <v>0</v>
      </c>
      <c r="E6345" t="s">
        <v>27</v>
      </c>
      <c r="J6345">
        <v>87283466</v>
      </c>
      <c r="K6345">
        <v>87549077</v>
      </c>
      <c r="L6345">
        <v>87549207</v>
      </c>
      <c r="N6345">
        <v>16</v>
      </c>
      <c r="O6345">
        <v>2524</v>
      </c>
      <c r="P6345">
        <v>2654</v>
      </c>
      <c r="Q6345" t="s">
        <v>15906</v>
      </c>
      <c r="R6345">
        <v>1586</v>
      </c>
      <c r="S6345">
        <v>1716</v>
      </c>
    </row>
    <row r="6346" spans="1:19" x14ac:dyDescent="0.3">
      <c r="A6346" t="s">
        <v>6191</v>
      </c>
      <c r="B6346">
        <v>1</v>
      </c>
      <c r="C6346" t="s">
        <v>6211</v>
      </c>
      <c r="D6346">
        <f>INDEX(Transcripts[#Data], MATCH(Exons[[#This Row],[Transcript stable ID]], Transcripts[Transcript stable ID], 0), 4)</f>
        <v>0</v>
      </c>
      <c r="E6346" t="s">
        <v>27</v>
      </c>
      <c r="J6346">
        <v>87283466</v>
      </c>
      <c r="K6346">
        <v>87563377</v>
      </c>
      <c r="L6346">
        <v>87563549</v>
      </c>
      <c r="N6346">
        <v>17</v>
      </c>
      <c r="O6346">
        <v>2655</v>
      </c>
      <c r="P6346">
        <v>2827</v>
      </c>
      <c r="Q6346" t="s">
        <v>15907</v>
      </c>
      <c r="R6346">
        <v>1717</v>
      </c>
      <c r="S6346">
        <v>1889</v>
      </c>
    </row>
    <row r="6347" spans="1:19" x14ac:dyDescent="0.3">
      <c r="A6347" t="s">
        <v>6191</v>
      </c>
      <c r="B6347">
        <v>1</v>
      </c>
      <c r="C6347" t="s">
        <v>6211</v>
      </c>
      <c r="D6347">
        <f>INDEX(Transcripts[#Data], MATCH(Exons[[#This Row],[Transcript stable ID]], Transcripts[Transcript stable ID], 0), 4)</f>
        <v>0</v>
      </c>
      <c r="E6347" t="s">
        <v>27</v>
      </c>
      <c r="J6347">
        <v>87283466</v>
      </c>
      <c r="K6347">
        <v>87570198</v>
      </c>
      <c r="L6347">
        <v>87570432</v>
      </c>
      <c r="N6347">
        <v>18</v>
      </c>
      <c r="O6347">
        <v>2828</v>
      </c>
      <c r="P6347">
        <v>3062</v>
      </c>
      <c r="Q6347" t="s">
        <v>15908</v>
      </c>
      <c r="R6347">
        <v>1890</v>
      </c>
      <c r="S6347">
        <v>2124</v>
      </c>
    </row>
    <row r="6348" spans="1:19" x14ac:dyDescent="0.3">
      <c r="A6348" t="s">
        <v>6191</v>
      </c>
      <c r="B6348">
        <v>1</v>
      </c>
      <c r="C6348" t="s">
        <v>6211</v>
      </c>
      <c r="D6348">
        <f>INDEX(Transcripts[#Data], MATCH(Exons[[#This Row],[Transcript stable ID]], Transcripts[Transcript stable ID], 0), 4)</f>
        <v>0</v>
      </c>
      <c r="E6348" t="s">
        <v>27</v>
      </c>
      <c r="J6348">
        <v>87283466</v>
      </c>
      <c r="K6348">
        <v>87635121</v>
      </c>
      <c r="L6348">
        <v>87635279</v>
      </c>
      <c r="N6348">
        <v>19</v>
      </c>
      <c r="O6348">
        <v>3063</v>
      </c>
      <c r="P6348">
        <v>3221</v>
      </c>
      <c r="Q6348" t="s">
        <v>15909</v>
      </c>
      <c r="R6348">
        <v>2125</v>
      </c>
      <c r="S6348">
        <v>2283</v>
      </c>
    </row>
    <row r="6349" spans="1:19" x14ac:dyDescent="0.3">
      <c r="A6349" t="s">
        <v>6191</v>
      </c>
      <c r="B6349">
        <v>1</v>
      </c>
      <c r="C6349" t="s">
        <v>6211</v>
      </c>
      <c r="D6349">
        <f>INDEX(Transcripts[#Data], MATCH(Exons[[#This Row],[Transcript stable ID]], Transcripts[Transcript stable ID], 0), 4)</f>
        <v>0</v>
      </c>
      <c r="E6349" t="s">
        <v>27</v>
      </c>
      <c r="F6349">
        <v>87283466</v>
      </c>
      <c r="G6349">
        <v>87283700</v>
      </c>
      <c r="J6349">
        <v>87283466</v>
      </c>
      <c r="K6349">
        <v>87283466</v>
      </c>
      <c r="L6349">
        <v>87283700</v>
      </c>
      <c r="N6349">
        <v>1</v>
      </c>
      <c r="Q6349" t="s">
        <v>15910</v>
      </c>
    </row>
    <row r="6350" spans="1:19" x14ac:dyDescent="0.3">
      <c r="A6350" t="s">
        <v>6191</v>
      </c>
      <c r="B6350">
        <v>1</v>
      </c>
      <c r="C6350" t="s">
        <v>6211</v>
      </c>
      <c r="D6350">
        <f>INDEX(Transcripts[#Data], MATCH(Exons[[#This Row],[Transcript stable ID]], Transcripts[Transcript stable ID], 0), 4)</f>
        <v>0</v>
      </c>
      <c r="E6350" t="s">
        <v>27</v>
      </c>
      <c r="F6350">
        <v>87284217</v>
      </c>
      <c r="G6350">
        <v>87284338</v>
      </c>
      <c r="J6350">
        <v>87283466</v>
      </c>
      <c r="K6350">
        <v>87284217</v>
      </c>
      <c r="L6350">
        <v>87284338</v>
      </c>
      <c r="N6350">
        <v>2</v>
      </c>
      <c r="Q6350" t="s">
        <v>15911</v>
      </c>
    </row>
    <row r="6351" spans="1:19" x14ac:dyDescent="0.3">
      <c r="A6351" t="s">
        <v>6191</v>
      </c>
      <c r="B6351">
        <v>1</v>
      </c>
      <c r="C6351" t="s">
        <v>6211</v>
      </c>
      <c r="D6351">
        <f>INDEX(Transcripts[#Data], MATCH(Exons[[#This Row],[Transcript stable ID]], Transcripts[Transcript stable ID], 0), 4)</f>
        <v>0</v>
      </c>
      <c r="E6351" t="s">
        <v>27</v>
      </c>
      <c r="F6351">
        <v>87284595</v>
      </c>
      <c r="G6351">
        <v>87284803</v>
      </c>
      <c r="J6351">
        <v>87283466</v>
      </c>
      <c r="K6351">
        <v>87284595</v>
      </c>
      <c r="L6351">
        <v>87284803</v>
      </c>
      <c r="N6351">
        <v>3</v>
      </c>
      <c r="Q6351" t="s">
        <v>15912</v>
      </c>
    </row>
    <row r="6352" spans="1:19" x14ac:dyDescent="0.3">
      <c r="A6352" t="s">
        <v>6191</v>
      </c>
      <c r="B6352">
        <v>1</v>
      </c>
      <c r="C6352" t="s">
        <v>6211</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15913</v>
      </c>
      <c r="R6352">
        <v>2284</v>
      </c>
      <c r="S6352">
        <v>2469</v>
      </c>
    </row>
    <row r="6353" spans="1:19" x14ac:dyDescent="0.3">
      <c r="A6353" t="s">
        <v>6191</v>
      </c>
      <c r="B6353">
        <v>1</v>
      </c>
      <c r="C6353" t="s">
        <v>6200</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15892</v>
      </c>
      <c r="R6353">
        <v>1</v>
      </c>
      <c r="S6353">
        <v>212</v>
      </c>
    </row>
    <row r="6354" spans="1:19" x14ac:dyDescent="0.3">
      <c r="A6354" t="s">
        <v>6191</v>
      </c>
      <c r="B6354">
        <v>1</v>
      </c>
      <c r="C6354" t="s">
        <v>6200</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15893</v>
      </c>
      <c r="R6354">
        <v>213</v>
      </c>
      <c r="S6354">
        <v>287</v>
      </c>
    </row>
    <row r="6355" spans="1:19" x14ac:dyDescent="0.3">
      <c r="A6355" t="s">
        <v>6191</v>
      </c>
      <c r="B6355">
        <v>1</v>
      </c>
      <c r="C6355" t="s">
        <v>6200</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15894</v>
      </c>
      <c r="R6355">
        <v>288</v>
      </c>
      <c r="S6355">
        <v>359</v>
      </c>
    </row>
    <row r="6356" spans="1:19" x14ac:dyDescent="0.3">
      <c r="A6356" t="s">
        <v>6191</v>
      </c>
      <c r="B6356">
        <v>1</v>
      </c>
      <c r="C6356" t="s">
        <v>6200</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15895</v>
      </c>
      <c r="R6356">
        <v>360</v>
      </c>
      <c r="S6356">
        <v>428</v>
      </c>
    </row>
    <row r="6357" spans="1:19" x14ac:dyDescent="0.3">
      <c r="A6357" t="s">
        <v>6191</v>
      </c>
      <c r="B6357">
        <v>1</v>
      </c>
      <c r="C6357" t="s">
        <v>6200</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15896</v>
      </c>
      <c r="R6357">
        <v>429</v>
      </c>
      <c r="S6357">
        <v>583</v>
      </c>
    </row>
    <row r="6358" spans="1:19" x14ac:dyDescent="0.3">
      <c r="A6358" t="s">
        <v>6191</v>
      </c>
      <c r="B6358">
        <v>1</v>
      </c>
      <c r="C6358" t="s">
        <v>6200</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15897</v>
      </c>
      <c r="R6358">
        <v>584</v>
      </c>
      <c r="S6358">
        <v>720</v>
      </c>
    </row>
    <row r="6359" spans="1:19" x14ac:dyDescent="0.3">
      <c r="A6359" t="s">
        <v>6191</v>
      </c>
      <c r="B6359">
        <v>1</v>
      </c>
      <c r="C6359" t="s">
        <v>6200</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15898</v>
      </c>
      <c r="R6359">
        <v>721</v>
      </c>
      <c r="S6359">
        <v>853</v>
      </c>
    </row>
    <row r="6360" spans="1:19" x14ac:dyDescent="0.3">
      <c r="A6360" t="s">
        <v>6191</v>
      </c>
      <c r="B6360">
        <v>1</v>
      </c>
      <c r="C6360" t="s">
        <v>6200</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15899</v>
      </c>
      <c r="R6360">
        <v>854</v>
      </c>
      <c r="S6360">
        <v>1159</v>
      </c>
    </row>
    <row r="6361" spans="1:19" x14ac:dyDescent="0.3">
      <c r="A6361" t="s">
        <v>6191</v>
      </c>
      <c r="B6361">
        <v>1</v>
      </c>
      <c r="C6361" t="s">
        <v>6200</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15900</v>
      </c>
      <c r="R6361">
        <v>1160</v>
      </c>
      <c r="S6361">
        <v>1195</v>
      </c>
    </row>
    <row r="6362" spans="1:19" x14ac:dyDescent="0.3">
      <c r="A6362" t="s">
        <v>6191</v>
      </c>
      <c r="B6362">
        <v>1</v>
      </c>
      <c r="C6362" t="s">
        <v>6200</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15901</v>
      </c>
      <c r="R6362">
        <v>1196</v>
      </c>
      <c r="S6362">
        <v>1296</v>
      </c>
    </row>
    <row r="6363" spans="1:19" x14ac:dyDescent="0.3">
      <c r="A6363" t="s">
        <v>6191</v>
      </c>
      <c r="B6363">
        <v>1</v>
      </c>
      <c r="C6363" t="s">
        <v>6200</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15902</v>
      </c>
      <c r="R6363">
        <v>1297</v>
      </c>
      <c r="S6363">
        <v>1396</v>
      </c>
    </row>
    <row r="6364" spans="1:19" x14ac:dyDescent="0.3">
      <c r="A6364" t="s">
        <v>6191</v>
      </c>
      <c r="B6364">
        <v>1</v>
      </c>
      <c r="C6364" t="s">
        <v>6200</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15914</v>
      </c>
    </row>
    <row r="6365" spans="1:19" x14ac:dyDescent="0.3">
      <c r="A6365" t="s">
        <v>6191</v>
      </c>
      <c r="B6365">
        <v>1</v>
      </c>
      <c r="C6365" t="s">
        <v>6200</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15915</v>
      </c>
      <c r="R6365">
        <v>1397</v>
      </c>
      <c r="S6365">
        <v>1434</v>
      </c>
    </row>
    <row r="6366" spans="1:19" x14ac:dyDescent="0.3">
      <c r="A6366" t="s">
        <v>2887</v>
      </c>
      <c r="B6366">
        <v>1</v>
      </c>
      <c r="C6366" t="s">
        <v>2894</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15916</v>
      </c>
    </row>
    <row r="6367" spans="1:19" x14ac:dyDescent="0.3">
      <c r="A6367" t="s">
        <v>2887</v>
      </c>
      <c r="B6367">
        <v>1</v>
      </c>
      <c r="C6367" t="s">
        <v>2894</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15917</v>
      </c>
    </row>
    <row r="6368" spans="1:19" x14ac:dyDescent="0.3">
      <c r="A6368" t="s">
        <v>2887</v>
      </c>
      <c r="B6368">
        <v>1</v>
      </c>
      <c r="C6368" t="s">
        <v>2894</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15918</v>
      </c>
    </row>
    <row r="6369" spans="1:19" x14ac:dyDescent="0.3">
      <c r="A6369" t="s">
        <v>2887</v>
      </c>
      <c r="B6369">
        <v>1</v>
      </c>
      <c r="C6369" t="s">
        <v>2894</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15919</v>
      </c>
      <c r="R6369">
        <v>1</v>
      </c>
      <c r="S6369">
        <v>161</v>
      </c>
    </row>
    <row r="6370" spans="1:19" x14ac:dyDescent="0.3">
      <c r="A6370" t="s">
        <v>2887</v>
      </c>
      <c r="B6370">
        <v>1</v>
      </c>
      <c r="C6370" t="s">
        <v>2894</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15920</v>
      </c>
      <c r="R6370">
        <v>162</v>
      </c>
      <c r="S6370">
        <v>281</v>
      </c>
    </row>
    <row r="6371" spans="1:19" x14ac:dyDescent="0.3">
      <c r="A6371" t="s">
        <v>2887</v>
      </c>
      <c r="B6371">
        <v>1</v>
      </c>
      <c r="C6371" t="s">
        <v>2894</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15921</v>
      </c>
      <c r="R6371">
        <v>282</v>
      </c>
      <c r="S6371">
        <v>405</v>
      </c>
    </row>
    <row r="6372" spans="1:19" x14ac:dyDescent="0.3">
      <c r="A6372" t="s">
        <v>2887</v>
      </c>
      <c r="B6372">
        <v>1</v>
      </c>
      <c r="C6372" t="s">
        <v>2894</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15922</v>
      </c>
      <c r="R6372">
        <v>406</v>
      </c>
      <c r="S6372">
        <v>543</v>
      </c>
    </row>
    <row r="6373" spans="1:19" x14ac:dyDescent="0.3">
      <c r="A6373" t="s">
        <v>2887</v>
      </c>
      <c r="B6373">
        <v>1</v>
      </c>
      <c r="C6373" t="s">
        <v>2894</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15923</v>
      </c>
      <c r="R6373">
        <v>544</v>
      </c>
      <c r="S6373">
        <v>756</v>
      </c>
    </row>
    <row r="6374" spans="1:19" x14ac:dyDescent="0.3">
      <c r="A6374" t="s">
        <v>2887</v>
      </c>
      <c r="B6374">
        <v>1</v>
      </c>
      <c r="C6374" t="s">
        <v>2894</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15924</v>
      </c>
      <c r="R6374">
        <v>757</v>
      </c>
      <c r="S6374">
        <v>944</v>
      </c>
    </row>
    <row r="6375" spans="1:19" x14ac:dyDescent="0.3">
      <c r="A6375" t="s">
        <v>2887</v>
      </c>
      <c r="B6375">
        <v>1</v>
      </c>
      <c r="C6375" t="s">
        <v>2894</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15925</v>
      </c>
      <c r="R6375">
        <v>945</v>
      </c>
      <c r="S6375">
        <v>1041</v>
      </c>
    </row>
    <row r="6376" spans="1:19" x14ac:dyDescent="0.3">
      <c r="A6376" t="s">
        <v>2887</v>
      </c>
      <c r="B6376">
        <v>1</v>
      </c>
      <c r="C6376" t="s">
        <v>2894</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15926</v>
      </c>
      <c r="R6376">
        <v>1042</v>
      </c>
      <c r="S6376">
        <v>1267</v>
      </c>
    </row>
    <row r="6377" spans="1:19" x14ac:dyDescent="0.3">
      <c r="A6377" t="s">
        <v>2887</v>
      </c>
      <c r="B6377">
        <v>1</v>
      </c>
      <c r="C6377" t="s">
        <v>2894</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15927</v>
      </c>
      <c r="R6377">
        <v>1268</v>
      </c>
      <c r="S6377">
        <v>1514</v>
      </c>
    </row>
    <row r="6378" spans="1:19" x14ac:dyDescent="0.3">
      <c r="A6378" t="s">
        <v>2887</v>
      </c>
      <c r="B6378">
        <v>1</v>
      </c>
      <c r="C6378" t="s">
        <v>2894</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15928</v>
      </c>
      <c r="R6378">
        <v>1515</v>
      </c>
      <c r="S6378">
        <v>2109</v>
      </c>
    </row>
    <row r="6379" spans="1:19" x14ac:dyDescent="0.3">
      <c r="A6379" t="s">
        <v>2887</v>
      </c>
      <c r="B6379">
        <v>1</v>
      </c>
      <c r="C6379" t="s">
        <v>2894</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15929</v>
      </c>
      <c r="R6379">
        <v>2110</v>
      </c>
      <c r="S6379">
        <v>2211</v>
      </c>
    </row>
    <row r="6380" spans="1:19" x14ac:dyDescent="0.3">
      <c r="A6380" t="s">
        <v>2887</v>
      </c>
      <c r="B6380">
        <v>1</v>
      </c>
      <c r="C6380" t="s">
        <v>2894</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15930</v>
      </c>
      <c r="R6380">
        <v>2212</v>
      </c>
      <c r="S6380">
        <v>2405</v>
      </c>
    </row>
    <row r="6381" spans="1:19" x14ac:dyDescent="0.3">
      <c r="A6381" t="s">
        <v>2887</v>
      </c>
      <c r="B6381">
        <v>1</v>
      </c>
      <c r="C6381" t="s">
        <v>2894</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15931</v>
      </c>
      <c r="R6381">
        <v>2406</v>
      </c>
      <c r="S6381">
        <v>2541</v>
      </c>
    </row>
    <row r="6382" spans="1:19" x14ac:dyDescent="0.3">
      <c r="A6382" t="s">
        <v>2887</v>
      </c>
      <c r="B6382">
        <v>1</v>
      </c>
      <c r="C6382" t="s">
        <v>2898</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15916</v>
      </c>
    </row>
    <row r="6383" spans="1:19" x14ac:dyDescent="0.3">
      <c r="A6383" t="s">
        <v>2887</v>
      </c>
      <c r="B6383">
        <v>1</v>
      </c>
      <c r="C6383" t="s">
        <v>2898</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15919</v>
      </c>
      <c r="R6383">
        <v>1</v>
      </c>
      <c r="S6383">
        <v>161</v>
      </c>
    </row>
    <row r="6384" spans="1:19" x14ac:dyDescent="0.3">
      <c r="A6384" t="s">
        <v>2887</v>
      </c>
      <c r="B6384">
        <v>1</v>
      </c>
      <c r="C6384" t="s">
        <v>2898</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15920</v>
      </c>
      <c r="R6384">
        <v>162</v>
      </c>
      <c r="S6384">
        <v>281</v>
      </c>
    </row>
    <row r="6385" spans="1:19" x14ac:dyDescent="0.3">
      <c r="A6385" t="s">
        <v>2887</v>
      </c>
      <c r="B6385">
        <v>1</v>
      </c>
      <c r="C6385" t="s">
        <v>2898</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15921</v>
      </c>
      <c r="R6385">
        <v>282</v>
      </c>
      <c r="S6385">
        <v>405</v>
      </c>
    </row>
    <row r="6386" spans="1:19" x14ac:dyDescent="0.3">
      <c r="A6386" t="s">
        <v>2887</v>
      </c>
      <c r="B6386">
        <v>1</v>
      </c>
      <c r="C6386" t="s">
        <v>2898</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15922</v>
      </c>
      <c r="R6386">
        <v>406</v>
      </c>
      <c r="S6386">
        <v>543</v>
      </c>
    </row>
    <row r="6387" spans="1:19" x14ac:dyDescent="0.3">
      <c r="A6387" t="s">
        <v>2887</v>
      </c>
      <c r="B6387">
        <v>1</v>
      </c>
      <c r="C6387" t="s">
        <v>2898</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15923</v>
      </c>
      <c r="R6387">
        <v>544</v>
      </c>
      <c r="S6387">
        <v>756</v>
      </c>
    </row>
    <row r="6388" spans="1:19" x14ac:dyDescent="0.3">
      <c r="A6388" t="s">
        <v>2887</v>
      </c>
      <c r="B6388">
        <v>1</v>
      </c>
      <c r="C6388" t="s">
        <v>2898</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15924</v>
      </c>
      <c r="R6388">
        <v>757</v>
      </c>
      <c r="S6388">
        <v>944</v>
      </c>
    </row>
    <row r="6389" spans="1:19" x14ac:dyDescent="0.3">
      <c r="A6389" t="s">
        <v>2887</v>
      </c>
      <c r="B6389">
        <v>1</v>
      </c>
      <c r="C6389" t="s">
        <v>2898</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15925</v>
      </c>
      <c r="R6389">
        <v>945</v>
      </c>
      <c r="S6389">
        <v>1041</v>
      </c>
    </row>
    <row r="6390" spans="1:19" x14ac:dyDescent="0.3">
      <c r="A6390" t="s">
        <v>2887</v>
      </c>
      <c r="B6390">
        <v>1</v>
      </c>
      <c r="C6390" t="s">
        <v>2898</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15926</v>
      </c>
      <c r="R6390">
        <v>1042</v>
      </c>
      <c r="S6390">
        <v>1267</v>
      </c>
    </row>
    <row r="6391" spans="1:19" x14ac:dyDescent="0.3">
      <c r="A6391" t="s">
        <v>2887</v>
      </c>
      <c r="B6391">
        <v>1</v>
      </c>
      <c r="C6391" t="s">
        <v>2898</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15927</v>
      </c>
      <c r="R6391">
        <v>1268</v>
      </c>
      <c r="S6391">
        <v>1514</v>
      </c>
    </row>
    <row r="6392" spans="1:19" x14ac:dyDescent="0.3">
      <c r="A6392" t="s">
        <v>2887</v>
      </c>
      <c r="B6392">
        <v>1</v>
      </c>
      <c r="C6392" t="s">
        <v>2898</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15928</v>
      </c>
      <c r="R6392">
        <v>1515</v>
      </c>
      <c r="S6392">
        <v>2109</v>
      </c>
    </row>
    <row r="6393" spans="1:19" x14ac:dyDescent="0.3">
      <c r="A6393" t="s">
        <v>2887</v>
      </c>
      <c r="B6393">
        <v>1</v>
      </c>
      <c r="C6393" t="s">
        <v>2898</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15929</v>
      </c>
      <c r="R6393">
        <v>2110</v>
      </c>
      <c r="S6393">
        <v>2211</v>
      </c>
    </row>
    <row r="6394" spans="1:19" x14ac:dyDescent="0.3">
      <c r="A6394" t="s">
        <v>2887</v>
      </c>
      <c r="B6394">
        <v>1</v>
      </c>
      <c r="C6394" t="s">
        <v>2898</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15930</v>
      </c>
      <c r="R6394">
        <v>2212</v>
      </c>
      <c r="S6394">
        <v>2405</v>
      </c>
    </row>
    <row r="6395" spans="1:19" x14ac:dyDescent="0.3">
      <c r="A6395" t="s">
        <v>2887</v>
      </c>
      <c r="B6395">
        <v>1</v>
      </c>
      <c r="C6395" t="s">
        <v>2898</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15932</v>
      </c>
      <c r="R6395">
        <v>2406</v>
      </c>
      <c r="S6395">
        <v>2541</v>
      </c>
    </row>
    <row r="6396" spans="1:19" x14ac:dyDescent="0.3">
      <c r="A6396" t="s">
        <v>3518</v>
      </c>
      <c r="B6396">
        <v>1</v>
      </c>
      <c r="C6396" t="s">
        <v>3524</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15933</v>
      </c>
    </row>
    <row r="6397" spans="1:19" x14ac:dyDescent="0.3">
      <c r="A6397" t="s">
        <v>3518</v>
      </c>
      <c r="B6397">
        <v>1</v>
      </c>
      <c r="C6397" t="s">
        <v>3524</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15934</v>
      </c>
      <c r="R6397">
        <v>1</v>
      </c>
      <c r="S6397">
        <v>91</v>
      </c>
    </row>
    <row r="6398" spans="1:19" x14ac:dyDescent="0.3">
      <c r="A6398" t="s">
        <v>3518</v>
      </c>
      <c r="B6398">
        <v>1</v>
      </c>
      <c r="C6398" t="s">
        <v>3524</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15935</v>
      </c>
      <c r="R6398">
        <v>92</v>
      </c>
      <c r="S6398">
        <v>355</v>
      </c>
    </row>
    <row r="6399" spans="1:19" x14ac:dyDescent="0.3">
      <c r="A6399" t="s">
        <v>3518</v>
      </c>
      <c r="B6399">
        <v>1</v>
      </c>
      <c r="C6399" t="s">
        <v>3524</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15936</v>
      </c>
      <c r="R6399">
        <v>356</v>
      </c>
      <c r="S6399">
        <v>436</v>
      </c>
    </row>
    <row r="6400" spans="1:19" x14ac:dyDescent="0.3">
      <c r="A6400" t="s">
        <v>3518</v>
      </c>
      <c r="B6400">
        <v>1</v>
      </c>
      <c r="C6400" t="s">
        <v>3524</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15937</v>
      </c>
      <c r="R6400">
        <v>437</v>
      </c>
      <c r="S6400">
        <v>603</v>
      </c>
    </row>
    <row r="6401" spans="1:19" x14ac:dyDescent="0.3">
      <c r="A6401" t="s">
        <v>3518</v>
      </c>
      <c r="B6401">
        <v>1</v>
      </c>
      <c r="C6401" t="s">
        <v>3524</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15938</v>
      </c>
      <c r="R6401">
        <v>604</v>
      </c>
      <c r="S6401">
        <v>727</v>
      </c>
    </row>
    <row r="6402" spans="1:19" x14ac:dyDescent="0.3">
      <c r="A6402" t="s">
        <v>3518</v>
      </c>
      <c r="B6402">
        <v>1</v>
      </c>
      <c r="C6402" t="s">
        <v>3524</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15939</v>
      </c>
      <c r="R6402">
        <v>728</v>
      </c>
      <c r="S6402">
        <v>918</v>
      </c>
    </row>
    <row r="6403" spans="1:19" x14ac:dyDescent="0.3">
      <c r="A6403" t="s">
        <v>3518</v>
      </c>
      <c r="B6403">
        <v>1</v>
      </c>
      <c r="C6403" t="s">
        <v>3524</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15940</v>
      </c>
      <c r="R6403">
        <v>919</v>
      </c>
      <c r="S6403">
        <v>1057</v>
      </c>
    </row>
    <row r="6404" spans="1:19" x14ac:dyDescent="0.3">
      <c r="A6404" t="s">
        <v>3518</v>
      </c>
      <c r="B6404">
        <v>1</v>
      </c>
      <c r="C6404" t="s">
        <v>3524</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15941</v>
      </c>
      <c r="R6404">
        <v>1058</v>
      </c>
      <c r="S6404">
        <v>1251</v>
      </c>
    </row>
    <row r="6405" spans="1:19" x14ac:dyDescent="0.3">
      <c r="A6405" t="s">
        <v>3518</v>
      </c>
      <c r="B6405">
        <v>1</v>
      </c>
      <c r="C6405" t="s">
        <v>3524</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15942</v>
      </c>
      <c r="R6405">
        <v>1252</v>
      </c>
      <c r="S6405">
        <v>1397</v>
      </c>
    </row>
    <row r="6406" spans="1:19" x14ac:dyDescent="0.3">
      <c r="A6406" t="s">
        <v>3518</v>
      </c>
      <c r="B6406">
        <v>1</v>
      </c>
      <c r="C6406" t="s">
        <v>3524</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15943</v>
      </c>
      <c r="R6406">
        <v>1398</v>
      </c>
      <c r="S6406">
        <v>1519</v>
      </c>
    </row>
    <row r="6407" spans="1:19" x14ac:dyDescent="0.3">
      <c r="A6407" t="s">
        <v>3518</v>
      </c>
      <c r="B6407">
        <v>1</v>
      </c>
      <c r="C6407" t="s">
        <v>3524</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15944</v>
      </c>
      <c r="R6407">
        <v>1520</v>
      </c>
      <c r="S6407">
        <v>1630</v>
      </c>
    </row>
    <row r="6408" spans="1:19" x14ac:dyDescent="0.3">
      <c r="A6408" t="s">
        <v>3518</v>
      </c>
      <c r="B6408">
        <v>1</v>
      </c>
      <c r="C6408" t="s">
        <v>3524</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15945</v>
      </c>
      <c r="R6408">
        <v>1631</v>
      </c>
      <c r="S6408">
        <v>1821</v>
      </c>
    </row>
    <row r="6409" spans="1:19" x14ac:dyDescent="0.3">
      <c r="A6409" t="s">
        <v>3518</v>
      </c>
      <c r="B6409">
        <v>1</v>
      </c>
      <c r="C6409" t="s">
        <v>3524</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15946</v>
      </c>
      <c r="R6409">
        <v>1822</v>
      </c>
      <c r="S6409">
        <v>1944</v>
      </c>
    </row>
    <row r="6410" spans="1:19" x14ac:dyDescent="0.3">
      <c r="A6410" t="s">
        <v>3518</v>
      </c>
      <c r="B6410">
        <v>1</v>
      </c>
      <c r="C6410" t="s">
        <v>3524</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15947</v>
      </c>
      <c r="R6410">
        <v>1945</v>
      </c>
      <c r="S6410">
        <v>2015</v>
      </c>
    </row>
    <row r="6411" spans="1:19" x14ac:dyDescent="0.3">
      <c r="A6411" t="s">
        <v>3518</v>
      </c>
      <c r="B6411">
        <v>1</v>
      </c>
      <c r="C6411" t="s">
        <v>3524</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15948</v>
      </c>
      <c r="R6411">
        <v>2016</v>
      </c>
      <c r="S6411">
        <v>2153</v>
      </c>
    </row>
    <row r="6412" spans="1:19" x14ac:dyDescent="0.3">
      <c r="A6412" t="s">
        <v>3518</v>
      </c>
      <c r="B6412">
        <v>1</v>
      </c>
      <c r="C6412" t="s">
        <v>3524</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15949</v>
      </c>
      <c r="R6412">
        <v>2154</v>
      </c>
      <c r="S6412">
        <v>2259</v>
      </c>
    </row>
    <row r="6413" spans="1:19" x14ac:dyDescent="0.3">
      <c r="A6413" t="s">
        <v>3518</v>
      </c>
      <c r="B6413">
        <v>1</v>
      </c>
      <c r="C6413" t="s">
        <v>3524</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15950</v>
      </c>
      <c r="R6413">
        <v>2260</v>
      </c>
      <c r="S6413">
        <v>2409</v>
      </c>
    </row>
    <row r="6414" spans="1:19" x14ac:dyDescent="0.3">
      <c r="A6414" t="s">
        <v>3518</v>
      </c>
      <c r="B6414">
        <v>1</v>
      </c>
      <c r="C6414" t="s">
        <v>3538</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15935</v>
      </c>
      <c r="R6414">
        <v>92</v>
      </c>
      <c r="S6414">
        <v>355</v>
      </c>
    </row>
    <row r="6415" spans="1:19" x14ac:dyDescent="0.3">
      <c r="A6415" t="s">
        <v>3518</v>
      </c>
      <c r="B6415">
        <v>1</v>
      </c>
      <c r="C6415" t="s">
        <v>3538</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15936</v>
      </c>
      <c r="R6415">
        <v>356</v>
      </c>
      <c r="S6415">
        <v>436</v>
      </c>
    </row>
    <row r="6416" spans="1:19" x14ac:dyDescent="0.3">
      <c r="A6416" t="s">
        <v>3518</v>
      </c>
      <c r="B6416">
        <v>1</v>
      </c>
      <c r="C6416" t="s">
        <v>3538</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15937</v>
      </c>
      <c r="R6416">
        <v>437</v>
      </c>
      <c r="S6416">
        <v>603</v>
      </c>
    </row>
    <row r="6417" spans="1:19" x14ac:dyDescent="0.3">
      <c r="A6417" t="s">
        <v>3518</v>
      </c>
      <c r="B6417">
        <v>1</v>
      </c>
      <c r="C6417" t="s">
        <v>3538</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15938</v>
      </c>
      <c r="R6417">
        <v>604</v>
      </c>
      <c r="S6417">
        <v>727</v>
      </c>
    </row>
    <row r="6418" spans="1:19" x14ac:dyDescent="0.3">
      <c r="A6418" t="s">
        <v>3518</v>
      </c>
      <c r="B6418">
        <v>1</v>
      </c>
      <c r="C6418" t="s">
        <v>3538</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15939</v>
      </c>
      <c r="R6418">
        <v>728</v>
      </c>
      <c r="S6418">
        <v>918</v>
      </c>
    </row>
    <row r="6419" spans="1:19" x14ac:dyDescent="0.3">
      <c r="A6419" t="s">
        <v>3518</v>
      </c>
      <c r="B6419">
        <v>1</v>
      </c>
      <c r="C6419" t="s">
        <v>3538</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15940</v>
      </c>
      <c r="R6419">
        <v>919</v>
      </c>
      <c r="S6419">
        <v>1057</v>
      </c>
    </row>
    <row r="6420" spans="1:19" x14ac:dyDescent="0.3">
      <c r="A6420" t="s">
        <v>3518</v>
      </c>
      <c r="B6420">
        <v>1</v>
      </c>
      <c r="C6420" t="s">
        <v>3538</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15943</v>
      </c>
      <c r="R6420">
        <v>1278</v>
      </c>
      <c r="S6420">
        <v>1399</v>
      </c>
    </row>
    <row r="6421" spans="1:19" x14ac:dyDescent="0.3">
      <c r="A6421" t="s">
        <v>3518</v>
      </c>
      <c r="B6421">
        <v>1</v>
      </c>
      <c r="C6421" t="s">
        <v>3538</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15944</v>
      </c>
      <c r="R6421">
        <v>1400</v>
      </c>
      <c r="S6421">
        <v>1510</v>
      </c>
    </row>
    <row r="6422" spans="1:19" x14ac:dyDescent="0.3">
      <c r="A6422" t="s">
        <v>3518</v>
      </c>
      <c r="B6422">
        <v>1</v>
      </c>
      <c r="C6422" t="s">
        <v>3538</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15945</v>
      </c>
      <c r="R6422">
        <v>1511</v>
      </c>
      <c r="S6422">
        <v>1701</v>
      </c>
    </row>
    <row r="6423" spans="1:19" x14ac:dyDescent="0.3">
      <c r="A6423" t="s">
        <v>3518</v>
      </c>
      <c r="B6423">
        <v>1</v>
      </c>
      <c r="C6423" t="s">
        <v>3538</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15946</v>
      </c>
      <c r="R6423">
        <v>1702</v>
      </c>
      <c r="S6423">
        <v>1824</v>
      </c>
    </row>
    <row r="6424" spans="1:19" x14ac:dyDescent="0.3">
      <c r="A6424" t="s">
        <v>3518</v>
      </c>
      <c r="B6424">
        <v>1</v>
      </c>
      <c r="C6424" t="s">
        <v>3538</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15947</v>
      </c>
      <c r="R6424">
        <v>1825</v>
      </c>
      <c r="S6424">
        <v>1895</v>
      </c>
    </row>
    <row r="6425" spans="1:19" x14ac:dyDescent="0.3">
      <c r="A6425" t="s">
        <v>3518</v>
      </c>
      <c r="B6425">
        <v>1</v>
      </c>
      <c r="C6425" t="s">
        <v>3538</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15948</v>
      </c>
      <c r="R6425">
        <v>1896</v>
      </c>
      <c r="S6425">
        <v>2033</v>
      </c>
    </row>
    <row r="6426" spans="1:19" x14ac:dyDescent="0.3">
      <c r="A6426" t="s">
        <v>3518</v>
      </c>
      <c r="B6426">
        <v>1</v>
      </c>
      <c r="C6426" t="s">
        <v>3538</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15949</v>
      </c>
      <c r="R6426">
        <v>2034</v>
      </c>
      <c r="S6426">
        <v>2139</v>
      </c>
    </row>
    <row r="6427" spans="1:19" x14ac:dyDescent="0.3">
      <c r="A6427" t="s">
        <v>3518</v>
      </c>
      <c r="B6427">
        <v>1</v>
      </c>
      <c r="C6427" t="s">
        <v>3538</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15951</v>
      </c>
      <c r="R6427">
        <v>1</v>
      </c>
      <c r="S6427">
        <v>91</v>
      </c>
    </row>
    <row r="6428" spans="1:19" x14ac:dyDescent="0.3">
      <c r="A6428" t="s">
        <v>3518</v>
      </c>
      <c r="B6428">
        <v>1</v>
      </c>
      <c r="C6428" t="s">
        <v>3538</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15952</v>
      </c>
      <c r="R6428">
        <v>1058</v>
      </c>
      <c r="S6428">
        <v>1277</v>
      </c>
    </row>
    <row r="6429" spans="1:19" x14ac:dyDescent="0.3">
      <c r="A6429" t="s">
        <v>3518</v>
      </c>
      <c r="B6429">
        <v>1</v>
      </c>
      <c r="C6429" t="s">
        <v>3538</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15953</v>
      </c>
      <c r="R6429">
        <v>2140</v>
      </c>
      <c r="S6429">
        <v>2289</v>
      </c>
    </row>
    <row r="6430" spans="1:19" x14ac:dyDescent="0.3">
      <c r="A6430" t="s">
        <v>9923</v>
      </c>
      <c r="B6430">
        <v>-1</v>
      </c>
      <c r="C6430" t="s">
        <v>9924</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15954</v>
      </c>
    </row>
    <row r="6431" spans="1:19" x14ac:dyDescent="0.3">
      <c r="A6431" t="s">
        <v>9923</v>
      </c>
      <c r="B6431">
        <v>-1</v>
      </c>
      <c r="C6431" t="s">
        <v>9924</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15955</v>
      </c>
      <c r="R6431">
        <v>1</v>
      </c>
      <c r="S6431">
        <v>815</v>
      </c>
    </row>
    <row r="6432" spans="1:19" x14ac:dyDescent="0.3">
      <c r="A6432" t="s">
        <v>9923</v>
      </c>
      <c r="B6432">
        <v>-1</v>
      </c>
      <c r="C6432" t="s">
        <v>9924</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15956</v>
      </c>
      <c r="R6432">
        <v>816</v>
      </c>
      <c r="S6432">
        <v>956</v>
      </c>
    </row>
    <row r="6433" spans="1:19" x14ac:dyDescent="0.3">
      <c r="A6433" t="s">
        <v>9923</v>
      </c>
      <c r="B6433">
        <v>-1</v>
      </c>
      <c r="C6433" t="s">
        <v>9924</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15957</v>
      </c>
      <c r="R6433">
        <v>957</v>
      </c>
      <c r="S6433">
        <v>1059</v>
      </c>
    </row>
    <row r="6434" spans="1:19" x14ac:dyDescent="0.3">
      <c r="A6434" t="s">
        <v>9923</v>
      </c>
      <c r="B6434">
        <v>-1</v>
      </c>
      <c r="C6434" t="s">
        <v>9924</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15958</v>
      </c>
      <c r="R6434">
        <v>1060</v>
      </c>
      <c r="S6434">
        <v>1200</v>
      </c>
    </row>
    <row r="6435" spans="1:19" x14ac:dyDescent="0.3">
      <c r="A6435" t="s">
        <v>9923</v>
      </c>
      <c r="B6435">
        <v>-1</v>
      </c>
      <c r="C6435" t="s">
        <v>9924</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15959</v>
      </c>
      <c r="R6435">
        <v>1201</v>
      </c>
      <c r="S6435">
        <v>1712</v>
      </c>
    </row>
    <row r="6436" spans="1:19" x14ac:dyDescent="0.3">
      <c r="A6436" t="s">
        <v>9923</v>
      </c>
      <c r="B6436">
        <v>-1</v>
      </c>
      <c r="C6436" t="s">
        <v>9924</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15960</v>
      </c>
      <c r="R6436">
        <v>1713</v>
      </c>
      <c r="S6436">
        <v>1907</v>
      </c>
    </row>
    <row r="6437" spans="1:19" x14ac:dyDescent="0.3">
      <c r="A6437" t="s">
        <v>9923</v>
      </c>
      <c r="B6437">
        <v>-1</v>
      </c>
      <c r="C6437" t="s">
        <v>9924</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15961</v>
      </c>
      <c r="R6437">
        <v>1908</v>
      </c>
      <c r="S6437">
        <v>2141</v>
      </c>
    </row>
    <row r="6438" spans="1:19" x14ac:dyDescent="0.3">
      <c r="A6438" t="s">
        <v>9923</v>
      </c>
      <c r="B6438">
        <v>-1</v>
      </c>
      <c r="C6438" t="s">
        <v>9924</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15962</v>
      </c>
      <c r="R6438">
        <v>2142</v>
      </c>
      <c r="S6438">
        <v>2237</v>
      </c>
    </row>
    <row r="6439" spans="1:19" x14ac:dyDescent="0.3">
      <c r="A6439" t="s">
        <v>9923</v>
      </c>
      <c r="B6439">
        <v>-1</v>
      </c>
      <c r="C6439" t="s">
        <v>9924</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15963</v>
      </c>
      <c r="R6439">
        <v>2238</v>
      </c>
      <c r="S6439">
        <v>2405</v>
      </c>
    </row>
    <row r="6440" spans="1:19" x14ac:dyDescent="0.3">
      <c r="A6440" t="s">
        <v>9923</v>
      </c>
      <c r="B6440">
        <v>-1</v>
      </c>
      <c r="C6440" t="s">
        <v>9924</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15964</v>
      </c>
      <c r="R6440">
        <v>2406</v>
      </c>
      <c r="S6440">
        <v>2532</v>
      </c>
    </row>
    <row r="6441" spans="1:19" x14ac:dyDescent="0.3">
      <c r="A6441" t="s">
        <v>9946</v>
      </c>
      <c r="B6441">
        <v>-1</v>
      </c>
      <c r="C6441" t="s">
        <v>9947</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15965</v>
      </c>
      <c r="R6441">
        <v>1</v>
      </c>
      <c r="S6441">
        <v>46</v>
      </c>
    </row>
    <row r="6442" spans="1:19" x14ac:dyDescent="0.3">
      <c r="A6442" t="s">
        <v>9946</v>
      </c>
      <c r="B6442">
        <v>-1</v>
      </c>
      <c r="C6442" t="s">
        <v>9947</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15966</v>
      </c>
      <c r="R6442">
        <v>47</v>
      </c>
      <c r="S6442">
        <v>172</v>
      </c>
    </row>
    <row r="6443" spans="1:19" x14ac:dyDescent="0.3">
      <c r="A6443" t="s">
        <v>9946</v>
      </c>
      <c r="B6443">
        <v>-1</v>
      </c>
      <c r="C6443" t="s">
        <v>9947</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15967</v>
      </c>
      <c r="R6443">
        <v>173</v>
      </c>
      <c r="S6443">
        <v>284</v>
      </c>
    </row>
    <row r="6444" spans="1:19" x14ac:dyDescent="0.3">
      <c r="A6444" t="s">
        <v>9946</v>
      </c>
      <c r="B6444">
        <v>-1</v>
      </c>
      <c r="C6444" t="s">
        <v>9947</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15968</v>
      </c>
      <c r="R6444">
        <v>285</v>
      </c>
      <c r="S6444">
        <v>429</v>
      </c>
    </row>
    <row r="6445" spans="1:19" x14ac:dyDescent="0.3">
      <c r="A6445" t="s">
        <v>9946</v>
      </c>
      <c r="B6445">
        <v>-1</v>
      </c>
      <c r="C6445" t="s">
        <v>9947</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15969</v>
      </c>
      <c r="R6445">
        <v>430</v>
      </c>
      <c r="S6445">
        <v>561</v>
      </c>
    </row>
    <row r="6446" spans="1:19" x14ac:dyDescent="0.3">
      <c r="A6446" t="s">
        <v>9946</v>
      </c>
      <c r="B6446">
        <v>-1</v>
      </c>
      <c r="C6446" t="s">
        <v>9947</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15970</v>
      </c>
      <c r="R6446">
        <v>562</v>
      </c>
      <c r="S6446">
        <v>627</v>
      </c>
    </row>
    <row r="6447" spans="1:19" x14ac:dyDescent="0.3">
      <c r="A6447" t="s">
        <v>9946</v>
      </c>
      <c r="B6447">
        <v>-1</v>
      </c>
      <c r="C6447" t="s">
        <v>9947</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15971</v>
      </c>
      <c r="R6447">
        <v>628</v>
      </c>
      <c r="S6447">
        <v>696</v>
      </c>
    </row>
    <row r="6448" spans="1:19" x14ac:dyDescent="0.3">
      <c r="A6448" t="s">
        <v>9946</v>
      </c>
      <c r="B6448">
        <v>-1</v>
      </c>
      <c r="C6448" t="s">
        <v>9947</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15972</v>
      </c>
      <c r="R6448">
        <v>697</v>
      </c>
      <c r="S6448">
        <v>819</v>
      </c>
    </row>
    <row r="6449" spans="1:19" x14ac:dyDescent="0.3">
      <c r="A6449" t="s">
        <v>9946</v>
      </c>
      <c r="B6449">
        <v>-1</v>
      </c>
      <c r="C6449" t="s">
        <v>9947</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15973</v>
      </c>
      <c r="R6449">
        <v>820</v>
      </c>
      <c r="S6449">
        <v>948</v>
      </c>
    </row>
    <row r="6450" spans="1:19" x14ac:dyDescent="0.3">
      <c r="A6450" t="s">
        <v>9946</v>
      </c>
      <c r="B6450">
        <v>-1</v>
      </c>
      <c r="C6450" t="s">
        <v>9947</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15974</v>
      </c>
      <c r="R6450">
        <v>949</v>
      </c>
      <c r="S6450">
        <v>1163</v>
      </c>
    </row>
    <row r="6451" spans="1:19" x14ac:dyDescent="0.3">
      <c r="A6451" t="s">
        <v>9946</v>
      </c>
      <c r="B6451">
        <v>-1</v>
      </c>
      <c r="C6451" t="s">
        <v>9947</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15975</v>
      </c>
      <c r="R6451">
        <v>1164</v>
      </c>
      <c r="S6451">
        <v>1251</v>
      </c>
    </row>
    <row r="6452" spans="1:19" x14ac:dyDescent="0.3">
      <c r="A6452" t="s">
        <v>9946</v>
      </c>
      <c r="B6452">
        <v>-1</v>
      </c>
      <c r="C6452" t="s">
        <v>9947</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15976</v>
      </c>
      <c r="R6452">
        <v>1252</v>
      </c>
      <c r="S6452">
        <v>1354</v>
      </c>
    </row>
    <row r="6453" spans="1:19" x14ac:dyDescent="0.3">
      <c r="A6453" t="s">
        <v>9946</v>
      </c>
      <c r="B6453">
        <v>-1</v>
      </c>
      <c r="C6453" t="s">
        <v>9947</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15977</v>
      </c>
      <c r="R6453">
        <v>1355</v>
      </c>
      <c r="S6453">
        <v>1398</v>
      </c>
    </row>
    <row r="6454" spans="1:19" x14ac:dyDescent="0.3">
      <c r="A6454" t="s">
        <v>9946</v>
      </c>
      <c r="B6454">
        <v>-1</v>
      </c>
      <c r="C6454" t="s">
        <v>9947</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15978</v>
      </c>
    </row>
    <row r="6455" spans="1:19" x14ac:dyDescent="0.3">
      <c r="A6455" t="s">
        <v>9946</v>
      </c>
      <c r="B6455">
        <v>-1</v>
      </c>
      <c r="C6455" t="s">
        <v>9951</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15966</v>
      </c>
      <c r="R6455">
        <v>47</v>
      </c>
      <c r="S6455">
        <v>172</v>
      </c>
    </row>
    <row r="6456" spans="1:19" x14ac:dyDescent="0.3">
      <c r="A6456" t="s">
        <v>9946</v>
      </c>
      <c r="B6456">
        <v>-1</v>
      </c>
      <c r="C6456" t="s">
        <v>9951</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15967</v>
      </c>
      <c r="R6456">
        <v>173</v>
      </c>
      <c r="S6456">
        <v>284</v>
      </c>
    </row>
    <row r="6457" spans="1:19" x14ac:dyDescent="0.3">
      <c r="A6457" t="s">
        <v>9946</v>
      </c>
      <c r="B6457">
        <v>-1</v>
      </c>
      <c r="C6457" t="s">
        <v>9951</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15968</v>
      </c>
      <c r="R6457">
        <v>285</v>
      </c>
      <c r="S6457">
        <v>429</v>
      </c>
    </row>
    <row r="6458" spans="1:19" x14ac:dyDescent="0.3">
      <c r="A6458" t="s">
        <v>9946</v>
      </c>
      <c r="B6458">
        <v>-1</v>
      </c>
      <c r="C6458" t="s">
        <v>9951</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15969</v>
      </c>
      <c r="R6458">
        <v>430</v>
      </c>
      <c r="S6458">
        <v>561</v>
      </c>
    </row>
    <row r="6459" spans="1:19" x14ac:dyDescent="0.3">
      <c r="A6459" t="s">
        <v>9946</v>
      </c>
      <c r="B6459">
        <v>-1</v>
      </c>
      <c r="C6459" t="s">
        <v>9951</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15970</v>
      </c>
      <c r="R6459">
        <v>562</v>
      </c>
      <c r="S6459">
        <v>627</v>
      </c>
    </row>
    <row r="6460" spans="1:19" x14ac:dyDescent="0.3">
      <c r="A6460" t="s">
        <v>9946</v>
      </c>
      <c r="B6460">
        <v>-1</v>
      </c>
      <c r="C6460" t="s">
        <v>9951</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15971</v>
      </c>
      <c r="R6460">
        <v>628</v>
      </c>
      <c r="S6460">
        <v>696</v>
      </c>
    </row>
    <row r="6461" spans="1:19" x14ac:dyDescent="0.3">
      <c r="A6461" t="s">
        <v>9946</v>
      </c>
      <c r="B6461">
        <v>-1</v>
      </c>
      <c r="C6461" t="s">
        <v>9951</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15972</v>
      </c>
      <c r="R6461">
        <v>697</v>
      </c>
      <c r="S6461">
        <v>819</v>
      </c>
    </row>
    <row r="6462" spans="1:19" x14ac:dyDescent="0.3">
      <c r="A6462" t="s">
        <v>9946</v>
      </c>
      <c r="B6462">
        <v>-1</v>
      </c>
      <c r="C6462" t="s">
        <v>9951</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15973</v>
      </c>
      <c r="R6462">
        <v>820</v>
      </c>
      <c r="S6462">
        <v>948</v>
      </c>
    </row>
    <row r="6463" spans="1:19" x14ac:dyDescent="0.3">
      <c r="A6463" t="s">
        <v>9946</v>
      </c>
      <c r="B6463">
        <v>-1</v>
      </c>
      <c r="C6463" t="s">
        <v>9951</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15974</v>
      </c>
      <c r="R6463">
        <v>949</v>
      </c>
      <c r="S6463">
        <v>1163</v>
      </c>
    </row>
    <row r="6464" spans="1:19" x14ac:dyDescent="0.3">
      <c r="A6464" t="s">
        <v>9946</v>
      </c>
      <c r="B6464">
        <v>-1</v>
      </c>
      <c r="C6464" t="s">
        <v>9951</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15975</v>
      </c>
      <c r="R6464">
        <v>1164</v>
      </c>
      <c r="S6464">
        <v>1251</v>
      </c>
    </row>
    <row r="6465" spans="1:19" x14ac:dyDescent="0.3">
      <c r="A6465" t="s">
        <v>9946</v>
      </c>
      <c r="B6465">
        <v>-1</v>
      </c>
      <c r="C6465" t="s">
        <v>9951</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15976</v>
      </c>
      <c r="R6465">
        <v>1252</v>
      </c>
      <c r="S6465">
        <v>1354</v>
      </c>
    </row>
    <row r="6466" spans="1:19" x14ac:dyDescent="0.3">
      <c r="A6466" t="s">
        <v>9946</v>
      </c>
      <c r="B6466">
        <v>-1</v>
      </c>
      <c r="C6466" t="s">
        <v>9951</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15979</v>
      </c>
    </row>
    <row r="6467" spans="1:19" x14ac:dyDescent="0.3">
      <c r="A6467" t="s">
        <v>9946</v>
      </c>
      <c r="B6467">
        <v>-1</v>
      </c>
      <c r="C6467" t="s">
        <v>9951</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15980</v>
      </c>
      <c r="R6467">
        <v>1</v>
      </c>
      <c r="S6467">
        <v>46</v>
      </c>
    </row>
    <row r="6468" spans="1:19" x14ac:dyDescent="0.3">
      <c r="A6468" t="s">
        <v>9946</v>
      </c>
      <c r="B6468">
        <v>-1</v>
      </c>
      <c r="C6468" t="s">
        <v>9951</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15981</v>
      </c>
      <c r="R6468">
        <v>1355</v>
      </c>
      <c r="S6468">
        <v>1398</v>
      </c>
    </row>
    <row r="6469" spans="1:19" x14ac:dyDescent="0.3">
      <c r="A6469" t="s">
        <v>9946</v>
      </c>
      <c r="B6469">
        <v>-1</v>
      </c>
      <c r="C6469" t="s">
        <v>9971</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15966</v>
      </c>
      <c r="R6469">
        <v>47</v>
      </c>
      <c r="S6469">
        <v>172</v>
      </c>
    </row>
    <row r="6470" spans="1:19" x14ac:dyDescent="0.3">
      <c r="A6470" t="s">
        <v>9946</v>
      </c>
      <c r="B6470">
        <v>-1</v>
      </c>
      <c r="C6470" t="s">
        <v>9971</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15967</v>
      </c>
      <c r="R6470">
        <v>173</v>
      </c>
      <c r="S6470">
        <v>284</v>
      </c>
    </row>
    <row r="6471" spans="1:19" x14ac:dyDescent="0.3">
      <c r="A6471" t="s">
        <v>9946</v>
      </c>
      <c r="B6471">
        <v>-1</v>
      </c>
      <c r="C6471" t="s">
        <v>9971</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15968</v>
      </c>
      <c r="R6471">
        <v>285</v>
      </c>
      <c r="S6471">
        <v>429</v>
      </c>
    </row>
    <row r="6472" spans="1:19" x14ac:dyDescent="0.3">
      <c r="A6472" t="s">
        <v>9946</v>
      </c>
      <c r="B6472">
        <v>-1</v>
      </c>
      <c r="C6472" t="s">
        <v>9971</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15969</v>
      </c>
      <c r="R6472">
        <v>430</v>
      </c>
      <c r="S6472">
        <v>561</v>
      </c>
    </row>
    <row r="6473" spans="1:19" x14ac:dyDescent="0.3">
      <c r="A6473" t="s">
        <v>9946</v>
      </c>
      <c r="B6473">
        <v>-1</v>
      </c>
      <c r="C6473" t="s">
        <v>9971</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15970</v>
      </c>
      <c r="R6473">
        <v>562</v>
      </c>
      <c r="S6473">
        <v>627</v>
      </c>
    </row>
    <row r="6474" spans="1:19" x14ac:dyDescent="0.3">
      <c r="A6474" t="s">
        <v>9946</v>
      </c>
      <c r="B6474">
        <v>-1</v>
      </c>
      <c r="C6474" t="s">
        <v>9971</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15971</v>
      </c>
      <c r="R6474">
        <v>628</v>
      </c>
      <c r="S6474">
        <v>696</v>
      </c>
    </row>
    <row r="6475" spans="1:19" x14ac:dyDescent="0.3">
      <c r="A6475" t="s">
        <v>9946</v>
      </c>
      <c r="B6475">
        <v>-1</v>
      </c>
      <c r="C6475" t="s">
        <v>9971</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15972</v>
      </c>
      <c r="R6475">
        <v>697</v>
      </c>
      <c r="S6475">
        <v>819</v>
      </c>
    </row>
    <row r="6476" spans="1:19" x14ac:dyDescent="0.3">
      <c r="A6476" t="s">
        <v>9946</v>
      </c>
      <c r="B6476">
        <v>-1</v>
      </c>
      <c r="C6476" t="s">
        <v>9971</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15973</v>
      </c>
      <c r="R6476">
        <v>820</v>
      </c>
      <c r="S6476">
        <v>948</v>
      </c>
    </row>
    <row r="6477" spans="1:19" x14ac:dyDescent="0.3">
      <c r="A6477" t="s">
        <v>9946</v>
      </c>
      <c r="B6477">
        <v>-1</v>
      </c>
      <c r="C6477" t="s">
        <v>9971</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15974</v>
      </c>
      <c r="R6477">
        <v>949</v>
      </c>
      <c r="S6477">
        <v>1163</v>
      </c>
    </row>
    <row r="6478" spans="1:19" x14ac:dyDescent="0.3">
      <c r="A6478" t="s">
        <v>9946</v>
      </c>
      <c r="B6478">
        <v>-1</v>
      </c>
      <c r="C6478" t="s">
        <v>9971</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15975</v>
      </c>
      <c r="R6478">
        <v>1164</v>
      </c>
      <c r="S6478">
        <v>1251</v>
      </c>
    </row>
    <row r="6479" spans="1:19" x14ac:dyDescent="0.3">
      <c r="A6479" t="s">
        <v>9946</v>
      </c>
      <c r="B6479">
        <v>-1</v>
      </c>
      <c r="C6479" t="s">
        <v>9971</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15976</v>
      </c>
      <c r="R6479">
        <v>1252</v>
      </c>
      <c r="S6479">
        <v>1354</v>
      </c>
    </row>
    <row r="6480" spans="1:19" x14ac:dyDescent="0.3">
      <c r="A6480" t="s">
        <v>9946</v>
      </c>
      <c r="B6480">
        <v>-1</v>
      </c>
      <c r="C6480" t="s">
        <v>9971</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15982</v>
      </c>
      <c r="R6480">
        <v>1</v>
      </c>
      <c r="S6480">
        <v>46</v>
      </c>
    </row>
    <row r="6481" spans="1:19" x14ac:dyDescent="0.3">
      <c r="A6481" t="s">
        <v>9946</v>
      </c>
      <c r="B6481">
        <v>-1</v>
      </c>
      <c r="C6481" t="s">
        <v>9971</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15983</v>
      </c>
      <c r="R6481">
        <v>1355</v>
      </c>
      <c r="S6481">
        <v>1440</v>
      </c>
    </row>
    <row r="6482" spans="1:19" x14ac:dyDescent="0.3">
      <c r="A6482" t="s">
        <v>8616</v>
      </c>
      <c r="B6482">
        <v>1</v>
      </c>
      <c r="C6482" t="s">
        <v>8622</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15984</v>
      </c>
      <c r="R6482">
        <v>1</v>
      </c>
      <c r="S6482">
        <v>290</v>
      </c>
    </row>
    <row r="6483" spans="1:19" x14ac:dyDescent="0.3">
      <c r="A6483" t="s">
        <v>8616</v>
      </c>
      <c r="B6483">
        <v>1</v>
      </c>
      <c r="C6483" t="s">
        <v>8622</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15985</v>
      </c>
      <c r="R6483">
        <v>291</v>
      </c>
      <c r="S6483">
        <v>374</v>
      </c>
    </row>
    <row r="6484" spans="1:19" x14ac:dyDescent="0.3">
      <c r="A6484" t="s">
        <v>8616</v>
      </c>
      <c r="B6484">
        <v>1</v>
      </c>
      <c r="C6484" t="s">
        <v>8622</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15986</v>
      </c>
      <c r="R6484">
        <v>375</v>
      </c>
      <c r="S6484">
        <v>464</v>
      </c>
    </row>
    <row r="6485" spans="1:19" x14ac:dyDescent="0.3">
      <c r="A6485" t="s">
        <v>8616</v>
      </c>
      <c r="B6485">
        <v>1</v>
      </c>
      <c r="C6485" t="s">
        <v>8622</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15987</v>
      </c>
      <c r="R6485">
        <v>465</v>
      </c>
      <c r="S6485">
        <v>597</v>
      </c>
    </row>
    <row r="6486" spans="1:19" x14ac:dyDescent="0.3">
      <c r="A6486" t="s">
        <v>8616</v>
      </c>
      <c r="B6486">
        <v>1</v>
      </c>
      <c r="C6486" t="s">
        <v>8622</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15988</v>
      </c>
      <c r="R6486">
        <v>598</v>
      </c>
      <c r="S6486">
        <v>734</v>
      </c>
    </row>
    <row r="6487" spans="1:19" x14ac:dyDescent="0.3">
      <c r="A6487" t="s">
        <v>8616</v>
      </c>
      <c r="B6487">
        <v>1</v>
      </c>
      <c r="C6487" t="s">
        <v>8622</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15989</v>
      </c>
      <c r="R6487">
        <v>735</v>
      </c>
      <c r="S6487">
        <v>862</v>
      </c>
    </row>
    <row r="6488" spans="1:19" x14ac:dyDescent="0.3">
      <c r="A6488" t="s">
        <v>8616</v>
      </c>
      <c r="B6488">
        <v>1</v>
      </c>
      <c r="C6488" t="s">
        <v>8622</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15990</v>
      </c>
      <c r="R6488">
        <v>863</v>
      </c>
      <c r="S6488">
        <v>920</v>
      </c>
    </row>
    <row r="6489" spans="1:19" x14ac:dyDescent="0.3">
      <c r="A6489" t="s">
        <v>8616</v>
      </c>
      <c r="B6489">
        <v>1</v>
      </c>
      <c r="C6489" t="s">
        <v>8622</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15991</v>
      </c>
      <c r="R6489">
        <v>921</v>
      </c>
      <c r="S6489">
        <v>1108</v>
      </c>
    </row>
    <row r="6490" spans="1:19" x14ac:dyDescent="0.3">
      <c r="A6490" t="s">
        <v>8616</v>
      </c>
      <c r="B6490">
        <v>1</v>
      </c>
      <c r="C6490" t="s">
        <v>8622</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15992</v>
      </c>
      <c r="R6490">
        <v>1109</v>
      </c>
      <c r="S6490">
        <v>1302</v>
      </c>
    </row>
    <row r="6491" spans="1:19" x14ac:dyDescent="0.3">
      <c r="A6491" t="s">
        <v>8616</v>
      </c>
      <c r="B6491">
        <v>1</v>
      </c>
      <c r="C6491" t="s">
        <v>8622</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15993</v>
      </c>
    </row>
    <row r="6492" spans="1:19" x14ac:dyDescent="0.3">
      <c r="A6492" t="s">
        <v>8361</v>
      </c>
      <c r="B6492">
        <v>-1</v>
      </c>
      <c r="C6492" t="s">
        <v>8362</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15994</v>
      </c>
    </row>
    <row r="6493" spans="1:19" x14ac:dyDescent="0.3">
      <c r="A6493" t="s">
        <v>8361</v>
      </c>
      <c r="B6493">
        <v>-1</v>
      </c>
      <c r="C6493" t="s">
        <v>8362</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15995</v>
      </c>
      <c r="R6493">
        <v>1</v>
      </c>
      <c r="S6493">
        <v>636</v>
      </c>
    </row>
    <row r="6494" spans="1:19" x14ac:dyDescent="0.3">
      <c r="A6494" t="s">
        <v>131</v>
      </c>
      <c r="B6494">
        <v>1</v>
      </c>
      <c r="C6494" t="s">
        <v>6073</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15996</v>
      </c>
      <c r="R6494">
        <v>928</v>
      </c>
      <c r="S6494">
        <v>1063</v>
      </c>
    </row>
    <row r="6495" spans="1:19" x14ac:dyDescent="0.3">
      <c r="A6495" t="s">
        <v>131</v>
      </c>
      <c r="B6495">
        <v>1</v>
      </c>
      <c r="C6495" t="s">
        <v>6073</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15997</v>
      </c>
      <c r="R6495">
        <v>1064</v>
      </c>
      <c r="S6495">
        <v>1236</v>
      </c>
    </row>
    <row r="6496" spans="1:19" x14ac:dyDescent="0.3">
      <c r="A6496" t="s">
        <v>131</v>
      </c>
      <c r="B6496">
        <v>1</v>
      </c>
      <c r="C6496" t="s">
        <v>6073</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15998</v>
      </c>
    </row>
    <row r="6497" spans="1:19" x14ac:dyDescent="0.3">
      <c r="A6497" t="s">
        <v>131</v>
      </c>
      <c r="B6497">
        <v>1</v>
      </c>
      <c r="C6497" t="s">
        <v>6073</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15999</v>
      </c>
      <c r="R6497">
        <v>1</v>
      </c>
      <c r="S6497">
        <v>927</v>
      </c>
    </row>
    <row r="6498" spans="1:19" x14ac:dyDescent="0.3">
      <c r="A6498" t="s">
        <v>131</v>
      </c>
      <c r="B6498">
        <v>1</v>
      </c>
      <c r="C6498" t="s">
        <v>6073</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16000</v>
      </c>
      <c r="R6498">
        <v>1237</v>
      </c>
      <c r="S6498">
        <v>3796</v>
      </c>
    </row>
    <row r="6499" spans="1:19" x14ac:dyDescent="0.3">
      <c r="A6499" t="s">
        <v>131</v>
      </c>
      <c r="B6499">
        <v>1</v>
      </c>
      <c r="C6499" t="s">
        <v>6073</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16001</v>
      </c>
      <c r="R6499">
        <v>3797</v>
      </c>
      <c r="S6499">
        <v>3921</v>
      </c>
    </row>
    <row r="6500" spans="1:19" x14ac:dyDescent="0.3">
      <c r="A6500" t="s">
        <v>131</v>
      </c>
      <c r="B6500">
        <v>1</v>
      </c>
      <c r="C6500" t="s">
        <v>6073</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16002</v>
      </c>
      <c r="R6500">
        <v>3922</v>
      </c>
      <c r="S6500">
        <v>4192</v>
      </c>
    </row>
    <row r="6501" spans="1:19" x14ac:dyDescent="0.3">
      <c r="A6501" t="s">
        <v>131</v>
      </c>
      <c r="B6501">
        <v>1</v>
      </c>
      <c r="C6501" t="s">
        <v>6073</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16003</v>
      </c>
      <c r="R6501">
        <v>4193</v>
      </c>
      <c r="S6501">
        <v>4302</v>
      </c>
    </row>
    <row r="6502" spans="1:19" x14ac:dyDescent="0.3">
      <c r="A6502" t="s">
        <v>131</v>
      </c>
      <c r="B6502">
        <v>1</v>
      </c>
      <c r="C6502" t="s">
        <v>6073</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16004</v>
      </c>
      <c r="R6502">
        <v>4303</v>
      </c>
      <c r="S6502">
        <v>4378</v>
      </c>
    </row>
    <row r="6503" spans="1:19" x14ac:dyDescent="0.3">
      <c r="A6503" t="s">
        <v>131</v>
      </c>
      <c r="B6503">
        <v>1</v>
      </c>
      <c r="C6503" t="s">
        <v>6073</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16005</v>
      </c>
      <c r="R6503">
        <v>4379</v>
      </c>
      <c r="S6503">
        <v>4497</v>
      </c>
    </row>
    <row r="6504" spans="1:19" x14ac:dyDescent="0.3">
      <c r="A6504" t="s">
        <v>131</v>
      </c>
      <c r="B6504">
        <v>1</v>
      </c>
      <c r="C6504" t="s">
        <v>6073</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16006</v>
      </c>
      <c r="R6504">
        <v>4498</v>
      </c>
      <c r="S6504">
        <v>4641</v>
      </c>
    </row>
    <row r="6505" spans="1:19" x14ac:dyDescent="0.3">
      <c r="A6505" t="s">
        <v>131</v>
      </c>
      <c r="B6505">
        <v>1</v>
      </c>
      <c r="C6505" t="s">
        <v>6073</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16007</v>
      </c>
      <c r="R6505">
        <v>4642</v>
      </c>
      <c r="S6505">
        <v>4765</v>
      </c>
    </row>
    <row r="6506" spans="1:19" x14ac:dyDescent="0.3">
      <c r="A6506" t="s">
        <v>131</v>
      </c>
      <c r="B6506">
        <v>1</v>
      </c>
      <c r="C6506" t="s">
        <v>6073</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16008</v>
      </c>
      <c r="R6506">
        <v>4766</v>
      </c>
      <c r="S6506">
        <v>4966</v>
      </c>
    </row>
    <row r="6507" spans="1:19" x14ac:dyDescent="0.3">
      <c r="A6507" t="s">
        <v>131</v>
      </c>
      <c r="B6507">
        <v>1</v>
      </c>
      <c r="C6507" t="s">
        <v>6073</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16009</v>
      </c>
      <c r="R6507">
        <v>4967</v>
      </c>
      <c r="S6507">
        <v>5146</v>
      </c>
    </row>
    <row r="6508" spans="1:19" x14ac:dyDescent="0.3">
      <c r="A6508" t="s">
        <v>131</v>
      </c>
      <c r="B6508">
        <v>1</v>
      </c>
      <c r="C6508" t="s">
        <v>6073</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16010</v>
      </c>
      <c r="R6508">
        <v>5147</v>
      </c>
      <c r="S6508">
        <v>5303</v>
      </c>
    </row>
    <row r="6509" spans="1:19" x14ac:dyDescent="0.3">
      <c r="A6509" t="s">
        <v>131</v>
      </c>
      <c r="B6509">
        <v>1</v>
      </c>
      <c r="C6509" t="s">
        <v>6073</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16011</v>
      </c>
      <c r="R6509">
        <v>5304</v>
      </c>
      <c r="S6509">
        <v>5509</v>
      </c>
    </row>
    <row r="6510" spans="1:19" x14ac:dyDescent="0.3">
      <c r="A6510" t="s">
        <v>131</v>
      </c>
      <c r="B6510">
        <v>1</v>
      </c>
      <c r="C6510" t="s">
        <v>6073</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16012</v>
      </c>
      <c r="R6510">
        <v>5510</v>
      </c>
      <c r="S6510">
        <v>5622</v>
      </c>
    </row>
    <row r="6511" spans="1:19" x14ac:dyDescent="0.3">
      <c r="A6511" t="s">
        <v>131</v>
      </c>
      <c r="B6511">
        <v>1</v>
      </c>
      <c r="C6511" t="s">
        <v>6073</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16013</v>
      </c>
      <c r="R6511">
        <v>5623</v>
      </c>
      <c r="S6511">
        <v>5892</v>
      </c>
    </row>
    <row r="6512" spans="1:19" x14ac:dyDescent="0.3">
      <c r="A6512" t="s">
        <v>131</v>
      </c>
      <c r="B6512">
        <v>1</v>
      </c>
      <c r="C6512" t="s">
        <v>6073</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16014</v>
      </c>
      <c r="R6512">
        <v>5893</v>
      </c>
      <c r="S6512">
        <v>6009</v>
      </c>
    </row>
    <row r="6513" spans="1:19" x14ac:dyDescent="0.3">
      <c r="A6513" t="s">
        <v>131</v>
      </c>
      <c r="B6513">
        <v>1</v>
      </c>
      <c r="C6513" t="s">
        <v>6073</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16015</v>
      </c>
      <c r="R6513">
        <v>6010</v>
      </c>
      <c r="S6513">
        <v>6151</v>
      </c>
    </row>
    <row r="6514" spans="1:19" x14ac:dyDescent="0.3">
      <c r="A6514" t="s">
        <v>131</v>
      </c>
      <c r="B6514">
        <v>1</v>
      </c>
      <c r="C6514" t="s">
        <v>6073</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16016</v>
      </c>
      <c r="R6514">
        <v>6152</v>
      </c>
      <c r="S6514">
        <v>6258</v>
      </c>
    </row>
    <row r="6515" spans="1:19" x14ac:dyDescent="0.3">
      <c r="A6515" t="s">
        <v>131</v>
      </c>
      <c r="B6515">
        <v>1</v>
      </c>
      <c r="C6515" t="s">
        <v>6073</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16017</v>
      </c>
      <c r="R6515">
        <v>6259</v>
      </c>
      <c r="S6515">
        <v>6463</v>
      </c>
    </row>
    <row r="6516" spans="1:19" x14ac:dyDescent="0.3">
      <c r="A6516" t="s">
        <v>131</v>
      </c>
      <c r="B6516">
        <v>1</v>
      </c>
      <c r="C6516" t="s">
        <v>6073</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16018</v>
      </c>
      <c r="R6516">
        <v>6464</v>
      </c>
      <c r="S6516">
        <v>8091</v>
      </c>
    </row>
    <row r="6517" spans="1:19" x14ac:dyDescent="0.3">
      <c r="A6517" t="s">
        <v>131</v>
      </c>
      <c r="B6517">
        <v>1</v>
      </c>
      <c r="C6517" t="s">
        <v>6081</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16019</v>
      </c>
    </row>
    <row r="6518" spans="1:19" x14ac:dyDescent="0.3">
      <c r="A6518" t="s">
        <v>131</v>
      </c>
      <c r="B6518">
        <v>1</v>
      </c>
      <c r="C6518" t="s">
        <v>6081</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16020</v>
      </c>
      <c r="R6518">
        <v>1</v>
      </c>
      <c r="S6518">
        <v>30</v>
      </c>
    </row>
    <row r="6519" spans="1:19" x14ac:dyDescent="0.3">
      <c r="A6519" t="s">
        <v>131</v>
      </c>
      <c r="B6519">
        <v>1</v>
      </c>
      <c r="C6519" t="s">
        <v>6081</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16021</v>
      </c>
      <c r="R6519">
        <v>31</v>
      </c>
      <c r="S6519">
        <v>120</v>
      </c>
    </row>
    <row r="6520" spans="1:19" x14ac:dyDescent="0.3">
      <c r="A6520" t="s">
        <v>131</v>
      </c>
      <c r="B6520">
        <v>1</v>
      </c>
      <c r="C6520" t="s">
        <v>6081</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15996</v>
      </c>
      <c r="R6520">
        <v>121</v>
      </c>
      <c r="S6520">
        <v>256</v>
      </c>
    </row>
    <row r="6521" spans="1:19" x14ac:dyDescent="0.3">
      <c r="A6521" t="s">
        <v>131</v>
      </c>
      <c r="B6521">
        <v>1</v>
      </c>
      <c r="C6521" t="s">
        <v>6081</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15997</v>
      </c>
      <c r="R6521">
        <v>257</v>
      </c>
      <c r="S6521">
        <v>429</v>
      </c>
    </row>
    <row r="6522" spans="1:19" x14ac:dyDescent="0.3">
      <c r="A6522" t="s">
        <v>131</v>
      </c>
      <c r="B6522">
        <v>1</v>
      </c>
      <c r="C6522" t="s">
        <v>6081</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16000</v>
      </c>
      <c r="R6522">
        <v>430</v>
      </c>
      <c r="S6522">
        <v>2989</v>
      </c>
    </row>
    <row r="6523" spans="1:19" x14ac:dyDescent="0.3">
      <c r="A6523" t="s">
        <v>131</v>
      </c>
      <c r="B6523">
        <v>1</v>
      </c>
      <c r="C6523" t="s">
        <v>6081</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16001</v>
      </c>
      <c r="R6523">
        <v>2990</v>
      </c>
      <c r="S6523">
        <v>3114</v>
      </c>
    </row>
    <row r="6524" spans="1:19" x14ac:dyDescent="0.3">
      <c r="A6524" t="s">
        <v>131</v>
      </c>
      <c r="B6524">
        <v>1</v>
      </c>
      <c r="C6524" t="s">
        <v>6081</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16002</v>
      </c>
      <c r="R6524">
        <v>3115</v>
      </c>
      <c r="S6524">
        <v>3385</v>
      </c>
    </row>
    <row r="6525" spans="1:19" x14ac:dyDescent="0.3">
      <c r="A6525" t="s">
        <v>131</v>
      </c>
      <c r="B6525">
        <v>1</v>
      </c>
      <c r="C6525" t="s">
        <v>6081</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16003</v>
      </c>
      <c r="R6525">
        <v>3386</v>
      </c>
      <c r="S6525">
        <v>3495</v>
      </c>
    </row>
    <row r="6526" spans="1:19" x14ac:dyDescent="0.3">
      <c r="A6526" t="s">
        <v>131</v>
      </c>
      <c r="B6526">
        <v>1</v>
      </c>
      <c r="C6526" t="s">
        <v>6081</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16004</v>
      </c>
      <c r="R6526">
        <v>3496</v>
      </c>
      <c r="S6526">
        <v>3571</v>
      </c>
    </row>
    <row r="6527" spans="1:19" x14ac:dyDescent="0.3">
      <c r="A6527" t="s">
        <v>131</v>
      </c>
      <c r="B6527">
        <v>1</v>
      </c>
      <c r="C6527" t="s">
        <v>6081</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16005</v>
      </c>
      <c r="R6527">
        <v>3572</v>
      </c>
      <c r="S6527">
        <v>3690</v>
      </c>
    </row>
    <row r="6528" spans="1:19" x14ac:dyDescent="0.3">
      <c r="A6528" t="s">
        <v>131</v>
      </c>
      <c r="B6528">
        <v>1</v>
      </c>
      <c r="C6528" t="s">
        <v>6081</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16006</v>
      </c>
      <c r="R6528">
        <v>3691</v>
      </c>
      <c r="S6528">
        <v>3834</v>
      </c>
    </row>
    <row r="6529" spans="1:19" x14ac:dyDescent="0.3">
      <c r="A6529" t="s">
        <v>131</v>
      </c>
      <c r="B6529">
        <v>1</v>
      </c>
      <c r="C6529" t="s">
        <v>6081</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16007</v>
      </c>
      <c r="R6529">
        <v>3835</v>
      </c>
      <c r="S6529">
        <v>3958</v>
      </c>
    </row>
    <row r="6530" spans="1:19" x14ac:dyDescent="0.3">
      <c r="A6530" t="s">
        <v>131</v>
      </c>
      <c r="B6530">
        <v>1</v>
      </c>
      <c r="C6530" t="s">
        <v>6081</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16008</v>
      </c>
      <c r="R6530">
        <v>3959</v>
      </c>
      <c r="S6530">
        <v>4159</v>
      </c>
    </row>
    <row r="6531" spans="1:19" x14ac:dyDescent="0.3">
      <c r="A6531" t="s">
        <v>131</v>
      </c>
      <c r="B6531">
        <v>1</v>
      </c>
      <c r="C6531" t="s">
        <v>6081</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16009</v>
      </c>
      <c r="R6531">
        <v>4160</v>
      </c>
      <c r="S6531">
        <v>4339</v>
      </c>
    </row>
    <row r="6532" spans="1:19" x14ac:dyDescent="0.3">
      <c r="A6532" t="s">
        <v>131</v>
      </c>
      <c r="B6532">
        <v>1</v>
      </c>
      <c r="C6532" t="s">
        <v>6081</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16010</v>
      </c>
      <c r="R6532">
        <v>4340</v>
      </c>
      <c r="S6532">
        <v>4496</v>
      </c>
    </row>
    <row r="6533" spans="1:19" x14ac:dyDescent="0.3">
      <c r="A6533" t="s">
        <v>131</v>
      </c>
      <c r="B6533">
        <v>1</v>
      </c>
      <c r="C6533" t="s">
        <v>6081</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16011</v>
      </c>
      <c r="R6533">
        <v>4497</v>
      </c>
      <c r="S6533">
        <v>4702</v>
      </c>
    </row>
    <row r="6534" spans="1:19" x14ac:dyDescent="0.3">
      <c r="A6534" t="s">
        <v>131</v>
      </c>
      <c r="B6534">
        <v>1</v>
      </c>
      <c r="C6534" t="s">
        <v>6081</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16012</v>
      </c>
      <c r="R6534">
        <v>4703</v>
      </c>
      <c r="S6534">
        <v>4815</v>
      </c>
    </row>
    <row r="6535" spans="1:19" x14ac:dyDescent="0.3">
      <c r="A6535" t="s">
        <v>131</v>
      </c>
      <c r="B6535">
        <v>1</v>
      </c>
      <c r="C6535" t="s">
        <v>6081</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16013</v>
      </c>
      <c r="R6535">
        <v>4816</v>
      </c>
      <c r="S6535">
        <v>5085</v>
      </c>
    </row>
    <row r="6536" spans="1:19" x14ac:dyDescent="0.3">
      <c r="A6536" t="s">
        <v>131</v>
      </c>
      <c r="B6536">
        <v>1</v>
      </c>
      <c r="C6536" t="s">
        <v>6081</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16014</v>
      </c>
      <c r="R6536">
        <v>5086</v>
      </c>
      <c r="S6536">
        <v>5202</v>
      </c>
    </row>
    <row r="6537" spans="1:19" x14ac:dyDescent="0.3">
      <c r="A6537" t="s">
        <v>131</v>
      </c>
      <c r="B6537">
        <v>1</v>
      </c>
      <c r="C6537" t="s">
        <v>6081</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16015</v>
      </c>
      <c r="R6537">
        <v>5203</v>
      </c>
      <c r="S6537">
        <v>5344</v>
      </c>
    </row>
    <row r="6538" spans="1:19" x14ac:dyDescent="0.3">
      <c r="A6538" t="s">
        <v>131</v>
      </c>
      <c r="B6538">
        <v>1</v>
      </c>
      <c r="C6538" t="s">
        <v>6081</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16016</v>
      </c>
      <c r="R6538">
        <v>5345</v>
      </c>
      <c r="S6538">
        <v>5451</v>
      </c>
    </row>
    <row r="6539" spans="1:19" x14ac:dyDescent="0.3">
      <c r="A6539" t="s">
        <v>131</v>
      </c>
      <c r="B6539">
        <v>1</v>
      </c>
      <c r="C6539" t="s">
        <v>6081</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16017</v>
      </c>
      <c r="R6539">
        <v>5452</v>
      </c>
      <c r="S6539">
        <v>5656</v>
      </c>
    </row>
    <row r="6540" spans="1:19" x14ac:dyDescent="0.3">
      <c r="A6540" t="s">
        <v>131</v>
      </c>
      <c r="B6540">
        <v>1</v>
      </c>
      <c r="C6540" t="s">
        <v>6081</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16022</v>
      </c>
      <c r="R6540">
        <v>5657</v>
      </c>
      <c r="S6540">
        <v>7284</v>
      </c>
    </row>
    <row r="6541" spans="1:19" x14ac:dyDescent="0.3">
      <c r="A6541" t="s">
        <v>7950</v>
      </c>
      <c r="B6541">
        <v>-1</v>
      </c>
      <c r="C6541" t="s">
        <v>7962</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16023</v>
      </c>
      <c r="R6541">
        <v>4455</v>
      </c>
      <c r="S6541">
        <v>4586</v>
      </c>
    </row>
    <row r="6542" spans="1:19" x14ac:dyDescent="0.3">
      <c r="A6542" t="s">
        <v>7950</v>
      </c>
      <c r="B6542">
        <v>-1</v>
      </c>
      <c r="C6542" t="s">
        <v>7962</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16024</v>
      </c>
      <c r="R6542">
        <v>4587</v>
      </c>
      <c r="S6542">
        <v>4715</v>
      </c>
    </row>
    <row r="6543" spans="1:19" x14ac:dyDescent="0.3">
      <c r="A6543" t="s">
        <v>7950</v>
      </c>
      <c r="B6543">
        <v>-1</v>
      </c>
      <c r="C6543" t="s">
        <v>7962</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16025</v>
      </c>
      <c r="R6543">
        <v>4716</v>
      </c>
      <c r="S6543">
        <v>4839</v>
      </c>
    </row>
    <row r="6544" spans="1:19" x14ac:dyDescent="0.3">
      <c r="A6544" t="s">
        <v>7950</v>
      </c>
      <c r="B6544">
        <v>-1</v>
      </c>
      <c r="C6544" t="s">
        <v>7962</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16026</v>
      </c>
      <c r="R6544">
        <v>4840</v>
      </c>
      <c r="S6544">
        <v>4917</v>
      </c>
    </row>
    <row r="6545" spans="1:19" x14ac:dyDescent="0.3">
      <c r="A6545" t="s">
        <v>7950</v>
      </c>
      <c r="B6545">
        <v>-1</v>
      </c>
      <c r="C6545" t="s">
        <v>7962</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16027</v>
      </c>
      <c r="R6545">
        <v>4918</v>
      </c>
      <c r="S6545">
        <v>5015</v>
      </c>
    </row>
    <row r="6546" spans="1:19" x14ac:dyDescent="0.3">
      <c r="A6546" t="s">
        <v>7950</v>
      </c>
      <c r="B6546">
        <v>-1</v>
      </c>
      <c r="C6546" t="s">
        <v>7962</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16028</v>
      </c>
      <c r="R6546">
        <v>5016</v>
      </c>
      <c r="S6546">
        <v>5142</v>
      </c>
    </row>
    <row r="6547" spans="1:19" x14ac:dyDescent="0.3">
      <c r="A6547" t="s">
        <v>7950</v>
      </c>
      <c r="B6547">
        <v>-1</v>
      </c>
      <c r="C6547" t="s">
        <v>7962</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16029</v>
      </c>
      <c r="R6547">
        <v>5143</v>
      </c>
      <c r="S6547">
        <v>5277</v>
      </c>
    </row>
    <row r="6548" spans="1:19" x14ac:dyDescent="0.3">
      <c r="A6548" t="s">
        <v>7950</v>
      </c>
      <c r="B6548">
        <v>-1</v>
      </c>
      <c r="C6548" t="s">
        <v>7962</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16030</v>
      </c>
      <c r="R6548">
        <v>5278</v>
      </c>
      <c r="S6548">
        <v>5397</v>
      </c>
    </row>
    <row r="6549" spans="1:19" x14ac:dyDescent="0.3">
      <c r="A6549" t="s">
        <v>7950</v>
      </c>
      <c r="B6549">
        <v>-1</v>
      </c>
      <c r="C6549" t="s">
        <v>7962</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16031</v>
      </c>
      <c r="R6549">
        <v>5398</v>
      </c>
      <c r="S6549">
        <v>6060</v>
      </c>
    </row>
    <row r="6550" spans="1:19" x14ac:dyDescent="0.3">
      <c r="A6550" t="s">
        <v>7950</v>
      </c>
      <c r="B6550">
        <v>-1</v>
      </c>
      <c r="C6550" t="s">
        <v>7962</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16032</v>
      </c>
      <c r="R6550">
        <v>6061</v>
      </c>
      <c r="S6550">
        <v>6109</v>
      </c>
    </row>
    <row r="6551" spans="1:19" x14ac:dyDescent="0.3">
      <c r="A6551" t="s">
        <v>7950</v>
      </c>
      <c r="B6551">
        <v>-1</v>
      </c>
      <c r="C6551" t="s">
        <v>7962</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16033</v>
      </c>
      <c r="R6551">
        <v>1</v>
      </c>
      <c r="S6551">
        <v>71</v>
      </c>
    </row>
    <row r="6552" spans="1:19" x14ac:dyDescent="0.3">
      <c r="A6552" t="s">
        <v>7950</v>
      </c>
      <c r="B6552">
        <v>-1</v>
      </c>
      <c r="C6552" t="s">
        <v>7962</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16034</v>
      </c>
      <c r="R6552">
        <v>72</v>
      </c>
      <c r="S6552">
        <v>87</v>
      </c>
    </row>
    <row r="6553" spans="1:19" x14ac:dyDescent="0.3">
      <c r="A6553" t="s">
        <v>7950</v>
      </c>
      <c r="B6553">
        <v>-1</v>
      </c>
      <c r="C6553" t="s">
        <v>7962</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16035</v>
      </c>
      <c r="R6553">
        <v>88</v>
      </c>
      <c r="S6553">
        <v>4454</v>
      </c>
    </row>
    <row r="6554" spans="1:19" x14ac:dyDescent="0.3">
      <c r="A6554" t="s">
        <v>7950</v>
      </c>
      <c r="B6554">
        <v>-1</v>
      </c>
      <c r="C6554" t="s">
        <v>7962</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16036</v>
      </c>
      <c r="R6554">
        <v>6110</v>
      </c>
      <c r="S6554">
        <v>6293</v>
      </c>
    </row>
    <row r="6555" spans="1:19" x14ac:dyDescent="0.3">
      <c r="A6555" t="s">
        <v>7950</v>
      </c>
      <c r="B6555">
        <v>-1</v>
      </c>
      <c r="C6555" t="s">
        <v>7962</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16037</v>
      </c>
      <c r="R6555">
        <v>6294</v>
      </c>
      <c r="S6555">
        <v>6963</v>
      </c>
    </row>
    <row r="6556" spans="1:19" x14ac:dyDescent="0.3">
      <c r="A6556" t="s">
        <v>7950</v>
      </c>
      <c r="B6556">
        <v>-1</v>
      </c>
      <c r="C6556" t="s">
        <v>7962</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16038</v>
      </c>
      <c r="R6556">
        <v>6964</v>
      </c>
      <c r="S6556">
        <v>7098</v>
      </c>
    </row>
    <row r="6557" spans="1:19" x14ac:dyDescent="0.3">
      <c r="A6557" t="s">
        <v>7950</v>
      </c>
      <c r="B6557">
        <v>-1</v>
      </c>
      <c r="C6557" t="s">
        <v>7962</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16039</v>
      </c>
      <c r="R6557">
        <v>7099</v>
      </c>
      <c r="S6557">
        <v>7238</v>
      </c>
    </row>
    <row r="6558" spans="1:19" x14ac:dyDescent="0.3">
      <c r="A6558" t="s">
        <v>7950</v>
      </c>
      <c r="B6558">
        <v>-1</v>
      </c>
      <c r="C6558" t="s">
        <v>7962</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16040</v>
      </c>
      <c r="R6558">
        <v>7239</v>
      </c>
      <c r="S6558">
        <v>7350</v>
      </c>
    </row>
    <row r="6559" spans="1:19" x14ac:dyDescent="0.3">
      <c r="A6559" t="s">
        <v>7950</v>
      </c>
      <c r="B6559">
        <v>-1</v>
      </c>
      <c r="C6559" t="s">
        <v>7962</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16041</v>
      </c>
      <c r="R6559">
        <v>7351</v>
      </c>
      <c r="S6559">
        <v>7431</v>
      </c>
    </row>
    <row r="6560" spans="1:19" x14ac:dyDescent="0.3">
      <c r="A6560" t="s">
        <v>7950</v>
      </c>
      <c r="B6560">
        <v>-1</v>
      </c>
      <c r="C6560" t="s">
        <v>7962</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16042</v>
      </c>
      <c r="R6560">
        <v>7432</v>
      </c>
      <c r="S6560">
        <v>7533</v>
      </c>
    </row>
    <row r="6561" spans="1:19" x14ac:dyDescent="0.3">
      <c r="A6561" t="s">
        <v>7950</v>
      </c>
      <c r="B6561">
        <v>-1</v>
      </c>
      <c r="C6561" t="s">
        <v>7962</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16043</v>
      </c>
      <c r="R6561">
        <v>7534</v>
      </c>
      <c r="S6561">
        <v>7695</v>
      </c>
    </row>
    <row r="6562" spans="1:19" x14ac:dyDescent="0.3">
      <c r="A6562" t="s">
        <v>120</v>
      </c>
      <c r="B6562">
        <v>1</v>
      </c>
      <c r="C6562" t="s">
        <v>8713</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16044</v>
      </c>
      <c r="R6562">
        <v>1</v>
      </c>
      <c r="S6562">
        <v>274</v>
      </c>
    </row>
    <row r="6563" spans="1:19" x14ac:dyDescent="0.3">
      <c r="A6563" t="s">
        <v>120</v>
      </c>
      <c r="B6563">
        <v>1</v>
      </c>
      <c r="C6563" t="s">
        <v>8713</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16045</v>
      </c>
      <c r="R6563">
        <v>275</v>
      </c>
      <c r="S6563">
        <v>321</v>
      </c>
    </row>
    <row r="6564" spans="1:19" x14ac:dyDescent="0.3">
      <c r="A6564" t="s">
        <v>120</v>
      </c>
      <c r="B6564">
        <v>1</v>
      </c>
      <c r="C6564" t="s">
        <v>8713</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16046</v>
      </c>
      <c r="R6564">
        <v>322</v>
      </c>
      <c r="S6564">
        <v>386</v>
      </c>
    </row>
    <row r="6565" spans="1:19" x14ac:dyDescent="0.3">
      <c r="A6565" t="s">
        <v>120</v>
      </c>
      <c r="B6565">
        <v>1</v>
      </c>
      <c r="C6565" t="s">
        <v>8713</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16047</v>
      </c>
      <c r="R6565">
        <v>387</v>
      </c>
      <c r="S6565">
        <v>455</v>
      </c>
    </row>
    <row r="6566" spans="1:19" x14ac:dyDescent="0.3">
      <c r="A6566" t="s">
        <v>120</v>
      </c>
      <c r="B6566">
        <v>1</v>
      </c>
      <c r="C6566" t="s">
        <v>8713</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16048</v>
      </c>
      <c r="R6566">
        <v>456</v>
      </c>
      <c r="S6566">
        <v>505</v>
      </c>
    </row>
    <row r="6567" spans="1:19" x14ac:dyDescent="0.3">
      <c r="A6567" t="s">
        <v>120</v>
      </c>
      <c r="B6567">
        <v>1</v>
      </c>
      <c r="C6567" t="s">
        <v>8713</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16049</v>
      </c>
      <c r="R6567">
        <v>506</v>
      </c>
      <c r="S6567">
        <v>591</v>
      </c>
    </row>
    <row r="6568" spans="1:19" x14ac:dyDescent="0.3">
      <c r="A6568" t="s">
        <v>120</v>
      </c>
      <c r="B6568">
        <v>1</v>
      </c>
      <c r="C6568" t="s">
        <v>8713</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16050</v>
      </c>
      <c r="R6568">
        <v>592</v>
      </c>
      <c r="S6568">
        <v>823</v>
      </c>
    </row>
    <row r="6569" spans="1:19" x14ac:dyDescent="0.3">
      <c r="A6569" t="s">
        <v>120</v>
      </c>
      <c r="B6569">
        <v>1</v>
      </c>
      <c r="C6569" t="s">
        <v>8713</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16051</v>
      </c>
      <c r="R6569">
        <v>824</v>
      </c>
      <c r="S6569">
        <v>917</v>
      </c>
    </row>
    <row r="6570" spans="1:19" x14ac:dyDescent="0.3">
      <c r="A6570" t="s">
        <v>120</v>
      </c>
      <c r="B6570">
        <v>1</v>
      </c>
      <c r="C6570" t="s">
        <v>8713</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16052</v>
      </c>
      <c r="R6570">
        <v>918</v>
      </c>
      <c r="S6570">
        <v>1023</v>
      </c>
    </row>
    <row r="6571" spans="1:19" x14ac:dyDescent="0.3">
      <c r="A6571" t="s">
        <v>120</v>
      </c>
      <c r="B6571">
        <v>1</v>
      </c>
      <c r="C6571" t="s">
        <v>8713</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16053</v>
      </c>
      <c r="R6571">
        <v>1024</v>
      </c>
      <c r="S6571">
        <v>1201</v>
      </c>
    </row>
    <row r="6572" spans="1:19" x14ac:dyDescent="0.3">
      <c r="A6572" t="s">
        <v>120</v>
      </c>
      <c r="B6572">
        <v>1</v>
      </c>
      <c r="C6572" t="s">
        <v>8713</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16054</v>
      </c>
      <c r="R6572">
        <v>1202</v>
      </c>
      <c r="S6572">
        <v>1293</v>
      </c>
    </row>
    <row r="6573" spans="1:19" x14ac:dyDescent="0.3">
      <c r="A6573" t="s">
        <v>120</v>
      </c>
      <c r="B6573">
        <v>1</v>
      </c>
      <c r="C6573" t="s">
        <v>8713</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16055</v>
      </c>
      <c r="R6573">
        <v>1294</v>
      </c>
      <c r="S6573">
        <v>1437</v>
      </c>
    </row>
    <row r="6574" spans="1:19" x14ac:dyDescent="0.3">
      <c r="A6574" t="s">
        <v>120</v>
      </c>
      <c r="B6574">
        <v>1</v>
      </c>
      <c r="C6574" t="s">
        <v>8713</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16056</v>
      </c>
      <c r="R6574">
        <v>1438</v>
      </c>
      <c r="S6574">
        <v>1595</v>
      </c>
    </row>
    <row r="6575" spans="1:19" x14ac:dyDescent="0.3">
      <c r="A6575" t="s">
        <v>120</v>
      </c>
      <c r="B6575">
        <v>1</v>
      </c>
      <c r="C6575" t="s">
        <v>8713</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16057</v>
      </c>
      <c r="R6575">
        <v>1596</v>
      </c>
      <c r="S6575">
        <v>1794</v>
      </c>
    </row>
    <row r="6576" spans="1:19" x14ac:dyDescent="0.3">
      <c r="A6576" t="s">
        <v>120</v>
      </c>
      <c r="B6576">
        <v>1</v>
      </c>
      <c r="C6576" t="s">
        <v>8713</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16058</v>
      </c>
      <c r="R6576">
        <v>1795</v>
      </c>
      <c r="S6576">
        <v>1874</v>
      </c>
    </row>
    <row r="6577" spans="1:19" x14ac:dyDescent="0.3">
      <c r="A6577" t="s">
        <v>120</v>
      </c>
      <c r="B6577">
        <v>1</v>
      </c>
      <c r="C6577" t="s">
        <v>8713</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16059</v>
      </c>
      <c r="R6577">
        <v>1875</v>
      </c>
      <c r="S6577">
        <v>2220</v>
      </c>
    </row>
    <row r="6578" spans="1:19" x14ac:dyDescent="0.3">
      <c r="A6578" t="s">
        <v>112</v>
      </c>
      <c r="B6578">
        <v>1</v>
      </c>
      <c r="C6578" t="s">
        <v>1028</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16060</v>
      </c>
      <c r="R6578">
        <v>1</v>
      </c>
      <c r="S6578">
        <v>91</v>
      </c>
    </row>
    <row r="6579" spans="1:19" x14ac:dyDescent="0.3">
      <c r="A6579" t="s">
        <v>112</v>
      </c>
      <c r="B6579">
        <v>1</v>
      </c>
      <c r="C6579" t="s">
        <v>1028</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16061</v>
      </c>
      <c r="R6579">
        <v>92</v>
      </c>
      <c r="S6579">
        <v>193</v>
      </c>
    </row>
    <row r="6580" spans="1:19" x14ac:dyDescent="0.3">
      <c r="A6580" t="s">
        <v>112</v>
      </c>
      <c r="B6580">
        <v>1</v>
      </c>
      <c r="C6580" t="s">
        <v>1028</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16062</v>
      </c>
      <c r="R6580">
        <v>194</v>
      </c>
      <c r="S6580">
        <v>397</v>
      </c>
    </row>
    <row r="6581" spans="1:19" x14ac:dyDescent="0.3">
      <c r="A6581" t="s">
        <v>112</v>
      </c>
      <c r="B6581">
        <v>1</v>
      </c>
      <c r="C6581" t="s">
        <v>1028</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16063</v>
      </c>
      <c r="R6581">
        <v>398</v>
      </c>
      <c r="S6581">
        <v>492</v>
      </c>
    </row>
    <row r="6582" spans="1:19" x14ac:dyDescent="0.3">
      <c r="A6582" t="s">
        <v>112</v>
      </c>
      <c r="B6582">
        <v>1</v>
      </c>
      <c r="C6582" t="s">
        <v>1028</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16064</v>
      </c>
      <c r="R6582">
        <v>493</v>
      </c>
      <c r="S6582">
        <v>702</v>
      </c>
    </row>
    <row r="6583" spans="1:19" x14ac:dyDescent="0.3">
      <c r="A6583" t="s">
        <v>112</v>
      </c>
      <c r="B6583">
        <v>1</v>
      </c>
      <c r="C6583" t="s">
        <v>1028</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16065</v>
      </c>
      <c r="R6583">
        <v>703</v>
      </c>
      <c r="S6583">
        <v>816</v>
      </c>
    </row>
    <row r="6584" spans="1:19" x14ac:dyDescent="0.3">
      <c r="A6584" t="s">
        <v>112</v>
      </c>
      <c r="B6584">
        <v>1</v>
      </c>
      <c r="C6584" t="s">
        <v>1028</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16066</v>
      </c>
      <c r="R6584">
        <v>817</v>
      </c>
      <c r="S6584">
        <v>960</v>
      </c>
    </row>
    <row r="6585" spans="1:19" x14ac:dyDescent="0.3">
      <c r="A6585" t="s">
        <v>112</v>
      </c>
      <c r="B6585">
        <v>1</v>
      </c>
      <c r="C6585" t="s">
        <v>1028</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16067</v>
      </c>
      <c r="R6585">
        <v>961</v>
      </c>
      <c r="S6585">
        <v>1053</v>
      </c>
    </row>
    <row r="6586" spans="1:19" x14ac:dyDescent="0.3">
      <c r="A6586" t="s">
        <v>112</v>
      </c>
      <c r="B6586">
        <v>1</v>
      </c>
      <c r="C6586" t="s">
        <v>1028</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16068</v>
      </c>
      <c r="R6586">
        <v>1054</v>
      </c>
      <c r="S6586">
        <v>1254</v>
      </c>
    </row>
    <row r="6587" spans="1:19" x14ac:dyDescent="0.3">
      <c r="A6587" t="s">
        <v>1007</v>
      </c>
      <c r="B6587">
        <v>1</v>
      </c>
      <c r="C6587" t="s">
        <v>1011</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16069</v>
      </c>
      <c r="R6587">
        <v>1</v>
      </c>
      <c r="S6587">
        <v>304</v>
      </c>
    </row>
    <row r="6588" spans="1:19" x14ac:dyDescent="0.3">
      <c r="A6588" t="s">
        <v>1007</v>
      </c>
      <c r="B6588">
        <v>1</v>
      </c>
      <c r="C6588" t="s">
        <v>1011</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16070</v>
      </c>
      <c r="R6588">
        <v>305</v>
      </c>
      <c r="S6588">
        <v>1272</v>
      </c>
    </row>
    <row r="6589" spans="1:19" x14ac:dyDescent="0.3">
      <c r="A6589" t="s">
        <v>8863</v>
      </c>
      <c r="B6589">
        <v>1</v>
      </c>
      <c r="C6589" t="s">
        <v>8864</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16071</v>
      </c>
      <c r="R6589">
        <v>1</v>
      </c>
      <c r="S6589">
        <v>94</v>
      </c>
    </row>
    <row r="6590" spans="1:19" x14ac:dyDescent="0.3">
      <c r="A6590" t="s">
        <v>8863</v>
      </c>
      <c r="B6590">
        <v>1</v>
      </c>
      <c r="C6590" t="s">
        <v>8864</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16072</v>
      </c>
      <c r="R6590">
        <v>95</v>
      </c>
      <c r="S6590">
        <v>263</v>
      </c>
    </row>
    <row r="6591" spans="1:19" x14ac:dyDescent="0.3">
      <c r="A6591" t="s">
        <v>8863</v>
      </c>
      <c r="B6591">
        <v>1</v>
      </c>
      <c r="C6591" t="s">
        <v>8864</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16073</v>
      </c>
      <c r="R6591">
        <v>264</v>
      </c>
      <c r="S6591">
        <v>454</v>
      </c>
    </row>
    <row r="6592" spans="1:19" x14ac:dyDescent="0.3">
      <c r="A6592" t="s">
        <v>8863</v>
      </c>
      <c r="B6592">
        <v>1</v>
      </c>
      <c r="C6592" t="s">
        <v>8864</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16074</v>
      </c>
      <c r="R6592">
        <v>455</v>
      </c>
      <c r="S6592">
        <v>1254</v>
      </c>
    </row>
    <row r="6593" spans="1:19" x14ac:dyDescent="0.3">
      <c r="A6593" t="s">
        <v>8863</v>
      </c>
      <c r="B6593">
        <v>1</v>
      </c>
      <c r="C6593" t="s">
        <v>8864</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16075</v>
      </c>
      <c r="R6593">
        <v>1255</v>
      </c>
      <c r="S6593">
        <v>1396</v>
      </c>
    </row>
    <row r="6594" spans="1:19" x14ac:dyDescent="0.3">
      <c r="A6594" t="s">
        <v>8863</v>
      </c>
      <c r="B6594">
        <v>1</v>
      </c>
      <c r="C6594" t="s">
        <v>8864</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16076</v>
      </c>
      <c r="R6594">
        <v>1397</v>
      </c>
      <c r="S6594">
        <v>1524</v>
      </c>
    </row>
    <row r="6595" spans="1:19" x14ac:dyDescent="0.3">
      <c r="A6595" t="s">
        <v>8863</v>
      </c>
      <c r="B6595">
        <v>1</v>
      </c>
      <c r="C6595" t="s">
        <v>8864</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16077</v>
      </c>
      <c r="R6595">
        <v>1525</v>
      </c>
      <c r="S6595">
        <v>1704</v>
      </c>
    </row>
    <row r="6596" spans="1:19" x14ac:dyDescent="0.3">
      <c r="A6596" t="s">
        <v>8863</v>
      </c>
      <c r="B6596">
        <v>1</v>
      </c>
      <c r="C6596" t="s">
        <v>8868</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16072</v>
      </c>
      <c r="R6596">
        <v>170</v>
      </c>
      <c r="S6596">
        <v>338</v>
      </c>
    </row>
    <row r="6597" spans="1:19" x14ac:dyDescent="0.3">
      <c r="A6597" t="s">
        <v>8863</v>
      </c>
      <c r="B6597">
        <v>1</v>
      </c>
      <c r="C6597" t="s">
        <v>8868</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16073</v>
      </c>
      <c r="R6597">
        <v>339</v>
      </c>
      <c r="S6597">
        <v>529</v>
      </c>
    </row>
    <row r="6598" spans="1:19" x14ac:dyDescent="0.3">
      <c r="A6598" t="s">
        <v>8863</v>
      </c>
      <c r="B6598">
        <v>1</v>
      </c>
      <c r="C6598" t="s">
        <v>8868</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16074</v>
      </c>
      <c r="R6598">
        <v>530</v>
      </c>
      <c r="S6598">
        <v>1329</v>
      </c>
    </row>
    <row r="6599" spans="1:19" x14ac:dyDescent="0.3">
      <c r="A6599" t="s">
        <v>8863</v>
      </c>
      <c r="B6599">
        <v>1</v>
      </c>
      <c r="C6599" t="s">
        <v>8868</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16075</v>
      </c>
      <c r="R6599">
        <v>1330</v>
      </c>
      <c r="S6599">
        <v>1471</v>
      </c>
    </row>
    <row r="6600" spans="1:19" x14ac:dyDescent="0.3">
      <c r="A6600" t="s">
        <v>8863</v>
      </c>
      <c r="B6600">
        <v>1</v>
      </c>
      <c r="C6600" t="s">
        <v>8868</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16076</v>
      </c>
      <c r="R6600">
        <v>1472</v>
      </c>
      <c r="S6600">
        <v>1599</v>
      </c>
    </row>
    <row r="6601" spans="1:19" x14ac:dyDescent="0.3">
      <c r="A6601" t="s">
        <v>8863</v>
      </c>
      <c r="B6601">
        <v>1</v>
      </c>
      <c r="C6601" t="s">
        <v>8868</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16078</v>
      </c>
      <c r="R6601">
        <v>1</v>
      </c>
      <c r="S6601">
        <v>94</v>
      </c>
    </row>
    <row r="6602" spans="1:19" x14ac:dyDescent="0.3">
      <c r="A6602" t="s">
        <v>8863</v>
      </c>
      <c r="B6602">
        <v>1</v>
      </c>
      <c r="C6602" t="s">
        <v>8868</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16079</v>
      </c>
      <c r="R6602">
        <v>95</v>
      </c>
      <c r="S6602">
        <v>169</v>
      </c>
    </row>
    <row r="6603" spans="1:19" x14ac:dyDescent="0.3">
      <c r="A6603" t="s">
        <v>8863</v>
      </c>
      <c r="B6603">
        <v>1</v>
      </c>
      <c r="C6603" t="s">
        <v>8868</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16080</v>
      </c>
      <c r="R6603">
        <v>1600</v>
      </c>
      <c r="S6603">
        <v>1779</v>
      </c>
    </row>
    <row r="6604" spans="1:19" x14ac:dyDescent="0.3">
      <c r="A6604" t="s">
        <v>4890</v>
      </c>
      <c r="B6604">
        <v>-1</v>
      </c>
      <c r="C6604" t="s">
        <v>4891</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16081</v>
      </c>
    </row>
    <row r="6605" spans="1:19" x14ac:dyDescent="0.3">
      <c r="A6605" t="s">
        <v>4890</v>
      </c>
      <c r="B6605">
        <v>-1</v>
      </c>
      <c r="C6605" t="s">
        <v>4891</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16082</v>
      </c>
      <c r="R6605">
        <v>1</v>
      </c>
      <c r="S6605">
        <v>1962</v>
      </c>
    </row>
    <row r="6606" spans="1:19" x14ac:dyDescent="0.3">
      <c r="A6606" t="s">
        <v>6947</v>
      </c>
      <c r="B6606">
        <v>1</v>
      </c>
      <c r="C6606" t="s">
        <v>6951</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16083</v>
      </c>
      <c r="R6606">
        <v>1</v>
      </c>
      <c r="S6606">
        <v>472</v>
      </c>
    </row>
    <row r="6607" spans="1:19" x14ac:dyDescent="0.3">
      <c r="A6607" t="s">
        <v>6947</v>
      </c>
      <c r="B6607">
        <v>1</v>
      </c>
      <c r="C6607" t="s">
        <v>6951</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16084</v>
      </c>
      <c r="R6607">
        <v>473</v>
      </c>
      <c r="S6607">
        <v>701</v>
      </c>
    </row>
    <row r="6608" spans="1:19" x14ac:dyDescent="0.3">
      <c r="A6608" t="s">
        <v>6947</v>
      </c>
      <c r="B6608">
        <v>1</v>
      </c>
      <c r="C6608" t="s">
        <v>6951</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16085</v>
      </c>
      <c r="R6608">
        <v>702</v>
      </c>
      <c r="S6608">
        <v>826</v>
      </c>
    </row>
    <row r="6609" spans="1:19" x14ac:dyDescent="0.3">
      <c r="A6609" t="s">
        <v>6947</v>
      </c>
      <c r="B6609">
        <v>1</v>
      </c>
      <c r="C6609" t="s">
        <v>6951</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16086</v>
      </c>
      <c r="R6609">
        <v>827</v>
      </c>
      <c r="S6609">
        <v>1017</v>
      </c>
    </row>
    <row r="6610" spans="1:19" x14ac:dyDescent="0.3">
      <c r="A6610" t="s">
        <v>6947</v>
      </c>
      <c r="B6610">
        <v>1</v>
      </c>
      <c r="C6610" t="s">
        <v>6951</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16087</v>
      </c>
      <c r="R6610">
        <v>1018</v>
      </c>
      <c r="S6610">
        <v>1260</v>
      </c>
    </row>
    <row r="6611" spans="1:19" x14ac:dyDescent="0.3">
      <c r="A6611" t="s">
        <v>6947</v>
      </c>
      <c r="B6611">
        <v>1</v>
      </c>
      <c r="C6611" t="s">
        <v>6951</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16088</v>
      </c>
      <c r="R6611">
        <v>1261</v>
      </c>
      <c r="S6611">
        <v>1818</v>
      </c>
    </row>
    <row r="6612" spans="1:19" x14ac:dyDescent="0.3">
      <c r="A6612" t="s">
        <v>9974</v>
      </c>
      <c r="B6612">
        <v>1</v>
      </c>
      <c r="C6612" t="s">
        <v>9975</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16089</v>
      </c>
      <c r="R6612">
        <v>1</v>
      </c>
      <c r="S6612">
        <v>92</v>
      </c>
    </row>
    <row r="6613" spans="1:19" x14ac:dyDescent="0.3">
      <c r="A6613" t="s">
        <v>9974</v>
      </c>
      <c r="B6613">
        <v>1</v>
      </c>
      <c r="C6613" t="s">
        <v>9975</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16090</v>
      </c>
      <c r="R6613">
        <v>93</v>
      </c>
      <c r="S6613">
        <v>186</v>
      </c>
    </row>
    <row r="6614" spans="1:19" x14ac:dyDescent="0.3">
      <c r="A6614" t="s">
        <v>9974</v>
      </c>
      <c r="B6614">
        <v>1</v>
      </c>
      <c r="C6614" t="s">
        <v>9975</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16091</v>
      </c>
      <c r="R6614">
        <v>187</v>
      </c>
      <c r="S6614">
        <v>284</v>
      </c>
    </row>
    <row r="6615" spans="1:19" x14ac:dyDescent="0.3">
      <c r="A6615" t="s">
        <v>9974</v>
      </c>
      <c r="B6615">
        <v>1</v>
      </c>
      <c r="C6615" t="s">
        <v>9975</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16092</v>
      </c>
      <c r="R6615">
        <v>285</v>
      </c>
      <c r="S6615">
        <v>418</v>
      </c>
    </row>
    <row r="6616" spans="1:19" x14ac:dyDescent="0.3">
      <c r="A6616" t="s">
        <v>9974</v>
      </c>
      <c r="B6616">
        <v>1</v>
      </c>
      <c r="C6616" t="s">
        <v>9975</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16093</v>
      </c>
      <c r="R6616">
        <v>419</v>
      </c>
      <c r="S6616">
        <v>637</v>
      </c>
    </row>
    <row r="6617" spans="1:19" x14ac:dyDescent="0.3">
      <c r="A6617" t="s">
        <v>9974</v>
      </c>
      <c r="B6617">
        <v>1</v>
      </c>
      <c r="C6617" t="s">
        <v>9975</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16094</v>
      </c>
      <c r="R6617">
        <v>638</v>
      </c>
      <c r="S6617">
        <v>705</v>
      </c>
    </row>
    <row r="6618" spans="1:19" x14ac:dyDescent="0.3">
      <c r="A6618" t="s">
        <v>9974</v>
      </c>
      <c r="B6618">
        <v>1</v>
      </c>
      <c r="C6618" t="s">
        <v>9975</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16095</v>
      </c>
      <c r="R6618">
        <v>706</v>
      </c>
      <c r="S6618">
        <v>772</v>
      </c>
    </row>
    <row r="6619" spans="1:19" x14ac:dyDescent="0.3">
      <c r="A6619" t="s">
        <v>9974</v>
      </c>
      <c r="B6619">
        <v>1</v>
      </c>
      <c r="C6619" t="s">
        <v>9975</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16096</v>
      </c>
      <c r="R6619">
        <v>773</v>
      </c>
      <c r="S6619">
        <v>1023</v>
      </c>
    </row>
    <row r="6620" spans="1:19" x14ac:dyDescent="0.3">
      <c r="A6620" t="s">
        <v>9974</v>
      </c>
      <c r="B6620">
        <v>1</v>
      </c>
      <c r="C6620" t="s">
        <v>9975</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16097</v>
      </c>
      <c r="R6620">
        <v>1024</v>
      </c>
      <c r="S6620">
        <v>1120</v>
      </c>
    </row>
    <row r="6621" spans="1:19" x14ac:dyDescent="0.3">
      <c r="A6621" t="s">
        <v>9974</v>
      </c>
      <c r="B6621">
        <v>1</v>
      </c>
      <c r="C6621" t="s">
        <v>9975</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16098</v>
      </c>
      <c r="R6621">
        <v>1121</v>
      </c>
      <c r="S6621">
        <v>1330</v>
      </c>
    </row>
    <row r="6622" spans="1:19" x14ac:dyDescent="0.3">
      <c r="A6622" t="s">
        <v>9974</v>
      </c>
      <c r="B6622">
        <v>1</v>
      </c>
      <c r="C6622" t="s">
        <v>9975</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16099</v>
      </c>
      <c r="R6622">
        <v>1331</v>
      </c>
      <c r="S6622">
        <v>1498</v>
      </c>
    </row>
    <row r="6623" spans="1:19" x14ac:dyDescent="0.3">
      <c r="A6623" t="s">
        <v>9974</v>
      </c>
      <c r="B6623">
        <v>1</v>
      </c>
      <c r="C6623" t="s">
        <v>9975</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16100</v>
      </c>
      <c r="R6623">
        <v>1499</v>
      </c>
      <c r="S6623">
        <v>1580</v>
      </c>
    </row>
    <row r="6624" spans="1:19" x14ac:dyDescent="0.3">
      <c r="A6624" t="s">
        <v>9974</v>
      </c>
      <c r="B6624">
        <v>1</v>
      </c>
      <c r="C6624" t="s">
        <v>9975</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16101</v>
      </c>
      <c r="R6624">
        <v>1581</v>
      </c>
      <c r="S6624">
        <v>1715</v>
      </c>
    </row>
    <row r="6625" spans="1:19" x14ac:dyDescent="0.3">
      <c r="A6625" t="s">
        <v>9974</v>
      </c>
      <c r="B6625">
        <v>1</v>
      </c>
      <c r="C6625" t="s">
        <v>9975</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16102</v>
      </c>
      <c r="R6625">
        <v>1716</v>
      </c>
      <c r="S6625">
        <v>1912</v>
      </c>
    </row>
    <row r="6626" spans="1:19" x14ac:dyDescent="0.3">
      <c r="A6626" t="s">
        <v>9974</v>
      </c>
      <c r="B6626">
        <v>1</v>
      </c>
      <c r="C6626" t="s">
        <v>9975</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16103</v>
      </c>
      <c r="R6626">
        <v>1913</v>
      </c>
      <c r="S6626">
        <v>4773</v>
      </c>
    </row>
    <row r="6627" spans="1:19" x14ac:dyDescent="0.3">
      <c r="A6627" t="s">
        <v>9974</v>
      </c>
      <c r="B6627">
        <v>1</v>
      </c>
      <c r="C6627" t="s">
        <v>9975</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16104</v>
      </c>
      <c r="R6627">
        <v>4774</v>
      </c>
      <c r="S6627">
        <v>4922</v>
      </c>
    </row>
    <row r="6628" spans="1:19" x14ac:dyDescent="0.3">
      <c r="A6628" t="s">
        <v>9974</v>
      </c>
      <c r="B6628">
        <v>1</v>
      </c>
      <c r="C6628" t="s">
        <v>9975</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16105</v>
      </c>
      <c r="R6628">
        <v>4923</v>
      </c>
      <c r="S6628">
        <v>5061</v>
      </c>
    </row>
    <row r="6629" spans="1:19" x14ac:dyDescent="0.3">
      <c r="A6629" t="s">
        <v>9974</v>
      </c>
      <c r="B6629">
        <v>1</v>
      </c>
      <c r="C6629" t="s">
        <v>9975</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16106</v>
      </c>
      <c r="R6629">
        <v>5062</v>
      </c>
      <c r="S6629">
        <v>5147</v>
      </c>
    </row>
    <row r="6630" spans="1:19" x14ac:dyDescent="0.3">
      <c r="A6630" t="s">
        <v>9974</v>
      </c>
      <c r="B6630">
        <v>1</v>
      </c>
      <c r="C6630" t="s">
        <v>9975</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16107</v>
      </c>
      <c r="R6630">
        <v>5148</v>
      </c>
      <c r="S6630">
        <v>5271</v>
      </c>
    </row>
    <row r="6631" spans="1:19" x14ac:dyDescent="0.3">
      <c r="A6631" t="s">
        <v>9974</v>
      </c>
      <c r="B6631">
        <v>1</v>
      </c>
      <c r="C6631" t="s">
        <v>9975</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16108</v>
      </c>
      <c r="R6631">
        <v>5272</v>
      </c>
      <c r="S6631">
        <v>5363</v>
      </c>
    </row>
    <row r="6632" spans="1:19" x14ac:dyDescent="0.3">
      <c r="A6632" t="s">
        <v>9974</v>
      </c>
      <c r="B6632">
        <v>1</v>
      </c>
      <c r="C6632" t="s">
        <v>9975</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16109</v>
      </c>
      <c r="R6632">
        <v>5364</v>
      </c>
      <c r="S6632">
        <v>5508</v>
      </c>
    </row>
    <row r="6633" spans="1:19" x14ac:dyDescent="0.3">
      <c r="A6633" t="s">
        <v>2740</v>
      </c>
      <c r="B6633">
        <v>-1</v>
      </c>
      <c r="C6633" t="s">
        <v>2745</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16110</v>
      </c>
      <c r="R6633">
        <v>1</v>
      </c>
      <c r="S6633">
        <v>82</v>
      </c>
    </row>
    <row r="6634" spans="1:19" x14ac:dyDescent="0.3">
      <c r="A6634" t="s">
        <v>2740</v>
      </c>
      <c r="B6634">
        <v>-1</v>
      </c>
      <c r="C6634" t="s">
        <v>2745</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16111</v>
      </c>
      <c r="R6634">
        <v>83</v>
      </c>
      <c r="S6634">
        <v>234</v>
      </c>
    </row>
    <row r="6635" spans="1:19" x14ac:dyDescent="0.3">
      <c r="A6635" t="s">
        <v>2740</v>
      </c>
      <c r="B6635">
        <v>-1</v>
      </c>
      <c r="C6635" t="s">
        <v>2745</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16112</v>
      </c>
      <c r="R6635">
        <v>235</v>
      </c>
      <c r="S6635">
        <v>421</v>
      </c>
    </row>
    <row r="6636" spans="1:19" x14ac:dyDescent="0.3">
      <c r="A6636" t="s">
        <v>2740</v>
      </c>
      <c r="B6636">
        <v>-1</v>
      </c>
      <c r="C6636" t="s">
        <v>2745</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16113</v>
      </c>
      <c r="R6636">
        <v>422</v>
      </c>
      <c r="S6636">
        <v>556</v>
      </c>
    </row>
    <row r="6637" spans="1:19" x14ac:dyDescent="0.3">
      <c r="A6637" t="s">
        <v>2740</v>
      </c>
      <c r="B6637">
        <v>-1</v>
      </c>
      <c r="C6637" t="s">
        <v>2745</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16114</v>
      </c>
      <c r="R6637">
        <v>557</v>
      </c>
      <c r="S6637">
        <v>622</v>
      </c>
    </row>
    <row r="6638" spans="1:19" x14ac:dyDescent="0.3">
      <c r="A6638" t="s">
        <v>2740</v>
      </c>
      <c r="B6638">
        <v>-1</v>
      </c>
      <c r="C6638" t="s">
        <v>2745</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16115</v>
      </c>
      <c r="R6638">
        <v>623</v>
      </c>
      <c r="S6638">
        <v>741</v>
      </c>
    </row>
    <row r="6639" spans="1:19" x14ac:dyDescent="0.3">
      <c r="A6639" t="s">
        <v>2740</v>
      </c>
      <c r="B6639">
        <v>-1</v>
      </c>
      <c r="C6639" t="s">
        <v>2745</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16116</v>
      </c>
      <c r="R6639">
        <v>742</v>
      </c>
      <c r="S6639">
        <v>883</v>
      </c>
    </row>
    <row r="6640" spans="1:19" x14ac:dyDescent="0.3">
      <c r="A6640" t="s">
        <v>2740</v>
      </c>
      <c r="B6640">
        <v>-1</v>
      </c>
      <c r="C6640" t="s">
        <v>2745</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16117</v>
      </c>
      <c r="R6640">
        <v>884</v>
      </c>
      <c r="S6640">
        <v>997</v>
      </c>
    </row>
    <row r="6641" spans="1:19" x14ac:dyDescent="0.3">
      <c r="A6641" t="s">
        <v>2740</v>
      </c>
      <c r="B6641">
        <v>-1</v>
      </c>
      <c r="C6641" t="s">
        <v>2745</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16118</v>
      </c>
      <c r="R6641">
        <v>998</v>
      </c>
      <c r="S6641">
        <v>1124</v>
      </c>
    </row>
    <row r="6642" spans="1:19" x14ac:dyDescent="0.3">
      <c r="A6642" t="s">
        <v>2740</v>
      </c>
      <c r="B6642">
        <v>-1</v>
      </c>
      <c r="C6642" t="s">
        <v>2745</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16119</v>
      </c>
      <c r="R6642">
        <v>1125</v>
      </c>
      <c r="S6642">
        <v>1198</v>
      </c>
    </row>
    <row r="6643" spans="1:19" x14ac:dyDescent="0.3">
      <c r="A6643" t="s">
        <v>2740</v>
      </c>
      <c r="B6643">
        <v>-1</v>
      </c>
      <c r="C6643" t="s">
        <v>2745</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16120</v>
      </c>
      <c r="R6643">
        <v>1199</v>
      </c>
      <c r="S6643">
        <v>1289</v>
      </c>
    </row>
    <row r="6644" spans="1:19" x14ac:dyDescent="0.3">
      <c r="A6644" t="s">
        <v>2740</v>
      </c>
      <c r="B6644">
        <v>-1</v>
      </c>
      <c r="C6644" t="s">
        <v>2745</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16121</v>
      </c>
      <c r="R6644">
        <v>1290</v>
      </c>
      <c r="S6644">
        <v>1489</v>
      </c>
    </row>
    <row r="6645" spans="1:19" x14ac:dyDescent="0.3">
      <c r="A6645" t="s">
        <v>2740</v>
      </c>
      <c r="B6645">
        <v>-1</v>
      </c>
      <c r="C6645" t="s">
        <v>2745</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16122</v>
      </c>
      <c r="R6645">
        <v>1490</v>
      </c>
      <c r="S6645">
        <v>1622</v>
      </c>
    </row>
    <row r="6646" spans="1:19" x14ac:dyDescent="0.3">
      <c r="A6646" t="s">
        <v>2740</v>
      </c>
      <c r="B6646">
        <v>-1</v>
      </c>
      <c r="C6646" t="s">
        <v>2745</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16123</v>
      </c>
      <c r="R6646">
        <v>1623</v>
      </c>
      <c r="S6646">
        <v>1716</v>
      </c>
    </row>
    <row r="6647" spans="1:19" x14ac:dyDescent="0.3">
      <c r="A6647" t="s">
        <v>2740</v>
      </c>
      <c r="B6647">
        <v>-1</v>
      </c>
      <c r="C6647" t="s">
        <v>2745</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16124</v>
      </c>
      <c r="R6647">
        <v>1717</v>
      </c>
      <c r="S6647">
        <v>1871</v>
      </c>
    </row>
    <row r="6648" spans="1:19" x14ac:dyDescent="0.3">
      <c r="A6648" t="s">
        <v>2740</v>
      </c>
      <c r="B6648">
        <v>-1</v>
      </c>
      <c r="C6648" t="s">
        <v>2745</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16125</v>
      </c>
      <c r="R6648">
        <v>1872</v>
      </c>
      <c r="S6648">
        <v>1946</v>
      </c>
    </row>
    <row r="6649" spans="1:19" x14ac:dyDescent="0.3">
      <c r="A6649" t="s">
        <v>2740</v>
      </c>
      <c r="B6649">
        <v>-1</v>
      </c>
      <c r="C6649" t="s">
        <v>2745</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16126</v>
      </c>
      <c r="R6649">
        <v>1947</v>
      </c>
      <c r="S6649">
        <v>2079</v>
      </c>
    </row>
    <row r="6650" spans="1:19" x14ac:dyDescent="0.3">
      <c r="A6650" t="s">
        <v>2740</v>
      </c>
      <c r="B6650">
        <v>-1</v>
      </c>
      <c r="C6650" t="s">
        <v>2745</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16127</v>
      </c>
      <c r="R6650">
        <v>2080</v>
      </c>
      <c r="S6650">
        <v>2202</v>
      </c>
    </row>
    <row r="6651" spans="1:19" x14ac:dyDescent="0.3">
      <c r="A6651" t="s">
        <v>2740</v>
      </c>
      <c r="B6651">
        <v>-1</v>
      </c>
      <c r="C6651" t="s">
        <v>2745</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16128</v>
      </c>
      <c r="R6651">
        <v>2203</v>
      </c>
      <c r="S6651">
        <v>2301</v>
      </c>
    </row>
    <row r="6652" spans="1:19" x14ac:dyDescent="0.3">
      <c r="A6652" t="s">
        <v>2740</v>
      </c>
      <c r="B6652">
        <v>-1</v>
      </c>
      <c r="C6652" t="s">
        <v>2745</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16129</v>
      </c>
      <c r="R6652">
        <v>2302</v>
      </c>
      <c r="S6652">
        <v>2487</v>
      </c>
    </row>
    <row r="6653" spans="1:19" x14ac:dyDescent="0.3">
      <c r="A6653" t="s">
        <v>2740</v>
      </c>
      <c r="B6653">
        <v>-1</v>
      </c>
      <c r="C6653" t="s">
        <v>2745</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16130</v>
      </c>
      <c r="R6653">
        <v>2488</v>
      </c>
      <c r="S6653">
        <v>2643</v>
      </c>
    </row>
    <row r="6654" spans="1:19" x14ac:dyDescent="0.3">
      <c r="A6654" t="s">
        <v>2740</v>
      </c>
      <c r="B6654">
        <v>-1</v>
      </c>
      <c r="C6654" t="s">
        <v>2745</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16131</v>
      </c>
      <c r="R6654">
        <v>2644</v>
      </c>
      <c r="S6654">
        <v>2719</v>
      </c>
    </row>
    <row r="6655" spans="1:19" x14ac:dyDescent="0.3">
      <c r="A6655" t="s">
        <v>2740</v>
      </c>
      <c r="B6655">
        <v>-1</v>
      </c>
      <c r="C6655" t="s">
        <v>2745</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16132</v>
      </c>
      <c r="R6655">
        <v>2720</v>
      </c>
      <c r="S6655">
        <v>2866</v>
      </c>
    </row>
    <row r="6656" spans="1:19" x14ac:dyDescent="0.3">
      <c r="A6656" t="s">
        <v>2740</v>
      </c>
      <c r="B6656">
        <v>-1</v>
      </c>
      <c r="C6656" t="s">
        <v>2745</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16133</v>
      </c>
      <c r="R6656">
        <v>2867</v>
      </c>
      <c r="S6656">
        <v>2964</v>
      </c>
    </row>
    <row r="6657" spans="1:19" x14ac:dyDescent="0.3">
      <c r="A6657" t="s">
        <v>2740</v>
      </c>
      <c r="B6657">
        <v>-1</v>
      </c>
      <c r="C6657" t="s">
        <v>2745</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16134</v>
      </c>
      <c r="R6657">
        <v>2965</v>
      </c>
      <c r="S6657">
        <v>3135</v>
      </c>
    </row>
    <row r="6658" spans="1:19" x14ac:dyDescent="0.3">
      <c r="A6658" t="s">
        <v>2740</v>
      </c>
      <c r="B6658">
        <v>-1</v>
      </c>
      <c r="C6658" t="s">
        <v>2745</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16135</v>
      </c>
      <c r="R6658">
        <v>3136</v>
      </c>
      <c r="S6658">
        <v>3183</v>
      </c>
    </row>
    <row r="6659" spans="1:19" x14ac:dyDescent="0.3">
      <c r="A6659" t="s">
        <v>2740</v>
      </c>
      <c r="B6659">
        <v>-1</v>
      </c>
      <c r="C6659" t="s">
        <v>2745</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16136</v>
      </c>
      <c r="R6659">
        <v>3184</v>
      </c>
      <c r="S6659">
        <v>3481</v>
      </c>
    </row>
    <row r="6660" spans="1:19" x14ac:dyDescent="0.3">
      <c r="A6660" t="s">
        <v>2740</v>
      </c>
      <c r="B6660">
        <v>-1</v>
      </c>
      <c r="C6660" t="s">
        <v>2745</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16137</v>
      </c>
      <c r="R6660">
        <v>3482</v>
      </c>
      <c r="S6660">
        <v>3927</v>
      </c>
    </row>
    <row r="6661" spans="1:19" x14ac:dyDescent="0.3">
      <c r="A6661" t="s">
        <v>2740</v>
      </c>
      <c r="B6661">
        <v>-1</v>
      </c>
      <c r="C6661" t="s">
        <v>2749</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16110</v>
      </c>
      <c r="R6661">
        <v>1</v>
      </c>
      <c r="S6661">
        <v>82</v>
      </c>
    </row>
    <row r="6662" spans="1:19" x14ac:dyDescent="0.3">
      <c r="A6662" t="s">
        <v>2740</v>
      </c>
      <c r="B6662">
        <v>-1</v>
      </c>
      <c r="C6662" t="s">
        <v>2749</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16111</v>
      </c>
      <c r="R6662">
        <v>83</v>
      </c>
      <c r="S6662">
        <v>234</v>
      </c>
    </row>
    <row r="6663" spans="1:19" x14ac:dyDescent="0.3">
      <c r="A6663" t="s">
        <v>2740</v>
      </c>
      <c r="B6663">
        <v>-1</v>
      </c>
      <c r="C6663" t="s">
        <v>2749</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16112</v>
      </c>
      <c r="R6663">
        <v>235</v>
      </c>
      <c r="S6663">
        <v>421</v>
      </c>
    </row>
    <row r="6664" spans="1:19" x14ac:dyDescent="0.3">
      <c r="A6664" t="s">
        <v>2740</v>
      </c>
      <c r="B6664">
        <v>-1</v>
      </c>
      <c r="C6664" t="s">
        <v>2749</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16113</v>
      </c>
      <c r="R6664">
        <v>422</v>
      </c>
      <c r="S6664">
        <v>556</v>
      </c>
    </row>
    <row r="6665" spans="1:19" x14ac:dyDescent="0.3">
      <c r="A6665" t="s">
        <v>2740</v>
      </c>
      <c r="B6665">
        <v>-1</v>
      </c>
      <c r="C6665" t="s">
        <v>2749</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16114</v>
      </c>
      <c r="R6665">
        <v>557</v>
      </c>
      <c r="S6665">
        <v>622</v>
      </c>
    </row>
    <row r="6666" spans="1:19" x14ac:dyDescent="0.3">
      <c r="A6666" t="s">
        <v>2740</v>
      </c>
      <c r="B6666">
        <v>-1</v>
      </c>
      <c r="C6666" t="s">
        <v>2749</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16115</v>
      </c>
      <c r="R6666">
        <v>623</v>
      </c>
      <c r="S6666">
        <v>741</v>
      </c>
    </row>
    <row r="6667" spans="1:19" x14ac:dyDescent="0.3">
      <c r="A6667" t="s">
        <v>2740</v>
      </c>
      <c r="B6667">
        <v>-1</v>
      </c>
      <c r="C6667" t="s">
        <v>2749</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16116</v>
      </c>
      <c r="R6667">
        <v>742</v>
      </c>
      <c r="S6667">
        <v>883</v>
      </c>
    </row>
    <row r="6668" spans="1:19" x14ac:dyDescent="0.3">
      <c r="A6668" t="s">
        <v>2740</v>
      </c>
      <c r="B6668">
        <v>-1</v>
      </c>
      <c r="C6668" t="s">
        <v>2749</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16117</v>
      </c>
      <c r="R6668">
        <v>884</v>
      </c>
      <c r="S6668">
        <v>997</v>
      </c>
    </row>
    <row r="6669" spans="1:19" x14ac:dyDescent="0.3">
      <c r="A6669" t="s">
        <v>2740</v>
      </c>
      <c r="B6669">
        <v>-1</v>
      </c>
      <c r="C6669" t="s">
        <v>2749</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16118</v>
      </c>
      <c r="R6669">
        <v>998</v>
      </c>
      <c r="S6669">
        <v>1124</v>
      </c>
    </row>
    <row r="6670" spans="1:19" x14ac:dyDescent="0.3">
      <c r="A6670" t="s">
        <v>2740</v>
      </c>
      <c r="B6670">
        <v>-1</v>
      </c>
      <c r="C6670" t="s">
        <v>2749</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16119</v>
      </c>
      <c r="R6670">
        <v>1125</v>
      </c>
      <c r="S6670">
        <v>1198</v>
      </c>
    </row>
    <row r="6671" spans="1:19" x14ac:dyDescent="0.3">
      <c r="A6671" t="s">
        <v>2740</v>
      </c>
      <c r="B6671">
        <v>-1</v>
      </c>
      <c r="C6671" t="s">
        <v>2749</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16120</v>
      </c>
      <c r="R6671">
        <v>1199</v>
      </c>
      <c r="S6671">
        <v>1289</v>
      </c>
    </row>
    <row r="6672" spans="1:19" x14ac:dyDescent="0.3">
      <c r="A6672" t="s">
        <v>2740</v>
      </c>
      <c r="B6672">
        <v>-1</v>
      </c>
      <c r="C6672" t="s">
        <v>2749</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16121</v>
      </c>
      <c r="R6672">
        <v>1290</v>
      </c>
      <c r="S6672">
        <v>1489</v>
      </c>
    </row>
    <row r="6673" spans="1:19" x14ac:dyDescent="0.3">
      <c r="A6673" t="s">
        <v>2740</v>
      </c>
      <c r="B6673">
        <v>-1</v>
      </c>
      <c r="C6673" t="s">
        <v>2749</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16122</v>
      </c>
      <c r="R6673">
        <v>1490</v>
      </c>
      <c r="S6673">
        <v>1622</v>
      </c>
    </row>
    <row r="6674" spans="1:19" x14ac:dyDescent="0.3">
      <c r="A6674" t="s">
        <v>2740</v>
      </c>
      <c r="B6674">
        <v>-1</v>
      </c>
      <c r="C6674" t="s">
        <v>2749</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16123</v>
      </c>
      <c r="R6674">
        <v>1623</v>
      </c>
      <c r="S6674">
        <v>1716</v>
      </c>
    </row>
    <row r="6675" spans="1:19" x14ac:dyDescent="0.3">
      <c r="A6675" t="s">
        <v>2740</v>
      </c>
      <c r="B6675">
        <v>-1</v>
      </c>
      <c r="C6675" t="s">
        <v>2749</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16124</v>
      </c>
      <c r="R6675">
        <v>1717</v>
      </c>
      <c r="S6675">
        <v>1871</v>
      </c>
    </row>
    <row r="6676" spans="1:19" x14ac:dyDescent="0.3">
      <c r="A6676" t="s">
        <v>2740</v>
      </c>
      <c r="B6676">
        <v>-1</v>
      </c>
      <c r="C6676" t="s">
        <v>2749</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16125</v>
      </c>
      <c r="R6676">
        <v>1872</v>
      </c>
      <c r="S6676">
        <v>1946</v>
      </c>
    </row>
    <row r="6677" spans="1:19" x14ac:dyDescent="0.3">
      <c r="A6677" t="s">
        <v>2740</v>
      </c>
      <c r="B6677">
        <v>-1</v>
      </c>
      <c r="C6677" t="s">
        <v>2749</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16126</v>
      </c>
      <c r="R6677">
        <v>1947</v>
      </c>
      <c r="S6677">
        <v>2079</v>
      </c>
    </row>
    <row r="6678" spans="1:19" x14ac:dyDescent="0.3">
      <c r="A6678" t="s">
        <v>2740</v>
      </c>
      <c r="B6678">
        <v>-1</v>
      </c>
      <c r="C6678" t="s">
        <v>2749</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16127</v>
      </c>
      <c r="R6678">
        <v>2080</v>
      </c>
      <c r="S6678">
        <v>2202</v>
      </c>
    </row>
    <row r="6679" spans="1:19" x14ac:dyDescent="0.3">
      <c r="A6679" t="s">
        <v>2740</v>
      </c>
      <c r="B6679">
        <v>-1</v>
      </c>
      <c r="C6679" t="s">
        <v>2749</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16128</v>
      </c>
      <c r="R6679">
        <v>2203</v>
      </c>
      <c r="S6679">
        <v>2301</v>
      </c>
    </row>
    <row r="6680" spans="1:19" x14ac:dyDescent="0.3">
      <c r="A6680" t="s">
        <v>2740</v>
      </c>
      <c r="B6680">
        <v>-1</v>
      </c>
      <c r="C6680" t="s">
        <v>2749</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16129</v>
      </c>
      <c r="R6680">
        <v>2302</v>
      </c>
      <c r="S6680">
        <v>2487</v>
      </c>
    </row>
    <row r="6681" spans="1:19" x14ac:dyDescent="0.3">
      <c r="A6681" t="s">
        <v>2740</v>
      </c>
      <c r="B6681">
        <v>-1</v>
      </c>
      <c r="C6681" t="s">
        <v>2749</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16130</v>
      </c>
      <c r="R6681">
        <v>2488</v>
      </c>
      <c r="S6681">
        <v>2643</v>
      </c>
    </row>
    <row r="6682" spans="1:19" x14ac:dyDescent="0.3">
      <c r="A6682" t="s">
        <v>2740</v>
      </c>
      <c r="B6682">
        <v>-1</v>
      </c>
      <c r="C6682" t="s">
        <v>2749</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16131</v>
      </c>
      <c r="R6682">
        <v>2644</v>
      </c>
      <c r="S6682">
        <v>2719</v>
      </c>
    </row>
    <row r="6683" spans="1:19" x14ac:dyDescent="0.3">
      <c r="A6683" t="s">
        <v>2740</v>
      </c>
      <c r="B6683">
        <v>-1</v>
      </c>
      <c r="C6683" t="s">
        <v>2749</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16132</v>
      </c>
      <c r="R6683">
        <v>2720</v>
      </c>
      <c r="S6683">
        <v>2866</v>
      </c>
    </row>
    <row r="6684" spans="1:19" x14ac:dyDescent="0.3">
      <c r="A6684" t="s">
        <v>2740</v>
      </c>
      <c r="B6684">
        <v>-1</v>
      </c>
      <c r="C6684" t="s">
        <v>2749</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16133</v>
      </c>
      <c r="R6684">
        <v>2867</v>
      </c>
      <c r="S6684">
        <v>2964</v>
      </c>
    </row>
    <row r="6685" spans="1:19" x14ac:dyDescent="0.3">
      <c r="A6685" t="s">
        <v>2740</v>
      </c>
      <c r="B6685">
        <v>-1</v>
      </c>
      <c r="C6685" t="s">
        <v>2749</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16134</v>
      </c>
      <c r="R6685">
        <v>2965</v>
      </c>
      <c r="S6685">
        <v>3135</v>
      </c>
    </row>
    <row r="6686" spans="1:19" x14ac:dyDescent="0.3">
      <c r="A6686" t="s">
        <v>2740</v>
      </c>
      <c r="B6686">
        <v>-1</v>
      </c>
      <c r="C6686" t="s">
        <v>2749</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16136</v>
      </c>
      <c r="R6686">
        <v>3136</v>
      </c>
      <c r="S6686">
        <v>3433</v>
      </c>
    </row>
    <row r="6687" spans="1:19" x14ac:dyDescent="0.3">
      <c r="A6687" t="s">
        <v>2740</v>
      </c>
      <c r="B6687">
        <v>-1</v>
      </c>
      <c r="C6687" t="s">
        <v>2749</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16137</v>
      </c>
      <c r="R6687">
        <v>3434</v>
      </c>
      <c r="S6687">
        <v>3879</v>
      </c>
    </row>
    <row r="6688" spans="1:19" x14ac:dyDescent="0.3">
      <c r="A6688" t="s">
        <v>8341</v>
      </c>
      <c r="B6688">
        <v>1</v>
      </c>
      <c r="C6688" t="s">
        <v>8344</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16138</v>
      </c>
      <c r="R6688">
        <v>1</v>
      </c>
      <c r="S6688">
        <v>15</v>
      </c>
    </row>
    <row r="6689" spans="1:19" x14ac:dyDescent="0.3">
      <c r="A6689" t="s">
        <v>8341</v>
      </c>
      <c r="B6689">
        <v>1</v>
      </c>
      <c r="C6689" t="s">
        <v>8344</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16139</v>
      </c>
      <c r="R6689">
        <v>16</v>
      </c>
      <c r="S6689">
        <v>91</v>
      </c>
    </row>
    <row r="6690" spans="1:19" x14ac:dyDescent="0.3">
      <c r="A6690" t="s">
        <v>8341</v>
      </c>
      <c r="B6690">
        <v>1</v>
      </c>
      <c r="C6690" t="s">
        <v>8344</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16140</v>
      </c>
      <c r="R6690">
        <v>92</v>
      </c>
      <c r="S6690">
        <v>130</v>
      </c>
    </row>
    <row r="6691" spans="1:19" x14ac:dyDescent="0.3">
      <c r="A6691" t="s">
        <v>8341</v>
      </c>
      <c r="B6691">
        <v>1</v>
      </c>
      <c r="C6691" t="s">
        <v>8344</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16141</v>
      </c>
      <c r="R6691">
        <v>131</v>
      </c>
      <c r="S6691">
        <v>198</v>
      </c>
    </row>
    <row r="6692" spans="1:19" x14ac:dyDescent="0.3">
      <c r="A6692" t="s">
        <v>8341</v>
      </c>
      <c r="B6692">
        <v>1</v>
      </c>
      <c r="C6692" t="s">
        <v>8344</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16142</v>
      </c>
      <c r="R6692">
        <v>199</v>
      </c>
      <c r="S6692">
        <v>270</v>
      </c>
    </row>
    <row r="6693" spans="1:19" x14ac:dyDescent="0.3">
      <c r="A6693" t="s">
        <v>8341</v>
      </c>
      <c r="B6693">
        <v>1</v>
      </c>
      <c r="C6693" t="s">
        <v>8344</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16143</v>
      </c>
      <c r="R6693">
        <v>271</v>
      </c>
      <c r="S6693">
        <v>350</v>
      </c>
    </row>
    <row r="6694" spans="1:19" x14ac:dyDescent="0.3">
      <c r="A6694" t="s">
        <v>8341</v>
      </c>
      <c r="B6694">
        <v>1</v>
      </c>
      <c r="C6694" t="s">
        <v>8344</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16144</v>
      </c>
      <c r="R6694">
        <v>351</v>
      </c>
      <c r="S6694">
        <v>429</v>
      </c>
    </row>
    <row r="6695" spans="1:19" x14ac:dyDescent="0.3">
      <c r="A6695" t="s">
        <v>8341</v>
      </c>
      <c r="B6695">
        <v>1</v>
      </c>
      <c r="C6695" t="s">
        <v>8344</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16145</v>
      </c>
      <c r="R6695">
        <v>430</v>
      </c>
      <c r="S6695">
        <v>547</v>
      </c>
    </row>
    <row r="6696" spans="1:19" x14ac:dyDescent="0.3">
      <c r="A6696" t="s">
        <v>8341</v>
      </c>
      <c r="B6696">
        <v>1</v>
      </c>
      <c r="C6696" t="s">
        <v>8344</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16146</v>
      </c>
      <c r="R6696">
        <v>548</v>
      </c>
      <c r="S6696">
        <v>723</v>
      </c>
    </row>
    <row r="6697" spans="1:19" x14ac:dyDescent="0.3">
      <c r="A6697" t="s">
        <v>8341</v>
      </c>
      <c r="B6697">
        <v>1</v>
      </c>
      <c r="C6697" t="s">
        <v>8344</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16147</v>
      </c>
      <c r="R6697">
        <v>724</v>
      </c>
      <c r="S6697">
        <v>804</v>
      </c>
    </row>
    <row r="6698" spans="1:19" x14ac:dyDescent="0.3">
      <c r="A6698" t="s">
        <v>8341</v>
      </c>
      <c r="B6698">
        <v>1</v>
      </c>
      <c r="C6698" t="s">
        <v>8344</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16148</v>
      </c>
      <c r="R6698">
        <v>805</v>
      </c>
      <c r="S6698">
        <v>969</v>
      </c>
    </row>
    <row r="6699" spans="1:19" x14ac:dyDescent="0.3">
      <c r="A6699" t="s">
        <v>8341</v>
      </c>
      <c r="B6699">
        <v>1</v>
      </c>
      <c r="C6699" t="s">
        <v>8344</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16149</v>
      </c>
      <c r="R6699">
        <v>970</v>
      </c>
      <c r="S6699">
        <v>1091</v>
      </c>
    </row>
    <row r="6700" spans="1:19" x14ac:dyDescent="0.3">
      <c r="A6700" t="s">
        <v>8341</v>
      </c>
      <c r="B6700">
        <v>1</v>
      </c>
      <c r="C6700" t="s">
        <v>8344</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16150</v>
      </c>
      <c r="R6700">
        <v>1092</v>
      </c>
      <c r="S6700">
        <v>1305</v>
      </c>
    </row>
    <row r="6701" spans="1:19" x14ac:dyDescent="0.3">
      <c r="A6701" t="s">
        <v>8341</v>
      </c>
      <c r="B6701">
        <v>1</v>
      </c>
      <c r="C6701" t="s">
        <v>8344</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16151</v>
      </c>
      <c r="R6701">
        <v>1306</v>
      </c>
      <c r="S6701">
        <v>1409</v>
      </c>
    </row>
    <row r="6702" spans="1:19" x14ac:dyDescent="0.3">
      <c r="A6702" t="s">
        <v>8341</v>
      </c>
      <c r="B6702">
        <v>1</v>
      </c>
      <c r="C6702" t="s">
        <v>8344</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16152</v>
      </c>
      <c r="R6702">
        <v>1410</v>
      </c>
      <c r="S6702">
        <v>1509</v>
      </c>
    </row>
    <row r="6703" spans="1:19" x14ac:dyDescent="0.3">
      <c r="A6703" t="s">
        <v>8341</v>
      </c>
      <c r="B6703">
        <v>1</v>
      </c>
      <c r="C6703" t="s">
        <v>8344</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16153</v>
      </c>
      <c r="R6703">
        <v>1510</v>
      </c>
      <c r="S6703">
        <v>1670</v>
      </c>
    </row>
    <row r="6704" spans="1:19" x14ac:dyDescent="0.3">
      <c r="A6704" t="s">
        <v>8341</v>
      </c>
      <c r="B6704">
        <v>1</v>
      </c>
      <c r="C6704" t="s">
        <v>8344</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16154</v>
      </c>
      <c r="R6704">
        <v>1671</v>
      </c>
      <c r="S6704">
        <v>1812</v>
      </c>
    </row>
    <row r="6705" spans="1:19" x14ac:dyDescent="0.3">
      <c r="A6705" t="s">
        <v>8341</v>
      </c>
      <c r="B6705">
        <v>1</v>
      </c>
      <c r="C6705" t="s">
        <v>8344</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16155</v>
      </c>
      <c r="R6705">
        <v>1813</v>
      </c>
      <c r="S6705">
        <v>1963</v>
      </c>
    </row>
    <row r="6706" spans="1:19" x14ac:dyDescent="0.3">
      <c r="A6706" t="s">
        <v>8341</v>
      </c>
      <c r="B6706">
        <v>1</v>
      </c>
      <c r="C6706" t="s">
        <v>8344</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16156</v>
      </c>
      <c r="R6706">
        <v>1964</v>
      </c>
      <c r="S6706">
        <v>2116</v>
      </c>
    </row>
    <row r="6707" spans="1:19" x14ac:dyDescent="0.3">
      <c r="A6707" t="s">
        <v>8341</v>
      </c>
      <c r="B6707">
        <v>1</v>
      </c>
      <c r="C6707" t="s">
        <v>8344</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16157</v>
      </c>
      <c r="R6707">
        <v>2117</v>
      </c>
      <c r="S6707">
        <v>2268</v>
      </c>
    </row>
    <row r="6708" spans="1:19" x14ac:dyDescent="0.3">
      <c r="A6708" t="s">
        <v>8341</v>
      </c>
      <c r="B6708">
        <v>1</v>
      </c>
      <c r="C6708" t="s">
        <v>8344</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16158</v>
      </c>
      <c r="R6708">
        <v>2269</v>
      </c>
      <c r="S6708">
        <v>2427</v>
      </c>
    </row>
    <row r="6709" spans="1:19" x14ac:dyDescent="0.3">
      <c r="A6709" t="s">
        <v>8341</v>
      </c>
      <c r="B6709">
        <v>1</v>
      </c>
      <c r="C6709" t="s">
        <v>8344</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16159</v>
      </c>
      <c r="R6709">
        <v>2428</v>
      </c>
      <c r="S6709">
        <v>2535</v>
      </c>
    </row>
    <row r="6710" spans="1:19" x14ac:dyDescent="0.3">
      <c r="A6710" t="s">
        <v>8341</v>
      </c>
      <c r="B6710">
        <v>1</v>
      </c>
      <c r="C6710" t="s">
        <v>8344</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16160</v>
      </c>
      <c r="R6710">
        <v>2536</v>
      </c>
      <c r="S6710">
        <v>2644</v>
      </c>
    </row>
    <row r="6711" spans="1:19" x14ac:dyDescent="0.3">
      <c r="A6711" t="s">
        <v>8341</v>
      </c>
      <c r="B6711">
        <v>1</v>
      </c>
      <c r="C6711" t="s">
        <v>8344</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16161</v>
      </c>
      <c r="R6711">
        <v>2645</v>
      </c>
      <c r="S6711">
        <v>2892</v>
      </c>
    </row>
    <row r="6712" spans="1:19" x14ac:dyDescent="0.3">
      <c r="A6712" t="s">
        <v>8341</v>
      </c>
      <c r="B6712">
        <v>1</v>
      </c>
      <c r="C6712" t="s">
        <v>8344</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16162</v>
      </c>
      <c r="R6712">
        <v>2893</v>
      </c>
      <c r="S6712">
        <v>3105</v>
      </c>
    </row>
    <row r="6713" spans="1:19" x14ac:dyDescent="0.3">
      <c r="A6713" t="s">
        <v>8341</v>
      </c>
      <c r="B6713">
        <v>1</v>
      </c>
      <c r="C6713" t="s">
        <v>8344</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16163</v>
      </c>
      <c r="R6713">
        <v>3106</v>
      </c>
      <c r="S6713">
        <v>3297</v>
      </c>
    </row>
    <row r="6714" spans="1:19" x14ac:dyDescent="0.3">
      <c r="A6714" t="s">
        <v>8341</v>
      </c>
      <c r="B6714">
        <v>1</v>
      </c>
      <c r="C6714" t="s">
        <v>8344</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16164</v>
      </c>
      <c r="R6714">
        <v>3298</v>
      </c>
      <c r="S6714">
        <v>3475</v>
      </c>
    </row>
    <row r="6715" spans="1:19" x14ac:dyDescent="0.3">
      <c r="A6715" t="s">
        <v>8341</v>
      </c>
      <c r="B6715">
        <v>1</v>
      </c>
      <c r="C6715" t="s">
        <v>8344</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16165</v>
      </c>
      <c r="R6715">
        <v>3476</v>
      </c>
      <c r="S6715">
        <v>3582</v>
      </c>
    </row>
    <row r="6716" spans="1:19" x14ac:dyDescent="0.3">
      <c r="A6716" t="s">
        <v>8341</v>
      </c>
      <c r="B6716">
        <v>1</v>
      </c>
      <c r="C6716" t="s">
        <v>8344</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16166</v>
      </c>
      <c r="R6716">
        <v>3583</v>
      </c>
      <c r="S6716">
        <v>3654</v>
      </c>
    </row>
    <row r="6717" spans="1:19" x14ac:dyDescent="0.3">
      <c r="A6717" t="s">
        <v>134</v>
      </c>
      <c r="B6717">
        <v>1</v>
      </c>
      <c r="C6717" t="s">
        <v>1963</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16167</v>
      </c>
      <c r="R6717">
        <v>1</v>
      </c>
      <c r="S6717">
        <v>63</v>
      </c>
    </row>
    <row r="6718" spans="1:19" x14ac:dyDescent="0.3">
      <c r="A6718" t="s">
        <v>134</v>
      </c>
      <c r="B6718">
        <v>1</v>
      </c>
      <c r="C6718" t="s">
        <v>1963</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16168</v>
      </c>
      <c r="R6718">
        <v>64</v>
      </c>
      <c r="S6718">
        <v>174</v>
      </c>
    </row>
    <row r="6719" spans="1:19" x14ac:dyDescent="0.3">
      <c r="A6719" t="s">
        <v>134</v>
      </c>
      <c r="B6719">
        <v>1</v>
      </c>
      <c r="C6719" t="s">
        <v>1963</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16169</v>
      </c>
      <c r="R6719">
        <v>175</v>
      </c>
      <c r="S6719">
        <v>222</v>
      </c>
    </row>
    <row r="6720" spans="1:19" x14ac:dyDescent="0.3">
      <c r="A6720" t="s">
        <v>134</v>
      </c>
      <c r="B6720">
        <v>1</v>
      </c>
      <c r="C6720" t="s">
        <v>1963</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16170</v>
      </c>
      <c r="R6720">
        <v>223</v>
      </c>
      <c r="S6720">
        <v>301</v>
      </c>
    </row>
    <row r="6721" spans="1:19" x14ac:dyDescent="0.3">
      <c r="A6721" t="s">
        <v>134</v>
      </c>
      <c r="B6721">
        <v>1</v>
      </c>
      <c r="C6721" t="s">
        <v>1963</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16171</v>
      </c>
      <c r="R6721">
        <v>302</v>
      </c>
      <c r="S6721">
        <v>439</v>
      </c>
    </row>
    <row r="6722" spans="1:19" x14ac:dyDescent="0.3">
      <c r="A6722" t="s">
        <v>134</v>
      </c>
      <c r="B6722">
        <v>1</v>
      </c>
      <c r="C6722" t="s">
        <v>1963</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16172</v>
      </c>
      <c r="R6722">
        <v>440</v>
      </c>
      <c r="S6722">
        <v>563</v>
      </c>
    </row>
    <row r="6723" spans="1:19" x14ac:dyDescent="0.3">
      <c r="A6723" t="s">
        <v>134</v>
      </c>
      <c r="B6723">
        <v>1</v>
      </c>
      <c r="C6723" t="s">
        <v>1963</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16173</v>
      </c>
      <c r="R6723">
        <v>564</v>
      </c>
      <c r="S6723">
        <v>640</v>
      </c>
    </row>
    <row r="6724" spans="1:19" x14ac:dyDescent="0.3">
      <c r="A6724" t="s">
        <v>134</v>
      </c>
      <c r="B6724">
        <v>1</v>
      </c>
      <c r="C6724" t="s">
        <v>1963</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16174</v>
      </c>
      <c r="R6724">
        <v>641</v>
      </c>
      <c r="S6724">
        <v>707</v>
      </c>
    </row>
    <row r="6725" spans="1:19" x14ac:dyDescent="0.3">
      <c r="A6725" t="s">
        <v>134</v>
      </c>
      <c r="B6725">
        <v>1</v>
      </c>
      <c r="C6725" t="s">
        <v>1963</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16175</v>
      </c>
      <c r="R6725">
        <v>708</v>
      </c>
      <c r="S6725">
        <v>756</v>
      </c>
    </row>
    <row r="6726" spans="1:19" x14ac:dyDescent="0.3">
      <c r="A6726" t="s">
        <v>134</v>
      </c>
      <c r="B6726">
        <v>1</v>
      </c>
      <c r="C6726" t="s">
        <v>1963</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16176</v>
      </c>
      <c r="R6726">
        <v>757</v>
      </c>
      <c r="S6726">
        <v>861</v>
      </c>
    </row>
    <row r="6727" spans="1:19" x14ac:dyDescent="0.3">
      <c r="A6727" t="s">
        <v>134</v>
      </c>
      <c r="B6727">
        <v>1</v>
      </c>
      <c r="C6727" t="s">
        <v>1963</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16177</v>
      </c>
      <c r="R6727">
        <v>862</v>
      </c>
      <c r="S6727">
        <v>1044</v>
      </c>
    </row>
    <row r="6728" spans="1:19" x14ac:dyDescent="0.3">
      <c r="A6728" t="s">
        <v>134</v>
      </c>
      <c r="B6728">
        <v>1</v>
      </c>
      <c r="C6728" t="s">
        <v>1963</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16178</v>
      </c>
      <c r="R6728">
        <v>1045</v>
      </c>
      <c r="S6728">
        <v>1103</v>
      </c>
    </row>
    <row r="6729" spans="1:19" x14ac:dyDescent="0.3">
      <c r="A6729" t="s">
        <v>134</v>
      </c>
      <c r="B6729">
        <v>1</v>
      </c>
      <c r="C6729" t="s">
        <v>1963</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16179</v>
      </c>
      <c r="R6729">
        <v>1104</v>
      </c>
      <c r="S6729">
        <v>1152</v>
      </c>
    </row>
    <row r="6730" spans="1:19" x14ac:dyDescent="0.3">
      <c r="A6730" t="s">
        <v>134</v>
      </c>
      <c r="B6730">
        <v>1</v>
      </c>
      <c r="C6730" t="s">
        <v>1963</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16180</v>
      </c>
      <c r="R6730">
        <v>1153</v>
      </c>
      <c r="S6730">
        <v>1249</v>
      </c>
    </row>
    <row r="6731" spans="1:19" x14ac:dyDescent="0.3">
      <c r="A6731" t="s">
        <v>134</v>
      </c>
      <c r="B6731">
        <v>1</v>
      </c>
      <c r="C6731" t="s">
        <v>1963</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16181</v>
      </c>
      <c r="R6731">
        <v>1250</v>
      </c>
      <c r="S6731">
        <v>1377</v>
      </c>
    </row>
    <row r="6732" spans="1:19" x14ac:dyDescent="0.3">
      <c r="A6732" t="s">
        <v>134</v>
      </c>
      <c r="B6732">
        <v>1</v>
      </c>
      <c r="C6732" t="s">
        <v>1963</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16182</v>
      </c>
      <c r="R6732">
        <v>1378</v>
      </c>
      <c r="S6732">
        <v>1444</v>
      </c>
    </row>
    <row r="6733" spans="1:19" x14ac:dyDescent="0.3">
      <c r="A6733" t="s">
        <v>134</v>
      </c>
      <c r="B6733">
        <v>1</v>
      </c>
      <c r="C6733" t="s">
        <v>1963</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16183</v>
      </c>
      <c r="R6733">
        <v>1445</v>
      </c>
      <c r="S6733">
        <v>1557</v>
      </c>
    </row>
    <row r="6734" spans="1:19" x14ac:dyDescent="0.3">
      <c r="A6734" t="s">
        <v>134</v>
      </c>
      <c r="B6734">
        <v>1</v>
      </c>
      <c r="C6734" t="s">
        <v>1963</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16184</v>
      </c>
      <c r="R6734">
        <v>1558</v>
      </c>
      <c r="S6734">
        <v>1674</v>
      </c>
    </row>
    <row r="6735" spans="1:19" x14ac:dyDescent="0.3">
      <c r="A6735" t="s">
        <v>134</v>
      </c>
      <c r="B6735">
        <v>1</v>
      </c>
      <c r="C6735" t="s">
        <v>1963</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16185</v>
      </c>
      <c r="R6735">
        <v>1675</v>
      </c>
      <c r="S6735">
        <v>1758</v>
      </c>
    </row>
    <row r="6736" spans="1:19" x14ac:dyDescent="0.3">
      <c r="A6736" t="s">
        <v>134</v>
      </c>
      <c r="B6736">
        <v>1</v>
      </c>
      <c r="C6736" t="s">
        <v>1963</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16186</v>
      </c>
      <c r="R6736">
        <v>1759</v>
      </c>
      <c r="S6736">
        <v>1815</v>
      </c>
    </row>
    <row r="6737" spans="1:19" x14ac:dyDescent="0.3">
      <c r="A6737" t="s">
        <v>134</v>
      </c>
      <c r="B6737">
        <v>1</v>
      </c>
      <c r="C6737" t="s">
        <v>1963</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16187</v>
      </c>
      <c r="R6737">
        <v>1816</v>
      </c>
      <c r="S6737">
        <v>1896</v>
      </c>
    </row>
    <row r="6738" spans="1:19" x14ac:dyDescent="0.3">
      <c r="A6738" t="s">
        <v>134</v>
      </c>
      <c r="B6738">
        <v>1</v>
      </c>
      <c r="C6738" t="s">
        <v>1963</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16188</v>
      </c>
      <c r="R6738">
        <v>1897</v>
      </c>
      <c r="S6738">
        <v>1961</v>
      </c>
    </row>
    <row r="6739" spans="1:19" x14ac:dyDescent="0.3">
      <c r="A6739" t="s">
        <v>134</v>
      </c>
      <c r="B6739">
        <v>1</v>
      </c>
      <c r="C6739" t="s">
        <v>1963</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16189</v>
      </c>
      <c r="R6739">
        <v>1962</v>
      </c>
      <c r="S6739">
        <v>2031</v>
      </c>
    </row>
    <row r="6740" spans="1:19" x14ac:dyDescent="0.3">
      <c r="A6740" t="s">
        <v>134</v>
      </c>
      <c r="B6740">
        <v>1</v>
      </c>
      <c r="C6740" t="s">
        <v>1971</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16168</v>
      </c>
      <c r="R6740">
        <v>64</v>
      </c>
      <c r="S6740">
        <v>174</v>
      </c>
    </row>
    <row r="6741" spans="1:19" x14ac:dyDescent="0.3">
      <c r="A6741" t="s">
        <v>134</v>
      </c>
      <c r="B6741">
        <v>1</v>
      </c>
      <c r="C6741" t="s">
        <v>1971</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16169</v>
      </c>
      <c r="R6741">
        <v>175</v>
      </c>
      <c r="S6741">
        <v>222</v>
      </c>
    </row>
    <row r="6742" spans="1:19" x14ac:dyDescent="0.3">
      <c r="A6742" t="s">
        <v>134</v>
      </c>
      <c r="B6742">
        <v>1</v>
      </c>
      <c r="C6742" t="s">
        <v>1971</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16170</v>
      </c>
      <c r="R6742">
        <v>223</v>
      </c>
      <c r="S6742">
        <v>301</v>
      </c>
    </row>
    <row r="6743" spans="1:19" x14ac:dyDescent="0.3">
      <c r="A6743" t="s">
        <v>134</v>
      </c>
      <c r="B6743">
        <v>1</v>
      </c>
      <c r="C6743" t="s">
        <v>1971</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16171</v>
      </c>
      <c r="R6743">
        <v>302</v>
      </c>
      <c r="S6743">
        <v>439</v>
      </c>
    </row>
    <row r="6744" spans="1:19" x14ac:dyDescent="0.3">
      <c r="A6744" t="s">
        <v>134</v>
      </c>
      <c r="B6744">
        <v>1</v>
      </c>
      <c r="C6744" t="s">
        <v>1971</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16172</v>
      </c>
      <c r="R6744">
        <v>440</v>
      </c>
      <c r="S6744">
        <v>563</v>
      </c>
    </row>
    <row r="6745" spans="1:19" x14ac:dyDescent="0.3">
      <c r="A6745" t="s">
        <v>134</v>
      </c>
      <c r="B6745">
        <v>1</v>
      </c>
      <c r="C6745" t="s">
        <v>1971</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16173</v>
      </c>
      <c r="R6745">
        <v>564</v>
      </c>
      <c r="S6745">
        <v>640</v>
      </c>
    </row>
    <row r="6746" spans="1:19" x14ac:dyDescent="0.3">
      <c r="A6746" t="s">
        <v>134</v>
      </c>
      <c r="B6746">
        <v>1</v>
      </c>
      <c r="C6746" t="s">
        <v>1971</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16174</v>
      </c>
      <c r="R6746">
        <v>641</v>
      </c>
      <c r="S6746">
        <v>707</v>
      </c>
    </row>
    <row r="6747" spans="1:19" x14ac:dyDescent="0.3">
      <c r="A6747" t="s">
        <v>134</v>
      </c>
      <c r="B6747">
        <v>1</v>
      </c>
      <c r="C6747" t="s">
        <v>1971</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16175</v>
      </c>
      <c r="R6747">
        <v>708</v>
      </c>
      <c r="S6747">
        <v>756</v>
      </c>
    </row>
    <row r="6748" spans="1:19" x14ac:dyDescent="0.3">
      <c r="A6748" t="s">
        <v>134</v>
      </c>
      <c r="B6748">
        <v>1</v>
      </c>
      <c r="C6748" t="s">
        <v>1971</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16176</v>
      </c>
      <c r="R6748">
        <v>757</v>
      </c>
      <c r="S6748">
        <v>861</v>
      </c>
    </row>
    <row r="6749" spans="1:19" x14ac:dyDescent="0.3">
      <c r="A6749" t="s">
        <v>134</v>
      </c>
      <c r="B6749">
        <v>1</v>
      </c>
      <c r="C6749" t="s">
        <v>1971</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16178</v>
      </c>
      <c r="R6749">
        <v>1051</v>
      </c>
      <c r="S6749">
        <v>1109</v>
      </c>
    </row>
    <row r="6750" spans="1:19" x14ac:dyDescent="0.3">
      <c r="A6750" t="s">
        <v>134</v>
      </c>
      <c r="B6750">
        <v>1</v>
      </c>
      <c r="C6750" t="s">
        <v>1971</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16179</v>
      </c>
      <c r="R6750">
        <v>1110</v>
      </c>
      <c r="S6750">
        <v>1158</v>
      </c>
    </row>
    <row r="6751" spans="1:19" x14ac:dyDescent="0.3">
      <c r="A6751" t="s">
        <v>134</v>
      </c>
      <c r="B6751">
        <v>1</v>
      </c>
      <c r="C6751" t="s">
        <v>1971</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16180</v>
      </c>
      <c r="R6751">
        <v>1159</v>
      </c>
      <c r="S6751">
        <v>1255</v>
      </c>
    </row>
    <row r="6752" spans="1:19" x14ac:dyDescent="0.3">
      <c r="A6752" t="s">
        <v>134</v>
      </c>
      <c r="B6752">
        <v>1</v>
      </c>
      <c r="C6752" t="s">
        <v>1971</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16181</v>
      </c>
      <c r="R6752">
        <v>1256</v>
      </c>
      <c r="S6752">
        <v>1383</v>
      </c>
    </row>
    <row r="6753" spans="1:19" x14ac:dyDescent="0.3">
      <c r="A6753" t="s">
        <v>134</v>
      </c>
      <c r="B6753">
        <v>1</v>
      </c>
      <c r="C6753" t="s">
        <v>1971</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16182</v>
      </c>
      <c r="R6753">
        <v>1384</v>
      </c>
      <c r="S6753">
        <v>1450</v>
      </c>
    </row>
    <row r="6754" spans="1:19" x14ac:dyDescent="0.3">
      <c r="A6754" t="s">
        <v>134</v>
      </c>
      <c r="B6754">
        <v>1</v>
      </c>
      <c r="C6754" t="s">
        <v>1971</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16183</v>
      </c>
      <c r="R6754">
        <v>1451</v>
      </c>
      <c r="S6754">
        <v>1563</v>
      </c>
    </row>
    <row r="6755" spans="1:19" x14ac:dyDescent="0.3">
      <c r="A6755" t="s">
        <v>134</v>
      </c>
      <c r="B6755">
        <v>1</v>
      </c>
      <c r="C6755" t="s">
        <v>1971</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16184</v>
      </c>
      <c r="R6755">
        <v>1564</v>
      </c>
      <c r="S6755">
        <v>1680</v>
      </c>
    </row>
    <row r="6756" spans="1:19" x14ac:dyDescent="0.3">
      <c r="A6756" t="s">
        <v>134</v>
      </c>
      <c r="B6756">
        <v>1</v>
      </c>
      <c r="C6756" t="s">
        <v>1971</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16185</v>
      </c>
      <c r="R6756">
        <v>1681</v>
      </c>
      <c r="S6756">
        <v>1764</v>
      </c>
    </row>
    <row r="6757" spans="1:19" x14ac:dyDescent="0.3">
      <c r="A6757" t="s">
        <v>134</v>
      </c>
      <c r="B6757">
        <v>1</v>
      </c>
      <c r="C6757" t="s">
        <v>1971</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16186</v>
      </c>
      <c r="R6757">
        <v>1765</v>
      </c>
      <c r="S6757">
        <v>1821</v>
      </c>
    </row>
    <row r="6758" spans="1:19" x14ac:dyDescent="0.3">
      <c r="A6758" t="s">
        <v>134</v>
      </c>
      <c r="B6758">
        <v>1</v>
      </c>
      <c r="C6758" t="s">
        <v>1971</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16187</v>
      </c>
      <c r="R6758">
        <v>1822</v>
      </c>
      <c r="S6758">
        <v>1902</v>
      </c>
    </row>
    <row r="6759" spans="1:19" x14ac:dyDescent="0.3">
      <c r="A6759" t="s">
        <v>134</v>
      </c>
      <c r="B6759">
        <v>1</v>
      </c>
      <c r="C6759" t="s">
        <v>1971</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16188</v>
      </c>
      <c r="R6759">
        <v>1903</v>
      </c>
      <c r="S6759">
        <v>1967</v>
      </c>
    </row>
    <row r="6760" spans="1:19" x14ac:dyDescent="0.3">
      <c r="A6760" t="s">
        <v>134</v>
      </c>
      <c r="B6760">
        <v>1</v>
      </c>
      <c r="C6760" t="s">
        <v>1971</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16189</v>
      </c>
      <c r="R6760">
        <v>1968</v>
      </c>
      <c r="S6760">
        <v>2037</v>
      </c>
    </row>
    <row r="6761" spans="1:19" x14ac:dyDescent="0.3">
      <c r="A6761" t="s">
        <v>134</v>
      </c>
      <c r="B6761">
        <v>1</v>
      </c>
      <c r="C6761" t="s">
        <v>1971</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16190</v>
      </c>
      <c r="R6761">
        <v>1</v>
      </c>
      <c r="S6761">
        <v>63</v>
      </c>
    </row>
    <row r="6762" spans="1:19" x14ac:dyDescent="0.3">
      <c r="A6762" t="s">
        <v>134</v>
      </c>
      <c r="B6762">
        <v>1</v>
      </c>
      <c r="C6762" t="s">
        <v>1971</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16191</v>
      </c>
      <c r="R6762">
        <v>862</v>
      </c>
      <c r="S6762">
        <v>1050</v>
      </c>
    </row>
    <row r="6763" spans="1:19" x14ac:dyDescent="0.3">
      <c r="A6763" t="s">
        <v>134</v>
      </c>
      <c r="B6763">
        <v>1</v>
      </c>
      <c r="C6763" t="s">
        <v>1989</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16169</v>
      </c>
      <c r="R6763">
        <v>64</v>
      </c>
      <c r="S6763">
        <v>111</v>
      </c>
    </row>
    <row r="6764" spans="1:19" x14ac:dyDescent="0.3">
      <c r="A6764" t="s">
        <v>134</v>
      </c>
      <c r="B6764">
        <v>1</v>
      </c>
      <c r="C6764" t="s">
        <v>1989</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16170</v>
      </c>
      <c r="R6764">
        <v>112</v>
      </c>
      <c r="S6764">
        <v>190</v>
      </c>
    </row>
    <row r="6765" spans="1:19" x14ac:dyDescent="0.3">
      <c r="A6765" t="s">
        <v>134</v>
      </c>
      <c r="B6765">
        <v>1</v>
      </c>
      <c r="C6765" t="s">
        <v>1989</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16171</v>
      </c>
      <c r="R6765">
        <v>191</v>
      </c>
      <c r="S6765">
        <v>328</v>
      </c>
    </row>
    <row r="6766" spans="1:19" x14ac:dyDescent="0.3">
      <c r="A6766" t="s">
        <v>134</v>
      </c>
      <c r="B6766">
        <v>1</v>
      </c>
      <c r="C6766" t="s">
        <v>1989</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16172</v>
      </c>
      <c r="R6766">
        <v>329</v>
      </c>
      <c r="S6766">
        <v>452</v>
      </c>
    </row>
    <row r="6767" spans="1:19" x14ac:dyDescent="0.3">
      <c r="A6767" t="s">
        <v>134</v>
      </c>
      <c r="B6767">
        <v>1</v>
      </c>
      <c r="C6767" t="s">
        <v>1989</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16173</v>
      </c>
      <c r="R6767">
        <v>453</v>
      </c>
      <c r="S6767">
        <v>529</v>
      </c>
    </row>
    <row r="6768" spans="1:19" x14ac:dyDescent="0.3">
      <c r="A6768" t="s">
        <v>134</v>
      </c>
      <c r="B6768">
        <v>1</v>
      </c>
      <c r="C6768" t="s">
        <v>1989</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16174</v>
      </c>
      <c r="R6768">
        <v>530</v>
      </c>
      <c r="S6768">
        <v>596</v>
      </c>
    </row>
    <row r="6769" spans="1:19" x14ac:dyDescent="0.3">
      <c r="A6769" t="s">
        <v>134</v>
      </c>
      <c r="B6769">
        <v>1</v>
      </c>
      <c r="C6769" t="s">
        <v>1989</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16175</v>
      </c>
      <c r="R6769">
        <v>597</v>
      </c>
      <c r="S6769">
        <v>645</v>
      </c>
    </row>
    <row r="6770" spans="1:19" x14ac:dyDescent="0.3">
      <c r="A6770" t="s">
        <v>134</v>
      </c>
      <c r="B6770">
        <v>1</v>
      </c>
      <c r="C6770" t="s">
        <v>1989</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16176</v>
      </c>
      <c r="R6770">
        <v>646</v>
      </c>
      <c r="S6770">
        <v>750</v>
      </c>
    </row>
    <row r="6771" spans="1:19" x14ac:dyDescent="0.3">
      <c r="A6771" t="s">
        <v>134</v>
      </c>
      <c r="B6771">
        <v>1</v>
      </c>
      <c r="C6771" t="s">
        <v>1989</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16177</v>
      </c>
      <c r="R6771">
        <v>751</v>
      </c>
      <c r="S6771">
        <v>933</v>
      </c>
    </row>
    <row r="6772" spans="1:19" x14ac:dyDescent="0.3">
      <c r="A6772" t="s">
        <v>134</v>
      </c>
      <c r="B6772">
        <v>1</v>
      </c>
      <c r="C6772" t="s">
        <v>1989</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16178</v>
      </c>
      <c r="R6772">
        <v>934</v>
      </c>
      <c r="S6772">
        <v>992</v>
      </c>
    </row>
    <row r="6773" spans="1:19" x14ac:dyDescent="0.3">
      <c r="A6773" t="s">
        <v>134</v>
      </c>
      <c r="B6773">
        <v>1</v>
      </c>
      <c r="C6773" t="s">
        <v>1989</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16179</v>
      </c>
      <c r="R6773">
        <v>993</v>
      </c>
      <c r="S6773">
        <v>1041</v>
      </c>
    </row>
    <row r="6774" spans="1:19" x14ac:dyDescent="0.3">
      <c r="A6774" t="s">
        <v>134</v>
      </c>
      <c r="B6774">
        <v>1</v>
      </c>
      <c r="C6774" t="s">
        <v>1989</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16180</v>
      </c>
      <c r="R6774">
        <v>1042</v>
      </c>
      <c r="S6774">
        <v>1138</v>
      </c>
    </row>
    <row r="6775" spans="1:19" x14ac:dyDescent="0.3">
      <c r="A6775" t="s">
        <v>134</v>
      </c>
      <c r="B6775">
        <v>1</v>
      </c>
      <c r="C6775" t="s">
        <v>1989</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16181</v>
      </c>
      <c r="R6775">
        <v>1139</v>
      </c>
      <c r="S6775">
        <v>1266</v>
      </c>
    </row>
    <row r="6776" spans="1:19" x14ac:dyDescent="0.3">
      <c r="A6776" t="s">
        <v>134</v>
      </c>
      <c r="B6776">
        <v>1</v>
      </c>
      <c r="C6776" t="s">
        <v>1989</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16182</v>
      </c>
      <c r="R6776">
        <v>1267</v>
      </c>
      <c r="S6776">
        <v>1333</v>
      </c>
    </row>
    <row r="6777" spans="1:19" x14ac:dyDescent="0.3">
      <c r="A6777" t="s">
        <v>134</v>
      </c>
      <c r="B6777">
        <v>1</v>
      </c>
      <c r="C6777" t="s">
        <v>1989</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16183</v>
      </c>
      <c r="R6777">
        <v>1334</v>
      </c>
      <c r="S6777">
        <v>1446</v>
      </c>
    </row>
    <row r="6778" spans="1:19" x14ac:dyDescent="0.3">
      <c r="A6778" t="s">
        <v>134</v>
      </c>
      <c r="B6778">
        <v>1</v>
      </c>
      <c r="C6778" t="s">
        <v>1989</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16184</v>
      </c>
      <c r="R6778">
        <v>1447</v>
      </c>
      <c r="S6778">
        <v>1563</v>
      </c>
    </row>
    <row r="6779" spans="1:19" x14ac:dyDescent="0.3">
      <c r="A6779" t="s">
        <v>134</v>
      </c>
      <c r="B6779">
        <v>1</v>
      </c>
      <c r="C6779" t="s">
        <v>1989</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16185</v>
      </c>
      <c r="R6779">
        <v>1564</v>
      </c>
      <c r="S6779">
        <v>1647</v>
      </c>
    </row>
    <row r="6780" spans="1:19" x14ac:dyDescent="0.3">
      <c r="A6780" t="s">
        <v>134</v>
      </c>
      <c r="B6780">
        <v>1</v>
      </c>
      <c r="C6780" t="s">
        <v>1989</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16186</v>
      </c>
      <c r="R6780">
        <v>1648</v>
      </c>
      <c r="S6780">
        <v>1704</v>
      </c>
    </row>
    <row r="6781" spans="1:19" x14ac:dyDescent="0.3">
      <c r="A6781" t="s">
        <v>134</v>
      </c>
      <c r="B6781">
        <v>1</v>
      </c>
      <c r="C6781" t="s">
        <v>1989</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16187</v>
      </c>
      <c r="R6781">
        <v>1705</v>
      </c>
      <c r="S6781">
        <v>1785</v>
      </c>
    </row>
    <row r="6782" spans="1:19" x14ac:dyDescent="0.3">
      <c r="A6782" t="s">
        <v>134</v>
      </c>
      <c r="B6782">
        <v>1</v>
      </c>
      <c r="C6782" t="s">
        <v>1989</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16188</v>
      </c>
      <c r="R6782">
        <v>1786</v>
      </c>
      <c r="S6782">
        <v>1850</v>
      </c>
    </row>
    <row r="6783" spans="1:19" x14ac:dyDescent="0.3">
      <c r="A6783" t="s">
        <v>134</v>
      </c>
      <c r="B6783">
        <v>1</v>
      </c>
      <c r="C6783" t="s">
        <v>1989</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16192</v>
      </c>
      <c r="R6783">
        <v>1</v>
      </c>
      <c r="S6783">
        <v>63</v>
      </c>
    </row>
    <row r="6784" spans="1:19" x14ac:dyDescent="0.3">
      <c r="A6784" t="s">
        <v>134</v>
      </c>
      <c r="B6784">
        <v>1</v>
      </c>
      <c r="C6784" t="s">
        <v>1989</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16193</v>
      </c>
      <c r="R6784">
        <v>1851</v>
      </c>
      <c r="S6784">
        <v>1920</v>
      </c>
    </row>
    <row r="6785" spans="1:19" x14ac:dyDescent="0.3">
      <c r="A6785" t="s">
        <v>134</v>
      </c>
      <c r="B6785">
        <v>1</v>
      </c>
      <c r="C6785" t="s">
        <v>1977</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16168</v>
      </c>
      <c r="R6785">
        <v>64</v>
      </c>
      <c r="S6785">
        <v>174</v>
      </c>
    </row>
    <row r="6786" spans="1:19" x14ac:dyDescent="0.3">
      <c r="A6786" t="s">
        <v>134</v>
      </c>
      <c r="B6786">
        <v>1</v>
      </c>
      <c r="C6786" t="s">
        <v>1977</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16170</v>
      </c>
      <c r="R6786">
        <v>175</v>
      </c>
      <c r="S6786">
        <v>253</v>
      </c>
    </row>
    <row r="6787" spans="1:19" x14ac:dyDescent="0.3">
      <c r="A6787" t="s">
        <v>134</v>
      </c>
      <c r="B6787">
        <v>1</v>
      </c>
      <c r="C6787" t="s">
        <v>1977</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16171</v>
      </c>
      <c r="R6787">
        <v>254</v>
      </c>
      <c r="S6787">
        <v>391</v>
      </c>
    </row>
    <row r="6788" spans="1:19" x14ac:dyDescent="0.3">
      <c r="A6788" t="s">
        <v>134</v>
      </c>
      <c r="B6788">
        <v>1</v>
      </c>
      <c r="C6788" t="s">
        <v>1977</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16172</v>
      </c>
      <c r="R6788">
        <v>392</v>
      </c>
      <c r="S6788">
        <v>515</v>
      </c>
    </row>
    <row r="6789" spans="1:19" x14ac:dyDescent="0.3">
      <c r="A6789" t="s">
        <v>134</v>
      </c>
      <c r="B6789">
        <v>1</v>
      </c>
      <c r="C6789" t="s">
        <v>1977</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16173</v>
      </c>
      <c r="R6789">
        <v>516</v>
      </c>
      <c r="S6789">
        <v>592</v>
      </c>
    </row>
    <row r="6790" spans="1:19" x14ac:dyDescent="0.3">
      <c r="A6790" t="s">
        <v>134</v>
      </c>
      <c r="B6790">
        <v>1</v>
      </c>
      <c r="C6790" t="s">
        <v>1977</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16174</v>
      </c>
      <c r="R6790">
        <v>593</v>
      </c>
      <c r="S6790">
        <v>659</v>
      </c>
    </row>
    <row r="6791" spans="1:19" x14ac:dyDescent="0.3">
      <c r="A6791" t="s">
        <v>134</v>
      </c>
      <c r="B6791">
        <v>1</v>
      </c>
      <c r="C6791" t="s">
        <v>1977</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16175</v>
      </c>
      <c r="R6791">
        <v>660</v>
      </c>
      <c r="S6791">
        <v>708</v>
      </c>
    </row>
    <row r="6792" spans="1:19" x14ac:dyDescent="0.3">
      <c r="A6792" t="s">
        <v>134</v>
      </c>
      <c r="B6792">
        <v>1</v>
      </c>
      <c r="C6792" t="s">
        <v>1977</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16176</v>
      </c>
      <c r="R6792">
        <v>709</v>
      </c>
      <c r="S6792">
        <v>813</v>
      </c>
    </row>
    <row r="6793" spans="1:19" x14ac:dyDescent="0.3">
      <c r="A6793" t="s">
        <v>134</v>
      </c>
      <c r="B6793">
        <v>1</v>
      </c>
      <c r="C6793" t="s">
        <v>1977</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16178</v>
      </c>
      <c r="R6793">
        <v>1003</v>
      </c>
      <c r="S6793">
        <v>1061</v>
      </c>
    </row>
    <row r="6794" spans="1:19" x14ac:dyDescent="0.3">
      <c r="A6794" t="s">
        <v>134</v>
      </c>
      <c r="B6794">
        <v>1</v>
      </c>
      <c r="C6794" t="s">
        <v>1977</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16179</v>
      </c>
      <c r="R6794">
        <v>1062</v>
      </c>
      <c r="S6794">
        <v>1110</v>
      </c>
    </row>
    <row r="6795" spans="1:19" x14ac:dyDescent="0.3">
      <c r="A6795" t="s">
        <v>134</v>
      </c>
      <c r="B6795">
        <v>1</v>
      </c>
      <c r="C6795" t="s">
        <v>1977</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16180</v>
      </c>
      <c r="R6795">
        <v>1111</v>
      </c>
      <c r="S6795">
        <v>1207</v>
      </c>
    </row>
    <row r="6796" spans="1:19" x14ac:dyDescent="0.3">
      <c r="A6796" t="s">
        <v>134</v>
      </c>
      <c r="B6796">
        <v>1</v>
      </c>
      <c r="C6796" t="s">
        <v>1977</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16181</v>
      </c>
      <c r="R6796">
        <v>1208</v>
      </c>
      <c r="S6796">
        <v>1335</v>
      </c>
    </row>
    <row r="6797" spans="1:19" x14ac:dyDescent="0.3">
      <c r="A6797" t="s">
        <v>134</v>
      </c>
      <c r="B6797">
        <v>1</v>
      </c>
      <c r="C6797" t="s">
        <v>1977</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16182</v>
      </c>
      <c r="R6797">
        <v>1336</v>
      </c>
      <c r="S6797">
        <v>1402</v>
      </c>
    </row>
    <row r="6798" spans="1:19" x14ac:dyDescent="0.3">
      <c r="A6798" t="s">
        <v>134</v>
      </c>
      <c r="B6798">
        <v>1</v>
      </c>
      <c r="C6798" t="s">
        <v>1977</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16183</v>
      </c>
      <c r="R6798">
        <v>1403</v>
      </c>
      <c r="S6798">
        <v>1515</v>
      </c>
    </row>
    <row r="6799" spans="1:19" x14ac:dyDescent="0.3">
      <c r="A6799" t="s">
        <v>134</v>
      </c>
      <c r="B6799">
        <v>1</v>
      </c>
      <c r="C6799" t="s">
        <v>1977</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16184</v>
      </c>
      <c r="R6799">
        <v>1516</v>
      </c>
      <c r="S6799">
        <v>1632</v>
      </c>
    </row>
    <row r="6800" spans="1:19" x14ac:dyDescent="0.3">
      <c r="A6800" t="s">
        <v>134</v>
      </c>
      <c r="B6800">
        <v>1</v>
      </c>
      <c r="C6800" t="s">
        <v>1977</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16185</v>
      </c>
      <c r="R6800">
        <v>1633</v>
      </c>
      <c r="S6800">
        <v>1716</v>
      </c>
    </row>
    <row r="6801" spans="1:19" x14ac:dyDescent="0.3">
      <c r="A6801" t="s">
        <v>134</v>
      </c>
      <c r="B6801">
        <v>1</v>
      </c>
      <c r="C6801" t="s">
        <v>1977</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16186</v>
      </c>
      <c r="R6801">
        <v>1717</v>
      </c>
      <c r="S6801">
        <v>1773</v>
      </c>
    </row>
    <row r="6802" spans="1:19" x14ac:dyDescent="0.3">
      <c r="A6802" t="s">
        <v>134</v>
      </c>
      <c r="B6802">
        <v>1</v>
      </c>
      <c r="C6802" t="s">
        <v>1977</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16187</v>
      </c>
      <c r="R6802">
        <v>1774</v>
      </c>
      <c r="S6802">
        <v>1854</v>
      </c>
    </row>
    <row r="6803" spans="1:19" x14ac:dyDescent="0.3">
      <c r="A6803" t="s">
        <v>134</v>
      </c>
      <c r="B6803">
        <v>1</v>
      </c>
      <c r="C6803" t="s">
        <v>1977</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16188</v>
      </c>
      <c r="R6803">
        <v>1855</v>
      </c>
      <c r="S6803">
        <v>1919</v>
      </c>
    </row>
    <row r="6804" spans="1:19" x14ac:dyDescent="0.3">
      <c r="A6804" t="s">
        <v>134</v>
      </c>
      <c r="B6804">
        <v>1</v>
      </c>
      <c r="C6804" t="s">
        <v>1977</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16189</v>
      </c>
      <c r="R6804">
        <v>1920</v>
      </c>
      <c r="S6804">
        <v>1989</v>
      </c>
    </row>
    <row r="6805" spans="1:19" x14ac:dyDescent="0.3">
      <c r="A6805" t="s">
        <v>134</v>
      </c>
      <c r="B6805">
        <v>1</v>
      </c>
      <c r="C6805" t="s">
        <v>1977</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16191</v>
      </c>
      <c r="R6805">
        <v>814</v>
      </c>
      <c r="S6805">
        <v>1002</v>
      </c>
    </row>
    <row r="6806" spans="1:19" x14ac:dyDescent="0.3">
      <c r="A6806" t="s">
        <v>134</v>
      </c>
      <c r="B6806">
        <v>1</v>
      </c>
      <c r="C6806" t="s">
        <v>1977</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16194</v>
      </c>
      <c r="R6806">
        <v>1</v>
      </c>
      <c r="S6806">
        <v>63</v>
      </c>
    </row>
    <row r="6807" spans="1:19" x14ac:dyDescent="0.3">
      <c r="A6807" t="s">
        <v>134</v>
      </c>
      <c r="B6807">
        <v>1</v>
      </c>
      <c r="C6807" t="s">
        <v>1929</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16168</v>
      </c>
      <c r="R6807">
        <v>64</v>
      </c>
      <c r="S6807">
        <v>174</v>
      </c>
    </row>
    <row r="6808" spans="1:19" x14ac:dyDescent="0.3">
      <c r="A6808" t="s">
        <v>134</v>
      </c>
      <c r="B6808">
        <v>1</v>
      </c>
      <c r="C6808" t="s">
        <v>1929</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16169</v>
      </c>
      <c r="R6808">
        <v>175</v>
      </c>
      <c r="S6808">
        <v>222</v>
      </c>
    </row>
    <row r="6809" spans="1:19" x14ac:dyDescent="0.3">
      <c r="A6809" t="s">
        <v>134</v>
      </c>
      <c r="B6809">
        <v>1</v>
      </c>
      <c r="C6809" t="s">
        <v>1929</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16170</v>
      </c>
      <c r="R6809">
        <v>223</v>
      </c>
      <c r="S6809">
        <v>301</v>
      </c>
    </row>
    <row r="6810" spans="1:19" x14ac:dyDescent="0.3">
      <c r="A6810" t="s">
        <v>134</v>
      </c>
      <c r="B6810">
        <v>1</v>
      </c>
      <c r="C6810" t="s">
        <v>1929</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16171</v>
      </c>
      <c r="R6810">
        <v>302</v>
      </c>
      <c r="S6810">
        <v>439</v>
      </c>
    </row>
    <row r="6811" spans="1:19" x14ac:dyDescent="0.3">
      <c r="A6811" t="s">
        <v>134</v>
      </c>
      <c r="B6811">
        <v>1</v>
      </c>
      <c r="C6811" t="s">
        <v>1929</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16172</v>
      </c>
      <c r="R6811">
        <v>440</v>
      </c>
      <c r="S6811">
        <v>563</v>
      </c>
    </row>
    <row r="6812" spans="1:19" x14ac:dyDescent="0.3">
      <c r="A6812" t="s">
        <v>134</v>
      </c>
      <c r="B6812">
        <v>1</v>
      </c>
      <c r="C6812" t="s">
        <v>1929</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16173</v>
      </c>
      <c r="R6812">
        <v>564</v>
      </c>
      <c r="S6812">
        <v>640</v>
      </c>
    </row>
    <row r="6813" spans="1:19" x14ac:dyDescent="0.3">
      <c r="A6813" t="s">
        <v>134</v>
      </c>
      <c r="B6813">
        <v>1</v>
      </c>
      <c r="C6813" t="s">
        <v>1929</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16174</v>
      </c>
      <c r="R6813">
        <v>641</v>
      </c>
      <c r="S6813">
        <v>707</v>
      </c>
    </row>
    <row r="6814" spans="1:19" x14ac:dyDescent="0.3">
      <c r="A6814" t="s">
        <v>134</v>
      </c>
      <c r="B6814">
        <v>1</v>
      </c>
      <c r="C6814" t="s">
        <v>1929</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16175</v>
      </c>
      <c r="R6814">
        <v>708</v>
      </c>
      <c r="S6814">
        <v>756</v>
      </c>
    </row>
    <row r="6815" spans="1:19" x14ac:dyDescent="0.3">
      <c r="A6815" t="s">
        <v>134</v>
      </c>
      <c r="B6815">
        <v>1</v>
      </c>
      <c r="C6815" t="s">
        <v>1929</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16176</v>
      </c>
      <c r="R6815">
        <v>757</v>
      </c>
      <c r="S6815">
        <v>861</v>
      </c>
    </row>
    <row r="6816" spans="1:19" x14ac:dyDescent="0.3">
      <c r="A6816" t="s">
        <v>134</v>
      </c>
      <c r="B6816">
        <v>1</v>
      </c>
      <c r="C6816" t="s">
        <v>1929</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16178</v>
      </c>
      <c r="R6816">
        <v>1051</v>
      </c>
      <c r="S6816">
        <v>1109</v>
      </c>
    </row>
    <row r="6817" spans="1:19" x14ac:dyDescent="0.3">
      <c r="A6817" t="s">
        <v>134</v>
      </c>
      <c r="B6817">
        <v>1</v>
      </c>
      <c r="C6817" t="s">
        <v>1929</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16179</v>
      </c>
      <c r="R6817">
        <v>1110</v>
      </c>
      <c r="S6817">
        <v>1158</v>
      </c>
    </row>
    <row r="6818" spans="1:19" x14ac:dyDescent="0.3">
      <c r="A6818" t="s">
        <v>134</v>
      </c>
      <c r="B6818">
        <v>1</v>
      </c>
      <c r="C6818" t="s">
        <v>1929</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16180</v>
      </c>
      <c r="R6818">
        <v>1159</v>
      </c>
      <c r="S6818">
        <v>1255</v>
      </c>
    </row>
    <row r="6819" spans="1:19" x14ac:dyDescent="0.3">
      <c r="A6819" t="s">
        <v>134</v>
      </c>
      <c r="B6819">
        <v>1</v>
      </c>
      <c r="C6819" t="s">
        <v>1929</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16191</v>
      </c>
      <c r="R6819">
        <v>862</v>
      </c>
      <c r="S6819">
        <v>1050</v>
      </c>
    </row>
    <row r="6820" spans="1:19" x14ac:dyDescent="0.3">
      <c r="A6820" t="s">
        <v>134</v>
      </c>
      <c r="B6820">
        <v>1</v>
      </c>
      <c r="C6820" t="s">
        <v>1929</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16195</v>
      </c>
      <c r="R6820">
        <v>1</v>
      </c>
      <c r="S6820">
        <v>63</v>
      </c>
    </row>
    <row r="6821" spans="1:19" x14ac:dyDescent="0.3">
      <c r="A6821" t="s">
        <v>134</v>
      </c>
      <c r="B6821">
        <v>1</v>
      </c>
      <c r="C6821" t="s">
        <v>1929</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16196</v>
      </c>
      <c r="R6821">
        <v>1256</v>
      </c>
      <c r="S6821">
        <v>1927</v>
      </c>
    </row>
    <row r="6822" spans="1:19" x14ac:dyDescent="0.3">
      <c r="A6822" t="s">
        <v>134</v>
      </c>
      <c r="B6822">
        <v>1</v>
      </c>
      <c r="C6822" t="s">
        <v>1929</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16197</v>
      </c>
      <c r="R6822">
        <v>1928</v>
      </c>
      <c r="S6822">
        <v>1993</v>
      </c>
    </row>
    <row r="6823" spans="1:19" x14ac:dyDescent="0.3">
      <c r="A6823" t="s">
        <v>134</v>
      </c>
      <c r="B6823">
        <v>1</v>
      </c>
      <c r="C6823" t="s">
        <v>1929</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16198</v>
      </c>
      <c r="R6823">
        <v>1994</v>
      </c>
      <c r="S6823">
        <v>2095</v>
      </c>
    </row>
    <row r="6824" spans="1:19" x14ac:dyDescent="0.3">
      <c r="A6824" t="s">
        <v>134</v>
      </c>
      <c r="B6824">
        <v>1</v>
      </c>
      <c r="C6824" t="s">
        <v>1929</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16199</v>
      </c>
      <c r="R6824">
        <v>2096</v>
      </c>
      <c r="S6824">
        <v>2940</v>
      </c>
    </row>
    <row r="6825" spans="1:19" x14ac:dyDescent="0.3">
      <c r="A6825" t="s">
        <v>134</v>
      </c>
      <c r="B6825">
        <v>1</v>
      </c>
      <c r="C6825" t="s">
        <v>1929</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16200</v>
      </c>
      <c r="R6825">
        <v>2941</v>
      </c>
      <c r="S6825">
        <v>3106</v>
      </c>
    </row>
    <row r="6826" spans="1:19" x14ac:dyDescent="0.3">
      <c r="A6826" t="s">
        <v>134</v>
      </c>
      <c r="B6826">
        <v>1</v>
      </c>
      <c r="C6826" t="s">
        <v>1929</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16201</v>
      </c>
      <c r="R6826">
        <v>3107</v>
      </c>
      <c r="S6826">
        <v>3163</v>
      </c>
    </row>
    <row r="6827" spans="1:19" x14ac:dyDescent="0.3">
      <c r="A6827" t="s">
        <v>134</v>
      </c>
      <c r="B6827">
        <v>1</v>
      </c>
      <c r="C6827" t="s">
        <v>1929</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16202</v>
      </c>
      <c r="R6827">
        <v>3164</v>
      </c>
      <c r="S6827">
        <v>3466</v>
      </c>
    </row>
    <row r="6828" spans="1:19" x14ac:dyDescent="0.3">
      <c r="A6828" t="s">
        <v>134</v>
      </c>
      <c r="B6828">
        <v>1</v>
      </c>
      <c r="C6828" t="s">
        <v>1929</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16203</v>
      </c>
      <c r="R6828">
        <v>3467</v>
      </c>
      <c r="S6828">
        <v>3655</v>
      </c>
    </row>
    <row r="6829" spans="1:19" x14ac:dyDescent="0.3">
      <c r="A6829" t="s">
        <v>134</v>
      </c>
      <c r="B6829">
        <v>1</v>
      </c>
      <c r="C6829" t="s">
        <v>1929</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16204</v>
      </c>
      <c r="R6829">
        <v>3656</v>
      </c>
      <c r="S6829">
        <v>3920</v>
      </c>
    </row>
    <row r="6830" spans="1:19" x14ac:dyDescent="0.3">
      <c r="A6830" t="s">
        <v>134</v>
      </c>
      <c r="B6830">
        <v>1</v>
      </c>
      <c r="C6830" t="s">
        <v>1929</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16205</v>
      </c>
      <c r="R6830">
        <v>3921</v>
      </c>
      <c r="S6830">
        <v>4551</v>
      </c>
    </row>
    <row r="6831" spans="1:19" x14ac:dyDescent="0.3">
      <c r="A6831" t="s">
        <v>134</v>
      </c>
      <c r="B6831">
        <v>1</v>
      </c>
      <c r="C6831" t="s">
        <v>1983</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16168</v>
      </c>
      <c r="R6831">
        <v>64</v>
      </c>
      <c r="S6831">
        <v>174</v>
      </c>
    </row>
    <row r="6832" spans="1:19" x14ac:dyDescent="0.3">
      <c r="A6832" t="s">
        <v>134</v>
      </c>
      <c r="B6832">
        <v>1</v>
      </c>
      <c r="C6832" t="s">
        <v>1983</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16169</v>
      </c>
      <c r="R6832">
        <v>175</v>
      </c>
      <c r="S6832">
        <v>222</v>
      </c>
    </row>
    <row r="6833" spans="1:19" x14ac:dyDescent="0.3">
      <c r="A6833" t="s">
        <v>134</v>
      </c>
      <c r="B6833">
        <v>1</v>
      </c>
      <c r="C6833" t="s">
        <v>1983</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16170</v>
      </c>
      <c r="R6833">
        <v>223</v>
      </c>
      <c r="S6833">
        <v>301</v>
      </c>
    </row>
    <row r="6834" spans="1:19" x14ac:dyDescent="0.3">
      <c r="A6834" t="s">
        <v>134</v>
      </c>
      <c r="B6834">
        <v>1</v>
      </c>
      <c r="C6834" t="s">
        <v>1983</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16172</v>
      </c>
      <c r="R6834">
        <v>302</v>
      </c>
      <c r="S6834">
        <v>425</v>
      </c>
    </row>
    <row r="6835" spans="1:19" x14ac:dyDescent="0.3">
      <c r="A6835" t="s">
        <v>134</v>
      </c>
      <c r="B6835">
        <v>1</v>
      </c>
      <c r="C6835" t="s">
        <v>1983</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16173</v>
      </c>
      <c r="R6835">
        <v>426</v>
      </c>
      <c r="S6835">
        <v>502</v>
      </c>
    </row>
    <row r="6836" spans="1:19" x14ac:dyDescent="0.3">
      <c r="A6836" t="s">
        <v>134</v>
      </c>
      <c r="B6836">
        <v>1</v>
      </c>
      <c r="C6836" t="s">
        <v>1983</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16174</v>
      </c>
      <c r="R6836">
        <v>503</v>
      </c>
      <c r="S6836">
        <v>569</v>
      </c>
    </row>
    <row r="6837" spans="1:19" x14ac:dyDescent="0.3">
      <c r="A6837" t="s">
        <v>134</v>
      </c>
      <c r="B6837">
        <v>1</v>
      </c>
      <c r="C6837" t="s">
        <v>1983</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16175</v>
      </c>
      <c r="R6837">
        <v>570</v>
      </c>
      <c r="S6837">
        <v>618</v>
      </c>
    </row>
    <row r="6838" spans="1:19" x14ac:dyDescent="0.3">
      <c r="A6838" t="s">
        <v>134</v>
      </c>
      <c r="B6838">
        <v>1</v>
      </c>
      <c r="C6838" t="s">
        <v>1983</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16176</v>
      </c>
      <c r="R6838">
        <v>619</v>
      </c>
      <c r="S6838">
        <v>723</v>
      </c>
    </row>
    <row r="6839" spans="1:19" x14ac:dyDescent="0.3">
      <c r="A6839" t="s">
        <v>134</v>
      </c>
      <c r="B6839">
        <v>1</v>
      </c>
      <c r="C6839" t="s">
        <v>1983</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16178</v>
      </c>
      <c r="R6839">
        <v>913</v>
      </c>
      <c r="S6839">
        <v>971</v>
      </c>
    </row>
    <row r="6840" spans="1:19" x14ac:dyDescent="0.3">
      <c r="A6840" t="s">
        <v>134</v>
      </c>
      <c r="B6840">
        <v>1</v>
      </c>
      <c r="C6840" t="s">
        <v>1983</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16179</v>
      </c>
      <c r="R6840">
        <v>972</v>
      </c>
      <c r="S6840">
        <v>1020</v>
      </c>
    </row>
    <row r="6841" spans="1:19" x14ac:dyDescent="0.3">
      <c r="A6841" t="s">
        <v>134</v>
      </c>
      <c r="B6841">
        <v>1</v>
      </c>
      <c r="C6841" t="s">
        <v>1983</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16180</v>
      </c>
      <c r="R6841">
        <v>1021</v>
      </c>
      <c r="S6841">
        <v>1117</v>
      </c>
    </row>
    <row r="6842" spans="1:19" x14ac:dyDescent="0.3">
      <c r="A6842" t="s">
        <v>134</v>
      </c>
      <c r="B6842">
        <v>1</v>
      </c>
      <c r="C6842" t="s">
        <v>1983</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16181</v>
      </c>
      <c r="R6842">
        <v>1118</v>
      </c>
      <c r="S6842">
        <v>1245</v>
      </c>
    </row>
    <row r="6843" spans="1:19" x14ac:dyDescent="0.3">
      <c r="A6843" t="s">
        <v>134</v>
      </c>
      <c r="B6843">
        <v>1</v>
      </c>
      <c r="C6843" t="s">
        <v>1983</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16182</v>
      </c>
      <c r="R6843">
        <v>1246</v>
      </c>
      <c r="S6843">
        <v>1312</v>
      </c>
    </row>
    <row r="6844" spans="1:19" x14ac:dyDescent="0.3">
      <c r="A6844" t="s">
        <v>134</v>
      </c>
      <c r="B6844">
        <v>1</v>
      </c>
      <c r="C6844" t="s">
        <v>1983</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16183</v>
      </c>
      <c r="R6844">
        <v>1313</v>
      </c>
      <c r="S6844">
        <v>1425</v>
      </c>
    </row>
    <row r="6845" spans="1:19" x14ac:dyDescent="0.3">
      <c r="A6845" t="s">
        <v>134</v>
      </c>
      <c r="B6845">
        <v>1</v>
      </c>
      <c r="C6845" t="s">
        <v>1983</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16184</v>
      </c>
      <c r="R6845">
        <v>1426</v>
      </c>
      <c r="S6845">
        <v>1542</v>
      </c>
    </row>
    <row r="6846" spans="1:19" x14ac:dyDescent="0.3">
      <c r="A6846" t="s">
        <v>134</v>
      </c>
      <c r="B6846">
        <v>1</v>
      </c>
      <c r="C6846" t="s">
        <v>1983</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16185</v>
      </c>
      <c r="R6846">
        <v>1543</v>
      </c>
      <c r="S6846">
        <v>1626</v>
      </c>
    </row>
    <row r="6847" spans="1:19" x14ac:dyDescent="0.3">
      <c r="A6847" t="s">
        <v>134</v>
      </c>
      <c r="B6847">
        <v>1</v>
      </c>
      <c r="C6847" t="s">
        <v>1983</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16186</v>
      </c>
      <c r="R6847">
        <v>1627</v>
      </c>
      <c r="S6847">
        <v>1683</v>
      </c>
    </row>
    <row r="6848" spans="1:19" x14ac:dyDescent="0.3">
      <c r="A6848" t="s">
        <v>134</v>
      </c>
      <c r="B6848">
        <v>1</v>
      </c>
      <c r="C6848" t="s">
        <v>1983</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16187</v>
      </c>
      <c r="R6848">
        <v>1684</v>
      </c>
      <c r="S6848">
        <v>1764</v>
      </c>
    </row>
    <row r="6849" spans="1:19" x14ac:dyDescent="0.3">
      <c r="A6849" t="s">
        <v>134</v>
      </c>
      <c r="B6849">
        <v>1</v>
      </c>
      <c r="C6849" t="s">
        <v>1983</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16188</v>
      </c>
      <c r="R6849">
        <v>1765</v>
      </c>
      <c r="S6849">
        <v>1829</v>
      </c>
    </row>
    <row r="6850" spans="1:19" x14ac:dyDescent="0.3">
      <c r="A6850" t="s">
        <v>134</v>
      </c>
      <c r="B6850">
        <v>1</v>
      </c>
      <c r="C6850" t="s">
        <v>1983</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16189</v>
      </c>
      <c r="R6850">
        <v>1830</v>
      </c>
      <c r="S6850">
        <v>1899</v>
      </c>
    </row>
    <row r="6851" spans="1:19" x14ac:dyDescent="0.3">
      <c r="A6851" t="s">
        <v>134</v>
      </c>
      <c r="B6851">
        <v>1</v>
      </c>
      <c r="C6851" t="s">
        <v>1983</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16191</v>
      </c>
      <c r="R6851">
        <v>724</v>
      </c>
      <c r="S6851">
        <v>912</v>
      </c>
    </row>
    <row r="6852" spans="1:19" x14ac:dyDescent="0.3">
      <c r="A6852" t="s">
        <v>134</v>
      </c>
      <c r="B6852">
        <v>1</v>
      </c>
      <c r="C6852" t="s">
        <v>1983</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16206</v>
      </c>
      <c r="R6852">
        <v>1</v>
      </c>
      <c r="S6852">
        <v>63</v>
      </c>
    </row>
    <row r="6853" spans="1:19" x14ac:dyDescent="0.3">
      <c r="A6853" t="s">
        <v>134</v>
      </c>
      <c r="B6853">
        <v>1</v>
      </c>
      <c r="C6853" t="s">
        <v>1935</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16168</v>
      </c>
      <c r="R6853">
        <v>31</v>
      </c>
      <c r="S6853">
        <v>141</v>
      </c>
    </row>
    <row r="6854" spans="1:19" x14ac:dyDescent="0.3">
      <c r="A6854" t="s">
        <v>134</v>
      </c>
      <c r="B6854">
        <v>1</v>
      </c>
      <c r="C6854" t="s">
        <v>1935</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16169</v>
      </c>
      <c r="R6854">
        <v>142</v>
      </c>
      <c r="S6854">
        <v>189</v>
      </c>
    </row>
    <row r="6855" spans="1:19" x14ac:dyDescent="0.3">
      <c r="A6855" t="s">
        <v>134</v>
      </c>
      <c r="B6855">
        <v>1</v>
      </c>
      <c r="C6855" t="s">
        <v>1935</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16170</v>
      </c>
      <c r="R6855">
        <v>190</v>
      </c>
      <c r="S6855">
        <v>268</v>
      </c>
    </row>
    <row r="6856" spans="1:19" x14ac:dyDescent="0.3">
      <c r="A6856" t="s">
        <v>134</v>
      </c>
      <c r="B6856">
        <v>1</v>
      </c>
      <c r="C6856" t="s">
        <v>1935</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16171</v>
      </c>
      <c r="R6856">
        <v>269</v>
      </c>
      <c r="S6856">
        <v>406</v>
      </c>
    </row>
    <row r="6857" spans="1:19" x14ac:dyDescent="0.3">
      <c r="A6857" t="s">
        <v>134</v>
      </c>
      <c r="B6857">
        <v>1</v>
      </c>
      <c r="C6857" t="s">
        <v>1935</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16172</v>
      </c>
      <c r="R6857">
        <v>407</v>
      </c>
      <c r="S6857">
        <v>530</v>
      </c>
    </row>
    <row r="6858" spans="1:19" x14ac:dyDescent="0.3">
      <c r="A6858" t="s">
        <v>134</v>
      </c>
      <c r="B6858">
        <v>1</v>
      </c>
      <c r="C6858" t="s">
        <v>1935</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16173</v>
      </c>
      <c r="R6858">
        <v>531</v>
      </c>
      <c r="S6858">
        <v>607</v>
      </c>
    </row>
    <row r="6859" spans="1:19" x14ac:dyDescent="0.3">
      <c r="A6859" t="s">
        <v>134</v>
      </c>
      <c r="B6859">
        <v>1</v>
      </c>
      <c r="C6859" t="s">
        <v>1935</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16174</v>
      </c>
      <c r="R6859">
        <v>608</v>
      </c>
      <c r="S6859">
        <v>674</v>
      </c>
    </row>
    <row r="6860" spans="1:19" x14ac:dyDescent="0.3">
      <c r="A6860" t="s">
        <v>134</v>
      </c>
      <c r="B6860">
        <v>1</v>
      </c>
      <c r="C6860" t="s">
        <v>1935</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16175</v>
      </c>
      <c r="R6860">
        <v>675</v>
      </c>
      <c r="S6860">
        <v>723</v>
      </c>
    </row>
    <row r="6861" spans="1:19" x14ac:dyDescent="0.3">
      <c r="A6861" t="s">
        <v>134</v>
      </c>
      <c r="B6861">
        <v>1</v>
      </c>
      <c r="C6861" t="s">
        <v>1935</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16176</v>
      </c>
      <c r="R6861">
        <v>724</v>
      </c>
      <c r="S6861">
        <v>828</v>
      </c>
    </row>
    <row r="6862" spans="1:19" x14ac:dyDescent="0.3">
      <c r="A6862" t="s">
        <v>134</v>
      </c>
      <c r="B6862">
        <v>1</v>
      </c>
      <c r="C6862" t="s">
        <v>1935</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16178</v>
      </c>
      <c r="R6862">
        <v>1018</v>
      </c>
      <c r="S6862">
        <v>1076</v>
      </c>
    </row>
    <row r="6863" spans="1:19" x14ac:dyDescent="0.3">
      <c r="A6863" t="s">
        <v>134</v>
      </c>
      <c r="B6863">
        <v>1</v>
      </c>
      <c r="C6863" t="s">
        <v>1935</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16179</v>
      </c>
      <c r="R6863">
        <v>1077</v>
      </c>
      <c r="S6863">
        <v>1125</v>
      </c>
    </row>
    <row r="6864" spans="1:19" x14ac:dyDescent="0.3">
      <c r="A6864" t="s">
        <v>134</v>
      </c>
      <c r="B6864">
        <v>1</v>
      </c>
      <c r="C6864" t="s">
        <v>1935</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16180</v>
      </c>
      <c r="R6864">
        <v>1126</v>
      </c>
      <c r="S6864">
        <v>1222</v>
      </c>
    </row>
    <row r="6865" spans="1:19" x14ac:dyDescent="0.3">
      <c r="A6865" t="s">
        <v>134</v>
      </c>
      <c r="B6865">
        <v>1</v>
      </c>
      <c r="C6865" t="s">
        <v>1935</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16191</v>
      </c>
      <c r="R6865">
        <v>829</v>
      </c>
      <c r="S6865">
        <v>1017</v>
      </c>
    </row>
    <row r="6866" spans="1:19" x14ac:dyDescent="0.3">
      <c r="A6866" t="s">
        <v>134</v>
      </c>
      <c r="B6866">
        <v>1</v>
      </c>
      <c r="C6866" t="s">
        <v>1935</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16196</v>
      </c>
      <c r="R6866">
        <v>1223</v>
      </c>
      <c r="S6866">
        <v>1894</v>
      </c>
    </row>
    <row r="6867" spans="1:19" x14ac:dyDescent="0.3">
      <c r="A6867" t="s">
        <v>134</v>
      </c>
      <c r="B6867">
        <v>1</v>
      </c>
      <c r="C6867" t="s">
        <v>1935</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16197</v>
      </c>
      <c r="R6867">
        <v>1895</v>
      </c>
      <c r="S6867">
        <v>1960</v>
      </c>
    </row>
    <row r="6868" spans="1:19" x14ac:dyDescent="0.3">
      <c r="A6868" t="s">
        <v>134</v>
      </c>
      <c r="B6868">
        <v>1</v>
      </c>
      <c r="C6868" t="s">
        <v>1935</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16198</v>
      </c>
      <c r="R6868">
        <v>1961</v>
      </c>
      <c r="S6868">
        <v>2062</v>
      </c>
    </row>
    <row r="6869" spans="1:19" x14ac:dyDescent="0.3">
      <c r="A6869" t="s">
        <v>134</v>
      </c>
      <c r="B6869">
        <v>1</v>
      </c>
      <c r="C6869" t="s">
        <v>1935</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16199</v>
      </c>
      <c r="R6869">
        <v>2063</v>
      </c>
      <c r="S6869">
        <v>2907</v>
      </c>
    </row>
    <row r="6870" spans="1:19" x14ac:dyDescent="0.3">
      <c r="A6870" t="s">
        <v>134</v>
      </c>
      <c r="B6870">
        <v>1</v>
      </c>
      <c r="C6870" t="s">
        <v>1935</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16200</v>
      </c>
      <c r="R6870">
        <v>2908</v>
      </c>
      <c r="S6870">
        <v>3073</v>
      </c>
    </row>
    <row r="6871" spans="1:19" x14ac:dyDescent="0.3">
      <c r="A6871" t="s">
        <v>134</v>
      </c>
      <c r="B6871">
        <v>1</v>
      </c>
      <c r="C6871" t="s">
        <v>1935</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16201</v>
      </c>
      <c r="R6871">
        <v>3074</v>
      </c>
      <c r="S6871">
        <v>3130</v>
      </c>
    </row>
    <row r="6872" spans="1:19" x14ac:dyDescent="0.3">
      <c r="A6872" t="s">
        <v>134</v>
      </c>
      <c r="B6872">
        <v>1</v>
      </c>
      <c r="C6872" t="s">
        <v>1935</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16202</v>
      </c>
      <c r="R6872">
        <v>3131</v>
      </c>
      <c r="S6872">
        <v>3433</v>
      </c>
    </row>
    <row r="6873" spans="1:19" x14ac:dyDescent="0.3">
      <c r="A6873" t="s">
        <v>134</v>
      </c>
      <c r="B6873">
        <v>1</v>
      </c>
      <c r="C6873" t="s">
        <v>1935</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16203</v>
      </c>
      <c r="R6873">
        <v>3434</v>
      </c>
      <c r="S6873">
        <v>3622</v>
      </c>
    </row>
    <row r="6874" spans="1:19" x14ac:dyDescent="0.3">
      <c r="A6874" t="s">
        <v>134</v>
      </c>
      <c r="B6874">
        <v>1</v>
      </c>
      <c r="C6874" t="s">
        <v>1935</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16204</v>
      </c>
      <c r="R6874">
        <v>3623</v>
      </c>
      <c r="S6874">
        <v>3887</v>
      </c>
    </row>
    <row r="6875" spans="1:19" x14ac:dyDescent="0.3">
      <c r="A6875" t="s">
        <v>134</v>
      </c>
      <c r="B6875">
        <v>1</v>
      </c>
      <c r="C6875" t="s">
        <v>1935</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16205</v>
      </c>
      <c r="R6875">
        <v>3888</v>
      </c>
      <c r="S6875">
        <v>4518</v>
      </c>
    </row>
    <row r="6876" spans="1:19" x14ac:dyDescent="0.3">
      <c r="A6876" t="s">
        <v>134</v>
      </c>
      <c r="B6876">
        <v>1</v>
      </c>
      <c r="C6876" t="s">
        <v>1935</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16207</v>
      </c>
      <c r="R6876">
        <v>1</v>
      </c>
      <c r="S6876">
        <v>30</v>
      </c>
    </row>
    <row r="6877" spans="1:19" x14ac:dyDescent="0.3">
      <c r="A6877" t="s">
        <v>8743</v>
      </c>
      <c r="B6877">
        <v>-1</v>
      </c>
      <c r="C6877" t="s">
        <v>8753</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16208</v>
      </c>
    </row>
    <row r="6878" spans="1:19" x14ac:dyDescent="0.3">
      <c r="A6878" t="s">
        <v>8743</v>
      </c>
      <c r="B6878">
        <v>-1</v>
      </c>
      <c r="C6878" t="s">
        <v>8753</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16209</v>
      </c>
      <c r="R6878">
        <v>1</v>
      </c>
      <c r="S6878">
        <v>72</v>
      </c>
    </row>
    <row r="6879" spans="1:19" x14ac:dyDescent="0.3">
      <c r="A6879" t="s">
        <v>8743</v>
      </c>
      <c r="B6879">
        <v>-1</v>
      </c>
      <c r="C6879" t="s">
        <v>8753</v>
      </c>
      <c r="D6879" t="str">
        <f>INDEX(Transcripts[#Data], MATCH(Exons[[#This Row],[Transcript stable ID]], Transcripts[Transcript stable ID], 0), 4)</f>
        <v>NM_003200.5</v>
      </c>
      <c r="E6879" t="s">
        <v>27</v>
      </c>
      <c r="J6879">
        <v>1652604</v>
      </c>
      <c r="K6879">
        <v>1646354</v>
      </c>
      <c r="L6879">
        <v>1646426</v>
      </c>
      <c r="N6879">
        <v>3</v>
      </c>
      <c r="O6879">
        <v>418</v>
      </c>
      <c r="P6879">
        <v>490</v>
      </c>
      <c r="Q6879" t="s">
        <v>16210</v>
      </c>
      <c r="R6879">
        <v>73</v>
      </c>
      <c r="S6879">
        <v>145</v>
      </c>
    </row>
    <row r="6880" spans="1:19" x14ac:dyDescent="0.3">
      <c r="A6880" t="s">
        <v>8743</v>
      </c>
      <c r="B6880">
        <v>-1</v>
      </c>
      <c r="C6880" t="s">
        <v>8753</v>
      </c>
      <c r="D6880" t="str">
        <f>INDEX(Transcripts[#Data], MATCH(Exons[[#This Row],[Transcript stable ID]], Transcripts[Transcript stable ID], 0), 4)</f>
        <v>NM_003200.5</v>
      </c>
      <c r="E6880" t="s">
        <v>27</v>
      </c>
      <c r="J6880">
        <v>1652604</v>
      </c>
      <c r="K6880">
        <v>1632331</v>
      </c>
      <c r="L6880">
        <v>1632404</v>
      </c>
      <c r="N6880">
        <v>4</v>
      </c>
      <c r="O6880">
        <v>491</v>
      </c>
      <c r="P6880">
        <v>564</v>
      </c>
      <c r="Q6880" t="s">
        <v>16211</v>
      </c>
      <c r="R6880">
        <v>146</v>
      </c>
      <c r="S6880">
        <v>219</v>
      </c>
    </row>
    <row r="6881" spans="1:19" x14ac:dyDescent="0.3">
      <c r="A6881" t="s">
        <v>8743</v>
      </c>
      <c r="B6881">
        <v>-1</v>
      </c>
      <c r="C6881" t="s">
        <v>8753</v>
      </c>
      <c r="D6881" t="str">
        <f>INDEX(Transcripts[#Data], MATCH(Exons[[#This Row],[Transcript stable ID]], Transcripts[Transcript stable ID], 0), 4)</f>
        <v>NM_003200.5</v>
      </c>
      <c r="E6881" t="s">
        <v>27</v>
      </c>
      <c r="J6881">
        <v>1652604</v>
      </c>
      <c r="K6881">
        <v>1632037</v>
      </c>
      <c r="L6881">
        <v>1632115</v>
      </c>
      <c r="N6881">
        <v>5</v>
      </c>
      <c r="O6881">
        <v>565</v>
      </c>
      <c r="P6881">
        <v>643</v>
      </c>
      <c r="Q6881" t="s">
        <v>16212</v>
      </c>
      <c r="R6881">
        <v>220</v>
      </c>
      <c r="S6881">
        <v>298</v>
      </c>
    </row>
    <row r="6882" spans="1:19" x14ac:dyDescent="0.3">
      <c r="A6882" t="s">
        <v>8743</v>
      </c>
      <c r="B6882">
        <v>-1</v>
      </c>
      <c r="C6882" t="s">
        <v>8753</v>
      </c>
      <c r="D6882" t="str">
        <f>INDEX(Transcripts[#Data], MATCH(Exons[[#This Row],[Transcript stable ID]], Transcripts[Transcript stable ID], 0), 4)</f>
        <v>NM_003200.5</v>
      </c>
      <c r="E6882" t="s">
        <v>27</v>
      </c>
      <c r="J6882">
        <v>1652604</v>
      </c>
      <c r="K6882">
        <v>1627358</v>
      </c>
      <c r="L6882">
        <v>1627425</v>
      </c>
      <c r="N6882">
        <v>6</v>
      </c>
      <c r="O6882">
        <v>644</v>
      </c>
      <c r="P6882">
        <v>711</v>
      </c>
      <c r="Q6882" t="s">
        <v>16213</v>
      </c>
      <c r="R6882">
        <v>299</v>
      </c>
      <c r="S6882">
        <v>366</v>
      </c>
    </row>
    <row r="6883" spans="1:19" x14ac:dyDescent="0.3">
      <c r="A6883" t="s">
        <v>8743</v>
      </c>
      <c r="B6883">
        <v>-1</v>
      </c>
      <c r="C6883" t="s">
        <v>8753</v>
      </c>
      <c r="D6883" t="str">
        <f>INDEX(Transcripts[#Data], MATCH(Exons[[#This Row],[Transcript stable ID]], Transcripts[Transcript stable ID], 0), 4)</f>
        <v>NM_003200.5</v>
      </c>
      <c r="E6883" t="s">
        <v>27</v>
      </c>
      <c r="J6883">
        <v>1652604</v>
      </c>
      <c r="K6883">
        <v>1625575</v>
      </c>
      <c r="L6883">
        <v>1625707</v>
      </c>
      <c r="N6883">
        <v>7</v>
      </c>
      <c r="O6883">
        <v>712</v>
      </c>
      <c r="P6883">
        <v>844</v>
      </c>
      <c r="Q6883" t="s">
        <v>16214</v>
      </c>
      <c r="R6883">
        <v>367</v>
      </c>
      <c r="S6883">
        <v>499</v>
      </c>
    </row>
    <row r="6884" spans="1:19" x14ac:dyDescent="0.3">
      <c r="A6884" t="s">
        <v>8743</v>
      </c>
      <c r="B6884">
        <v>-1</v>
      </c>
      <c r="C6884" t="s">
        <v>8753</v>
      </c>
      <c r="D6884" t="str">
        <f>INDEX(Transcripts[#Data], MATCH(Exons[[#This Row],[Transcript stable ID]], Transcripts[Transcript stable ID], 0), 4)</f>
        <v>NM_003200.5</v>
      </c>
      <c r="E6884" t="s">
        <v>27</v>
      </c>
      <c r="J6884">
        <v>1652604</v>
      </c>
      <c r="K6884">
        <v>1623950</v>
      </c>
      <c r="L6884">
        <v>1623999</v>
      </c>
      <c r="N6884">
        <v>8</v>
      </c>
      <c r="O6884">
        <v>845</v>
      </c>
      <c r="P6884">
        <v>894</v>
      </c>
      <c r="Q6884" t="s">
        <v>16215</v>
      </c>
      <c r="R6884">
        <v>500</v>
      </c>
      <c r="S6884">
        <v>549</v>
      </c>
    </row>
    <row r="6885" spans="1:19" x14ac:dyDescent="0.3">
      <c r="A6885" t="s">
        <v>8743</v>
      </c>
      <c r="B6885">
        <v>-1</v>
      </c>
      <c r="C6885" t="s">
        <v>8753</v>
      </c>
      <c r="D6885" t="str">
        <f>INDEX(Transcripts[#Data], MATCH(Exons[[#This Row],[Transcript stable ID]], Transcripts[Transcript stable ID], 0), 4)</f>
        <v>NM_003200.5</v>
      </c>
      <c r="E6885" t="s">
        <v>27</v>
      </c>
      <c r="J6885">
        <v>1652604</v>
      </c>
      <c r="K6885">
        <v>1622312</v>
      </c>
      <c r="L6885">
        <v>1622414</v>
      </c>
      <c r="N6885">
        <v>9</v>
      </c>
      <c r="O6885">
        <v>895</v>
      </c>
      <c r="P6885">
        <v>997</v>
      </c>
      <c r="Q6885" t="s">
        <v>16216</v>
      </c>
      <c r="R6885">
        <v>550</v>
      </c>
      <c r="S6885">
        <v>652</v>
      </c>
    </row>
    <row r="6886" spans="1:19" x14ac:dyDescent="0.3">
      <c r="A6886" t="s">
        <v>8743</v>
      </c>
      <c r="B6886">
        <v>-1</v>
      </c>
      <c r="C6886" t="s">
        <v>8753</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16217</v>
      </c>
      <c r="R6886">
        <v>653</v>
      </c>
      <c r="S6886">
        <v>822</v>
      </c>
    </row>
    <row r="6887" spans="1:19" x14ac:dyDescent="0.3">
      <c r="A6887" t="s">
        <v>8743</v>
      </c>
      <c r="B6887">
        <v>-1</v>
      </c>
      <c r="C6887" t="s">
        <v>8753</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16218</v>
      </c>
      <c r="R6887">
        <v>823</v>
      </c>
      <c r="S6887">
        <v>955</v>
      </c>
    </row>
    <row r="6888" spans="1:19" x14ac:dyDescent="0.3">
      <c r="A6888" t="s">
        <v>8743</v>
      </c>
      <c r="B6888">
        <v>-1</v>
      </c>
      <c r="C6888" t="s">
        <v>8753</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16219</v>
      </c>
      <c r="R6888">
        <v>956</v>
      </c>
      <c r="S6888">
        <v>1014</v>
      </c>
    </row>
    <row r="6889" spans="1:19" x14ac:dyDescent="0.3">
      <c r="A6889" t="s">
        <v>8743</v>
      </c>
      <c r="B6889">
        <v>-1</v>
      </c>
      <c r="C6889" t="s">
        <v>8753</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16220</v>
      </c>
      <c r="R6889">
        <v>1015</v>
      </c>
      <c r="S6889">
        <v>1093</v>
      </c>
    </row>
    <row r="6890" spans="1:19" x14ac:dyDescent="0.3">
      <c r="A6890" t="s">
        <v>8743</v>
      </c>
      <c r="B6890">
        <v>-1</v>
      </c>
      <c r="C6890" t="s">
        <v>8753</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16221</v>
      </c>
      <c r="R6890">
        <v>1094</v>
      </c>
      <c r="S6890">
        <v>1167</v>
      </c>
    </row>
    <row r="6891" spans="1:19" x14ac:dyDescent="0.3">
      <c r="A6891" t="s">
        <v>8743</v>
      </c>
      <c r="B6891">
        <v>-1</v>
      </c>
      <c r="C6891" t="s">
        <v>8753</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16222</v>
      </c>
      <c r="R6891">
        <v>1168</v>
      </c>
      <c r="S6891">
        <v>1326</v>
      </c>
    </row>
    <row r="6892" spans="1:19" x14ac:dyDescent="0.3">
      <c r="A6892" t="s">
        <v>8743</v>
      </c>
      <c r="B6892">
        <v>-1</v>
      </c>
      <c r="C6892" t="s">
        <v>8753</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16223</v>
      </c>
      <c r="R6892">
        <v>1327</v>
      </c>
      <c r="S6892">
        <v>1450</v>
      </c>
    </row>
    <row r="6893" spans="1:19" x14ac:dyDescent="0.3">
      <c r="A6893" t="s">
        <v>8743</v>
      </c>
      <c r="B6893">
        <v>-1</v>
      </c>
      <c r="C6893" t="s">
        <v>8753</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16224</v>
      </c>
      <c r="R6893">
        <v>1451</v>
      </c>
      <c r="S6893">
        <v>1586</v>
      </c>
    </row>
    <row r="6894" spans="1:19" x14ac:dyDescent="0.3">
      <c r="A6894" t="s">
        <v>8743</v>
      </c>
      <c r="B6894">
        <v>-1</v>
      </c>
      <c r="C6894" t="s">
        <v>8753</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16225</v>
      </c>
      <c r="R6894">
        <v>1587</v>
      </c>
      <c r="S6894">
        <v>1822</v>
      </c>
    </row>
    <row r="6895" spans="1:19" x14ac:dyDescent="0.3">
      <c r="A6895" t="s">
        <v>8743</v>
      </c>
      <c r="B6895">
        <v>-1</v>
      </c>
      <c r="C6895" t="s">
        <v>8753</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16226</v>
      </c>
      <c r="R6895">
        <v>1823</v>
      </c>
      <c r="S6895">
        <v>1965</v>
      </c>
    </row>
    <row r="6896" spans="1:19" x14ac:dyDescent="0.3">
      <c r="A6896" t="s">
        <v>8743</v>
      </c>
      <c r="B6896">
        <v>-1</v>
      </c>
      <c r="C6896" t="s">
        <v>8757</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16209</v>
      </c>
      <c r="R6896">
        <v>1</v>
      </c>
      <c r="S6896">
        <v>72</v>
      </c>
    </row>
    <row r="6897" spans="1:19" x14ac:dyDescent="0.3">
      <c r="A6897" t="s">
        <v>8743</v>
      </c>
      <c r="B6897">
        <v>-1</v>
      </c>
      <c r="C6897" t="s">
        <v>8757</v>
      </c>
      <c r="D6897" t="e">
        <f>INDEX(Transcripts[#Data], MATCH(Exons[[#This Row],[Transcript stable ID]], Transcripts[Transcript stable ID], 0), 4)</f>
        <v>#N/A</v>
      </c>
      <c r="E6897" t="s">
        <v>27</v>
      </c>
      <c r="J6897">
        <v>1652326</v>
      </c>
      <c r="K6897">
        <v>1646354</v>
      </c>
      <c r="L6897">
        <v>1646426</v>
      </c>
      <c r="N6897">
        <v>3</v>
      </c>
      <c r="O6897">
        <v>140</v>
      </c>
      <c r="P6897">
        <v>212</v>
      </c>
      <c r="Q6897" t="s">
        <v>16210</v>
      </c>
      <c r="R6897">
        <v>73</v>
      </c>
      <c r="S6897">
        <v>145</v>
      </c>
    </row>
    <row r="6898" spans="1:19" x14ac:dyDescent="0.3">
      <c r="A6898" t="s">
        <v>8743</v>
      </c>
      <c r="B6898">
        <v>-1</v>
      </c>
      <c r="C6898" t="s">
        <v>8757</v>
      </c>
      <c r="D6898" t="e">
        <f>INDEX(Transcripts[#Data], MATCH(Exons[[#This Row],[Transcript stable ID]], Transcripts[Transcript stable ID], 0), 4)</f>
        <v>#N/A</v>
      </c>
      <c r="E6898" t="s">
        <v>27</v>
      </c>
      <c r="J6898">
        <v>1652326</v>
      </c>
      <c r="K6898">
        <v>1632331</v>
      </c>
      <c r="L6898">
        <v>1632404</v>
      </c>
      <c r="N6898">
        <v>4</v>
      </c>
      <c r="O6898">
        <v>213</v>
      </c>
      <c r="P6898">
        <v>286</v>
      </c>
      <c r="Q6898" t="s">
        <v>16211</v>
      </c>
      <c r="R6898">
        <v>146</v>
      </c>
      <c r="S6898">
        <v>219</v>
      </c>
    </row>
    <row r="6899" spans="1:19" x14ac:dyDescent="0.3">
      <c r="A6899" t="s">
        <v>8743</v>
      </c>
      <c r="B6899">
        <v>-1</v>
      </c>
      <c r="C6899" t="s">
        <v>8757</v>
      </c>
      <c r="D6899" t="e">
        <f>INDEX(Transcripts[#Data], MATCH(Exons[[#This Row],[Transcript stable ID]], Transcripts[Transcript stable ID], 0), 4)</f>
        <v>#N/A</v>
      </c>
      <c r="E6899" t="s">
        <v>27</v>
      </c>
      <c r="J6899">
        <v>1652326</v>
      </c>
      <c r="K6899">
        <v>1632037</v>
      </c>
      <c r="L6899">
        <v>1632115</v>
      </c>
      <c r="N6899">
        <v>5</v>
      </c>
      <c r="O6899">
        <v>287</v>
      </c>
      <c r="P6899">
        <v>365</v>
      </c>
      <c r="Q6899" t="s">
        <v>16212</v>
      </c>
      <c r="R6899">
        <v>220</v>
      </c>
      <c r="S6899">
        <v>298</v>
      </c>
    </row>
    <row r="6900" spans="1:19" x14ac:dyDescent="0.3">
      <c r="A6900" t="s">
        <v>8743</v>
      </c>
      <c r="B6900">
        <v>-1</v>
      </c>
      <c r="C6900" t="s">
        <v>8757</v>
      </c>
      <c r="D6900" t="e">
        <f>INDEX(Transcripts[#Data], MATCH(Exons[[#This Row],[Transcript stable ID]], Transcripts[Transcript stable ID], 0), 4)</f>
        <v>#N/A</v>
      </c>
      <c r="E6900" t="s">
        <v>27</v>
      </c>
      <c r="J6900">
        <v>1652326</v>
      </c>
      <c r="K6900">
        <v>1627358</v>
      </c>
      <c r="L6900">
        <v>1627425</v>
      </c>
      <c r="N6900">
        <v>6</v>
      </c>
      <c r="O6900">
        <v>366</v>
      </c>
      <c r="P6900">
        <v>433</v>
      </c>
      <c r="Q6900" t="s">
        <v>16213</v>
      </c>
      <c r="R6900">
        <v>299</v>
      </c>
      <c r="S6900">
        <v>366</v>
      </c>
    </row>
    <row r="6901" spans="1:19" x14ac:dyDescent="0.3">
      <c r="A6901" t="s">
        <v>8743</v>
      </c>
      <c r="B6901">
        <v>-1</v>
      </c>
      <c r="C6901" t="s">
        <v>8757</v>
      </c>
      <c r="D6901" t="e">
        <f>INDEX(Transcripts[#Data], MATCH(Exons[[#This Row],[Transcript stable ID]], Transcripts[Transcript stable ID], 0), 4)</f>
        <v>#N/A</v>
      </c>
      <c r="E6901" t="s">
        <v>27</v>
      </c>
      <c r="J6901">
        <v>1652326</v>
      </c>
      <c r="K6901">
        <v>1625575</v>
      </c>
      <c r="L6901">
        <v>1625707</v>
      </c>
      <c r="N6901">
        <v>7</v>
      </c>
      <c r="O6901">
        <v>434</v>
      </c>
      <c r="P6901">
        <v>566</v>
      </c>
      <c r="Q6901" t="s">
        <v>16214</v>
      </c>
      <c r="R6901">
        <v>367</v>
      </c>
      <c r="S6901">
        <v>499</v>
      </c>
    </row>
    <row r="6902" spans="1:19" x14ac:dyDescent="0.3">
      <c r="A6902" t="s">
        <v>8743</v>
      </c>
      <c r="B6902">
        <v>-1</v>
      </c>
      <c r="C6902" t="s">
        <v>8757</v>
      </c>
      <c r="D6902" t="e">
        <f>INDEX(Transcripts[#Data], MATCH(Exons[[#This Row],[Transcript stable ID]], Transcripts[Transcript stable ID], 0), 4)</f>
        <v>#N/A</v>
      </c>
      <c r="E6902" t="s">
        <v>27</v>
      </c>
      <c r="J6902">
        <v>1652326</v>
      </c>
      <c r="K6902">
        <v>1623950</v>
      </c>
      <c r="L6902">
        <v>1623999</v>
      </c>
      <c r="N6902">
        <v>8</v>
      </c>
      <c r="O6902">
        <v>567</v>
      </c>
      <c r="P6902">
        <v>616</v>
      </c>
      <c r="Q6902" t="s">
        <v>16215</v>
      </c>
      <c r="R6902">
        <v>500</v>
      </c>
      <c r="S6902">
        <v>549</v>
      </c>
    </row>
    <row r="6903" spans="1:19" x14ac:dyDescent="0.3">
      <c r="A6903" t="s">
        <v>8743</v>
      </c>
      <c r="B6903">
        <v>-1</v>
      </c>
      <c r="C6903" t="s">
        <v>8757</v>
      </c>
      <c r="D6903" t="e">
        <f>INDEX(Transcripts[#Data], MATCH(Exons[[#This Row],[Transcript stable ID]], Transcripts[Transcript stable ID], 0), 4)</f>
        <v>#N/A</v>
      </c>
      <c r="E6903" t="s">
        <v>27</v>
      </c>
      <c r="J6903">
        <v>1652326</v>
      </c>
      <c r="K6903">
        <v>1622312</v>
      </c>
      <c r="L6903">
        <v>1622414</v>
      </c>
      <c r="N6903">
        <v>9</v>
      </c>
      <c r="O6903">
        <v>617</v>
      </c>
      <c r="P6903">
        <v>719</v>
      </c>
      <c r="Q6903" t="s">
        <v>16216</v>
      </c>
      <c r="R6903">
        <v>550</v>
      </c>
      <c r="S6903">
        <v>652</v>
      </c>
    </row>
    <row r="6904" spans="1:19" x14ac:dyDescent="0.3">
      <c r="A6904" t="s">
        <v>8743</v>
      </c>
      <c r="B6904">
        <v>-1</v>
      </c>
      <c r="C6904" t="s">
        <v>8757</v>
      </c>
      <c r="D6904" t="e">
        <f>INDEX(Transcripts[#Data], MATCH(Exons[[#This Row],[Transcript stable ID]], Transcripts[Transcript stable ID], 0), 4)</f>
        <v>#N/A</v>
      </c>
      <c r="E6904" t="s">
        <v>27</v>
      </c>
      <c r="J6904">
        <v>1652326</v>
      </c>
      <c r="K6904">
        <v>1622053</v>
      </c>
      <c r="L6904">
        <v>1622222</v>
      </c>
      <c r="N6904">
        <v>10</v>
      </c>
      <c r="O6904">
        <v>720</v>
      </c>
      <c r="P6904">
        <v>889</v>
      </c>
      <c r="Q6904" t="s">
        <v>16217</v>
      </c>
      <c r="R6904">
        <v>653</v>
      </c>
      <c r="S6904">
        <v>822</v>
      </c>
    </row>
    <row r="6905" spans="1:19" x14ac:dyDescent="0.3">
      <c r="A6905" t="s">
        <v>8743</v>
      </c>
      <c r="B6905">
        <v>-1</v>
      </c>
      <c r="C6905" t="s">
        <v>8757</v>
      </c>
      <c r="D6905" t="e">
        <f>INDEX(Transcripts[#Data], MATCH(Exons[[#This Row],[Transcript stable ID]], Transcripts[Transcript stable ID], 0), 4)</f>
        <v>#N/A</v>
      </c>
      <c r="E6905" t="s">
        <v>27</v>
      </c>
      <c r="J6905">
        <v>1652326</v>
      </c>
      <c r="K6905">
        <v>1621837</v>
      </c>
      <c r="L6905">
        <v>1621969</v>
      </c>
      <c r="N6905">
        <v>11</v>
      </c>
      <c r="O6905">
        <v>890</v>
      </c>
      <c r="P6905">
        <v>1022</v>
      </c>
      <c r="Q6905" t="s">
        <v>16218</v>
      </c>
      <c r="R6905">
        <v>823</v>
      </c>
      <c r="S6905">
        <v>955</v>
      </c>
    </row>
    <row r="6906" spans="1:19" x14ac:dyDescent="0.3">
      <c r="A6906" t="s">
        <v>8743</v>
      </c>
      <c r="B6906">
        <v>-1</v>
      </c>
      <c r="C6906" t="s">
        <v>8757</v>
      </c>
      <c r="D6906" t="e">
        <f>INDEX(Transcripts[#Data], MATCH(Exons[[#This Row],[Transcript stable ID]], Transcripts[Transcript stable ID], 0), 4)</f>
        <v>#N/A</v>
      </c>
      <c r="E6906" t="s">
        <v>27</v>
      </c>
      <c r="J6906">
        <v>1652326</v>
      </c>
      <c r="K6906">
        <v>1621132</v>
      </c>
      <c r="L6906">
        <v>1621190</v>
      </c>
      <c r="N6906">
        <v>12</v>
      </c>
      <c r="O6906">
        <v>1023</v>
      </c>
      <c r="P6906">
        <v>1081</v>
      </c>
      <c r="Q6906" t="s">
        <v>16219</v>
      </c>
      <c r="R6906">
        <v>956</v>
      </c>
      <c r="S6906">
        <v>1014</v>
      </c>
    </row>
    <row r="6907" spans="1:19" x14ac:dyDescent="0.3">
      <c r="A6907" t="s">
        <v>8743</v>
      </c>
      <c r="B6907">
        <v>-1</v>
      </c>
      <c r="C6907" t="s">
        <v>8757</v>
      </c>
      <c r="D6907" t="e">
        <f>INDEX(Transcripts[#Data], MATCH(Exons[[#This Row],[Transcript stable ID]], Transcripts[Transcript stable ID], 0), 4)</f>
        <v>#N/A</v>
      </c>
      <c r="E6907" t="s">
        <v>27</v>
      </c>
      <c r="J6907">
        <v>1652326</v>
      </c>
      <c r="K6907">
        <v>1620967</v>
      </c>
      <c r="L6907">
        <v>1621045</v>
      </c>
      <c r="N6907">
        <v>13</v>
      </c>
      <c r="O6907">
        <v>1082</v>
      </c>
      <c r="P6907">
        <v>1160</v>
      </c>
      <c r="Q6907" t="s">
        <v>16220</v>
      </c>
      <c r="R6907">
        <v>1015</v>
      </c>
      <c r="S6907">
        <v>1093</v>
      </c>
    </row>
    <row r="6908" spans="1:19" x14ac:dyDescent="0.3">
      <c r="A6908" t="s">
        <v>8743</v>
      </c>
      <c r="B6908">
        <v>-1</v>
      </c>
      <c r="C6908" t="s">
        <v>8757</v>
      </c>
      <c r="D6908" t="e">
        <f>INDEX(Transcripts[#Data], MATCH(Exons[[#This Row],[Transcript stable ID]], Transcripts[Transcript stable ID], 0), 4)</f>
        <v>#N/A</v>
      </c>
      <c r="E6908" t="s">
        <v>27</v>
      </c>
      <c r="J6908">
        <v>1652326</v>
      </c>
      <c r="K6908">
        <v>1619779</v>
      </c>
      <c r="L6908">
        <v>1619852</v>
      </c>
      <c r="N6908">
        <v>14</v>
      </c>
      <c r="O6908">
        <v>1161</v>
      </c>
      <c r="P6908">
        <v>1234</v>
      </c>
      <c r="Q6908" t="s">
        <v>16221</v>
      </c>
      <c r="R6908">
        <v>1094</v>
      </c>
      <c r="S6908">
        <v>1167</v>
      </c>
    </row>
    <row r="6909" spans="1:19" x14ac:dyDescent="0.3">
      <c r="A6909" t="s">
        <v>8743</v>
      </c>
      <c r="B6909">
        <v>-1</v>
      </c>
      <c r="C6909" t="s">
        <v>8757</v>
      </c>
      <c r="D6909" t="e">
        <f>INDEX(Transcripts[#Data], MATCH(Exons[[#This Row],[Transcript stable ID]], Transcripts[Transcript stable ID], 0), 4)</f>
        <v>#N/A</v>
      </c>
      <c r="E6909" t="s">
        <v>27</v>
      </c>
      <c r="J6909">
        <v>1652326</v>
      </c>
      <c r="K6909">
        <v>1619315</v>
      </c>
      <c r="L6909">
        <v>1619473</v>
      </c>
      <c r="N6909">
        <v>15</v>
      </c>
      <c r="O6909">
        <v>1235</v>
      </c>
      <c r="P6909">
        <v>1393</v>
      </c>
      <c r="Q6909" t="s">
        <v>16222</v>
      </c>
      <c r="R6909">
        <v>1168</v>
      </c>
      <c r="S6909">
        <v>1326</v>
      </c>
    </row>
    <row r="6910" spans="1:19" x14ac:dyDescent="0.3">
      <c r="A6910" t="s">
        <v>8743</v>
      </c>
      <c r="B6910">
        <v>-1</v>
      </c>
      <c r="C6910" t="s">
        <v>8757</v>
      </c>
      <c r="D6910" t="e">
        <f>INDEX(Transcripts[#Data], MATCH(Exons[[#This Row],[Transcript stable ID]], Transcripts[Transcript stable ID], 0), 4)</f>
        <v>#N/A</v>
      </c>
      <c r="E6910" t="s">
        <v>27</v>
      </c>
      <c r="J6910">
        <v>1652326</v>
      </c>
      <c r="K6910">
        <v>1619110</v>
      </c>
      <c r="L6910">
        <v>1619233</v>
      </c>
      <c r="N6910">
        <v>16</v>
      </c>
      <c r="O6910">
        <v>1394</v>
      </c>
      <c r="P6910">
        <v>1517</v>
      </c>
      <c r="Q6910" t="s">
        <v>16223</v>
      </c>
      <c r="R6910">
        <v>1327</v>
      </c>
      <c r="S6910">
        <v>1450</v>
      </c>
    </row>
    <row r="6911" spans="1:19" x14ac:dyDescent="0.3">
      <c r="A6911" t="s">
        <v>8743</v>
      </c>
      <c r="B6911">
        <v>-1</v>
      </c>
      <c r="C6911" t="s">
        <v>8757</v>
      </c>
      <c r="D6911" t="e">
        <f>INDEX(Transcripts[#Data], MATCH(Exons[[#This Row],[Transcript stable ID]], Transcripts[Transcript stable ID], 0), 4)</f>
        <v>#N/A</v>
      </c>
      <c r="E6911" t="s">
        <v>27</v>
      </c>
      <c r="J6911">
        <v>1652326</v>
      </c>
      <c r="K6911">
        <v>1615685</v>
      </c>
      <c r="L6911">
        <v>1615820</v>
      </c>
      <c r="N6911">
        <v>17</v>
      </c>
      <c r="O6911">
        <v>1518</v>
      </c>
      <c r="P6911">
        <v>1653</v>
      </c>
      <c r="Q6911" t="s">
        <v>16224</v>
      </c>
      <c r="R6911">
        <v>1451</v>
      </c>
      <c r="S6911">
        <v>1586</v>
      </c>
    </row>
    <row r="6912" spans="1:19" x14ac:dyDescent="0.3">
      <c r="A6912" t="s">
        <v>8743</v>
      </c>
      <c r="B6912">
        <v>-1</v>
      </c>
      <c r="C6912" t="s">
        <v>8757</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16226</v>
      </c>
      <c r="R6912">
        <v>1814</v>
      </c>
      <c r="S6912">
        <v>1956</v>
      </c>
    </row>
    <row r="6913" spans="1:19" x14ac:dyDescent="0.3">
      <c r="A6913" t="s">
        <v>8743</v>
      </c>
      <c r="B6913">
        <v>-1</v>
      </c>
      <c r="C6913" t="s">
        <v>8757</v>
      </c>
      <c r="D6913" t="e">
        <f>INDEX(Transcripts[#Data], MATCH(Exons[[#This Row],[Transcript stable ID]], Transcripts[Transcript stable ID], 0), 4)</f>
        <v>#N/A</v>
      </c>
      <c r="E6913" t="s">
        <v>27</v>
      </c>
      <c r="J6913">
        <v>1652326</v>
      </c>
      <c r="K6913">
        <v>1612206</v>
      </c>
      <c r="L6913">
        <v>1612432</v>
      </c>
      <c r="N6913">
        <v>18</v>
      </c>
      <c r="O6913">
        <v>1654</v>
      </c>
      <c r="P6913">
        <v>1880</v>
      </c>
      <c r="Q6913" t="s">
        <v>16227</v>
      </c>
      <c r="R6913">
        <v>1587</v>
      </c>
      <c r="S6913">
        <v>1813</v>
      </c>
    </row>
    <row r="6914" spans="1:19" x14ac:dyDescent="0.3">
      <c r="A6914" t="s">
        <v>8743</v>
      </c>
      <c r="B6914">
        <v>-1</v>
      </c>
      <c r="C6914" t="s">
        <v>8757</v>
      </c>
      <c r="D6914" t="e">
        <f>INDEX(Transcripts[#Data], MATCH(Exons[[#This Row],[Transcript stable ID]], Transcripts[Transcript stable ID], 0), 4)</f>
        <v>#N/A</v>
      </c>
      <c r="E6914" t="s">
        <v>27</v>
      </c>
      <c r="F6914">
        <v>1652299</v>
      </c>
      <c r="G6914">
        <v>1652326</v>
      </c>
      <c r="J6914">
        <v>1652326</v>
      </c>
      <c r="K6914">
        <v>1652299</v>
      </c>
      <c r="L6914">
        <v>1652326</v>
      </c>
      <c r="N6914">
        <v>1</v>
      </c>
      <c r="Q6914" t="s">
        <v>16228</v>
      </c>
    </row>
    <row r="6915" spans="1:19" x14ac:dyDescent="0.3">
      <c r="A6915" t="s">
        <v>5699</v>
      </c>
      <c r="B6915">
        <v>1</v>
      </c>
      <c r="C6915" t="s">
        <v>5700</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16229</v>
      </c>
    </row>
    <row r="6916" spans="1:19" x14ac:dyDescent="0.3">
      <c r="A6916" t="s">
        <v>5699</v>
      </c>
      <c r="B6916">
        <v>1</v>
      </c>
      <c r="C6916" t="s">
        <v>5700</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16230</v>
      </c>
      <c r="R6916">
        <v>1</v>
      </c>
      <c r="S6916">
        <v>790</v>
      </c>
    </row>
    <row r="6917" spans="1:19" x14ac:dyDescent="0.3">
      <c r="A6917" t="s">
        <v>5699</v>
      </c>
      <c r="B6917">
        <v>1</v>
      </c>
      <c r="C6917" t="s">
        <v>5700</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16231</v>
      </c>
      <c r="R6917">
        <v>791</v>
      </c>
      <c r="S6917">
        <v>1395</v>
      </c>
    </row>
    <row r="6918" spans="1:19" x14ac:dyDescent="0.3">
      <c r="A6918" t="s">
        <v>9447</v>
      </c>
      <c r="B6918">
        <v>-1</v>
      </c>
      <c r="C6918" t="s">
        <v>9465</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16232</v>
      </c>
    </row>
    <row r="6919" spans="1:19" x14ac:dyDescent="0.3">
      <c r="A6919" t="s">
        <v>9447</v>
      </c>
      <c r="B6919">
        <v>-1</v>
      </c>
      <c r="C6919" t="s">
        <v>9465</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16233</v>
      </c>
      <c r="R6919">
        <v>56</v>
      </c>
      <c r="S6919">
        <v>193</v>
      </c>
    </row>
    <row r="6920" spans="1:19" x14ac:dyDescent="0.3">
      <c r="A6920" t="s">
        <v>9447</v>
      </c>
      <c r="B6920">
        <v>-1</v>
      </c>
      <c r="C6920" t="s">
        <v>9465</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16234</v>
      </c>
      <c r="R6920">
        <v>194</v>
      </c>
      <c r="S6920">
        <v>406</v>
      </c>
    </row>
    <row r="6921" spans="1:19" x14ac:dyDescent="0.3">
      <c r="A6921" t="s">
        <v>9447</v>
      </c>
      <c r="B6921">
        <v>-1</v>
      </c>
      <c r="C6921" t="s">
        <v>9465</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16235</v>
      </c>
      <c r="R6921">
        <v>407</v>
      </c>
      <c r="S6921">
        <v>561</v>
      </c>
    </row>
    <row r="6922" spans="1:19" x14ac:dyDescent="0.3">
      <c r="A6922" t="s">
        <v>9447</v>
      </c>
      <c r="B6922">
        <v>-1</v>
      </c>
      <c r="C6922" t="s">
        <v>9465</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16236</v>
      </c>
      <c r="R6922">
        <v>562</v>
      </c>
      <c r="S6922">
        <v>774</v>
      </c>
    </row>
    <row r="6923" spans="1:19" x14ac:dyDescent="0.3">
      <c r="A6923" t="s">
        <v>9447</v>
      </c>
      <c r="B6923">
        <v>-1</v>
      </c>
      <c r="C6923" t="s">
        <v>9465</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16237</v>
      </c>
      <c r="R6923">
        <v>775</v>
      </c>
      <c r="S6923">
        <v>821</v>
      </c>
    </row>
    <row r="6924" spans="1:19" x14ac:dyDescent="0.3">
      <c r="A6924" t="s">
        <v>9447</v>
      </c>
      <c r="B6924">
        <v>-1</v>
      </c>
      <c r="C6924" t="s">
        <v>9465</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16238</v>
      </c>
    </row>
    <row r="6925" spans="1:19" x14ac:dyDescent="0.3">
      <c r="A6925" t="s">
        <v>9447</v>
      </c>
      <c r="B6925">
        <v>-1</v>
      </c>
      <c r="C6925" t="s">
        <v>9465</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16239</v>
      </c>
      <c r="R6925">
        <v>1</v>
      </c>
      <c r="S6925">
        <v>55</v>
      </c>
    </row>
    <row r="6926" spans="1:19" x14ac:dyDescent="0.3">
      <c r="A6926" t="s">
        <v>9447</v>
      </c>
      <c r="B6926">
        <v>-1</v>
      </c>
      <c r="C6926" t="s">
        <v>9465</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16240</v>
      </c>
      <c r="R6926">
        <v>822</v>
      </c>
      <c r="S6926">
        <v>1041</v>
      </c>
    </row>
    <row r="6927" spans="1:19" x14ac:dyDescent="0.3">
      <c r="A6927" t="s">
        <v>9447</v>
      </c>
      <c r="B6927">
        <v>-1</v>
      </c>
      <c r="C6927" t="s">
        <v>9462</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16232</v>
      </c>
    </row>
    <row r="6928" spans="1:19" x14ac:dyDescent="0.3">
      <c r="A6928" t="s">
        <v>9447</v>
      </c>
      <c r="B6928">
        <v>-1</v>
      </c>
      <c r="C6928" t="s">
        <v>9462</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16233</v>
      </c>
      <c r="R6928">
        <v>56</v>
      </c>
      <c r="S6928">
        <v>193</v>
      </c>
    </row>
    <row r="6929" spans="1:19" x14ac:dyDescent="0.3">
      <c r="A6929" t="s">
        <v>9447</v>
      </c>
      <c r="B6929">
        <v>-1</v>
      </c>
      <c r="C6929" t="s">
        <v>9462</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16234</v>
      </c>
      <c r="R6929">
        <v>194</v>
      </c>
      <c r="S6929">
        <v>406</v>
      </c>
    </row>
    <row r="6930" spans="1:19" x14ac:dyDescent="0.3">
      <c r="A6930" t="s">
        <v>9447</v>
      </c>
      <c r="B6930">
        <v>-1</v>
      </c>
      <c r="C6930" t="s">
        <v>9462</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16235</v>
      </c>
      <c r="R6930">
        <v>407</v>
      </c>
      <c r="S6930">
        <v>561</v>
      </c>
    </row>
    <row r="6931" spans="1:19" x14ac:dyDescent="0.3">
      <c r="A6931" t="s">
        <v>9447</v>
      </c>
      <c r="B6931">
        <v>-1</v>
      </c>
      <c r="C6931" t="s">
        <v>9462</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16236</v>
      </c>
      <c r="R6931">
        <v>562</v>
      </c>
      <c r="S6931">
        <v>774</v>
      </c>
    </row>
    <row r="6932" spans="1:19" x14ac:dyDescent="0.3">
      <c r="A6932" t="s">
        <v>9447</v>
      </c>
      <c r="B6932">
        <v>-1</v>
      </c>
      <c r="C6932" t="s">
        <v>9462</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16237</v>
      </c>
      <c r="R6932">
        <v>775</v>
      </c>
      <c r="S6932">
        <v>821</v>
      </c>
    </row>
    <row r="6933" spans="1:19" x14ac:dyDescent="0.3">
      <c r="A6933" t="s">
        <v>9447</v>
      </c>
      <c r="B6933">
        <v>-1</v>
      </c>
      <c r="C6933" t="s">
        <v>9462</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16239</v>
      </c>
      <c r="R6933">
        <v>1</v>
      </c>
      <c r="S6933">
        <v>55</v>
      </c>
    </row>
    <row r="6934" spans="1:19" x14ac:dyDescent="0.3">
      <c r="A6934" t="s">
        <v>9447</v>
      </c>
      <c r="B6934">
        <v>-1</v>
      </c>
      <c r="C6934" t="s">
        <v>9462</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16241</v>
      </c>
      <c r="R6934">
        <v>822</v>
      </c>
      <c r="S6934">
        <v>1041</v>
      </c>
    </row>
    <row r="6935" spans="1:19" x14ac:dyDescent="0.3">
      <c r="A6935" t="s">
        <v>9447</v>
      </c>
      <c r="B6935">
        <v>-1</v>
      </c>
      <c r="C6935" t="s">
        <v>9462</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16242</v>
      </c>
    </row>
    <row r="6936" spans="1:19" x14ac:dyDescent="0.3">
      <c r="A6936" t="s">
        <v>9447</v>
      </c>
      <c r="B6936">
        <v>-1</v>
      </c>
      <c r="C6936" t="s">
        <v>9462</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16243</v>
      </c>
    </row>
    <row r="6937" spans="1:19" x14ac:dyDescent="0.3">
      <c r="A6937" t="s">
        <v>3112</v>
      </c>
      <c r="B6937">
        <v>-1</v>
      </c>
      <c r="C6937" t="s">
        <v>3127</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16244</v>
      </c>
    </row>
    <row r="6938" spans="1:19" x14ac:dyDescent="0.3">
      <c r="A6938" t="s">
        <v>3112</v>
      </c>
      <c r="B6938">
        <v>-1</v>
      </c>
      <c r="C6938" t="s">
        <v>3127</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16245</v>
      </c>
      <c r="R6938">
        <v>1</v>
      </c>
      <c r="S6938">
        <v>165</v>
      </c>
    </row>
    <row r="6939" spans="1:19" x14ac:dyDescent="0.3">
      <c r="A6939" t="s">
        <v>3112</v>
      </c>
      <c r="B6939">
        <v>-1</v>
      </c>
      <c r="C6939" t="s">
        <v>3127</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16246</v>
      </c>
      <c r="R6939">
        <v>166</v>
      </c>
      <c r="S6939">
        <v>250</v>
      </c>
    </row>
    <row r="6940" spans="1:19" x14ac:dyDescent="0.3">
      <c r="A6940" t="s">
        <v>3112</v>
      </c>
      <c r="B6940">
        <v>-1</v>
      </c>
      <c r="C6940" t="s">
        <v>3127</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16247</v>
      </c>
      <c r="R6940">
        <v>251</v>
      </c>
      <c r="S6940">
        <v>345</v>
      </c>
    </row>
    <row r="6941" spans="1:19" x14ac:dyDescent="0.3">
      <c r="A6941" t="s">
        <v>3112</v>
      </c>
      <c r="B6941">
        <v>-1</v>
      </c>
      <c r="C6941" t="s">
        <v>3127</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16248</v>
      </c>
      <c r="R6941">
        <v>346</v>
      </c>
      <c r="S6941">
        <v>456</v>
      </c>
    </row>
    <row r="6942" spans="1:19" x14ac:dyDescent="0.3">
      <c r="A6942" t="s">
        <v>3112</v>
      </c>
      <c r="B6942">
        <v>-1</v>
      </c>
      <c r="C6942" t="s">
        <v>3127</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16249</v>
      </c>
      <c r="R6942">
        <v>457</v>
      </c>
      <c r="S6942">
        <v>521</v>
      </c>
    </row>
    <row r="6943" spans="1:19" x14ac:dyDescent="0.3">
      <c r="A6943" t="s">
        <v>3112</v>
      </c>
      <c r="B6943">
        <v>-1</v>
      </c>
      <c r="C6943" t="s">
        <v>3127</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16250</v>
      </c>
      <c r="R6943">
        <v>522</v>
      </c>
      <c r="S6943">
        <v>686</v>
      </c>
    </row>
    <row r="6944" spans="1:19" x14ac:dyDescent="0.3">
      <c r="A6944" t="s">
        <v>3112</v>
      </c>
      <c r="B6944">
        <v>-1</v>
      </c>
      <c r="C6944" t="s">
        <v>3127</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16251</v>
      </c>
      <c r="R6944">
        <v>687</v>
      </c>
      <c r="S6944">
        <v>843</v>
      </c>
    </row>
    <row r="6945" spans="1:19" x14ac:dyDescent="0.3">
      <c r="A6945" t="s">
        <v>3112</v>
      </c>
      <c r="B6945">
        <v>-1</v>
      </c>
      <c r="C6945" t="s">
        <v>3127</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16252</v>
      </c>
      <c r="R6945">
        <v>844</v>
      </c>
      <c r="S6945">
        <v>896</v>
      </c>
    </row>
    <row r="6946" spans="1:19" x14ac:dyDescent="0.3">
      <c r="A6946" t="s">
        <v>3112</v>
      </c>
      <c r="B6946">
        <v>-1</v>
      </c>
      <c r="C6946" t="s">
        <v>3127</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16253</v>
      </c>
      <c r="R6946">
        <v>897</v>
      </c>
      <c r="S6946">
        <v>996</v>
      </c>
    </row>
    <row r="6947" spans="1:19" x14ac:dyDescent="0.3">
      <c r="A6947" t="s">
        <v>3112</v>
      </c>
      <c r="B6947">
        <v>-1</v>
      </c>
      <c r="C6947" t="s">
        <v>3127</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16254</v>
      </c>
      <c r="R6947">
        <v>997</v>
      </c>
      <c r="S6947">
        <v>1072</v>
      </c>
    </row>
    <row r="6948" spans="1:19" x14ac:dyDescent="0.3">
      <c r="A6948" t="s">
        <v>3112</v>
      </c>
      <c r="B6948">
        <v>-1</v>
      </c>
      <c r="C6948" t="s">
        <v>3127</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16255</v>
      </c>
      <c r="R6948">
        <v>1073</v>
      </c>
      <c r="S6948">
        <v>1154</v>
      </c>
    </row>
    <row r="6949" spans="1:19" x14ac:dyDescent="0.3">
      <c r="A6949" t="s">
        <v>3112</v>
      </c>
      <c r="B6949">
        <v>-1</v>
      </c>
      <c r="C6949" t="s">
        <v>3127</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16256</v>
      </c>
      <c r="R6949">
        <v>1155</v>
      </c>
      <c r="S6949">
        <v>1329</v>
      </c>
    </row>
    <row r="6950" spans="1:19" x14ac:dyDescent="0.3">
      <c r="A6950" t="s">
        <v>3112</v>
      </c>
      <c r="B6950">
        <v>-1</v>
      </c>
      <c r="C6950" t="s">
        <v>3127</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16257</v>
      </c>
      <c r="R6950">
        <v>1330</v>
      </c>
      <c r="S6950">
        <v>1533</v>
      </c>
    </row>
    <row r="6951" spans="1:19" x14ac:dyDescent="0.3">
      <c r="A6951" t="s">
        <v>3112</v>
      </c>
      <c r="B6951">
        <v>-1</v>
      </c>
      <c r="C6951" t="s">
        <v>3127</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16258</v>
      </c>
      <c r="R6951">
        <v>1534</v>
      </c>
      <c r="S6951">
        <v>1677</v>
      </c>
    </row>
    <row r="6952" spans="1:19" x14ac:dyDescent="0.3">
      <c r="A6952" t="s">
        <v>3112</v>
      </c>
      <c r="B6952">
        <v>-1</v>
      </c>
      <c r="C6952" t="s">
        <v>3132</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16245</v>
      </c>
      <c r="R6952">
        <v>1</v>
      </c>
      <c r="S6952">
        <v>165</v>
      </c>
    </row>
    <row r="6953" spans="1:19" x14ac:dyDescent="0.3">
      <c r="A6953" t="s">
        <v>3112</v>
      </c>
      <c r="B6953">
        <v>-1</v>
      </c>
      <c r="C6953" t="s">
        <v>3132</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16246</v>
      </c>
      <c r="R6953">
        <v>166</v>
      </c>
      <c r="S6953">
        <v>250</v>
      </c>
    </row>
    <row r="6954" spans="1:19" x14ac:dyDescent="0.3">
      <c r="A6954" t="s">
        <v>3112</v>
      </c>
      <c r="B6954">
        <v>-1</v>
      </c>
      <c r="C6954" t="s">
        <v>3132</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16247</v>
      </c>
      <c r="R6954">
        <v>251</v>
      </c>
      <c r="S6954">
        <v>345</v>
      </c>
    </row>
    <row r="6955" spans="1:19" x14ac:dyDescent="0.3">
      <c r="A6955" t="s">
        <v>3112</v>
      </c>
      <c r="B6955">
        <v>-1</v>
      </c>
      <c r="C6955" t="s">
        <v>3132</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16248</v>
      </c>
      <c r="R6955">
        <v>346</v>
      </c>
      <c r="S6955">
        <v>456</v>
      </c>
    </row>
    <row r="6956" spans="1:19" x14ac:dyDescent="0.3">
      <c r="A6956" t="s">
        <v>3112</v>
      </c>
      <c r="B6956">
        <v>-1</v>
      </c>
      <c r="C6956" t="s">
        <v>3132</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16249</v>
      </c>
      <c r="R6956">
        <v>457</v>
      </c>
      <c r="S6956">
        <v>521</v>
      </c>
    </row>
    <row r="6957" spans="1:19" x14ac:dyDescent="0.3">
      <c r="A6957" t="s">
        <v>3112</v>
      </c>
      <c r="B6957">
        <v>-1</v>
      </c>
      <c r="C6957" t="s">
        <v>3132</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16250</v>
      </c>
      <c r="R6957">
        <v>522</v>
      </c>
      <c r="S6957">
        <v>686</v>
      </c>
    </row>
    <row r="6958" spans="1:19" x14ac:dyDescent="0.3">
      <c r="A6958" t="s">
        <v>3112</v>
      </c>
      <c r="B6958">
        <v>-1</v>
      </c>
      <c r="C6958" t="s">
        <v>3132</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16251</v>
      </c>
      <c r="R6958">
        <v>687</v>
      </c>
      <c r="S6958">
        <v>843</v>
      </c>
    </row>
    <row r="6959" spans="1:19" x14ac:dyDescent="0.3">
      <c r="A6959" t="s">
        <v>3112</v>
      </c>
      <c r="B6959">
        <v>-1</v>
      </c>
      <c r="C6959" t="s">
        <v>3132</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16252</v>
      </c>
      <c r="R6959">
        <v>844</v>
      </c>
      <c r="S6959">
        <v>896</v>
      </c>
    </row>
    <row r="6960" spans="1:19" x14ac:dyDescent="0.3">
      <c r="A6960" t="s">
        <v>3112</v>
      </c>
      <c r="B6960">
        <v>-1</v>
      </c>
      <c r="C6960" t="s">
        <v>3132</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16253</v>
      </c>
      <c r="R6960">
        <v>897</v>
      </c>
      <c r="S6960">
        <v>996</v>
      </c>
    </row>
    <row r="6961" spans="1:19" x14ac:dyDescent="0.3">
      <c r="A6961" t="s">
        <v>3112</v>
      </c>
      <c r="B6961">
        <v>-1</v>
      </c>
      <c r="C6961" t="s">
        <v>3132</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16254</v>
      </c>
      <c r="R6961">
        <v>997</v>
      </c>
      <c r="S6961">
        <v>1072</v>
      </c>
    </row>
    <row r="6962" spans="1:19" x14ac:dyDescent="0.3">
      <c r="A6962" t="s">
        <v>3112</v>
      </c>
      <c r="B6962">
        <v>-1</v>
      </c>
      <c r="C6962" t="s">
        <v>3132</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16255</v>
      </c>
      <c r="R6962">
        <v>1073</v>
      </c>
      <c r="S6962">
        <v>1154</v>
      </c>
    </row>
    <row r="6963" spans="1:19" x14ac:dyDescent="0.3">
      <c r="A6963" t="s">
        <v>3112</v>
      </c>
      <c r="B6963">
        <v>-1</v>
      </c>
      <c r="C6963" t="s">
        <v>3132</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16256</v>
      </c>
      <c r="R6963">
        <v>1155</v>
      </c>
      <c r="S6963">
        <v>1329</v>
      </c>
    </row>
    <row r="6964" spans="1:19" x14ac:dyDescent="0.3">
      <c r="A6964" t="s">
        <v>3112</v>
      </c>
      <c r="B6964">
        <v>-1</v>
      </c>
      <c r="C6964" t="s">
        <v>3132</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16257</v>
      </c>
      <c r="R6964">
        <v>1330</v>
      </c>
      <c r="S6964">
        <v>1533</v>
      </c>
    </row>
    <row r="6965" spans="1:19" x14ac:dyDescent="0.3">
      <c r="A6965" t="s">
        <v>3112</v>
      </c>
      <c r="B6965">
        <v>-1</v>
      </c>
      <c r="C6965" t="s">
        <v>3132</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16259</v>
      </c>
    </row>
    <row r="6966" spans="1:19" x14ac:dyDescent="0.3">
      <c r="A6966" t="s">
        <v>3112</v>
      </c>
      <c r="B6966">
        <v>-1</v>
      </c>
      <c r="C6966" t="s">
        <v>3132</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16260</v>
      </c>
      <c r="R6966">
        <v>1534</v>
      </c>
      <c r="S6966">
        <v>1677</v>
      </c>
    </row>
    <row r="6967" spans="1:19" x14ac:dyDescent="0.3">
      <c r="A6967" t="s">
        <v>6285</v>
      </c>
      <c r="B6967">
        <v>-1</v>
      </c>
      <c r="C6967" t="s">
        <v>6286</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16261</v>
      </c>
      <c r="R6967">
        <v>1</v>
      </c>
      <c r="S6967">
        <v>933</v>
      </c>
    </row>
    <row r="6968" spans="1:19" x14ac:dyDescent="0.3">
      <c r="A6968" t="s">
        <v>2190</v>
      </c>
      <c r="B6968">
        <v>-1</v>
      </c>
      <c r="C6968" t="s">
        <v>2205</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16262</v>
      </c>
      <c r="R6968">
        <v>139</v>
      </c>
      <c r="S6968">
        <v>298</v>
      </c>
    </row>
    <row r="6969" spans="1:19" x14ac:dyDescent="0.3">
      <c r="A6969" t="s">
        <v>2190</v>
      </c>
      <c r="B6969">
        <v>-1</v>
      </c>
      <c r="C6969" t="s">
        <v>2205</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16263</v>
      </c>
      <c r="R6969">
        <v>299</v>
      </c>
      <c r="S6969">
        <v>373</v>
      </c>
    </row>
    <row r="6970" spans="1:19" x14ac:dyDescent="0.3">
      <c r="A6970" t="s">
        <v>2190</v>
      </c>
      <c r="B6970">
        <v>-1</v>
      </c>
      <c r="C6970" t="s">
        <v>2205</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16264</v>
      </c>
      <c r="R6970">
        <v>374</v>
      </c>
      <c r="S6970">
        <v>434</v>
      </c>
    </row>
    <row r="6971" spans="1:19" x14ac:dyDescent="0.3">
      <c r="A6971" t="s">
        <v>2190</v>
      </c>
      <c r="B6971">
        <v>-1</v>
      </c>
      <c r="C6971" t="s">
        <v>2205</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16265</v>
      </c>
      <c r="R6971">
        <v>435</v>
      </c>
      <c r="S6971">
        <v>571</v>
      </c>
    </row>
    <row r="6972" spans="1:19" x14ac:dyDescent="0.3">
      <c r="A6972" t="s">
        <v>2190</v>
      </c>
      <c r="B6972">
        <v>-1</v>
      </c>
      <c r="C6972" t="s">
        <v>2205</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16266</v>
      </c>
      <c r="R6972">
        <v>572</v>
      </c>
      <c r="S6972">
        <v>644</v>
      </c>
    </row>
    <row r="6973" spans="1:19" x14ac:dyDescent="0.3">
      <c r="A6973" t="s">
        <v>2190</v>
      </c>
      <c r="B6973">
        <v>-1</v>
      </c>
      <c r="C6973" t="s">
        <v>2205</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16267</v>
      </c>
      <c r="R6973">
        <v>645</v>
      </c>
      <c r="S6973">
        <v>798</v>
      </c>
    </row>
    <row r="6974" spans="1:19" x14ac:dyDescent="0.3">
      <c r="A6974" t="s">
        <v>2190</v>
      </c>
      <c r="B6974">
        <v>-1</v>
      </c>
      <c r="C6974" t="s">
        <v>2205</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16268</v>
      </c>
      <c r="R6974">
        <v>799</v>
      </c>
      <c r="S6974">
        <v>935</v>
      </c>
    </row>
    <row r="6975" spans="1:19" x14ac:dyDescent="0.3">
      <c r="A6975" t="s">
        <v>2190</v>
      </c>
      <c r="B6975">
        <v>-1</v>
      </c>
      <c r="C6975" t="s">
        <v>2205</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16269</v>
      </c>
      <c r="R6975">
        <v>936</v>
      </c>
      <c r="S6975">
        <v>1098</v>
      </c>
    </row>
    <row r="6976" spans="1:19" x14ac:dyDescent="0.3">
      <c r="A6976" t="s">
        <v>2190</v>
      </c>
      <c r="B6976">
        <v>-1</v>
      </c>
      <c r="C6976" t="s">
        <v>2205</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16270</v>
      </c>
      <c r="R6976">
        <v>1099</v>
      </c>
      <c r="S6976">
        <v>1230</v>
      </c>
    </row>
    <row r="6977" spans="1:19" x14ac:dyDescent="0.3">
      <c r="A6977" t="s">
        <v>2190</v>
      </c>
      <c r="B6977">
        <v>-1</v>
      </c>
      <c r="C6977" t="s">
        <v>2205</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16271</v>
      </c>
      <c r="R6977">
        <v>1231</v>
      </c>
      <c r="S6977">
        <v>1302</v>
      </c>
    </row>
    <row r="6978" spans="1:19" x14ac:dyDescent="0.3">
      <c r="A6978" t="s">
        <v>2190</v>
      </c>
      <c r="B6978">
        <v>-1</v>
      </c>
      <c r="C6978" t="s">
        <v>2205</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16272</v>
      </c>
      <c r="R6978">
        <v>1303</v>
      </c>
      <c r="S6978">
        <v>1399</v>
      </c>
    </row>
    <row r="6979" spans="1:19" x14ac:dyDescent="0.3">
      <c r="A6979" t="s">
        <v>2190</v>
      </c>
      <c r="B6979">
        <v>-1</v>
      </c>
      <c r="C6979" t="s">
        <v>2205</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16273</v>
      </c>
      <c r="R6979">
        <v>1400</v>
      </c>
      <c r="S6979">
        <v>1549</v>
      </c>
    </row>
    <row r="6980" spans="1:19" x14ac:dyDescent="0.3">
      <c r="A6980" t="s">
        <v>2190</v>
      </c>
      <c r="B6980">
        <v>-1</v>
      </c>
      <c r="C6980" t="s">
        <v>2205</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16274</v>
      </c>
      <c r="R6980">
        <v>1550</v>
      </c>
      <c r="S6980">
        <v>1621</v>
      </c>
    </row>
    <row r="6981" spans="1:19" x14ac:dyDescent="0.3">
      <c r="A6981" t="s">
        <v>2190</v>
      </c>
      <c r="B6981">
        <v>-1</v>
      </c>
      <c r="C6981" t="s">
        <v>2205</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16275</v>
      </c>
      <c r="R6981">
        <v>1622</v>
      </c>
      <c r="S6981">
        <v>1732</v>
      </c>
    </row>
    <row r="6982" spans="1:19" x14ac:dyDescent="0.3">
      <c r="A6982" t="s">
        <v>2190</v>
      </c>
      <c r="B6982">
        <v>-1</v>
      </c>
      <c r="C6982" t="s">
        <v>2205</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16276</v>
      </c>
      <c r="R6982">
        <v>1733</v>
      </c>
      <c r="S6982">
        <v>1869</v>
      </c>
    </row>
    <row r="6983" spans="1:19" x14ac:dyDescent="0.3">
      <c r="A6983" t="s">
        <v>2190</v>
      </c>
      <c r="B6983">
        <v>-1</v>
      </c>
      <c r="C6983" t="s">
        <v>2205</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16277</v>
      </c>
      <c r="R6983">
        <v>1</v>
      </c>
      <c r="S6983">
        <v>27</v>
      </c>
    </row>
    <row r="6984" spans="1:19" x14ac:dyDescent="0.3">
      <c r="A6984" t="s">
        <v>2190</v>
      </c>
      <c r="B6984">
        <v>-1</v>
      </c>
      <c r="C6984" t="s">
        <v>2205</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16278</v>
      </c>
      <c r="R6984">
        <v>28</v>
      </c>
      <c r="S6984">
        <v>138</v>
      </c>
    </row>
    <row r="6985" spans="1:19" x14ac:dyDescent="0.3">
      <c r="A6985" t="s">
        <v>154</v>
      </c>
      <c r="B6985">
        <v>1</v>
      </c>
      <c r="C6985" t="s">
        <v>6489</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16279</v>
      </c>
    </row>
    <row r="6986" spans="1:19" x14ac:dyDescent="0.3">
      <c r="A6986" t="s">
        <v>154</v>
      </c>
      <c r="B6986">
        <v>1</v>
      </c>
      <c r="C6986" t="s">
        <v>6489</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16280</v>
      </c>
      <c r="R6986">
        <v>1</v>
      </c>
      <c r="S6986">
        <v>49</v>
      </c>
    </row>
    <row r="6987" spans="1:19" x14ac:dyDescent="0.3">
      <c r="A6987" t="s">
        <v>154</v>
      </c>
      <c r="B6987">
        <v>1</v>
      </c>
      <c r="C6987" t="s">
        <v>6489</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16281</v>
      </c>
      <c r="R6987">
        <v>50</v>
      </c>
      <c r="S6987">
        <v>367</v>
      </c>
    </row>
    <row r="6988" spans="1:19" x14ac:dyDescent="0.3">
      <c r="A6988" t="s">
        <v>154</v>
      </c>
      <c r="B6988">
        <v>1</v>
      </c>
      <c r="C6988" t="s">
        <v>6489</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16282</v>
      </c>
      <c r="R6988">
        <v>368</v>
      </c>
      <c r="S6988">
        <v>628</v>
      </c>
    </row>
    <row r="6989" spans="1:19" x14ac:dyDescent="0.3">
      <c r="A6989" t="s">
        <v>154</v>
      </c>
      <c r="B6989">
        <v>1</v>
      </c>
      <c r="C6989" t="s">
        <v>6489</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16283</v>
      </c>
      <c r="R6989">
        <v>629</v>
      </c>
      <c r="S6989">
        <v>759</v>
      </c>
    </row>
    <row r="6990" spans="1:19" x14ac:dyDescent="0.3">
      <c r="A6990" t="s">
        <v>154</v>
      </c>
      <c r="B6990">
        <v>1</v>
      </c>
      <c r="C6990" t="s">
        <v>6489</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16284</v>
      </c>
      <c r="R6990">
        <v>760</v>
      </c>
      <c r="S6990">
        <v>931</v>
      </c>
    </row>
    <row r="6991" spans="1:19" x14ac:dyDescent="0.3">
      <c r="A6991" t="s">
        <v>154</v>
      </c>
      <c r="B6991">
        <v>1</v>
      </c>
      <c r="C6991" t="s">
        <v>6489</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16285</v>
      </c>
      <c r="R6991">
        <v>932</v>
      </c>
      <c r="S6991">
        <v>1121</v>
      </c>
    </row>
    <row r="6992" spans="1:19" x14ac:dyDescent="0.3">
      <c r="A6992" t="s">
        <v>154</v>
      </c>
      <c r="B6992">
        <v>1</v>
      </c>
      <c r="C6992" t="s">
        <v>6489</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16286</v>
      </c>
      <c r="R6992">
        <v>1122</v>
      </c>
      <c r="S6992">
        <v>1237</v>
      </c>
    </row>
    <row r="6993" spans="1:19" x14ac:dyDescent="0.3">
      <c r="A6993" t="s">
        <v>154</v>
      </c>
      <c r="B6993">
        <v>1</v>
      </c>
      <c r="C6993" t="s">
        <v>6489</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16287</v>
      </c>
      <c r="R6993">
        <v>1238</v>
      </c>
      <c r="S6993">
        <v>1364</v>
      </c>
    </row>
    <row r="6994" spans="1:19" x14ac:dyDescent="0.3">
      <c r="A6994" t="s">
        <v>154</v>
      </c>
      <c r="B6994">
        <v>1</v>
      </c>
      <c r="C6994" t="s">
        <v>6489</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16288</v>
      </c>
      <c r="R6994">
        <v>1365</v>
      </c>
      <c r="S6994">
        <v>1558</v>
      </c>
    </row>
    <row r="6995" spans="1:19" x14ac:dyDescent="0.3">
      <c r="A6995" t="s">
        <v>154</v>
      </c>
      <c r="B6995">
        <v>1</v>
      </c>
      <c r="C6995" t="s">
        <v>6489</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16289</v>
      </c>
      <c r="R6995">
        <v>1559</v>
      </c>
      <c r="S6995">
        <v>1653</v>
      </c>
    </row>
    <row r="6996" spans="1:19" x14ac:dyDescent="0.3">
      <c r="A6996" t="s">
        <v>154</v>
      </c>
      <c r="B6996">
        <v>1</v>
      </c>
      <c r="C6996" t="s">
        <v>6489</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16290</v>
      </c>
      <c r="R6996">
        <v>1654</v>
      </c>
      <c r="S6996">
        <v>1786</v>
      </c>
    </row>
    <row r="6997" spans="1:19" x14ac:dyDescent="0.3">
      <c r="A6997" t="s">
        <v>154</v>
      </c>
      <c r="B6997">
        <v>1</v>
      </c>
      <c r="C6997" t="s">
        <v>6489</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16291</v>
      </c>
      <c r="R6997">
        <v>1787</v>
      </c>
      <c r="S6997">
        <v>1891</v>
      </c>
    </row>
    <row r="6998" spans="1:19" x14ac:dyDescent="0.3">
      <c r="A6998" t="s">
        <v>154</v>
      </c>
      <c r="B6998">
        <v>1</v>
      </c>
      <c r="C6998" t="s">
        <v>6489</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16292</v>
      </c>
      <c r="R6998">
        <v>1892</v>
      </c>
      <c r="S6998">
        <v>2002</v>
      </c>
    </row>
    <row r="6999" spans="1:19" x14ac:dyDescent="0.3">
      <c r="A6999" t="s">
        <v>154</v>
      </c>
      <c r="B6999">
        <v>1</v>
      </c>
      <c r="C6999" t="s">
        <v>6489</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16293</v>
      </c>
      <c r="R6999">
        <v>2003</v>
      </c>
      <c r="S6999">
        <v>2156</v>
      </c>
    </row>
    <row r="7000" spans="1:19" x14ac:dyDescent="0.3">
      <c r="A7000" t="s">
        <v>154</v>
      </c>
      <c r="B7000">
        <v>1</v>
      </c>
      <c r="C7000" t="s">
        <v>6489</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16294</v>
      </c>
      <c r="R7000">
        <v>2157</v>
      </c>
      <c r="S7000">
        <v>2323</v>
      </c>
    </row>
    <row r="7001" spans="1:19" x14ac:dyDescent="0.3">
      <c r="A7001" t="s">
        <v>154</v>
      </c>
      <c r="B7001">
        <v>1</v>
      </c>
      <c r="C7001" t="s">
        <v>6489</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16295</v>
      </c>
      <c r="R7001">
        <v>2324</v>
      </c>
      <c r="S7001">
        <v>2439</v>
      </c>
    </row>
    <row r="7002" spans="1:19" x14ac:dyDescent="0.3">
      <c r="A7002" t="s">
        <v>154</v>
      </c>
      <c r="B7002">
        <v>1</v>
      </c>
      <c r="C7002" t="s">
        <v>6489</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16296</v>
      </c>
      <c r="R7002">
        <v>2440</v>
      </c>
      <c r="S7002">
        <v>2562</v>
      </c>
    </row>
    <row r="7003" spans="1:19" x14ac:dyDescent="0.3">
      <c r="A7003" t="s">
        <v>154</v>
      </c>
      <c r="B7003">
        <v>1</v>
      </c>
      <c r="C7003" t="s">
        <v>6489</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16297</v>
      </c>
      <c r="R7003">
        <v>2563</v>
      </c>
      <c r="S7003">
        <v>2674</v>
      </c>
    </row>
    <row r="7004" spans="1:19" x14ac:dyDescent="0.3">
      <c r="A7004" t="s">
        <v>154</v>
      </c>
      <c r="B7004">
        <v>1</v>
      </c>
      <c r="C7004" t="s">
        <v>6489</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16298</v>
      </c>
      <c r="R7004">
        <v>2675</v>
      </c>
      <c r="S7004">
        <v>2774</v>
      </c>
    </row>
    <row r="7005" spans="1:19" x14ac:dyDescent="0.3">
      <c r="A7005" t="s">
        <v>154</v>
      </c>
      <c r="B7005">
        <v>1</v>
      </c>
      <c r="C7005" t="s">
        <v>6489</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16299</v>
      </c>
      <c r="R7005">
        <v>2775</v>
      </c>
      <c r="S7005">
        <v>2880</v>
      </c>
    </row>
    <row r="7006" spans="1:19" x14ac:dyDescent="0.3">
      <c r="A7006" t="s">
        <v>154</v>
      </c>
      <c r="B7006">
        <v>1</v>
      </c>
      <c r="C7006" t="s">
        <v>6489</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16300</v>
      </c>
      <c r="R7006">
        <v>2881</v>
      </c>
      <c r="S7006">
        <v>3122</v>
      </c>
    </row>
    <row r="7007" spans="1:19" x14ac:dyDescent="0.3">
      <c r="A7007" t="s">
        <v>154</v>
      </c>
      <c r="B7007">
        <v>1</v>
      </c>
      <c r="C7007" t="s">
        <v>6489</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16301</v>
      </c>
      <c r="R7007">
        <v>3123</v>
      </c>
      <c r="S7007">
        <v>3270</v>
      </c>
    </row>
    <row r="7008" spans="1:19" x14ac:dyDescent="0.3">
      <c r="A7008" t="s">
        <v>618</v>
      </c>
      <c r="B7008">
        <v>-1</v>
      </c>
      <c r="C7008" t="s">
        <v>626</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16302</v>
      </c>
      <c r="R7008">
        <v>1</v>
      </c>
      <c r="S7008">
        <v>158</v>
      </c>
    </row>
    <row r="7009" spans="1:19" x14ac:dyDescent="0.3">
      <c r="A7009" t="s">
        <v>618</v>
      </c>
      <c r="B7009">
        <v>-1</v>
      </c>
      <c r="C7009" t="s">
        <v>626</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16303</v>
      </c>
      <c r="R7009">
        <v>159</v>
      </c>
      <c r="S7009">
        <v>215</v>
      </c>
    </row>
    <row r="7010" spans="1:19" x14ac:dyDescent="0.3">
      <c r="A7010" t="s">
        <v>618</v>
      </c>
      <c r="B7010">
        <v>-1</v>
      </c>
      <c r="C7010" t="s">
        <v>626</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16304</v>
      </c>
      <c r="R7010">
        <v>216</v>
      </c>
      <c r="S7010">
        <v>364</v>
      </c>
    </row>
    <row r="7011" spans="1:19" x14ac:dyDescent="0.3">
      <c r="A7011" t="s">
        <v>618</v>
      </c>
      <c r="B7011">
        <v>-1</v>
      </c>
      <c r="C7011" t="s">
        <v>626</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16305</v>
      </c>
      <c r="R7011">
        <v>365</v>
      </c>
      <c r="S7011">
        <v>1314</v>
      </c>
    </row>
    <row r="7012" spans="1:19" x14ac:dyDescent="0.3">
      <c r="A7012" t="s">
        <v>618</v>
      </c>
      <c r="B7012">
        <v>-1</v>
      </c>
      <c r="C7012" t="s">
        <v>626</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16306</v>
      </c>
      <c r="R7012">
        <v>1315</v>
      </c>
      <c r="S7012">
        <v>1395</v>
      </c>
    </row>
    <row r="7013" spans="1:19" x14ac:dyDescent="0.3">
      <c r="A7013" t="s">
        <v>618</v>
      </c>
      <c r="B7013">
        <v>-1</v>
      </c>
      <c r="C7013" t="s">
        <v>626</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16307</v>
      </c>
      <c r="R7013">
        <v>1396</v>
      </c>
      <c r="S7013">
        <v>1568</v>
      </c>
    </row>
    <row r="7014" spans="1:19" x14ac:dyDescent="0.3">
      <c r="A7014" t="s">
        <v>618</v>
      </c>
      <c r="B7014">
        <v>-1</v>
      </c>
      <c r="C7014" t="s">
        <v>626</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16308</v>
      </c>
      <c r="R7014">
        <v>1569</v>
      </c>
      <c r="S7014">
        <v>1677</v>
      </c>
    </row>
    <row r="7015" spans="1:19" x14ac:dyDescent="0.3">
      <c r="A7015" t="s">
        <v>618</v>
      </c>
      <c r="B7015">
        <v>-1</v>
      </c>
      <c r="C7015" t="s">
        <v>626</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16309</v>
      </c>
      <c r="R7015">
        <v>1678</v>
      </c>
      <c r="S7015">
        <v>1810</v>
      </c>
    </row>
    <row r="7016" spans="1:19" x14ac:dyDescent="0.3">
      <c r="A7016" t="s">
        <v>618</v>
      </c>
      <c r="B7016">
        <v>-1</v>
      </c>
      <c r="C7016" t="s">
        <v>626</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16310</v>
      </c>
      <c r="R7016">
        <v>1811</v>
      </c>
      <c r="S7016">
        <v>1903</v>
      </c>
    </row>
    <row r="7017" spans="1:19" x14ac:dyDescent="0.3">
      <c r="A7017" t="s">
        <v>618</v>
      </c>
      <c r="B7017">
        <v>-1</v>
      </c>
      <c r="C7017" t="s">
        <v>626</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16311</v>
      </c>
      <c r="R7017">
        <v>1904</v>
      </c>
      <c r="S7017">
        <v>2001</v>
      </c>
    </row>
    <row r="7018" spans="1:19" x14ac:dyDescent="0.3">
      <c r="A7018" t="s">
        <v>618</v>
      </c>
      <c r="B7018">
        <v>-1</v>
      </c>
      <c r="C7018" t="s">
        <v>626</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16312</v>
      </c>
      <c r="R7018">
        <v>2002</v>
      </c>
      <c r="S7018">
        <v>2334</v>
      </c>
    </row>
    <row r="7019" spans="1:19" x14ac:dyDescent="0.3">
      <c r="A7019" t="s">
        <v>7224</v>
      </c>
      <c r="B7019">
        <v>-1</v>
      </c>
      <c r="C7019" t="s">
        <v>7248</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16313</v>
      </c>
      <c r="R7019">
        <v>1</v>
      </c>
      <c r="S7019">
        <v>201</v>
      </c>
    </row>
    <row r="7020" spans="1:19" x14ac:dyDescent="0.3">
      <c r="A7020" t="s">
        <v>7224</v>
      </c>
      <c r="B7020">
        <v>-1</v>
      </c>
      <c r="C7020" t="s">
        <v>7248</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16314</v>
      </c>
      <c r="R7020">
        <v>202</v>
      </c>
      <c r="S7020">
        <v>394</v>
      </c>
    </row>
    <row r="7021" spans="1:19" x14ac:dyDescent="0.3">
      <c r="A7021" t="s">
        <v>7224</v>
      </c>
      <c r="B7021">
        <v>-1</v>
      </c>
      <c r="C7021" t="s">
        <v>7248</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16315</v>
      </c>
      <c r="R7021">
        <v>395</v>
      </c>
      <c r="S7021">
        <v>584</v>
      </c>
    </row>
    <row r="7022" spans="1:19" x14ac:dyDescent="0.3">
      <c r="A7022" t="s">
        <v>7224</v>
      </c>
      <c r="B7022">
        <v>-1</v>
      </c>
      <c r="C7022" t="s">
        <v>7248</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16316</v>
      </c>
      <c r="R7022">
        <v>585</v>
      </c>
      <c r="S7022">
        <v>654</v>
      </c>
    </row>
    <row r="7023" spans="1:19" x14ac:dyDescent="0.3">
      <c r="A7023" t="s">
        <v>7224</v>
      </c>
      <c r="B7023">
        <v>-1</v>
      </c>
      <c r="C7023" t="s">
        <v>7248</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16317</v>
      </c>
      <c r="R7023">
        <v>655</v>
      </c>
      <c r="S7023">
        <v>746</v>
      </c>
    </row>
    <row r="7024" spans="1:19" x14ac:dyDescent="0.3">
      <c r="A7024" t="s">
        <v>7224</v>
      </c>
      <c r="B7024">
        <v>-1</v>
      </c>
      <c r="C7024" t="s">
        <v>7248</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16318</v>
      </c>
      <c r="R7024">
        <v>747</v>
      </c>
      <c r="S7024">
        <v>945</v>
      </c>
    </row>
    <row r="7025" spans="1:19" x14ac:dyDescent="0.3">
      <c r="A7025" t="s">
        <v>7224</v>
      </c>
      <c r="B7025">
        <v>-1</v>
      </c>
      <c r="C7025" t="s">
        <v>7248</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16319</v>
      </c>
      <c r="R7025">
        <v>946</v>
      </c>
      <c r="S7025">
        <v>1067</v>
      </c>
    </row>
    <row r="7026" spans="1:19" x14ac:dyDescent="0.3">
      <c r="A7026" t="s">
        <v>7224</v>
      </c>
      <c r="B7026">
        <v>-1</v>
      </c>
      <c r="C7026" t="s">
        <v>7248</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16320</v>
      </c>
      <c r="R7026">
        <v>1068</v>
      </c>
      <c r="S7026">
        <v>1215</v>
      </c>
    </row>
    <row r="7027" spans="1:19" x14ac:dyDescent="0.3">
      <c r="A7027" t="s">
        <v>7224</v>
      </c>
      <c r="B7027">
        <v>-1</v>
      </c>
      <c r="C7027" t="s">
        <v>7248</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16321</v>
      </c>
      <c r="R7027">
        <v>1216</v>
      </c>
      <c r="S7027">
        <v>1347</v>
      </c>
    </row>
    <row r="7028" spans="1:19" x14ac:dyDescent="0.3">
      <c r="A7028" t="s">
        <v>7224</v>
      </c>
      <c r="B7028">
        <v>-1</v>
      </c>
      <c r="C7028" t="s">
        <v>7248</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16322</v>
      </c>
      <c r="R7028">
        <v>1348</v>
      </c>
      <c r="S7028">
        <v>1503</v>
      </c>
    </row>
    <row r="7029" spans="1:19" x14ac:dyDescent="0.3">
      <c r="A7029" t="s">
        <v>7224</v>
      </c>
      <c r="B7029">
        <v>-1</v>
      </c>
      <c r="C7029" t="s">
        <v>7248</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16323</v>
      </c>
      <c r="R7029">
        <v>1504</v>
      </c>
      <c r="S7029">
        <v>1602</v>
      </c>
    </row>
    <row r="7030" spans="1:19" x14ac:dyDescent="0.3">
      <c r="A7030" t="s">
        <v>7224</v>
      </c>
      <c r="B7030">
        <v>-1</v>
      </c>
      <c r="C7030" t="s">
        <v>7248</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16324</v>
      </c>
      <c r="R7030">
        <v>1603</v>
      </c>
      <c r="S7030">
        <v>1728</v>
      </c>
    </row>
    <row r="7031" spans="1:19" x14ac:dyDescent="0.3">
      <c r="A7031" t="s">
        <v>7224</v>
      </c>
      <c r="B7031">
        <v>-1</v>
      </c>
      <c r="C7031" t="s">
        <v>7248</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16325</v>
      </c>
      <c r="R7031">
        <v>1729</v>
      </c>
      <c r="S7031">
        <v>1847</v>
      </c>
    </row>
    <row r="7032" spans="1:19" x14ac:dyDescent="0.3">
      <c r="A7032" t="s">
        <v>7224</v>
      </c>
      <c r="B7032">
        <v>-1</v>
      </c>
      <c r="C7032" t="s">
        <v>7248</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16326</v>
      </c>
      <c r="R7032">
        <v>1848</v>
      </c>
      <c r="S7032">
        <v>2250</v>
      </c>
    </row>
    <row r="7033" spans="1:19" x14ac:dyDescent="0.3">
      <c r="A7033" t="s">
        <v>7224</v>
      </c>
      <c r="B7033">
        <v>-1</v>
      </c>
      <c r="C7033" t="s">
        <v>7248</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16327</v>
      </c>
      <c r="R7033">
        <v>2251</v>
      </c>
      <c r="S7033">
        <v>2560</v>
      </c>
    </row>
    <row r="7034" spans="1:19" x14ac:dyDescent="0.3">
      <c r="A7034" t="s">
        <v>7224</v>
      </c>
      <c r="B7034">
        <v>-1</v>
      </c>
      <c r="C7034" t="s">
        <v>7248</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16328</v>
      </c>
      <c r="R7034">
        <v>2561</v>
      </c>
      <c r="S7034">
        <v>2703</v>
      </c>
    </row>
    <row r="7035" spans="1:19" x14ac:dyDescent="0.3">
      <c r="A7035" t="s">
        <v>7224</v>
      </c>
      <c r="B7035">
        <v>-1</v>
      </c>
      <c r="C7035" t="s">
        <v>7248</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16329</v>
      </c>
      <c r="R7035">
        <v>2704</v>
      </c>
      <c r="S7035">
        <v>2887</v>
      </c>
    </row>
    <row r="7036" spans="1:19" x14ac:dyDescent="0.3">
      <c r="A7036" t="s">
        <v>7224</v>
      </c>
      <c r="B7036">
        <v>-1</v>
      </c>
      <c r="C7036" t="s">
        <v>7248</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16330</v>
      </c>
      <c r="R7036">
        <v>2888</v>
      </c>
      <c r="S7036">
        <v>3168</v>
      </c>
    </row>
    <row r="7037" spans="1:19" x14ac:dyDescent="0.3">
      <c r="A7037" t="s">
        <v>7224</v>
      </c>
      <c r="B7037">
        <v>-1</v>
      </c>
      <c r="C7037" t="s">
        <v>7248</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16331</v>
      </c>
      <c r="R7037">
        <v>3169</v>
      </c>
      <c r="S7037">
        <v>3306</v>
      </c>
    </row>
    <row r="7038" spans="1:19" x14ac:dyDescent="0.3">
      <c r="A7038" t="s">
        <v>7224</v>
      </c>
      <c r="B7038">
        <v>-1</v>
      </c>
      <c r="C7038" t="s">
        <v>7248</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16332</v>
      </c>
      <c r="R7038">
        <v>3307</v>
      </c>
      <c r="S7038">
        <v>3449</v>
      </c>
    </row>
    <row r="7039" spans="1:19" x14ac:dyDescent="0.3">
      <c r="A7039" t="s">
        <v>7224</v>
      </c>
      <c r="B7039">
        <v>-1</v>
      </c>
      <c r="C7039" t="s">
        <v>7248</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16333</v>
      </c>
      <c r="R7039">
        <v>3450</v>
      </c>
      <c r="S7039">
        <v>3549</v>
      </c>
    </row>
    <row r="7040" spans="1:19" x14ac:dyDescent="0.3">
      <c r="A7040" t="s">
        <v>7224</v>
      </c>
      <c r="B7040">
        <v>-1</v>
      </c>
      <c r="C7040" t="s">
        <v>7248</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16334</v>
      </c>
      <c r="R7040">
        <v>3550</v>
      </c>
      <c r="S7040">
        <v>3804</v>
      </c>
    </row>
    <row r="7041" spans="1:19" x14ac:dyDescent="0.3">
      <c r="A7041" t="s">
        <v>7224</v>
      </c>
      <c r="B7041">
        <v>-1</v>
      </c>
      <c r="C7041" t="s">
        <v>7248</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16335</v>
      </c>
      <c r="R7041">
        <v>3805</v>
      </c>
      <c r="S7041">
        <v>4344</v>
      </c>
    </row>
    <row r="7042" spans="1:19" x14ac:dyDescent="0.3">
      <c r="A7042" t="s">
        <v>7224</v>
      </c>
      <c r="B7042">
        <v>-1</v>
      </c>
      <c r="C7042" t="s">
        <v>7248</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16336</v>
      </c>
    </row>
    <row r="7043" spans="1:19" x14ac:dyDescent="0.3">
      <c r="A7043" t="s">
        <v>7224</v>
      </c>
      <c r="B7043">
        <v>-1</v>
      </c>
      <c r="C7043" t="s">
        <v>7262</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16316</v>
      </c>
      <c r="R7043">
        <v>132</v>
      </c>
      <c r="S7043">
        <v>201</v>
      </c>
    </row>
    <row r="7044" spans="1:19" x14ac:dyDescent="0.3">
      <c r="A7044" t="s">
        <v>7224</v>
      </c>
      <c r="B7044">
        <v>-1</v>
      </c>
      <c r="C7044" t="s">
        <v>7262</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16317</v>
      </c>
      <c r="R7044">
        <v>202</v>
      </c>
      <c r="S7044">
        <v>293</v>
      </c>
    </row>
    <row r="7045" spans="1:19" x14ac:dyDescent="0.3">
      <c r="A7045" t="s">
        <v>7224</v>
      </c>
      <c r="B7045">
        <v>-1</v>
      </c>
      <c r="C7045" t="s">
        <v>7262</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16318</v>
      </c>
      <c r="R7045">
        <v>294</v>
      </c>
      <c r="S7045">
        <v>492</v>
      </c>
    </row>
    <row r="7046" spans="1:19" x14ac:dyDescent="0.3">
      <c r="A7046" t="s">
        <v>7224</v>
      </c>
      <c r="B7046">
        <v>-1</v>
      </c>
      <c r="C7046" t="s">
        <v>7262</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16319</v>
      </c>
      <c r="R7046">
        <v>493</v>
      </c>
      <c r="S7046">
        <v>614</v>
      </c>
    </row>
    <row r="7047" spans="1:19" x14ac:dyDescent="0.3">
      <c r="A7047" t="s">
        <v>7224</v>
      </c>
      <c r="B7047">
        <v>-1</v>
      </c>
      <c r="C7047" t="s">
        <v>7262</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16320</v>
      </c>
      <c r="R7047">
        <v>615</v>
      </c>
      <c r="S7047">
        <v>762</v>
      </c>
    </row>
    <row r="7048" spans="1:19" x14ac:dyDescent="0.3">
      <c r="A7048" t="s">
        <v>7224</v>
      </c>
      <c r="B7048">
        <v>-1</v>
      </c>
      <c r="C7048" t="s">
        <v>7262</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16321</v>
      </c>
      <c r="R7048">
        <v>763</v>
      </c>
      <c r="S7048">
        <v>894</v>
      </c>
    </row>
    <row r="7049" spans="1:19" x14ac:dyDescent="0.3">
      <c r="A7049" t="s">
        <v>7224</v>
      </c>
      <c r="B7049">
        <v>-1</v>
      </c>
      <c r="C7049" t="s">
        <v>7262</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16322</v>
      </c>
      <c r="R7049">
        <v>895</v>
      </c>
      <c r="S7049">
        <v>1050</v>
      </c>
    </row>
    <row r="7050" spans="1:19" x14ac:dyDescent="0.3">
      <c r="A7050" t="s">
        <v>7224</v>
      </c>
      <c r="B7050">
        <v>-1</v>
      </c>
      <c r="C7050" t="s">
        <v>7262</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16323</v>
      </c>
      <c r="R7050">
        <v>1051</v>
      </c>
      <c r="S7050">
        <v>1149</v>
      </c>
    </row>
    <row r="7051" spans="1:19" x14ac:dyDescent="0.3">
      <c r="A7051" t="s">
        <v>7224</v>
      </c>
      <c r="B7051">
        <v>-1</v>
      </c>
      <c r="C7051" t="s">
        <v>7262</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16324</v>
      </c>
      <c r="R7051">
        <v>1150</v>
      </c>
      <c r="S7051">
        <v>1275</v>
      </c>
    </row>
    <row r="7052" spans="1:19" x14ac:dyDescent="0.3">
      <c r="A7052" t="s">
        <v>7224</v>
      </c>
      <c r="B7052">
        <v>-1</v>
      </c>
      <c r="C7052" t="s">
        <v>7262</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16325</v>
      </c>
      <c r="R7052">
        <v>1276</v>
      </c>
      <c r="S7052">
        <v>1394</v>
      </c>
    </row>
    <row r="7053" spans="1:19" x14ac:dyDescent="0.3">
      <c r="A7053" t="s">
        <v>7224</v>
      </c>
      <c r="B7053">
        <v>-1</v>
      </c>
      <c r="C7053" t="s">
        <v>7262</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16326</v>
      </c>
      <c r="R7053">
        <v>1395</v>
      </c>
      <c r="S7053">
        <v>1797</v>
      </c>
    </row>
    <row r="7054" spans="1:19" x14ac:dyDescent="0.3">
      <c r="A7054" t="s">
        <v>7224</v>
      </c>
      <c r="B7054">
        <v>-1</v>
      </c>
      <c r="C7054" t="s">
        <v>7262</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16327</v>
      </c>
      <c r="R7054">
        <v>1798</v>
      </c>
      <c r="S7054">
        <v>2107</v>
      </c>
    </row>
    <row r="7055" spans="1:19" x14ac:dyDescent="0.3">
      <c r="A7055" t="s">
        <v>7224</v>
      </c>
      <c r="B7055">
        <v>-1</v>
      </c>
      <c r="C7055" t="s">
        <v>7262</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16328</v>
      </c>
      <c r="R7055">
        <v>2108</v>
      </c>
      <c r="S7055">
        <v>2250</v>
      </c>
    </row>
    <row r="7056" spans="1:19" x14ac:dyDescent="0.3">
      <c r="A7056" t="s">
        <v>7224</v>
      </c>
      <c r="B7056">
        <v>-1</v>
      </c>
      <c r="C7056" t="s">
        <v>7262</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16329</v>
      </c>
      <c r="R7056">
        <v>2251</v>
      </c>
      <c r="S7056">
        <v>2434</v>
      </c>
    </row>
    <row r="7057" spans="1:19" x14ac:dyDescent="0.3">
      <c r="A7057" t="s">
        <v>7224</v>
      </c>
      <c r="B7057">
        <v>-1</v>
      </c>
      <c r="C7057" t="s">
        <v>7262</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16330</v>
      </c>
      <c r="R7057">
        <v>2435</v>
      </c>
      <c r="S7057">
        <v>2715</v>
      </c>
    </row>
    <row r="7058" spans="1:19" x14ac:dyDescent="0.3">
      <c r="A7058" t="s">
        <v>7224</v>
      </c>
      <c r="B7058">
        <v>-1</v>
      </c>
      <c r="C7058" t="s">
        <v>7262</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16331</v>
      </c>
      <c r="R7058">
        <v>2716</v>
      </c>
      <c r="S7058">
        <v>2853</v>
      </c>
    </row>
    <row r="7059" spans="1:19" x14ac:dyDescent="0.3">
      <c r="A7059" t="s">
        <v>7224</v>
      </c>
      <c r="B7059">
        <v>-1</v>
      </c>
      <c r="C7059" t="s">
        <v>7262</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16332</v>
      </c>
      <c r="R7059">
        <v>2854</v>
      </c>
      <c r="S7059">
        <v>2996</v>
      </c>
    </row>
    <row r="7060" spans="1:19" x14ac:dyDescent="0.3">
      <c r="A7060" t="s">
        <v>7224</v>
      </c>
      <c r="B7060">
        <v>-1</v>
      </c>
      <c r="C7060" t="s">
        <v>7262</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16333</v>
      </c>
      <c r="R7060">
        <v>2997</v>
      </c>
      <c r="S7060">
        <v>3096</v>
      </c>
    </row>
    <row r="7061" spans="1:19" x14ac:dyDescent="0.3">
      <c r="A7061" t="s">
        <v>7224</v>
      </c>
      <c r="B7061">
        <v>-1</v>
      </c>
      <c r="C7061" t="s">
        <v>7262</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16334</v>
      </c>
      <c r="R7061">
        <v>3097</v>
      </c>
      <c r="S7061">
        <v>3351</v>
      </c>
    </row>
    <row r="7062" spans="1:19" x14ac:dyDescent="0.3">
      <c r="A7062" t="s">
        <v>7224</v>
      </c>
      <c r="B7062">
        <v>-1</v>
      </c>
      <c r="C7062" t="s">
        <v>7262</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16335</v>
      </c>
      <c r="R7062">
        <v>3352</v>
      </c>
      <c r="S7062">
        <v>3891</v>
      </c>
    </row>
    <row r="7063" spans="1:19" x14ac:dyDescent="0.3">
      <c r="A7063" t="s">
        <v>7224</v>
      </c>
      <c r="B7063">
        <v>-1</v>
      </c>
      <c r="C7063" t="s">
        <v>7262</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16337</v>
      </c>
    </row>
    <row r="7064" spans="1:19" x14ac:dyDescent="0.3">
      <c r="A7064" t="s">
        <v>7224</v>
      </c>
      <c r="B7064">
        <v>-1</v>
      </c>
      <c r="C7064" t="s">
        <v>7262</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16338</v>
      </c>
    </row>
    <row r="7065" spans="1:19" x14ac:dyDescent="0.3">
      <c r="A7065" t="s">
        <v>7224</v>
      </c>
      <c r="B7065">
        <v>-1</v>
      </c>
      <c r="C7065" t="s">
        <v>7262</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16339</v>
      </c>
      <c r="R7065">
        <v>1</v>
      </c>
      <c r="S7065">
        <v>131</v>
      </c>
    </row>
    <row r="7066" spans="1:19" x14ac:dyDescent="0.3">
      <c r="A7066" t="s">
        <v>7224</v>
      </c>
      <c r="B7066">
        <v>-1</v>
      </c>
      <c r="C7066" t="s">
        <v>7262</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16340</v>
      </c>
    </row>
    <row r="7067" spans="1:19" x14ac:dyDescent="0.3">
      <c r="A7067" t="s">
        <v>7224</v>
      </c>
      <c r="B7067">
        <v>-1</v>
      </c>
      <c r="C7067" t="s">
        <v>7252</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16314</v>
      </c>
      <c r="R7067">
        <v>4</v>
      </c>
      <c r="S7067">
        <v>196</v>
      </c>
    </row>
    <row r="7068" spans="1:19" x14ac:dyDescent="0.3">
      <c r="A7068" t="s">
        <v>7224</v>
      </c>
      <c r="B7068">
        <v>-1</v>
      </c>
      <c r="C7068" t="s">
        <v>7252</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16315</v>
      </c>
      <c r="R7068">
        <v>197</v>
      </c>
      <c r="S7068">
        <v>386</v>
      </c>
    </row>
    <row r="7069" spans="1:19" x14ac:dyDescent="0.3">
      <c r="A7069" t="s">
        <v>7224</v>
      </c>
      <c r="B7069">
        <v>-1</v>
      </c>
      <c r="C7069" t="s">
        <v>7252</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16316</v>
      </c>
      <c r="R7069">
        <v>387</v>
      </c>
      <c r="S7069">
        <v>456</v>
      </c>
    </row>
    <row r="7070" spans="1:19" x14ac:dyDescent="0.3">
      <c r="A7070" t="s">
        <v>7224</v>
      </c>
      <c r="B7070">
        <v>-1</v>
      </c>
      <c r="C7070" t="s">
        <v>7252</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16317</v>
      </c>
      <c r="R7070">
        <v>457</v>
      </c>
      <c r="S7070">
        <v>548</v>
      </c>
    </row>
    <row r="7071" spans="1:19" x14ac:dyDescent="0.3">
      <c r="A7071" t="s">
        <v>7224</v>
      </c>
      <c r="B7071">
        <v>-1</v>
      </c>
      <c r="C7071" t="s">
        <v>7252</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16318</v>
      </c>
      <c r="R7071">
        <v>549</v>
      </c>
      <c r="S7071">
        <v>747</v>
      </c>
    </row>
    <row r="7072" spans="1:19" x14ac:dyDescent="0.3">
      <c r="A7072" t="s">
        <v>7224</v>
      </c>
      <c r="B7072">
        <v>-1</v>
      </c>
      <c r="C7072" t="s">
        <v>7252</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16319</v>
      </c>
      <c r="R7072">
        <v>748</v>
      </c>
      <c r="S7072">
        <v>869</v>
      </c>
    </row>
    <row r="7073" spans="1:19" x14ac:dyDescent="0.3">
      <c r="A7073" t="s">
        <v>7224</v>
      </c>
      <c r="B7073">
        <v>-1</v>
      </c>
      <c r="C7073" t="s">
        <v>7252</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16320</v>
      </c>
      <c r="R7073">
        <v>870</v>
      </c>
      <c r="S7073">
        <v>1017</v>
      </c>
    </row>
    <row r="7074" spans="1:19" x14ac:dyDescent="0.3">
      <c r="A7074" t="s">
        <v>7224</v>
      </c>
      <c r="B7074">
        <v>-1</v>
      </c>
      <c r="C7074" t="s">
        <v>7252</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16321</v>
      </c>
      <c r="R7074">
        <v>1018</v>
      </c>
      <c r="S7074">
        <v>1149</v>
      </c>
    </row>
    <row r="7075" spans="1:19" x14ac:dyDescent="0.3">
      <c r="A7075" t="s">
        <v>7224</v>
      </c>
      <c r="B7075">
        <v>-1</v>
      </c>
      <c r="C7075" t="s">
        <v>7252</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16322</v>
      </c>
      <c r="R7075">
        <v>1150</v>
      </c>
      <c r="S7075">
        <v>1305</v>
      </c>
    </row>
    <row r="7076" spans="1:19" x14ac:dyDescent="0.3">
      <c r="A7076" t="s">
        <v>7224</v>
      </c>
      <c r="B7076">
        <v>-1</v>
      </c>
      <c r="C7076" t="s">
        <v>7252</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16323</v>
      </c>
      <c r="R7076">
        <v>1306</v>
      </c>
      <c r="S7076">
        <v>1404</v>
      </c>
    </row>
    <row r="7077" spans="1:19" x14ac:dyDescent="0.3">
      <c r="A7077" t="s">
        <v>7224</v>
      </c>
      <c r="B7077">
        <v>-1</v>
      </c>
      <c r="C7077" t="s">
        <v>7252</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16324</v>
      </c>
      <c r="R7077">
        <v>1405</v>
      </c>
      <c r="S7077">
        <v>1530</v>
      </c>
    </row>
    <row r="7078" spans="1:19" x14ac:dyDescent="0.3">
      <c r="A7078" t="s">
        <v>7224</v>
      </c>
      <c r="B7078">
        <v>-1</v>
      </c>
      <c r="C7078" t="s">
        <v>7252</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16325</v>
      </c>
      <c r="R7078">
        <v>1531</v>
      </c>
      <c r="S7078">
        <v>1649</v>
      </c>
    </row>
    <row r="7079" spans="1:19" x14ac:dyDescent="0.3">
      <c r="A7079" t="s">
        <v>7224</v>
      </c>
      <c r="B7079">
        <v>-1</v>
      </c>
      <c r="C7079" t="s">
        <v>7252</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16326</v>
      </c>
      <c r="R7079">
        <v>1650</v>
      </c>
      <c r="S7079">
        <v>2052</v>
      </c>
    </row>
    <row r="7080" spans="1:19" x14ac:dyDescent="0.3">
      <c r="A7080" t="s">
        <v>7224</v>
      </c>
      <c r="B7080">
        <v>-1</v>
      </c>
      <c r="C7080" t="s">
        <v>7252</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16327</v>
      </c>
      <c r="R7080">
        <v>2053</v>
      </c>
      <c r="S7080">
        <v>2362</v>
      </c>
    </row>
    <row r="7081" spans="1:19" x14ac:dyDescent="0.3">
      <c r="A7081" t="s">
        <v>7224</v>
      </c>
      <c r="B7081">
        <v>-1</v>
      </c>
      <c r="C7081" t="s">
        <v>7252</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16328</v>
      </c>
      <c r="R7081">
        <v>2363</v>
      </c>
      <c r="S7081">
        <v>2505</v>
      </c>
    </row>
    <row r="7082" spans="1:19" x14ac:dyDescent="0.3">
      <c r="A7082" t="s">
        <v>7224</v>
      </c>
      <c r="B7082">
        <v>-1</v>
      </c>
      <c r="C7082" t="s">
        <v>7252</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16329</v>
      </c>
      <c r="R7082">
        <v>2506</v>
      </c>
      <c r="S7082">
        <v>2689</v>
      </c>
    </row>
    <row r="7083" spans="1:19" x14ac:dyDescent="0.3">
      <c r="A7083" t="s">
        <v>7224</v>
      </c>
      <c r="B7083">
        <v>-1</v>
      </c>
      <c r="C7083" t="s">
        <v>7252</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16330</v>
      </c>
      <c r="R7083">
        <v>2690</v>
      </c>
      <c r="S7083">
        <v>2970</v>
      </c>
    </row>
    <row r="7084" spans="1:19" x14ac:dyDescent="0.3">
      <c r="A7084" t="s">
        <v>7224</v>
      </c>
      <c r="B7084">
        <v>-1</v>
      </c>
      <c r="C7084" t="s">
        <v>7252</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16331</v>
      </c>
      <c r="R7084">
        <v>2971</v>
      </c>
      <c r="S7084">
        <v>3108</v>
      </c>
    </row>
    <row r="7085" spans="1:19" x14ac:dyDescent="0.3">
      <c r="A7085" t="s">
        <v>7224</v>
      </c>
      <c r="B7085">
        <v>-1</v>
      </c>
      <c r="C7085" t="s">
        <v>7252</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16332</v>
      </c>
      <c r="R7085">
        <v>3109</v>
      </c>
      <c r="S7085">
        <v>3251</v>
      </c>
    </row>
    <row r="7086" spans="1:19" x14ac:dyDescent="0.3">
      <c r="A7086" t="s">
        <v>7224</v>
      </c>
      <c r="B7086">
        <v>-1</v>
      </c>
      <c r="C7086" t="s">
        <v>7252</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16333</v>
      </c>
      <c r="R7086">
        <v>3252</v>
      </c>
      <c r="S7086">
        <v>3351</v>
      </c>
    </row>
    <row r="7087" spans="1:19" x14ac:dyDescent="0.3">
      <c r="A7087" t="s">
        <v>7224</v>
      </c>
      <c r="B7087">
        <v>-1</v>
      </c>
      <c r="C7087" t="s">
        <v>7252</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16334</v>
      </c>
      <c r="R7087">
        <v>3352</v>
      </c>
      <c r="S7087">
        <v>3606</v>
      </c>
    </row>
    <row r="7088" spans="1:19" x14ac:dyDescent="0.3">
      <c r="A7088" t="s">
        <v>7224</v>
      </c>
      <c r="B7088">
        <v>-1</v>
      </c>
      <c r="C7088" t="s">
        <v>7252</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16335</v>
      </c>
      <c r="R7088">
        <v>3607</v>
      </c>
      <c r="S7088">
        <v>4146</v>
      </c>
    </row>
    <row r="7089" spans="1:19" x14ac:dyDescent="0.3">
      <c r="A7089" t="s">
        <v>7224</v>
      </c>
      <c r="B7089">
        <v>-1</v>
      </c>
      <c r="C7089" t="s">
        <v>7252</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16341</v>
      </c>
      <c r="R7089">
        <v>1</v>
      </c>
      <c r="S7089">
        <v>3</v>
      </c>
    </row>
    <row r="7090" spans="1:19" x14ac:dyDescent="0.3">
      <c r="A7090" t="s">
        <v>7224</v>
      </c>
      <c r="B7090">
        <v>-1</v>
      </c>
      <c r="C7090" t="s">
        <v>7252</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16342</v>
      </c>
    </row>
    <row r="7091" spans="1:19" x14ac:dyDescent="0.3">
      <c r="A7091" t="s">
        <v>7224</v>
      </c>
      <c r="B7091">
        <v>-1</v>
      </c>
      <c r="C7091" t="s">
        <v>7259</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16316</v>
      </c>
      <c r="R7091">
        <v>132</v>
      </c>
      <c r="S7091">
        <v>201</v>
      </c>
    </row>
    <row r="7092" spans="1:19" x14ac:dyDescent="0.3">
      <c r="A7092" t="s">
        <v>7224</v>
      </c>
      <c r="B7092">
        <v>-1</v>
      </c>
      <c r="C7092" t="s">
        <v>7259</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16317</v>
      </c>
      <c r="R7092">
        <v>202</v>
      </c>
      <c r="S7092">
        <v>293</v>
      </c>
    </row>
    <row r="7093" spans="1:19" x14ac:dyDescent="0.3">
      <c r="A7093" t="s">
        <v>7224</v>
      </c>
      <c r="B7093">
        <v>-1</v>
      </c>
      <c r="C7093" t="s">
        <v>7259</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16318</v>
      </c>
      <c r="R7093">
        <v>294</v>
      </c>
      <c r="S7093">
        <v>492</v>
      </c>
    </row>
    <row r="7094" spans="1:19" x14ac:dyDescent="0.3">
      <c r="A7094" t="s">
        <v>7224</v>
      </c>
      <c r="B7094">
        <v>-1</v>
      </c>
      <c r="C7094" t="s">
        <v>7259</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16319</v>
      </c>
      <c r="R7094">
        <v>493</v>
      </c>
      <c r="S7094">
        <v>614</v>
      </c>
    </row>
    <row r="7095" spans="1:19" x14ac:dyDescent="0.3">
      <c r="A7095" t="s">
        <v>7224</v>
      </c>
      <c r="B7095">
        <v>-1</v>
      </c>
      <c r="C7095" t="s">
        <v>7259</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16320</v>
      </c>
      <c r="R7095">
        <v>615</v>
      </c>
      <c r="S7095">
        <v>762</v>
      </c>
    </row>
    <row r="7096" spans="1:19" x14ac:dyDescent="0.3">
      <c r="A7096" t="s">
        <v>7224</v>
      </c>
      <c r="B7096">
        <v>-1</v>
      </c>
      <c r="C7096" t="s">
        <v>7259</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16321</v>
      </c>
      <c r="R7096">
        <v>763</v>
      </c>
      <c r="S7096">
        <v>894</v>
      </c>
    </row>
    <row r="7097" spans="1:19" x14ac:dyDescent="0.3">
      <c r="A7097" t="s">
        <v>7224</v>
      </c>
      <c r="B7097">
        <v>-1</v>
      </c>
      <c r="C7097" t="s">
        <v>7259</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16322</v>
      </c>
      <c r="R7097">
        <v>895</v>
      </c>
      <c r="S7097">
        <v>1050</v>
      </c>
    </row>
    <row r="7098" spans="1:19" x14ac:dyDescent="0.3">
      <c r="A7098" t="s">
        <v>7224</v>
      </c>
      <c r="B7098">
        <v>-1</v>
      </c>
      <c r="C7098" t="s">
        <v>7259</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16323</v>
      </c>
      <c r="R7098">
        <v>1051</v>
      </c>
      <c r="S7098">
        <v>1149</v>
      </c>
    </row>
    <row r="7099" spans="1:19" x14ac:dyDescent="0.3">
      <c r="A7099" t="s">
        <v>7224</v>
      </c>
      <c r="B7099">
        <v>-1</v>
      </c>
      <c r="C7099" t="s">
        <v>7259</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16324</v>
      </c>
      <c r="R7099">
        <v>1150</v>
      </c>
      <c r="S7099">
        <v>1275</v>
      </c>
    </row>
    <row r="7100" spans="1:19" x14ac:dyDescent="0.3">
      <c r="A7100" t="s">
        <v>7224</v>
      </c>
      <c r="B7100">
        <v>-1</v>
      </c>
      <c r="C7100" t="s">
        <v>7259</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16325</v>
      </c>
      <c r="R7100">
        <v>1276</v>
      </c>
      <c r="S7100">
        <v>1394</v>
      </c>
    </row>
    <row r="7101" spans="1:19" x14ac:dyDescent="0.3">
      <c r="A7101" t="s">
        <v>7224</v>
      </c>
      <c r="B7101">
        <v>-1</v>
      </c>
      <c r="C7101" t="s">
        <v>7259</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16326</v>
      </c>
      <c r="R7101">
        <v>1395</v>
      </c>
      <c r="S7101">
        <v>1797</v>
      </c>
    </row>
    <row r="7102" spans="1:19" x14ac:dyDescent="0.3">
      <c r="A7102" t="s">
        <v>7224</v>
      </c>
      <c r="B7102">
        <v>-1</v>
      </c>
      <c r="C7102" t="s">
        <v>7259</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16327</v>
      </c>
      <c r="R7102">
        <v>1798</v>
      </c>
      <c r="S7102">
        <v>2107</v>
      </c>
    </row>
    <row r="7103" spans="1:19" x14ac:dyDescent="0.3">
      <c r="A7103" t="s">
        <v>7224</v>
      </c>
      <c r="B7103">
        <v>-1</v>
      </c>
      <c r="C7103" t="s">
        <v>7259</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16328</v>
      </c>
      <c r="R7103">
        <v>2108</v>
      </c>
      <c r="S7103">
        <v>2250</v>
      </c>
    </row>
    <row r="7104" spans="1:19" x14ac:dyDescent="0.3">
      <c r="A7104" t="s">
        <v>7224</v>
      </c>
      <c r="B7104">
        <v>-1</v>
      </c>
      <c r="C7104" t="s">
        <v>7259</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16329</v>
      </c>
      <c r="R7104">
        <v>2251</v>
      </c>
      <c r="S7104">
        <v>2434</v>
      </c>
    </row>
    <row r="7105" spans="1:19" x14ac:dyDescent="0.3">
      <c r="A7105" t="s">
        <v>7224</v>
      </c>
      <c r="B7105">
        <v>-1</v>
      </c>
      <c r="C7105" t="s">
        <v>7259</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16330</v>
      </c>
      <c r="R7105">
        <v>2435</v>
      </c>
      <c r="S7105">
        <v>2715</v>
      </c>
    </row>
    <row r="7106" spans="1:19" x14ac:dyDescent="0.3">
      <c r="A7106" t="s">
        <v>7224</v>
      </c>
      <c r="B7106">
        <v>-1</v>
      </c>
      <c r="C7106" t="s">
        <v>7259</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16331</v>
      </c>
      <c r="R7106">
        <v>2716</v>
      </c>
      <c r="S7106">
        <v>2853</v>
      </c>
    </row>
    <row r="7107" spans="1:19" x14ac:dyDescent="0.3">
      <c r="A7107" t="s">
        <v>7224</v>
      </c>
      <c r="B7107">
        <v>-1</v>
      </c>
      <c r="C7107" t="s">
        <v>7259</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16332</v>
      </c>
      <c r="R7107">
        <v>2854</v>
      </c>
      <c r="S7107">
        <v>2996</v>
      </c>
    </row>
    <row r="7108" spans="1:19" x14ac:dyDescent="0.3">
      <c r="A7108" t="s">
        <v>7224</v>
      </c>
      <c r="B7108">
        <v>-1</v>
      </c>
      <c r="C7108" t="s">
        <v>7259</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16333</v>
      </c>
      <c r="R7108">
        <v>2997</v>
      </c>
      <c r="S7108">
        <v>3096</v>
      </c>
    </row>
    <row r="7109" spans="1:19" x14ac:dyDescent="0.3">
      <c r="A7109" t="s">
        <v>7224</v>
      </c>
      <c r="B7109">
        <v>-1</v>
      </c>
      <c r="C7109" t="s">
        <v>7259</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16334</v>
      </c>
      <c r="R7109">
        <v>3097</v>
      </c>
      <c r="S7109">
        <v>3351</v>
      </c>
    </row>
    <row r="7110" spans="1:19" x14ac:dyDescent="0.3">
      <c r="A7110" t="s">
        <v>7224</v>
      </c>
      <c r="B7110">
        <v>-1</v>
      </c>
      <c r="C7110" t="s">
        <v>7259</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16335</v>
      </c>
      <c r="R7110">
        <v>3352</v>
      </c>
      <c r="S7110">
        <v>3891</v>
      </c>
    </row>
    <row r="7111" spans="1:19" x14ac:dyDescent="0.3">
      <c r="A7111" t="s">
        <v>7224</v>
      </c>
      <c r="B7111">
        <v>-1</v>
      </c>
      <c r="C7111" t="s">
        <v>7259</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16338</v>
      </c>
    </row>
    <row r="7112" spans="1:19" x14ac:dyDescent="0.3">
      <c r="A7112" t="s">
        <v>7224</v>
      </c>
      <c r="B7112">
        <v>-1</v>
      </c>
      <c r="C7112" t="s">
        <v>7259</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16339</v>
      </c>
      <c r="R7112">
        <v>1</v>
      </c>
      <c r="S7112">
        <v>131</v>
      </c>
    </row>
    <row r="7113" spans="1:19" x14ac:dyDescent="0.3">
      <c r="A7113" t="s">
        <v>7224</v>
      </c>
      <c r="B7113">
        <v>-1</v>
      </c>
      <c r="C7113" t="s">
        <v>7259</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16343</v>
      </c>
    </row>
    <row r="7114" spans="1:19" x14ac:dyDescent="0.3">
      <c r="A7114" t="s">
        <v>7224</v>
      </c>
      <c r="B7114">
        <v>-1</v>
      </c>
      <c r="C7114" t="s">
        <v>7259</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16342</v>
      </c>
    </row>
    <row r="7115" spans="1:19" x14ac:dyDescent="0.3">
      <c r="A7115" t="s">
        <v>7224</v>
      </c>
      <c r="B7115">
        <v>-1</v>
      </c>
      <c r="C7115" t="s">
        <v>7255</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16316</v>
      </c>
      <c r="R7115">
        <v>132</v>
      </c>
      <c r="S7115">
        <v>201</v>
      </c>
    </row>
    <row r="7116" spans="1:19" x14ac:dyDescent="0.3">
      <c r="A7116" t="s">
        <v>7224</v>
      </c>
      <c r="B7116">
        <v>-1</v>
      </c>
      <c r="C7116" t="s">
        <v>7255</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16317</v>
      </c>
      <c r="R7116">
        <v>202</v>
      </c>
      <c r="S7116">
        <v>293</v>
      </c>
    </row>
    <row r="7117" spans="1:19" x14ac:dyDescent="0.3">
      <c r="A7117" t="s">
        <v>7224</v>
      </c>
      <c r="B7117">
        <v>-1</v>
      </c>
      <c r="C7117" t="s">
        <v>7255</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16318</v>
      </c>
      <c r="R7117">
        <v>294</v>
      </c>
      <c r="S7117">
        <v>492</v>
      </c>
    </row>
    <row r="7118" spans="1:19" x14ac:dyDescent="0.3">
      <c r="A7118" t="s">
        <v>7224</v>
      </c>
      <c r="B7118">
        <v>-1</v>
      </c>
      <c r="C7118" t="s">
        <v>7255</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16319</v>
      </c>
      <c r="R7118">
        <v>493</v>
      </c>
      <c r="S7118">
        <v>614</v>
      </c>
    </row>
    <row r="7119" spans="1:19" x14ac:dyDescent="0.3">
      <c r="A7119" t="s">
        <v>7224</v>
      </c>
      <c r="B7119">
        <v>-1</v>
      </c>
      <c r="C7119" t="s">
        <v>7255</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16320</v>
      </c>
      <c r="R7119">
        <v>615</v>
      </c>
      <c r="S7119">
        <v>762</v>
      </c>
    </row>
    <row r="7120" spans="1:19" x14ac:dyDescent="0.3">
      <c r="A7120" t="s">
        <v>7224</v>
      </c>
      <c r="B7120">
        <v>-1</v>
      </c>
      <c r="C7120" t="s">
        <v>7255</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16321</v>
      </c>
      <c r="R7120">
        <v>763</v>
      </c>
      <c r="S7120">
        <v>894</v>
      </c>
    </row>
    <row r="7121" spans="1:19" x14ac:dyDescent="0.3">
      <c r="A7121" t="s">
        <v>7224</v>
      </c>
      <c r="B7121">
        <v>-1</v>
      </c>
      <c r="C7121" t="s">
        <v>7255</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16322</v>
      </c>
      <c r="R7121">
        <v>895</v>
      </c>
      <c r="S7121">
        <v>1050</v>
      </c>
    </row>
    <row r="7122" spans="1:19" x14ac:dyDescent="0.3">
      <c r="A7122" t="s">
        <v>7224</v>
      </c>
      <c r="B7122">
        <v>-1</v>
      </c>
      <c r="C7122" t="s">
        <v>7255</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16323</v>
      </c>
      <c r="R7122">
        <v>1051</v>
      </c>
      <c r="S7122">
        <v>1149</v>
      </c>
    </row>
    <row r="7123" spans="1:19" x14ac:dyDescent="0.3">
      <c r="A7123" t="s">
        <v>7224</v>
      </c>
      <c r="B7123">
        <v>-1</v>
      </c>
      <c r="C7123" t="s">
        <v>7255</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16324</v>
      </c>
      <c r="R7123">
        <v>1150</v>
      </c>
      <c r="S7123">
        <v>1275</v>
      </c>
    </row>
    <row r="7124" spans="1:19" x14ac:dyDescent="0.3">
      <c r="A7124" t="s">
        <v>7224</v>
      </c>
      <c r="B7124">
        <v>-1</v>
      </c>
      <c r="C7124" t="s">
        <v>7255</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16325</v>
      </c>
      <c r="R7124">
        <v>1276</v>
      </c>
      <c r="S7124">
        <v>1394</v>
      </c>
    </row>
    <row r="7125" spans="1:19" x14ac:dyDescent="0.3">
      <c r="A7125" t="s">
        <v>7224</v>
      </c>
      <c r="B7125">
        <v>-1</v>
      </c>
      <c r="C7125" t="s">
        <v>7255</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16326</v>
      </c>
      <c r="R7125">
        <v>1395</v>
      </c>
      <c r="S7125">
        <v>1797</v>
      </c>
    </row>
    <row r="7126" spans="1:19" x14ac:dyDescent="0.3">
      <c r="A7126" t="s">
        <v>7224</v>
      </c>
      <c r="B7126">
        <v>-1</v>
      </c>
      <c r="C7126" t="s">
        <v>7255</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16327</v>
      </c>
      <c r="R7126">
        <v>1798</v>
      </c>
      <c r="S7126">
        <v>2107</v>
      </c>
    </row>
    <row r="7127" spans="1:19" x14ac:dyDescent="0.3">
      <c r="A7127" t="s">
        <v>7224</v>
      </c>
      <c r="B7127">
        <v>-1</v>
      </c>
      <c r="C7127" t="s">
        <v>7255</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16328</v>
      </c>
      <c r="R7127">
        <v>2108</v>
      </c>
      <c r="S7127">
        <v>2250</v>
      </c>
    </row>
    <row r="7128" spans="1:19" x14ac:dyDescent="0.3">
      <c r="A7128" t="s">
        <v>7224</v>
      </c>
      <c r="B7128">
        <v>-1</v>
      </c>
      <c r="C7128" t="s">
        <v>7255</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16329</v>
      </c>
      <c r="R7128">
        <v>2251</v>
      </c>
      <c r="S7128">
        <v>2434</v>
      </c>
    </row>
    <row r="7129" spans="1:19" x14ac:dyDescent="0.3">
      <c r="A7129" t="s">
        <v>7224</v>
      </c>
      <c r="B7129">
        <v>-1</v>
      </c>
      <c r="C7129" t="s">
        <v>7255</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16330</v>
      </c>
      <c r="R7129">
        <v>2435</v>
      </c>
      <c r="S7129">
        <v>2715</v>
      </c>
    </row>
    <row r="7130" spans="1:19" x14ac:dyDescent="0.3">
      <c r="A7130" t="s">
        <v>7224</v>
      </c>
      <c r="B7130">
        <v>-1</v>
      </c>
      <c r="C7130" t="s">
        <v>7255</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16331</v>
      </c>
      <c r="R7130">
        <v>2716</v>
      </c>
      <c r="S7130">
        <v>2853</v>
      </c>
    </row>
    <row r="7131" spans="1:19" x14ac:dyDescent="0.3">
      <c r="A7131" t="s">
        <v>7224</v>
      </c>
      <c r="B7131">
        <v>-1</v>
      </c>
      <c r="C7131" t="s">
        <v>7255</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16332</v>
      </c>
      <c r="R7131">
        <v>2854</v>
      </c>
      <c r="S7131">
        <v>2996</v>
      </c>
    </row>
    <row r="7132" spans="1:19" x14ac:dyDescent="0.3">
      <c r="A7132" t="s">
        <v>7224</v>
      </c>
      <c r="B7132">
        <v>-1</v>
      </c>
      <c r="C7132" t="s">
        <v>7255</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16333</v>
      </c>
      <c r="R7132">
        <v>2997</v>
      </c>
      <c r="S7132">
        <v>3096</v>
      </c>
    </row>
    <row r="7133" spans="1:19" x14ac:dyDescent="0.3">
      <c r="A7133" t="s">
        <v>7224</v>
      </c>
      <c r="B7133">
        <v>-1</v>
      </c>
      <c r="C7133" t="s">
        <v>7255</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16334</v>
      </c>
      <c r="R7133">
        <v>3097</v>
      </c>
      <c r="S7133">
        <v>3351</v>
      </c>
    </row>
    <row r="7134" spans="1:19" x14ac:dyDescent="0.3">
      <c r="A7134" t="s">
        <v>7224</v>
      </c>
      <c r="B7134">
        <v>-1</v>
      </c>
      <c r="C7134" t="s">
        <v>7255</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16335</v>
      </c>
      <c r="R7134">
        <v>3352</v>
      </c>
      <c r="S7134">
        <v>3891</v>
      </c>
    </row>
    <row r="7135" spans="1:19" x14ac:dyDescent="0.3">
      <c r="A7135" t="s">
        <v>7224</v>
      </c>
      <c r="B7135">
        <v>-1</v>
      </c>
      <c r="C7135" t="s">
        <v>7255</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16338</v>
      </c>
    </row>
    <row r="7136" spans="1:19" x14ac:dyDescent="0.3">
      <c r="A7136" t="s">
        <v>7224</v>
      </c>
      <c r="B7136">
        <v>-1</v>
      </c>
      <c r="C7136" t="s">
        <v>7255</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16339</v>
      </c>
      <c r="R7136">
        <v>1</v>
      </c>
      <c r="S7136">
        <v>131</v>
      </c>
    </row>
    <row r="7137" spans="1:19" x14ac:dyDescent="0.3">
      <c r="A7137" t="s">
        <v>7224</v>
      </c>
      <c r="B7137">
        <v>-1</v>
      </c>
      <c r="C7137" t="s">
        <v>7255</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16344</v>
      </c>
    </row>
    <row r="7138" spans="1:19" x14ac:dyDescent="0.3">
      <c r="A7138" t="s">
        <v>7224</v>
      </c>
      <c r="B7138">
        <v>-1</v>
      </c>
      <c r="C7138" t="s">
        <v>7255</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16342</v>
      </c>
    </row>
    <row r="7139" spans="1:19" x14ac:dyDescent="0.3">
      <c r="A7139" t="s">
        <v>106</v>
      </c>
      <c r="B7139">
        <v>1</v>
      </c>
      <c r="C7139" t="s">
        <v>4676</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16345</v>
      </c>
      <c r="R7139">
        <v>1</v>
      </c>
      <c r="S7139">
        <v>67</v>
      </c>
    </row>
    <row r="7140" spans="1:19" x14ac:dyDescent="0.3">
      <c r="A7140" t="s">
        <v>106</v>
      </c>
      <c r="B7140">
        <v>1</v>
      </c>
      <c r="C7140" t="s">
        <v>4676</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16346</v>
      </c>
      <c r="R7140">
        <v>68</v>
      </c>
      <c r="S7140">
        <v>337</v>
      </c>
    </row>
    <row r="7141" spans="1:19" x14ac:dyDescent="0.3">
      <c r="A7141" t="s">
        <v>106</v>
      </c>
      <c r="B7141">
        <v>1</v>
      </c>
      <c r="C7141" t="s">
        <v>4676</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16347</v>
      </c>
      <c r="R7141">
        <v>338</v>
      </c>
      <c r="S7141">
        <v>619</v>
      </c>
    </row>
    <row r="7142" spans="1:19" x14ac:dyDescent="0.3">
      <c r="A7142" t="s">
        <v>106</v>
      </c>
      <c r="B7142">
        <v>1</v>
      </c>
      <c r="C7142" t="s">
        <v>4676</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16348</v>
      </c>
      <c r="R7142">
        <v>620</v>
      </c>
      <c r="S7142">
        <v>756</v>
      </c>
    </row>
    <row r="7143" spans="1:19" x14ac:dyDescent="0.3">
      <c r="A7143" t="s">
        <v>106</v>
      </c>
      <c r="B7143">
        <v>1</v>
      </c>
      <c r="C7143" t="s">
        <v>4676</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16349</v>
      </c>
      <c r="R7143">
        <v>757</v>
      </c>
      <c r="S7143">
        <v>925</v>
      </c>
    </row>
    <row r="7144" spans="1:19" x14ac:dyDescent="0.3">
      <c r="A7144" t="s">
        <v>106</v>
      </c>
      <c r="B7144">
        <v>1</v>
      </c>
      <c r="C7144" t="s">
        <v>4676</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16350</v>
      </c>
      <c r="R7144">
        <v>926</v>
      </c>
      <c r="S7144">
        <v>1115</v>
      </c>
    </row>
    <row r="7145" spans="1:19" x14ac:dyDescent="0.3">
      <c r="A7145" t="s">
        <v>106</v>
      </c>
      <c r="B7145">
        <v>1</v>
      </c>
      <c r="C7145" t="s">
        <v>4676</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16351</v>
      </c>
      <c r="R7145">
        <v>1116</v>
      </c>
      <c r="S7145">
        <v>1231</v>
      </c>
    </row>
    <row r="7146" spans="1:19" x14ac:dyDescent="0.3">
      <c r="A7146" t="s">
        <v>106</v>
      </c>
      <c r="B7146">
        <v>1</v>
      </c>
      <c r="C7146" t="s">
        <v>4676</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16352</v>
      </c>
      <c r="R7146">
        <v>1232</v>
      </c>
      <c r="S7146">
        <v>1346</v>
      </c>
    </row>
    <row r="7147" spans="1:19" x14ac:dyDescent="0.3">
      <c r="A7147" t="s">
        <v>106</v>
      </c>
      <c r="B7147">
        <v>1</v>
      </c>
      <c r="C7147" t="s">
        <v>4676</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16353</v>
      </c>
      <c r="R7147">
        <v>1541</v>
      </c>
      <c r="S7147">
        <v>1647</v>
      </c>
    </row>
    <row r="7148" spans="1:19" x14ac:dyDescent="0.3">
      <c r="A7148" t="s">
        <v>106</v>
      </c>
      <c r="B7148">
        <v>1</v>
      </c>
      <c r="C7148" t="s">
        <v>4676</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16354</v>
      </c>
      <c r="R7148">
        <v>1648</v>
      </c>
      <c r="S7148">
        <v>1774</v>
      </c>
    </row>
    <row r="7149" spans="1:19" x14ac:dyDescent="0.3">
      <c r="A7149" t="s">
        <v>106</v>
      </c>
      <c r="B7149">
        <v>1</v>
      </c>
      <c r="C7149" t="s">
        <v>4676</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16355</v>
      </c>
      <c r="R7149">
        <v>1775</v>
      </c>
      <c r="S7149">
        <v>1879</v>
      </c>
    </row>
    <row r="7150" spans="1:19" x14ac:dyDescent="0.3">
      <c r="A7150" t="s">
        <v>106</v>
      </c>
      <c r="B7150">
        <v>1</v>
      </c>
      <c r="C7150" t="s">
        <v>4676</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16356</v>
      </c>
      <c r="R7150">
        <v>1880</v>
      </c>
      <c r="S7150">
        <v>1990</v>
      </c>
    </row>
    <row r="7151" spans="1:19" x14ac:dyDescent="0.3">
      <c r="A7151" t="s">
        <v>106</v>
      </c>
      <c r="B7151">
        <v>1</v>
      </c>
      <c r="C7151" t="s">
        <v>4676</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16357</v>
      </c>
      <c r="R7151">
        <v>1991</v>
      </c>
      <c r="S7151">
        <v>2141</v>
      </c>
    </row>
    <row r="7152" spans="1:19" x14ac:dyDescent="0.3">
      <c r="A7152" t="s">
        <v>106</v>
      </c>
      <c r="B7152">
        <v>1</v>
      </c>
      <c r="C7152" t="s">
        <v>4676</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16358</v>
      </c>
      <c r="R7152">
        <v>2142</v>
      </c>
      <c r="S7152">
        <v>2233</v>
      </c>
    </row>
    <row r="7153" spans="1:19" x14ac:dyDescent="0.3">
      <c r="A7153" t="s">
        <v>106</v>
      </c>
      <c r="B7153">
        <v>1</v>
      </c>
      <c r="C7153" t="s">
        <v>4676</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16359</v>
      </c>
      <c r="R7153">
        <v>2234</v>
      </c>
      <c r="S7153">
        <v>2361</v>
      </c>
    </row>
    <row r="7154" spans="1:19" x14ac:dyDescent="0.3">
      <c r="A7154" t="s">
        <v>106</v>
      </c>
      <c r="B7154">
        <v>1</v>
      </c>
      <c r="C7154" t="s">
        <v>4676</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16360</v>
      </c>
      <c r="R7154">
        <v>2362</v>
      </c>
      <c r="S7154">
        <v>2484</v>
      </c>
    </row>
    <row r="7155" spans="1:19" x14ac:dyDescent="0.3">
      <c r="A7155" t="s">
        <v>106</v>
      </c>
      <c r="B7155">
        <v>1</v>
      </c>
      <c r="C7155" t="s">
        <v>4676</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16361</v>
      </c>
      <c r="R7155">
        <v>2485</v>
      </c>
      <c r="S7155">
        <v>2596</v>
      </c>
    </row>
    <row r="7156" spans="1:19" x14ac:dyDescent="0.3">
      <c r="A7156" t="s">
        <v>106</v>
      </c>
      <c r="B7156">
        <v>1</v>
      </c>
      <c r="C7156" t="s">
        <v>4676</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16362</v>
      </c>
      <c r="R7156">
        <v>2597</v>
      </c>
      <c r="S7156">
        <v>2696</v>
      </c>
    </row>
    <row r="7157" spans="1:19" x14ac:dyDescent="0.3">
      <c r="A7157" t="s">
        <v>106</v>
      </c>
      <c r="B7157">
        <v>1</v>
      </c>
      <c r="C7157" t="s">
        <v>4676</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16363</v>
      </c>
      <c r="R7157">
        <v>2697</v>
      </c>
      <c r="S7157">
        <v>2802</v>
      </c>
    </row>
    <row r="7158" spans="1:19" x14ac:dyDescent="0.3">
      <c r="A7158" t="s">
        <v>106</v>
      </c>
      <c r="B7158">
        <v>1</v>
      </c>
      <c r="C7158" t="s">
        <v>4676</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16364</v>
      </c>
      <c r="R7158">
        <v>1347</v>
      </c>
      <c r="S7158">
        <v>1540</v>
      </c>
    </row>
    <row r="7159" spans="1:19" x14ac:dyDescent="0.3">
      <c r="A7159" t="s">
        <v>106</v>
      </c>
      <c r="B7159">
        <v>1</v>
      </c>
      <c r="C7159" t="s">
        <v>4676</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16365</v>
      </c>
      <c r="R7159">
        <v>2803</v>
      </c>
      <c r="S7159">
        <v>2931</v>
      </c>
    </row>
    <row r="7160" spans="1:19" x14ac:dyDescent="0.3">
      <c r="A7160" t="s">
        <v>4296</v>
      </c>
      <c r="B7160">
        <v>1</v>
      </c>
      <c r="C7160" t="s">
        <v>4303</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16366</v>
      </c>
      <c r="R7160">
        <v>1</v>
      </c>
      <c r="S7160">
        <v>40</v>
      </c>
    </row>
    <row r="7161" spans="1:19" x14ac:dyDescent="0.3">
      <c r="A7161" t="s">
        <v>4296</v>
      </c>
      <c r="B7161">
        <v>1</v>
      </c>
      <c r="C7161" t="s">
        <v>4303</v>
      </c>
      <c r="D7161" t="e">
        <f>INDEX(Transcripts[#Data], MATCH(Exons[[#This Row],[Transcript stable ID]], Transcripts[Transcript stable ID], 0), 4)</f>
        <v>#N/A</v>
      </c>
      <c r="E7161" t="s">
        <v>27</v>
      </c>
      <c r="J7161">
        <v>50344378</v>
      </c>
      <c r="K7161">
        <v>50367234</v>
      </c>
      <c r="L7161">
        <v>50367353</v>
      </c>
      <c r="N7161">
        <v>3</v>
      </c>
      <c r="O7161">
        <v>196</v>
      </c>
      <c r="P7161">
        <v>315</v>
      </c>
      <c r="Q7161" t="s">
        <v>16367</v>
      </c>
      <c r="R7161">
        <v>41</v>
      </c>
      <c r="S7161">
        <v>160</v>
      </c>
    </row>
    <row r="7162" spans="1:19" x14ac:dyDescent="0.3">
      <c r="A7162" t="s">
        <v>4296</v>
      </c>
      <c r="B7162">
        <v>1</v>
      </c>
      <c r="C7162" t="s">
        <v>4303</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16368</v>
      </c>
    </row>
    <row r="7163" spans="1:19" x14ac:dyDescent="0.3">
      <c r="A7163" t="s">
        <v>4296</v>
      </c>
      <c r="B7163">
        <v>1</v>
      </c>
      <c r="C7163" t="s">
        <v>4303</v>
      </c>
      <c r="D7163" t="e">
        <f>INDEX(Transcripts[#Data], MATCH(Exons[[#This Row],[Transcript stable ID]], Transcripts[Transcript stable ID], 0), 4)</f>
        <v>#N/A</v>
      </c>
      <c r="E7163" t="s">
        <v>27</v>
      </c>
      <c r="J7163">
        <v>50344378</v>
      </c>
      <c r="K7163">
        <v>50444231</v>
      </c>
      <c r="L7163">
        <v>50444491</v>
      </c>
      <c r="N7163">
        <v>4</v>
      </c>
      <c r="O7163">
        <v>316</v>
      </c>
      <c r="P7163">
        <v>576</v>
      </c>
      <c r="Q7163" t="s">
        <v>16369</v>
      </c>
      <c r="R7163">
        <v>161</v>
      </c>
      <c r="S7163">
        <v>421</v>
      </c>
    </row>
    <row r="7164" spans="1:19" x14ac:dyDescent="0.3">
      <c r="A7164" t="s">
        <v>4296</v>
      </c>
      <c r="B7164">
        <v>1</v>
      </c>
      <c r="C7164" t="s">
        <v>4303</v>
      </c>
      <c r="D7164" t="e">
        <f>INDEX(Transcripts[#Data], MATCH(Exons[[#This Row],[Transcript stable ID]], Transcripts[Transcript stable ID], 0), 4)</f>
        <v>#N/A</v>
      </c>
      <c r="E7164" t="s">
        <v>27</v>
      </c>
      <c r="J7164">
        <v>50344378</v>
      </c>
      <c r="K7164">
        <v>50450238</v>
      </c>
      <c r="L7164">
        <v>50450405</v>
      </c>
      <c r="N7164">
        <v>5</v>
      </c>
      <c r="O7164">
        <v>577</v>
      </c>
      <c r="P7164">
        <v>744</v>
      </c>
      <c r="Q7164" t="s">
        <v>16370</v>
      </c>
      <c r="R7164">
        <v>422</v>
      </c>
      <c r="S7164">
        <v>589</v>
      </c>
    </row>
    <row r="7165" spans="1:19" x14ac:dyDescent="0.3">
      <c r="A7165" t="s">
        <v>4296</v>
      </c>
      <c r="B7165">
        <v>1</v>
      </c>
      <c r="C7165" t="s">
        <v>4303</v>
      </c>
      <c r="D7165" t="e">
        <f>INDEX(Transcripts[#Data], MATCH(Exons[[#This Row],[Transcript stable ID]], Transcripts[Transcript stable ID], 0), 4)</f>
        <v>#N/A</v>
      </c>
      <c r="E7165" t="s">
        <v>27</v>
      </c>
      <c r="J7165">
        <v>50344378</v>
      </c>
      <c r="K7165">
        <v>50459427</v>
      </c>
      <c r="L7165">
        <v>50459561</v>
      </c>
      <c r="N7165">
        <v>7</v>
      </c>
      <c r="O7165">
        <v>871</v>
      </c>
      <c r="P7165">
        <v>1005</v>
      </c>
      <c r="Q7165" t="s">
        <v>16371</v>
      </c>
      <c r="R7165">
        <v>716</v>
      </c>
      <c r="S7165">
        <v>850</v>
      </c>
    </row>
    <row r="7166" spans="1:19" x14ac:dyDescent="0.3">
      <c r="A7166" t="s">
        <v>4296</v>
      </c>
      <c r="B7166">
        <v>1</v>
      </c>
      <c r="C7166" t="s">
        <v>4303</v>
      </c>
      <c r="D7166" t="e">
        <f>INDEX(Transcripts[#Data], MATCH(Exons[[#This Row],[Transcript stable ID]], Transcripts[Transcript stable ID], 0), 4)</f>
        <v>#N/A</v>
      </c>
      <c r="E7166" t="s">
        <v>27</v>
      </c>
      <c r="J7166">
        <v>50344378</v>
      </c>
      <c r="K7166">
        <v>50455043</v>
      </c>
      <c r="L7166">
        <v>50455168</v>
      </c>
      <c r="N7166">
        <v>6</v>
      </c>
      <c r="O7166">
        <v>745</v>
      </c>
      <c r="P7166">
        <v>870</v>
      </c>
      <c r="Q7166" t="s">
        <v>16372</v>
      </c>
      <c r="R7166">
        <v>590</v>
      </c>
      <c r="S7166">
        <v>715</v>
      </c>
    </row>
    <row r="7167" spans="1:19" x14ac:dyDescent="0.3">
      <c r="A7167" t="s">
        <v>4296</v>
      </c>
      <c r="B7167">
        <v>1</v>
      </c>
      <c r="C7167" t="s">
        <v>4303</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16373</v>
      </c>
      <c r="R7167">
        <v>851</v>
      </c>
      <c r="S7167">
        <v>1560</v>
      </c>
    </row>
    <row r="7168" spans="1:19" x14ac:dyDescent="0.3">
      <c r="A7168" t="s">
        <v>4296</v>
      </c>
      <c r="B7168">
        <v>1</v>
      </c>
      <c r="C7168" t="s">
        <v>4306</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16366</v>
      </c>
      <c r="R7168">
        <v>1</v>
      </c>
      <c r="S7168">
        <v>40</v>
      </c>
    </row>
    <row r="7169" spans="1:19" x14ac:dyDescent="0.3">
      <c r="A7169" t="s">
        <v>4296</v>
      </c>
      <c r="B7169">
        <v>1</v>
      </c>
      <c r="C7169" t="s">
        <v>4306</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16367</v>
      </c>
      <c r="R7169">
        <v>41</v>
      </c>
      <c r="S7169">
        <v>160</v>
      </c>
    </row>
    <row r="7170" spans="1:19" x14ac:dyDescent="0.3">
      <c r="A7170" t="s">
        <v>4296</v>
      </c>
      <c r="B7170">
        <v>1</v>
      </c>
      <c r="C7170" t="s">
        <v>4306</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16368</v>
      </c>
    </row>
    <row r="7171" spans="1:19" x14ac:dyDescent="0.3">
      <c r="A7171" t="s">
        <v>4296</v>
      </c>
      <c r="B7171">
        <v>1</v>
      </c>
      <c r="C7171" t="s">
        <v>4306</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16369</v>
      </c>
      <c r="R7171">
        <v>161</v>
      </c>
      <c r="S7171">
        <v>421</v>
      </c>
    </row>
    <row r="7172" spans="1:19" x14ac:dyDescent="0.3">
      <c r="A7172" t="s">
        <v>4296</v>
      </c>
      <c r="B7172">
        <v>1</v>
      </c>
      <c r="C7172" t="s">
        <v>4306</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16370</v>
      </c>
      <c r="R7172">
        <v>422</v>
      </c>
      <c r="S7172">
        <v>589</v>
      </c>
    </row>
    <row r="7173" spans="1:19" x14ac:dyDescent="0.3">
      <c r="A7173" t="s">
        <v>4296</v>
      </c>
      <c r="B7173">
        <v>1</v>
      </c>
      <c r="C7173" t="s">
        <v>4306</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16373</v>
      </c>
      <c r="R7173">
        <v>590</v>
      </c>
      <c r="S7173">
        <v>1299</v>
      </c>
    </row>
    <row r="7174" spans="1:19" x14ac:dyDescent="0.3">
      <c r="A7174" t="s">
        <v>4296</v>
      </c>
      <c r="B7174">
        <v>1</v>
      </c>
      <c r="C7174" t="s">
        <v>4309</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16366</v>
      </c>
      <c r="R7174">
        <v>1</v>
      </c>
      <c r="S7174">
        <v>40</v>
      </c>
    </row>
    <row r="7175" spans="1:19" x14ac:dyDescent="0.3">
      <c r="A7175" t="s">
        <v>4296</v>
      </c>
      <c r="B7175">
        <v>1</v>
      </c>
      <c r="C7175" t="s">
        <v>4309</v>
      </c>
      <c r="D7175" t="e">
        <f>INDEX(Transcripts[#Data], MATCH(Exons[[#This Row],[Transcript stable ID]], Transcripts[Transcript stable ID], 0), 4)</f>
        <v>#N/A</v>
      </c>
      <c r="E7175" t="s">
        <v>27</v>
      </c>
      <c r="J7175">
        <v>50344378</v>
      </c>
      <c r="K7175">
        <v>50367234</v>
      </c>
      <c r="L7175">
        <v>50367353</v>
      </c>
      <c r="N7175">
        <v>3</v>
      </c>
      <c r="O7175">
        <v>196</v>
      </c>
      <c r="P7175">
        <v>315</v>
      </c>
      <c r="Q7175" t="s">
        <v>16367</v>
      </c>
      <c r="R7175">
        <v>41</v>
      </c>
      <c r="S7175">
        <v>160</v>
      </c>
    </row>
    <row r="7176" spans="1:19" x14ac:dyDescent="0.3">
      <c r="A7176" t="s">
        <v>4296</v>
      </c>
      <c r="B7176">
        <v>1</v>
      </c>
      <c r="C7176" t="s">
        <v>4309</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16368</v>
      </c>
    </row>
    <row r="7177" spans="1:19" x14ac:dyDescent="0.3">
      <c r="A7177" t="s">
        <v>4296</v>
      </c>
      <c r="B7177">
        <v>1</v>
      </c>
      <c r="C7177" t="s">
        <v>4309</v>
      </c>
      <c r="D7177" t="e">
        <f>INDEX(Transcripts[#Data], MATCH(Exons[[#This Row],[Transcript stable ID]], Transcripts[Transcript stable ID], 0), 4)</f>
        <v>#N/A</v>
      </c>
      <c r="E7177" t="s">
        <v>27</v>
      </c>
      <c r="J7177">
        <v>50344378</v>
      </c>
      <c r="K7177">
        <v>50450238</v>
      </c>
      <c r="L7177">
        <v>50450405</v>
      </c>
      <c r="N7177">
        <v>4</v>
      </c>
      <c r="O7177">
        <v>316</v>
      </c>
      <c r="P7177">
        <v>483</v>
      </c>
      <c r="Q7177" t="s">
        <v>16370</v>
      </c>
      <c r="R7177">
        <v>161</v>
      </c>
      <c r="S7177">
        <v>328</v>
      </c>
    </row>
    <row r="7178" spans="1:19" x14ac:dyDescent="0.3">
      <c r="A7178" t="s">
        <v>4296</v>
      </c>
      <c r="B7178">
        <v>1</v>
      </c>
      <c r="C7178" t="s">
        <v>4309</v>
      </c>
      <c r="D7178" t="e">
        <f>INDEX(Transcripts[#Data], MATCH(Exons[[#This Row],[Transcript stable ID]], Transcripts[Transcript stable ID], 0), 4)</f>
        <v>#N/A</v>
      </c>
      <c r="E7178" t="s">
        <v>27</v>
      </c>
      <c r="J7178">
        <v>50344378</v>
      </c>
      <c r="K7178">
        <v>50459427</v>
      </c>
      <c r="L7178">
        <v>50459561</v>
      </c>
      <c r="N7178">
        <v>6</v>
      </c>
      <c r="O7178">
        <v>610</v>
      </c>
      <c r="P7178">
        <v>744</v>
      </c>
      <c r="Q7178" t="s">
        <v>16371</v>
      </c>
      <c r="R7178">
        <v>455</v>
      </c>
      <c r="S7178">
        <v>589</v>
      </c>
    </row>
    <row r="7179" spans="1:19" x14ac:dyDescent="0.3">
      <c r="A7179" t="s">
        <v>4296</v>
      </c>
      <c r="B7179">
        <v>1</v>
      </c>
      <c r="C7179" t="s">
        <v>4309</v>
      </c>
      <c r="D7179" t="e">
        <f>INDEX(Transcripts[#Data], MATCH(Exons[[#This Row],[Transcript stable ID]], Transcripts[Transcript stable ID], 0), 4)</f>
        <v>#N/A</v>
      </c>
      <c r="E7179" t="s">
        <v>27</v>
      </c>
      <c r="J7179">
        <v>50344378</v>
      </c>
      <c r="K7179">
        <v>50455043</v>
      </c>
      <c r="L7179">
        <v>50455168</v>
      </c>
      <c r="N7179">
        <v>5</v>
      </c>
      <c r="O7179">
        <v>484</v>
      </c>
      <c r="P7179">
        <v>609</v>
      </c>
      <c r="Q7179" t="s">
        <v>16372</v>
      </c>
      <c r="R7179">
        <v>329</v>
      </c>
      <c r="S7179">
        <v>454</v>
      </c>
    </row>
    <row r="7180" spans="1:19" x14ac:dyDescent="0.3">
      <c r="A7180" t="s">
        <v>4296</v>
      </c>
      <c r="B7180">
        <v>1</v>
      </c>
      <c r="C7180" t="s">
        <v>4309</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16373</v>
      </c>
      <c r="R7180">
        <v>590</v>
      </c>
      <c r="S7180">
        <v>1299</v>
      </c>
    </row>
    <row r="7181" spans="1:19" x14ac:dyDescent="0.3">
      <c r="A7181" t="s">
        <v>4296</v>
      </c>
      <c r="B7181">
        <v>1</v>
      </c>
      <c r="C7181" t="s">
        <v>4311</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16366</v>
      </c>
      <c r="R7181">
        <v>1</v>
      </c>
      <c r="S7181">
        <v>40</v>
      </c>
    </row>
    <row r="7182" spans="1:19" x14ac:dyDescent="0.3">
      <c r="A7182" t="s">
        <v>4296</v>
      </c>
      <c r="B7182">
        <v>1</v>
      </c>
      <c r="C7182" t="s">
        <v>4311</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16367</v>
      </c>
      <c r="R7182">
        <v>41</v>
      </c>
      <c r="S7182">
        <v>160</v>
      </c>
    </row>
    <row r="7183" spans="1:19" x14ac:dyDescent="0.3">
      <c r="A7183" t="s">
        <v>4296</v>
      </c>
      <c r="B7183">
        <v>1</v>
      </c>
      <c r="C7183" t="s">
        <v>4311</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16368</v>
      </c>
    </row>
    <row r="7184" spans="1:19" x14ac:dyDescent="0.3">
      <c r="A7184" t="s">
        <v>4296</v>
      </c>
      <c r="B7184">
        <v>1</v>
      </c>
      <c r="C7184" t="s">
        <v>4311</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16369</v>
      </c>
      <c r="R7184">
        <v>161</v>
      </c>
      <c r="S7184">
        <v>421</v>
      </c>
    </row>
    <row r="7185" spans="1:19" x14ac:dyDescent="0.3">
      <c r="A7185" t="s">
        <v>4296</v>
      </c>
      <c r="B7185">
        <v>1</v>
      </c>
      <c r="C7185" t="s">
        <v>4311</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16373</v>
      </c>
      <c r="R7185">
        <v>422</v>
      </c>
      <c r="S7185">
        <v>1131</v>
      </c>
    </row>
    <row r="7186" spans="1:19" x14ac:dyDescent="0.3">
      <c r="A7186" t="s">
        <v>7345</v>
      </c>
      <c r="B7186">
        <v>-1</v>
      </c>
      <c r="C7186" t="s">
        <v>7348</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16374</v>
      </c>
    </row>
    <row r="7187" spans="1:19" x14ac:dyDescent="0.3">
      <c r="A7187" t="s">
        <v>7345</v>
      </c>
      <c r="B7187">
        <v>-1</v>
      </c>
      <c r="C7187" t="s">
        <v>7348</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16375</v>
      </c>
      <c r="R7187">
        <v>1</v>
      </c>
      <c r="S7187">
        <v>144</v>
      </c>
    </row>
    <row r="7188" spans="1:19" x14ac:dyDescent="0.3">
      <c r="A7188" t="s">
        <v>7345</v>
      </c>
      <c r="B7188">
        <v>-1</v>
      </c>
      <c r="C7188" t="s">
        <v>7348</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16376</v>
      </c>
      <c r="R7188">
        <v>145</v>
      </c>
      <c r="S7188">
        <v>274</v>
      </c>
    </row>
    <row r="7189" spans="1:19" x14ac:dyDescent="0.3">
      <c r="A7189" t="s">
        <v>7345</v>
      </c>
      <c r="B7189">
        <v>-1</v>
      </c>
      <c r="C7189" t="s">
        <v>7348</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16377</v>
      </c>
      <c r="R7189">
        <v>275</v>
      </c>
      <c r="S7189">
        <v>374</v>
      </c>
    </row>
    <row r="7190" spans="1:19" x14ac:dyDescent="0.3">
      <c r="A7190" t="s">
        <v>7345</v>
      </c>
      <c r="B7190">
        <v>-1</v>
      </c>
      <c r="C7190" t="s">
        <v>7348</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16378</v>
      </c>
      <c r="R7190">
        <v>375</v>
      </c>
      <c r="S7190">
        <v>481</v>
      </c>
    </row>
    <row r="7191" spans="1:19" x14ac:dyDescent="0.3">
      <c r="A7191" t="s">
        <v>7345</v>
      </c>
      <c r="B7191">
        <v>-1</v>
      </c>
      <c r="C7191" t="s">
        <v>7348</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16379</v>
      </c>
      <c r="R7191">
        <v>482</v>
      </c>
      <c r="S7191">
        <v>688</v>
      </c>
    </row>
    <row r="7192" spans="1:19" x14ac:dyDescent="0.3">
      <c r="A7192" t="s">
        <v>7345</v>
      </c>
      <c r="B7192">
        <v>-1</v>
      </c>
      <c r="C7192" t="s">
        <v>7348</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16380</v>
      </c>
      <c r="R7192">
        <v>689</v>
      </c>
      <c r="S7192">
        <v>814</v>
      </c>
    </row>
    <row r="7193" spans="1:19" x14ac:dyDescent="0.3">
      <c r="A7193" t="s">
        <v>7345</v>
      </c>
      <c r="B7193">
        <v>-1</v>
      </c>
      <c r="C7193" t="s">
        <v>7348</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16381</v>
      </c>
      <c r="R7193">
        <v>815</v>
      </c>
      <c r="S7193">
        <v>937</v>
      </c>
    </row>
    <row r="7194" spans="1:19" x14ac:dyDescent="0.3">
      <c r="A7194" t="s">
        <v>7345</v>
      </c>
      <c r="B7194">
        <v>-1</v>
      </c>
      <c r="C7194" t="s">
        <v>7348</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16382</v>
      </c>
      <c r="R7194">
        <v>938</v>
      </c>
      <c r="S7194">
        <v>1161</v>
      </c>
    </row>
    <row r="7195" spans="1:19" x14ac:dyDescent="0.3">
      <c r="A7195" t="s">
        <v>7345</v>
      </c>
      <c r="B7195">
        <v>-1</v>
      </c>
      <c r="C7195" t="s">
        <v>7348</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16383</v>
      </c>
      <c r="R7195">
        <v>1162</v>
      </c>
      <c r="S7195">
        <v>1321</v>
      </c>
    </row>
    <row r="7196" spans="1:19" x14ac:dyDescent="0.3">
      <c r="A7196" t="s">
        <v>7345</v>
      </c>
      <c r="B7196">
        <v>-1</v>
      </c>
      <c r="C7196" t="s">
        <v>7348</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16384</v>
      </c>
      <c r="R7196">
        <v>1322</v>
      </c>
      <c r="S7196">
        <v>1470</v>
      </c>
    </row>
    <row r="7197" spans="1:19" x14ac:dyDescent="0.3">
      <c r="A7197" t="s">
        <v>7345</v>
      </c>
      <c r="B7197">
        <v>-1</v>
      </c>
      <c r="C7197" t="s">
        <v>7348</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16385</v>
      </c>
      <c r="R7197">
        <v>1471</v>
      </c>
      <c r="S7197">
        <v>1620</v>
      </c>
    </row>
    <row r="7198" spans="1:19" x14ac:dyDescent="0.3">
      <c r="A7198" t="s">
        <v>7345</v>
      </c>
      <c r="B7198">
        <v>-1</v>
      </c>
      <c r="C7198" t="s">
        <v>7348</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16386</v>
      </c>
      <c r="R7198">
        <v>1621</v>
      </c>
      <c r="S7198">
        <v>1704</v>
      </c>
    </row>
    <row r="7199" spans="1:19" x14ac:dyDescent="0.3">
      <c r="A7199" t="s">
        <v>7345</v>
      </c>
      <c r="B7199">
        <v>-1</v>
      </c>
      <c r="C7199" t="s">
        <v>7348</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16387</v>
      </c>
      <c r="R7199">
        <v>1705</v>
      </c>
      <c r="S7199">
        <v>1896</v>
      </c>
    </row>
    <row r="7200" spans="1:19" x14ac:dyDescent="0.3">
      <c r="A7200" t="s">
        <v>5529</v>
      </c>
      <c r="B7200">
        <v>-1</v>
      </c>
      <c r="C7200" t="s">
        <v>5538</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16388</v>
      </c>
      <c r="R7200">
        <v>5614</v>
      </c>
      <c r="S7200">
        <v>5714</v>
      </c>
    </row>
    <row r="7201" spans="1:19" x14ac:dyDescent="0.3">
      <c r="A7201" t="s">
        <v>5529</v>
      </c>
      <c r="B7201">
        <v>-1</v>
      </c>
      <c r="C7201" t="s">
        <v>5538</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16389</v>
      </c>
      <c r="R7201">
        <v>5715</v>
      </c>
      <c r="S7201">
        <v>5811</v>
      </c>
    </row>
    <row r="7202" spans="1:19" x14ac:dyDescent="0.3">
      <c r="A7202" t="s">
        <v>5529</v>
      </c>
      <c r="B7202">
        <v>-1</v>
      </c>
      <c r="C7202" t="s">
        <v>5538</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16390</v>
      </c>
      <c r="R7202">
        <v>5812</v>
      </c>
      <c r="S7202">
        <v>5910</v>
      </c>
    </row>
    <row r="7203" spans="1:19" x14ac:dyDescent="0.3">
      <c r="A7203" t="s">
        <v>5529</v>
      </c>
      <c r="B7203">
        <v>-1</v>
      </c>
      <c r="C7203" t="s">
        <v>5538</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16391</v>
      </c>
      <c r="R7203">
        <v>5911</v>
      </c>
      <c r="S7203">
        <v>6033</v>
      </c>
    </row>
    <row r="7204" spans="1:19" x14ac:dyDescent="0.3">
      <c r="A7204" t="s">
        <v>5529</v>
      </c>
      <c r="B7204">
        <v>-1</v>
      </c>
      <c r="C7204" t="s">
        <v>5538</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16392</v>
      </c>
      <c r="R7204">
        <v>6034</v>
      </c>
      <c r="S7204">
        <v>6216</v>
      </c>
    </row>
    <row r="7205" spans="1:19" x14ac:dyDescent="0.3">
      <c r="A7205" t="s">
        <v>5529</v>
      </c>
      <c r="B7205">
        <v>-1</v>
      </c>
      <c r="C7205" t="s">
        <v>5538</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16393</v>
      </c>
      <c r="R7205">
        <v>6217</v>
      </c>
      <c r="S7205">
        <v>6351</v>
      </c>
    </row>
    <row r="7206" spans="1:19" x14ac:dyDescent="0.3">
      <c r="A7206" t="s">
        <v>5529</v>
      </c>
      <c r="B7206">
        <v>-1</v>
      </c>
      <c r="C7206" t="s">
        <v>5538</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16394</v>
      </c>
      <c r="R7206">
        <v>6352</v>
      </c>
      <c r="S7206">
        <v>6526</v>
      </c>
    </row>
    <row r="7207" spans="1:19" x14ac:dyDescent="0.3">
      <c r="A7207" t="s">
        <v>5529</v>
      </c>
      <c r="B7207">
        <v>-1</v>
      </c>
      <c r="C7207" t="s">
        <v>5538</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16395</v>
      </c>
      <c r="R7207">
        <v>6527</v>
      </c>
      <c r="S7207">
        <v>6662</v>
      </c>
    </row>
    <row r="7208" spans="1:19" x14ac:dyDescent="0.3">
      <c r="A7208" t="s">
        <v>5529</v>
      </c>
      <c r="B7208">
        <v>-1</v>
      </c>
      <c r="C7208" t="s">
        <v>5538</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16396</v>
      </c>
      <c r="R7208">
        <v>6663</v>
      </c>
      <c r="S7208">
        <v>6810</v>
      </c>
    </row>
    <row r="7209" spans="1:19" x14ac:dyDescent="0.3">
      <c r="A7209" t="s">
        <v>5529</v>
      </c>
      <c r="B7209">
        <v>-1</v>
      </c>
      <c r="C7209" t="s">
        <v>5538</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16397</v>
      </c>
      <c r="R7209">
        <v>6811</v>
      </c>
      <c r="S7209">
        <v>6933</v>
      </c>
    </row>
    <row r="7210" spans="1:19" x14ac:dyDescent="0.3">
      <c r="A7210" t="s">
        <v>5529</v>
      </c>
      <c r="B7210">
        <v>-1</v>
      </c>
      <c r="C7210" t="s">
        <v>5538</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16398</v>
      </c>
      <c r="R7210">
        <v>6934</v>
      </c>
      <c r="S7210">
        <v>7016</v>
      </c>
    </row>
    <row r="7211" spans="1:19" x14ac:dyDescent="0.3">
      <c r="A7211" t="s">
        <v>5529</v>
      </c>
      <c r="B7211">
        <v>-1</v>
      </c>
      <c r="C7211" t="s">
        <v>5538</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16399</v>
      </c>
      <c r="R7211">
        <v>7017</v>
      </c>
      <c r="S7211">
        <v>7089</v>
      </c>
    </row>
    <row r="7212" spans="1:19" x14ac:dyDescent="0.3">
      <c r="A7212" t="s">
        <v>5529</v>
      </c>
      <c r="B7212">
        <v>-1</v>
      </c>
      <c r="C7212" t="s">
        <v>5538</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16400</v>
      </c>
      <c r="R7212">
        <v>7090</v>
      </c>
      <c r="S7212">
        <v>7164</v>
      </c>
    </row>
    <row r="7213" spans="1:19" x14ac:dyDescent="0.3">
      <c r="A7213" t="s">
        <v>5529</v>
      </c>
      <c r="B7213">
        <v>-1</v>
      </c>
      <c r="C7213" t="s">
        <v>5538</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16401</v>
      </c>
      <c r="R7213">
        <v>7165</v>
      </c>
      <c r="S7213">
        <v>7300</v>
      </c>
    </row>
    <row r="7214" spans="1:19" x14ac:dyDescent="0.3">
      <c r="A7214" t="s">
        <v>5529</v>
      </c>
      <c r="B7214">
        <v>-1</v>
      </c>
      <c r="C7214" t="s">
        <v>5538</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16402</v>
      </c>
      <c r="R7214">
        <v>7301</v>
      </c>
      <c r="S7214">
        <v>7366</v>
      </c>
    </row>
    <row r="7215" spans="1:19" x14ac:dyDescent="0.3">
      <c r="A7215" t="s">
        <v>5529</v>
      </c>
      <c r="B7215">
        <v>-1</v>
      </c>
      <c r="C7215" t="s">
        <v>5538</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16403</v>
      </c>
      <c r="R7215">
        <v>7367</v>
      </c>
      <c r="S7215">
        <v>7447</v>
      </c>
    </row>
    <row r="7216" spans="1:19" x14ac:dyDescent="0.3">
      <c r="A7216" t="s">
        <v>5529</v>
      </c>
      <c r="B7216">
        <v>-1</v>
      </c>
      <c r="C7216" t="s">
        <v>5538</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16404</v>
      </c>
      <c r="R7216">
        <v>7448</v>
      </c>
      <c r="S7216">
        <v>7528</v>
      </c>
    </row>
    <row r="7217" spans="1:19" x14ac:dyDescent="0.3">
      <c r="A7217" t="s">
        <v>5529</v>
      </c>
      <c r="B7217">
        <v>-1</v>
      </c>
      <c r="C7217" t="s">
        <v>5538</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16405</v>
      </c>
      <c r="R7217">
        <v>7529</v>
      </c>
      <c r="S7217">
        <v>7634</v>
      </c>
    </row>
    <row r="7218" spans="1:19" x14ac:dyDescent="0.3">
      <c r="A7218" t="s">
        <v>5529</v>
      </c>
      <c r="B7218">
        <v>-1</v>
      </c>
      <c r="C7218" t="s">
        <v>5538</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16406</v>
      </c>
      <c r="R7218">
        <v>7635</v>
      </c>
      <c r="S7218">
        <v>7650</v>
      </c>
    </row>
    <row r="7219" spans="1:19" x14ac:dyDescent="0.3">
      <c r="A7219" t="s">
        <v>5529</v>
      </c>
      <c r="B7219">
        <v>-1</v>
      </c>
      <c r="C7219" t="s">
        <v>5538</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16407</v>
      </c>
    </row>
    <row r="7220" spans="1:19" x14ac:dyDescent="0.3">
      <c r="A7220" t="s">
        <v>5529</v>
      </c>
      <c r="B7220">
        <v>-1</v>
      </c>
      <c r="C7220" t="s">
        <v>5538</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16408</v>
      </c>
      <c r="R7220">
        <v>1</v>
      </c>
      <c r="S7220">
        <v>162</v>
      </c>
    </row>
    <row r="7221" spans="1:19" x14ac:dyDescent="0.3">
      <c r="A7221" t="s">
        <v>5529</v>
      </c>
      <c r="B7221">
        <v>-1</v>
      </c>
      <c r="C7221" t="s">
        <v>5538</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16409</v>
      </c>
      <c r="R7221">
        <v>163</v>
      </c>
      <c r="S7221">
        <v>271</v>
      </c>
    </row>
    <row r="7222" spans="1:19" x14ac:dyDescent="0.3">
      <c r="A7222" t="s">
        <v>5529</v>
      </c>
      <c r="B7222">
        <v>-1</v>
      </c>
      <c r="C7222" t="s">
        <v>5538</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16410</v>
      </c>
      <c r="R7222">
        <v>272</v>
      </c>
      <c r="S7222">
        <v>504</v>
      </c>
    </row>
    <row r="7223" spans="1:19" x14ac:dyDescent="0.3">
      <c r="A7223" t="s">
        <v>5529</v>
      </c>
      <c r="B7223">
        <v>-1</v>
      </c>
      <c r="C7223" t="s">
        <v>5538</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16411</v>
      </c>
      <c r="R7223">
        <v>505</v>
      </c>
      <c r="S7223">
        <v>705</v>
      </c>
    </row>
    <row r="7224" spans="1:19" x14ac:dyDescent="0.3">
      <c r="A7224" t="s">
        <v>5529</v>
      </c>
      <c r="B7224">
        <v>-1</v>
      </c>
      <c r="C7224" t="s">
        <v>5538</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16412</v>
      </c>
      <c r="R7224">
        <v>706</v>
      </c>
      <c r="S7224">
        <v>840</v>
      </c>
    </row>
    <row r="7225" spans="1:19" x14ac:dyDescent="0.3">
      <c r="A7225" t="s">
        <v>5529</v>
      </c>
      <c r="B7225">
        <v>-1</v>
      </c>
      <c r="C7225" t="s">
        <v>5538</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16413</v>
      </c>
      <c r="R7225">
        <v>841</v>
      </c>
      <c r="S7225">
        <v>1116</v>
      </c>
    </row>
    <row r="7226" spans="1:19" x14ac:dyDescent="0.3">
      <c r="A7226" t="s">
        <v>5529</v>
      </c>
      <c r="B7226">
        <v>-1</v>
      </c>
      <c r="C7226" t="s">
        <v>5538</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16414</v>
      </c>
      <c r="R7226">
        <v>1117</v>
      </c>
      <c r="S7226">
        <v>1225</v>
      </c>
    </row>
    <row r="7227" spans="1:19" x14ac:dyDescent="0.3">
      <c r="A7227" t="s">
        <v>5529</v>
      </c>
      <c r="B7227">
        <v>-1</v>
      </c>
      <c r="C7227" t="s">
        <v>5538</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16415</v>
      </c>
      <c r="R7227">
        <v>1226</v>
      </c>
      <c r="S7227">
        <v>1412</v>
      </c>
    </row>
    <row r="7228" spans="1:19" x14ac:dyDescent="0.3">
      <c r="A7228" t="s">
        <v>5529</v>
      </c>
      <c r="B7228">
        <v>-1</v>
      </c>
      <c r="C7228" t="s">
        <v>5538</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16416</v>
      </c>
      <c r="R7228">
        <v>1413</v>
      </c>
      <c r="S7228">
        <v>1541</v>
      </c>
    </row>
    <row r="7229" spans="1:19" x14ac:dyDescent="0.3">
      <c r="A7229" t="s">
        <v>5529</v>
      </c>
      <c r="B7229">
        <v>-1</v>
      </c>
      <c r="C7229" t="s">
        <v>5538</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16417</v>
      </c>
      <c r="R7229">
        <v>1542</v>
      </c>
      <c r="S7229">
        <v>1786</v>
      </c>
    </row>
    <row r="7230" spans="1:19" x14ac:dyDescent="0.3">
      <c r="A7230" t="s">
        <v>5529</v>
      </c>
      <c r="B7230">
        <v>-1</v>
      </c>
      <c r="C7230" t="s">
        <v>5538</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16418</v>
      </c>
      <c r="R7230">
        <v>1787</v>
      </c>
      <c r="S7230">
        <v>2002</v>
      </c>
    </row>
    <row r="7231" spans="1:19" x14ac:dyDescent="0.3">
      <c r="A7231" t="s">
        <v>5529</v>
      </c>
      <c r="B7231">
        <v>-1</v>
      </c>
      <c r="C7231" t="s">
        <v>5538</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16419</v>
      </c>
      <c r="R7231">
        <v>2003</v>
      </c>
      <c r="S7231">
        <v>2208</v>
      </c>
    </row>
    <row r="7232" spans="1:19" x14ac:dyDescent="0.3">
      <c r="A7232" t="s">
        <v>5529</v>
      </c>
      <c r="B7232">
        <v>-1</v>
      </c>
      <c r="C7232" t="s">
        <v>5538</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16420</v>
      </c>
      <c r="R7232">
        <v>2209</v>
      </c>
      <c r="S7232">
        <v>2331</v>
      </c>
    </row>
    <row r="7233" spans="1:19" x14ac:dyDescent="0.3">
      <c r="A7233" t="s">
        <v>5529</v>
      </c>
      <c r="B7233">
        <v>-1</v>
      </c>
      <c r="C7233" t="s">
        <v>5538</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16421</v>
      </c>
      <c r="R7233">
        <v>2332</v>
      </c>
      <c r="S7233">
        <v>2421</v>
      </c>
    </row>
    <row r="7234" spans="1:19" x14ac:dyDescent="0.3">
      <c r="A7234" t="s">
        <v>5529</v>
      </c>
      <c r="B7234">
        <v>-1</v>
      </c>
      <c r="C7234" t="s">
        <v>5538</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16422</v>
      </c>
      <c r="R7234">
        <v>2422</v>
      </c>
      <c r="S7234">
        <v>2514</v>
      </c>
    </row>
    <row r="7235" spans="1:19" x14ac:dyDescent="0.3">
      <c r="A7235" t="s">
        <v>5529</v>
      </c>
      <c r="B7235">
        <v>-1</v>
      </c>
      <c r="C7235" t="s">
        <v>5538</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16423</v>
      </c>
      <c r="R7235">
        <v>2515</v>
      </c>
      <c r="S7235">
        <v>2649</v>
      </c>
    </row>
    <row r="7236" spans="1:19" x14ac:dyDescent="0.3">
      <c r="A7236" t="s">
        <v>5529</v>
      </c>
      <c r="B7236">
        <v>-1</v>
      </c>
      <c r="C7236" t="s">
        <v>5538</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16424</v>
      </c>
      <c r="R7236">
        <v>2650</v>
      </c>
      <c r="S7236">
        <v>2779</v>
      </c>
    </row>
    <row r="7237" spans="1:19" x14ac:dyDescent="0.3">
      <c r="A7237" t="s">
        <v>5529</v>
      </c>
      <c r="B7237">
        <v>-1</v>
      </c>
      <c r="C7237" t="s">
        <v>5538</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16425</v>
      </c>
      <c r="R7237">
        <v>2780</v>
      </c>
      <c r="S7237">
        <v>3030</v>
      </c>
    </row>
    <row r="7238" spans="1:19" x14ac:dyDescent="0.3">
      <c r="A7238" t="s">
        <v>5529</v>
      </c>
      <c r="B7238">
        <v>-1</v>
      </c>
      <c r="C7238" t="s">
        <v>5538</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16426</v>
      </c>
      <c r="R7238">
        <v>3031</v>
      </c>
      <c r="S7238">
        <v>3117</v>
      </c>
    </row>
    <row r="7239" spans="1:19" x14ac:dyDescent="0.3">
      <c r="A7239" t="s">
        <v>5529</v>
      </c>
      <c r="B7239">
        <v>-1</v>
      </c>
      <c r="C7239" t="s">
        <v>5538</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16427</v>
      </c>
      <c r="R7239">
        <v>3118</v>
      </c>
      <c r="S7239">
        <v>3285</v>
      </c>
    </row>
    <row r="7240" spans="1:19" x14ac:dyDescent="0.3">
      <c r="A7240" t="s">
        <v>5529</v>
      </c>
      <c r="B7240">
        <v>-1</v>
      </c>
      <c r="C7240" t="s">
        <v>5538</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16428</v>
      </c>
      <c r="R7240">
        <v>3286</v>
      </c>
      <c r="S7240">
        <v>3398</v>
      </c>
    </row>
    <row r="7241" spans="1:19" x14ac:dyDescent="0.3">
      <c r="A7241" t="s">
        <v>5529</v>
      </c>
      <c r="B7241">
        <v>-1</v>
      </c>
      <c r="C7241" t="s">
        <v>5538</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16429</v>
      </c>
      <c r="R7241">
        <v>3399</v>
      </c>
      <c r="S7241">
        <v>3561</v>
      </c>
    </row>
    <row r="7242" spans="1:19" x14ac:dyDescent="0.3">
      <c r="A7242" t="s">
        <v>5529</v>
      </c>
      <c r="B7242">
        <v>-1</v>
      </c>
      <c r="C7242" t="s">
        <v>5538</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16430</v>
      </c>
      <c r="R7242">
        <v>3562</v>
      </c>
      <c r="S7242">
        <v>3654</v>
      </c>
    </row>
    <row r="7243" spans="1:19" x14ac:dyDescent="0.3">
      <c r="A7243" t="s">
        <v>5529</v>
      </c>
      <c r="B7243">
        <v>-1</v>
      </c>
      <c r="C7243" t="s">
        <v>5538</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16431</v>
      </c>
      <c r="R7243">
        <v>3655</v>
      </c>
      <c r="S7243">
        <v>3801</v>
      </c>
    </row>
    <row r="7244" spans="1:19" x14ac:dyDescent="0.3">
      <c r="A7244" t="s">
        <v>5529</v>
      </c>
      <c r="B7244">
        <v>-1</v>
      </c>
      <c r="C7244" t="s">
        <v>5538</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16432</v>
      </c>
      <c r="R7244">
        <v>3802</v>
      </c>
      <c r="S7244">
        <v>3944</v>
      </c>
    </row>
    <row r="7245" spans="1:19" x14ac:dyDescent="0.3">
      <c r="A7245" t="s">
        <v>5529</v>
      </c>
      <c r="B7245">
        <v>-1</v>
      </c>
      <c r="C7245" t="s">
        <v>5538</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16433</v>
      </c>
      <c r="R7245">
        <v>3945</v>
      </c>
      <c r="S7245">
        <v>4107</v>
      </c>
    </row>
    <row r="7246" spans="1:19" x14ac:dyDescent="0.3">
      <c r="A7246" t="s">
        <v>5529</v>
      </c>
      <c r="B7246">
        <v>-1</v>
      </c>
      <c r="C7246" t="s">
        <v>5538</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16434</v>
      </c>
      <c r="R7246">
        <v>4108</v>
      </c>
      <c r="S7246">
        <v>4253</v>
      </c>
    </row>
    <row r="7247" spans="1:19" x14ac:dyDescent="0.3">
      <c r="A7247" t="s">
        <v>5529</v>
      </c>
      <c r="B7247">
        <v>-1</v>
      </c>
      <c r="C7247" t="s">
        <v>5538</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16435</v>
      </c>
      <c r="R7247">
        <v>4254</v>
      </c>
      <c r="S7247">
        <v>4329</v>
      </c>
    </row>
    <row r="7248" spans="1:19" x14ac:dyDescent="0.3">
      <c r="A7248" t="s">
        <v>5529</v>
      </c>
      <c r="B7248">
        <v>-1</v>
      </c>
      <c r="C7248" t="s">
        <v>5538</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16436</v>
      </c>
      <c r="R7248">
        <v>4330</v>
      </c>
      <c r="S7248">
        <v>4469</v>
      </c>
    </row>
    <row r="7249" spans="1:19" x14ac:dyDescent="0.3">
      <c r="A7249" t="s">
        <v>5529</v>
      </c>
      <c r="B7249">
        <v>-1</v>
      </c>
      <c r="C7249" t="s">
        <v>5538</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16437</v>
      </c>
      <c r="R7249">
        <v>4470</v>
      </c>
      <c r="S7249">
        <v>4570</v>
      </c>
    </row>
    <row r="7250" spans="1:19" x14ac:dyDescent="0.3">
      <c r="A7250" t="s">
        <v>5529</v>
      </c>
      <c r="B7250">
        <v>-1</v>
      </c>
      <c r="C7250" t="s">
        <v>5538</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16438</v>
      </c>
      <c r="R7250">
        <v>4571</v>
      </c>
      <c r="S7250">
        <v>4686</v>
      </c>
    </row>
    <row r="7251" spans="1:19" x14ac:dyDescent="0.3">
      <c r="A7251" t="s">
        <v>5529</v>
      </c>
      <c r="B7251">
        <v>-1</v>
      </c>
      <c r="C7251" t="s">
        <v>5538</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16439</v>
      </c>
      <c r="R7251">
        <v>4687</v>
      </c>
      <c r="S7251">
        <v>4764</v>
      </c>
    </row>
    <row r="7252" spans="1:19" x14ac:dyDescent="0.3">
      <c r="A7252" t="s">
        <v>5529</v>
      </c>
      <c r="B7252">
        <v>-1</v>
      </c>
      <c r="C7252" t="s">
        <v>5538</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16440</v>
      </c>
      <c r="R7252">
        <v>4765</v>
      </c>
      <c r="S7252">
        <v>4872</v>
      </c>
    </row>
    <row r="7253" spans="1:19" x14ac:dyDescent="0.3">
      <c r="A7253" t="s">
        <v>5529</v>
      </c>
      <c r="B7253">
        <v>-1</v>
      </c>
      <c r="C7253" t="s">
        <v>5538</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16441</v>
      </c>
      <c r="R7253">
        <v>4873</v>
      </c>
      <c r="S7253">
        <v>4998</v>
      </c>
    </row>
    <row r="7254" spans="1:19" x14ac:dyDescent="0.3">
      <c r="A7254" t="s">
        <v>5529</v>
      </c>
      <c r="B7254">
        <v>-1</v>
      </c>
      <c r="C7254" t="s">
        <v>5538</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16442</v>
      </c>
      <c r="R7254">
        <v>4999</v>
      </c>
      <c r="S7254">
        <v>5130</v>
      </c>
    </row>
    <row r="7255" spans="1:19" x14ac:dyDescent="0.3">
      <c r="A7255" t="s">
        <v>5529</v>
      </c>
      <c r="B7255">
        <v>-1</v>
      </c>
      <c r="C7255" t="s">
        <v>5538</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16443</v>
      </c>
      <c r="R7255">
        <v>5131</v>
      </c>
      <c r="S7255">
        <v>5246</v>
      </c>
    </row>
    <row r="7256" spans="1:19" x14ac:dyDescent="0.3">
      <c r="A7256" t="s">
        <v>5529</v>
      </c>
      <c r="B7256">
        <v>-1</v>
      </c>
      <c r="C7256" t="s">
        <v>5538</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16444</v>
      </c>
      <c r="R7256">
        <v>5247</v>
      </c>
      <c r="S7256">
        <v>5364</v>
      </c>
    </row>
    <row r="7257" spans="1:19" x14ac:dyDescent="0.3">
      <c r="A7257" t="s">
        <v>5529</v>
      </c>
      <c r="B7257">
        <v>-1</v>
      </c>
      <c r="C7257" t="s">
        <v>5538</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16445</v>
      </c>
      <c r="R7257">
        <v>5365</v>
      </c>
      <c r="S7257">
        <v>5613</v>
      </c>
    </row>
    <row r="7258" spans="1:19" x14ac:dyDescent="0.3">
      <c r="A7258" t="s">
        <v>956</v>
      </c>
      <c r="B7258">
        <v>-1</v>
      </c>
      <c r="C7258" t="s">
        <v>962</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16446</v>
      </c>
    </row>
    <row r="7259" spans="1:19" x14ac:dyDescent="0.3">
      <c r="A7259" t="s">
        <v>956</v>
      </c>
      <c r="B7259">
        <v>-1</v>
      </c>
      <c r="C7259" t="s">
        <v>962</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16447</v>
      </c>
      <c r="R7259">
        <v>1</v>
      </c>
      <c r="S7259">
        <v>93</v>
      </c>
    </row>
    <row r="7260" spans="1:19" x14ac:dyDescent="0.3">
      <c r="A7260" t="s">
        <v>956</v>
      </c>
      <c r="B7260">
        <v>-1</v>
      </c>
      <c r="C7260" t="s">
        <v>962</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16448</v>
      </c>
      <c r="R7260">
        <v>94</v>
      </c>
      <c r="S7260">
        <v>205</v>
      </c>
    </row>
    <row r="7261" spans="1:19" x14ac:dyDescent="0.3">
      <c r="A7261" t="s">
        <v>956</v>
      </c>
      <c r="B7261">
        <v>-1</v>
      </c>
      <c r="C7261" t="s">
        <v>962</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16449</v>
      </c>
      <c r="R7261">
        <v>206</v>
      </c>
      <c r="S7261">
        <v>379</v>
      </c>
    </row>
    <row r="7262" spans="1:19" x14ac:dyDescent="0.3">
      <c r="A7262" t="s">
        <v>956</v>
      </c>
      <c r="B7262">
        <v>-1</v>
      </c>
      <c r="C7262" t="s">
        <v>962</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16450</v>
      </c>
      <c r="R7262">
        <v>380</v>
      </c>
      <c r="S7262">
        <v>507</v>
      </c>
    </row>
    <row r="7263" spans="1:19" x14ac:dyDescent="0.3">
      <c r="A7263" t="s">
        <v>956</v>
      </c>
      <c r="B7263">
        <v>-1</v>
      </c>
      <c r="C7263" t="s">
        <v>962</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16451</v>
      </c>
      <c r="R7263">
        <v>508</v>
      </c>
      <c r="S7263">
        <v>627</v>
      </c>
    </row>
    <row r="7264" spans="1:19" x14ac:dyDescent="0.3">
      <c r="A7264" t="s">
        <v>956</v>
      </c>
      <c r="B7264">
        <v>-1</v>
      </c>
      <c r="C7264" t="s">
        <v>962</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16452</v>
      </c>
      <c r="R7264">
        <v>628</v>
      </c>
      <c r="S7264">
        <v>918</v>
      </c>
    </row>
    <row r="7265" spans="1:19" x14ac:dyDescent="0.3">
      <c r="A7265" t="s">
        <v>956</v>
      </c>
      <c r="B7265">
        <v>-1</v>
      </c>
      <c r="C7265" t="s">
        <v>962</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16453</v>
      </c>
      <c r="R7265">
        <v>919</v>
      </c>
      <c r="S7265">
        <v>1140</v>
      </c>
    </row>
    <row r="7266" spans="1:19" x14ac:dyDescent="0.3">
      <c r="A7266" t="s">
        <v>956</v>
      </c>
      <c r="B7266">
        <v>-1</v>
      </c>
      <c r="C7266" t="s">
        <v>962</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16454</v>
      </c>
      <c r="R7266">
        <v>1141</v>
      </c>
      <c r="S7266">
        <v>1340</v>
      </c>
    </row>
    <row r="7267" spans="1:19" x14ac:dyDescent="0.3">
      <c r="A7267" t="s">
        <v>956</v>
      </c>
      <c r="B7267">
        <v>-1</v>
      </c>
      <c r="C7267" t="s">
        <v>962</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16455</v>
      </c>
      <c r="R7267">
        <v>1341</v>
      </c>
      <c r="S7267">
        <v>1473</v>
      </c>
    </row>
    <row r="7268" spans="1:19" x14ac:dyDescent="0.3">
      <c r="A7268" t="s">
        <v>956</v>
      </c>
      <c r="B7268">
        <v>-1</v>
      </c>
      <c r="C7268" t="s">
        <v>962</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16456</v>
      </c>
      <c r="R7268">
        <v>1474</v>
      </c>
      <c r="S7268">
        <v>1628</v>
      </c>
    </row>
    <row r="7269" spans="1:19" x14ac:dyDescent="0.3">
      <c r="A7269" t="s">
        <v>956</v>
      </c>
      <c r="B7269">
        <v>-1</v>
      </c>
      <c r="C7269" t="s">
        <v>962</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16457</v>
      </c>
      <c r="R7269">
        <v>1629</v>
      </c>
      <c r="S7269">
        <v>1794</v>
      </c>
    </row>
    <row r="7270" spans="1:19" x14ac:dyDescent="0.3">
      <c r="A7270" t="s">
        <v>956</v>
      </c>
      <c r="B7270">
        <v>-1</v>
      </c>
      <c r="C7270" t="s">
        <v>962</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16458</v>
      </c>
      <c r="R7270">
        <v>1795</v>
      </c>
      <c r="S7270">
        <v>1935</v>
      </c>
    </row>
    <row r="7271" spans="1:19" x14ac:dyDescent="0.3">
      <c r="A7271" t="s">
        <v>956</v>
      </c>
      <c r="B7271">
        <v>-1</v>
      </c>
      <c r="C7271" t="s">
        <v>962</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16459</v>
      </c>
      <c r="R7271">
        <v>1936</v>
      </c>
      <c r="S7271">
        <v>2097</v>
      </c>
    </row>
    <row r="7272" spans="1:19" x14ac:dyDescent="0.3">
      <c r="A7272" t="s">
        <v>956</v>
      </c>
      <c r="B7272">
        <v>-1</v>
      </c>
      <c r="C7272" t="s">
        <v>962</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16460</v>
      </c>
      <c r="R7272">
        <v>2098</v>
      </c>
      <c r="S7272">
        <v>2257</v>
      </c>
    </row>
    <row r="7273" spans="1:19" x14ac:dyDescent="0.3">
      <c r="A7273" t="s">
        <v>956</v>
      </c>
      <c r="B7273">
        <v>-1</v>
      </c>
      <c r="C7273" t="s">
        <v>962</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16461</v>
      </c>
      <c r="R7273">
        <v>2258</v>
      </c>
      <c r="S7273">
        <v>2379</v>
      </c>
    </row>
    <row r="7274" spans="1:19" x14ac:dyDescent="0.3">
      <c r="A7274" t="s">
        <v>956</v>
      </c>
      <c r="B7274">
        <v>-1</v>
      </c>
      <c r="C7274" t="s">
        <v>962</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16462</v>
      </c>
      <c r="R7274">
        <v>2380</v>
      </c>
      <c r="S7274">
        <v>2492</v>
      </c>
    </row>
    <row r="7275" spans="1:19" x14ac:dyDescent="0.3">
      <c r="A7275" t="s">
        <v>956</v>
      </c>
      <c r="B7275">
        <v>-1</v>
      </c>
      <c r="C7275" t="s">
        <v>962</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16463</v>
      </c>
      <c r="R7275">
        <v>2493</v>
      </c>
      <c r="S7275">
        <v>2575</v>
      </c>
    </row>
    <row r="7276" spans="1:19" x14ac:dyDescent="0.3">
      <c r="A7276" t="s">
        <v>956</v>
      </c>
      <c r="B7276">
        <v>-1</v>
      </c>
      <c r="C7276" t="s">
        <v>962</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16464</v>
      </c>
      <c r="R7276">
        <v>2576</v>
      </c>
      <c r="S7276">
        <v>2905</v>
      </c>
    </row>
    <row r="7277" spans="1:19" x14ac:dyDescent="0.3">
      <c r="A7277" t="s">
        <v>956</v>
      </c>
      <c r="B7277">
        <v>-1</v>
      </c>
      <c r="C7277" t="s">
        <v>962</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16465</v>
      </c>
      <c r="R7277">
        <v>2906</v>
      </c>
      <c r="S7277">
        <v>3750</v>
      </c>
    </row>
    <row r="7278" spans="1:19" x14ac:dyDescent="0.3">
      <c r="A7278" t="s">
        <v>5183</v>
      </c>
      <c r="B7278">
        <v>1</v>
      </c>
      <c r="C7278" t="s">
        <v>5192</v>
      </c>
      <c r="D7278">
        <f>INDEX(Transcripts[#Data], MATCH(Exons[[#This Row],[Transcript stable ID]], Transcripts[Transcript stable ID], 0), 4)</f>
        <v>0</v>
      </c>
      <c r="E7278" t="s">
        <v>27</v>
      </c>
      <c r="J7278">
        <v>70338406</v>
      </c>
      <c r="K7278">
        <v>70339223</v>
      </c>
      <c r="L7278">
        <v>70339327</v>
      </c>
      <c r="N7278">
        <v>2</v>
      </c>
      <c r="O7278">
        <v>299</v>
      </c>
      <c r="P7278">
        <v>403</v>
      </c>
      <c r="Q7278" t="s">
        <v>16466</v>
      </c>
      <c r="R7278">
        <v>100</v>
      </c>
      <c r="S7278">
        <v>204</v>
      </c>
    </row>
    <row r="7279" spans="1:19" x14ac:dyDescent="0.3">
      <c r="A7279" t="s">
        <v>5183</v>
      </c>
      <c r="B7279">
        <v>1</v>
      </c>
      <c r="C7279" t="s">
        <v>5192</v>
      </c>
      <c r="D7279">
        <f>INDEX(Transcripts[#Data], MATCH(Exons[[#This Row],[Transcript stable ID]], Transcripts[Transcript stable ID], 0), 4)</f>
        <v>0</v>
      </c>
      <c r="E7279" t="s">
        <v>27</v>
      </c>
      <c r="J7279">
        <v>70338406</v>
      </c>
      <c r="K7279">
        <v>70339536</v>
      </c>
      <c r="L7279">
        <v>70339727</v>
      </c>
      <c r="N7279">
        <v>3</v>
      </c>
      <c r="O7279">
        <v>404</v>
      </c>
      <c r="P7279">
        <v>595</v>
      </c>
      <c r="Q7279" t="s">
        <v>16467</v>
      </c>
      <c r="R7279">
        <v>205</v>
      </c>
      <c r="S7279">
        <v>396</v>
      </c>
    </row>
    <row r="7280" spans="1:19" x14ac:dyDescent="0.3">
      <c r="A7280" t="s">
        <v>5183</v>
      </c>
      <c r="B7280">
        <v>1</v>
      </c>
      <c r="C7280" t="s">
        <v>5192</v>
      </c>
      <c r="D7280">
        <f>INDEX(Transcripts[#Data], MATCH(Exons[[#This Row],[Transcript stable ID]], Transcripts[Transcript stable ID], 0), 4)</f>
        <v>0</v>
      </c>
      <c r="E7280" t="s">
        <v>27</v>
      </c>
      <c r="J7280">
        <v>70338406</v>
      </c>
      <c r="K7280">
        <v>70339864</v>
      </c>
      <c r="L7280">
        <v>70340020</v>
      </c>
      <c r="N7280">
        <v>4</v>
      </c>
      <c r="O7280">
        <v>596</v>
      </c>
      <c r="P7280">
        <v>752</v>
      </c>
      <c r="Q7280" t="s">
        <v>16468</v>
      </c>
      <c r="R7280">
        <v>397</v>
      </c>
      <c r="S7280">
        <v>553</v>
      </c>
    </row>
    <row r="7281" spans="1:19" x14ac:dyDescent="0.3">
      <c r="A7281" t="s">
        <v>5183</v>
      </c>
      <c r="B7281">
        <v>1</v>
      </c>
      <c r="C7281" t="s">
        <v>5192</v>
      </c>
      <c r="D7281">
        <f>INDEX(Transcripts[#Data], MATCH(Exons[[#This Row],[Transcript stable ID]], Transcripts[Transcript stable ID], 0), 4)</f>
        <v>0</v>
      </c>
      <c r="E7281" t="s">
        <v>27</v>
      </c>
      <c r="J7281">
        <v>70338406</v>
      </c>
      <c r="K7281">
        <v>70340821</v>
      </c>
      <c r="L7281">
        <v>70341002</v>
      </c>
      <c r="N7281">
        <v>5</v>
      </c>
      <c r="O7281">
        <v>753</v>
      </c>
      <c r="P7281">
        <v>934</v>
      </c>
      <c r="Q7281" t="s">
        <v>16469</v>
      </c>
      <c r="R7281">
        <v>554</v>
      </c>
      <c r="S7281">
        <v>735</v>
      </c>
    </row>
    <row r="7282" spans="1:19" x14ac:dyDescent="0.3">
      <c r="A7282" t="s">
        <v>5183</v>
      </c>
      <c r="B7282">
        <v>1</v>
      </c>
      <c r="C7282" t="s">
        <v>5192</v>
      </c>
      <c r="D7282">
        <f>INDEX(Transcripts[#Data], MATCH(Exons[[#This Row],[Transcript stable ID]], Transcripts[Transcript stable ID], 0), 4)</f>
        <v>0</v>
      </c>
      <c r="E7282" t="s">
        <v>27</v>
      </c>
      <c r="J7282">
        <v>70338406</v>
      </c>
      <c r="K7282">
        <v>70341177</v>
      </c>
      <c r="L7282">
        <v>70341287</v>
      </c>
      <c r="N7282">
        <v>6</v>
      </c>
      <c r="O7282">
        <v>935</v>
      </c>
      <c r="P7282">
        <v>1045</v>
      </c>
      <c r="Q7282" t="s">
        <v>16470</v>
      </c>
      <c r="R7282">
        <v>736</v>
      </c>
      <c r="S7282">
        <v>846</v>
      </c>
    </row>
    <row r="7283" spans="1:19" x14ac:dyDescent="0.3">
      <c r="A7283" t="s">
        <v>5183</v>
      </c>
      <c r="B7283">
        <v>1</v>
      </c>
      <c r="C7283" t="s">
        <v>5192</v>
      </c>
      <c r="D7283">
        <f>INDEX(Transcripts[#Data], MATCH(Exons[[#This Row],[Transcript stable ID]], Transcripts[Transcript stable ID], 0), 4)</f>
        <v>0</v>
      </c>
      <c r="E7283" t="s">
        <v>27</v>
      </c>
      <c r="J7283">
        <v>70338406</v>
      </c>
      <c r="K7283">
        <v>70341412</v>
      </c>
      <c r="L7283">
        <v>70341666</v>
      </c>
      <c r="N7283">
        <v>7</v>
      </c>
      <c r="O7283">
        <v>1046</v>
      </c>
      <c r="P7283">
        <v>1300</v>
      </c>
      <c r="Q7283" t="s">
        <v>16471</v>
      </c>
      <c r="R7283">
        <v>847</v>
      </c>
      <c r="S7283">
        <v>1101</v>
      </c>
    </row>
    <row r="7284" spans="1:19" x14ac:dyDescent="0.3">
      <c r="A7284" t="s">
        <v>5183</v>
      </c>
      <c r="B7284">
        <v>1</v>
      </c>
      <c r="C7284" t="s">
        <v>5192</v>
      </c>
      <c r="D7284">
        <f>INDEX(Transcripts[#Data], MATCH(Exons[[#This Row],[Transcript stable ID]], Transcripts[Transcript stable ID], 0), 4)</f>
        <v>0</v>
      </c>
      <c r="E7284" t="s">
        <v>27</v>
      </c>
      <c r="J7284">
        <v>70338406</v>
      </c>
      <c r="K7284">
        <v>70342050</v>
      </c>
      <c r="L7284">
        <v>70342196</v>
      </c>
      <c r="N7284">
        <v>8</v>
      </c>
      <c r="O7284">
        <v>1301</v>
      </c>
      <c r="P7284">
        <v>1447</v>
      </c>
      <c r="Q7284" t="s">
        <v>16472</v>
      </c>
      <c r="R7284">
        <v>1102</v>
      </c>
      <c r="S7284">
        <v>1248</v>
      </c>
    </row>
    <row r="7285" spans="1:19" x14ac:dyDescent="0.3">
      <c r="A7285" t="s">
        <v>5183</v>
      </c>
      <c r="B7285">
        <v>1</v>
      </c>
      <c r="C7285" t="s">
        <v>5192</v>
      </c>
      <c r="D7285">
        <f>INDEX(Transcripts[#Data], MATCH(Exons[[#This Row],[Transcript stable ID]], Transcripts[Transcript stable ID], 0), 4)</f>
        <v>0</v>
      </c>
      <c r="E7285" t="s">
        <v>27</v>
      </c>
      <c r="J7285">
        <v>70338406</v>
      </c>
      <c r="K7285">
        <v>70342358</v>
      </c>
      <c r="L7285">
        <v>70342457</v>
      </c>
      <c r="N7285">
        <v>9</v>
      </c>
      <c r="O7285">
        <v>1448</v>
      </c>
      <c r="P7285">
        <v>1547</v>
      </c>
      <c r="Q7285" t="s">
        <v>16473</v>
      </c>
      <c r="R7285">
        <v>1249</v>
      </c>
      <c r="S7285">
        <v>1348</v>
      </c>
    </row>
    <row r="7286" spans="1:19" x14ac:dyDescent="0.3">
      <c r="A7286" t="s">
        <v>5183</v>
      </c>
      <c r="B7286">
        <v>1</v>
      </c>
      <c r="C7286" t="s">
        <v>5192</v>
      </c>
      <c r="D7286">
        <f>INDEX(Transcripts[#Data], MATCH(Exons[[#This Row],[Transcript stable ID]], Transcripts[Transcript stable ID], 0), 4)</f>
        <v>0</v>
      </c>
      <c r="E7286" t="s">
        <v>27</v>
      </c>
      <c r="J7286">
        <v>70338406</v>
      </c>
      <c r="K7286">
        <v>70342588</v>
      </c>
      <c r="L7286">
        <v>70342724</v>
      </c>
      <c r="N7286">
        <v>10</v>
      </c>
      <c r="O7286">
        <v>1548</v>
      </c>
      <c r="P7286">
        <v>1684</v>
      </c>
      <c r="Q7286" t="s">
        <v>16474</v>
      </c>
      <c r="R7286">
        <v>1349</v>
      </c>
      <c r="S7286">
        <v>1485</v>
      </c>
    </row>
    <row r="7287" spans="1:19" x14ac:dyDescent="0.3">
      <c r="A7287" t="s">
        <v>5183</v>
      </c>
      <c r="B7287">
        <v>1</v>
      </c>
      <c r="C7287" t="s">
        <v>5192</v>
      </c>
      <c r="D7287">
        <f>INDEX(Transcripts[#Data], MATCH(Exons[[#This Row],[Transcript stable ID]], Transcripts[Transcript stable ID], 0), 4)</f>
        <v>0</v>
      </c>
      <c r="E7287" t="s">
        <v>27</v>
      </c>
      <c r="J7287">
        <v>70338406</v>
      </c>
      <c r="K7287">
        <v>70342945</v>
      </c>
      <c r="L7287">
        <v>70343076</v>
      </c>
      <c r="N7287">
        <v>11</v>
      </c>
      <c r="O7287">
        <v>1685</v>
      </c>
      <c r="P7287">
        <v>1816</v>
      </c>
      <c r="Q7287" t="s">
        <v>16475</v>
      </c>
      <c r="R7287">
        <v>1486</v>
      </c>
      <c r="S7287">
        <v>1617</v>
      </c>
    </row>
    <row r="7288" spans="1:19" x14ac:dyDescent="0.3">
      <c r="A7288" t="s">
        <v>5183</v>
      </c>
      <c r="B7288">
        <v>1</v>
      </c>
      <c r="C7288" t="s">
        <v>5192</v>
      </c>
      <c r="D7288">
        <f>INDEX(Transcripts[#Data], MATCH(Exons[[#This Row],[Transcript stable ID]], Transcripts[Transcript stable ID], 0), 4)</f>
        <v>0</v>
      </c>
      <c r="E7288" t="s">
        <v>27</v>
      </c>
      <c r="J7288">
        <v>70338406</v>
      </c>
      <c r="K7288">
        <v>70343444</v>
      </c>
      <c r="L7288">
        <v>70343570</v>
      </c>
      <c r="N7288">
        <v>12</v>
      </c>
      <c r="O7288">
        <v>1817</v>
      </c>
      <c r="P7288">
        <v>1943</v>
      </c>
      <c r="Q7288" t="s">
        <v>16476</v>
      </c>
      <c r="R7288">
        <v>1618</v>
      </c>
      <c r="S7288">
        <v>1744</v>
      </c>
    </row>
    <row r="7289" spans="1:19" x14ac:dyDescent="0.3">
      <c r="A7289" t="s">
        <v>5183</v>
      </c>
      <c r="B7289">
        <v>1</v>
      </c>
      <c r="C7289" t="s">
        <v>5192</v>
      </c>
      <c r="D7289">
        <f>INDEX(Transcripts[#Data], MATCH(Exons[[#This Row],[Transcript stable ID]], Transcripts[Transcript stable ID], 0), 4)</f>
        <v>0</v>
      </c>
      <c r="E7289" t="s">
        <v>27</v>
      </c>
      <c r="J7289">
        <v>70338406</v>
      </c>
      <c r="K7289">
        <v>70344009</v>
      </c>
      <c r="L7289">
        <v>70344238</v>
      </c>
      <c r="N7289">
        <v>13</v>
      </c>
      <c r="O7289">
        <v>1944</v>
      </c>
      <c r="P7289">
        <v>2173</v>
      </c>
      <c r="Q7289" t="s">
        <v>16477</v>
      </c>
      <c r="R7289">
        <v>1745</v>
      </c>
      <c r="S7289">
        <v>1974</v>
      </c>
    </row>
    <row r="7290" spans="1:19" x14ac:dyDescent="0.3">
      <c r="A7290" t="s">
        <v>5183</v>
      </c>
      <c r="B7290">
        <v>1</v>
      </c>
      <c r="C7290" t="s">
        <v>5192</v>
      </c>
      <c r="D7290">
        <f>INDEX(Transcripts[#Data], MATCH(Exons[[#This Row],[Transcript stable ID]], Transcripts[Transcript stable ID], 0), 4)</f>
        <v>0</v>
      </c>
      <c r="E7290" t="s">
        <v>27</v>
      </c>
      <c r="J7290">
        <v>70338406</v>
      </c>
      <c r="K7290">
        <v>70344614</v>
      </c>
      <c r="L7290">
        <v>70344694</v>
      </c>
      <c r="N7290">
        <v>14</v>
      </c>
      <c r="O7290">
        <v>2174</v>
      </c>
      <c r="P7290">
        <v>2254</v>
      </c>
      <c r="Q7290" t="s">
        <v>16478</v>
      </c>
      <c r="R7290">
        <v>1975</v>
      </c>
      <c r="S7290">
        <v>2055</v>
      </c>
    </row>
    <row r="7291" spans="1:19" x14ac:dyDescent="0.3">
      <c r="A7291" t="s">
        <v>5183</v>
      </c>
      <c r="B7291">
        <v>1</v>
      </c>
      <c r="C7291" t="s">
        <v>5192</v>
      </c>
      <c r="D7291">
        <f>INDEX(Transcripts[#Data], MATCH(Exons[[#This Row],[Transcript stable ID]], Transcripts[Transcript stable ID], 0), 4)</f>
        <v>0</v>
      </c>
      <c r="E7291" t="s">
        <v>27</v>
      </c>
      <c r="J7291">
        <v>70338406</v>
      </c>
      <c r="K7291">
        <v>70344826</v>
      </c>
      <c r="L7291">
        <v>70344996</v>
      </c>
      <c r="N7291">
        <v>15</v>
      </c>
      <c r="O7291">
        <v>2255</v>
      </c>
      <c r="P7291">
        <v>2425</v>
      </c>
      <c r="Q7291" t="s">
        <v>16479</v>
      </c>
      <c r="R7291">
        <v>2056</v>
      </c>
      <c r="S7291">
        <v>2226</v>
      </c>
    </row>
    <row r="7292" spans="1:19" x14ac:dyDescent="0.3">
      <c r="A7292" t="s">
        <v>5183</v>
      </c>
      <c r="B7292">
        <v>1</v>
      </c>
      <c r="C7292" t="s">
        <v>5192</v>
      </c>
      <c r="D7292">
        <f>INDEX(Transcripts[#Data], MATCH(Exons[[#This Row],[Transcript stable ID]], Transcripts[Transcript stable ID], 0), 4)</f>
        <v>0</v>
      </c>
      <c r="E7292" t="s">
        <v>27</v>
      </c>
      <c r="J7292">
        <v>70338406</v>
      </c>
      <c r="K7292">
        <v>70345201</v>
      </c>
      <c r="L7292">
        <v>70345345</v>
      </c>
      <c r="N7292">
        <v>16</v>
      </c>
      <c r="O7292">
        <v>2426</v>
      </c>
      <c r="P7292">
        <v>2570</v>
      </c>
      <c r="Q7292" t="s">
        <v>16480</v>
      </c>
      <c r="R7292">
        <v>2227</v>
      </c>
      <c r="S7292">
        <v>2371</v>
      </c>
    </row>
    <row r="7293" spans="1:19" x14ac:dyDescent="0.3">
      <c r="A7293" t="s">
        <v>5183</v>
      </c>
      <c r="B7293">
        <v>1</v>
      </c>
      <c r="C7293" t="s">
        <v>5192</v>
      </c>
      <c r="D7293">
        <f>INDEX(Transcripts[#Data], MATCH(Exons[[#This Row],[Transcript stable ID]], Transcripts[Transcript stable ID], 0), 4)</f>
        <v>0</v>
      </c>
      <c r="E7293" t="s">
        <v>27</v>
      </c>
      <c r="J7293">
        <v>70338406</v>
      </c>
      <c r="K7293">
        <v>70345513</v>
      </c>
      <c r="L7293">
        <v>70345563</v>
      </c>
      <c r="N7293">
        <v>17</v>
      </c>
      <c r="O7293">
        <v>2571</v>
      </c>
      <c r="P7293">
        <v>2621</v>
      </c>
      <c r="Q7293" t="s">
        <v>16481</v>
      </c>
      <c r="R7293">
        <v>2372</v>
      </c>
      <c r="S7293">
        <v>2422</v>
      </c>
    </row>
    <row r="7294" spans="1:19" x14ac:dyDescent="0.3">
      <c r="A7294" t="s">
        <v>5183</v>
      </c>
      <c r="B7294">
        <v>1</v>
      </c>
      <c r="C7294" t="s">
        <v>5192</v>
      </c>
      <c r="D7294">
        <f>INDEX(Transcripts[#Data], MATCH(Exons[[#This Row],[Transcript stable ID]], Transcripts[Transcript stable ID], 0), 4)</f>
        <v>0</v>
      </c>
      <c r="E7294" t="s">
        <v>27</v>
      </c>
      <c r="J7294">
        <v>70338406</v>
      </c>
      <c r="K7294">
        <v>70345886</v>
      </c>
      <c r="L7294">
        <v>70346004</v>
      </c>
      <c r="N7294">
        <v>18</v>
      </c>
      <c r="O7294">
        <v>2622</v>
      </c>
      <c r="P7294">
        <v>2740</v>
      </c>
      <c r="Q7294" t="s">
        <v>16482</v>
      </c>
      <c r="R7294">
        <v>2423</v>
      </c>
      <c r="S7294">
        <v>2541</v>
      </c>
    </row>
    <row r="7295" spans="1:19" x14ac:dyDescent="0.3">
      <c r="A7295" t="s">
        <v>5183</v>
      </c>
      <c r="B7295">
        <v>1</v>
      </c>
      <c r="C7295" t="s">
        <v>5192</v>
      </c>
      <c r="D7295">
        <f>INDEX(Transcripts[#Data], MATCH(Exons[[#This Row],[Transcript stable ID]], Transcripts[Transcript stable ID], 0), 4)</f>
        <v>0</v>
      </c>
      <c r="E7295" t="s">
        <v>27</v>
      </c>
      <c r="J7295">
        <v>70338406</v>
      </c>
      <c r="K7295">
        <v>70346191</v>
      </c>
      <c r="L7295">
        <v>70346334</v>
      </c>
      <c r="N7295">
        <v>19</v>
      </c>
      <c r="O7295">
        <v>2741</v>
      </c>
      <c r="P7295">
        <v>2884</v>
      </c>
      <c r="Q7295" t="s">
        <v>16483</v>
      </c>
      <c r="R7295">
        <v>2542</v>
      </c>
      <c r="S7295">
        <v>2685</v>
      </c>
    </row>
    <row r="7296" spans="1:19" x14ac:dyDescent="0.3">
      <c r="A7296" t="s">
        <v>5183</v>
      </c>
      <c r="B7296">
        <v>1</v>
      </c>
      <c r="C7296" t="s">
        <v>5192</v>
      </c>
      <c r="D7296">
        <f>INDEX(Transcripts[#Data], MATCH(Exons[[#This Row],[Transcript stable ID]], Transcripts[Transcript stable ID], 0), 4)</f>
        <v>0</v>
      </c>
      <c r="E7296" t="s">
        <v>27</v>
      </c>
      <c r="J7296">
        <v>70338406</v>
      </c>
      <c r="K7296">
        <v>70346819</v>
      </c>
      <c r="L7296">
        <v>70346982</v>
      </c>
      <c r="N7296">
        <v>20</v>
      </c>
      <c r="O7296">
        <v>2885</v>
      </c>
      <c r="P7296">
        <v>3048</v>
      </c>
      <c r="Q7296" t="s">
        <v>16484</v>
      </c>
      <c r="R7296">
        <v>2686</v>
      </c>
      <c r="S7296">
        <v>2849</v>
      </c>
    </row>
    <row r="7297" spans="1:19" x14ac:dyDescent="0.3">
      <c r="A7297" t="s">
        <v>5183</v>
      </c>
      <c r="B7297">
        <v>1</v>
      </c>
      <c r="C7297" t="s">
        <v>5192</v>
      </c>
      <c r="D7297">
        <f>INDEX(Transcripts[#Data], MATCH(Exons[[#This Row],[Transcript stable ID]], Transcripts[Transcript stable ID], 0), 4)</f>
        <v>0</v>
      </c>
      <c r="E7297" t="s">
        <v>27</v>
      </c>
      <c r="J7297">
        <v>70338406</v>
      </c>
      <c r="K7297">
        <v>70347186</v>
      </c>
      <c r="L7297">
        <v>70347317</v>
      </c>
      <c r="N7297">
        <v>21</v>
      </c>
      <c r="O7297">
        <v>3049</v>
      </c>
      <c r="P7297">
        <v>3180</v>
      </c>
      <c r="Q7297" t="s">
        <v>16485</v>
      </c>
      <c r="R7297">
        <v>2850</v>
      </c>
      <c r="S7297">
        <v>2981</v>
      </c>
    </row>
    <row r="7298" spans="1:19" x14ac:dyDescent="0.3">
      <c r="A7298" t="s">
        <v>5183</v>
      </c>
      <c r="B7298">
        <v>1</v>
      </c>
      <c r="C7298" t="s">
        <v>5192</v>
      </c>
      <c r="D7298">
        <f>INDEX(Transcripts[#Data], MATCH(Exons[[#This Row],[Transcript stable ID]], Transcripts[Transcript stable ID], 0), 4)</f>
        <v>0</v>
      </c>
      <c r="E7298" t="s">
        <v>27</v>
      </c>
      <c r="J7298">
        <v>70338406</v>
      </c>
      <c r="K7298">
        <v>70347743</v>
      </c>
      <c r="L7298">
        <v>70347970</v>
      </c>
      <c r="N7298">
        <v>22</v>
      </c>
      <c r="O7298">
        <v>3181</v>
      </c>
      <c r="P7298">
        <v>3408</v>
      </c>
      <c r="Q7298" t="s">
        <v>16486</v>
      </c>
      <c r="R7298">
        <v>2982</v>
      </c>
      <c r="S7298">
        <v>3209</v>
      </c>
    </row>
    <row r="7299" spans="1:19" x14ac:dyDescent="0.3">
      <c r="A7299" t="s">
        <v>5183</v>
      </c>
      <c r="B7299">
        <v>1</v>
      </c>
      <c r="C7299" t="s">
        <v>5192</v>
      </c>
      <c r="D7299">
        <f>INDEX(Transcripts[#Data], MATCH(Exons[[#This Row],[Transcript stable ID]], Transcripts[Transcript stable ID], 0), 4)</f>
        <v>0</v>
      </c>
      <c r="E7299" t="s">
        <v>27</v>
      </c>
      <c r="J7299">
        <v>70338406</v>
      </c>
      <c r="K7299">
        <v>70348146</v>
      </c>
      <c r="L7299">
        <v>70348290</v>
      </c>
      <c r="N7299">
        <v>23</v>
      </c>
      <c r="O7299">
        <v>3409</v>
      </c>
      <c r="P7299">
        <v>3553</v>
      </c>
      <c r="Q7299" t="s">
        <v>16487</v>
      </c>
      <c r="R7299">
        <v>3210</v>
      </c>
      <c r="S7299">
        <v>3354</v>
      </c>
    </row>
    <row r="7300" spans="1:19" x14ac:dyDescent="0.3">
      <c r="A7300" t="s">
        <v>5183</v>
      </c>
      <c r="B7300">
        <v>1</v>
      </c>
      <c r="C7300" t="s">
        <v>5192</v>
      </c>
      <c r="D7300">
        <f>INDEX(Transcripts[#Data], MATCH(Exons[[#This Row],[Transcript stable ID]], Transcripts[Transcript stable ID], 0), 4)</f>
        <v>0</v>
      </c>
      <c r="E7300" t="s">
        <v>27</v>
      </c>
      <c r="J7300">
        <v>70338406</v>
      </c>
      <c r="K7300">
        <v>70348448</v>
      </c>
      <c r="L7300">
        <v>70348568</v>
      </c>
      <c r="N7300">
        <v>24</v>
      </c>
      <c r="O7300">
        <v>3554</v>
      </c>
      <c r="P7300">
        <v>3674</v>
      </c>
      <c r="Q7300" t="s">
        <v>16488</v>
      </c>
      <c r="R7300">
        <v>3355</v>
      </c>
      <c r="S7300">
        <v>3475</v>
      </c>
    </row>
    <row r="7301" spans="1:19" x14ac:dyDescent="0.3">
      <c r="A7301" t="s">
        <v>5183</v>
      </c>
      <c r="B7301">
        <v>1</v>
      </c>
      <c r="C7301" t="s">
        <v>5192</v>
      </c>
      <c r="D7301">
        <f>INDEX(Transcripts[#Data], MATCH(Exons[[#This Row],[Transcript stable ID]], Transcripts[Transcript stable ID], 0), 4)</f>
        <v>0</v>
      </c>
      <c r="E7301" t="s">
        <v>27</v>
      </c>
      <c r="J7301">
        <v>70338406</v>
      </c>
      <c r="K7301">
        <v>70348964</v>
      </c>
      <c r="L7301">
        <v>70349065</v>
      </c>
      <c r="N7301">
        <v>25</v>
      </c>
      <c r="O7301">
        <v>3675</v>
      </c>
      <c r="P7301">
        <v>3776</v>
      </c>
      <c r="Q7301" t="s">
        <v>16489</v>
      </c>
      <c r="R7301">
        <v>3476</v>
      </c>
      <c r="S7301">
        <v>3577</v>
      </c>
    </row>
    <row r="7302" spans="1:19" x14ac:dyDescent="0.3">
      <c r="A7302" t="s">
        <v>5183</v>
      </c>
      <c r="B7302">
        <v>1</v>
      </c>
      <c r="C7302" t="s">
        <v>5192</v>
      </c>
      <c r="D7302">
        <f>INDEX(Transcripts[#Data], MATCH(Exons[[#This Row],[Transcript stable ID]], Transcripts[Transcript stable ID], 0), 4)</f>
        <v>0</v>
      </c>
      <c r="E7302" t="s">
        <v>27</v>
      </c>
      <c r="J7302">
        <v>70338406</v>
      </c>
      <c r="K7302">
        <v>70349166</v>
      </c>
      <c r="L7302">
        <v>70349279</v>
      </c>
      <c r="N7302">
        <v>26</v>
      </c>
      <c r="O7302">
        <v>3777</v>
      </c>
      <c r="P7302">
        <v>3890</v>
      </c>
      <c r="Q7302" t="s">
        <v>16490</v>
      </c>
      <c r="R7302">
        <v>3578</v>
      </c>
      <c r="S7302">
        <v>3691</v>
      </c>
    </row>
    <row r="7303" spans="1:19" x14ac:dyDescent="0.3">
      <c r="A7303" t="s">
        <v>5183</v>
      </c>
      <c r="B7303">
        <v>1</v>
      </c>
      <c r="C7303" t="s">
        <v>5192</v>
      </c>
      <c r="D7303">
        <f>INDEX(Transcripts[#Data], MATCH(Exons[[#This Row],[Transcript stable ID]], Transcripts[Transcript stable ID], 0), 4)</f>
        <v>0</v>
      </c>
      <c r="E7303" t="s">
        <v>27</v>
      </c>
      <c r="J7303">
        <v>70338406</v>
      </c>
      <c r="K7303">
        <v>70349530</v>
      </c>
      <c r="L7303">
        <v>70349705</v>
      </c>
      <c r="N7303">
        <v>27</v>
      </c>
      <c r="O7303">
        <v>3891</v>
      </c>
      <c r="P7303">
        <v>4066</v>
      </c>
      <c r="Q7303" t="s">
        <v>16491</v>
      </c>
      <c r="R7303">
        <v>3692</v>
      </c>
      <c r="S7303">
        <v>3867</v>
      </c>
    </row>
    <row r="7304" spans="1:19" x14ac:dyDescent="0.3">
      <c r="A7304" t="s">
        <v>5183</v>
      </c>
      <c r="B7304">
        <v>1</v>
      </c>
      <c r="C7304" t="s">
        <v>5192</v>
      </c>
      <c r="D7304">
        <f>INDEX(Transcripts[#Data], MATCH(Exons[[#This Row],[Transcript stable ID]], Transcripts[Transcript stable ID], 0), 4)</f>
        <v>0</v>
      </c>
      <c r="E7304" t="s">
        <v>27</v>
      </c>
      <c r="J7304">
        <v>70338406</v>
      </c>
      <c r="K7304">
        <v>70349885</v>
      </c>
      <c r="L7304">
        <v>70350064</v>
      </c>
      <c r="N7304">
        <v>28</v>
      </c>
      <c r="O7304">
        <v>4067</v>
      </c>
      <c r="P7304">
        <v>4246</v>
      </c>
      <c r="Q7304" t="s">
        <v>16492</v>
      </c>
      <c r="R7304">
        <v>3868</v>
      </c>
      <c r="S7304">
        <v>4047</v>
      </c>
    </row>
    <row r="7305" spans="1:19" x14ac:dyDescent="0.3">
      <c r="A7305" t="s">
        <v>5183</v>
      </c>
      <c r="B7305">
        <v>1</v>
      </c>
      <c r="C7305" t="s">
        <v>5192</v>
      </c>
      <c r="D7305">
        <f>INDEX(Transcripts[#Data], MATCH(Exons[[#This Row],[Transcript stable ID]], Transcripts[Transcript stable ID], 0), 4)</f>
        <v>0</v>
      </c>
      <c r="E7305" t="s">
        <v>27</v>
      </c>
      <c r="J7305">
        <v>70338406</v>
      </c>
      <c r="K7305">
        <v>70351400</v>
      </c>
      <c r="L7305">
        <v>70351471</v>
      </c>
      <c r="N7305">
        <v>29</v>
      </c>
      <c r="O7305">
        <v>4247</v>
      </c>
      <c r="P7305">
        <v>4318</v>
      </c>
      <c r="Q7305" t="s">
        <v>16493</v>
      </c>
      <c r="R7305">
        <v>4048</v>
      </c>
      <c r="S7305">
        <v>4119</v>
      </c>
    </row>
    <row r="7306" spans="1:19" x14ac:dyDescent="0.3">
      <c r="A7306" t="s">
        <v>5183</v>
      </c>
      <c r="B7306">
        <v>1</v>
      </c>
      <c r="C7306" t="s">
        <v>5192</v>
      </c>
      <c r="D7306">
        <f>INDEX(Transcripts[#Data], MATCH(Exons[[#This Row],[Transcript stable ID]], Transcripts[Transcript stable ID], 0), 4)</f>
        <v>0</v>
      </c>
      <c r="E7306" t="s">
        <v>27</v>
      </c>
      <c r="J7306">
        <v>70338406</v>
      </c>
      <c r="K7306">
        <v>70351923</v>
      </c>
      <c r="L7306">
        <v>70352056</v>
      </c>
      <c r="N7306">
        <v>30</v>
      </c>
      <c r="O7306">
        <v>4319</v>
      </c>
      <c r="P7306">
        <v>4452</v>
      </c>
      <c r="Q7306" t="s">
        <v>16494</v>
      </c>
      <c r="R7306">
        <v>4120</v>
      </c>
      <c r="S7306">
        <v>4253</v>
      </c>
    </row>
    <row r="7307" spans="1:19" x14ac:dyDescent="0.3">
      <c r="A7307" t="s">
        <v>5183</v>
      </c>
      <c r="B7307">
        <v>1</v>
      </c>
      <c r="C7307" t="s">
        <v>5192</v>
      </c>
      <c r="D7307">
        <f>INDEX(Transcripts[#Data], MATCH(Exons[[#This Row],[Transcript stable ID]], Transcripts[Transcript stable ID], 0), 4)</f>
        <v>0</v>
      </c>
      <c r="E7307" t="s">
        <v>27</v>
      </c>
      <c r="J7307">
        <v>70338406</v>
      </c>
      <c r="K7307">
        <v>70352227</v>
      </c>
      <c r="L7307">
        <v>70352388</v>
      </c>
      <c r="N7307">
        <v>31</v>
      </c>
      <c r="O7307">
        <v>4453</v>
      </c>
      <c r="P7307">
        <v>4614</v>
      </c>
      <c r="Q7307" t="s">
        <v>16495</v>
      </c>
      <c r="R7307">
        <v>4254</v>
      </c>
      <c r="S7307">
        <v>4415</v>
      </c>
    </row>
    <row r="7308" spans="1:19" x14ac:dyDescent="0.3">
      <c r="A7308" t="s">
        <v>5183</v>
      </c>
      <c r="B7308">
        <v>1</v>
      </c>
      <c r="C7308" t="s">
        <v>5192</v>
      </c>
      <c r="D7308">
        <f>INDEX(Transcripts[#Data], MATCH(Exons[[#This Row],[Transcript stable ID]], Transcripts[Transcript stable ID], 0), 4)</f>
        <v>0</v>
      </c>
      <c r="E7308" t="s">
        <v>27</v>
      </c>
      <c r="J7308">
        <v>70338406</v>
      </c>
      <c r="K7308">
        <v>70352695</v>
      </c>
      <c r="L7308">
        <v>70352806</v>
      </c>
      <c r="N7308">
        <v>32</v>
      </c>
      <c r="O7308">
        <v>4615</v>
      </c>
      <c r="P7308">
        <v>4726</v>
      </c>
      <c r="Q7308" t="s">
        <v>16496</v>
      </c>
      <c r="R7308">
        <v>4416</v>
      </c>
      <c r="S7308">
        <v>4527</v>
      </c>
    </row>
    <row r="7309" spans="1:19" x14ac:dyDescent="0.3">
      <c r="A7309" t="s">
        <v>5183</v>
      </c>
      <c r="B7309">
        <v>1</v>
      </c>
      <c r="C7309" t="s">
        <v>5192</v>
      </c>
      <c r="D7309">
        <f>INDEX(Transcripts[#Data], MATCH(Exons[[#This Row],[Transcript stable ID]], Transcripts[Transcript stable ID], 0), 4)</f>
        <v>0</v>
      </c>
      <c r="E7309" t="s">
        <v>27</v>
      </c>
      <c r="J7309">
        <v>70338406</v>
      </c>
      <c r="K7309">
        <v>70352973</v>
      </c>
      <c r="L7309">
        <v>70353062</v>
      </c>
      <c r="N7309">
        <v>33</v>
      </c>
      <c r="O7309">
        <v>4727</v>
      </c>
      <c r="P7309">
        <v>4816</v>
      </c>
      <c r="Q7309" t="s">
        <v>16497</v>
      </c>
      <c r="R7309">
        <v>4528</v>
      </c>
      <c r="S7309">
        <v>4617</v>
      </c>
    </row>
    <row r="7310" spans="1:19" x14ac:dyDescent="0.3">
      <c r="A7310" t="s">
        <v>5183</v>
      </c>
      <c r="B7310">
        <v>1</v>
      </c>
      <c r="C7310" t="s">
        <v>5192</v>
      </c>
      <c r="D7310">
        <f>INDEX(Transcripts[#Data], MATCH(Exons[[#This Row],[Transcript stable ID]], Transcripts[Transcript stable ID], 0), 4)</f>
        <v>0</v>
      </c>
      <c r="E7310" t="s">
        <v>27</v>
      </c>
      <c r="J7310">
        <v>70338406</v>
      </c>
      <c r="K7310">
        <v>70354207</v>
      </c>
      <c r="L7310">
        <v>70354316</v>
      </c>
      <c r="N7310">
        <v>34</v>
      </c>
      <c r="O7310">
        <v>4817</v>
      </c>
      <c r="P7310">
        <v>4926</v>
      </c>
      <c r="Q7310" t="s">
        <v>16498</v>
      </c>
      <c r="R7310">
        <v>4618</v>
      </c>
      <c r="S7310">
        <v>4727</v>
      </c>
    </row>
    <row r="7311" spans="1:19" x14ac:dyDescent="0.3">
      <c r="A7311" t="s">
        <v>5183</v>
      </c>
      <c r="B7311">
        <v>1</v>
      </c>
      <c r="C7311" t="s">
        <v>5192</v>
      </c>
      <c r="D7311">
        <f>INDEX(Transcripts[#Data], MATCH(Exons[[#This Row],[Transcript stable ID]], Transcripts[Transcript stable ID], 0), 4)</f>
        <v>0</v>
      </c>
      <c r="E7311" t="s">
        <v>27</v>
      </c>
      <c r="J7311">
        <v>70338406</v>
      </c>
      <c r="K7311">
        <v>70354563</v>
      </c>
      <c r="L7311">
        <v>70354698</v>
      </c>
      <c r="N7311">
        <v>35</v>
      </c>
      <c r="O7311">
        <v>4927</v>
      </c>
      <c r="P7311">
        <v>5062</v>
      </c>
      <c r="Q7311" t="s">
        <v>16499</v>
      </c>
      <c r="R7311">
        <v>4728</v>
      </c>
      <c r="S7311">
        <v>4863</v>
      </c>
    </row>
    <row r="7312" spans="1:19" x14ac:dyDescent="0.3">
      <c r="A7312" t="s">
        <v>5183</v>
      </c>
      <c r="B7312">
        <v>1</v>
      </c>
      <c r="C7312" t="s">
        <v>5192</v>
      </c>
      <c r="D7312">
        <f>INDEX(Transcripts[#Data], MATCH(Exons[[#This Row],[Transcript stable ID]], Transcripts[Transcript stable ID], 0), 4)</f>
        <v>0</v>
      </c>
      <c r="E7312" t="s">
        <v>27</v>
      </c>
      <c r="J7312">
        <v>70338406</v>
      </c>
      <c r="K7312">
        <v>70354942</v>
      </c>
      <c r="L7312">
        <v>70355103</v>
      </c>
      <c r="N7312">
        <v>36</v>
      </c>
      <c r="O7312">
        <v>5063</v>
      </c>
      <c r="P7312">
        <v>5224</v>
      </c>
      <c r="Q7312" t="s">
        <v>16500</v>
      </c>
      <c r="R7312">
        <v>4864</v>
      </c>
      <c r="S7312">
        <v>5025</v>
      </c>
    </row>
    <row r="7313" spans="1:19" x14ac:dyDescent="0.3">
      <c r="A7313" t="s">
        <v>5183</v>
      </c>
      <c r="B7313">
        <v>1</v>
      </c>
      <c r="C7313" t="s">
        <v>5192</v>
      </c>
      <c r="D7313">
        <f>INDEX(Transcripts[#Data], MATCH(Exons[[#This Row],[Transcript stable ID]], Transcripts[Transcript stable ID], 0), 4)</f>
        <v>0</v>
      </c>
      <c r="E7313" t="s">
        <v>27</v>
      </c>
      <c r="J7313">
        <v>70338406</v>
      </c>
      <c r="K7313">
        <v>70356131</v>
      </c>
      <c r="L7313">
        <v>70356505</v>
      </c>
      <c r="N7313">
        <v>37</v>
      </c>
      <c r="O7313">
        <v>5225</v>
      </c>
      <c r="P7313">
        <v>5599</v>
      </c>
      <c r="Q7313" t="s">
        <v>16501</v>
      </c>
      <c r="R7313">
        <v>5026</v>
      </c>
      <c r="S7313">
        <v>5400</v>
      </c>
    </row>
    <row r="7314" spans="1:19" x14ac:dyDescent="0.3">
      <c r="A7314" t="s">
        <v>5183</v>
      </c>
      <c r="B7314">
        <v>1</v>
      </c>
      <c r="C7314" t="s">
        <v>5192</v>
      </c>
      <c r="D7314">
        <f>INDEX(Transcripts[#Data], MATCH(Exons[[#This Row],[Transcript stable ID]], Transcripts[Transcript stable ID], 0), 4)</f>
        <v>0</v>
      </c>
      <c r="E7314" t="s">
        <v>27</v>
      </c>
      <c r="J7314">
        <v>70338406</v>
      </c>
      <c r="K7314">
        <v>70356729</v>
      </c>
      <c r="L7314">
        <v>70356879</v>
      </c>
      <c r="N7314">
        <v>38</v>
      </c>
      <c r="O7314">
        <v>5600</v>
      </c>
      <c r="P7314">
        <v>5750</v>
      </c>
      <c r="Q7314" t="s">
        <v>16502</v>
      </c>
      <c r="R7314">
        <v>5401</v>
      </c>
      <c r="S7314">
        <v>5551</v>
      </c>
    </row>
    <row r="7315" spans="1:19" x14ac:dyDescent="0.3">
      <c r="A7315" t="s">
        <v>5183</v>
      </c>
      <c r="B7315">
        <v>1</v>
      </c>
      <c r="C7315" t="s">
        <v>5192</v>
      </c>
      <c r="D7315">
        <f>INDEX(Transcripts[#Data], MATCH(Exons[[#This Row],[Transcript stable ID]], Transcripts[Transcript stable ID], 0), 4)</f>
        <v>0</v>
      </c>
      <c r="E7315" t="s">
        <v>27</v>
      </c>
      <c r="J7315">
        <v>70338406</v>
      </c>
      <c r="K7315">
        <v>70357576</v>
      </c>
      <c r="L7315">
        <v>70357793</v>
      </c>
      <c r="N7315">
        <v>41</v>
      </c>
      <c r="O7315">
        <v>6035</v>
      </c>
      <c r="P7315">
        <v>6252</v>
      </c>
      <c r="Q7315" t="s">
        <v>16503</v>
      </c>
      <c r="R7315">
        <v>5836</v>
      </c>
      <c r="S7315">
        <v>6053</v>
      </c>
    </row>
    <row r="7316" spans="1:19" x14ac:dyDescent="0.3">
      <c r="A7316" t="s">
        <v>5183</v>
      </c>
      <c r="B7316">
        <v>1</v>
      </c>
      <c r="C7316" t="s">
        <v>5192</v>
      </c>
      <c r="D7316">
        <f>INDEX(Transcripts[#Data], MATCH(Exons[[#This Row],[Transcript stable ID]], Transcripts[Transcript stable ID], 0), 4)</f>
        <v>0</v>
      </c>
      <c r="E7316" t="s">
        <v>27</v>
      </c>
      <c r="J7316">
        <v>70338406</v>
      </c>
      <c r="K7316">
        <v>70360485</v>
      </c>
      <c r="L7316">
        <v>70360707</v>
      </c>
      <c r="N7316">
        <v>42</v>
      </c>
      <c r="O7316">
        <v>6253</v>
      </c>
      <c r="P7316">
        <v>6475</v>
      </c>
      <c r="Q7316" t="s">
        <v>16504</v>
      </c>
      <c r="R7316">
        <v>6054</v>
      </c>
      <c r="S7316">
        <v>6276</v>
      </c>
    </row>
    <row r="7317" spans="1:19" x14ac:dyDescent="0.3">
      <c r="A7317" t="s">
        <v>5183</v>
      </c>
      <c r="B7317">
        <v>1</v>
      </c>
      <c r="C7317" t="s">
        <v>5192</v>
      </c>
      <c r="D7317">
        <f>INDEX(Transcripts[#Data], MATCH(Exons[[#This Row],[Transcript stable ID]], Transcripts[Transcript stable ID], 0), 4)</f>
        <v>0</v>
      </c>
      <c r="E7317" t="s">
        <v>27</v>
      </c>
      <c r="J7317">
        <v>70338406</v>
      </c>
      <c r="K7317">
        <v>70361080</v>
      </c>
      <c r="L7317">
        <v>70361220</v>
      </c>
      <c r="N7317">
        <v>43</v>
      </c>
      <c r="O7317">
        <v>6476</v>
      </c>
      <c r="P7317">
        <v>6616</v>
      </c>
      <c r="Q7317" t="s">
        <v>16505</v>
      </c>
      <c r="R7317">
        <v>6277</v>
      </c>
      <c r="S7317">
        <v>6417</v>
      </c>
    </row>
    <row r="7318" spans="1:19" x14ac:dyDescent="0.3">
      <c r="A7318" t="s">
        <v>5183</v>
      </c>
      <c r="B7318">
        <v>1</v>
      </c>
      <c r="C7318" t="s">
        <v>5192</v>
      </c>
      <c r="D7318">
        <f>INDEX(Transcripts[#Data], MATCH(Exons[[#This Row],[Transcript stable ID]], Transcripts[Transcript stable ID], 0), 4)</f>
        <v>0</v>
      </c>
      <c r="E7318" t="s">
        <v>27</v>
      </c>
      <c r="J7318">
        <v>70338406</v>
      </c>
      <c r="K7318">
        <v>70361733</v>
      </c>
      <c r="L7318">
        <v>70361814</v>
      </c>
      <c r="N7318">
        <v>44</v>
      </c>
      <c r="O7318">
        <v>6617</v>
      </c>
      <c r="P7318">
        <v>6698</v>
      </c>
      <c r="Q7318" t="s">
        <v>16506</v>
      </c>
      <c r="R7318">
        <v>6418</v>
      </c>
      <c r="S7318">
        <v>6499</v>
      </c>
    </row>
    <row r="7319" spans="1:19" x14ac:dyDescent="0.3">
      <c r="A7319" t="s">
        <v>5183</v>
      </c>
      <c r="B7319">
        <v>1</v>
      </c>
      <c r="C7319" t="s">
        <v>5192</v>
      </c>
      <c r="D7319">
        <f>INDEX(Transcripts[#Data], MATCH(Exons[[#This Row],[Transcript stable ID]], Transcripts[Transcript stable ID], 0), 4)</f>
        <v>0</v>
      </c>
      <c r="E7319" t="s">
        <v>27</v>
      </c>
      <c r="J7319">
        <v>70338406</v>
      </c>
      <c r="K7319">
        <v>70357408</v>
      </c>
      <c r="L7319">
        <v>70357485</v>
      </c>
      <c r="N7319">
        <v>40</v>
      </c>
      <c r="O7319">
        <v>5957</v>
      </c>
      <c r="P7319">
        <v>6034</v>
      </c>
      <c r="Q7319" t="s">
        <v>16507</v>
      </c>
      <c r="R7319">
        <v>5758</v>
      </c>
      <c r="S7319">
        <v>5835</v>
      </c>
    </row>
    <row r="7320" spans="1:19" x14ac:dyDescent="0.3">
      <c r="A7320" t="s">
        <v>5183</v>
      </c>
      <c r="B7320">
        <v>1</v>
      </c>
      <c r="C7320" t="s">
        <v>5192</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16508</v>
      </c>
      <c r="R7320">
        <v>1</v>
      </c>
      <c r="S7320">
        <v>99</v>
      </c>
    </row>
    <row r="7321" spans="1:19" x14ac:dyDescent="0.3">
      <c r="A7321" t="s">
        <v>5183</v>
      </c>
      <c r="B7321">
        <v>1</v>
      </c>
      <c r="C7321" t="s">
        <v>5192</v>
      </c>
      <c r="D7321">
        <f>INDEX(Transcripts[#Data], MATCH(Exons[[#This Row],[Transcript stable ID]], Transcripts[Transcript stable ID], 0), 4)</f>
        <v>0</v>
      </c>
      <c r="E7321" t="s">
        <v>27</v>
      </c>
      <c r="J7321">
        <v>70338406</v>
      </c>
      <c r="K7321">
        <v>70357037</v>
      </c>
      <c r="L7321">
        <v>70357242</v>
      </c>
      <c r="N7321">
        <v>39</v>
      </c>
      <c r="O7321">
        <v>5751</v>
      </c>
      <c r="P7321">
        <v>5956</v>
      </c>
      <c r="Q7321" t="s">
        <v>16509</v>
      </c>
      <c r="R7321">
        <v>5552</v>
      </c>
      <c r="S7321">
        <v>5757</v>
      </c>
    </row>
    <row r="7322" spans="1:19" x14ac:dyDescent="0.3">
      <c r="A7322" t="s">
        <v>5183</v>
      </c>
      <c r="B7322">
        <v>1</v>
      </c>
      <c r="C7322" t="s">
        <v>5192</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16510</v>
      </c>
      <c r="R7322">
        <v>6500</v>
      </c>
      <c r="S7322">
        <v>6543</v>
      </c>
    </row>
    <row r="7323" spans="1:19" x14ac:dyDescent="0.3">
      <c r="A7323" t="s">
        <v>4637</v>
      </c>
      <c r="B7323">
        <v>-1</v>
      </c>
      <c r="C7323" t="s">
        <v>4638</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16511</v>
      </c>
      <c r="R7323">
        <v>1</v>
      </c>
      <c r="S7323">
        <v>67</v>
      </c>
    </row>
    <row r="7324" spans="1:19" x14ac:dyDescent="0.3">
      <c r="A7324" t="s">
        <v>4637</v>
      </c>
      <c r="B7324">
        <v>-1</v>
      </c>
      <c r="C7324" t="s">
        <v>4638</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16512</v>
      </c>
      <c r="R7324">
        <v>68</v>
      </c>
      <c r="S7324">
        <v>161</v>
      </c>
    </row>
    <row r="7325" spans="1:19" x14ac:dyDescent="0.3">
      <c r="A7325" t="s">
        <v>4637</v>
      </c>
      <c r="B7325">
        <v>-1</v>
      </c>
      <c r="C7325" t="s">
        <v>4638</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16513</v>
      </c>
      <c r="R7325">
        <v>162</v>
      </c>
      <c r="S7325">
        <v>358</v>
      </c>
    </row>
    <row r="7326" spans="1:19" x14ac:dyDescent="0.3">
      <c r="A7326" t="s">
        <v>4637</v>
      </c>
      <c r="B7326">
        <v>-1</v>
      </c>
      <c r="C7326" t="s">
        <v>4638</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16514</v>
      </c>
      <c r="R7326">
        <v>359</v>
      </c>
      <c r="S7326">
        <v>489</v>
      </c>
    </row>
    <row r="7327" spans="1:19" x14ac:dyDescent="0.3">
      <c r="A7327" t="s">
        <v>4637</v>
      </c>
      <c r="B7327">
        <v>-1</v>
      </c>
      <c r="C7327" t="s">
        <v>4638</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16515</v>
      </c>
      <c r="R7327">
        <v>490</v>
      </c>
      <c r="S7327">
        <v>658</v>
      </c>
    </row>
    <row r="7328" spans="1:19" x14ac:dyDescent="0.3">
      <c r="A7328" t="s">
        <v>4637</v>
      </c>
      <c r="B7328">
        <v>-1</v>
      </c>
      <c r="C7328" t="s">
        <v>4638</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16516</v>
      </c>
      <c r="R7328">
        <v>659</v>
      </c>
      <c r="S7328">
        <v>798</v>
      </c>
    </row>
    <row r="7329" spans="1:19" x14ac:dyDescent="0.3">
      <c r="A7329" t="s">
        <v>4637</v>
      </c>
      <c r="B7329">
        <v>-1</v>
      </c>
      <c r="C7329" t="s">
        <v>4638</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16517</v>
      </c>
      <c r="R7329">
        <v>799</v>
      </c>
      <c r="S7329">
        <v>976</v>
      </c>
    </row>
    <row r="7330" spans="1:19" x14ac:dyDescent="0.3">
      <c r="A7330" t="s">
        <v>4637</v>
      </c>
      <c r="B7330">
        <v>-1</v>
      </c>
      <c r="C7330" t="s">
        <v>4638</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16518</v>
      </c>
      <c r="R7330">
        <v>977</v>
      </c>
      <c r="S7330">
        <v>1091</v>
      </c>
    </row>
    <row r="7331" spans="1:19" x14ac:dyDescent="0.3">
      <c r="A7331" t="s">
        <v>4637</v>
      </c>
      <c r="B7331">
        <v>-1</v>
      </c>
      <c r="C7331" t="s">
        <v>4638</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16519</v>
      </c>
      <c r="R7331">
        <v>1092</v>
      </c>
      <c r="S7331">
        <v>1255</v>
      </c>
    </row>
    <row r="7332" spans="1:19" x14ac:dyDescent="0.3">
      <c r="A7332" t="s">
        <v>4637</v>
      </c>
      <c r="B7332">
        <v>-1</v>
      </c>
      <c r="C7332" t="s">
        <v>4638</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16520</v>
      </c>
      <c r="R7332">
        <v>1256</v>
      </c>
      <c r="S7332">
        <v>1412</v>
      </c>
    </row>
    <row r="7333" spans="1:19" x14ac:dyDescent="0.3">
      <c r="A7333" t="s">
        <v>4637</v>
      </c>
      <c r="B7333">
        <v>-1</v>
      </c>
      <c r="C7333" t="s">
        <v>4638</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16521</v>
      </c>
      <c r="R7333">
        <v>1413</v>
      </c>
      <c r="S7333">
        <v>1536</v>
      </c>
    </row>
    <row r="7334" spans="1:19" x14ac:dyDescent="0.3">
      <c r="A7334" t="s">
        <v>4637</v>
      </c>
      <c r="B7334">
        <v>-1</v>
      </c>
      <c r="C7334" t="s">
        <v>4638</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16522</v>
      </c>
      <c r="R7334">
        <v>1537</v>
      </c>
      <c r="S7334">
        <v>1645</v>
      </c>
    </row>
    <row r="7335" spans="1:19" x14ac:dyDescent="0.3">
      <c r="A7335" t="s">
        <v>4637</v>
      </c>
      <c r="B7335">
        <v>-1</v>
      </c>
      <c r="C7335" t="s">
        <v>4638</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16523</v>
      </c>
      <c r="R7335">
        <v>1646</v>
      </c>
      <c r="S7335">
        <v>1987</v>
      </c>
    </row>
    <row r="7336" spans="1:19" x14ac:dyDescent="0.3">
      <c r="A7336" t="s">
        <v>4637</v>
      </c>
      <c r="B7336">
        <v>-1</v>
      </c>
      <c r="C7336" t="s">
        <v>4638</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16524</v>
      </c>
      <c r="R7336">
        <v>1988</v>
      </c>
      <c r="S7336">
        <v>2134</v>
      </c>
    </row>
    <row r="7337" spans="1:19" x14ac:dyDescent="0.3">
      <c r="A7337" t="s">
        <v>4637</v>
      </c>
      <c r="B7337">
        <v>-1</v>
      </c>
      <c r="C7337" t="s">
        <v>4638</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16525</v>
      </c>
      <c r="R7337">
        <v>2135</v>
      </c>
      <c r="S7337">
        <v>2266</v>
      </c>
    </row>
    <row r="7338" spans="1:19" x14ac:dyDescent="0.3">
      <c r="A7338" t="s">
        <v>4637</v>
      </c>
      <c r="B7338">
        <v>-1</v>
      </c>
      <c r="C7338" t="s">
        <v>4638</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16526</v>
      </c>
      <c r="R7338">
        <v>2267</v>
      </c>
      <c r="S7338">
        <v>2373</v>
      </c>
    </row>
    <row r="7339" spans="1:19" x14ac:dyDescent="0.3">
      <c r="A7339" t="s">
        <v>4637</v>
      </c>
      <c r="B7339">
        <v>-1</v>
      </c>
      <c r="C7339" t="s">
        <v>4638</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16527</v>
      </c>
      <c r="R7339">
        <v>2374</v>
      </c>
      <c r="S7339">
        <v>2509</v>
      </c>
    </row>
    <row r="7340" spans="1:19" x14ac:dyDescent="0.3">
      <c r="A7340" t="s">
        <v>4637</v>
      </c>
      <c r="B7340">
        <v>-1</v>
      </c>
      <c r="C7340" t="s">
        <v>4638</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16528</v>
      </c>
      <c r="R7340">
        <v>2510</v>
      </c>
      <c r="S7340">
        <v>2614</v>
      </c>
    </row>
    <row r="7341" spans="1:19" x14ac:dyDescent="0.3">
      <c r="A7341" t="s">
        <v>4637</v>
      </c>
      <c r="B7341">
        <v>-1</v>
      </c>
      <c r="C7341" t="s">
        <v>4638</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16529</v>
      </c>
      <c r="R7341">
        <v>2615</v>
      </c>
      <c r="S7341">
        <v>2728</v>
      </c>
    </row>
    <row r="7342" spans="1:19" x14ac:dyDescent="0.3">
      <c r="A7342" t="s">
        <v>4637</v>
      </c>
      <c r="B7342">
        <v>-1</v>
      </c>
      <c r="C7342" t="s">
        <v>4638</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16530</v>
      </c>
      <c r="R7342">
        <v>2729</v>
      </c>
      <c r="S7342">
        <v>2817</v>
      </c>
    </row>
    <row r="7343" spans="1:19" x14ac:dyDescent="0.3">
      <c r="A7343" t="s">
        <v>4637</v>
      </c>
      <c r="B7343">
        <v>-1</v>
      </c>
      <c r="C7343" t="s">
        <v>4638</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16531</v>
      </c>
      <c r="R7343">
        <v>2818</v>
      </c>
      <c r="S7343">
        <v>2971</v>
      </c>
    </row>
    <row r="7344" spans="1:19" x14ac:dyDescent="0.3">
      <c r="A7344" t="s">
        <v>4637</v>
      </c>
      <c r="B7344">
        <v>-1</v>
      </c>
      <c r="C7344" t="s">
        <v>4638</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16532</v>
      </c>
      <c r="R7344">
        <v>2972</v>
      </c>
      <c r="S7344">
        <v>3069</v>
      </c>
    </row>
    <row r="7345" spans="1:19" x14ac:dyDescent="0.3">
      <c r="A7345" t="s">
        <v>4637</v>
      </c>
      <c r="B7345">
        <v>-1</v>
      </c>
      <c r="C7345" t="s">
        <v>4638</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16533</v>
      </c>
      <c r="R7345">
        <v>3070</v>
      </c>
      <c r="S7345">
        <v>3192</v>
      </c>
    </row>
    <row r="7346" spans="1:19" x14ac:dyDescent="0.3">
      <c r="A7346" t="s">
        <v>4637</v>
      </c>
      <c r="B7346">
        <v>-1</v>
      </c>
      <c r="C7346" t="s">
        <v>4638</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16534</v>
      </c>
      <c r="R7346">
        <v>3193</v>
      </c>
      <c r="S7346">
        <v>3304</v>
      </c>
    </row>
    <row r="7347" spans="1:19" x14ac:dyDescent="0.3">
      <c r="A7347" t="s">
        <v>4637</v>
      </c>
      <c r="B7347">
        <v>-1</v>
      </c>
      <c r="C7347" t="s">
        <v>4638</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16535</v>
      </c>
      <c r="R7347">
        <v>3305</v>
      </c>
      <c r="S7347">
        <v>3404</v>
      </c>
    </row>
    <row r="7348" spans="1:19" x14ac:dyDescent="0.3">
      <c r="A7348" t="s">
        <v>4637</v>
      </c>
      <c r="B7348">
        <v>-1</v>
      </c>
      <c r="C7348" t="s">
        <v>4638</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16536</v>
      </c>
      <c r="R7348">
        <v>3405</v>
      </c>
      <c r="S7348">
        <v>3510</v>
      </c>
    </row>
    <row r="7349" spans="1:19" x14ac:dyDescent="0.3">
      <c r="A7349" t="s">
        <v>4637</v>
      </c>
      <c r="B7349">
        <v>-1</v>
      </c>
      <c r="C7349" t="s">
        <v>4638</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16537</v>
      </c>
      <c r="R7349">
        <v>3511</v>
      </c>
      <c r="S7349">
        <v>3662</v>
      </c>
    </row>
    <row r="7350" spans="1:19" x14ac:dyDescent="0.3">
      <c r="A7350" t="s">
        <v>4637</v>
      </c>
      <c r="B7350">
        <v>-1</v>
      </c>
      <c r="C7350" t="s">
        <v>4638</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16538</v>
      </c>
      <c r="R7350">
        <v>3663</v>
      </c>
      <c r="S7350">
        <v>3762</v>
      </c>
    </row>
    <row r="7351" spans="1:19" x14ac:dyDescent="0.3">
      <c r="A7351" t="s">
        <v>4637</v>
      </c>
      <c r="B7351">
        <v>-1</v>
      </c>
      <c r="C7351" t="s">
        <v>4638</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16539</v>
      </c>
      <c r="R7351">
        <v>3763</v>
      </c>
      <c r="S7351">
        <v>3848</v>
      </c>
    </row>
    <row r="7352" spans="1:19" x14ac:dyDescent="0.3">
      <c r="A7352" t="s">
        <v>4637</v>
      </c>
      <c r="B7352">
        <v>-1</v>
      </c>
      <c r="C7352" t="s">
        <v>4638</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16540</v>
      </c>
      <c r="R7352">
        <v>3849</v>
      </c>
      <c r="S7352">
        <v>4071</v>
      </c>
    </row>
    <row r="7353" spans="1:19" x14ac:dyDescent="0.3">
      <c r="A7353" t="s">
        <v>6958</v>
      </c>
      <c r="B7353">
        <v>1</v>
      </c>
      <c r="C7353" t="s">
        <v>6966</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16541</v>
      </c>
      <c r="R7353">
        <v>1</v>
      </c>
      <c r="S7353">
        <v>78</v>
      </c>
    </row>
    <row r="7354" spans="1:19" x14ac:dyDescent="0.3">
      <c r="A7354" t="s">
        <v>6958</v>
      </c>
      <c r="B7354">
        <v>1</v>
      </c>
      <c r="C7354" t="s">
        <v>6966</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16542</v>
      </c>
      <c r="R7354">
        <v>79</v>
      </c>
      <c r="S7354">
        <v>169</v>
      </c>
    </row>
    <row r="7355" spans="1:19" x14ac:dyDescent="0.3">
      <c r="A7355" t="s">
        <v>6958</v>
      </c>
      <c r="B7355">
        <v>1</v>
      </c>
      <c r="C7355" t="s">
        <v>6966</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16543</v>
      </c>
      <c r="R7355">
        <v>170</v>
      </c>
      <c r="S7355">
        <v>270</v>
      </c>
    </row>
    <row r="7356" spans="1:19" x14ac:dyDescent="0.3">
      <c r="A7356" t="s">
        <v>6958</v>
      </c>
      <c r="B7356">
        <v>1</v>
      </c>
      <c r="C7356" t="s">
        <v>6966</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16544</v>
      </c>
      <c r="R7356">
        <v>271</v>
      </c>
      <c r="S7356">
        <v>503</v>
      </c>
    </row>
    <row r="7357" spans="1:19" x14ac:dyDescent="0.3">
      <c r="A7357" t="s">
        <v>6958</v>
      </c>
      <c r="B7357">
        <v>1</v>
      </c>
      <c r="C7357" t="s">
        <v>6966</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16545</v>
      </c>
      <c r="R7357">
        <v>504</v>
      </c>
      <c r="S7357">
        <v>651</v>
      </c>
    </row>
    <row r="7358" spans="1:19" x14ac:dyDescent="0.3">
      <c r="A7358" t="s">
        <v>6958</v>
      </c>
      <c r="B7358">
        <v>1</v>
      </c>
      <c r="C7358" t="s">
        <v>6966</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16546</v>
      </c>
      <c r="R7358">
        <v>652</v>
      </c>
      <c r="S7358">
        <v>807</v>
      </c>
    </row>
    <row r="7359" spans="1:19" x14ac:dyDescent="0.3">
      <c r="A7359" t="s">
        <v>6958</v>
      </c>
      <c r="B7359">
        <v>1</v>
      </c>
      <c r="C7359" t="s">
        <v>6966</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16547</v>
      </c>
      <c r="R7359">
        <v>808</v>
      </c>
      <c r="S7359">
        <v>922</v>
      </c>
    </row>
    <row r="7360" spans="1:19" x14ac:dyDescent="0.3">
      <c r="A7360" t="s">
        <v>6958</v>
      </c>
      <c r="B7360">
        <v>1</v>
      </c>
      <c r="C7360" t="s">
        <v>6966</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16548</v>
      </c>
      <c r="R7360">
        <v>923</v>
      </c>
      <c r="S7360">
        <v>993</v>
      </c>
    </row>
    <row r="7361" spans="1:19" x14ac:dyDescent="0.3">
      <c r="A7361" t="s">
        <v>6958</v>
      </c>
      <c r="B7361">
        <v>1</v>
      </c>
      <c r="C7361" t="s">
        <v>6966</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16549</v>
      </c>
      <c r="R7361">
        <v>994</v>
      </c>
      <c r="S7361">
        <v>1128</v>
      </c>
    </row>
    <row r="7362" spans="1:19" x14ac:dyDescent="0.3">
      <c r="A7362" t="s">
        <v>6958</v>
      </c>
      <c r="B7362">
        <v>1</v>
      </c>
      <c r="C7362" t="s">
        <v>6966</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16550</v>
      </c>
      <c r="R7362">
        <v>1129</v>
      </c>
      <c r="S7362">
        <v>1302</v>
      </c>
    </row>
    <row r="7363" spans="1:19" x14ac:dyDescent="0.3">
      <c r="A7363" t="s">
        <v>6958</v>
      </c>
      <c r="B7363">
        <v>1</v>
      </c>
      <c r="C7363" t="s">
        <v>6966</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16551</v>
      </c>
      <c r="R7363">
        <v>1303</v>
      </c>
      <c r="S7363">
        <v>1363</v>
      </c>
    </row>
    <row r="7364" spans="1:19" x14ac:dyDescent="0.3">
      <c r="A7364" t="s">
        <v>6958</v>
      </c>
      <c r="B7364">
        <v>1</v>
      </c>
      <c r="C7364" t="s">
        <v>6966</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16552</v>
      </c>
      <c r="R7364">
        <v>1364</v>
      </c>
      <c r="S7364">
        <v>1518</v>
      </c>
    </row>
    <row r="7365" spans="1:19" x14ac:dyDescent="0.3">
      <c r="A7365" t="s">
        <v>6958</v>
      </c>
      <c r="B7365">
        <v>1</v>
      </c>
      <c r="C7365" t="s">
        <v>6966</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16553</v>
      </c>
      <c r="R7365">
        <v>1519</v>
      </c>
      <c r="S7365">
        <v>1661</v>
      </c>
    </row>
    <row r="7366" spans="1:19" x14ac:dyDescent="0.3">
      <c r="A7366" t="s">
        <v>6958</v>
      </c>
      <c r="B7366">
        <v>1</v>
      </c>
      <c r="C7366" t="s">
        <v>6966</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16554</v>
      </c>
      <c r="R7366">
        <v>1662</v>
      </c>
      <c r="S7366">
        <v>1753</v>
      </c>
    </row>
    <row r="7367" spans="1:19" x14ac:dyDescent="0.3">
      <c r="A7367" t="s">
        <v>6958</v>
      </c>
      <c r="B7367">
        <v>1</v>
      </c>
      <c r="C7367" t="s">
        <v>6966</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16555</v>
      </c>
      <c r="R7367">
        <v>1754</v>
      </c>
      <c r="S7367">
        <v>1770</v>
      </c>
    </row>
    <row r="7368" spans="1:19" x14ac:dyDescent="0.3">
      <c r="A7368" t="s">
        <v>136</v>
      </c>
      <c r="B7368">
        <v>1</v>
      </c>
      <c r="C7368" t="s">
        <v>9337</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16556</v>
      </c>
    </row>
    <row r="7369" spans="1:19" x14ac:dyDescent="0.3">
      <c r="A7369" t="s">
        <v>136</v>
      </c>
      <c r="B7369">
        <v>1</v>
      </c>
      <c r="C7369" t="s">
        <v>9337</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16557</v>
      </c>
      <c r="R7369">
        <v>1</v>
      </c>
      <c r="S7369">
        <v>96</v>
      </c>
    </row>
    <row r="7370" spans="1:19" x14ac:dyDescent="0.3">
      <c r="A7370" t="s">
        <v>136</v>
      </c>
      <c r="B7370">
        <v>1</v>
      </c>
      <c r="C7370" t="s">
        <v>9337</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16558</v>
      </c>
      <c r="R7370">
        <v>97</v>
      </c>
      <c r="S7370">
        <v>209</v>
      </c>
    </row>
    <row r="7371" spans="1:19" x14ac:dyDescent="0.3">
      <c r="A7371" t="s">
        <v>136</v>
      </c>
      <c r="B7371">
        <v>1</v>
      </c>
      <c r="C7371" t="s">
        <v>9337</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16559</v>
      </c>
      <c r="R7371">
        <v>210</v>
      </c>
      <c r="S7371">
        <v>355</v>
      </c>
    </row>
    <row r="7372" spans="1:19" x14ac:dyDescent="0.3">
      <c r="A7372" t="s">
        <v>136</v>
      </c>
      <c r="B7372">
        <v>1</v>
      </c>
      <c r="C7372" t="s">
        <v>9337</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16560</v>
      </c>
      <c r="R7372">
        <v>356</v>
      </c>
      <c r="S7372">
        <v>504</v>
      </c>
    </row>
    <row r="7373" spans="1:19" x14ac:dyDescent="0.3">
      <c r="A7373" t="s">
        <v>136</v>
      </c>
      <c r="B7373">
        <v>1</v>
      </c>
      <c r="C7373" t="s">
        <v>9337</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16561</v>
      </c>
      <c r="R7373">
        <v>505</v>
      </c>
      <c r="S7373">
        <v>654</v>
      </c>
    </row>
    <row r="7374" spans="1:19" x14ac:dyDescent="0.3">
      <c r="A7374" t="s">
        <v>136</v>
      </c>
      <c r="B7374">
        <v>1</v>
      </c>
      <c r="C7374" t="s">
        <v>9337</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16562</v>
      </c>
      <c r="R7374">
        <v>655</v>
      </c>
      <c r="S7374">
        <v>724</v>
      </c>
    </row>
    <row r="7375" spans="1:19" x14ac:dyDescent="0.3">
      <c r="A7375" t="s">
        <v>136</v>
      </c>
      <c r="B7375">
        <v>1</v>
      </c>
      <c r="C7375" t="s">
        <v>9337</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16563</v>
      </c>
      <c r="R7375">
        <v>725</v>
      </c>
      <c r="S7375">
        <v>839</v>
      </c>
    </row>
    <row r="7376" spans="1:19" x14ac:dyDescent="0.3">
      <c r="A7376" t="s">
        <v>136</v>
      </c>
      <c r="B7376">
        <v>1</v>
      </c>
      <c r="C7376" t="s">
        <v>9337</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16564</v>
      </c>
      <c r="R7376">
        <v>840</v>
      </c>
      <c r="S7376">
        <v>1269</v>
      </c>
    </row>
    <row r="7377" spans="1:19" x14ac:dyDescent="0.3">
      <c r="A7377" t="s">
        <v>136</v>
      </c>
      <c r="B7377">
        <v>1</v>
      </c>
      <c r="C7377" t="s">
        <v>9337</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16565</v>
      </c>
      <c r="R7377">
        <v>1270</v>
      </c>
      <c r="S7377">
        <v>1350</v>
      </c>
    </row>
    <row r="7378" spans="1:19" x14ac:dyDescent="0.3">
      <c r="A7378" t="s">
        <v>136</v>
      </c>
      <c r="B7378">
        <v>1</v>
      </c>
      <c r="C7378" t="s">
        <v>9337</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16566</v>
      </c>
      <c r="R7378">
        <v>1351</v>
      </c>
      <c r="S7378">
        <v>1431</v>
      </c>
    </row>
    <row r="7379" spans="1:19" x14ac:dyDescent="0.3">
      <c r="A7379" t="s">
        <v>136</v>
      </c>
      <c r="B7379">
        <v>1</v>
      </c>
      <c r="C7379" t="s">
        <v>9337</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16567</v>
      </c>
      <c r="R7379">
        <v>1432</v>
      </c>
      <c r="S7379">
        <v>1576</v>
      </c>
    </row>
    <row r="7380" spans="1:19" x14ac:dyDescent="0.3">
      <c r="A7380" t="s">
        <v>136</v>
      </c>
      <c r="B7380">
        <v>1</v>
      </c>
      <c r="C7380" t="s">
        <v>9337</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16568</v>
      </c>
      <c r="R7380">
        <v>1577</v>
      </c>
      <c r="S7380">
        <v>1652</v>
      </c>
    </row>
    <row r="7381" spans="1:19" x14ac:dyDescent="0.3">
      <c r="A7381" t="s">
        <v>136</v>
      </c>
      <c r="B7381">
        <v>1</v>
      </c>
      <c r="C7381" t="s">
        <v>9337</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16569</v>
      </c>
      <c r="R7381">
        <v>1653</v>
      </c>
      <c r="S7381">
        <v>1720</v>
      </c>
    </row>
    <row r="7382" spans="1:19" x14ac:dyDescent="0.3">
      <c r="A7382" t="s">
        <v>136</v>
      </c>
      <c r="B7382">
        <v>1</v>
      </c>
      <c r="C7382" t="s">
        <v>9337</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16570</v>
      </c>
      <c r="R7382">
        <v>1721</v>
      </c>
      <c r="S7382">
        <v>1829</v>
      </c>
    </row>
    <row r="7383" spans="1:19" x14ac:dyDescent="0.3">
      <c r="A7383" t="s">
        <v>136</v>
      </c>
      <c r="B7383">
        <v>1</v>
      </c>
      <c r="C7383" t="s">
        <v>9337</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16571</v>
      </c>
      <c r="R7383">
        <v>1830</v>
      </c>
      <c r="S7383">
        <v>1898</v>
      </c>
    </row>
    <row r="7384" spans="1:19" x14ac:dyDescent="0.3">
      <c r="A7384" t="s">
        <v>136</v>
      </c>
      <c r="B7384">
        <v>1</v>
      </c>
      <c r="C7384" t="s">
        <v>9337</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16572</v>
      </c>
      <c r="R7384">
        <v>1899</v>
      </c>
      <c r="S7384">
        <v>1981</v>
      </c>
    </row>
    <row r="7385" spans="1:19" x14ac:dyDescent="0.3">
      <c r="A7385" t="s">
        <v>136</v>
      </c>
      <c r="B7385">
        <v>1</v>
      </c>
      <c r="C7385" t="s">
        <v>9337</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16573</v>
      </c>
      <c r="R7385">
        <v>1982</v>
      </c>
      <c r="S7385">
        <v>2088</v>
      </c>
    </row>
    <row r="7386" spans="1:19" x14ac:dyDescent="0.3">
      <c r="A7386" t="s">
        <v>136</v>
      </c>
      <c r="B7386">
        <v>1</v>
      </c>
      <c r="C7386" t="s">
        <v>9337</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16574</v>
      </c>
      <c r="R7386">
        <v>2089</v>
      </c>
      <c r="S7386">
        <v>2273</v>
      </c>
    </row>
    <row r="7387" spans="1:19" x14ac:dyDescent="0.3">
      <c r="A7387" t="s">
        <v>136</v>
      </c>
      <c r="B7387">
        <v>1</v>
      </c>
      <c r="C7387" t="s">
        <v>9337</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16575</v>
      </c>
      <c r="R7387">
        <v>2274</v>
      </c>
      <c r="S7387">
        <v>2448</v>
      </c>
    </row>
    <row r="7388" spans="1:19" x14ac:dyDescent="0.3">
      <c r="A7388" t="s">
        <v>136</v>
      </c>
      <c r="B7388">
        <v>1</v>
      </c>
      <c r="C7388" t="s">
        <v>9337</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16576</v>
      </c>
      <c r="R7388">
        <v>2449</v>
      </c>
      <c r="S7388">
        <v>2630</v>
      </c>
    </row>
    <row r="7389" spans="1:19" x14ac:dyDescent="0.3">
      <c r="A7389" t="s">
        <v>136</v>
      </c>
      <c r="B7389">
        <v>1</v>
      </c>
      <c r="C7389" t="s">
        <v>9337</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16577</v>
      </c>
      <c r="R7389">
        <v>2631</v>
      </c>
      <c r="S7389">
        <v>2732</v>
      </c>
    </row>
    <row r="7390" spans="1:19" x14ac:dyDescent="0.3">
      <c r="A7390" t="s">
        <v>136</v>
      </c>
      <c r="B7390">
        <v>1</v>
      </c>
      <c r="C7390" t="s">
        <v>9337</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16578</v>
      </c>
      <c r="R7390">
        <v>2733</v>
      </c>
      <c r="S7390">
        <v>2825</v>
      </c>
    </row>
    <row r="7391" spans="1:19" x14ac:dyDescent="0.3">
      <c r="A7391" t="s">
        <v>136</v>
      </c>
      <c r="B7391">
        <v>1</v>
      </c>
      <c r="C7391" t="s">
        <v>9337</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16579</v>
      </c>
      <c r="R7391">
        <v>2826</v>
      </c>
      <c r="S7391">
        <v>2967</v>
      </c>
    </row>
    <row r="7392" spans="1:19" x14ac:dyDescent="0.3">
      <c r="A7392" t="s">
        <v>136</v>
      </c>
      <c r="B7392">
        <v>1</v>
      </c>
      <c r="C7392" t="s">
        <v>9337</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16580</v>
      </c>
      <c r="R7392">
        <v>2968</v>
      </c>
      <c r="S7392">
        <v>3138</v>
      </c>
    </row>
    <row r="7393" spans="1:19" x14ac:dyDescent="0.3">
      <c r="A7393" t="s">
        <v>136</v>
      </c>
      <c r="B7393">
        <v>1</v>
      </c>
      <c r="C7393" t="s">
        <v>9337</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16581</v>
      </c>
      <c r="R7393">
        <v>3139</v>
      </c>
      <c r="S7393">
        <v>3233</v>
      </c>
    </row>
    <row r="7394" spans="1:19" x14ac:dyDescent="0.3">
      <c r="A7394" t="s">
        <v>136</v>
      </c>
      <c r="B7394">
        <v>1</v>
      </c>
      <c r="C7394" t="s">
        <v>9337</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16582</v>
      </c>
      <c r="R7394">
        <v>3234</v>
      </c>
      <c r="S7394">
        <v>3309</v>
      </c>
    </row>
    <row r="7395" spans="1:19" x14ac:dyDescent="0.3">
      <c r="A7395" t="s">
        <v>136</v>
      </c>
      <c r="B7395">
        <v>1</v>
      </c>
      <c r="C7395" t="s">
        <v>9337</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16583</v>
      </c>
      <c r="R7395">
        <v>3310</v>
      </c>
      <c r="S7395">
        <v>3383</v>
      </c>
    </row>
    <row r="7396" spans="1:19" x14ac:dyDescent="0.3">
      <c r="A7396" t="s">
        <v>136</v>
      </c>
      <c r="B7396">
        <v>1</v>
      </c>
      <c r="C7396" t="s">
        <v>9337</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16584</v>
      </c>
      <c r="R7396">
        <v>3384</v>
      </c>
      <c r="S7396">
        <v>3459</v>
      </c>
    </row>
    <row r="7397" spans="1:19" x14ac:dyDescent="0.3">
      <c r="A7397" t="s">
        <v>136</v>
      </c>
      <c r="B7397">
        <v>1</v>
      </c>
      <c r="C7397" t="s">
        <v>9337</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16585</v>
      </c>
      <c r="R7397">
        <v>3460</v>
      </c>
      <c r="S7397">
        <v>3572</v>
      </c>
    </row>
    <row r="7398" spans="1:19" x14ac:dyDescent="0.3">
      <c r="A7398" t="s">
        <v>136</v>
      </c>
      <c r="B7398">
        <v>1</v>
      </c>
      <c r="C7398" t="s">
        <v>9337</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16586</v>
      </c>
      <c r="R7398">
        <v>3573</v>
      </c>
      <c r="S7398">
        <v>3687</v>
      </c>
    </row>
    <row r="7399" spans="1:19" x14ac:dyDescent="0.3">
      <c r="A7399" t="s">
        <v>136</v>
      </c>
      <c r="B7399">
        <v>1</v>
      </c>
      <c r="C7399" t="s">
        <v>9337</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16587</v>
      </c>
      <c r="R7399">
        <v>3688</v>
      </c>
      <c r="S7399">
        <v>3819</v>
      </c>
    </row>
    <row r="7400" spans="1:19" x14ac:dyDescent="0.3">
      <c r="A7400" t="s">
        <v>136</v>
      </c>
      <c r="B7400">
        <v>1</v>
      </c>
      <c r="C7400" t="s">
        <v>9337</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16588</v>
      </c>
      <c r="R7400">
        <v>3820</v>
      </c>
      <c r="S7400">
        <v>3982</v>
      </c>
    </row>
    <row r="7401" spans="1:19" x14ac:dyDescent="0.3">
      <c r="A7401" t="s">
        <v>136</v>
      </c>
      <c r="B7401">
        <v>1</v>
      </c>
      <c r="C7401" t="s">
        <v>9337</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16589</v>
      </c>
      <c r="R7401">
        <v>3983</v>
      </c>
      <c r="S7401">
        <v>4191</v>
      </c>
    </row>
    <row r="7402" spans="1:19" x14ac:dyDescent="0.3">
      <c r="A7402" t="s">
        <v>136</v>
      </c>
      <c r="B7402">
        <v>1</v>
      </c>
      <c r="C7402" t="s">
        <v>9337</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16590</v>
      </c>
      <c r="R7402">
        <v>4192</v>
      </c>
      <c r="S7402">
        <v>4299</v>
      </c>
    </row>
    <row r="7403" spans="1:19" x14ac:dyDescent="0.3">
      <c r="A7403" t="s">
        <v>3761</v>
      </c>
      <c r="B7403">
        <v>1</v>
      </c>
      <c r="C7403" t="s">
        <v>3766</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16591</v>
      </c>
    </row>
    <row r="7404" spans="1:19" x14ac:dyDescent="0.3">
      <c r="A7404" t="s">
        <v>3761</v>
      </c>
      <c r="B7404">
        <v>1</v>
      </c>
      <c r="C7404" t="s">
        <v>3766</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16592</v>
      </c>
      <c r="R7404">
        <v>1</v>
      </c>
      <c r="S7404">
        <v>161</v>
      </c>
    </row>
    <row r="7405" spans="1:19" x14ac:dyDescent="0.3">
      <c r="A7405" t="s">
        <v>3761</v>
      </c>
      <c r="B7405">
        <v>1</v>
      </c>
      <c r="C7405" t="s">
        <v>3766</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16593</v>
      </c>
      <c r="R7405">
        <v>162</v>
      </c>
      <c r="S7405">
        <v>348</v>
      </c>
    </row>
    <row r="7406" spans="1:19" x14ac:dyDescent="0.3">
      <c r="A7406" t="s">
        <v>3761</v>
      </c>
      <c r="B7406">
        <v>1</v>
      </c>
      <c r="C7406" t="s">
        <v>3766</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16594</v>
      </c>
      <c r="R7406">
        <v>349</v>
      </c>
      <c r="S7406">
        <v>525</v>
      </c>
    </row>
    <row r="7407" spans="1:19" x14ac:dyDescent="0.3">
      <c r="A7407" t="s">
        <v>3761</v>
      </c>
      <c r="B7407">
        <v>1</v>
      </c>
      <c r="C7407" t="s">
        <v>3766</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16595</v>
      </c>
      <c r="R7407">
        <v>526</v>
      </c>
      <c r="S7407">
        <v>636</v>
      </c>
    </row>
    <row r="7408" spans="1:19" x14ac:dyDescent="0.3">
      <c r="A7408" t="s">
        <v>3761</v>
      </c>
      <c r="B7408">
        <v>1</v>
      </c>
      <c r="C7408" t="s">
        <v>3766</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16596</v>
      </c>
      <c r="R7408">
        <v>637</v>
      </c>
      <c r="S7408">
        <v>710</v>
      </c>
    </row>
    <row r="7409" spans="1:19" x14ac:dyDescent="0.3">
      <c r="A7409" t="s">
        <v>3761</v>
      </c>
      <c r="B7409">
        <v>1</v>
      </c>
      <c r="C7409" t="s">
        <v>3766</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16597</v>
      </c>
      <c r="R7409">
        <v>711</v>
      </c>
      <c r="S7409">
        <v>802</v>
      </c>
    </row>
    <row r="7410" spans="1:19" x14ac:dyDescent="0.3">
      <c r="A7410" t="s">
        <v>3761</v>
      </c>
      <c r="B7410">
        <v>1</v>
      </c>
      <c r="C7410" t="s">
        <v>3766</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16598</v>
      </c>
      <c r="R7410">
        <v>803</v>
      </c>
      <c r="S7410">
        <v>953</v>
      </c>
    </row>
    <row r="7411" spans="1:19" x14ac:dyDescent="0.3">
      <c r="A7411" t="s">
        <v>3761</v>
      </c>
      <c r="B7411">
        <v>1</v>
      </c>
      <c r="C7411" t="s">
        <v>3766</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16599</v>
      </c>
      <c r="R7411">
        <v>954</v>
      </c>
      <c r="S7411">
        <v>990</v>
      </c>
    </row>
    <row r="7412" spans="1:19" x14ac:dyDescent="0.3">
      <c r="A7412" t="s">
        <v>3761</v>
      </c>
      <c r="B7412">
        <v>1</v>
      </c>
      <c r="C7412" t="s">
        <v>3766</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16600</v>
      </c>
      <c r="R7412">
        <v>991</v>
      </c>
      <c r="S7412">
        <v>1071</v>
      </c>
    </row>
    <row r="7413" spans="1:19" x14ac:dyDescent="0.3">
      <c r="A7413" t="s">
        <v>3761</v>
      </c>
      <c r="B7413">
        <v>1</v>
      </c>
      <c r="C7413" t="s">
        <v>3766</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16601</v>
      </c>
      <c r="R7413">
        <v>1072</v>
      </c>
      <c r="S7413">
        <v>1202</v>
      </c>
    </row>
    <row r="7414" spans="1:19" x14ac:dyDescent="0.3">
      <c r="A7414" t="s">
        <v>3761</v>
      </c>
      <c r="B7414">
        <v>1</v>
      </c>
      <c r="C7414" t="s">
        <v>3766</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16602</v>
      </c>
      <c r="R7414">
        <v>1203</v>
      </c>
      <c r="S7414">
        <v>1264</v>
      </c>
    </row>
    <row r="7415" spans="1:19" x14ac:dyDescent="0.3">
      <c r="A7415" t="s">
        <v>3761</v>
      </c>
      <c r="B7415">
        <v>1</v>
      </c>
      <c r="C7415" t="s">
        <v>3766</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16603</v>
      </c>
      <c r="R7415">
        <v>1265</v>
      </c>
      <c r="S7415">
        <v>1408</v>
      </c>
    </row>
    <row r="7416" spans="1:19" x14ac:dyDescent="0.3">
      <c r="A7416" t="s">
        <v>3761</v>
      </c>
      <c r="B7416">
        <v>1</v>
      </c>
      <c r="C7416" t="s">
        <v>3766</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16604</v>
      </c>
      <c r="R7416">
        <v>1409</v>
      </c>
      <c r="S7416">
        <v>2727</v>
      </c>
    </row>
    <row r="7417" spans="1:19" x14ac:dyDescent="0.3">
      <c r="A7417" t="s">
        <v>3761</v>
      </c>
      <c r="B7417">
        <v>1</v>
      </c>
      <c r="C7417" t="s">
        <v>3762</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16592</v>
      </c>
      <c r="R7417">
        <v>1</v>
      </c>
      <c r="S7417">
        <v>161</v>
      </c>
    </row>
    <row r="7418" spans="1:19" x14ac:dyDescent="0.3">
      <c r="A7418" t="s">
        <v>3761</v>
      </c>
      <c r="B7418">
        <v>1</v>
      </c>
      <c r="C7418" t="s">
        <v>3762</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16593</v>
      </c>
      <c r="R7418">
        <v>162</v>
      </c>
      <c r="S7418">
        <v>348</v>
      </c>
    </row>
    <row r="7419" spans="1:19" x14ac:dyDescent="0.3">
      <c r="A7419" t="s">
        <v>3761</v>
      </c>
      <c r="B7419">
        <v>1</v>
      </c>
      <c r="C7419" t="s">
        <v>3762</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16594</v>
      </c>
      <c r="R7419">
        <v>349</v>
      </c>
      <c r="S7419">
        <v>525</v>
      </c>
    </row>
    <row r="7420" spans="1:19" x14ac:dyDescent="0.3">
      <c r="A7420" t="s">
        <v>3761</v>
      </c>
      <c r="B7420">
        <v>1</v>
      </c>
      <c r="C7420" t="s">
        <v>3762</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16595</v>
      </c>
      <c r="R7420">
        <v>526</v>
      </c>
      <c r="S7420">
        <v>636</v>
      </c>
    </row>
    <row r="7421" spans="1:19" x14ac:dyDescent="0.3">
      <c r="A7421" t="s">
        <v>3761</v>
      </c>
      <c r="B7421">
        <v>1</v>
      </c>
      <c r="C7421" t="s">
        <v>3762</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16596</v>
      </c>
      <c r="R7421">
        <v>637</v>
      </c>
      <c r="S7421">
        <v>710</v>
      </c>
    </row>
    <row r="7422" spans="1:19" x14ac:dyDescent="0.3">
      <c r="A7422" t="s">
        <v>3761</v>
      </c>
      <c r="B7422">
        <v>1</v>
      </c>
      <c r="C7422" t="s">
        <v>3762</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16597</v>
      </c>
      <c r="R7422">
        <v>711</v>
      </c>
      <c r="S7422">
        <v>802</v>
      </c>
    </row>
    <row r="7423" spans="1:19" x14ac:dyDescent="0.3">
      <c r="A7423" t="s">
        <v>3761</v>
      </c>
      <c r="B7423">
        <v>1</v>
      </c>
      <c r="C7423" t="s">
        <v>3762</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16598</v>
      </c>
      <c r="R7423">
        <v>803</v>
      </c>
      <c r="S7423">
        <v>953</v>
      </c>
    </row>
    <row r="7424" spans="1:19" x14ac:dyDescent="0.3">
      <c r="A7424" t="s">
        <v>3761</v>
      </c>
      <c r="B7424">
        <v>1</v>
      </c>
      <c r="C7424" t="s">
        <v>3762</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16599</v>
      </c>
      <c r="R7424">
        <v>954</v>
      </c>
      <c r="S7424">
        <v>990</v>
      </c>
    </row>
    <row r="7425" spans="1:19" x14ac:dyDescent="0.3">
      <c r="A7425" t="s">
        <v>3761</v>
      </c>
      <c r="B7425">
        <v>1</v>
      </c>
      <c r="C7425" t="s">
        <v>3762</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16600</v>
      </c>
      <c r="R7425">
        <v>991</v>
      </c>
      <c r="S7425">
        <v>1071</v>
      </c>
    </row>
    <row r="7426" spans="1:19" x14ac:dyDescent="0.3">
      <c r="A7426" t="s">
        <v>3761</v>
      </c>
      <c r="B7426">
        <v>1</v>
      </c>
      <c r="C7426" t="s">
        <v>3762</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16601</v>
      </c>
      <c r="R7426">
        <v>1072</v>
      </c>
      <c r="S7426">
        <v>1202</v>
      </c>
    </row>
    <row r="7427" spans="1:19" x14ac:dyDescent="0.3">
      <c r="A7427" t="s">
        <v>3761</v>
      </c>
      <c r="B7427">
        <v>1</v>
      </c>
      <c r="C7427" t="s">
        <v>3762</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16602</v>
      </c>
      <c r="R7427">
        <v>1203</v>
      </c>
      <c r="S7427">
        <v>1264</v>
      </c>
    </row>
    <row r="7428" spans="1:19" x14ac:dyDescent="0.3">
      <c r="A7428" t="s">
        <v>3761</v>
      </c>
      <c r="B7428">
        <v>1</v>
      </c>
      <c r="C7428" t="s">
        <v>3762</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16603</v>
      </c>
      <c r="R7428">
        <v>1265</v>
      </c>
      <c r="S7428">
        <v>1408</v>
      </c>
    </row>
    <row r="7429" spans="1:19" x14ac:dyDescent="0.3">
      <c r="A7429" t="s">
        <v>3761</v>
      </c>
      <c r="B7429">
        <v>1</v>
      </c>
      <c r="C7429" t="s">
        <v>3762</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16605</v>
      </c>
    </row>
    <row r="7430" spans="1:19" x14ac:dyDescent="0.3">
      <c r="A7430" t="s">
        <v>3761</v>
      </c>
      <c r="B7430">
        <v>1</v>
      </c>
      <c r="C7430" t="s">
        <v>3762</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16606</v>
      </c>
      <c r="R7430">
        <v>1409</v>
      </c>
      <c r="S7430">
        <v>2727</v>
      </c>
    </row>
    <row r="7431" spans="1:19" x14ac:dyDescent="0.3">
      <c r="A7431" t="s">
        <v>155</v>
      </c>
      <c r="B7431">
        <v>1</v>
      </c>
      <c r="C7431" t="s">
        <v>3782</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16607</v>
      </c>
    </row>
    <row r="7432" spans="1:19" x14ac:dyDescent="0.3">
      <c r="A7432" t="s">
        <v>155</v>
      </c>
      <c r="B7432">
        <v>1</v>
      </c>
      <c r="C7432" t="s">
        <v>3782</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16608</v>
      </c>
      <c r="R7432">
        <v>1</v>
      </c>
      <c r="S7432">
        <v>813</v>
      </c>
    </row>
    <row r="7433" spans="1:19" x14ac:dyDescent="0.3">
      <c r="A7433" t="s">
        <v>155</v>
      </c>
      <c r="B7433">
        <v>1</v>
      </c>
      <c r="C7433" t="s">
        <v>3786</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16609</v>
      </c>
    </row>
    <row r="7434" spans="1:19" x14ac:dyDescent="0.3">
      <c r="A7434" t="s">
        <v>155</v>
      </c>
      <c r="B7434">
        <v>1</v>
      </c>
      <c r="C7434" t="s">
        <v>3786</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16610</v>
      </c>
      <c r="R7434">
        <v>1</v>
      </c>
      <c r="S7434">
        <v>813</v>
      </c>
    </row>
    <row r="7435" spans="1:19" x14ac:dyDescent="0.3">
      <c r="A7435" t="s">
        <v>2449</v>
      </c>
      <c r="B7435">
        <v>1</v>
      </c>
      <c r="C7435" t="s">
        <v>2454</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16611</v>
      </c>
      <c r="R7435">
        <v>1</v>
      </c>
      <c r="S7435">
        <v>81</v>
      </c>
    </row>
    <row r="7436" spans="1:19" x14ac:dyDescent="0.3">
      <c r="A7436" t="s">
        <v>2449</v>
      </c>
      <c r="B7436">
        <v>1</v>
      </c>
      <c r="C7436" t="s">
        <v>2454</v>
      </c>
      <c r="D7436" t="str">
        <f>INDEX(Transcripts[#Data], MATCH(Exons[[#This Row],[Transcript stable ID]], Transcripts[Transcript stable ID], 0), 4)</f>
        <v>NM_032482.2</v>
      </c>
      <c r="E7436" t="s">
        <v>27</v>
      </c>
      <c r="J7436">
        <v>2164148</v>
      </c>
      <c r="K7436">
        <v>2180712</v>
      </c>
      <c r="L7436">
        <v>2180755</v>
      </c>
      <c r="N7436">
        <v>2</v>
      </c>
      <c r="O7436">
        <v>118</v>
      </c>
      <c r="P7436">
        <v>161</v>
      </c>
      <c r="Q7436" t="s">
        <v>16612</v>
      </c>
      <c r="R7436">
        <v>82</v>
      </c>
      <c r="S7436">
        <v>125</v>
      </c>
    </row>
    <row r="7437" spans="1:19" x14ac:dyDescent="0.3">
      <c r="A7437" t="s">
        <v>2449</v>
      </c>
      <c r="B7437">
        <v>1</v>
      </c>
      <c r="C7437" t="s">
        <v>2454</v>
      </c>
      <c r="D7437" t="str">
        <f>INDEX(Transcripts[#Data], MATCH(Exons[[#This Row],[Transcript stable ID]], Transcripts[Transcript stable ID], 0), 4)</f>
        <v>NM_032482.2</v>
      </c>
      <c r="E7437" t="s">
        <v>27</v>
      </c>
      <c r="J7437">
        <v>2164148</v>
      </c>
      <c r="K7437">
        <v>2185854</v>
      </c>
      <c r="L7437">
        <v>2185928</v>
      </c>
      <c r="N7437">
        <v>3</v>
      </c>
      <c r="O7437">
        <v>162</v>
      </c>
      <c r="P7437">
        <v>236</v>
      </c>
      <c r="Q7437" t="s">
        <v>16613</v>
      </c>
      <c r="R7437">
        <v>126</v>
      </c>
      <c r="S7437">
        <v>200</v>
      </c>
    </row>
    <row r="7438" spans="1:19" x14ac:dyDescent="0.3">
      <c r="A7438" t="s">
        <v>2449</v>
      </c>
      <c r="B7438">
        <v>1</v>
      </c>
      <c r="C7438" t="s">
        <v>2454</v>
      </c>
      <c r="D7438" t="str">
        <f>INDEX(Transcripts[#Data], MATCH(Exons[[#This Row],[Transcript stable ID]], Transcripts[Transcript stable ID], 0), 4)</f>
        <v>NM_032482.2</v>
      </c>
      <c r="E7438" t="s">
        <v>27</v>
      </c>
      <c r="J7438">
        <v>2164148</v>
      </c>
      <c r="K7438">
        <v>2189731</v>
      </c>
      <c r="L7438">
        <v>2189794</v>
      </c>
      <c r="N7438">
        <v>4</v>
      </c>
      <c r="O7438">
        <v>237</v>
      </c>
      <c r="P7438">
        <v>300</v>
      </c>
      <c r="Q7438" t="s">
        <v>16614</v>
      </c>
      <c r="R7438">
        <v>201</v>
      </c>
      <c r="S7438">
        <v>264</v>
      </c>
    </row>
    <row r="7439" spans="1:19" x14ac:dyDescent="0.3">
      <c r="A7439" t="s">
        <v>2449</v>
      </c>
      <c r="B7439">
        <v>1</v>
      </c>
      <c r="C7439" t="s">
        <v>2454</v>
      </c>
      <c r="D7439" t="str">
        <f>INDEX(Transcripts[#Data], MATCH(Exons[[#This Row],[Transcript stable ID]], Transcripts[Transcript stable ID], 0), 4)</f>
        <v>NM_032482.2</v>
      </c>
      <c r="E7439" t="s">
        <v>27</v>
      </c>
      <c r="J7439">
        <v>2164148</v>
      </c>
      <c r="K7439">
        <v>2191011</v>
      </c>
      <c r="L7439">
        <v>2191239</v>
      </c>
      <c r="N7439">
        <v>5</v>
      </c>
      <c r="O7439">
        <v>301</v>
      </c>
      <c r="P7439">
        <v>529</v>
      </c>
      <c r="Q7439" t="s">
        <v>16615</v>
      </c>
      <c r="R7439">
        <v>265</v>
      </c>
      <c r="S7439">
        <v>493</v>
      </c>
    </row>
    <row r="7440" spans="1:19" x14ac:dyDescent="0.3">
      <c r="A7440" t="s">
        <v>2449</v>
      </c>
      <c r="B7440">
        <v>1</v>
      </c>
      <c r="C7440" t="s">
        <v>2454</v>
      </c>
      <c r="D7440" t="str">
        <f>INDEX(Transcripts[#Data], MATCH(Exons[[#This Row],[Transcript stable ID]], Transcripts[Transcript stable ID], 0), 4)</f>
        <v>NM_032482.2</v>
      </c>
      <c r="E7440" t="s">
        <v>27</v>
      </c>
      <c r="J7440">
        <v>2164148</v>
      </c>
      <c r="K7440">
        <v>2193688</v>
      </c>
      <c r="L7440">
        <v>2193782</v>
      </c>
      <c r="N7440">
        <v>6</v>
      </c>
      <c r="O7440">
        <v>530</v>
      </c>
      <c r="P7440">
        <v>624</v>
      </c>
      <c r="Q7440" t="s">
        <v>16616</v>
      </c>
      <c r="R7440">
        <v>494</v>
      </c>
      <c r="S7440">
        <v>588</v>
      </c>
    </row>
    <row r="7441" spans="1:19" x14ac:dyDescent="0.3">
      <c r="A7441" t="s">
        <v>2449</v>
      </c>
      <c r="B7441">
        <v>1</v>
      </c>
      <c r="C7441" t="s">
        <v>2454</v>
      </c>
      <c r="D7441" t="str">
        <f>INDEX(Transcripts[#Data], MATCH(Exons[[#This Row],[Transcript stable ID]], Transcripts[Transcript stable ID], 0), 4)</f>
        <v>NM_032482.2</v>
      </c>
      <c r="E7441" t="s">
        <v>27</v>
      </c>
      <c r="J7441">
        <v>2164148</v>
      </c>
      <c r="K7441">
        <v>2194514</v>
      </c>
      <c r="L7441">
        <v>2194576</v>
      </c>
      <c r="N7441">
        <v>7</v>
      </c>
      <c r="O7441">
        <v>625</v>
      </c>
      <c r="P7441">
        <v>687</v>
      </c>
      <c r="Q7441" t="s">
        <v>16617</v>
      </c>
      <c r="R7441">
        <v>589</v>
      </c>
      <c r="S7441">
        <v>651</v>
      </c>
    </row>
    <row r="7442" spans="1:19" x14ac:dyDescent="0.3">
      <c r="A7442" t="s">
        <v>2449</v>
      </c>
      <c r="B7442">
        <v>1</v>
      </c>
      <c r="C7442" t="s">
        <v>2454</v>
      </c>
      <c r="D7442" t="str">
        <f>INDEX(Transcripts[#Data], MATCH(Exons[[#This Row],[Transcript stable ID]], Transcripts[Transcript stable ID], 0), 4)</f>
        <v>NM_032482.2</v>
      </c>
      <c r="E7442" t="s">
        <v>27</v>
      </c>
      <c r="J7442">
        <v>2164148</v>
      </c>
      <c r="K7442">
        <v>2199883</v>
      </c>
      <c r="L7442">
        <v>2199938</v>
      </c>
      <c r="N7442">
        <v>8</v>
      </c>
      <c r="O7442">
        <v>688</v>
      </c>
      <c r="P7442">
        <v>743</v>
      </c>
      <c r="Q7442" t="s">
        <v>16618</v>
      </c>
      <c r="R7442">
        <v>652</v>
      </c>
      <c r="S7442">
        <v>707</v>
      </c>
    </row>
    <row r="7443" spans="1:19" x14ac:dyDescent="0.3">
      <c r="A7443" t="s">
        <v>2449</v>
      </c>
      <c r="B7443">
        <v>1</v>
      </c>
      <c r="C7443" t="s">
        <v>2454</v>
      </c>
      <c r="D7443" t="str">
        <f>INDEX(Transcripts[#Data], MATCH(Exons[[#This Row],[Transcript stable ID]], Transcripts[Transcript stable ID], 0), 4)</f>
        <v>NM_032482.2</v>
      </c>
      <c r="E7443" t="s">
        <v>27</v>
      </c>
      <c r="J7443">
        <v>2164148</v>
      </c>
      <c r="K7443">
        <v>2202699</v>
      </c>
      <c r="L7443">
        <v>2202778</v>
      </c>
      <c r="N7443">
        <v>9</v>
      </c>
      <c r="O7443">
        <v>744</v>
      </c>
      <c r="P7443">
        <v>823</v>
      </c>
      <c r="Q7443" t="s">
        <v>16619</v>
      </c>
      <c r="R7443">
        <v>708</v>
      </c>
      <c r="S7443">
        <v>787</v>
      </c>
    </row>
    <row r="7444" spans="1:19" x14ac:dyDescent="0.3">
      <c r="A7444" t="s">
        <v>2449</v>
      </c>
      <c r="B7444">
        <v>1</v>
      </c>
      <c r="C7444" t="s">
        <v>2454</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16620</v>
      </c>
      <c r="R7444">
        <v>788</v>
      </c>
      <c r="S7444">
        <v>856</v>
      </c>
    </row>
    <row r="7445" spans="1:19" x14ac:dyDescent="0.3">
      <c r="A7445" t="s">
        <v>2449</v>
      </c>
      <c r="B7445">
        <v>1</v>
      </c>
      <c r="C7445" t="s">
        <v>2454</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16621</v>
      </c>
      <c r="R7445">
        <v>857</v>
      </c>
      <c r="S7445">
        <v>963</v>
      </c>
    </row>
    <row r="7446" spans="1:19" x14ac:dyDescent="0.3">
      <c r="A7446" t="s">
        <v>2449</v>
      </c>
      <c r="B7446">
        <v>1</v>
      </c>
      <c r="C7446" t="s">
        <v>2454</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16622</v>
      </c>
      <c r="R7446">
        <v>964</v>
      </c>
      <c r="S7446">
        <v>1005</v>
      </c>
    </row>
    <row r="7447" spans="1:19" x14ac:dyDescent="0.3">
      <c r="A7447" t="s">
        <v>2449</v>
      </c>
      <c r="B7447">
        <v>1</v>
      </c>
      <c r="C7447" t="s">
        <v>2454</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16623</v>
      </c>
      <c r="R7447">
        <v>1006</v>
      </c>
      <c r="S7447">
        <v>1116</v>
      </c>
    </row>
    <row r="7448" spans="1:19" x14ac:dyDescent="0.3">
      <c r="A7448" t="s">
        <v>2449</v>
      </c>
      <c r="B7448">
        <v>1</v>
      </c>
      <c r="C7448" t="s">
        <v>2454</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16624</v>
      </c>
      <c r="R7448">
        <v>1117</v>
      </c>
      <c r="S7448">
        <v>1351</v>
      </c>
    </row>
    <row r="7449" spans="1:19" x14ac:dyDescent="0.3">
      <c r="A7449" t="s">
        <v>2449</v>
      </c>
      <c r="B7449">
        <v>1</v>
      </c>
      <c r="C7449" t="s">
        <v>2454</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16625</v>
      </c>
      <c r="R7449">
        <v>1352</v>
      </c>
      <c r="S7449">
        <v>1465</v>
      </c>
    </row>
    <row r="7450" spans="1:19" x14ac:dyDescent="0.3">
      <c r="A7450" t="s">
        <v>2449</v>
      </c>
      <c r="B7450">
        <v>1</v>
      </c>
      <c r="C7450" t="s">
        <v>2454</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16626</v>
      </c>
      <c r="R7450">
        <v>1466</v>
      </c>
      <c r="S7450">
        <v>1557</v>
      </c>
    </row>
    <row r="7451" spans="1:19" x14ac:dyDescent="0.3">
      <c r="A7451" t="s">
        <v>2449</v>
      </c>
      <c r="B7451">
        <v>1</v>
      </c>
      <c r="C7451" t="s">
        <v>2454</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16627</v>
      </c>
      <c r="R7451">
        <v>1558</v>
      </c>
      <c r="S7451">
        <v>1659</v>
      </c>
    </row>
    <row r="7452" spans="1:19" x14ac:dyDescent="0.3">
      <c r="A7452" t="s">
        <v>2449</v>
      </c>
      <c r="B7452">
        <v>1</v>
      </c>
      <c r="C7452" t="s">
        <v>2454</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16628</v>
      </c>
      <c r="R7452">
        <v>1660</v>
      </c>
      <c r="S7452">
        <v>1797</v>
      </c>
    </row>
    <row r="7453" spans="1:19" x14ac:dyDescent="0.3">
      <c r="A7453" t="s">
        <v>2449</v>
      </c>
      <c r="B7453">
        <v>1</v>
      </c>
      <c r="C7453" t="s">
        <v>2454</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16629</v>
      </c>
      <c r="R7453">
        <v>1798</v>
      </c>
      <c r="S7453">
        <v>1923</v>
      </c>
    </row>
    <row r="7454" spans="1:19" x14ac:dyDescent="0.3">
      <c r="A7454" t="s">
        <v>2449</v>
      </c>
      <c r="B7454">
        <v>1</v>
      </c>
      <c r="C7454" t="s">
        <v>2454</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16630</v>
      </c>
      <c r="R7454">
        <v>1924</v>
      </c>
      <c r="S7454">
        <v>2408</v>
      </c>
    </row>
    <row r="7455" spans="1:19" x14ac:dyDescent="0.3">
      <c r="A7455" t="s">
        <v>2449</v>
      </c>
      <c r="B7455">
        <v>1</v>
      </c>
      <c r="C7455" t="s">
        <v>2454</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16631</v>
      </c>
      <c r="R7455">
        <v>2409</v>
      </c>
      <c r="S7455">
        <v>2544</v>
      </c>
    </row>
    <row r="7456" spans="1:19" x14ac:dyDescent="0.3">
      <c r="A7456" t="s">
        <v>2449</v>
      </c>
      <c r="B7456">
        <v>1</v>
      </c>
      <c r="C7456" t="s">
        <v>2454</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16632</v>
      </c>
      <c r="R7456">
        <v>2545</v>
      </c>
      <c r="S7456">
        <v>2691</v>
      </c>
    </row>
    <row r="7457" spans="1:19" x14ac:dyDescent="0.3">
      <c r="A7457" t="s">
        <v>2449</v>
      </c>
      <c r="B7457">
        <v>1</v>
      </c>
      <c r="C7457" t="s">
        <v>2454</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16633</v>
      </c>
      <c r="R7457">
        <v>2692</v>
      </c>
      <c r="S7457">
        <v>2806</v>
      </c>
    </row>
    <row r="7458" spans="1:19" x14ac:dyDescent="0.3">
      <c r="A7458" t="s">
        <v>2449</v>
      </c>
      <c r="B7458">
        <v>1</v>
      </c>
      <c r="C7458" t="s">
        <v>2454</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16634</v>
      </c>
      <c r="R7458">
        <v>2807</v>
      </c>
      <c r="S7458">
        <v>3390</v>
      </c>
    </row>
    <row r="7459" spans="1:19" x14ac:dyDescent="0.3">
      <c r="A7459" t="s">
        <v>2449</v>
      </c>
      <c r="B7459">
        <v>1</v>
      </c>
      <c r="C7459" t="s">
        <v>2454</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16635</v>
      </c>
      <c r="R7459">
        <v>3391</v>
      </c>
      <c r="S7459">
        <v>3596</v>
      </c>
    </row>
    <row r="7460" spans="1:19" x14ac:dyDescent="0.3">
      <c r="A7460" t="s">
        <v>2449</v>
      </c>
      <c r="B7460">
        <v>1</v>
      </c>
      <c r="C7460" t="s">
        <v>2454</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16636</v>
      </c>
      <c r="R7460">
        <v>3597</v>
      </c>
      <c r="S7460">
        <v>3661</v>
      </c>
    </row>
    <row r="7461" spans="1:19" x14ac:dyDescent="0.3">
      <c r="A7461" t="s">
        <v>2449</v>
      </c>
      <c r="B7461">
        <v>1</v>
      </c>
      <c r="C7461" t="s">
        <v>2454</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16637</v>
      </c>
      <c r="R7461">
        <v>3662</v>
      </c>
      <c r="S7461">
        <v>4606</v>
      </c>
    </row>
    <row r="7462" spans="1:19" x14ac:dyDescent="0.3">
      <c r="A7462" t="s">
        <v>2449</v>
      </c>
      <c r="B7462">
        <v>1</v>
      </c>
      <c r="C7462" t="s">
        <v>2454</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16638</v>
      </c>
      <c r="R7462">
        <v>4607</v>
      </c>
      <c r="S7462">
        <v>4614</v>
      </c>
    </row>
    <row r="7463" spans="1:19" x14ac:dyDescent="0.3">
      <c r="A7463" t="s">
        <v>3707</v>
      </c>
      <c r="B7463">
        <v>1</v>
      </c>
      <c r="C7463" t="s">
        <v>3710</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16639</v>
      </c>
      <c r="R7463">
        <v>1</v>
      </c>
      <c r="S7463">
        <v>371</v>
      </c>
    </row>
    <row r="7464" spans="1:19" x14ac:dyDescent="0.3">
      <c r="A7464" t="s">
        <v>3707</v>
      </c>
      <c r="B7464">
        <v>1</v>
      </c>
      <c r="C7464" t="s">
        <v>3710</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16640</v>
      </c>
      <c r="R7464">
        <v>372</v>
      </c>
      <c r="S7464">
        <v>541</v>
      </c>
    </row>
    <row r="7465" spans="1:19" x14ac:dyDescent="0.3">
      <c r="A7465" t="s">
        <v>3707</v>
      </c>
      <c r="B7465">
        <v>1</v>
      </c>
      <c r="C7465" t="s">
        <v>3710</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16641</v>
      </c>
      <c r="R7465">
        <v>542</v>
      </c>
      <c r="S7465">
        <v>731</v>
      </c>
    </row>
    <row r="7466" spans="1:19" x14ac:dyDescent="0.3">
      <c r="A7466" t="s">
        <v>3707</v>
      </c>
      <c r="B7466">
        <v>1</v>
      </c>
      <c r="C7466" t="s">
        <v>3710</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16642</v>
      </c>
      <c r="R7466">
        <v>732</v>
      </c>
      <c r="S7466">
        <v>917</v>
      </c>
    </row>
    <row r="7467" spans="1:19" x14ac:dyDescent="0.3">
      <c r="A7467" t="s">
        <v>3707</v>
      </c>
      <c r="B7467">
        <v>1</v>
      </c>
      <c r="C7467" t="s">
        <v>3710</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16643</v>
      </c>
      <c r="R7467">
        <v>918</v>
      </c>
      <c r="S7467">
        <v>1035</v>
      </c>
    </row>
    <row r="7468" spans="1:19" x14ac:dyDescent="0.3">
      <c r="A7468" t="s">
        <v>3707</v>
      </c>
      <c r="B7468">
        <v>1</v>
      </c>
      <c r="C7468" t="s">
        <v>3710</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16644</v>
      </c>
      <c r="R7468">
        <v>1036</v>
      </c>
      <c r="S7468">
        <v>1212</v>
      </c>
    </row>
    <row r="7469" spans="1:19" x14ac:dyDescent="0.3">
      <c r="A7469" t="s">
        <v>3707</v>
      </c>
      <c r="B7469">
        <v>1</v>
      </c>
      <c r="C7469" t="s">
        <v>3710</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16645</v>
      </c>
      <c r="R7469">
        <v>1213</v>
      </c>
      <c r="S7469">
        <v>1344</v>
      </c>
    </row>
    <row r="7470" spans="1:19" x14ac:dyDescent="0.3">
      <c r="A7470" t="s">
        <v>3707</v>
      </c>
      <c r="B7470">
        <v>1</v>
      </c>
      <c r="C7470" t="s">
        <v>3710</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16646</v>
      </c>
      <c r="R7470">
        <v>1345</v>
      </c>
      <c r="S7470">
        <v>1458</v>
      </c>
    </row>
    <row r="7471" spans="1:19" x14ac:dyDescent="0.3">
      <c r="A7471" t="s">
        <v>3707</v>
      </c>
      <c r="B7471">
        <v>1</v>
      </c>
      <c r="C7471" t="s">
        <v>3710</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16647</v>
      </c>
      <c r="R7471">
        <v>1459</v>
      </c>
      <c r="S7471">
        <v>1605</v>
      </c>
    </row>
    <row r="7472" spans="1:19" x14ac:dyDescent="0.3">
      <c r="A7472" t="s">
        <v>3707</v>
      </c>
      <c r="B7472">
        <v>1</v>
      </c>
      <c r="C7472" t="s">
        <v>3710</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16648</v>
      </c>
      <c r="R7472">
        <v>1606</v>
      </c>
      <c r="S7472">
        <v>1746</v>
      </c>
    </row>
    <row r="7473" spans="1:19" x14ac:dyDescent="0.3">
      <c r="A7473" t="s">
        <v>4988</v>
      </c>
      <c r="B7473">
        <v>1</v>
      </c>
      <c r="C7473" t="s">
        <v>4989</v>
      </c>
      <c r="D7473" t="str">
        <f>INDEX(Transcripts[#Data], MATCH(Exons[[#This Row],[Transcript stable ID]], Transcripts[Transcript stable ID], 0), 4)</f>
        <v>NM_005921.2</v>
      </c>
      <c r="E7473" t="s">
        <v>27</v>
      </c>
      <c r="J7473">
        <v>56111401</v>
      </c>
      <c r="K7473">
        <v>56111401</v>
      </c>
      <c r="L7473">
        <v>56111882</v>
      </c>
      <c r="N7473">
        <v>1</v>
      </c>
      <c r="O7473">
        <v>1</v>
      </c>
      <c r="P7473">
        <v>482</v>
      </c>
      <c r="Q7473" t="s">
        <v>16649</v>
      </c>
      <c r="R7473">
        <v>1</v>
      </c>
      <c r="S7473">
        <v>482</v>
      </c>
    </row>
    <row r="7474" spans="1:19" x14ac:dyDescent="0.3">
      <c r="A7474" t="s">
        <v>4988</v>
      </c>
      <c r="B7474">
        <v>1</v>
      </c>
      <c r="C7474" t="s">
        <v>4989</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16650</v>
      </c>
      <c r="R7474">
        <v>483</v>
      </c>
      <c r="S7474">
        <v>633</v>
      </c>
    </row>
    <row r="7475" spans="1:19" x14ac:dyDescent="0.3">
      <c r="A7475" t="s">
        <v>4988</v>
      </c>
      <c r="B7475">
        <v>1</v>
      </c>
      <c r="C7475" t="s">
        <v>4989</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16651</v>
      </c>
      <c r="R7475">
        <v>634</v>
      </c>
      <c r="S7475">
        <v>834</v>
      </c>
    </row>
    <row r="7476" spans="1:19" x14ac:dyDescent="0.3">
      <c r="A7476" t="s">
        <v>4988</v>
      </c>
      <c r="B7476">
        <v>1</v>
      </c>
      <c r="C7476" t="s">
        <v>4989</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16652</v>
      </c>
      <c r="R7476">
        <v>835</v>
      </c>
      <c r="S7476">
        <v>1035</v>
      </c>
    </row>
    <row r="7477" spans="1:19" x14ac:dyDescent="0.3">
      <c r="A7477" t="s">
        <v>4988</v>
      </c>
      <c r="B7477">
        <v>1</v>
      </c>
      <c r="C7477" t="s">
        <v>4989</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16653</v>
      </c>
      <c r="R7477">
        <v>1036</v>
      </c>
      <c r="S7477">
        <v>1152</v>
      </c>
    </row>
    <row r="7478" spans="1:19" x14ac:dyDescent="0.3">
      <c r="A7478" t="s">
        <v>4988</v>
      </c>
      <c r="B7478">
        <v>1</v>
      </c>
      <c r="C7478" t="s">
        <v>4989</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16654</v>
      </c>
      <c r="R7478">
        <v>1153</v>
      </c>
      <c r="S7478">
        <v>1301</v>
      </c>
    </row>
    <row r="7479" spans="1:19" x14ac:dyDescent="0.3">
      <c r="A7479" t="s">
        <v>4988</v>
      </c>
      <c r="B7479">
        <v>1</v>
      </c>
      <c r="C7479" t="s">
        <v>4989</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16655</v>
      </c>
      <c r="R7479">
        <v>1302</v>
      </c>
      <c r="S7479">
        <v>1423</v>
      </c>
    </row>
    <row r="7480" spans="1:19" x14ac:dyDescent="0.3">
      <c r="A7480" t="s">
        <v>4988</v>
      </c>
      <c r="B7480">
        <v>1</v>
      </c>
      <c r="C7480" t="s">
        <v>4989</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16656</v>
      </c>
      <c r="R7480">
        <v>1424</v>
      </c>
      <c r="S7480">
        <v>1505</v>
      </c>
    </row>
    <row r="7481" spans="1:19" x14ac:dyDescent="0.3">
      <c r="A7481" t="s">
        <v>4988</v>
      </c>
      <c r="B7481">
        <v>1</v>
      </c>
      <c r="C7481" t="s">
        <v>4989</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16657</v>
      </c>
      <c r="R7481">
        <v>1506</v>
      </c>
      <c r="S7481">
        <v>1686</v>
      </c>
    </row>
    <row r="7482" spans="1:19" x14ac:dyDescent="0.3">
      <c r="A7482" t="s">
        <v>4988</v>
      </c>
      <c r="B7482">
        <v>1</v>
      </c>
      <c r="C7482" t="s">
        <v>4989</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16658</v>
      </c>
      <c r="R7482">
        <v>1687</v>
      </c>
      <c r="S7482">
        <v>1965</v>
      </c>
    </row>
    <row r="7483" spans="1:19" x14ac:dyDescent="0.3">
      <c r="A7483" t="s">
        <v>4988</v>
      </c>
      <c r="B7483">
        <v>1</v>
      </c>
      <c r="C7483" t="s">
        <v>4989</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16659</v>
      </c>
      <c r="R7483">
        <v>1966</v>
      </c>
      <c r="S7483">
        <v>2087</v>
      </c>
    </row>
    <row r="7484" spans="1:19" x14ac:dyDescent="0.3">
      <c r="A7484" t="s">
        <v>4988</v>
      </c>
      <c r="B7484">
        <v>1</v>
      </c>
      <c r="C7484" t="s">
        <v>4989</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16660</v>
      </c>
      <c r="R7484">
        <v>2088</v>
      </c>
      <c r="S7484">
        <v>2179</v>
      </c>
    </row>
    <row r="7485" spans="1:19" x14ac:dyDescent="0.3">
      <c r="A7485" t="s">
        <v>4988</v>
      </c>
      <c r="B7485">
        <v>1</v>
      </c>
      <c r="C7485" t="s">
        <v>4989</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16661</v>
      </c>
      <c r="R7485">
        <v>2180</v>
      </c>
      <c r="S7485">
        <v>2369</v>
      </c>
    </row>
    <row r="7486" spans="1:19" x14ac:dyDescent="0.3">
      <c r="A7486" t="s">
        <v>4988</v>
      </c>
      <c r="B7486">
        <v>1</v>
      </c>
      <c r="C7486" t="s">
        <v>4989</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16662</v>
      </c>
      <c r="R7486">
        <v>2370</v>
      </c>
      <c r="S7486">
        <v>3666</v>
      </c>
    </row>
    <row r="7487" spans="1:19" x14ac:dyDescent="0.3">
      <c r="A7487" t="s">
        <v>4988</v>
      </c>
      <c r="B7487">
        <v>1</v>
      </c>
      <c r="C7487" t="s">
        <v>4989</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16663</v>
      </c>
      <c r="R7487">
        <v>3667</v>
      </c>
      <c r="S7487">
        <v>3819</v>
      </c>
    </row>
    <row r="7488" spans="1:19" x14ac:dyDescent="0.3">
      <c r="A7488" t="s">
        <v>4988</v>
      </c>
      <c r="B7488">
        <v>1</v>
      </c>
      <c r="C7488" t="s">
        <v>4989</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16664</v>
      </c>
      <c r="R7488">
        <v>3820</v>
      </c>
      <c r="S7488">
        <v>3982</v>
      </c>
    </row>
    <row r="7489" spans="1:19" x14ac:dyDescent="0.3">
      <c r="A7489" t="s">
        <v>4988</v>
      </c>
      <c r="B7489">
        <v>1</v>
      </c>
      <c r="C7489" t="s">
        <v>4989</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16665</v>
      </c>
      <c r="R7489">
        <v>3983</v>
      </c>
      <c r="S7489">
        <v>4114</v>
      </c>
    </row>
    <row r="7490" spans="1:19" x14ac:dyDescent="0.3">
      <c r="A7490" t="s">
        <v>4988</v>
      </c>
      <c r="B7490">
        <v>1</v>
      </c>
      <c r="C7490" t="s">
        <v>4989</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16666</v>
      </c>
      <c r="R7490">
        <v>4115</v>
      </c>
      <c r="S7490">
        <v>4257</v>
      </c>
    </row>
    <row r="7491" spans="1:19" x14ac:dyDescent="0.3">
      <c r="A7491" t="s">
        <v>4988</v>
      </c>
      <c r="B7491">
        <v>1</v>
      </c>
      <c r="C7491" t="s">
        <v>4989</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16667</v>
      </c>
      <c r="R7491">
        <v>4258</v>
      </c>
      <c r="S7491">
        <v>4389</v>
      </c>
    </row>
    <row r="7492" spans="1:19" x14ac:dyDescent="0.3">
      <c r="A7492" t="s">
        <v>4988</v>
      </c>
      <c r="B7492">
        <v>1</v>
      </c>
      <c r="C7492" t="s">
        <v>4989</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16668</v>
      </c>
      <c r="R7492">
        <v>4390</v>
      </c>
      <c r="S7492">
        <v>4539</v>
      </c>
    </row>
    <row r="7493" spans="1:19" x14ac:dyDescent="0.3">
      <c r="A7493" t="s">
        <v>1463</v>
      </c>
      <c r="B7493">
        <v>1</v>
      </c>
      <c r="C7493" t="s">
        <v>1478</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16669</v>
      </c>
      <c r="R7493">
        <v>1</v>
      </c>
      <c r="S7493">
        <v>65</v>
      </c>
    </row>
    <row r="7494" spans="1:19" x14ac:dyDescent="0.3">
      <c r="A7494" t="s">
        <v>1463</v>
      </c>
      <c r="B7494">
        <v>1</v>
      </c>
      <c r="C7494" t="s">
        <v>1478</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16670</v>
      </c>
      <c r="R7494">
        <v>66</v>
      </c>
      <c r="S7494">
        <v>289</v>
      </c>
    </row>
    <row r="7495" spans="1:19" x14ac:dyDescent="0.3">
      <c r="A7495" t="s">
        <v>1463</v>
      </c>
      <c r="B7495">
        <v>1</v>
      </c>
      <c r="C7495" t="s">
        <v>1478</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16671</v>
      </c>
      <c r="R7495">
        <v>290</v>
      </c>
      <c r="S7495">
        <v>354</v>
      </c>
    </row>
    <row r="7496" spans="1:19" x14ac:dyDescent="0.3">
      <c r="A7496" t="s">
        <v>1463</v>
      </c>
      <c r="B7496">
        <v>1</v>
      </c>
      <c r="C7496" t="s">
        <v>1478</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16672</v>
      </c>
      <c r="R7496">
        <v>355</v>
      </c>
      <c r="S7496">
        <v>424</v>
      </c>
    </row>
    <row r="7497" spans="1:19" x14ac:dyDescent="0.3">
      <c r="A7497" t="s">
        <v>1463</v>
      </c>
      <c r="B7497">
        <v>1</v>
      </c>
      <c r="C7497" t="s">
        <v>1478</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16673</v>
      </c>
      <c r="R7497">
        <v>425</v>
      </c>
      <c r="S7497">
        <v>613</v>
      </c>
    </row>
    <row r="7498" spans="1:19" x14ac:dyDescent="0.3">
      <c r="A7498" t="s">
        <v>1463</v>
      </c>
      <c r="B7498">
        <v>1</v>
      </c>
      <c r="C7498" t="s">
        <v>1478</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16674</v>
      </c>
      <c r="R7498">
        <v>614</v>
      </c>
      <c r="S7498">
        <v>718</v>
      </c>
    </row>
    <row r="7499" spans="1:19" x14ac:dyDescent="0.3">
      <c r="A7499" t="s">
        <v>1463</v>
      </c>
      <c r="B7499">
        <v>1</v>
      </c>
      <c r="C7499" t="s">
        <v>1478</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16675</v>
      </c>
      <c r="R7499">
        <v>719</v>
      </c>
      <c r="S7499">
        <v>814</v>
      </c>
    </row>
    <row r="7500" spans="1:19" x14ac:dyDescent="0.3">
      <c r="A7500" t="s">
        <v>1463</v>
      </c>
      <c r="B7500">
        <v>1</v>
      </c>
      <c r="C7500" t="s">
        <v>1478</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16676</v>
      </c>
      <c r="R7500">
        <v>815</v>
      </c>
      <c r="S7500">
        <v>923</v>
      </c>
    </row>
    <row r="7501" spans="1:19" x14ac:dyDescent="0.3">
      <c r="A7501" t="s">
        <v>1463</v>
      </c>
      <c r="B7501">
        <v>1</v>
      </c>
      <c r="C7501" t="s">
        <v>1478</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16677</v>
      </c>
      <c r="R7501">
        <v>924</v>
      </c>
      <c r="S7501">
        <v>1101</v>
      </c>
    </row>
    <row r="7502" spans="1:19" x14ac:dyDescent="0.3">
      <c r="A7502" t="s">
        <v>1463</v>
      </c>
      <c r="B7502">
        <v>1</v>
      </c>
      <c r="C7502" t="s">
        <v>1478</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16678</v>
      </c>
      <c r="R7502">
        <v>1102</v>
      </c>
      <c r="S7502">
        <v>1233</v>
      </c>
    </row>
    <row r="7503" spans="1:19" x14ac:dyDescent="0.3">
      <c r="A7503" t="s">
        <v>1463</v>
      </c>
      <c r="B7503">
        <v>1</v>
      </c>
      <c r="C7503" t="s">
        <v>1478</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16679</v>
      </c>
      <c r="R7503">
        <v>1234</v>
      </c>
      <c r="S7503">
        <v>1335</v>
      </c>
    </row>
    <row r="7504" spans="1:19" x14ac:dyDescent="0.3">
      <c r="A7504" t="s">
        <v>1463</v>
      </c>
      <c r="B7504">
        <v>1</v>
      </c>
      <c r="C7504" t="s">
        <v>1478</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16680</v>
      </c>
    </row>
    <row r="7505" spans="1:19" x14ac:dyDescent="0.3">
      <c r="A7505" t="s">
        <v>1463</v>
      </c>
      <c r="B7505">
        <v>1</v>
      </c>
      <c r="C7505" t="s">
        <v>1478</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16681</v>
      </c>
      <c r="R7505">
        <v>1336</v>
      </c>
      <c r="S7505">
        <v>1431</v>
      </c>
    </row>
    <row r="7506" spans="1:19" x14ac:dyDescent="0.3">
      <c r="A7506" t="s">
        <v>1463</v>
      </c>
      <c r="B7506">
        <v>1</v>
      </c>
      <c r="C7506" t="s">
        <v>1478</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16682</v>
      </c>
    </row>
    <row r="7507" spans="1:19" x14ac:dyDescent="0.3">
      <c r="A7507" t="s">
        <v>1463</v>
      </c>
      <c r="B7507">
        <v>1</v>
      </c>
      <c r="C7507" t="s">
        <v>1471</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16669</v>
      </c>
      <c r="R7507">
        <v>1</v>
      </c>
      <c r="S7507">
        <v>65</v>
      </c>
    </row>
    <row r="7508" spans="1:19" x14ac:dyDescent="0.3">
      <c r="A7508" t="s">
        <v>1463</v>
      </c>
      <c r="B7508">
        <v>1</v>
      </c>
      <c r="C7508" t="s">
        <v>1471</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16670</v>
      </c>
      <c r="R7508">
        <v>66</v>
      </c>
      <c r="S7508">
        <v>289</v>
      </c>
    </row>
    <row r="7509" spans="1:19" x14ac:dyDescent="0.3">
      <c r="A7509" t="s">
        <v>1463</v>
      </c>
      <c r="B7509">
        <v>1</v>
      </c>
      <c r="C7509" t="s">
        <v>1471</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16671</v>
      </c>
      <c r="R7509">
        <v>290</v>
      </c>
      <c r="S7509">
        <v>354</v>
      </c>
    </row>
    <row r="7510" spans="1:19" x14ac:dyDescent="0.3">
      <c r="A7510" t="s">
        <v>1463</v>
      </c>
      <c r="B7510">
        <v>1</v>
      </c>
      <c r="C7510" t="s">
        <v>1471</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16672</v>
      </c>
      <c r="R7510">
        <v>355</v>
      </c>
      <c r="S7510">
        <v>424</v>
      </c>
    </row>
    <row r="7511" spans="1:19" x14ac:dyDescent="0.3">
      <c r="A7511" t="s">
        <v>1463</v>
      </c>
      <c r="B7511">
        <v>1</v>
      </c>
      <c r="C7511" t="s">
        <v>1471</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16673</v>
      </c>
      <c r="R7511">
        <v>425</v>
      </c>
      <c r="S7511">
        <v>613</v>
      </c>
    </row>
    <row r="7512" spans="1:19" x14ac:dyDescent="0.3">
      <c r="A7512" t="s">
        <v>1463</v>
      </c>
      <c r="B7512">
        <v>1</v>
      </c>
      <c r="C7512" t="s">
        <v>1471</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16674</v>
      </c>
      <c r="R7512">
        <v>614</v>
      </c>
      <c r="S7512">
        <v>718</v>
      </c>
    </row>
    <row r="7513" spans="1:19" x14ac:dyDescent="0.3">
      <c r="A7513" t="s">
        <v>1463</v>
      </c>
      <c r="B7513">
        <v>1</v>
      </c>
      <c r="C7513" t="s">
        <v>1471</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16675</v>
      </c>
      <c r="R7513">
        <v>719</v>
      </c>
      <c r="S7513">
        <v>814</v>
      </c>
    </row>
    <row r="7514" spans="1:19" x14ac:dyDescent="0.3">
      <c r="A7514" t="s">
        <v>1463</v>
      </c>
      <c r="B7514">
        <v>1</v>
      </c>
      <c r="C7514" t="s">
        <v>1471</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16676</v>
      </c>
      <c r="R7514">
        <v>815</v>
      </c>
      <c r="S7514">
        <v>923</v>
      </c>
    </row>
    <row r="7515" spans="1:19" x14ac:dyDescent="0.3">
      <c r="A7515" t="s">
        <v>1463</v>
      </c>
      <c r="B7515">
        <v>1</v>
      </c>
      <c r="C7515" t="s">
        <v>1471</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16677</v>
      </c>
      <c r="R7515">
        <v>924</v>
      </c>
      <c r="S7515">
        <v>1101</v>
      </c>
    </row>
    <row r="7516" spans="1:19" x14ac:dyDescent="0.3">
      <c r="A7516" t="s">
        <v>1463</v>
      </c>
      <c r="B7516">
        <v>1</v>
      </c>
      <c r="C7516" t="s">
        <v>1471</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16678</v>
      </c>
      <c r="R7516">
        <v>1102</v>
      </c>
      <c r="S7516">
        <v>1233</v>
      </c>
    </row>
    <row r="7517" spans="1:19" x14ac:dyDescent="0.3">
      <c r="A7517" t="s">
        <v>1463</v>
      </c>
      <c r="B7517">
        <v>1</v>
      </c>
      <c r="C7517" t="s">
        <v>1471</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16679</v>
      </c>
      <c r="R7517">
        <v>1234</v>
      </c>
      <c r="S7517">
        <v>1335</v>
      </c>
    </row>
    <row r="7518" spans="1:19" x14ac:dyDescent="0.3">
      <c r="A7518" t="s">
        <v>1463</v>
      </c>
      <c r="B7518">
        <v>1</v>
      </c>
      <c r="C7518" t="s">
        <v>1471</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16683</v>
      </c>
    </row>
    <row r="7519" spans="1:19" x14ac:dyDescent="0.3">
      <c r="A7519" t="s">
        <v>1463</v>
      </c>
      <c r="B7519">
        <v>1</v>
      </c>
      <c r="C7519" t="s">
        <v>1471</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16684</v>
      </c>
      <c r="R7519">
        <v>1336</v>
      </c>
      <c r="S7519">
        <v>1431</v>
      </c>
    </row>
    <row r="7520" spans="1:19" x14ac:dyDescent="0.3">
      <c r="A7520" t="s">
        <v>1463</v>
      </c>
      <c r="B7520">
        <v>1</v>
      </c>
      <c r="C7520" t="s">
        <v>1475</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16669</v>
      </c>
      <c r="R7520">
        <v>1</v>
      </c>
      <c r="S7520">
        <v>65</v>
      </c>
    </row>
    <row r="7521" spans="1:19" x14ac:dyDescent="0.3">
      <c r="A7521" t="s">
        <v>1463</v>
      </c>
      <c r="B7521">
        <v>1</v>
      </c>
      <c r="C7521" t="s">
        <v>1475</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16670</v>
      </c>
      <c r="R7521">
        <v>66</v>
      </c>
      <c r="S7521">
        <v>289</v>
      </c>
    </row>
    <row r="7522" spans="1:19" x14ac:dyDescent="0.3">
      <c r="A7522" t="s">
        <v>1463</v>
      </c>
      <c r="B7522">
        <v>1</v>
      </c>
      <c r="C7522" t="s">
        <v>1475</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16671</v>
      </c>
      <c r="R7522">
        <v>290</v>
      </c>
      <c r="S7522">
        <v>354</v>
      </c>
    </row>
    <row r="7523" spans="1:19" x14ac:dyDescent="0.3">
      <c r="A7523" t="s">
        <v>1463</v>
      </c>
      <c r="B7523">
        <v>1</v>
      </c>
      <c r="C7523" t="s">
        <v>1475</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16672</v>
      </c>
      <c r="R7523">
        <v>355</v>
      </c>
      <c r="S7523">
        <v>424</v>
      </c>
    </row>
    <row r="7524" spans="1:19" x14ac:dyDescent="0.3">
      <c r="A7524" t="s">
        <v>1463</v>
      </c>
      <c r="B7524">
        <v>1</v>
      </c>
      <c r="C7524" t="s">
        <v>1475</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16673</v>
      </c>
      <c r="R7524">
        <v>425</v>
      </c>
      <c r="S7524">
        <v>613</v>
      </c>
    </row>
    <row r="7525" spans="1:19" x14ac:dyDescent="0.3">
      <c r="A7525" t="s">
        <v>1463</v>
      </c>
      <c r="B7525">
        <v>1</v>
      </c>
      <c r="C7525" t="s">
        <v>1475</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16674</v>
      </c>
      <c r="R7525">
        <v>614</v>
      </c>
      <c r="S7525">
        <v>718</v>
      </c>
    </row>
    <row r="7526" spans="1:19" x14ac:dyDescent="0.3">
      <c r="A7526" t="s">
        <v>1463</v>
      </c>
      <c r="B7526">
        <v>1</v>
      </c>
      <c r="C7526" t="s">
        <v>1475</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16675</v>
      </c>
      <c r="R7526">
        <v>719</v>
      </c>
      <c r="S7526">
        <v>814</v>
      </c>
    </row>
    <row r="7527" spans="1:19" x14ac:dyDescent="0.3">
      <c r="A7527" t="s">
        <v>1463</v>
      </c>
      <c r="B7527">
        <v>1</v>
      </c>
      <c r="C7527" t="s">
        <v>1475</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16676</v>
      </c>
      <c r="R7527">
        <v>815</v>
      </c>
      <c r="S7527">
        <v>923</v>
      </c>
    </row>
    <row r="7528" spans="1:19" x14ac:dyDescent="0.3">
      <c r="A7528" t="s">
        <v>1463</v>
      </c>
      <c r="B7528">
        <v>1</v>
      </c>
      <c r="C7528" t="s">
        <v>1475</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16677</v>
      </c>
      <c r="R7528">
        <v>924</v>
      </c>
      <c r="S7528">
        <v>1101</v>
      </c>
    </row>
    <row r="7529" spans="1:19" x14ac:dyDescent="0.3">
      <c r="A7529" t="s">
        <v>1463</v>
      </c>
      <c r="B7529">
        <v>1</v>
      </c>
      <c r="C7529" t="s">
        <v>1475</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16678</v>
      </c>
      <c r="R7529">
        <v>1102</v>
      </c>
      <c r="S7529">
        <v>1233</v>
      </c>
    </row>
    <row r="7530" spans="1:19" x14ac:dyDescent="0.3">
      <c r="A7530" t="s">
        <v>1463</v>
      </c>
      <c r="B7530">
        <v>1</v>
      </c>
      <c r="C7530" t="s">
        <v>1475</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16679</v>
      </c>
      <c r="R7530">
        <v>1234</v>
      </c>
      <c r="S7530">
        <v>1335</v>
      </c>
    </row>
    <row r="7531" spans="1:19" x14ac:dyDescent="0.3">
      <c r="A7531" t="s">
        <v>1463</v>
      </c>
      <c r="B7531">
        <v>1</v>
      </c>
      <c r="C7531" t="s">
        <v>1475</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16685</v>
      </c>
    </row>
    <row r="7532" spans="1:19" x14ac:dyDescent="0.3">
      <c r="A7532" t="s">
        <v>1463</v>
      </c>
      <c r="B7532">
        <v>1</v>
      </c>
      <c r="C7532" t="s">
        <v>1475</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16686</v>
      </c>
      <c r="R7532">
        <v>1336</v>
      </c>
      <c r="S7532">
        <v>1431</v>
      </c>
    </row>
    <row r="7533" spans="1:19" x14ac:dyDescent="0.3">
      <c r="A7533" t="s">
        <v>1367</v>
      </c>
      <c r="B7533">
        <v>-1</v>
      </c>
      <c r="C7533" t="s">
        <v>1370</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16687</v>
      </c>
    </row>
    <row r="7534" spans="1:19" x14ac:dyDescent="0.3">
      <c r="A7534" t="s">
        <v>1367</v>
      </c>
      <c r="B7534">
        <v>-1</v>
      </c>
      <c r="C7534" t="s">
        <v>1370</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16688</v>
      </c>
      <c r="R7534">
        <v>1</v>
      </c>
      <c r="S7534">
        <v>233</v>
      </c>
    </row>
    <row r="7535" spans="1:19" x14ac:dyDescent="0.3">
      <c r="A7535" t="s">
        <v>1367</v>
      </c>
      <c r="B7535">
        <v>-1</v>
      </c>
      <c r="C7535" t="s">
        <v>1370</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16689</v>
      </c>
      <c r="R7535">
        <v>234</v>
      </c>
      <c r="S7535">
        <v>369</v>
      </c>
    </row>
    <row r="7536" spans="1:19" x14ac:dyDescent="0.3">
      <c r="A7536" t="s">
        <v>1367</v>
      </c>
      <c r="B7536">
        <v>-1</v>
      </c>
      <c r="C7536" t="s">
        <v>1370</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16690</v>
      </c>
      <c r="R7536">
        <v>370</v>
      </c>
      <c r="S7536">
        <v>537</v>
      </c>
    </row>
    <row r="7537" spans="1:19" x14ac:dyDescent="0.3">
      <c r="A7537" t="s">
        <v>1367</v>
      </c>
      <c r="B7537">
        <v>-1</v>
      </c>
      <c r="C7537" t="s">
        <v>1370</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16691</v>
      </c>
      <c r="R7537">
        <v>538</v>
      </c>
      <c r="S7537">
        <v>647</v>
      </c>
    </row>
    <row r="7538" spans="1:19" x14ac:dyDescent="0.3">
      <c r="A7538" t="s">
        <v>1367</v>
      </c>
      <c r="B7538">
        <v>-1</v>
      </c>
      <c r="C7538" t="s">
        <v>1370</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16692</v>
      </c>
      <c r="R7538">
        <v>648</v>
      </c>
      <c r="S7538">
        <v>698</v>
      </c>
    </row>
    <row r="7539" spans="1:19" x14ac:dyDescent="0.3">
      <c r="A7539" t="s">
        <v>1367</v>
      </c>
      <c r="B7539">
        <v>-1</v>
      </c>
      <c r="C7539" t="s">
        <v>1370</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16693</v>
      </c>
      <c r="R7539">
        <v>699</v>
      </c>
      <c r="S7539">
        <v>834</v>
      </c>
    </row>
    <row r="7540" spans="1:19" x14ac:dyDescent="0.3">
      <c r="A7540" t="s">
        <v>1367</v>
      </c>
      <c r="B7540">
        <v>-1</v>
      </c>
      <c r="C7540" t="s">
        <v>1370</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16694</v>
      </c>
      <c r="R7540">
        <v>835</v>
      </c>
      <c r="S7540">
        <v>981</v>
      </c>
    </row>
    <row r="7541" spans="1:19" x14ac:dyDescent="0.3">
      <c r="A7541" t="s">
        <v>1367</v>
      </c>
      <c r="B7541">
        <v>-1</v>
      </c>
      <c r="C7541" t="s">
        <v>1374</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16688</v>
      </c>
      <c r="R7541">
        <v>1</v>
      </c>
      <c r="S7541">
        <v>233</v>
      </c>
    </row>
    <row r="7542" spans="1:19" x14ac:dyDescent="0.3">
      <c r="A7542" t="s">
        <v>1367</v>
      </c>
      <c r="B7542">
        <v>-1</v>
      </c>
      <c r="C7542" t="s">
        <v>1374</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16689</v>
      </c>
      <c r="R7542">
        <v>234</v>
      </c>
      <c r="S7542">
        <v>369</v>
      </c>
    </row>
    <row r="7543" spans="1:19" x14ac:dyDescent="0.3">
      <c r="A7543" t="s">
        <v>1367</v>
      </c>
      <c r="B7543">
        <v>-1</v>
      </c>
      <c r="C7543" t="s">
        <v>1374</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16690</v>
      </c>
      <c r="R7543">
        <v>370</v>
      </c>
      <c r="S7543">
        <v>537</v>
      </c>
    </row>
    <row r="7544" spans="1:19" x14ac:dyDescent="0.3">
      <c r="A7544" t="s">
        <v>1367</v>
      </c>
      <c r="B7544">
        <v>-1</v>
      </c>
      <c r="C7544" t="s">
        <v>1374</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16691</v>
      </c>
      <c r="R7544">
        <v>538</v>
      </c>
      <c r="S7544">
        <v>647</v>
      </c>
    </row>
    <row r="7545" spans="1:19" x14ac:dyDescent="0.3">
      <c r="A7545" t="s">
        <v>1367</v>
      </c>
      <c r="B7545">
        <v>-1</v>
      </c>
      <c r="C7545" t="s">
        <v>1374</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16692</v>
      </c>
      <c r="R7545">
        <v>648</v>
      </c>
      <c r="S7545">
        <v>698</v>
      </c>
    </row>
    <row r="7546" spans="1:19" x14ac:dyDescent="0.3">
      <c r="A7546" t="s">
        <v>1367</v>
      </c>
      <c r="B7546">
        <v>-1</v>
      </c>
      <c r="C7546" t="s">
        <v>1374</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16693</v>
      </c>
      <c r="R7546">
        <v>699</v>
      </c>
      <c r="S7546">
        <v>834</v>
      </c>
    </row>
    <row r="7547" spans="1:19" x14ac:dyDescent="0.3">
      <c r="A7547" t="s">
        <v>1367</v>
      </c>
      <c r="B7547">
        <v>-1</v>
      </c>
      <c r="C7547" t="s">
        <v>1374</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16695</v>
      </c>
    </row>
    <row r="7548" spans="1:19" x14ac:dyDescent="0.3">
      <c r="A7548" t="s">
        <v>1367</v>
      </c>
      <c r="B7548">
        <v>-1</v>
      </c>
      <c r="C7548" t="s">
        <v>1374</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16696</v>
      </c>
      <c r="R7548">
        <v>835</v>
      </c>
      <c r="S7548">
        <v>981</v>
      </c>
    </row>
    <row r="7549" spans="1:19" x14ac:dyDescent="0.3">
      <c r="A7549" t="s">
        <v>146</v>
      </c>
      <c r="B7549">
        <v>-1</v>
      </c>
      <c r="C7549" t="s">
        <v>842</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16697</v>
      </c>
    </row>
    <row r="7550" spans="1:19" x14ac:dyDescent="0.3">
      <c r="A7550" t="s">
        <v>146</v>
      </c>
      <c r="B7550">
        <v>-1</v>
      </c>
      <c r="C7550" t="s">
        <v>842</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16698</v>
      </c>
      <c r="R7550">
        <v>1</v>
      </c>
      <c r="S7550">
        <v>80</v>
      </c>
    </row>
    <row r="7551" spans="1:19" x14ac:dyDescent="0.3">
      <c r="A7551" t="s">
        <v>146</v>
      </c>
      <c r="B7551">
        <v>-1</v>
      </c>
      <c r="C7551" t="s">
        <v>842</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16699</v>
      </c>
      <c r="R7551">
        <v>81</v>
      </c>
      <c r="S7551">
        <v>134</v>
      </c>
    </row>
    <row r="7552" spans="1:19" x14ac:dyDescent="0.3">
      <c r="A7552" t="s">
        <v>146</v>
      </c>
      <c r="B7552">
        <v>-1</v>
      </c>
      <c r="C7552" t="s">
        <v>842</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16700</v>
      </c>
      <c r="R7552">
        <v>135</v>
      </c>
      <c r="S7552">
        <v>212</v>
      </c>
    </row>
    <row r="7553" spans="1:19" x14ac:dyDescent="0.3">
      <c r="A7553" t="s">
        <v>146</v>
      </c>
      <c r="B7553">
        <v>-1</v>
      </c>
      <c r="C7553" t="s">
        <v>842</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16701</v>
      </c>
      <c r="R7553">
        <v>213</v>
      </c>
      <c r="S7553">
        <v>301</v>
      </c>
    </row>
    <row r="7554" spans="1:19" x14ac:dyDescent="0.3">
      <c r="A7554" t="s">
        <v>146</v>
      </c>
      <c r="B7554">
        <v>-1</v>
      </c>
      <c r="C7554" t="s">
        <v>842</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16702</v>
      </c>
      <c r="R7554">
        <v>302</v>
      </c>
      <c r="S7554">
        <v>441</v>
      </c>
    </row>
    <row r="7555" spans="1:19" x14ac:dyDescent="0.3">
      <c r="A7555" t="s">
        <v>146</v>
      </c>
      <c r="B7555">
        <v>-1</v>
      </c>
      <c r="C7555" t="s">
        <v>842</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16703</v>
      </c>
      <c r="R7555">
        <v>442</v>
      </c>
      <c r="S7555">
        <v>547</v>
      </c>
    </row>
    <row r="7556" spans="1:19" x14ac:dyDescent="0.3">
      <c r="A7556" t="s">
        <v>146</v>
      </c>
      <c r="B7556">
        <v>-1</v>
      </c>
      <c r="C7556" t="s">
        <v>842</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16704</v>
      </c>
      <c r="R7556">
        <v>548</v>
      </c>
      <c r="S7556">
        <v>593</v>
      </c>
    </row>
    <row r="7557" spans="1:19" x14ac:dyDescent="0.3">
      <c r="A7557" t="s">
        <v>146</v>
      </c>
      <c r="B7557">
        <v>-1</v>
      </c>
      <c r="C7557" t="s">
        <v>842</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16705</v>
      </c>
      <c r="R7557">
        <v>594</v>
      </c>
      <c r="S7557">
        <v>670</v>
      </c>
    </row>
    <row r="7558" spans="1:19" x14ac:dyDescent="0.3">
      <c r="A7558" t="s">
        <v>146</v>
      </c>
      <c r="B7558">
        <v>-1</v>
      </c>
      <c r="C7558" t="s">
        <v>842</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16706</v>
      </c>
      <c r="R7558">
        <v>671</v>
      </c>
      <c r="S7558">
        <v>4096</v>
      </c>
    </row>
    <row r="7559" spans="1:19" x14ac:dyDescent="0.3">
      <c r="A7559" t="s">
        <v>146</v>
      </c>
      <c r="B7559">
        <v>-1</v>
      </c>
      <c r="C7559" t="s">
        <v>842</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16707</v>
      </c>
      <c r="R7559">
        <v>4097</v>
      </c>
      <c r="S7559">
        <v>4185</v>
      </c>
    </row>
    <row r="7560" spans="1:19" x14ac:dyDescent="0.3">
      <c r="A7560" t="s">
        <v>146</v>
      </c>
      <c r="B7560">
        <v>-1</v>
      </c>
      <c r="C7560" t="s">
        <v>842</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16708</v>
      </c>
      <c r="R7560">
        <v>4186</v>
      </c>
      <c r="S7560">
        <v>4357</v>
      </c>
    </row>
    <row r="7561" spans="1:19" x14ac:dyDescent="0.3">
      <c r="A7561" t="s">
        <v>146</v>
      </c>
      <c r="B7561">
        <v>-1</v>
      </c>
      <c r="C7561" t="s">
        <v>842</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16709</v>
      </c>
      <c r="R7561">
        <v>4358</v>
      </c>
      <c r="S7561">
        <v>4484</v>
      </c>
    </row>
    <row r="7562" spans="1:19" x14ac:dyDescent="0.3">
      <c r="A7562" t="s">
        <v>146</v>
      </c>
      <c r="B7562">
        <v>-1</v>
      </c>
      <c r="C7562" t="s">
        <v>842</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16710</v>
      </c>
      <c r="R7562">
        <v>4485</v>
      </c>
      <c r="S7562">
        <v>4675</v>
      </c>
    </row>
    <row r="7563" spans="1:19" x14ac:dyDescent="0.3">
      <c r="A7563" t="s">
        <v>146</v>
      </c>
      <c r="B7563">
        <v>-1</v>
      </c>
      <c r="C7563" t="s">
        <v>842</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16711</v>
      </c>
      <c r="R7563">
        <v>4676</v>
      </c>
      <c r="S7563">
        <v>4986</v>
      </c>
    </row>
    <row r="7564" spans="1:19" x14ac:dyDescent="0.3">
      <c r="A7564" t="s">
        <v>146</v>
      </c>
      <c r="B7564">
        <v>-1</v>
      </c>
      <c r="C7564" t="s">
        <v>842</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16712</v>
      </c>
      <c r="R7564">
        <v>4987</v>
      </c>
      <c r="S7564">
        <v>5074</v>
      </c>
    </row>
    <row r="7565" spans="1:19" x14ac:dyDescent="0.3">
      <c r="A7565" t="s">
        <v>146</v>
      </c>
      <c r="B7565">
        <v>-1</v>
      </c>
      <c r="C7565" t="s">
        <v>842</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16713</v>
      </c>
      <c r="R7565">
        <v>5075</v>
      </c>
      <c r="S7565">
        <v>5152</v>
      </c>
    </row>
    <row r="7566" spans="1:19" x14ac:dyDescent="0.3">
      <c r="A7566" t="s">
        <v>146</v>
      </c>
      <c r="B7566">
        <v>-1</v>
      </c>
      <c r="C7566" t="s">
        <v>842</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16714</v>
      </c>
      <c r="R7566">
        <v>5153</v>
      </c>
      <c r="S7566">
        <v>5193</v>
      </c>
    </row>
    <row r="7567" spans="1:19" x14ac:dyDescent="0.3">
      <c r="A7567" t="s">
        <v>146</v>
      </c>
      <c r="B7567">
        <v>-1</v>
      </c>
      <c r="C7567" t="s">
        <v>842</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16715</v>
      </c>
      <c r="R7567">
        <v>5194</v>
      </c>
      <c r="S7567">
        <v>5277</v>
      </c>
    </row>
    <row r="7568" spans="1:19" x14ac:dyDescent="0.3">
      <c r="A7568" t="s">
        <v>146</v>
      </c>
      <c r="B7568">
        <v>-1</v>
      </c>
      <c r="C7568" t="s">
        <v>842</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16716</v>
      </c>
      <c r="R7568">
        <v>5278</v>
      </c>
      <c r="S7568">
        <v>5332</v>
      </c>
    </row>
    <row r="7569" spans="1:19" x14ac:dyDescent="0.3">
      <c r="A7569" t="s">
        <v>146</v>
      </c>
      <c r="B7569">
        <v>-1</v>
      </c>
      <c r="C7569" t="s">
        <v>842</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16717</v>
      </c>
      <c r="R7569">
        <v>5333</v>
      </c>
      <c r="S7569">
        <v>5406</v>
      </c>
    </row>
    <row r="7570" spans="1:19" x14ac:dyDescent="0.3">
      <c r="A7570" t="s">
        <v>146</v>
      </c>
      <c r="B7570">
        <v>-1</v>
      </c>
      <c r="C7570" t="s">
        <v>842</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16718</v>
      </c>
      <c r="R7570">
        <v>5407</v>
      </c>
      <c r="S7570">
        <v>5467</v>
      </c>
    </row>
    <row r="7571" spans="1:19" x14ac:dyDescent="0.3">
      <c r="A7571" t="s">
        <v>146</v>
      </c>
      <c r="B7571">
        <v>-1</v>
      </c>
      <c r="C7571" t="s">
        <v>842</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16719</v>
      </c>
      <c r="R7571">
        <v>5468</v>
      </c>
      <c r="S7571">
        <v>5592</v>
      </c>
    </row>
    <row r="7572" spans="1:19" x14ac:dyDescent="0.3">
      <c r="A7572" t="s">
        <v>146</v>
      </c>
      <c r="B7572">
        <v>-1</v>
      </c>
      <c r="C7572" t="s">
        <v>867</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16698</v>
      </c>
      <c r="R7572">
        <v>1</v>
      </c>
      <c r="S7572">
        <v>80</v>
      </c>
    </row>
    <row r="7573" spans="1:19" x14ac:dyDescent="0.3">
      <c r="A7573" t="s">
        <v>146</v>
      </c>
      <c r="B7573">
        <v>-1</v>
      </c>
      <c r="C7573" t="s">
        <v>867</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16699</v>
      </c>
      <c r="R7573">
        <v>81</v>
      </c>
      <c r="S7573">
        <v>134</v>
      </c>
    </row>
    <row r="7574" spans="1:19" x14ac:dyDescent="0.3">
      <c r="A7574" t="s">
        <v>146</v>
      </c>
      <c r="B7574">
        <v>-1</v>
      </c>
      <c r="C7574" t="s">
        <v>867</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16700</v>
      </c>
      <c r="R7574">
        <v>135</v>
      </c>
      <c r="S7574">
        <v>212</v>
      </c>
    </row>
    <row r="7575" spans="1:19" x14ac:dyDescent="0.3">
      <c r="A7575" t="s">
        <v>146</v>
      </c>
      <c r="B7575">
        <v>-1</v>
      </c>
      <c r="C7575" t="s">
        <v>867</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16701</v>
      </c>
      <c r="R7575">
        <v>213</v>
      </c>
      <c r="S7575">
        <v>301</v>
      </c>
    </row>
    <row r="7576" spans="1:19" x14ac:dyDescent="0.3">
      <c r="A7576" t="s">
        <v>146</v>
      </c>
      <c r="B7576">
        <v>-1</v>
      </c>
      <c r="C7576" t="s">
        <v>867</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16702</v>
      </c>
      <c r="R7576">
        <v>302</v>
      </c>
      <c r="S7576">
        <v>441</v>
      </c>
    </row>
    <row r="7577" spans="1:19" x14ac:dyDescent="0.3">
      <c r="A7577" t="s">
        <v>146</v>
      </c>
      <c r="B7577">
        <v>-1</v>
      </c>
      <c r="C7577" t="s">
        <v>867</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16703</v>
      </c>
      <c r="R7577">
        <v>442</v>
      </c>
      <c r="S7577">
        <v>547</v>
      </c>
    </row>
    <row r="7578" spans="1:19" x14ac:dyDescent="0.3">
      <c r="A7578" t="s">
        <v>146</v>
      </c>
      <c r="B7578">
        <v>-1</v>
      </c>
      <c r="C7578" t="s">
        <v>867</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16704</v>
      </c>
      <c r="R7578">
        <v>548</v>
      </c>
      <c r="S7578">
        <v>593</v>
      </c>
    </row>
    <row r="7579" spans="1:19" x14ac:dyDescent="0.3">
      <c r="A7579" t="s">
        <v>146</v>
      </c>
      <c r="B7579">
        <v>-1</v>
      </c>
      <c r="C7579" t="s">
        <v>867</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16705</v>
      </c>
      <c r="R7579">
        <v>594</v>
      </c>
      <c r="S7579">
        <v>670</v>
      </c>
    </row>
    <row r="7580" spans="1:19" x14ac:dyDescent="0.3">
      <c r="A7580" t="s">
        <v>146</v>
      </c>
      <c r="B7580">
        <v>-1</v>
      </c>
      <c r="C7580" t="s">
        <v>867</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16707</v>
      </c>
      <c r="R7580">
        <v>788</v>
      </c>
      <c r="S7580">
        <v>876</v>
      </c>
    </row>
    <row r="7581" spans="1:19" x14ac:dyDescent="0.3">
      <c r="A7581" t="s">
        <v>146</v>
      </c>
      <c r="B7581">
        <v>-1</v>
      </c>
      <c r="C7581" t="s">
        <v>867</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16708</v>
      </c>
      <c r="R7581">
        <v>877</v>
      </c>
      <c r="S7581">
        <v>1048</v>
      </c>
    </row>
    <row r="7582" spans="1:19" x14ac:dyDescent="0.3">
      <c r="A7582" t="s">
        <v>146</v>
      </c>
      <c r="B7582">
        <v>-1</v>
      </c>
      <c r="C7582" t="s">
        <v>867</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16710</v>
      </c>
      <c r="R7582">
        <v>1173</v>
      </c>
      <c r="S7582">
        <v>1363</v>
      </c>
    </row>
    <row r="7583" spans="1:19" x14ac:dyDescent="0.3">
      <c r="A7583" t="s">
        <v>146</v>
      </c>
      <c r="B7583">
        <v>-1</v>
      </c>
      <c r="C7583" t="s">
        <v>867</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16711</v>
      </c>
      <c r="R7583">
        <v>1364</v>
      </c>
      <c r="S7583">
        <v>1674</v>
      </c>
    </row>
    <row r="7584" spans="1:19" x14ac:dyDescent="0.3">
      <c r="A7584" t="s">
        <v>146</v>
      </c>
      <c r="B7584">
        <v>-1</v>
      </c>
      <c r="C7584" t="s">
        <v>867</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16712</v>
      </c>
      <c r="R7584">
        <v>1675</v>
      </c>
      <c r="S7584">
        <v>1762</v>
      </c>
    </row>
    <row r="7585" spans="1:19" x14ac:dyDescent="0.3">
      <c r="A7585" t="s">
        <v>146</v>
      </c>
      <c r="B7585">
        <v>-1</v>
      </c>
      <c r="C7585" t="s">
        <v>867</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16713</v>
      </c>
      <c r="R7585">
        <v>1763</v>
      </c>
      <c r="S7585">
        <v>1840</v>
      </c>
    </row>
    <row r="7586" spans="1:19" x14ac:dyDescent="0.3">
      <c r="A7586" t="s">
        <v>146</v>
      </c>
      <c r="B7586">
        <v>-1</v>
      </c>
      <c r="C7586" t="s">
        <v>867</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16714</v>
      </c>
      <c r="R7586">
        <v>1841</v>
      </c>
      <c r="S7586">
        <v>1881</v>
      </c>
    </row>
    <row r="7587" spans="1:19" x14ac:dyDescent="0.3">
      <c r="A7587" t="s">
        <v>146</v>
      </c>
      <c r="B7587">
        <v>-1</v>
      </c>
      <c r="C7587" t="s">
        <v>867</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16715</v>
      </c>
      <c r="R7587">
        <v>1882</v>
      </c>
      <c r="S7587">
        <v>1965</v>
      </c>
    </row>
    <row r="7588" spans="1:19" x14ac:dyDescent="0.3">
      <c r="A7588" t="s">
        <v>146</v>
      </c>
      <c r="B7588">
        <v>-1</v>
      </c>
      <c r="C7588" t="s">
        <v>867</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16716</v>
      </c>
      <c r="R7588">
        <v>1966</v>
      </c>
      <c r="S7588">
        <v>2020</v>
      </c>
    </row>
    <row r="7589" spans="1:19" x14ac:dyDescent="0.3">
      <c r="A7589" t="s">
        <v>146</v>
      </c>
      <c r="B7589">
        <v>-1</v>
      </c>
      <c r="C7589" t="s">
        <v>867</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16720</v>
      </c>
    </row>
    <row r="7590" spans="1:19" x14ac:dyDescent="0.3">
      <c r="A7590" t="s">
        <v>146</v>
      </c>
      <c r="B7590">
        <v>-1</v>
      </c>
      <c r="C7590" t="s">
        <v>867</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16721</v>
      </c>
      <c r="R7590">
        <v>671</v>
      </c>
      <c r="S7590">
        <v>787</v>
      </c>
    </row>
    <row r="7591" spans="1:19" x14ac:dyDescent="0.3">
      <c r="A7591" t="s">
        <v>146</v>
      </c>
      <c r="B7591">
        <v>-1</v>
      </c>
      <c r="C7591" t="s">
        <v>867</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16722</v>
      </c>
      <c r="R7591">
        <v>1049</v>
      </c>
      <c r="S7591">
        <v>1172</v>
      </c>
    </row>
    <row r="7592" spans="1:19" x14ac:dyDescent="0.3">
      <c r="A7592" t="s">
        <v>146</v>
      </c>
      <c r="B7592">
        <v>-1</v>
      </c>
      <c r="C7592" t="s">
        <v>867</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16723</v>
      </c>
      <c r="R7592">
        <v>2021</v>
      </c>
      <c r="S7592">
        <v>2081</v>
      </c>
    </row>
    <row r="7593" spans="1:19" x14ac:dyDescent="0.3">
      <c r="A7593" t="s">
        <v>146</v>
      </c>
      <c r="B7593">
        <v>-1</v>
      </c>
      <c r="C7593" t="s">
        <v>867</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16724</v>
      </c>
      <c r="R7593">
        <v>2082</v>
      </c>
      <c r="S7593">
        <v>2100</v>
      </c>
    </row>
    <row r="7594" spans="1:19" x14ac:dyDescent="0.3">
      <c r="A7594" t="s">
        <v>146</v>
      </c>
      <c r="B7594">
        <v>-1</v>
      </c>
      <c r="C7594" t="s">
        <v>853</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16698</v>
      </c>
      <c r="R7594">
        <v>1</v>
      </c>
      <c r="S7594">
        <v>80</v>
      </c>
    </row>
    <row r="7595" spans="1:19" x14ac:dyDescent="0.3">
      <c r="A7595" t="s">
        <v>146</v>
      </c>
      <c r="B7595">
        <v>-1</v>
      </c>
      <c r="C7595" t="s">
        <v>853</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16699</v>
      </c>
      <c r="R7595">
        <v>81</v>
      </c>
      <c r="S7595">
        <v>134</v>
      </c>
    </row>
    <row r="7596" spans="1:19" x14ac:dyDescent="0.3">
      <c r="A7596" t="s">
        <v>146</v>
      </c>
      <c r="B7596">
        <v>-1</v>
      </c>
      <c r="C7596" t="s">
        <v>853</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16700</v>
      </c>
      <c r="R7596">
        <v>135</v>
      </c>
      <c r="S7596">
        <v>212</v>
      </c>
    </row>
    <row r="7597" spans="1:19" x14ac:dyDescent="0.3">
      <c r="A7597" t="s">
        <v>146</v>
      </c>
      <c r="B7597">
        <v>-1</v>
      </c>
      <c r="C7597" t="s">
        <v>853</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16701</v>
      </c>
      <c r="R7597">
        <v>213</v>
      </c>
      <c r="S7597">
        <v>301</v>
      </c>
    </row>
    <row r="7598" spans="1:19" x14ac:dyDescent="0.3">
      <c r="A7598" t="s">
        <v>146</v>
      </c>
      <c r="B7598">
        <v>-1</v>
      </c>
      <c r="C7598" t="s">
        <v>853</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16702</v>
      </c>
      <c r="R7598">
        <v>302</v>
      </c>
      <c r="S7598">
        <v>441</v>
      </c>
    </row>
    <row r="7599" spans="1:19" x14ac:dyDescent="0.3">
      <c r="A7599" t="s">
        <v>146</v>
      </c>
      <c r="B7599">
        <v>-1</v>
      </c>
      <c r="C7599" t="s">
        <v>853</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16703</v>
      </c>
      <c r="R7599">
        <v>442</v>
      </c>
      <c r="S7599">
        <v>547</v>
      </c>
    </row>
    <row r="7600" spans="1:19" x14ac:dyDescent="0.3">
      <c r="A7600" t="s">
        <v>146</v>
      </c>
      <c r="B7600">
        <v>-1</v>
      </c>
      <c r="C7600" t="s">
        <v>853</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16704</v>
      </c>
      <c r="R7600">
        <v>548</v>
      </c>
      <c r="S7600">
        <v>593</v>
      </c>
    </row>
    <row r="7601" spans="1:19" x14ac:dyDescent="0.3">
      <c r="A7601" t="s">
        <v>146</v>
      </c>
      <c r="B7601">
        <v>-1</v>
      </c>
      <c r="C7601" t="s">
        <v>853</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16705</v>
      </c>
      <c r="R7601">
        <v>594</v>
      </c>
      <c r="S7601">
        <v>670</v>
      </c>
    </row>
    <row r="7602" spans="1:19" x14ac:dyDescent="0.3">
      <c r="A7602" t="s">
        <v>146</v>
      </c>
      <c r="B7602">
        <v>-1</v>
      </c>
      <c r="C7602" t="s">
        <v>853</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16706</v>
      </c>
      <c r="R7602">
        <v>671</v>
      </c>
      <c r="S7602">
        <v>4096</v>
      </c>
    </row>
    <row r="7603" spans="1:19" x14ac:dyDescent="0.3">
      <c r="A7603" t="s">
        <v>146</v>
      </c>
      <c r="B7603">
        <v>-1</v>
      </c>
      <c r="C7603" t="s">
        <v>853</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16707</v>
      </c>
      <c r="R7603">
        <v>4097</v>
      </c>
      <c r="S7603">
        <v>4185</v>
      </c>
    </row>
    <row r="7604" spans="1:19" x14ac:dyDescent="0.3">
      <c r="A7604" t="s">
        <v>146</v>
      </c>
      <c r="B7604">
        <v>-1</v>
      </c>
      <c r="C7604" t="s">
        <v>853</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16708</v>
      </c>
      <c r="R7604">
        <v>4186</v>
      </c>
      <c r="S7604">
        <v>4357</v>
      </c>
    </row>
    <row r="7605" spans="1:19" x14ac:dyDescent="0.3">
      <c r="A7605" t="s">
        <v>146</v>
      </c>
      <c r="B7605">
        <v>-1</v>
      </c>
      <c r="C7605" t="s">
        <v>853</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16710</v>
      </c>
      <c r="R7605">
        <v>4548</v>
      </c>
      <c r="S7605">
        <v>4738</v>
      </c>
    </row>
    <row r="7606" spans="1:19" x14ac:dyDescent="0.3">
      <c r="A7606" t="s">
        <v>146</v>
      </c>
      <c r="B7606">
        <v>-1</v>
      </c>
      <c r="C7606" t="s">
        <v>853</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16711</v>
      </c>
      <c r="R7606">
        <v>4739</v>
      </c>
      <c r="S7606">
        <v>5049</v>
      </c>
    </row>
    <row r="7607" spans="1:19" x14ac:dyDescent="0.3">
      <c r="A7607" t="s">
        <v>146</v>
      </c>
      <c r="B7607">
        <v>-1</v>
      </c>
      <c r="C7607" t="s">
        <v>853</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16712</v>
      </c>
      <c r="R7607">
        <v>5050</v>
      </c>
      <c r="S7607">
        <v>5137</v>
      </c>
    </row>
    <row r="7608" spans="1:19" x14ac:dyDescent="0.3">
      <c r="A7608" t="s">
        <v>146</v>
      </c>
      <c r="B7608">
        <v>-1</v>
      </c>
      <c r="C7608" t="s">
        <v>853</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16713</v>
      </c>
      <c r="R7608">
        <v>5138</v>
      </c>
      <c r="S7608">
        <v>5215</v>
      </c>
    </row>
    <row r="7609" spans="1:19" x14ac:dyDescent="0.3">
      <c r="A7609" t="s">
        <v>146</v>
      </c>
      <c r="B7609">
        <v>-1</v>
      </c>
      <c r="C7609" t="s">
        <v>853</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16714</v>
      </c>
      <c r="R7609">
        <v>5216</v>
      </c>
      <c r="S7609">
        <v>5256</v>
      </c>
    </row>
    <row r="7610" spans="1:19" x14ac:dyDescent="0.3">
      <c r="A7610" t="s">
        <v>146</v>
      </c>
      <c r="B7610">
        <v>-1</v>
      </c>
      <c r="C7610" t="s">
        <v>853</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16715</v>
      </c>
      <c r="R7610">
        <v>5257</v>
      </c>
      <c r="S7610">
        <v>5340</v>
      </c>
    </row>
    <row r="7611" spans="1:19" x14ac:dyDescent="0.3">
      <c r="A7611" t="s">
        <v>146</v>
      </c>
      <c r="B7611">
        <v>-1</v>
      </c>
      <c r="C7611" t="s">
        <v>853</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16716</v>
      </c>
      <c r="R7611">
        <v>5341</v>
      </c>
      <c r="S7611">
        <v>5395</v>
      </c>
    </row>
    <row r="7612" spans="1:19" x14ac:dyDescent="0.3">
      <c r="A7612" t="s">
        <v>146</v>
      </c>
      <c r="B7612">
        <v>-1</v>
      </c>
      <c r="C7612" t="s">
        <v>853</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16717</v>
      </c>
      <c r="R7612">
        <v>5396</v>
      </c>
      <c r="S7612">
        <v>5469</v>
      </c>
    </row>
    <row r="7613" spans="1:19" x14ac:dyDescent="0.3">
      <c r="A7613" t="s">
        <v>146</v>
      </c>
      <c r="B7613">
        <v>-1</v>
      </c>
      <c r="C7613" t="s">
        <v>853</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16718</v>
      </c>
      <c r="R7613">
        <v>5470</v>
      </c>
      <c r="S7613">
        <v>5530</v>
      </c>
    </row>
    <row r="7614" spans="1:19" x14ac:dyDescent="0.3">
      <c r="A7614" t="s">
        <v>146</v>
      </c>
      <c r="B7614">
        <v>-1</v>
      </c>
      <c r="C7614" t="s">
        <v>853</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16722</v>
      </c>
      <c r="R7614">
        <v>4424</v>
      </c>
      <c r="S7614">
        <v>4547</v>
      </c>
    </row>
    <row r="7615" spans="1:19" x14ac:dyDescent="0.3">
      <c r="A7615" t="s">
        <v>146</v>
      </c>
      <c r="B7615">
        <v>-1</v>
      </c>
      <c r="C7615" t="s">
        <v>853</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16725</v>
      </c>
      <c r="R7615">
        <v>5531</v>
      </c>
      <c r="S7615">
        <v>5655</v>
      </c>
    </row>
    <row r="7616" spans="1:19" x14ac:dyDescent="0.3">
      <c r="A7616" t="s">
        <v>146</v>
      </c>
      <c r="B7616">
        <v>-1</v>
      </c>
      <c r="C7616" t="s">
        <v>853</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16726</v>
      </c>
    </row>
    <row r="7617" spans="1:19" x14ac:dyDescent="0.3">
      <c r="A7617" t="s">
        <v>146</v>
      </c>
      <c r="B7617">
        <v>-1</v>
      </c>
      <c r="C7617" t="s">
        <v>853</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16727</v>
      </c>
      <c r="R7617">
        <v>4358</v>
      </c>
      <c r="S7617">
        <v>4423</v>
      </c>
    </row>
    <row r="7618" spans="1:19" x14ac:dyDescent="0.3">
      <c r="A7618" t="s">
        <v>146</v>
      </c>
      <c r="B7618">
        <v>-1</v>
      </c>
      <c r="C7618" t="s">
        <v>871</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16698</v>
      </c>
      <c r="R7618">
        <v>1</v>
      </c>
      <c r="S7618">
        <v>80</v>
      </c>
    </row>
    <row r="7619" spans="1:19" x14ac:dyDescent="0.3">
      <c r="A7619" t="s">
        <v>146</v>
      </c>
      <c r="B7619">
        <v>-1</v>
      </c>
      <c r="C7619" t="s">
        <v>871</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16699</v>
      </c>
      <c r="R7619">
        <v>81</v>
      </c>
      <c r="S7619">
        <v>134</v>
      </c>
    </row>
    <row r="7620" spans="1:19" x14ac:dyDescent="0.3">
      <c r="A7620" t="s">
        <v>146</v>
      </c>
      <c r="B7620">
        <v>-1</v>
      </c>
      <c r="C7620" t="s">
        <v>871</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16700</v>
      </c>
      <c r="R7620">
        <v>135</v>
      </c>
      <c r="S7620">
        <v>212</v>
      </c>
    </row>
    <row r="7621" spans="1:19" x14ac:dyDescent="0.3">
      <c r="A7621" t="s">
        <v>146</v>
      </c>
      <c r="B7621">
        <v>-1</v>
      </c>
      <c r="C7621" t="s">
        <v>871</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16701</v>
      </c>
      <c r="R7621">
        <v>213</v>
      </c>
      <c r="S7621">
        <v>301</v>
      </c>
    </row>
    <row r="7622" spans="1:19" x14ac:dyDescent="0.3">
      <c r="A7622" t="s">
        <v>146</v>
      </c>
      <c r="B7622">
        <v>-1</v>
      </c>
      <c r="C7622" t="s">
        <v>871</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16702</v>
      </c>
      <c r="R7622">
        <v>302</v>
      </c>
      <c r="S7622">
        <v>441</v>
      </c>
    </row>
    <row r="7623" spans="1:19" x14ac:dyDescent="0.3">
      <c r="A7623" t="s">
        <v>146</v>
      </c>
      <c r="B7623">
        <v>-1</v>
      </c>
      <c r="C7623" t="s">
        <v>871</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16703</v>
      </c>
      <c r="R7623">
        <v>442</v>
      </c>
      <c r="S7623">
        <v>547</v>
      </c>
    </row>
    <row r="7624" spans="1:19" x14ac:dyDescent="0.3">
      <c r="A7624" t="s">
        <v>146</v>
      </c>
      <c r="B7624">
        <v>-1</v>
      </c>
      <c r="C7624" t="s">
        <v>871</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16704</v>
      </c>
      <c r="R7624">
        <v>548</v>
      </c>
      <c r="S7624">
        <v>593</v>
      </c>
    </row>
    <row r="7625" spans="1:19" x14ac:dyDescent="0.3">
      <c r="A7625" t="s">
        <v>146</v>
      </c>
      <c r="B7625">
        <v>-1</v>
      </c>
      <c r="C7625" t="s">
        <v>871</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16705</v>
      </c>
      <c r="R7625">
        <v>594</v>
      </c>
      <c r="S7625">
        <v>670</v>
      </c>
    </row>
    <row r="7626" spans="1:19" x14ac:dyDescent="0.3">
      <c r="A7626" t="s">
        <v>146</v>
      </c>
      <c r="B7626">
        <v>-1</v>
      </c>
      <c r="C7626" t="s">
        <v>871</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16707</v>
      </c>
      <c r="R7626">
        <v>788</v>
      </c>
      <c r="S7626">
        <v>876</v>
      </c>
    </row>
    <row r="7627" spans="1:19" x14ac:dyDescent="0.3">
      <c r="A7627" t="s">
        <v>146</v>
      </c>
      <c r="B7627">
        <v>-1</v>
      </c>
      <c r="C7627" t="s">
        <v>871</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16708</v>
      </c>
      <c r="R7627">
        <v>877</v>
      </c>
      <c r="S7627">
        <v>1048</v>
      </c>
    </row>
    <row r="7628" spans="1:19" x14ac:dyDescent="0.3">
      <c r="A7628" t="s">
        <v>146</v>
      </c>
      <c r="B7628">
        <v>-1</v>
      </c>
      <c r="C7628" t="s">
        <v>871</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16710</v>
      </c>
      <c r="R7628">
        <v>1173</v>
      </c>
      <c r="S7628">
        <v>1363</v>
      </c>
    </row>
    <row r="7629" spans="1:19" x14ac:dyDescent="0.3">
      <c r="A7629" t="s">
        <v>146</v>
      </c>
      <c r="B7629">
        <v>-1</v>
      </c>
      <c r="C7629" t="s">
        <v>871</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16711</v>
      </c>
      <c r="R7629">
        <v>1364</v>
      </c>
      <c r="S7629">
        <v>1674</v>
      </c>
    </row>
    <row r="7630" spans="1:19" x14ac:dyDescent="0.3">
      <c r="A7630" t="s">
        <v>146</v>
      </c>
      <c r="B7630">
        <v>-1</v>
      </c>
      <c r="C7630" t="s">
        <v>871</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16712</v>
      </c>
      <c r="R7630">
        <v>1675</v>
      </c>
      <c r="S7630">
        <v>1762</v>
      </c>
    </row>
    <row r="7631" spans="1:19" x14ac:dyDescent="0.3">
      <c r="A7631" t="s">
        <v>146</v>
      </c>
      <c r="B7631">
        <v>-1</v>
      </c>
      <c r="C7631" t="s">
        <v>871</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16713</v>
      </c>
      <c r="R7631">
        <v>1763</v>
      </c>
      <c r="S7631">
        <v>1840</v>
      </c>
    </row>
    <row r="7632" spans="1:19" x14ac:dyDescent="0.3">
      <c r="A7632" t="s">
        <v>146</v>
      </c>
      <c r="B7632">
        <v>-1</v>
      </c>
      <c r="C7632" t="s">
        <v>871</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16714</v>
      </c>
      <c r="R7632">
        <v>1841</v>
      </c>
      <c r="S7632">
        <v>1881</v>
      </c>
    </row>
    <row r="7633" spans="1:19" x14ac:dyDescent="0.3">
      <c r="A7633" t="s">
        <v>146</v>
      </c>
      <c r="B7633">
        <v>-1</v>
      </c>
      <c r="C7633" t="s">
        <v>871</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16715</v>
      </c>
      <c r="R7633">
        <v>1882</v>
      </c>
      <c r="S7633">
        <v>1965</v>
      </c>
    </row>
    <row r="7634" spans="1:19" x14ac:dyDescent="0.3">
      <c r="A7634" t="s">
        <v>146</v>
      </c>
      <c r="B7634">
        <v>-1</v>
      </c>
      <c r="C7634" t="s">
        <v>871</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16716</v>
      </c>
      <c r="R7634">
        <v>1966</v>
      </c>
      <c r="S7634">
        <v>2020</v>
      </c>
    </row>
    <row r="7635" spans="1:19" x14ac:dyDescent="0.3">
      <c r="A7635" t="s">
        <v>146</v>
      </c>
      <c r="B7635">
        <v>-1</v>
      </c>
      <c r="C7635" t="s">
        <v>871</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16717</v>
      </c>
      <c r="R7635">
        <v>2021</v>
      </c>
      <c r="S7635">
        <v>2094</v>
      </c>
    </row>
    <row r="7636" spans="1:19" x14ac:dyDescent="0.3">
      <c r="A7636" t="s">
        <v>146</v>
      </c>
      <c r="B7636">
        <v>-1</v>
      </c>
      <c r="C7636" t="s">
        <v>871</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16718</v>
      </c>
      <c r="R7636">
        <v>2095</v>
      </c>
      <c r="S7636">
        <v>2155</v>
      </c>
    </row>
    <row r="7637" spans="1:19" x14ac:dyDescent="0.3">
      <c r="A7637" t="s">
        <v>146</v>
      </c>
      <c r="B7637">
        <v>-1</v>
      </c>
      <c r="C7637" t="s">
        <v>871</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16721</v>
      </c>
      <c r="R7637">
        <v>671</v>
      </c>
      <c r="S7637">
        <v>787</v>
      </c>
    </row>
    <row r="7638" spans="1:19" x14ac:dyDescent="0.3">
      <c r="A7638" t="s">
        <v>146</v>
      </c>
      <c r="B7638">
        <v>-1</v>
      </c>
      <c r="C7638" t="s">
        <v>871</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16722</v>
      </c>
      <c r="R7638">
        <v>1049</v>
      </c>
      <c r="S7638">
        <v>1172</v>
      </c>
    </row>
    <row r="7639" spans="1:19" x14ac:dyDescent="0.3">
      <c r="A7639" t="s">
        <v>146</v>
      </c>
      <c r="B7639">
        <v>-1</v>
      </c>
      <c r="C7639" t="s">
        <v>871</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16728</v>
      </c>
    </row>
    <row r="7640" spans="1:19" x14ac:dyDescent="0.3">
      <c r="A7640" t="s">
        <v>146</v>
      </c>
      <c r="B7640">
        <v>-1</v>
      </c>
      <c r="C7640" t="s">
        <v>871</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16729</v>
      </c>
      <c r="R7640">
        <v>2156</v>
      </c>
      <c r="S7640">
        <v>2280</v>
      </c>
    </row>
    <row r="7641" spans="1:19" x14ac:dyDescent="0.3">
      <c r="A7641" t="s">
        <v>146</v>
      </c>
      <c r="B7641">
        <v>-1</v>
      </c>
      <c r="C7641" t="s">
        <v>839</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16707</v>
      </c>
      <c r="R7641">
        <v>3209</v>
      </c>
      <c r="S7641">
        <v>3297</v>
      </c>
    </row>
    <row r="7642" spans="1:19" x14ac:dyDescent="0.3">
      <c r="A7642" t="s">
        <v>146</v>
      </c>
      <c r="B7642">
        <v>-1</v>
      </c>
      <c r="C7642" t="s">
        <v>839</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16708</v>
      </c>
      <c r="R7642">
        <v>3298</v>
      </c>
      <c r="S7642">
        <v>3469</v>
      </c>
    </row>
    <row r="7643" spans="1:19" x14ac:dyDescent="0.3">
      <c r="A7643" t="s">
        <v>146</v>
      </c>
      <c r="B7643">
        <v>-1</v>
      </c>
      <c r="C7643" t="s">
        <v>839</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16709</v>
      </c>
      <c r="R7643">
        <v>3470</v>
      </c>
      <c r="S7643">
        <v>3596</v>
      </c>
    </row>
    <row r="7644" spans="1:19" x14ac:dyDescent="0.3">
      <c r="A7644" t="s">
        <v>146</v>
      </c>
      <c r="B7644">
        <v>-1</v>
      </c>
      <c r="C7644" t="s">
        <v>839</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16710</v>
      </c>
      <c r="R7644">
        <v>3597</v>
      </c>
      <c r="S7644">
        <v>3787</v>
      </c>
    </row>
    <row r="7645" spans="1:19" x14ac:dyDescent="0.3">
      <c r="A7645" t="s">
        <v>146</v>
      </c>
      <c r="B7645">
        <v>-1</v>
      </c>
      <c r="C7645" t="s">
        <v>839</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16711</v>
      </c>
      <c r="R7645">
        <v>3788</v>
      </c>
      <c r="S7645">
        <v>4098</v>
      </c>
    </row>
    <row r="7646" spans="1:19" x14ac:dyDescent="0.3">
      <c r="A7646" t="s">
        <v>146</v>
      </c>
      <c r="B7646">
        <v>-1</v>
      </c>
      <c r="C7646" t="s">
        <v>839</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16712</v>
      </c>
      <c r="R7646">
        <v>4099</v>
      </c>
      <c r="S7646">
        <v>4186</v>
      </c>
    </row>
    <row r="7647" spans="1:19" x14ac:dyDescent="0.3">
      <c r="A7647" t="s">
        <v>146</v>
      </c>
      <c r="B7647">
        <v>-1</v>
      </c>
      <c r="C7647" t="s">
        <v>839</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16713</v>
      </c>
      <c r="R7647">
        <v>4187</v>
      </c>
      <c r="S7647">
        <v>4264</v>
      </c>
    </row>
    <row r="7648" spans="1:19" x14ac:dyDescent="0.3">
      <c r="A7648" t="s">
        <v>146</v>
      </c>
      <c r="B7648">
        <v>-1</v>
      </c>
      <c r="C7648" t="s">
        <v>839</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16714</v>
      </c>
      <c r="R7648">
        <v>4265</v>
      </c>
      <c r="S7648">
        <v>4305</v>
      </c>
    </row>
    <row r="7649" spans="1:19" x14ac:dyDescent="0.3">
      <c r="A7649" t="s">
        <v>146</v>
      </c>
      <c r="B7649">
        <v>-1</v>
      </c>
      <c r="C7649" t="s">
        <v>839</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16715</v>
      </c>
      <c r="R7649">
        <v>4306</v>
      </c>
      <c r="S7649">
        <v>4389</v>
      </c>
    </row>
    <row r="7650" spans="1:19" x14ac:dyDescent="0.3">
      <c r="A7650" t="s">
        <v>146</v>
      </c>
      <c r="B7650">
        <v>-1</v>
      </c>
      <c r="C7650" t="s">
        <v>839</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16716</v>
      </c>
      <c r="R7650">
        <v>4390</v>
      </c>
      <c r="S7650">
        <v>4444</v>
      </c>
    </row>
    <row r="7651" spans="1:19" x14ac:dyDescent="0.3">
      <c r="A7651" t="s">
        <v>146</v>
      </c>
      <c r="B7651">
        <v>-1</v>
      </c>
      <c r="C7651" t="s">
        <v>839</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16717</v>
      </c>
      <c r="R7651">
        <v>4445</v>
      </c>
      <c r="S7651">
        <v>4518</v>
      </c>
    </row>
    <row r="7652" spans="1:19" x14ac:dyDescent="0.3">
      <c r="A7652" t="s">
        <v>146</v>
      </c>
      <c r="B7652">
        <v>-1</v>
      </c>
      <c r="C7652" t="s">
        <v>839</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16718</v>
      </c>
      <c r="R7652">
        <v>4519</v>
      </c>
      <c r="S7652">
        <v>4579</v>
      </c>
    </row>
    <row r="7653" spans="1:19" x14ac:dyDescent="0.3">
      <c r="A7653" t="s">
        <v>146</v>
      </c>
      <c r="B7653">
        <v>-1</v>
      </c>
      <c r="C7653" t="s">
        <v>839</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16720</v>
      </c>
    </row>
    <row r="7654" spans="1:19" x14ac:dyDescent="0.3">
      <c r="A7654" t="s">
        <v>146</v>
      </c>
      <c r="B7654">
        <v>-1</v>
      </c>
      <c r="C7654" t="s">
        <v>839</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16730</v>
      </c>
    </row>
    <row r="7655" spans="1:19" x14ac:dyDescent="0.3">
      <c r="A7655" t="s">
        <v>146</v>
      </c>
      <c r="B7655">
        <v>-1</v>
      </c>
      <c r="C7655" t="s">
        <v>839</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16731</v>
      </c>
    </row>
    <row r="7656" spans="1:19" x14ac:dyDescent="0.3">
      <c r="A7656" t="s">
        <v>146</v>
      </c>
      <c r="B7656">
        <v>-1</v>
      </c>
      <c r="C7656" t="s">
        <v>839</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16732</v>
      </c>
    </row>
    <row r="7657" spans="1:19" x14ac:dyDescent="0.3">
      <c r="A7657" t="s">
        <v>146</v>
      </c>
      <c r="B7657">
        <v>-1</v>
      </c>
      <c r="C7657" t="s">
        <v>839</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16733</v>
      </c>
    </row>
    <row r="7658" spans="1:19" x14ac:dyDescent="0.3">
      <c r="A7658" t="s">
        <v>146</v>
      </c>
      <c r="B7658">
        <v>-1</v>
      </c>
      <c r="C7658" t="s">
        <v>839</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16734</v>
      </c>
    </row>
    <row r="7659" spans="1:19" x14ac:dyDescent="0.3">
      <c r="A7659" t="s">
        <v>146</v>
      </c>
      <c r="B7659">
        <v>-1</v>
      </c>
      <c r="C7659" t="s">
        <v>839</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16735</v>
      </c>
    </row>
    <row r="7660" spans="1:19" x14ac:dyDescent="0.3">
      <c r="A7660" t="s">
        <v>146</v>
      </c>
      <c r="B7660">
        <v>-1</v>
      </c>
      <c r="C7660" t="s">
        <v>839</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16736</v>
      </c>
    </row>
    <row r="7661" spans="1:19" x14ac:dyDescent="0.3">
      <c r="A7661" t="s">
        <v>146</v>
      </c>
      <c r="B7661">
        <v>-1</v>
      </c>
      <c r="C7661" t="s">
        <v>839</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16737</v>
      </c>
      <c r="R7661">
        <v>4580</v>
      </c>
      <c r="S7661">
        <v>4704</v>
      </c>
    </row>
    <row r="7662" spans="1:19" x14ac:dyDescent="0.3">
      <c r="A7662" t="s">
        <v>146</v>
      </c>
      <c r="B7662">
        <v>-1</v>
      </c>
      <c r="C7662" t="s">
        <v>839</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16738</v>
      </c>
      <c r="R7662">
        <v>1</v>
      </c>
      <c r="S7662">
        <v>3208</v>
      </c>
    </row>
    <row r="7663" spans="1:19" x14ac:dyDescent="0.3">
      <c r="A7663" t="s">
        <v>15</v>
      </c>
      <c r="B7663">
        <v>1</v>
      </c>
      <c r="C7663" t="s">
        <v>2530</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16739</v>
      </c>
      <c r="R7663">
        <v>89</v>
      </c>
      <c r="S7663">
        <v>240</v>
      </c>
    </row>
    <row r="7664" spans="1:19" x14ac:dyDescent="0.3">
      <c r="A7664" t="s">
        <v>15</v>
      </c>
      <c r="B7664">
        <v>1</v>
      </c>
      <c r="C7664" t="s">
        <v>2530</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16740</v>
      </c>
      <c r="R7664">
        <v>241</v>
      </c>
      <c r="S7664">
        <v>424</v>
      </c>
    </row>
    <row r="7665" spans="1:19" x14ac:dyDescent="0.3">
      <c r="A7665" t="s">
        <v>15</v>
      </c>
      <c r="B7665">
        <v>1</v>
      </c>
      <c r="C7665" t="s">
        <v>2530</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16741</v>
      </c>
      <c r="R7665">
        <v>560</v>
      </c>
      <c r="S7665">
        <v>628</v>
      </c>
    </row>
    <row r="7666" spans="1:19" x14ac:dyDescent="0.3">
      <c r="A7666" t="s">
        <v>15</v>
      </c>
      <c r="B7666">
        <v>1</v>
      </c>
      <c r="C7666" t="s">
        <v>2530</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16742</v>
      </c>
      <c r="R7666">
        <v>629</v>
      </c>
      <c r="S7666">
        <v>747</v>
      </c>
    </row>
    <row r="7667" spans="1:19" x14ac:dyDescent="0.3">
      <c r="A7667" t="s">
        <v>15</v>
      </c>
      <c r="B7667">
        <v>1</v>
      </c>
      <c r="C7667" t="s">
        <v>2530</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16743</v>
      </c>
      <c r="R7667">
        <v>748</v>
      </c>
      <c r="S7667">
        <v>889</v>
      </c>
    </row>
    <row r="7668" spans="1:19" x14ac:dyDescent="0.3">
      <c r="A7668" t="s">
        <v>15</v>
      </c>
      <c r="B7668">
        <v>1</v>
      </c>
      <c r="C7668" t="s">
        <v>2530</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16744</v>
      </c>
      <c r="R7668">
        <v>890</v>
      </c>
      <c r="S7668">
        <v>1006</v>
      </c>
    </row>
    <row r="7669" spans="1:19" x14ac:dyDescent="0.3">
      <c r="A7669" t="s">
        <v>15</v>
      </c>
      <c r="B7669">
        <v>1</v>
      </c>
      <c r="C7669" t="s">
        <v>2530</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16745</v>
      </c>
      <c r="R7669">
        <v>1007</v>
      </c>
      <c r="S7669">
        <v>1133</v>
      </c>
    </row>
    <row r="7670" spans="1:19" x14ac:dyDescent="0.3">
      <c r="A7670" t="s">
        <v>15</v>
      </c>
      <c r="B7670">
        <v>1</v>
      </c>
      <c r="C7670" t="s">
        <v>2530</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16746</v>
      </c>
      <c r="R7670">
        <v>1134</v>
      </c>
      <c r="S7670">
        <v>1207</v>
      </c>
    </row>
    <row r="7671" spans="1:19" x14ac:dyDescent="0.3">
      <c r="A7671" t="s">
        <v>15</v>
      </c>
      <c r="B7671">
        <v>1</v>
      </c>
      <c r="C7671" t="s">
        <v>2530</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16747</v>
      </c>
      <c r="R7671">
        <v>1208</v>
      </c>
      <c r="S7671">
        <v>1298</v>
      </c>
    </row>
    <row r="7672" spans="1:19" x14ac:dyDescent="0.3">
      <c r="A7672" t="s">
        <v>15</v>
      </c>
      <c r="B7672">
        <v>1</v>
      </c>
      <c r="C7672" t="s">
        <v>2530</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16748</v>
      </c>
      <c r="R7672">
        <v>1299</v>
      </c>
      <c r="S7672">
        <v>1498</v>
      </c>
    </row>
    <row r="7673" spans="1:19" x14ac:dyDescent="0.3">
      <c r="A7673" t="s">
        <v>15</v>
      </c>
      <c r="B7673">
        <v>1</v>
      </c>
      <c r="C7673" t="s">
        <v>2530</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16749</v>
      </c>
      <c r="R7673">
        <v>1499</v>
      </c>
      <c r="S7673">
        <v>1631</v>
      </c>
    </row>
    <row r="7674" spans="1:19" x14ac:dyDescent="0.3">
      <c r="A7674" t="s">
        <v>15</v>
      </c>
      <c r="B7674">
        <v>1</v>
      </c>
      <c r="C7674" t="s">
        <v>2530</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16750</v>
      </c>
      <c r="R7674">
        <v>1632</v>
      </c>
      <c r="S7674">
        <v>1722</v>
      </c>
    </row>
    <row r="7675" spans="1:19" x14ac:dyDescent="0.3">
      <c r="A7675" t="s">
        <v>15</v>
      </c>
      <c r="B7675">
        <v>1</v>
      </c>
      <c r="C7675" t="s">
        <v>2530</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16751</v>
      </c>
      <c r="R7675">
        <v>1723</v>
      </c>
      <c r="S7675">
        <v>1880</v>
      </c>
    </row>
    <row r="7676" spans="1:19" x14ac:dyDescent="0.3">
      <c r="A7676" t="s">
        <v>15</v>
      </c>
      <c r="B7676">
        <v>1</v>
      </c>
      <c r="C7676" t="s">
        <v>2530</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16752</v>
      </c>
      <c r="R7676">
        <v>1</v>
      </c>
      <c r="S7676">
        <v>88</v>
      </c>
    </row>
    <row r="7677" spans="1:19" x14ac:dyDescent="0.3">
      <c r="A7677" t="s">
        <v>15</v>
      </c>
      <c r="B7677">
        <v>1</v>
      </c>
      <c r="C7677" t="s">
        <v>2530</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16753</v>
      </c>
      <c r="R7677">
        <v>425</v>
      </c>
      <c r="S7677">
        <v>559</v>
      </c>
    </row>
    <row r="7678" spans="1:19" x14ac:dyDescent="0.3">
      <c r="A7678" t="s">
        <v>15</v>
      </c>
      <c r="B7678">
        <v>1</v>
      </c>
      <c r="C7678" t="s">
        <v>2530</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16754</v>
      </c>
      <c r="R7678">
        <v>1881</v>
      </c>
      <c r="S7678">
        <v>1887</v>
      </c>
    </row>
    <row r="7679" spans="1:19" x14ac:dyDescent="0.3">
      <c r="A7679" t="s">
        <v>15</v>
      </c>
      <c r="B7679">
        <v>1</v>
      </c>
      <c r="C7679" t="s">
        <v>2523</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16739</v>
      </c>
      <c r="R7679">
        <v>89</v>
      </c>
      <c r="S7679">
        <v>240</v>
      </c>
    </row>
    <row r="7680" spans="1:19" x14ac:dyDescent="0.3">
      <c r="A7680" t="s">
        <v>15</v>
      </c>
      <c r="B7680">
        <v>1</v>
      </c>
      <c r="C7680" t="s">
        <v>2523</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16740</v>
      </c>
      <c r="R7680">
        <v>241</v>
      </c>
      <c r="S7680">
        <v>424</v>
      </c>
    </row>
    <row r="7681" spans="1:19" x14ac:dyDescent="0.3">
      <c r="A7681" t="s">
        <v>15</v>
      </c>
      <c r="B7681">
        <v>1</v>
      </c>
      <c r="C7681" t="s">
        <v>2523</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16741</v>
      </c>
      <c r="R7681">
        <v>560</v>
      </c>
      <c r="S7681">
        <v>628</v>
      </c>
    </row>
    <row r="7682" spans="1:19" x14ac:dyDescent="0.3">
      <c r="A7682" t="s">
        <v>15</v>
      </c>
      <c r="B7682">
        <v>1</v>
      </c>
      <c r="C7682" t="s">
        <v>2523</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16742</v>
      </c>
      <c r="R7682">
        <v>629</v>
      </c>
      <c r="S7682">
        <v>747</v>
      </c>
    </row>
    <row r="7683" spans="1:19" x14ac:dyDescent="0.3">
      <c r="A7683" t="s">
        <v>15</v>
      </c>
      <c r="B7683">
        <v>1</v>
      </c>
      <c r="C7683" t="s">
        <v>2523</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16743</v>
      </c>
      <c r="R7683">
        <v>748</v>
      </c>
      <c r="S7683">
        <v>889</v>
      </c>
    </row>
    <row r="7684" spans="1:19" x14ac:dyDescent="0.3">
      <c r="A7684" t="s">
        <v>15</v>
      </c>
      <c r="B7684">
        <v>1</v>
      </c>
      <c r="C7684" t="s">
        <v>2523</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16744</v>
      </c>
      <c r="R7684">
        <v>890</v>
      </c>
      <c r="S7684">
        <v>1006</v>
      </c>
    </row>
    <row r="7685" spans="1:19" x14ac:dyDescent="0.3">
      <c r="A7685" t="s">
        <v>15</v>
      </c>
      <c r="B7685">
        <v>1</v>
      </c>
      <c r="C7685" t="s">
        <v>2523</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16745</v>
      </c>
      <c r="R7685">
        <v>1007</v>
      </c>
      <c r="S7685">
        <v>1133</v>
      </c>
    </row>
    <row r="7686" spans="1:19" x14ac:dyDescent="0.3">
      <c r="A7686" t="s">
        <v>15</v>
      </c>
      <c r="B7686">
        <v>1</v>
      </c>
      <c r="C7686" t="s">
        <v>2523</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16746</v>
      </c>
      <c r="R7686">
        <v>1134</v>
      </c>
      <c r="S7686">
        <v>1207</v>
      </c>
    </row>
    <row r="7687" spans="1:19" x14ac:dyDescent="0.3">
      <c r="A7687" t="s">
        <v>15</v>
      </c>
      <c r="B7687">
        <v>1</v>
      </c>
      <c r="C7687" t="s">
        <v>2523</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16747</v>
      </c>
      <c r="R7687">
        <v>1208</v>
      </c>
      <c r="S7687">
        <v>1298</v>
      </c>
    </row>
    <row r="7688" spans="1:19" x14ac:dyDescent="0.3">
      <c r="A7688" t="s">
        <v>15</v>
      </c>
      <c r="B7688">
        <v>1</v>
      </c>
      <c r="C7688" t="s">
        <v>2523</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16748</v>
      </c>
      <c r="R7688">
        <v>1299</v>
      </c>
      <c r="S7688">
        <v>1498</v>
      </c>
    </row>
    <row r="7689" spans="1:19" x14ac:dyDescent="0.3">
      <c r="A7689" t="s">
        <v>15</v>
      </c>
      <c r="B7689">
        <v>1</v>
      </c>
      <c r="C7689" t="s">
        <v>2523</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16749</v>
      </c>
      <c r="R7689">
        <v>1499</v>
      </c>
      <c r="S7689">
        <v>1631</v>
      </c>
    </row>
    <row r="7690" spans="1:19" x14ac:dyDescent="0.3">
      <c r="A7690" t="s">
        <v>15</v>
      </c>
      <c r="B7690">
        <v>1</v>
      </c>
      <c r="C7690" t="s">
        <v>2523</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16750</v>
      </c>
      <c r="R7690">
        <v>1632</v>
      </c>
      <c r="S7690">
        <v>1722</v>
      </c>
    </row>
    <row r="7691" spans="1:19" x14ac:dyDescent="0.3">
      <c r="A7691" t="s">
        <v>15</v>
      </c>
      <c r="B7691">
        <v>1</v>
      </c>
      <c r="C7691" t="s">
        <v>2523</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16751</v>
      </c>
      <c r="R7691">
        <v>1723</v>
      </c>
      <c r="S7691">
        <v>1880</v>
      </c>
    </row>
    <row r="7692" spans="1:19" x14ac:dyDescent="0.3">
      <c r="A7692" t="s">
        <v>15</v>
      </c>
      <c r="B7692">
        <v>1</v>
      </c>
      <c r="C7692" t="s">
        <v>2523</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16753</v>
      </c>
      <c r="R7692">
        <v>425</v>
      </c>
      <c r="S7692">
        <v>559</v>
      </c>
    </row>
    <row r="7693" spans="1:19" x14ac:dyDescent="0.3">
      <c r="A7693" t="s">
        <v>15</v>
      </c>
      <c r="B7693">
        <v>1</v>
      </c>
      <c r="C7693" t="s">
        <v>2523</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16755</v>
      </c>
      <c r="R7693">
        <v>1</v>
      </c>
      <c r="S7693">
        <v>88</v>
      </c>
    </row>
    <row r="7694" spans="1:19" x14ac:dyDescent="0.3">
      <c r="A7694" t="s">
        <v>15</v>
      </c>
      <c r="B7694">
        <v>1</v>
      </c>
      <c r="C7694" t="s">
        <v>2523</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16756</v>
      </c>
      <c r="R7694">
        <v>1881</v>
      </c>
      <c r="S7694">
        <v>2118</v>
      </c>
    </row>
    <row r="7695" spans="1:19" x14ac:dyDescent="0.3">
      <c r="A7695" t="s">
        <v>15</v>
      </c>
      <c r="B7695">
        <v>1</v>
      </c>
      <c r="C7695" t="s">
        <v>2534</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16739</v>
      </c>
      <c r="R7695">
        <v>89</v>
      </c>
      <c r="S7695">
        <v>240</v>
      </c>
    </row>
    <row r="7696" spans="1:19" x14ac:dyDescent="0.3">
      <c r="A7696" t="s">
        <v>15</v>
      </c>
      <c r="B7696">
        <v>1</v>
      </c>
      <c r="C7696" t="s">
        <v>2534</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16740</v>
      </c>
      <c r="R7696">
        <v>241</v>
      </c>
      <c r="S7696">
        <v>424</v>
      </c>
    </row>
    <row r="7697" spans="1:19" x14ac:dyDescent="0.3">
      <c r="A7697" t="s">
        <v>15</v>
      </c>
      <c r="B7697">
        <v>1</v>
      </c>
      <c r="C7697" t="s">
        <v>2534</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16741</v>
      </c>
      <c r="R7697">
        <v>560</v>
      </c>
      <c r="S7697">
        <v>628</v>
      </c>
    </row>
    <row r="7698" spans="1:19" x14ac:dyDescent="0.3">
      <c r="A7698" t="s">
        <v>15</v>
      </c>
      <c r="B7698">
        <v>1</v>
      </c>
      <c r="C7698" t="s">
        <v>2534</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16742</v>
      </c>
      <c r="R7698">
        <v>629</v>
      </c>
      <c r="S7698">
        <v>747</v>
      </c>
    </row>
    <row r="7699" spans="1:19" x14ac:dyDescent="0.3">
      <c r="A7699" t="s">
        <v>15</v>
      </c>
      <c r="B7699">
        <v>1</v>
      </c>
      <c r="C7699" t="s">
        <v>2534</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16743</v>
      </c>
      <c r="R7699">
        <v>748</v>
      </c>
      <c r="S7699">
        <v>889</v>
      </c>
    </row>
    <row r="7700" spans="1:19" x14ac:dyDescent="0.3">
      <c r="A7700" t="s">
        <v>15</v>
      </c>
      <c r="B7700">
        <v>1</v>
      </c>
      <c r="C7700" t="s">
        <v>2534</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16744</v>
      </c>
      <c r="R7700">
        <v>890</v>
      </c>
      <c r="S7700">
        <v>1006</v>
      </c>
    </row>
    <row r="7701" spans="1:19" x14ac:dyDescent="0.3">
      <c r="A7701" t="s">
        <v>15</v>
      </c>
      <c r="B7701">
        <v>1</v>
      </c>
      <c r="C7701" t="s">
        <v>2534</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16745</v>
      </c>
      <c r="R7701">
        <v>1007</v>
      </c>
      <c r="S7701">
        <v>1133</v>
      </c>
    </row>
    <row r="7702" spans="1:19" x14ac:dyDescent="0.3">
      <c r="A7702" t="s">
        <v>15</v>
      </c>
      <c r="B7702">
        <v>1</v>
      </c>
      <c r="C7702" t="s">
        <v>2534</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16753</v>
      </c>
      <c r="R7702">
        <v>425</v>
      </c>
      <c r="S7702">
        <v>559</v>
      </c>
    </row>
    <row r="7703" spans="1:19" x14ac:dyDescent="0.3">
      <c r="A7703" t="s">
        <v>15</v>
      </c>
      <c r="B7703">
        <v>1</v>
      </c>
      <c r="C7703" t="s">
        <v>2534</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16757</v>
      </c>
      <c r="R7703">
        <v>1</v>
      </c>
      <c r="S7703">
        <v>88</v>
      </c>
    </row>
    <row r="7704" spans="1:19" x14ac:dyDescent="0.3">
      <c r="A7704" t="s">
        <v>15</v>
      </c>
      <c r="B7704">
        <v>1</v>
      </c>
      <c r="C7704" t="s">
        <v>2534</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16758</v>
      </c>
      <c r="R7704">
        <v>1134</v>
      </c>
      <c r="S7704">
        <v>1218</v>
      </c>
    </row>
    <row r="7705" spans="1:19" x14ac:dyDescent="0.3">
      <c r="A7705" t="s">
        <v>15</v>
      </c>
      <c r="B7705">
        <v>1</v>
      </c>
      <c r="C7705" t="s">
        <v>2513</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16739</v>
      </c>
      <c r="R7705">
        <v>89</v>
      </c>
      <c r="S7705">
        <v>240</v>
      </c>
    </row>
    <row r="7706" spans="1:19" x14ac:dyDescent="0.3">
      <c r="A7706" t="s">
        <v>15</v>
      </c>
      <c r="B7706">
        <v>1</v>
      </c>
      <c r="C7706" t="s">
        <v>2513</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16740</v>
      </c>
      <c r="R7706">
        <v>241</v>
      </c>
      <c r="S7706">
        <v>424</v>
      </c>
    </row>
    <row r="7707" spans="1:19" x14ac:dyDescent="0.3">
      <c r="A7707" t="s">
        <v>15</v>
      </c>
      <c r="B7707">
        <v>1</v>
      </c>
      <c r="C7707" t="s">
        <v>2513</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16741</v>
      </c>
      <c r="R7707">
        <v>560</v>
      </c>
      <c r="S7707">
        <v>628</v>
      </c>
    </row>
    <row r="7708" spans="1:19" x14ac:dyDescent="0.3">
      <c r="A7708" t="s">
        <v>15</v>
      </c>
      <c r="B7708">
        <v>1</v>
      </c>
      <c r="C7708" t="s">
        <v>2513</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16742</v>
      </c>
      <c r="R7708">
        <v>629</v>
      </c>
      <c r="S7708">
        <v>747</v>
      </c>
    </row>
    <row r="7709" spans="1:19" x14ac:dyDescent="0.3">
      <c r="A7709" t="s">
        <v>15</v>
      </c>
      <c r="B7709">
        <v>1</v>
      </c>
      <c r="C7709" t="s">
        <v>2513</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16743</v>
      </c>
      <c r="R7709">
        <v>748</v>
      </c>
      <c r="S7709">
        <v>889</v>
      </c>
    </row>
    <row r="7710" spans="1:19" x14ac:dyDescent="0.3">
      <c r="A7710" t="s">
        <v>15</v>
      </c>
      <c r="B7710">
        <v>1</v>
      </c>
      <c r="C7710" t="s">
        <v>2513</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16744</v>
      </c>
      <c r="R7710">
        <v>890</v>
      </c>
      <c r="S7710">
        <v>1006</v>
      </c>
    </row>
    <row r="7711" spans="1:19" x14ac:dyDescent="0.3">
      <c r="A7711" t="s">
        <v>15</v>
      </c>
      <c r="B7711">
        <v>1</v>
      </c>
      <c r="C7711" t="s">
        <v>2513</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16745</v>
      </c>
      <c r="R7711">
        <v>1007</v>
      </c>
      <c r="S7711">
        <v>1133</v>
      </c>
    </row>
    <row r="7712" spans="1:19" x14ac:dyDescent="0.3">
      <c r="A7712" t="s">
        <v>15</v>
      </c>
      <c r="B7712">
        <v>1</v>
      </c>
      <c r="C7712" t="s">
        <v>2513</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16746</v>
      </c>
      <c r="R7712">
        <v>1134</v>
      </c>
      <c r="S7712">
        <v>1207</v>
      </c>
    </row>
    <row r="7713" spans="1:19" x14ac:dyDescent="0.3">
      <c r="A7713" t="s">
        <v>15</v>
      </c>
      <c r="B7713">
        <v>1</v>
      </c>
      <c r="C7713" t="s">
        <v>2513</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16747</v>
      </c>
      <c r="R7713">
        <v>1208</v>
      </c>
      <c r="S7713">
        <v>1298</v>
      </c>
    </row>
    <row r="7714" spans="1:19" x14ac:dyDescent="0.3">
      <c r="A7714" t="s">
        <v>15</v>
      </c>
      <c r="B7714">
        <v>1</v>
      </c>
      <c r="C7714" t="s">
        <v>2513</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16748</v>
      </c>
      <c r="R7714">
        <v>1299</v>
      </c>
      <c r="S7714">
        <v>1498</v>
      </c>
    </row>
    <row r="7715" spans="1:19" x14ac:dyDescent="0.3">
      <c r="A7715" t="s">
        <v>15</v>
      </c>
      <c r="B7715">
        <v>1</v>
      </c>
      <c r="C7715" t="s">
        <v>2513</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16749</v>
      </c>
      <c r="R7715">
        <v>1499</v>
      </c>
      <c r="S7715">
        <v>1631</v>
      </c>
    </row>
    <row r="7716" spans="1:19" x14ac:dyDescent="0.3">
      <c r="A7716" t="s">
        <v>15</v>
      </c>
      <c r="B7716">
        <v>1</v>
      </c>
      <c r="C7716" t="s">
        <v>2513</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16750</v>
      </c>
      <c r="R7716">
        <v>1632</v>
      </c>
      <c r="S7716">
        <v>1722</v>
      </c>
    </row>
    <row r="7717" spans="1:19" x14ac:dyDescent="0.3">
      <c r="A7717" t="s">
        <v>15</v>
      </c>
      <c r="B7717">
        <v>1</v>
      </c>
      <c r="C7717" t="s">
        <v>2513</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16751</v>
      </c>
      <c r="R7717">
        <v>1723</v>
      </c>
      <c r="S7717">
        <v>1880</v>
      </c>
    </row>
    <row r="7718" spans="1:19" x14ac:dyDescent="0.3">
      <c r="A7718" t="s">
        <v>15</v>
      </c>
      <c r="B7718">
        <v>1</v>
      </c>
      <c r="C7718" t="s">
        <v>2513</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16759</v>
      </c>
      <c r="R7718">
        <v>1881</v>
      </c>
      <c r="S7718">
        <v>1919</v>
      </c>
    </row>
    <row r="7719" spans="1:19" x14ac:dyDescent="0.3">
      <c r="A7719" t="s">
        <v>15</v>
      </c>
      <c r="B7719">
        <v>1</v>
      </c>
      <c r="C7719" t="s">
        <v>2513</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16760</v>
      </c>
      <c r="R7719">
        <v>1920</v>
      </c>
      <c r="S7719">
        <v>2061</v>
      </c>
    </row>
    <row r="7720" spans="1:19" x14ac:dyDescent="0.3">
      <c r="A7720" t="s">
        <v>15</v>
      </c>
      <c r="B7720">
        <v>1</v>
      </c>
      <c r="C7720" t="s">
        <v>2513</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16761</v>
      </c>
      <c r="R7720">
        <v>2062</v>
      </c>
      <c r="S7720">
        <v>2184</v>
      </c>
    </row>
    <row r="7721" spans="1:19" x14ac:dyDescent="0.3">
      <c r="A7721" t="s">
        <v>15</v>
      </c>
      <c r="B7721">
        <v>1</v>
      </c>
      <c r="C7721" t="s">
        <v>2513</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16762</v>
      </c>
      <c r="R7721">
        <v>2185</v>
      </c>
      <c r="S7721">
        <v>2283</v>
      </c>
    </row>
    <row r="7722" spans="1:19" x14ac:dyDescent="0.3">
      <c r="A7722" t="s">
        <v>15</v>
      </c>
      <c r="B7722">
        <v>1</v>
      </c>
      <c r="C7722" t="s">
        <v>2513</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16763</v>
      </c>
      <c r="R7722">
        <v>2284</v>
      </c>
      <c r="S7722">
        <v>2469</v>
      </c>
    </row>
    <row r="7723" spans="1:19" x14ac:dyDescent="0.3">
      <c r="A7723" t="s">
        <v>15</v>
      </c>
      <c r="B7723">
        <v>1</v>
      </c>
      <c r="C7723" t="s">
        <v>2513</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16764</v>
      </c>
      <c r="R7723">
        <v>2470</v>
      </c>
      <c r="S7723">
        <v>2625</v>
      </c>
    </row>
    <row r="7724" spans="1:19" x14ac:dyDescent="0.3">
      <c r="A7724" t="s">
        <v>15</v>
      </c>
      <c r="B7724">
        <v>1</v>
      </c>
      <c r="C7724" t="s">
        <v>2513</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16765</v>
      </c>
      <c r="R7724">
        <v>2626</v>
      </c>
      <c r="S7724">
        <v>2701</v>
      </c>
    </row>
    <row r="7725" spans="1:19" x14ac:dyDescent="0.3">
      <c r="A7725" t="s">
        <v>15</v>
      </c>
      <c r="B7725">
        <v>1</v>
      </c>
      <c r="C7725" t="s">
        <v>2513</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16766</v>
      </c>
      <c r="R7725">
        <v>2702</v>
      </c>
      <c r="S7725">
        <v>2848</v>
      </c>
    </row>
    <row r="7726" spans="1:19" x14ac:dyDescent="0.3">
      <c r="A7726" t="s">
        <v>15</v>
      </c>
      <c r="B7726">
        <v>1</v>
      </c>
      <c r="C7726" t="s">
        <v>2513</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16767</v>
      </c>
      <c r="R7726">
        <v>2849</v>
      </c>
      <c r="S7726">
        <v>2946</v>
      </c>
    </row>
    <row r="7727" spans="1:19" x14ac:dyDescent="0.3">
      <c r="A7727" t="s">
        <v>15</v>
      </c>
      <c r="B7727">
        <v>1</v>
      </c>
      <c r="C7727" t="s">
        <v>2513</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16768</v>
      </c>
      <c r="R7727">
        <v>2947</v>
      </c>
      <c r="S7727">
        <v>3114</v>
      </c>
    </row>
    <row r="7728" spans="1:19" x14ac:dyDescent="0.3">
      <c r="A7728" t="s">
        <v>15</v>
      </c>
      <c r="B7728">
        <v>1</v>
      </c>
      <c r="C7728" t="s">
        <v>2513</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16769</v>
      </c>
      <c r="R7728">
        <v>3115</v>
      </c>
      <c r="S7728">
        <v>3162</v>
      </c>
    </row>
    <row r="7729" spans="1:19" x14ac:dyDescent="0.3">
      <c r="A7729" t="s">
        <v>15</v>
      </c>
      <c r="B7729">
        <v>1</v>
      </c>
      <c r="C7729" t="s">
        <v>2513</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16753</v>
      </c>
      <c r="R7729">
        <v>425</v>
      </c>
      <c r="S7729">
        <v>559</v>
      </c>
    </row>
    <row r="7730" spans="1:19" x14ac:dyDescent="0.3">
      <c r="A7730" t="s">
        <v>15</v>
      </c>
      <c r="B7730">
        <v>1</v>
      </c>
      <c r="C7730" t="s">
        <v>2513</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16770</v>
      </c>
      <c r="R7730">
        <v>1</v>
      </c>
      <c r="S7730">
        <v>88</v>
      </c>
    </row>
    <row r="7731" spans="1:19" x14ac:dyDescent="0.3">
      <c r="A7731" t="s">
        <v>15</v>
      </c>
      <c r="B7731">
        <v>1</v>
      </c>
      <c r="C7731" t="s">
        <v>2513</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16771</v>
      </c>
      <c r="R7731">
        <v>3163</v>
      </c>
      <c r="S7731">
        <v>3271</v>
      </c>
    </row>
    <row r="7732" spans="1:19" x14ac:dyDescent="0.3">
      <c r="A7732" t="s">
        <v>15</v>
      </c>
      <c r="B7732">
        <v>1</v>
      </c>
      <c r="C7732" t="s">
        <v>2513</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16772</v>
      </c>
      <c r="R7732">
        <v>3272</v>
      </c>
      <c r="S7732">
        <v>3633</v>
      </c>
    </row>
    <row r="7733" spans="1:19" x14ac:dyDescent="0.3">
      <c r="A7733" t="s">
        <v>8476</v>
      </c>
      <c r="B7733">
        <v>1</v>
      </c>
      <c r="C7733" t="s">
        <v>8477</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16773</v>
      </c>
      <c r="R7733">
        <v>1</v>
      </c>
      <c r="S7733">
        <v>109</v>
      </c>
    </row>
    <row r="7734" spans="1:19" x14ac:dyDescent="0.3">
      <c r="A7734" t="s">
        <v>8476</v>
      </c>
      <c r="B7734">
        <v>1</v>
      </c>
      <c r="C7734" t="s">
        <v>8477</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16774</v>
      </c>
      <c r="R7734">
        <v>110</v>
      </c>
      <c r="S7734">
        <v>230</v>
      </c>
    </row>
    <row r="7735" spans="1:19" x14ac:dyDescent="0.3">
      <c r="A7735" t="s">
        <v>8476</v>
      </c>
      <c r="B7735">
        <v>1</v>
      </c>
      <c r="C7735" t="s">
        <v>8477</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16775</v>
      </c>
      <c r="R7735">
        <v>231</v>
      </c>
      <c r="S7735">
        <v>354</v>
      </c>
    </row>
    <row r="7736" spans="1:19" x14ac:dyDescent="0.3">
      <c r="A7736" t="s">
        <v>8476</v>
      </c>
      <c r="B7736">
        <v>1</v>
      </c>
      <c r="C7736" t="s">
        <v>8477</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16776</v>
      </c>
      <c r="R7736">
        <v>355</v>
      </c>
      <c r="S7736">
        <v>498</v>
      </c>
    </row>
    <row r="7737" spans="1:19" x14ac:dyDescent="0.3">
      <c r="A7737" t="s">
        <v>8476</v>
      </c>
      <c r="B7737">
        <v>1</v>
      </c>
      <c r="C7737" t="s">
        <v>8477</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16777</v>
      </c>
      <c r="R7737">
        <v>499</v>
      </c>
      <c r="S7737">
        <v>610</v>
      </c>
    </row>
    <row r="7738" spans="1:19" x14ac:dyDescent="0.3">
      <c r="A7738" t="s">
        <v>8476</v>
      </c>
      <c r="B7738">
        <v>1</v>
      </c>
      <c r="C7738" t="s">
        <v>8477</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16778</v>
      </c>
      <c r="R7738">
        <v>611</v>
      </c>
      <c r="S7738">
        <v>642</v>
      </c>
    </row>
    <row r="7739" spans="1:19" x14ac:dyDescent="0.3">
      <c r="A7739" t="s">
        <v>8476</v>
      </c>
      <c r="B7739">
        <v>1</v>
      </c>
      <c r="C7739" t="s">
        <v>8477</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16779</v>
      </c>
      <c r="R7739">
        <v>643</v>
      </c>
      <c r="S7739">
        <v>767</v>
      </c>
    </row>
    <row r="7740" spans="1:19" x14ac:dyDescent="0.3">
      <c r="A7740" t="s">
        <v>8476</v>
      </c>
      <c r="B7740">
        <v>1</v>
      </c>
      <c r="C7740" t="s">
        <v>8477</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16780</v>
      </c>
      <c r="R7740">
        <v>768</v>
      </c>
      <c r="S7740">
        <v>825</v>
      </c>
    </row>
    <row r="7741" spans="1:19" x14ac:dyDescent="0.3">
      <c r="A7741" t="s">
        <v>8476</v>
      </c>
      <c r="B7741">
        <v>1</v>
      </c>
      <c r="C7741" t="s">
        <v>8477</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16781</v>
      </c>
      <c r="R7741">
        <v>826</v>
      </c>
      <c r="S7741">
        <v>957</v>
      </c>
    </row>
    <row r="7742" spans="1:19" x14ac:dyDescent="0.3">
      <c r="A7742" t="s">
        <v>8476</v>
      </c>
      <c r="B7742">
        <v>1</v>
      </c>
      <c r="C7742" t="s">
        <v>8477</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16782</v>
      </c>
      <c r="R7742">
        <v>958</v>
      </c>
      <c r="S7742">
        <v>1086</v>
      </c>
    </row>
    <row r="7743" spans="1:19" x14ac:dyDescent="0.3">
      <c r="A7743" t="s">
        <v>8476</v>
      </c>
      <c r="B7743">
        <v>1</v>
      </c>
      <c r="C7743" t="s">
        <v>8477</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16783</v>
      </c>
      <c r="R7743">
        <v>1087</v>
      </c>
      <c r="S7743">
        <v>1159</v>
      </c>
    </row>
    <row r="7744" spans="1:19" x14ac:dyDescent="0.3">
      <c r="A7744" t="s">
        <v>8476</v>
      </c>
      <c r="B7744">
        <v>1</v>
      </c>
      <c r="C7744" t="s">
        <v>8477</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16784</v>
      </c>
      <c r="R7744">
        <v>1160</v>
      </c>
      <c r="S7744">
        <v>1224</v>
      </c>
    </row>
    <row r="7745" spans="1:19" x14ac:dyDescent="0.3">
      <c r="A7745" t="s">
        <v>8476</v>
      </c>
      <c r="B7745">
        <v>1</v>
      </c>
      <c r="C7745" t="s">
        <v>8477</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16785</v>
      </c>
      <c r="R7745">
        <v>1225</v>
      </c>
      <c r="S7745">
        <v>1320</v>
      </c>
    </row>
    <row r="7746" spans="1:19" x14ac:dyDescent="0.3">
      <c r="A7746" t="s">
        <v>8476</v>
      </c>
      <c r="B7746">
        <v>1</v>
      </c>
      <c r="C7746" t="s">
        <v>8477</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16786</v>
      </c>
      <c r="R7746">
        <v>1321</v>
      </c>
      <c r="S7746">
        <v>1424</v>
      </c>
    </row>
    <row r="7747" spans="1:19" x14ac:dyDescent="0.3">
      <c r="A7747" t="s">
        <v>8476</v>
      </c>
      <c r="B7747">
        <v>1</v>
      </c>
      <c r="C7747" t="s">
        <v>8477</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16787</v>
      </c>
      <c r="R7747">
        <v>1425</v>
      </c>
      <c r="S7747">
        <v>1502</v>
      </c>
    </row>
    <row r="7748" spans="1:19" x14ac:dyDescent="0.3">
      <c r="A7748" t="s">
        <v>8476</v>
      </c>
      <c r="B7748">
        <v>1</v>
      </c>
      <c r="C7748" t="s">
        <v>8477</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16788</v>
      </c>
      <c r="R7748">
        <v>1503</v>
      </c>
      <c r="S7748">
        <v>1640</v>
      </c>
    </row>
    <row r="7749" spans="1:19" x14ac:dyDescent="0.3">
      <c r="A7749" t="s">
        <v>8476</v>
      </c>
      <c r="B7749">
        <v>1</v>
      </c>
      <c r="C7749" t="s">
        <v>8477</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16789</v>
      </c>
      <c r="R7749">
        <v>1641</v>
      </c>
      <c r="S7749">
        <v>1678</v>
      </c>
    </row>
    <row r="7750" spans="1:19" x14ac:dyDescent="0.3">
      <c r="A7750" t="s">
        <v>8476</v>
      </c>
      <c r="B7750">
        <v>1</v>
      </c>
      <c r="C7750" t="s">
        <v>8477</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16790</v>
      </c>
      <c r="R7750">
        <v>1679</v>
      </c>
      <c r="S7750">
        <v>1838</v>
      </c>
    </row>
    <row r="7751" spans="1:19" x14ac:dyDescent="0.3">
      <c r="A7751" t="s">
        <v>8476</v>
      </c>
      <c r="B7751">
        <v>1</v>
      </c>
      <c r="C7751" t="s">
        <v>8477</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16791</v>
      </c>
      <c r="R7751">
        <v>1839</v>
      </c>
      <c r="S7751">
        <v>2016</v>
      </c>
    </row>
    <row r="7752" spans="1:19" x14ac:dyDescent="0.3">
      <c r="A7752" t="s">
        <v>8476</v>
      </c>
      <c r="B7752">
        <v>1</v>
      </c>
      <c r="C7752" t="s">
        <v>8481</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16774</v>
      </c>
      <c r="R7752">
        <v>110</v>
      </c>
      <c r="S7752">
        <v>230</v>
      </c>
    </row>
    <row r="7753" spans="1:19" x14ac:dyDescent="0.3">
      <c r="A7753" t="s">
        <v>8476</v>
      </c>
      <c r="B7753">
        <v>1</v>
      </c>
      <c r="C7753" t="s">
        <v>8481</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16775</v>
      </c>
      <c r="R7753">
        <v>231</v>
      </c>
      <c r="S7753">
        <v>354</v>
      </c>
    </row>
    <row r="7754" spans="1:19" x14ac:dyDescent="0.3">
      <c r="A7754" t="s">
        <v>8476</v>
      </c>
      <c r="B7754">
        <v>1</v>
      </c>
      <c r="C7754" t="s">
        <v>8481</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16776</v>
      </c>
      <c r="R7754">
        <v>355</v>
      </c>
      <c r="S7754">
        <v>498</v>
      </c>
    </row>
    <row r="7755" spans="1:19" x14ac:dyDescent="0.3">
      <c r="A7755" t="s">
        <v>8476</v>
      </c>
      <c r="B7755">
        <v>1</v>
      </c>
      <c r="C7755" t="s">
        <v>8481</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16777</v>
      </c>
      <c r="R7755">
        <v>499</v>
      </c>
      <c r="S7755">
        <v>610</v>
      </c>
    </row>
    <row r="7756" spans="1:19" x14ac:dyDescent="0.3">
      <c r="A7756" t="s">
        <v>8476</v>
      </c>
      <c r="B7756">
        <v>1</v>
      </c>
      <c r="C7756" t="s">
        <v>8481</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16778</v>
      </c>
      <c r="R7756">
        <v>611</v>
      </c>
      <c r="S7756">
        <v>642</v>
      </c>
    </row>
    <row r="7757" spans="1:19" x14ac:dyDescent="0.3">
      <c r="A7757" t="s">
        <v>8476</v>
      </c>
      <c r="B7757">
        <v>1</v>
      </c>
      <c r="C7757" t="s">
        <v>8481</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16781</v>
      </c>
      <c r="R7757">
        <v>643</v>
      </c>
      <c r="S7757">
        <v>774</v>
      </c>
    </row>
    <row r="7758" spans="1:19" x14ac:dyDescent="0.3">
      <c r="A7758" t="s">
        <v>8476</v>
      </c>
      <c r="B7758">
        <v>1</v>
      </c>
      <c r="C7758" t="s">
        <v>8481</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16782</v>
      </c>
      <c r="R7758">
        <v>775</v>
      </c>
      <c r="S7758">
        <v>903</v>
      </c>
    </row>
    <row r="7759" spans="1:19" x14ac:dyDescent="0.3">
      <c r="A7759" t="s">
        <v>8476</v>
      </c>
      <c r="B7759">
        <v>1</v>
      </c>
      <c r="C7759" t="s">
        <v>8481</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16783</v>
      </c>
      <c r="R7759">
        <v>904</v>
      </c>
      <c r="S7759">
        <v>976</v>
      </c>
    </row>
    <row r="7760" spans="1:19" x14ac:dyDescent="0.3">
      <c r="A7760" t="s">
        <v>8476</v>
      </c>
      <c r="B7760">
        <v>1</v>
      </c>
      <c r="C7760" t="s">
        <v>8481</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16784</v>
      </c>
      <c r="R7760">
        <v>977</v>
      </c>
      <c r="S7760">
        <v>1041</v>
      </c>
    </row>
    <row r="7761" spans="1:19" x14ac:dyDescent="0.3">
      <c r="A7761" t="s">
        <v>8476</v>
      </c>
      <c r="B7761">
        <v>1</v>
      </c>
      <c r="C7761" t="s">
        <v>8481</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16785</v>
      </c>
      <c r="R7761">
        <v>1042</v>
      </c>
      <c r="S7761">
        <v>1137</v>
      </c>
    </row>
    <row r="7762" spans="1:19" x14ac:dyDescent="0.3">
      <c r="A7762" t="s">
        <v>8476</v>
      </c>
      <c r="B7762">
        <v>1</v>
      </c>
      <c r="C7762" t="s">
        <v>8481</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16786</v>
      </c>
      <c r="R7762">
        <v>1138</v>
      </c>
      <c r="S7762">
        <v>1241</v>
      </c>
    </row>
    <row r="7763" spans="1:19" x14ac:dyDescent="0.3">
      <c r="A7763" t="s">
        <v>8476</v>
      </c>
      <c r="B7763">
        <v>1</v>
      </c>
      <c r="C7763" t="s">
        <v>8481</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16787</v>
      </c>
      <c r="R7763">
        <v>1242</v>
      </c>
      <c r="S7763">
        <v>1319</v>
      </c>
    </row>
    <row r="7764" spans="1:19" x14ac:dyDescent="0.3">
      <c r="A7764" t="s">
        <v>8476</v>
      </c>
      <c r="B7764">
        <v>1</v>
      </c>
      <c r="C7764" t="s">
        <v>8481</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16788</v>
      </c>
      <c r="R7764">
        <v>1320</v>
      </c>
      <c r="S7764">
        <v>1457</v>
      </c>
    </row>
    <row r="7765" spans="1:19" x14ac:dyDescent="0.3">
      <c r="A7765" t="s">
        <v>8476</v>
      </c>
      <c r="B7765">
        <v>1</v>
      </c>
      <c r="C7765" t="s">
        <v>8481</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16789</v>
      </c>
      <c r="R7765">
        <v>1458</v>
      </c>
      <c r="S7765">
        <v>1495</v>
      </c>
    </row>
    <row r="7766" spans="1:19" x14ac:dyDescent="0.3">
      <c r="A7766" t="s">
        <v>8476</v>
      </c>
      <c r="B7766">
        <v>1</v>
      </c>
      <c r="C7766" t="s">
        <v>8481</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16790</v>
      </c>
      <c r="R7766">
        <v>1496</v>
      </c>
      <c r="S7766">
        <v>1655</v>
      </c>
    </row>
    <row r="7767" spans="1:19" x14ac:dyDescent="0.3">
      <c r="A7767" t="s">
        <v>8476</v>
      </c>
      <c r="B7767">
        <v>1</v>
      </c>
      <c r="C7767" t="s">
        <v>8481</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16792</v>
      </c>
      <c r="R7767">
        <v>1</v>
      </c>
      <c r="S7767">
        <v>109</v>
      </c>
    </row>
    <row r="7768" spans="1:19" x14ac:dyDescent="0.3">
      <c r="A7768" t="s">
        <v>8476</v>
      </c>
      <c r="B7768">
        <v>1</v>
      </c>
      <c r="C7768" t="s">
        <v>8481</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16793</v>
      </c>
      <c r="R7768">
        <v>1656</v>
      </c>
      <c r="S7768">
        <v>1833</v>
      </c>
    </row>
    <row r="7769" spans="1:19" x14ac:dyDescent="0.3">
      <c r="A7769" t="s">
        <v>3299</v>
      </c>
      <c r="B7769">
        <v>-1</v>
      </c>
      <c r="C7769" t="s">
        <v>3302</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16794</v>
      </c>
      <c r="R7769">
        <v>1</v>
      </c>
      <c r="S7769">
        <v>346</v>
      </c>
    </row>
    <row r="7770" spans="1:19" x14ac:dyDescent="0.3">
      <c r="A7770" t="s">
        <v>3299</v>
      </c>
      <c r="B7770">
        <v>-1</v>
      </c>
      <c r="C7770" t="s">
        <v>3302</v>
      </c>
      <c r="D7770" t="str">
        <f>INDEX(Transcripts[#Data], MATCH(Exons[[#This Row],[Transcript stable ID]], Transcripts[Transcript stable ID], 0), 4)</f>
        <v>NM_020996.2</v>
      </c>
      <c r="E7770" t="s">
        <v>27</v>
      </c>
      <c r="J7770">
        <v>4554780</v>
      </c>
      <c r="K7770">
        <v>4553299</v>
      </c>
      <c r="L7770">
        <v>4553402</v>
      </c>
      <c r="N7770">
        <v>2</v>
      </c>
      <c r="O7770">
        <v>391</v>
      </c>
      <c r="P7770">
        <v>494</v>
      </c>
      <c r="Q7770" t="s">
        <v>16795</v>
      </c>
      <c r="R7770">
        <v>347</v>
      </c>
      <c r="S7770">
        <v>450</v>
      </c>
    </row>
    <row r="7771" spans="1:19" x14ac:dyDescent="0.3">
      <c r="A7771" t="s">
        <v>3299</v>
      </c>
      <c r="B7771">
        <v>-1</v>
      </c>
      <c r="C7771" t="s">
        <v>3302</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16796</v>
      </c>
      <c r="R7771">
        <v>451</v>
      </c>
      <c r="S7771">
        <v>627</v>
      </c>
    </row>
    <row r="7772" spans="1:19" x14ac:dyDescent="0.3">
      <c r="A7772" t="s">
        <v>8348</v>
      </c>
      <c r="B7772">
        <v>1</v>
      </c>
      <c r="C7772" t="s">
        <v>8355</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16797</v>
      </c>
      <c r="R7772">
        <v>1</v>
      </c>
      <c r="S7772">
        <v>331</v>
      </c>
    </row>
    <row r="7773" spans="1:19" x14ac:dyDescent="0.3">
      <c r="A7773" t="s">
        <v>8348</v>
      </c>
      <c r="B7773">
        <v>1</v>
      </c>
      <c r="C7773" t="s">
        <v>8355</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16798</v>
      </c>
      <c r="R7773">
        <v>332</v>
      </c>
      <c r="S7773">
        <v>537</v>
      </c>
    </row>
    <row r="7774" spans="1:19" x14ac:dyDescent="0.3">
      <c r="A7774" t="s">
        <v>8348</v>
      </c>
      <c r="B7774">
        <v>1</v>
      </c>
      <c r="C7774" t="s">
        <v>8355</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16799</v>
      </c>
      <c r="R7774">
        <v>538</v>
      </c>
      <c r="S7774">
        <v>747</v>
      </c>
    </row>
    <row r="7775" spans="1:19" x14ac:dyDescent="0.3">
      <c r="A7775" t="s">
        <v>8348</v>
      </c>
      <c r="B7775">
        <v>1</v>
      </c>
      <c r="C7775" t="s">
        <v>8355</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16800</v>
      </c>
      <c r="R7775">
        <v>748</v>
      </c>
      <c r="S7775">
        <v>920</v>
      </c>
    </row>
    <row r="7776" spans="1:19" x14ac:dyDescent="0.3">
      <c r="A7776" t="s">
        <v>8348</v>
      </c>
      <c r="B7776">
        <v>1</v>
      </c>
      <c r="C7776" t="s">
        <v>8355</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16801</v>
      </c>
      <c r="R7776">
        <v>921</v>
      </c>
      <c r="S7776">
        <v>1140</v>
      </c>
    </row>
    <row r="7777" spans="1:19" x14ac:dyDescent="0.3">
      <c r="A7777" t="s">
        <v>8348</v>
      </c>
      <c r="B7777">
        <v>1</v>
      </c>
      <c r="C7777" t="s">
        <v>8355</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16802</v>
      </c>
      <c r="R7777">
        <v>1141</v>
      </c>
      <c r="S7777">
        <v>1264</v>
      </c>
    </row>
    <row r="7778" spans="1:19" x14ac:dyDescent="0.3">
      <c r="A7778" t="s">
        <v>8348</v>
      </c>
      <c r="B7778">
        <v>1</v>
      </c>
      <c r="C7778" t="s">
        <v>8355</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16803</v>
      </c>
      <c r="R7778">
        <v>1265</v>
      </c>
      <c r="S7778">
        <v>1357</v>
      </c>
    </row>
    <row r="7779" spans="1:19" x14ac:dyDescent="0.3">
      <c r="A7779" t="s">
        <v>8348</v>
      </c>
      <c r="B7779">
        <v>1</v>
      </c>
      <c r="C7779" t="s">
        <v>8355</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16804</v>
      </c>
      <c r="R7779">
        <v>1358</v>
      </c>
      <c r="S7779">
        <v>1466</v>
      </c>
    </row>
    <row r="7780" spans="1:19" x14ac:dyDescent="0.3">
      <c r="A7780" t="s">
        <v>8348</v>
      </c>
      <c r="B7780">
        <v>1</v>
      </c>
      <c r="C7780" t="s">
        <v>8355</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16805</v>
      </c>
      <c r="R7780">
        <v>1467</v>
      </c>
      <c r="S7780">
        <v>1652</v>
      </c>
    </row>
    <row r="7781" spans="1:19" x14ac:dyDescent="0.3">
      <c r="A7781" t="s">
        <v>8348</v>
      </c>
      <c r="B7781">
        <v>1</v>
      </c>
      <c r="C7781" t="s">
        <v>8355</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16806</v>
      </c>
      <c r="R7781">
        <v>1653</v>
      </c>
      <c r="S7781">
        <v>1801</v>
      </c>
    </row>
    <row r="7782" spans="1:19" x14ac:dyDescent="0.3">
      <c r="A7782" t="s">
        <v>8348</v>
      </c>
      <c r="B7782">
        <v>1</v>
      </c>
      <c r="C7782" t="s">
        <v>8355</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16807</v>
      </c>
      <c r="R7782">
        <v>1802</v>
      </c>
      <c r="S7782">
        <v>1936</v>
      </c>
    </row>
    <row r="7783" spans="1:19" x14ac:dyDescent="0.3">
      <c r="A7783" t="s">
        <v>8348</v>
      </c>
      <c r="B7783">
        <v>1</v>
      </c>
      <c r="C7783" t="s">
        <v>8355</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16808</v>
      </c>
      <c r="R7783">
        <v>1937</v>
      </c>
      <c r="S7783">
        <v>2364</v>
      </c>
    </row>
    <row r="7784" spans="1:19" x14ac:dyDescent="0.3">
      <c r="A7784" t="s">
        <v>5998</v>
      </c>
      <c r="B7784">
        <v>-1</v>
      </c>
      <c r="C7784" t="s">
        <v>6002</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16809</v>
      </c>
      <c r="R7784">
        <v>1</v>
      </c>
      <c r="S7784">
        <v>118</v>
      </c>
    </row>
    <row r="7785" spans="1:19" x14ac:dyDescent="0.3">
      <c r="A7785" t="s">
        <v>5998</v>
      </c>
      <c r="B7785">
        <v>-1</v>
      </c>
      <c r="C7785" t="s">
        <v>6002</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16810</v>
      </c>
      <c r="R7785">
        <v>119</v>
      </c>
      <c r="S7785">
        <v>197</v>
      </c>
    </row>
    <row r="7786" spans="1:19" x14ac:dyDescent="0.3">
      <c r="A7786" t="s">
        <v>5998</v>
      </c>
      <c r="B7786">
        <v>-1</v>
      </c>
      <c r="C7786" t="s">
        <v>6002</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16811</v>
      </c>
      <c r="R7786">
        <v>198</v>
      </c>
      <c r="S7786">
        <v>340</v>
      </c>
    </row>
    <row r="7787" spans="1:19" x14ac:dyDescent="0.3">
      <c r="A7787" t="s">
        <v>5998</v>
      </c>
      <c r="B7787">
        <v>-1</v>
      </c>
      <c r="C7787" t="s">
        <v>6002</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16812</v>
      </c>
      <c r="R7787">
        <v>341</v>
      </c>
      <c r="S7787">
        <v>679</v>
      </c>
    </row>
    <row r="7788" spans="1:19" x14ac:dyDescent="0.3">
      <c r="A7788" t="s">
        <v>5998</v>
      </c>
      <c r="B7788">
        <v>-1</v>
      </c>
      <c r="C7788" t="s">
        <v>6002</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16813</v>
      </c>
      <c r="R7788">
        <v>680</v>
      </c>
      <c r="S7788">
        <v>802</v>
      </c>
    </row>
    <row r="7789" spans="1:19" x14ac:dyDescent="0.3">
      <c r="A7789" t="s">
        <v>5998</v>
      </c>
      <c r="B7789">
        <v>-1</v>
      </c>
      <c r="C7789" t="s">
        <v>6002</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16814</v>
      </c>
      <c r="R7789">
        <v>803</v>
      </c>
      <c r="S7789">
        <v>1036</v>
      </c>
    </row>
    <row r="7790" spans="1:19" x14ac:dyDescent="0.3">
      <c r="A7790" t="s">
        <v>5998</v>
      </c>
      <c r="B7790">
        <v>-1</v>
      </c>
      <c r="C7790" t="s">
        <v>6002</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16815</v>
      </c>
      <c r="R7790">
        <v>1037</v>
      </c>
      <c r="S7790">
        <v>1192</v>
      </c>
    </row>
    <row r="7791" spans="1:19" x14ac:dyDescent="0.3">
      <c r="A7791" t="s">
        <v>5998</v>
      </c>
      <c r="B7791">
        <v>-1</v>
      </c>
      <c r="C7791" t="s">
        <v>6002</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16816</v>
      </c>
      <c r="R7791">
        <v>1193</v>
      </c>
      <c r="S7791">
        <v>1378</v>
      </c>
    </row>
    <row r="7792" spans="1:19" x14ac:dyDescent="0.3">
      <c r="A7792" t="s">
        <v>5998</v>
      </c>
      <c r="B7792">
        <v>-1</v>
      </c>
      <c r="C7792" t="s">
        <v>6002</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16817</v>
      </c>
      <c r="R7792">
        <v>1379</v>
      </c>
      <c r="S7792">
        <v>1492</v>
      </c>
    </row>
    <row r="7793" spans="1:19" x14ac:dyDescent="0.3">
      <c r="A7793" t="s">
        <v>5998</v>
      </c>
      <c r="B7793">
        <v>-1</v>
      </c>
      <c r="C7793" t="s">
        <v>6002</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16818</v>
      </c>
      <c r="R7793">
        <v>1493</v>
      </c>
      <c r="S7793">
        <v>1606</v>
      </c>
    </row>
    <row r="7794" spans="1:19" x14ac:dyDescent="0.3">
      <c r="A7794" t="s">
        <v>5998</v>
      </c>
      <c r="B7794">
        <v>-1</v>
      </c>
      <c r="C7794" t="s">
        <v>6002</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16819</v>
      </c>
      <c r="R7794">
        <v>1607</v>
      </c>
      <c r="S7794">
        <v>1840</v>
      </c>
    </row>
    <row r="7795" spans="1:19" x14ac:dyDescent="0.3">
      <c r="A7795" t="s">
        <v>5998</v>
      </c>
      <c r="B7795">
        <v>-1</v>
      </c>
      <c r="C7795" t="s">
        <v>6002</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16820</v>
      </c>
      <c r="R7795">
        <v>1841</v>
      </c>
      <c r="S7795">
        <v>1951</v>
      </c>
    </row>
    <row r="7796" spans="1:19" x14ac:dyDescent="0.3">
      <c r="A7796" t="s">
        <v>5998</v>
      </c>
      <c r="B7796">
        <v>-1</v>
      </c>
      <c r="C7796" t="s">
        <v>6002</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16821</v>
      </c>
      <c r="R7796">
        <v>1952</v>
      </c>
      <c r="S7796">
        <v>2144</v>
      </c>
    </row>
    <row r="7797" spans="1:19" x14ac:dyDescent="0.3">
      <c r="A7797" t="s">
        <v>5998</v>
      </c>
      <c r="B7797">
        <v>-1</v>
      </c>
      <c r="C7797" t="s">
        <v>6002</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16822</v>
      </c>
      <c r="R7797">
        <v>2145</v>
      </c>
      <c r="S7797">
        <v>2296</v>
      </c>
    </row>
    <row r="7798" spans="1:19" x14ac:dyDescent="0.3">
      <c r="A7798" t="s">
        <v>5998</v>
      </c>
      <c r="B7798">
        <v>-1</v>
      </c>
      <c r="C7798" t="s">
        <v>6002</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16823</v>
      </c>
      <c r="R7798">
        <v>2297</v>
      </c>
      <c r="S7798">
        <v>2410</v>
      </c>
    </row>
    <row r="7799" spans="1:19" x14ac:dyDescent="0.3">
      <c r="A7799" t="s">
        <v>5998</v>
      </c>
      <c r="B7799">
        <v>-1</v>
      </c>
      <c r="C7799" t="s">
        <v>6002</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16824</v>
      </c>
      <c r="R7799">
        <v>2411</v>
      </c>
      <c r="S7799">
        <v>2566</v>
      </c>
    </row>
    <row r="7800" spans="1:19" x14ac:dyDescent="0.3">
      <c r="A7800" t="s">
        <v>5998</v>
      </c>
      <c r="B7800">
        <v>-1</v>
      </c>
      <c r="C7800" t="s">
        <v>6002</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16825</v>
      </c>
      <c r="R7800">
        <v>2567</v>
      </c>
      <c r="S7800">
        <v>2792</v>
      </c>
    </row>
    <row r="7801" spans="1:19" x14ac:dyDescent="0.3">
      <c r="A7801" t="s">
        <v>5998</v>
      </c>
      <c r="B7801">
        <v>-1</v>
      </c>
      <c r="C7801" t="s">
        <v>6002</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16826</v>
      </c>
      <c r="R7801">
        <v>2793</v>
      </c>
      <c r="S7801">
        <v>2994</v>
      </c>
    </row>
    <row r="7802" spans="1:19" x14ac:dyDescent="0.3">
      <c r="A7802" t="s">
        <v>5998</v>
      </c>
      <c r="B7802">
        <v>-1</v>
      </c>
      <c r="C7802" t="s">
        <v>6002</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16827</v>
      </c>
      <c r="R7802">
        <v>2995</v>
      </c>
      <c r="S7802">
        <v>3142</v>
      </c>
    </row>
    <row r="7803" spans="1:19" x14ac:dyDescent="0.3">
      <c r="A7803" t="s">
        <v>5998</v>
      </c>
      <c r="B7803">
        <v>-1</v>
      </c>
      <c r="C7803" t="s">
        <v>6002</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16828</v>
      </c>
      <c r="R7803">
        <v>3143</v>
      </c>
      <c r="S7803">
        <v>3327</v>
      </c>
    </row>
    <row r="7804" spans="1:19" x14ac:dyDescent="0.3">
      <c r="A7804" t="s">
        <v>5998</v>
      </c>
      <c r="B7804">
        <v>-1</v>
      </c>
      <c r="C7804" t="s">
        <v>6002</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16829</v>
      </c>
      <c r="R7804">
        <v>3328</v>
      </c>
      <c r="S7804">
        <v>3460</v>
      </c>
    </row>
    <row r="7805" spans="1:19" x14ac:dyDescent="0.3">
      <c r="A7805" t="s">
        <v>5998</v>
      </c>
      <c r="B7805">
        <v>-1</v>
      </c>
      <c r="C7805" t="s">
        <v>6002</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16830</v>
      </c>
      <c r="R7805">
        <v>3461</v>
      </c>
      <c r="S7805">
        <v>3718</v>
      </c>
    </row>
    <row r="7806" spans="1:19" x14ac:dyDescent="0.3">
      <c r="A7806" t="s">
        <v>5998</v>
      </c>
      <c r="B7806">
        <v>-1</v>
      </c>
      <c r="C7806" t="s">
        <v>6002</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16831</v>
      </c>
      <c r="R7806">
        <v>3719</v>
      </c>
      <c r="S7806">
        <v>3837</v>
      </c>
    </row>
    <row r="7807" spans="1:19" x14ac:dyDescent="0.3">
      <c r="A7807" t="s">
        <v>5998</v>
      </c>
      <c r="B7807">
        <v>-1</v>
      </c>
      <c r="C7807" t="s">
        <v>6002</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16832</v>
      </c>
      <c r="R7807">
        <v>3838</v>
      </c>
      <c r="S7807">
        <v>4403</v>
      </c>
    </row>
    <row r="7808" spans="1:19" x14ac:dyDescent="0.3">
      <c r="A7808" t="s">
        <v>5998</v>
      </c>
      <c r="B7808">
        <v>-1</v>
      </c>
      <c r="C7808" t="s">
        <v>6002</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16833</v>
      </c>
      <c r="R7808">
        <v>4404</v>
      </c>
      <c r="S7808">
        <v>4736</v>
      </c>
    </row>
    <row r="7809" spans="1:19" x14ac:dyDescent="0.3">
      <c r="A7809" t="s">
        <v>5998</v>
      </c>
      <c r="B7809">
        <v>-1</v>
      </c>
      <c r="C7809" t="s">
        <v>6002</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16834</v>
      </c>
      <c r="R7809">
        <v>4737</v>
      </c>
      <c r="S7809">
        <v>4891</v>
      </c>
    </row>
    <row r="7810" spans="1:19" x14ac:dyDescent="0.3">
      <c r="A7810" t="s">
        <v>5998</v>
      </c>
      <c r="B7810">
        <v>-1</v>
      </c>
      <c r="C7810" t="s">
        <v>6002</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16835</v>
      </c>
      <c r="R7810">
        <v>4892</v>
      </c>
      <c r="S7810">
        <v>5114</v>
      </c>
    </row>
    <row r="7811" spans="1:19" x14ac:dyDescent="0.3">
      <c r="A7811" t="s">
        <v>5998</v>
      </c>
      <c r="B7811">
        <v>-1</v>
      </c>
      <c r="C7811" t="s">
        <v>6002</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16836</v>
      </c>
      <c r="R7811">
        <v>5115</v>
      </c>
      <c r="S7811">
        <v>5199</v>
      </c>
    </row>
    <row r="7812" spans="1:19" x14ac:dyDescent="0.3">
      <c r="A7812" t="s">
        <v>5998</v>
      </c>
      <c r="B7812">
        <v>-1</v>
      </c>
      <c r="C7812" t="s">
        <v>6002</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16837</v>
      </c>
      <c r="R7812">
        <v>5200</v>
      </c>
      <c r="S7812">
        <v>5362</v>
      </c>
    </row>
    <row r="7813" spans="1:19" x14ac:dyDescent="0.3">
      <c r="A7813" t="s">
        <v>5998</v>
      </c>
      <c r="B7813">
        <v>-1</v>
      </c>
      <c r="C7813" t="s">
        <v>6002</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16838</v>
      </c>
      <c r="R7813">
        <v>5363</v>
      </c>
      <c r="S7813">
        <v>5667</v>
      </c>
    </row>
    <row r="7814" spans="1:19" x14ac:dyDescent="0.3">
      <c r="A7814" t="s">
        <v>5998</v>
      </c>
      <c r="B7814">
        <v>-1</v>
      </c>
      <c r="C7814" t="s">
        <v>6002</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16839</v>
      </c>
      <c r="R7814">
        <v>5668</v>
      </c>
      <c r="S7814">
        <v>5815</v>
      </c>
    </row>
    <row r="7815" spans="1:19" x14ac:dyDescent="0.3">
      <c r="A7815" t="s">
        <v>5998</v>
      </c>
      <c r="B7815">
        <v>-1</v>
      </c>
      <c r="C7815" t="s">
        <v>6002</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16840</v>
      </c>
      <c r="R7815">
        <v>5816</v>
      </c>
      <c r="S7815">
        <v>5913</v>
      </c>
    </row>
    <row r="7816" spans="1:19" x14ac:dyDescent="0.3">
      <c r="A7816" t="s">
        <v>5998</v>
      </c>
      <c r="B7816">
        <v>-1</v>
      </c>
      <c r="C7816" t="s">
        <v>6002</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16841</v>
      </c>
      <c r="R7816">
        <v>5914</v>
      </c>
      <c r="S7816">
        <v>6966</v>
      </c>
    </row>
    <row r="7817" spans="1:19" x14ac:dyDescent="0.3">
      <c r="A7817" t="s">
        <v>3789</v>
      </c>
      <c r="B7817">
        <v>1</v>
      </c>
      <c r="C7817" t="s">
        <v>3796</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16842</v>
      </c>
      <c r="R7817">
        <v>1</v>
      </c>
      <c r="S7817">
        <v>136</v>
      </c>
    </row>
    <row r="7818" spans="1:19" x14ac:dyDescent="0.3">
      <c r="A7818" t="s">
        <v>3789</v>
      </c>
      <c r="B7818">
        <v>1</v>
      </c>
      <c r="C7818" t="s">
        <v>3796</v>
      </c>
      <c r="D7818" t="str">
        <f>INDEX(Transcripts[#Data], MATCH(Exons[[#This Row],[Transcript stable ID]], Transcripts[Transcript stable ID], 0), 4)</f>
        <v>NM_002067.5</v>
      </c>
      <c r="E7818" t="s">
        <v>27</v>
      </c>
      <c r="J7818">
        <v>3094408</v>
      </c>
      <c r="K7818">
        <v>3110147</v>
      </c>
      <c r="L7818">
        <v>3110331</v>
      </c>
      <c r="N7818">
        <v>2</v>
      </c>
      <c r="O7818">
        <v>379</v>
      </c>
      <c r="P7818">
        <v>563</v>
      </c>
      <c r="Q7818" t="s">
        <v>16843</v>
      </c>
      <c r="R7818">
        <v>137</v>
      </c>
      <c r="S7818">
        <v>321</v>
      </c>
    </row>
    <row r="7819" spans="1:19" x14ac:dyDescent="0.3">
      <c r="A7819" t="s">
        <v>3789</v>
      </c>
      <c r="B7819">
        <v>1</v>
      </c>
      <c r="C7819" t="s">
        <v>3796</v>
      </c>
      <c r="D7819" t="str">
        <f>INDEX(Transcripts[#Data], MATCH(Exons[[#This Row],[Transcript stable ID]], Transcripts[Transcript stable ID], 0), 4)</f>
        <v>NM_002067.5</v>
      </c>
      <c r="E7819" t="s">
        <v>27</v>
      </c>
      <c r="J7819">
        <v>3094408</v>
      </c>
      <c r="K7819">
        <v>3113328</v>
      </c>
      <c r="L7819">
        <v>3113482</v>
      </c>
      <c r="N7819">
        <v>3</v>
      </c>
      <c r="O7819">
        <v>564</v>
      </c>
      <c r="P7819">
        <v>718</v>
      </c>
      <c r="Q7819" t="s">
        <v>16844</v>
      </c>
      <c r="R7819">
        <v>322</v>
      </c>
      <c r="S7819">
        <v>476</v>
      </c>
    </row>
    <row r="7820" spans="1:19" x14ac:dyDescent="0.3">
      <c r="A7820" t="s">
        <v>3789</v>
      </c>
      <c r="B7820">
        <v>1</v>
      </c>
      <c r="C7820" t="s">
        <v>3796</v>
      </c>
      <c r="D7820" t="str">
        <f>INDEX(Transcripts[#Data], MATCH(Exons[[#This Row],[Transcript stable ID]], Transcripts[Transcript stable ID], 0), 4)</f>
        <v>NM_002067.5</v>
      </c>
      <c r="E7820" t="s">
        <v>27</v>
      </c>
      <c r="J7820">
        <v>3094408</v>
      </c>
      <c r="K7820">
        <v>3114942</v>
      </c>
      <c r="L7820">
        <v>3115070</v>
      </c>
      <c r="N7820">
        <v>4</v>
      </c>
      <c r="O7820">
        <v>719</v>
      </c>
      <c r="P7820">
        <v>847</v>
      </c>
      <c r="Q7820" t="s">
        <v>16845</v>
      </c>
      <c r="R7820">
        <v>477</v>
      </c>
      <c r="S7820">
        <v>605</v>
      </c>
    </row>
    <row r="7821" spans="1:19" x14ac:dyDescent="0.3">
      <c r="A7821" t="s">
        <v>3789</v>
      </c>
      <c r="B7821">
        <v>1</v>
      </c>
      <c r="C7821" t="s">
        <v>3796</v>
      </c>
      <c r="D7821" t="str">
        <f>INDEX(Transcripts[#Data], MATCH(Exons[[#This Row],[Transcript stable ID]], Transcripts[Transcript stable ID], 0), 4)</f>
        <v>NM_002067.5</v>
      </c>
      <c r="E7821" t="s">
        <v>27</v>
      </c>
      <c r="J7821">
        <v>3094408</v>
      </c>
      <c r="K7821">
        <v>3118922</v>
      </c>
      <c r="L7821">
        <v>3119051</v>
      </c>
      <c r="N7821">
        <v>5</v>
      </c>
      <c r="O7821">
        <v>848</v>
      </c>
      <c r="P7821">
        <v>977</v>
      </c>
      <c r="Q7821" t="s">
        <v>16846</v>
      </c>
      <c r="R7821">
        <v>606</v>
      </c>
      <c r="S7821">
        <v>735</v>
      </c>
    </row>
    <row r="7822" spans="1:19" x14ac:dyDescent="0.3">
      <c r="A7822" t="s">
        <v>3789</v>
      </c>
      <c r="B7822">
        <v>1</v>
      </c>
      <c r="C7822" t="s">
        <v>3796</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16847</v>
      </c>
      <c r="R7822">
        <v>736</v>
      </c>
      <c r="S7822">
        <v>889</v>
      </c>
    </row>
    <row r="7823" spans="1:19" x14ac:dyDescent="0.3">
      <c r="A7823" t="s">
        <v>3789</v>
      </c>
      <c r="B7823">
        <v>1</v>
      </c>
      <c r="C7823" t="s">
        <v>3796</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16848</v>
      </c>
      <c r="R7823">
        <v>890</v>
      </c>
      <c r="S7823">
        <v>1080</v>
      </c>
    </row>
    <row r="7824" spans="1:19" x14ac:dyDescent="0.3">
      <c r="A7824" t="s">
        <v>6991</v>
      </c>
      <c r="B7824">
        <v>1</v>
      </c>
      <c r="C7824" t="s">
        <v>6992</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16849</v>
      </c>
    </row>
    <row r="7825" spans="1:19" x14ac:dyDescent="0.3">
      <c r="A7825" t="s">
        <v>6991</v>
      </c>
      <c r="B7825">
        <v>1</v>
      </c>
      <c r="C7825" t="s">
        <v>6992</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16850</v>
      </c>
      <c r="R7825">
        <v>1</v>
      </c>
      <c r="S7825">
        <v>287</v>
      </c>
    </row>
    <row r="7826" spans="1:19" x14ac:dyDescent="0.3">
      <c r="A7826" t="s">
        <v>6991</v>
      </c>
      <c r="B7826">
        <v>1</v>
      </c>
      <c r="C7826" t="s">
        <v>6992</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16851</v>
      </c>
      <c r="R7826">
        <v>288</v>
      </c>
      <c r="S7826">
        <v>866</v>
      </c>
    </row>
    <row r="7827" spans="1:19" x14ac:dyDescent="0.3">
      <c r="A7827" t="s">
        <v>6991</v>
      </c>
      <c r="B7827">
        <v>1</v>
      </c>
      <c r="C7827" t="s">
        <v>6992</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16852</v>
      </c>
      <c r="R7827">
        <v>867</v>
      </c>
      <c r="S7827">
        <v>1425</v>
      </c>
    </row>
    <row r="7828" spans="1:19" x14ac:dyDescent="0.3">
      <c r="A7828" t="s">
        <v>8888</v>
      </c>
      <c r="B7828">
        <v>-1</v>
      </c>
      <c r="C7828" t="s">
        <v>8897</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16853</v>
      </c>
      <c r="R7828">
        <v>200</v>
      </c>
      <c r="S7828">
        <v>445</v>
      </c>
    </row>
    <row r="7829" spans="1:19" x14ac:dyDescent="0.3">
      <c r="A7829" t="s">
        <v>8888</v>
      </c>
      <c r="B7829">
        <v>-1</v>
      </c>
      <c r="C7829" t="s">
        <v>8897</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16854</v>
      </c>
      <c r="R7829">
        <v>446</v>
      </c>
      <c r="S7829">
        <v>631</v>
      </c>
    </row>
    <row r="7830" spans="1:19" x14ac:dyDescent="0.3">
      <c r="A7830" t="s">
        <v>8888</v>
      </c>
      <c r="B7830">
        <v>-1</v>
      </c>
      <c r="C7830" t="s">
        <v>8897</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16855</v>
      </c>
      <c r="R7830">
        <v>62</v>
      </c>
      <c r="S7830">
        <v>199</v>
      </c>
    </row>
    <row r="7831" spans="1:19" x14ac:dyDescent="0.3">
      <c r="A7831" t="s">
        <v>8888</v>
      </c>
      <c r="B7831">
        <v>-1</v>
      </c>
      <c r="C7831" t="s">
        <v>8897</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16856</v>
      </c>
      <c r="R7831">
        <v>1</v>
      </c>
      <c r="S7831">
        <v>61</v>
      </c>
    </row>
    <row r="7832" spans="1:19" x14ac:dyDescent="0.3">
      <c r="A7832" t="s">
        <v>8888</v>
      </c>
      <c r="B7832">
        <v>-1</v>
      </c>
      <c r="C7832" t="s">
        <v>8897</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16857</v>
      </c>
      <c r="R7832">
        <v>632</v>
      </c>
      <c r="S7832">
        <v>882</v>
      </c>
    </row>
    <row r="7833" spans="1:19" x14ac:dyDescent="0.3">
      <c r="A7833" t="s">
        <v>14</v>
      </c>
      <c r="B7833">
        <v>-1</v>
      </c>
      <c r="C7833" t="s">
        <v>231</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16858</v>
      </c>
      <c r="R7833">
        <v>47</v>
      </c>
      <c r="S7833">
        <v>175</v>
      </c>
    </row>
    <row r="7834" spans="1:19" x14ac:dyDescent="0.3">
      <c r="A7834" t="s">
        <v>14</v>
      </c>
      <c r="B7834">
        <v>-1</v>
      </c>
      <c r="C7834" t="s">
        <v>231</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16859</v>
      </c>
      <c r="R7834">
        <v>176</v>
      </c>
      <c r="S7834">
        <v>287</v>
      </c>
    </row>
    <row r="7835" spans="1:19" x14ac:dyDescent="0.3">
      <c r="A7835" t="s">
        <v>14</v>
      </c>
      <c r="B7835">
        <v>-1</v>
      </c>
      <c r="C7835" t="s">
        <v>231</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16860</v>
      </c>
      <c r="R7835">
        <v>288</v>
      </c>
      <c r="S7835">
        <v>435</v>
      </c>
    </row>
    <row r="7836" spans="1:19" x14ac:dyDescent="0.3">
      <c r="A7836" t="s">
        <v>14</v>
      </c>
      <c r="B7836">
        <v>-1</v>
      </c>
      <c r="C7836" t="s">
        <v>231</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16861</v>
      </c>
      <c r="R7836">
        <v>436</v>
      </c>
      <c r="S7836">
        <v>567</v>
      </c>
    </row>
    <row r="7837" spans="1:19" x14ac:dyDescent="0.3">
      <c r="A7837" t="s">
        <v>14</v>
      </c>
      <c r="B7837">
        <v>-1</v>
      </c>
      <c r="C7837" t="s">
        <v>231</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16862</v>
      </c>
      <c r="R7837">
        <v>568</v>
      </c>
      <c r="S7837">
        <v>633</v>
      </c>
    </row>
    <row r="7838" spans="1:19" x14ac:dyDescent="0.3">
      <c r="A7838" t="s">
        <v>14</v>
      </c>
      <c r="B7838">
        <v>-1</v>
      </c>
      <c r="C7838" t="s">
        <v>231</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16863</v>
      </c>
      <c r="R7838">
        <v>634</v>
      </c>
      <c r="S7838">
        <v>702</v>
      </c>
    </row>
    <row r="7839" spans="1:19" x14ac:dyDescent="0.3">
      <c r="A7839" t="s">
        <v>14</v>
      </c>
      <c r="B7839">
        <v>-1</v>
      </c>
      <c r="C7839" t="s">
        <v>231</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16864</v>
      </c>
      <c r="R7839">
        <v>703</v>
      </c>
      <c r="S7839">
        <v>828</v>
      </c>
    </row>
    <row r="7840" spans="1:19" x14ac:dyDescent="0.3">
      <c r="A7840" t="s">
        <v>14</v>
      </c>
      <c r="B7840">
        <v>-1</v>
      </c>
      <c r="C7840" t="s">
        <v>231</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16865</v>
      </c>
      <c r="R7840">
        <v>829</v>
      </c>
      <c r="S7840">
        <v>957</v>
      </c>
    </row>
    <row r="7841" spans="1:19" x14ac:dyDescent="0.3">
      <c r="A7841" t="s">
        <v>14</v>
      </c>
      <c r="B7841">
        <v>-1</v>
      </c>
      <c r="C7841" t="s">
        <v>231</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16866</v>
      </c>
      <c r="R7841">
        <v>958</v>
      </c>
      <c r="S7841">
        <v>1172</v>
      </c>
    </row>
    <row r="7842" spans="1:19" x14ac:dyDescent="0.3">
      <c r="A7842" t="s">
        <v>14</v>
      </c>
      <c r="B7842">
        <v>-1</v>
      </c>
      <c r="C7842" t="s">
        <v>231</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16867</v>
      </c>
      <c r="R7842">
        <v>1173</v>
      </c>
      <c r="S7842">
        <v>1260</v>
      </c>
    </row>
    <row r="7843" spans="1:19" x14ac:dyDescent="0.3">
      <c r="A7843" t="s">
        <v>14</v>
      </c>
      <c r="B7843">
        <v>-1</v>
      </c>
      <c r="C7843" t="s">
        <v>231</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16868</v>
      </c>
      <c r="R7843">
        <v>1261</v>
      </c>
      <c r="S7843">
        <v>1363</v>
      </c>
    </row>
    <row r="7844" spans="1:19" x14ac:dyDescent="0.3">
      <c r="A7844" t="s">
        <v>14</v>
      </c>
      <c r="B7844">
        <v>-1</v>
      </c>
      <c r="C7844" t="s">
        <v>231</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16869</v>
      </c>
      <c r="R7844">
        <v>1364</v>
      </c>
      <c r="S7844">
        <v>1443</v>
      </c>
    </row>
    <row r="7845" spans="1:19" x14ac:dyDescent="0.3">
      <c r="A7845" t="s">
        <v>14</v>
      </c>
      <c r="B7845">
        <v>-1</v>
      </c>
      <c r="C7845" t="s">
        <v>231</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16870</v>
      </c>
    </row>
    <row r="7846" spans="1:19" x14ac:dyDescent="0.3">
      <c r="A7846" t="s">
        <v>14</v>
      </c>
      <c r="B7846">
        <v>-1</v>
      </c>
      <c r="C7846" t="s">
        <v>231</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16871</v>
      </c>
      <c r="R7846">
        <v>1</v>
      </c>
      <c r="S7846">
        <v>46</v>
      </c>
    </row>
    <row r="7847" spans="1:19" x14ac:dyDescent="0.3">
      <c r="A7847" t="s">
        <v>14</v>
      </c>
      <c r="B7847">
        <v>-1</v>
      </c>
      <c r="C7847" t="s">
        <v>228</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16858</v>
      </c>
      <c r="R7847">
        <v>47</v>
      </c>
      <c r="S7847">
        <v>175</v>
      </c>
    </row>
    <row r="7848" spans="1:19" x14ac:dyDescent="0.3">
      <c r="A7848" t="s">
        <v>14</v>
      </c>
      <c r="B7848">
        <v>-1</v>
      </c>
      <c r="C7848" t="s">
        <v>228</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16859</v>
      </c>
      <c r="R7848">
        <v>176</v>
      </c>
      <c r="S7848">
        <v>287</v>
      </c>
    </row>
    <row r="7849" spans="1:19" x14ac:dyDescent="0.3">
      <c r="A7849" t="s">
        <v>14</v>
      </c>
      <c r="B7849">
        <v>-1</v>
      </c>
      <c r="C7849" t="s">
        <v>228</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16860</v>
      </c>
      <c r="R7849">
        <v>288</v>
      </c>
      <c r="S7849">
        <v>435</v>
      </c>
    </row>
    <row r="7850" spans="1:19" x14ac:dyDescent="0.3">
      <c r="A7850" t="s">
        <v>14</v>
      </c>
      <c r="B7850">
        <v>-1</v>
      </c>
      <c r="C7850" t="s">
        <v>228</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16861</v>
      </c>
      <c r="R7850">
        <v>436</v>
      </c>
      <c r="S7850">
        <v>567</v>
      </c>
    </row>
    <row r="7851" spans="1:19" x14ac:dyDescent="0.3">
      <c r="A7851" t="s">
        <v>14</v>
      </c>
      <c r="B7851">
        <v>-1</v>
      </c>
      <c r="C7851" t="s">
        <v>228</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16862</v>
      </c>
      <c r="R7851">
        <v>568</v>
      </c>
      <c r="S7851">
        <v>633</v>
      </c>
    </row>
    <row r="7852" spans="1:19" x14ac:dyDescent="0.3">
      <c r="A7852" t="s">
        <v>14</v>
      </c>
      <c r="B7852">
        <v>-1</v>
      </c>
      <c r="C7852" t="s">
        <v>228</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16863</v>
      </c>
      <c r="R7852">
        <v>634</v>
      </c>
      <c r="S7852">
        <v>702</v>
      </c>
    </row>
    <row r="7853" spans="1:19" x14ac:dyDescent="0.3">
      <c r="A7853" t="s">
        <v>14</v>
      </c>
      <c r="B7853">
        <v>-1</v>
      </c>
      <c r="C7853" t="s">
        <v>228</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16864</v>
      </c>
      <c r="R7853">
        <v>703</v>
      </c>
      <c r="S7853">
        <v>828</v>
      </c>
    </row>
    <row r="7854" spans="1:19" x14ac:dyDescent="0.3">
      <c r="A7854" t="s">
        <v>14</v>
      </c>
      <c r="B7854">
        <v>-1</v>
      </c>
      <c r="C7854" t="s">
        <v>228</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16865</v>
      </c>
      <c r="R7854">
        <v>829</v>
      </c>
      <c r="S7854">
        <v>957</v>
      </c>
    </row>
    <row r="7855" spans="1:19" x14ac:dyDescent="0.3">
      <c r="A7855" t="s">
        <v>14</v>
      </c>
      <c r="B7855">
        <v>-1</v>
      </c>
      <c r="C7855" t="s">
        <v>228</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16866</v>
      </c>
      <c r="R7855">
        <v>958</v>
      </c>
      <c r="S7855">
        <v>1172</v>
      </c>
    </row>
    <row r="7856" spans="1:19" x14ac:dyDescent="0.3">
      <c r="A7856" t="s">
        <v>14</v>
      </c>
      <c r="B7856">
        <v>-1</v>
      </c>
      <c r="C7856" t="s">
        <v>228</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16867</v>
      </c>
      <c r="R7856">
        <v>1173</v>
      </c>
      <c r="S7856">
        <v>1260</v>
      </c>
    </row>
    <row r="7857" spans="1:19" x14ac:dyDescent="0.3">
      <c r="A7857" t="s">
        <v>14</v>
      </c>
      <c r="B7857">
        <v>-1</v>
      </c>
      <c r="C7857" t="s">
        <v>228</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16868</v>
      </c>
      <c r="R7857">
        <v>1261</v>
      </c>
      <c r="S7857">
        <v>1363</v>
      </c>
    </row>
    <row r="7858" spans="1:19" x14ac:dyDescent="0.3">
      <c r="A7858" t="s">
        <v>14</v>
      </c>
      <c r="B7858">
        <v>-1</v>
      </c>
      <c r="C7858" t="s">
        <v>228</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16869</v>
      </c>
      <c r="R7858">
        <v>1364</v>
      </c>
      <c r="S7858">
        <v>1443</v>
      </c>
    </row>
    <row r="7859" spans="1:19" x14ac:dyDescent="0.3">
      <c r="A7859" t="s">
        <v>14</v>
      </c>
      <c r="B7859">
        <v>-1</v>
      </c>
      <c r="C7859" t="s">
        <v>228</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16871</v>
      </c>
      <c r="R7859">
        <v>1</v>
      </c>
      <c r="S7859">
        <v>46</v>
      </c>
    </row>
    <row r="7860" spans="1:19" x14ac:dyDescent="0.3">
      <c r="A7860" t="s">
        <v>14</v>
      </c>
      <c r="B7860">
        <v>-1</v>
      </c>
      <c r="C7860" t="s">
        <v>228</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16872</v>
      </c>
    </row>
    <row r="7861" spans="1:19" x14ac:dyDescent="0.3">
      <c r="A7861" t="s">
        <v>14</v>
      </c>
      <c r="B7861">
        <v>-1</v>
      </c>
      <c r="C7861" t="s">
        <v>228</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16873</v>
      </c>
    </row>
    <row r="7862" spans="1:19" x14ac:dyDescent="0.3">
      <c r="A7862" t="s">
        <v>14</v>
      </c>
      <c r="B7862">
        <v>-1</v>
      </c>
      <c r="C7862" t="s">
        <v>225</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16858</v>
      </c>
      <c r="R7862">
        <v>47</v>
      </c>
      <c r="S7862">
        <v>175</v>
      </c>
    </row>
    <row r="7863" spans="1:19" x14ac:dyDescent="0.3">
      <c r="A7863" t="s">
        <v>14</v>
      </c>
      <c r="B7863">
        <v>-1</v>
      </c>
      <c r="C7863" t="s">
        <v>225</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16859</v>
      </c>
      <c r="R7863">
        <v>176</v>
      </c>
      <c r="S7863">
        <v>287</v>
      </c>
    </row>
    <row r="7864" spans="1:19" x14ac:dyDescent="0.3">
      <c r="A7864" t="s">
        <v>14</v>
      </c>
      <c r="B7864">
        <v>-1</v>
      </c>
      <c r="C7864" t="s">
        <v>225</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16860</v>
      </c>
      <c r="R7864">
        <v>288</v>
      </c>
      <c r="S7864">
        <v>435</v>
      </c>
    </row>
    <row r="7865" spans="1:19" x14ac:dyDescent="0.3">
      <c r="A7865" t="s">
        <v>14</v>
      </c>
      <c r="B7865">
        <v>-1</v>
      </c>
      <c r="C7865" t="s">
        <v>225</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16861</v>
      </c>
      <c r="R7865">
        <v>436</v>
      </c>
      <c r="S7865">
        <v>567</v>
      </c>
    </row>
    <row r="7866" spans="1:19" x14ac:dyDescent="0.3">
      <c r="A7866" t="s">
        <v>14</v>
      </c>
      <c r="B7866">
        <v>-1</v>
      </c>
      <c r="C7866" t="s">
        <v>225</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16862</v>
      </c>
      <c r="R7866">
        <v>568</v>
      </c>
      <c r="S7866">
        <v>633</v>
      </c>
    </row>
    <row r="7867" spans="1:19" x14ac:dyDescent="0.3">
      <c r="A7867" t="s">
        <v>14</v>
      </c>
      <c r="B7867">
        <v>-1</v>
      </c>
      <c r="C7867" t="s">
        <v>225</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16863</v>
      </c>
      <c r="R7867">
        <v>634</v>
      </c>
      <c r="S7867">
        <v>702</v>
      </c>
    </row>
    <row r="7868" spans="1:19" x14ac:dyDescent="0.3">
      <c r="A7868" t="s">
        <v>14</v>
      </c>
      <c r="B7868">
        <v>-1</v>
      </c>
      <c r="C7868" t="s">
        <v>225</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16864</v>
      </c>
      <c r="R7868">
        <v>703</v>
      </c>
      <c r="S7868">
        <v>828</v>
      </c>
    </row>
    <row r="7869" spans="1:19" x14ac:dyDescent="0.3">
      <c r="A7869" t="s">
        <v>14</v>
      </c>
      <c r="B7869">
        <v>-1</v>
      </c>
      <c r="C7869" t="s">
        <v>225</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16865</v>
      </c>
      <c r="R7869">
        <v>829</v>
      </c>
      <c r="S7869">
        <v>957</v>
      </c>
    </row>
    <row r="7870" spans="1:19" x14ac:dyDescent="0.3">
      <c r="A7870" t="s">
        <v>14</v>
      </c>
      <c r="B7870">
        <v>-1</v>
      </c>
      <c r="C7870" t="s">
        <v>225</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16866</v>
      </c>
      <c r="R7870">
        <v>958</v>
      </c>
      <c r="S7870">
        <v>1172</v>
      </c>
    </row>
    <row r="7871" spans="1:19" x14ac:dyDescent="0.3">
      <c r="A7871" t="s">
        <v>14</v>
      </c>
      <c r="B7871">
        <v>-1</v>
      </c>
      <c r="C7871" t="s">
        <v>225</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16867</v>
      </c>
      <c r="R7871">
        <v>1173</v>
      </c>
      <c r="S7871">
        <v>1260</v>
      </c>
    </row>
    <row r="7872" spans="1:19" x14ac:dyDescent="0.3">
      <c r="A7872" t="s">
        <v>14</v>
      </c>
      <c r="B7872">
        <v>-1</v>
      </c>
      <c r="C7872" t="s">
        <v>225</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16868</v>
      </c>
      <c r="R7872">
        <v>1261</v>
      </c>
      <c r="S7872">
        <v>1363</v>
      </c>
    </row>
    <row r="7873" spans="1:19" x14ac:dyDescent="0.3">
      <c r="A7873" t="s">
        <v>14</v>
      </c>
      <c r="B7873">
        <v>-1</v>
      </c>
      <c r="C7873" t="s">
        <v>225</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16871</v>
      </c>
      <c r="R7873">
        <v>1</v>
      </c>
      <c r="S7873">
        <v>46</v>
      </c>
    </row>
    <row r="7874" spans="1:19" x14ac:dyDescent="0.3">
      <c r="A7874" t="s">
        <v>14</v>
      </c>
      <c r="B7874">
        <v>-1</v>
      </c>
      <c r="C7874" t="s">
        <v>225</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16874</v>
      </c>
    </row>
    <row r="7875" spans="1:19" x14ac:dyDescent="0.3">
      <c r="A7875" t="s">
        <v>14</v>
      </c>
      <c r="B7875">
        <v>-1</v>
      </c>
      <c r="C7875" t="s">
        <v>225</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16875</v>
      </c>
      <c r="R7875">
        <v>1364</v>
      </c>
      <c r="S7875">
        <v>1443</v>
      </c>
    </row>
    <row r="7876" spans="1:19" x14ac:dyDescent="0.3">
      <c r="A7876" t="s">
        <v>2962</v>
      </c>
      <c r="B7876">
        <v>1</v>
      </c>
      <c r="C7876" t="s">
        <v>2969</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16876</v>
      </c>
      <c r="R7876">
        <v>1</v>
      </c>
      <c r="S7876">
        <v>53</v>
      </c>
    </row>
    <row r="7877" spans="1:19" x14ac:dyDescent="0.3">
      <c r="A7877" t="s">
        <v>2962</v>
      </c>
      <c r="B7877">
        <v>1</v>
      </c>
      <c r="C7877" t="s">
        <v>2969</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16877</v>
      </c>
      <c r="R7877">
        <v>54</v>
      </c>
      <c r="S7877">
        <v>253</v>
      </c>
    </row>
    <row r="7878" spans="1:19" x14ac:dyDescent="0.3">
      <c r="A7878" t="s">
        <v>2962</v>
      </c>
      <c r="B7878">
        <v>1</v>
      </c>
      <c r="C7878" t="s">
        <v>2969</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16878</v>
      </c>
      <c r="R7878">
        <v>254</v>
      </c>
      <c r="S7878">
        <v>1197</v>
      </c>
    </row>
    <row r="7879" spans="1:19" x14ac:dyDescent="0.3">
      <c r="A7879" t="s">
        <v>7785</v>
      </c>
      <c r="B7879">
        <v>-1</v>
      </c>
      <c r="C7879" t="s">
        <v>7789</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16879</v>
      </c>
    </row>
    <row r="7880" spans="1:19" x14ac:dyDescent="0.3">
      <c r="A7880" t="s">
        <v>7785</v>
      </c>
      <c r="B7880">
        <v>-1</v>
      </c>
      <c r="C7880" t="s">
        <v>7789</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16880</v>
      </c>
      <c r="R7880">
        <v>1</v>
      </c>
      <c r="S7880">
        <v>106</v>
      </c>
    </row>
    <row r="7881" spans="1:19" x14ac:dyDescent="0.3">
      <c r="A7881" t="s">
        <v>7785</v>
      </c>
      <c r="B7881">
        <v>-1</v>
      </c>
      <c r="C7881" t="s">
        <v>7789</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16881</v>
      </c>
      <c r="R7881">
        <v>107</v>
      </c>
      <c r="S7881">
        <v>163</v>
      </c>
    </row>
    <row r="7882" spans="1:19" x14ac:dyDescent="0.3">
      <c r="A7882" t="s">
        <v>7785</v>
      </c>
      <c r="B7882">
        <v>-1</v>
      </c>
      <c r="C7882" t="s">
        <v>7789</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16882</v>
      </c>
      <c r="R7882">
        <v>164</v>
      </c>
      <c r="S7882">
        <v>237</v>
      </c>
    </row>
    <row r="7883" spans="1:19" x14ac:dyDescent="0.3">
      <c r="A7883" t="s">
        <v>7785</v>
      </c>
      <c r="B7883">
        <v>-1</v>
      </c>
      <c r="C7883" t="s">
        <v>7789</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16883</v>
      </c>
      <c r="R7883">
        <v>238</v>
      </c>
      <c r="S7883">
        <v>429</v>
      </c>
    </row>
    <row r="7884" spans="1:19" x14ac:dyDescent="0.3">
      <c r="A7884" t="s">
        <v>7785</v>
      </c>
      <c r="B7884">
        <v>-1</v>
      </c>
      <c r="C7884" t="s">
        <v>7789</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16884</v>
      </c>
      <c r="R7884">
        <v>430</v>
      </c>
      <c r="S7884">
        <v>660</v>
      </c>
    </row>
    <row r="7885" spans="1:19" x14ac:dyDescent="0.3">
      <c r="A7885" t="s">
        <v>7785</v>
      </c>
      <c r="B7885">
        <v>-1</v>
      </c>
      <c r="C7885" t="s">
        <v>7793</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16882</v>
      </c>
      <c r="R7885">
        <v>56</v>
      </c>
      <c r="S7885">
        <v>129</v>
      </c>
    </row>
    <row r="7886" spans="1:19" x14ac:dyDescent="0.3">
      <c r="A7886" t="s">
        <v>7785</v>
      </c>
      <c r="B7886">
        <v>-1</v>
      </c>
      <c r="C7886" t="s">
        <v>7793</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16883</v>
      </c>
      <c r="R7886">
        <v>130</v>
      </c>
      <c r="S7886">
        <v>321</v>
      </c>
    </row>
    <row r="7887" spans="1:19" x14ac:dyDescent="0.3">
      <c r="A7887" t="s">
        <v>7785</v>
      </c>
      <c r="B7887">
        <v>-1</v>
      </c>
      <c r="C7887" t="s">
        <v>7793</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16885</v>
      </c>
    </row>
    <row r="7888" spans="1:19" x14ac:dyDescent="0.3">
      <c r="A7888" t="s">
        <v>7785</v>
      </c>
      <c r="B7888">
        <v>-1</v>
      </c>
      <c r="C7888" t="s">
        <v>7793</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16886</v>
      </c>
      <c r="R7888">
        <v>1</v>
      </c>
      <c r="S7888">
        <v>55</v>
      </c>
    </row>
    <row r="7889" spans="1:19" x14ac:dyDescent="0.3">
      <c r="A7889" t="s">
        <v>7785</v>
      </c>
      <c r="B7889">
        <v>-1</v>
      </c>
      <c r="C7889" t="s">
        <v>7793</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16887</v>
      </c>
      <c r="R7889">
        <v>322</v>
      </c>
      <c r="S7889">
        <v>552</v>
      </c>
    </row>
    <row r="7890" spans="1:19" x14ac:dyDescent="0.3">
      <c r="A7890" t="s">
        <v>7785</v>
      </c>
      <c r="B7890">
        <v>-1</v>
      </c>
      <c r="C7890" t="s">
        <v>7797</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16881</v>
      </c>
      <c r="R7890">
        <v>158</v>
      </c>
      <c r="S7890">
        <v>214</v>
      </c>
    </row>
    <row r="7891" spans="1:19" x14ac:dyDescent="0.3">
      <c r="A7891" t="s">
        <v>7785</v>
      </c>
      <c r="B7891">
        <v>-1</v>
      </c>
      <c r="C7891" t="s">
        <v>7797</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16882</v>
      </c>
      <c r="R7891">
        <v>215</v>
      </c>
      <c r="S7891">
        <v>288</v>
      </c>
    </row>
    <row r="7892" spans="1:19" x14ac:dyDescent="0.3">
      <c r="A7892" t="s">
        <v>7785</v>
      </c>
      <c r="B7892">
        <v>-1</v>
      </c>
      <c r="C7892" t="s">
        <v>7797</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16883</v>
      </c>
      <c r="R7892">
        <v>289</v>
      </c>
      <c r="S7892">
        <v>480</v>
      </c>
    </row>
    <row r="7893" spans="1:19" x14ac:dyDescent="0.3">
      <c r="A7893" t="s">
        <v>7785</v>
      </c>
      <c r="B7893">
        <v>-1</v>
      </c>
      <c r="C7893" t="s">
        <v>7797</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16888</v>
      </c>
      <c r="R7893">
        <v>1</v>
      </c>
      <c r="S7893">
        <v>8</v>
      </c>
    </row>
    <row r="7894" spans="1:19" x14ac:dyDescent="0.3">
      <c r="A7894" t="s">
        <v>7785</v>
      </c>
      <c r="B7894">
        <v>-1</v>
      </c>
      <c r="C7894" t="s">
        <v>7797</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16889</v>
      </c>
      <c r="R7894">
        <v>9</v>
      </c>
      <c r="S7894">
        <v>157</v>
      </c>
    </row>
    <row r="7895" spans="1:19" x14ac:dyDescent="0.3">
      <c r="A7895" t="s">
        <v>7785</v>
      </c>
      <c r="B7895">
        <v>-1</v>
      </c>
      <c r="C7895" t="s">
        <v>7797</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16890</v>
      </c>
      <c r="R7895">
        <v>481</v>
      </c>
      <c r="S7895">
        <v>711</v>
      </c>
    </row>
    <row r="7896" spans="1:19" x14ac:dyDescent="0.3">
      <c r="A7896" t="s">
        <v>3021</v>
      </c>
      <c r="B7896">
        <v>-1</v>
      </c>
      <c r="C7896" t="s">
        <v>3060</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16891</v>
      </c>
      <c r="R7896">
        <v>1</v>
      </c>
      <c r="S7896">
        <v>79</v>
      </c>
    </row>
    <row r="7897" spans="1:19" x14ac:dyDescent="0.3">
      <c r="A7897" t="s">
        <v>3021</v>
      </c>
      <c r="B7897">
        <v>-1</v>
      </c>
      <c r="C7897" t="s">
        <v>3060</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16892</v>
      </c>
      <c r="R7897">
        <v>80</v>
      </c>
      <c r="S7897">
        <v>189</v>
      </c>
    </row>
    <row r="7898" spans="1:19" x14ac:dyDescent="0.3">
      <c r="A7898" t="s">
        <v>3021</v>
      </c>
      <c r="B7898">
        <v>-1</v>
      </c>
      <c r="C7898" t="s">
        <v>3060</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16893</v>
      </c>
      <c r="R7898">
        <v>190</v>
      </c>
      <c r="S7898">
        <v>283</v>
      </c>
    </row>
    <row r="7899" spans="1:19" x14ac:dyDescent="0.3">
      <c r="A7899" t="s">
        <v>3021</v>
      </c>
      <c r="B7899">
        <v>-1</v>
      </c>
      <c r="C7899" t="s">
        <v>3060</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16894</v>
      </c>
      <c r="R7899">
        <v>284</v>
      </c>
      <c r="S7899">
        <v>426</v>
      </c>
    </row>
    <row r="7900" spans="1:19" x14ac:dyDescent="0.3">
      <c r="A7900" t="s">
        <v>3021</v>
      </c>
      <c r="B7900">
        <v>-1</v>
      </c>
      <c r="C7900" t="s">
        <v>3060</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16895</v>
      </c>
      <c r="R7900">
        <v>427</v>
      </c>
      <c r="S7900">
        <v>522</v>
      </c>
    </row>
    <row r="7901" spans="1:19" x14ac:dyDescent="0.3">
      <c r="A7901" t="s">
        <v>3021</v>
      </c>
      <c r="B7901">
        <v>-1</v>
      </c>
      <c r="C7901" t="s">
        <v>3060</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16896</v>
      </c>
      <c r="R7901">
        <v>523</v>
      </c>
      <c r="S7901">
        <v>596</v>
      </c>
    </row>
    <row r="7902" spans="1:19" x14ac:dyDescent="0.3">
      <c r="A7902" t="s">
        <v>3021</v>
      </c>
      <c r="B7902">
        <v>-1</v>
      </c>
      <c r="C7902" t="s">
        <v>3060</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16897</v>
      </c>
      <c r="R7902">
        <v>597</v>
      </c>
      <c r="S7902">
        <v>709</v>
      </c>
    </row>
    <row r="7903" spans="1:19" x14ac:dyDescent="0.3">
      <c r="A7903" t="s">
        <v>3021</v>
      </c>
      <c r="B7903">
        <v>-1</v>
      </c>
      <c r="C7903" t="s">
        <v>3060</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16898</v>
      </c>
      <c r="R7903">
        <v>710</v>
      </c>
      <c r="S7903">
        <v>792</v>
      </c>
    </row>
    <row r="7904" spans="1:19" x14ac:dyDescent="0.3">
      <c r="A7904" t="s">
        <v>3021</v>
      </c>
      <c r="B7904">
        <v>-1</v>
      </c>
      <c r="C7904" t="s">
        <v>3060</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16899</v>
      </c>
      <c r="R7904">
        <v>793</v>
      </c>
      <c r="S7904">
        <v>826</v>
      </c>
    </row>
    <row r="7905" spans="1:19" x14ac:dyDescent="0.3">
      <c r="A7905" t="s">
        <v>3021</v>
      </c>
      <c r="B7905">
        <v>-1</v>
      </c>
      <c r="C7905" t="s">
        <v>3060</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16900</v>
      </c>
      <c r="R7905">
        <v>827</v>
      </c>
      <c r="S7905">
        <v>893</v>
      </c>
    </row>
    <row r="7906" spans="1:19" x14ac:dyDescent="0.3">
      <c r="A7906" t="s">
        <v>3021</v>
      </c>
      <c r="B7906">
        <v>-1</v>
      </c>
      <c r="C7906" t="s">
        <v>3060</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16901</v>
      </c>
      <c r="R7906">
        <v>894</v>
      </c>
      <c r="S7906">
        <v>1006</v>
      </c>
    </row>
    <row r="7907" spans="1:19" x14ac:dyDescent="0.3">
      <c r="A7907" t="s">
        <v>3021</v>
      </c>
      <c r="B7907">
        <v>-1</v>
      </c>
      <c r="C7907" t="s">
        <v>3060</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16902</v>
      </c>
      <c r="R7907">
        <v>1007</v>
      </c>
      <c r="S7907">
        <v>1083</v>
      </c>
    </row>
    <row r="7908" spans="1:19" x14ac:dyDescent="0.3">
      <c r="A7908" t="s">
        <v>3021</v>
      </c>
      <c r="B7908">
        <v>-1</v>
      </c>
      <c r="C7908" t="s">
        <v>3060</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16903</v>
      </c>
      <c r="R7908">
        <v>1084</v>
      </c>
      <c r="S7908">
        <v>1225</v>
      </c>
    </row>
    <row r="7909" spans="1:19" x14ac:dyDescent="0.3">
      <c r="A7909" t="s">
        <v>3021</v>
      </c>
      <c r="B7909">
        <v>-1</v>
      </c>
      <c r="C7909" t="s">
        <v>3060</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16904</v>
      </c>
      <c r="R7909">
        <v>1226</v>
      </c>
      <c r="S7909">
        <v>1359</v>
      </c>
    </row>
    <row r="7910" spans="1:19" x14ac:dyDescent="0.3">
      <c r="A7910" t="s">
        <v>3021</v>
      </c>
      <c r="B7910">
        <v>-1</v>
      </c>
      <c r="C7910" t="s">
        <v>3060</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16905</v>
      </c>
      <c r="R7910">
        <v>1360</v>
      </c>
      <c r="S7910">
        <v>1470</v>
      </c>
    </row>
    <row r="7911" spans="1:19" x14ac:dyDescent="0.3">
      <c r="A7911" t="s">
        <v>3021</v>
      </c>
      <c r="B7911">
        <v>-1</v>
      </c>
      <c r="C7911" t="s">
        <v>3060</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16906</v>
      </c>
      <c r="R7911">
        <v>1471</v>
      </c>
      <c r="S7911">
        <v>1566</v>
      </c>
    </row>
    <row r="7912" spans="1:19" x14ac:dyDescent="0.3">
      <c r="A7912" t="s">
        <v>3021</v>
      </c>
      <c r="B7912">
        <v>-1</v>
      </c>
      <c r="C7912" t="s">
        <v>3060</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16907</v>
      </c>
      <c r="R7912">
        <v>1567</v>
      </c>
      <c r="S7912">
        <v>1626</v>
      </c>
    </row>
    <row r="7913" spans="1:19" x14ac:dyDescent="0.3">
      <c r="A7913" t="s">
        <v>3021</v>
      </c>
      <c r="B7913">
        <v>-1</v>
      </c>
      <c r="C7913" t="s">
        <v>3060</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16908</v>
      </c>
      <c r="R7913">
        <v>1627</v>
      </c>
      <c r="S7913">
        <v>1715</v>
      </c>
    </row>
    <row r="7914" spans="1:19" x14ac:dyDescent="0.3">
      <c r="A7914" t="s">
        <v>3021</v>
      </c>
      <c r="B7914">
        <v>-1</v>
      </c>
      <c r="C7914" t="s">
        <v>3060</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16909</v>
      </c>
      <c r="R7914">
        <v>1716</v>
      </c>
      <c r="S7914">
        <v>1776</v>
      </c>
    </row>
    <row r="7915" spans="1:19" x14ac:dyDescent="0.3">
      <c r="A7915" t="s">
        <v>3021</v>
      </c>
      <c r="B7915">
        <v>-1</v>
      </c>
      <c r="C7915" t="s">
        <v>3060</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16910</v>
      </c>
      <c r="R7915">
        <v>1777</v>
      </c>
      <c r="S7915">
        <v>1826</v>
      </c>
    </row>
    <row r="7916" spans="1:19" x14ac:dyDescent="0.3">
      <c r="A7916" t="s">
        <v>3021</v>
      </c>
      <c r="B7916">
        <v>-1</v>
      </c>
      <c r="C7916" t="s">
        <v>3060</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16911</v>
      </c>
      <c r="R7916">
        <v>1827</v>
      </c>
      <c r="S7916">
        <v>1900</v>
      </c>
    </row>
    <row r="7917" spans="1:19" x14ac:dyDescent="0.3">
      <c r="A7917" t="s">
        <v>3021</v>
      </c>
      <c r="B7917">
        <v>-1</v>
      </c>
      <c r="C7917" t="s">
        <v>3060</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16912</v>
      </c>
      <c r="R7917">
        <v>1901</v>
      </c>
      <c r="S7917">
        <v>2014</v>
      </c>
    </row>
    <row r="7918" spans="1:19" x14ac:dyDescent="0.3">
      <c r="A7918" t="s">
        <v>3021</v>
      </c>
      <c r="B7918">
        <v>-1</v>
      </c>
      <c r="C7918" t="s">
        <v>3060</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16913</v>
      </c>
      <c r="R7918">
        <v>2015</v>
      </c>
      <c r="S7918">
        <v>2151</v>
      </c>
    </row>
    <row r="7919" spans="1:19" x14ac:dyDescent="0.3">
      <c r="A7919" t="s">
        <v>3021</v>
      </c>
      <c r="B7919">
        <v>-1</v>
      </c>
      <c r="C7919" t="s">
        <v>3060</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16914</v>
      </c>
      <c r="R7919">
        <v>2152</v>
      </c>
      <c r="S7919">
        <v>2222</v>
      </c>
    </row>
    <row r="7920" spans="1:19" x14ac:dyDescent="0.3">
      <c r="A7920" t="s">
        <v>3021</v>
      </c>
      <c r="B7920">
        <v>-1</v>
      </c>
      <c r="C7920" t="s">
        <v>3060</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16915</v>
      </c>
      <c r="R7920">
        <v>2223</v>
      </c>
      <c r="S7920">
        <v>2316</v>
      </c>
    </row>
    <row r="7921" spans="1:19" x14ac:dyDescent="0.3">
      <c r="A7921" t="s">
        <v>3021</v>
      </c>
      <c r="B7921">
        <v>-1</v>
      </c>
      <c r="C7921" t="s">
        <v>3060</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16916</v>
      </c>
      <c r="R7921">
        <v>2317</v>
      </c>
      <c r="S7921">
        <v>2504</v>
      </c>
    </row>
    <row r="7922" spans="1:19" x14ac:dyDescent="0.3">
      <c r="A7922" t="s">
        <v>3021</v>
      </c>
      <c r="B7922">
        <v>-1</v>
      </c>
      <c r="C7922" t="s">
        <v>3060</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16917</v>
      </c>
      <c r="R7922">
        <v>2505</v>
      </c>
      <c r="S7922">
        <v>2601</v>
      </c>
    </row>
    <row r="7923" spans="1:19" x14ac:dyDescent="0.3">
      <c r="A7923" t="s">
        <v>3021</v>
      </c>
      <c r="B7923">
        <v>-1</v>
      </c>
      <c r="C7923" t="s">
        <v>3060</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16918</v>
      </c>
      <c r="R7923">
        <v>2602</v>
      </c>
      <c r="S7923">
        <v>2778</v>
      </c>
    </row>
    <row r="7924" spans="1:19" x14ac:dyDescent="0.3">
      <c r="A7924" t="s">
        <v>3021</v>
      </c>
      <c r="B7924">
        <v>-1</v>
      </c>
      <c r="C7924" t="s">
        <v>3060</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16919</v>
      </c>
      <c r="R7924">
        <v>2779</v>
      </c>
      <c r="S7924">
        <v>2852</v>
      </c>
    </row>
    <row r="7925" spans="1:19" x14ac:dyDescent="0.3">
      <c r="A7925" t="s">
        <v>3021</v>
      </c>
      <c r="B7925">
        <v>-1</v>
      </c>
      <c r="C7925" t="s">
        <v>3060</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16920</v>
      </c>
      <c r="R7925">
        <v>2853</v>
      </c>
      <c r="S7925">
        <v>2981</v>
      </c>
    </row>
    <row r="7926" spans="1:19" x14ac:dyDescent="0.3">
      <c r="A7926" t="s">
        <v>3021</v>
      </c>
      <c r="B7926">
        <v>-1</v>
      </c>
      <c r="C7926" t="s">
        <v>3060</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16921</v>
      </c>
      <c r="R7926">
        <v>2982</v>
      </c>
      <c r="S7926">
        <v>3066</v>
      </c>
    </row>
    <row r="7927" spans="1:19" x14ac:dyDescent="0.3">
      <c r="A7927" t="s">
        <v>3021</v>
      </c>
      <c r="B7927">
        <v>-1</v>
      </c>
      <c r="C7927" t="s">
        <v>3060</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16922</v>
      </c>
      <c r="R7927">
        <v>3067</v>
      </c>
      <c r="S7927">
        <v>3239</v>
      </c>
    </row>
    <row r="7928" spans="1:19" x14ac:dyDescent="0.3">
      <c r="A7928" t="s">
        <v>3021</v>
      </c>
      <c r="B7928">
        <v>-1</v>
      </c>
      <c r="C7928" t="s">
        <v>3060</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16923</v>
      </c>
      <c r="R7928">
        <v>3240</v>
      </c>
      <c r="S7928">
        <v>3348</v>
      </c>
    </row>
    <row r="7929" spans="1:19" x14ac:dyDescent="0.3">
      <c r="A7929" t="s">
        <v>3021</v>
      </c>
      <c r="B7929">
        <v>-1</v>
      </c>
      <c r="C7929" t="s">
        <v>3060</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16924</v>
      </c>
      <c r="R7929">
        <v>3349</v>
      </c>
      <c r="S7929">
        <v>3408</v>
      </c>
    </row>
    <row r="7930" spans="1:19" x14ac:dyDescent="0.3">
      <c r="A7930" t="s">
        <v>3021</v>
      </c>
      <c r="B7930">
        <v>-1</v>
      </c>
      <c r="C7930" t="s">
        <v>3060</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16925</v>
      </c>
      <c r="R7930">
        <v>3409</v>
      </c>
      <c r="S7930">
        <v>3513</v>
      </c>
    </row>
    <row r="7931" spans="1:19" x14ac:dyDescent="0.3">
      <c r="A7931" t="s">
        <v>3021</v>
      </c>
      <c r="B7931">
        <v>-1</v>
      </c>
      <c r="C7931" t="s">
        <v>3060</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16926</v>
      </c>
      <c r="R7931">
        <v>3514</v>
      </c>
      <c r="S7931">
        <v>3626</v>
      </c>
    </row>
    <row r="7932" spans="1:19" x14ac:dyDescent="0.3">
      <c r="A7932" t="s">
        <v>3021</v>
      </c>
      <c r="B7932">
        <v>-1</v>
      </c>
      <c r="C7932" t="s">
        <v>3060</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16927</v>
      </c>
      <c r="R7932">
        <v>3627</v>
      </c>
      <c r="S7932">
        <v>3765</v>
      </c>
    </row>
    <row r="7933" spans="1:19" x14ac:dyDescent="0.3">
      <c r="A7933" t="s">
        <v>3021</v>
      </c>
      <c r="B7933">
        <v>-1</v>
      </c>
      <c r="C7933" t="s">
        <v>3060</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16928</v>
      </c>
      <c r="R7933">
        <v>3766</v>
      </c>
      <c r="S7933">
        <v>3828</v>
      </c>
    </row>
    <row r="7934" spans="1:19" x14ac:dyDescent="0.3">
      <c r="A7934" t="s">
        <v>3021</v>
      </c>
      <c r="B7934">
        <v>-1</v>
      </c>
      <c r="C7934" t="s">
        <v>3060</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16929</v>
      </c>
      <c r="R7934">
        <v>3829</v>
      </c>
      <c r="S7934">
        <v>3934</v>
      </c>
    </row>
    <row r="7935" spans="1:19" x14ac:dyDescent="0.3">
      <c r="A7935" t="s">
        <v>3021</v>
      </c>
      <c r="B7935">
        <v>-1</v>
      </c>
      <c r="C7935" t="s">
        <v>3060</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16930</v>
      </c>
      <c r="R7935">
        <v>3935</v>
      </c>
      <c r="S7935">
        <v>4010</v>
      </c>
    </row>
    <row r="7936" spans="1:19" x14ac:dyDescent="0.3">
      <c r="A7936" t="s">
        <v>3021</v>
      </c>
      <c r="B7936">
        <v>-1</v>
      </c>
      <c r="C7936" t="s">
        <v>3060</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16931</v>
      </c>
      <c r="R7936">
        <v>4011</v>
      </c>
      <c r="S7936">
        <v>4167</v>
      </c>
    </row>
    <row r="7937" spans="1:19" x14ac:dyDescent="0.3">
      <c r="A7937" t="s">
        <v>3021</v>
      </c>
      <c r="B7937">
        <v>-1</v>
      </c>
      <c r="C7937" t="s">
        <v>3060</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16932</v>
      </c>
      <c r="R7937">
        <v>4168</v>
      </c>
      <c r="S7937">
        <v>4260</v>
      </c>
    </row>
    <row r="7938" spans="1:19" x14ac:dyDescent="0.3">
      <c r="A7938" t="s">
        <v>3021</v>
      </c>
      <c r="B7938">
        <v>-1</v>
      </c>
      <c r="C7938" t="s">
        <v>3060</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16933</v>
      </c>
      <c r="R7938">
        <v>4261</v>
      </c>
      <c r="S7938">
        <v>4368</v>
      </c>
    </row>
    <row r="7939" spans="1:19" x14ac:dyDescent="0.3">
      <c r="A7939" t="s">
        <v>3021</v>
      </c>
      <c r="B7939">
        <v>-1</v>
      </c>
      <c r="C7939" t="s">
        <v>3065</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16891</v>
      </c>
      <c r="R7939">
        <v>1</v>
      </c>
      <c r="S7939">
        <v>79</v>
      </c>
    </row>
    <row r="7940" spans="1:19" x14ac:dyDescent="0.3">
      <c r="A7940" t="s">
        <v>3021</v>
      </c>
      <c r="B7940">
        <v>-1</v>
      </c>
      <c r="C7940" t="s">
        <v>3065</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16892</v>
      </c>
      <c r="R7940">
        <v>80</v>
      </c>
      <c r="S7940">
        <v>189</v>
      </c>
    </row>
    <row r="7941" spans="1:19" x14ac:dyDescent="0.3">
      <c r="A7941" t="s">
        <v>3021</v>
      </c>
      <c r="B7941">
        <v>-1</v>
      </c>
      <c r="C7941" t="s">
        <v>3065</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16893</v>
      </c>
      <c r="R7941">
        <v>190</v>
      </c>
      <c r="S7941">
        <v>283</v>
      </c>
    </row>
    <row r="7942" spans="1:19" x14ac:dyDescent="0.3">
      <c r="A7942" t="s">
        <v>3021</v>
      </c>
      <c r="B7942">
        <v>-1</v>
      </c>
      <c r="C7942" t="s">
        <v>3065</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16894</v>
      </c>
      <c r="R7942">
        <v>284</v>
      </c>
      <c r="S7942">
        <v>426</v>
      </c>
    </row>
    <row r="7943" spans="1:19" x14ac:dyDescent="0.3">
      <c r="A7943" t="s">
        <v>3021</v>
      </c>
      <c r="B7943">
        <v>-1</v>
      </c>
      <c r="C7943" t="s">
        <v>3065</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16895</v>
      </c>
      <c r="R7943">
        <v>427</v>
      </c>
      <c r="S7943">
        <v>522</v>
      </c>
    </row>
    <row r="7944" spans="1:19" x14ac:dyDescent="0.3">
      <c r="A7944" t="s">
        <v>3021</v>
      </c>
      <c r="B7944">
        <v>-1</v>
      </c>
      <c r="C7944" t="s">
        <v>3065</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16896</v>
      </c>
      <c r="R7944">
        <v>523</v>
      </c>
      <c r="S7944">
        <v>596</v>
      </c>
    </row>
    <row r="7945" spans="1:19" x14ac:dyDescent="0.3">
      <c r="A7945" t="s">
        <v>3021</v>
      </c>
      <c r="B7945">
        <v>-1</v>
      </c>
      <c r="C7945" t="s">
        <v>3065</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16897</v>
      </c>
      <c r="R7945">
        <v>597</v>
      </c>
      <c r="S7945">
        <v>709</v>
      </c>
    </row>
    <row r="7946" spans="1:19" x14ac:dyDescent="0.3">
      <c r="A7946" t="s">
        <v>3021</v>
      </c>
      <c r="B7946">
        <v>-1</v>
      </c>
      <c r="C7946" t="s">
        <v>3065</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16898</v>
      </c>
      <c r="R7946">
        <v>710</v>
      </c>
      <c r="S7946">
        <v>792</v>
      </c>
    </row>
    <row r="7947" spans="1:19" x14ac:dyDescent="0.3">
      <c r="A7947" t="s">
        <v>3021</v>
      </c>
      <c r="B7947">
        <v>-1</v>
      </c>
      <c r="C7947" t="s">
        <v>3065</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16899</v>
      </c>
      <c r="R7947">
        <v>793</v>
      </c>
      <c r="S7947">
        <v>826</v>
      </c>
    </row>
    <row r="7948" spans="1:19" x14ac:dyDescent="0.3">
      <c r="A7948" t="s">
        <v>3021</v>
      </c>
      <c r="B7948">
        <v>-1</v>
      </c>
      <c r="C7948" t="s">
        <v>3065</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16900</v>
      </c>
      <c r="R7948">
        <v>827</v>
      </c>
      <c r="S7948">
        <v>893</v>
      </c>
    </row>
    <row r="7949" spans="1:19" x14ac:dyDescent="0.3">
      <c r="A7949" t="s">
        <v>3021</v>
      </c>
      <c r="B7949">
        <v>-1</v>
      </c>
      <c r="C7949" t="s">
        <v>3065</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16901</v>
      </c>
      <c r="R7949">
        <v>894</v>
      </c>
      <c r="S7949">
        <v>1006</v>
      </c>
    </row>
    <row r="7950" spans="1:19" x14ac:dyDescent="0.3">
      <c r="A7950" t="s">
        <v>3021</v>
      </c>
      <c r="B7950">
        <v>-1</v>
      </c>
      <c r="C7950" t="s">
        <v>3065</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16902</v>
      </c>
      <c r="R7950">
        <v>1007</v>
      </c>
      <c r="S7950">
        <v>1083</v>
      </c>
    </row>
    <row r="7951" spans="1:19" x14ac:dyDescent="0.3">
      <c r="A7951" t="s">
        <v>3021</v>
      </c>
      <c r="B7951">
        <v>-1</v>
      </c>
      <c r="C7951" t="s">
        <v>3065</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16903</v>
      </c>
      <c r="R7951">
        <v>1084</v>
      </c>
      <c r="S7951">
        <v>1225</v>
      </c>
    </row>
    <row r="7952" spans="1:19" x14ac:dyDescent="0.3">
      <c r="A7952" t="s">
        <v>3021</v>
      </c>
      <c r="B7952">
        <v>-1</v>
      </c>
      <c r="C7952" t="s">
        <v>3065</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16904</v>
      </c>
      <c r="R7952">
        <v>1226</v>
      </c>
      <c r="S7952">
        <v>1359</v>
      </c>
    </row>
    <row r="7953" spans="1:19" x14ac:dyDescent="0.3">
      <c r="A7953" t="s">
        <v>3021</v>
      </c>
      <c r="B7953">
        <v>-1</v>
      </c>
      <c r="C7953" t="s">
        <v>3065</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16905</v>
      </c>
      <c r="R7953">
        <v>1360</v>
      </c>
      <c r="S7953">
        <v>1470</v>
      </c>
    </row>
    <row r="7954" spans="1:19" x14ac:dyDescent="0.3">
      <c r="A7954" t="s">
        <v>3021</v>
      </c>
      <c r="B7954">
        <v>-1</v>
      </c>
      <c r="C7954" t="s">
        <v>3065</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16906</v>
      </c>
      <c r="R7954">
        <v>1471</v>
      </c>
      <c r="S7954">
        <v>1566</v>
      </c>
    </row>
    <row r="7955" spans="1:19" x14ac:dyDescent="0.3">
      <c r="A7955" t="s">
        <v>3021</v>
      </c>
      <c r="B7955">
        <v>-1</v>
      </c>
      <c r="C7955" t="s">
        <v>3065</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16907</v>
      </c>
      <c r="R7955">
        <v>1567</v>
      </c>
      <c r="S7955">
        <v>1626</v>
      </c>
    </row>
    <row r="7956" spans="1:19" x14ac:dyDescent="0.3">
      <c r="A7956" t="s">
        <v>3021</v>
      </c>
      <c r="B7956">
        <v>-1</v>
      </c>
      <c r="C7956" t="s">
        <v>3065</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16908</v>
      </c>
      <c r="R7956">
        <v>1627</v>
      </c>
      <c r="S7956">
        <v>1715</v>
      </c>
    </row>
    <row r="7957" spans="1:19" x14ac:dyDescent="0.3">
      <c r="A7957" t="s">
        <v>3021</v>
      </c>
      <c r="B7957">
        <v>-1</v>
      </c>
      <c r="C7957" t="s">
        <v>3065</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16909</v>
      </c>
      <c r="R7957">
        <v>1716</v>
      </c>
      <c r="S7957">
        <v>1776</v>
      </c>
    </row>
    <row r="7958" spans="1:19" x14ac:dyDescent="0.3">
      <c r="A7958" t="s">
        <v>3021</v>
      </c>
      <c r="B7958">
        <v>-1</v>
      </c>
      <c r="C7958" t="s">
        <v>3065</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16910</v>
      </c>
      <c r="R7958">
        <v>1777</v>
      </c>
      <c r="S7958">
        <v>1826</v>
      </c>
    </row>
    <row r="7959" spans="1:19" x14ac:dyDescent="0.3">
      <c r="A7959" t="s">
        <v>3021</v>
      </c>
      <c r="B7959">
        <v>-1</v>
      </c>
      <c r="C7959" t="s">
        <v>3065</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16911</v>
      </c>
      <c r="R7959">
        <v>1827</v>
      </c>
      <c r="S7959">
        <v>1900</v>
      </c>
    </row>
    <row r="7960" spans="1:19" x14ac:dyDescent="0.3">
      <c r="A7960" t="s">
        <v>3021</v>
      </c>
      <c r="B7960">
        <v>-1</v>
      </c>
      <c r="C7960" t="s">
        <v>3065</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16912</v>
      </c>
      <c r="R7960">
        <v>1901</v>
      </c>
      <c r="S7960">
        <v>2014</v>
      </c>
    </row>
    <row r="7961" spans="1:19" x14ac:dyDescent="0.3">
      <c r="A7961" t="s">
        <v>3021</v>
      </c>
      <c r="B7961">
        <v>-1</v>
      </c>
      <c r="C7961" t="s">
        <v>3065</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16913</v>
      </c>
      <c r="R7961">
        <v>2015</v>
      </c>
      <c r="S7961">
        <v>2151</v>
      </c>
    </row>
    <row r="7962" spans="1:19" x14ac:dyDescent="0.3">
      <c r="A7962" t="s">
        <v>3021</v>
      </c>
      <c r="B7962">
        <v>-1</v>
      </c>
      <c r="C7962" t="s">
        <v>3065</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16914</v>
      </c>
      <c r="R7962">
        <v>2152</v>
      </c>
      <c r="S7962">
        <v>2222</v>
      </c>
    </row>
    <row r="7963" spans="1:19" x14ac:dyDescent="0.3">
      <c r="A7963" t="s">
        <v>3021</v>
      </c>
      <c r="B7963">
        <v>-1</v>
      </c>
      <c r="C7963" t="s">
        <v>3065</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16915</v>
      </c>
      <c r="R7963">
        <v>2223</v>
      </c>
      <c r="S7963">
        <v>2316</v>
      </c>
    </row>
    <row r="7964" spans="1:19" x14ac:dyDescent="0.3">
      <c r="A7964" t="s">
        <v>3021</v>
      </c>
      <c r="B7964">
        <v>-1</v>
      </c>
      <c r="C7964" t="s">
        <v>3065</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16916</v>
      </c>
      <c r="R7964">
        <v>2317</v>
      </c>
      <c r="S7964">
        <v>2504</v>
      </c>
    </row>
    <row r="7965" spans="1:19" x14ac:dyDescent="0.3">
      <c r="A7965" t="s">
        <v>3021</v>
      </c>
      <c r="B7965">
        <v>-1</v>
      </c>
      <c r="C7965" t="s">
        <v>3065</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16917</v>
      </c>
      <c r="R7965">
        <v>2505</v>
      </c>
      <c r="S7965">
        <v>2601</v>
      </c>
    </row>
    <row r="7966" spans="1:19" x14ac:dyDescent="0.3">
      <c r="A7966" t="s">
        <v>3021</v>
      </c>
      <c r="B7966">
        <v>-1</v>
      </c>
      <c r="C7966" t="s">
        <v>3065</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16918</v>
      </c>
      <c r="R7966">
        <v>2602</v>
      </c>
      <c r="S7966">
        <v>2778</v>
      </c>
    </row>
    <row r="7967" spans="1:19" x14ac:dyDescent="0.3">
      <c r="A7967" t="s">
        <v>3021</v>
      </c>
      <c r="B7967">
        <v>-1</v>
      </c>
      <c r="C7967" t="s">
        <v>3065</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16919</v>
      </c>
      <c r="R7967">
        <v>2779</v>
      </c>
      <c r="S7967">
        <v>2852</v>
      </c>
    </row>
    <row r="7968" spans="1:19" x14ac:dyDescent="0.3">
      <c r="A7968" t="s">
        <v>3021</v>
      </c>
      <c r="B7968">
        <v>-1</v>
      </c>
      <c r="C7968" t="s">
        <v>3065</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16920</v>
      </c>
      <c r="R7968">
        <v>2853</v>
      </c>
      <c r="S7968">
        <v>2981</v>
      </c>
    </row>
    <row r="7969" spans="1:19" x14ac:dyDescent="0.3">
      <c r="A7969" t="s">
        <v>3021</v>
      </c>
      <c r="B7969">
        <v>-1</v>
      </c>
      <c r="C7969" t="s">
        <v>3065</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16921</v>
      </c>
      <c r="R7969">
        <v>2982</v>
      </c>
      <c r="S7969">
        <v>3066</v>
      </c>
    </row>
    <row r="7970" spans="1:19" x14ac:dyDescent="0.3">
      <c r="A7970" t="s">
        <v>3021</v>
      </c>
      <c r="B7970">
        <v>-1</v>
      </c>
      <c r="C7970" t="s">
        <v>3065</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16922</v>
      </c>
      <c r="R7970">
        <v>3067</v>
      </c>
      <c r="S7970">
        <v>3239</v>
      </c>
    </row>
    <row r="7971" spans="1:19" x14ac:dyDescent="0.3">
      <c r="A7971" t="s">
        <v>3021</v>
      </c>
      <c r="B7971">
        <v>-1</v>
      </c>
      <c r="C7971" t="s">
        <v>3065</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16923</v>
      </c>
      <c r="R7971">
        <v>3240</v>
      </c>
      <c r="S7971">
        <v>3348</v>
      </c>
    </row>
    <row r="7972" spans="1:19" x14ac:dyDescent="0.3">
      <c r="A7972" t="s">
        <v>3021</v>
      </c>
      <c r="B7972">
        <v>-1</v>
      </c>
      <c r="C7972" t="s">
        <v>3065</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16924</v>
      </c>
      <c r="R7972">
        <v>3349</v>
      </c>
      <c r="S7972">
        <v>3408</v>
      </c>
    </row>
    <row r="7973" spans="1:19" x14ac:dyDescent="0.3">
      <c r="A7973" t="s">
        <v>3021</v>
      </c>
      <c r="B7973">
        <v>-1</v>
      </c>
      <c r="C7973" t="s">
        <v>3065</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16925</v>
      </c>
      <c r="R7973">
        <v>3409</v>
      </c>
      <c r="S7973">
        <v>3513</v>
      </c>
    </row>
    <row r="7974" spans="1:19" x14ac:dyDescent="0.3">
      <c r="A7974" t="s">
        <v>3021</v>
      </c>
      <c r="B7974">
        <v>-1</v>
      </c>
      <c r="C7974" t="s">
        <v>3065</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16926</v>
      </c>
      <c r="R7974">
        <v>3514</v>
      </c>
      <c r="S7974">
        <v>3626</v>
      </c>
    </row>
    <row r="7975" spans="1:19" x14ac:dyDescent="0.3">
      <c r="A7975" t="s">
        <v>3021</v>
      </c>
      <c r="B7975">
        <v>-1</v>
      </c>
      <c r="C7975" t="s">
        <v>3065</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16927</v>
      </c>
      <c r="R7975">
        <v>3627</v>
      </c>
      <c r="S7975">
        <v>3765</v>
      </c>
    </row>
    <row r="7976" spans="1:19" x14ac:dyDescent="0.3">
      <c r="A7976" t="s">
        <v>3021</v>
      </c>
      <c r="B7976">
        <v>-1</v>
      </c>
      <c r="C7976" t="s">
        <v>3065</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16928</v>
      </c>
      <c r="R7976">
        <v>3766</v>
      </c>
      <c r="S7976">
        <v>3828</v>
      </c>
    </row>
    <row r="7977" spans="1:19" x14ac:dyDescent="0.3">
      <c r="A7977" t="s">
        <v>3021</v>
      </c>
      <c r="B7977">
        <v>-1</v>
      </c>
      <c r="C7977" t="s">
        <v>3065</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16929</v>
      </c>
      <c r="R7977">
        <v>3829</v>
      </c>
      <c r="S7977">
        <v>3934</v>
      </c>
    </row>
    <row r="7978" spans="1:19" x14ac:dyDescent="0.3">
      <c r="A7978" t="s">
        <v>3021</v>
      </c>
      <c r="B7978">
        <v>-1</v>
      </c>
      <c r="C7978" t="s">
        <v>3065</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16930</v>
      </c>
      <c r="R7978">
        <v>3935</v>
      </c>
      <c r="S7978">
        <v>4010</v>
      </c>
    </row>
    <row r="7979" spans="1:19" x14ac:dyDescent="0.3">
      <c r="A7979" t="s">
        <v>3021</v>
      </c>
      <c r="B7979">
        <v>-1</v>
      </c>
      <c r="C7979" t="s">
        <v>3065</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16934</v>
      </c>
      <c r="R7979">
        <v>4011</v>
      </c>
      <c r="S7979">
        <v>4171</v>
      </c>
    </row>
    <row r="7980" spans="1:19" x14ac:dyDescent="0.3">
      <c r="A7980" t="s">
        <v>3021</v>
      </c>
      <c r="B7980">
        <v>-1</v>
      </c>
      <c r="C7980" t="s">
        <v>3065</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16935</v>
      </c>
      <c r="R7980">
        <v>4172</v>
      </c>
      <c r="S7980">
        <v>4264</v>
      </c>
    </row>
    <row r="7981" spans="1:19" x14ac:dyDescent="0.3">
      <c r="A7981" t="s">
        <v>3021</v>
      </c>
      <c r="B7981">
        <v>-1</v>
      </c>
      <c r="C7981" t="s">
        <v>3065</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16936</v>
      </c>
      <c r="R7981">
        <v>4265</v>
      </c>
      <c r="S7981">
        <v>4275</v>
      </c>
    </row>
    <row r="7982" spans="1:19" x14ac:dyDescent="0.3">
      <c r="A7982" t="s">
        <v>3021</v>
      </c>
      <c r="B7982">
        <v>-1</v>
      </c>
      <c r="C7982" t="s">
        <v>3072</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16892</v>
      </c>
      <c r="R7982">
        <v>80</v>
      </c>
      <c r="S7982">
        <v>189</v>
      </c>
    </row>
    <row r="7983" spans="1:19" x14ac:dyDescent="0.3">
      <c r="A7983" t="s">
        <v>3021</v>
      </c>
      <c r="B7983">
        <v>-1</v>
      </c>
      <c r="C7983" t="s">
        <v>3072</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16893</v>
      </c>
      <c r="R7983">
        <v>190</v>
      </c>
      <c r="S7983">
        <v>283</v>
      </c>
    </row>
    <row r="7984" spans="1:19" x14ac:dyDescent="0.3">
      <c r="A7984" t="s">
        <v>3021</v>
      </c>
      <c r="B7984">
        <v>-1</v>
      </c>
      <c r="C7984" t="s">
        <v>3072</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16894</v>
      </c>
      <c r="R7984">
        <v>284</v>
      </c>
      <c r="S7984">
        <v>426</v>
      </c>
    </row>
    <row r="7985" spans="1:19" x14ac:dyDescent="0.3">
      <c r="A7985" t="s">
        <v>3021</v>
      </c>
      <c r="B7985">
        <v>-1</v>
      </c>
      <c r="C7985" t="s">
        <v>3072</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16895</v>
      </c>
      <c r="R7985">
        <v>427</v>
      </c>
      <c r="S7985">
        <v>522</v>
      </c>
    </row>
    <row r="7986" spans="1:19" x14ac:dyDescent="0.3">
      <c r="A7986" t="s">
        <v>3021</v>
      </c>
      <c r="B7986">
        <v>-1</v>
      </c>
      <c r="C7986" t="s">
        <v>3072</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16896</v>
      </c>
      <c r="R7986">
        <v>523</v>
      </c>
      <c r="S7986">
        <v>596</v>
      </c>
    </row>
    <row r="7987" spans="1:19" x14ac:dyDescent="0.3">
      <c r="A7987" t="s">
        <v>3021</v>
      </c>
      <c r="B7987">
        <v>-1</v>
      </c>
      <c r="C7987" t="s">
        <v>3072</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16897</v>
      </c>
      <c r="R7987">
        <v>597</v>
      </c>
      <c r="S7987">
        <v>709</v>
      </c>
    </row>
    <row r="7988" spans="1:19" x14ac:dyDescent="0.3">
      <c r="A7988" t="s">
        <v>3021</v>
      </c>
      <c r="B7988">
        <v>-1</v>
      </c>
      <c r="C7988" t="s">
        <v>3072</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16898</v>
      </c>
      <c r="R7988">
        <v>710</v>
      </c>
      <c r="S7988">
        <v>792</v>
      </c>
    </row>
    <row r="7989" spans="1:19" x14ac:dyDescent="0.3">
      <c r="A7989" t="s">
        <v>3021</v>
      </c>
      <c r="B7989">
        <v>-1</v>
      </c>
      <c r="C7989" t="s">
        <v>3072</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16899</v>
      </c>
      <c r="R7989">
        <v>793</v>
      </c>
      <c r="S7989">
        <v>826</v>
      </c>
    </row>
    <row r="7990" spans="1:19" x14ac:dyDescent="0.3">
      <c r="A7990" t="s">
        <v>3021</v>
      </c>
      <c r="B7990">
        <v>-1</v>
      </c>
      <c r="C7990" t="s">
        <v>3072</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16900</v>
      </c>
      <c r="R7990">
        <v>827</v>
      </c>
      <c r="S7990">
        <v>893</v>
      </c>
    </row>
    <row r="7991" spans="1:19" x14ac:dyDescent="0.3">
      <c r="A7991" t="s">
        <v>3021</v>
      </c>
      <c r="B7991">
        <v>-1</v>
      </c>
      <c r="C7991" t="s">
        <v>3072</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16937</v>
      </c>
      <c r="R7991">
        <v>1</v>
      </c>
      <c r="S7991">
        <v>79</v>
      </c>
    </row>
    <row r="7992" spans="1:19" x14ac:dyDescent="0.3">
      <c r="A7992" t="s">
        <v>3021</v>
      </c>
      <c r="B7992">
        <v>-1</v>
      </c>
      <c r="C7992" t="s">
        <v>3072</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16938</v>
      </c>
      <c r="R7992">
        <v>894</v>
      </c>
      <c r="S7992">
        <v>894</v>
      </c>
    </row>
    <row r="7993" spans="1:19" x14ac:dyDescent="0.3">
      <c r="A7993" t="s">
        <v>5366</v>
      </c>
      <c r="B7993">
        <v>1</v>
      </c>
      <c r="C7993" t="s">
        <v>5396</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16939</v>
      </c>
      <c r="R7993">
        <v>1</v>
      </c>
      <c r="S7993">
        <v>116</v>
      </c>
    </row>
    <row r="7994" spans="1:19" x14ac:dyDescent="0.3">
      <c r="A7994" t="s">
        <v>5366</v>
      </c>
      <c r="B7994">
        <v>1</v>
      </c>
      <c r="C7994" t="s">
        <v>5396</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16940</v>
      </c>
      <c r="R7994">
        <v>117</v>
      </c>
      <c r="S7994">
        <v>207</v>
      </c>
    </row>
    <row r="7995" spans="1:19" x14ac:dyDescent="0.3">
      <c r="A7995" t="s">
        <v>5366</v>
      </c>
      <c r="B7995">
        <v>1</v>
      </c>
      <c r="C7995" t="s">
        <v>5396</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16941</v>
      </c>
      <c r="R7995">
        <v>208</v>
      </c>
      <c r="S7995">
        <v>306</v>
      </c>
    </row>
    <row r="7996" spans="1:19" x14ac:dyDescent="0.3">
      <c r="A7996" t="s">
        <v>5366</v>
      </c>
      <c r="B7996">
        <v>1</v>
      </c>
      <c r="C7996" t="s">
        <v>5396</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16942</v>
      </c>
      <c r="R7996">
        <v>307</v>
      </c>
      <c r="S7996">
        <v>380</v>
      </c>
    </row>
    <row r="7997" spans="1:19" x14ac:dyDescent="0.3">
      <c r="A7997" t="s">
        <v>5366</v>
      </c>
      <c r="B7997">
        <v>1</v>
      </c>
      <c r="C7997" t="s">
        <v>5396</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16943</v>
      </c>
      <c r="R7997">
        <v>381</v>
      </c>
      <c r="S7997">
        <v>453</v>
      </c>
    </row>
    <row r="7998" spans="1:19" x14ac:dyDescent="0.3">
      <c r="A7998" t="s">
        <v>5366</v>
      </c>
      <c r="B7998">
        <v>1</v>
      </c>
      <c r="C7998" t="s">
        <v>5396</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16944</v>
      </c>
      <c r="R7998">
        <v>454</v>
      </c>
      <c r="S7998">
        <v>545</v>
      </c>
    </row>
    <row r="7999" spans="1:19" x14ac:dyDescent="0.3">
      <c r="A7999" t="s">
        <v>5366</v>
      </c>
      <c r="B7999">
        <v>1</v>
      </c>
      <c r="C7999" t="s">
        <v>5396</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16945</v>
      </c>
      <c r="R7999">
        <v>546</v>
      </c>
      <c r="S7999">
        <v>588</v>
      </c>
    </row>
    <row r="8000" spans="1:19" x14ac:dyDescent="0.3">
      <c r="A8000" t="s">
        <v>5366</v>
      </c>
      <c r="B8000">
        <v>1</v>
      </c>
      <c r="C8000" t="s">
        <v>5396</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16946</v>
      </c>
      <c r="R8000">
        <v>589</v>
      </c>
      <c r="S8000">
        <v>677</v>
      </c>
    </row>
    <row r="8001" spans="1:19" x14ac:dyDescent="0.3">
      <c r="A8001" t="s">
        <v>5366</v>
      </c>
      <c r="B8001">
        <v>1</v>
      </c>
      <c r="C8001" t="s">
        <v>5396</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16947</v>
      </c>
      <c r="R8001">
        <v>678</v>
      </c>
      <c r="S8001">
        <v>790</v>
      </c>
    </row>
    <row r="8002" spans="1:19" x14ac:dyDescent="0.3">
      <c r="A8002" t="s">
        <v>5366</v>
      </c>
      <c r="B8002">
        <v>1</v>
      </c>
      <c r="C8002" t="s">
        <v>5396</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16948</v>
      </c>
      <c r="R8002">
        <v>791</v>
      </c>
      <c r="S8002">
        <v>884</v>
      </c>
    </row>
    <row r="8003" spans="1:19" x14ac:dyDescent="0.3">
      <c r="A8003" t="s">
        <v>5366</v>
      </c>
      <c r="B8003">
        <v>1</v>
      </c>
      <c r="C8003" t="s">
        <v>5396</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16949</v>
      </c>
      <c r="R8003">
        <v>885</v>
      </c>
      <c r="S8003">
        <v>1038</v>
      </c>
    </row>
    <row r="8004" spans="1:19" x14ac:dyDescent="0.3">
      <c r="A8004" t="s">
        <v>5366</v>
      </c>
      <c r="B8004">
        <v>1</v>
      </c>
      <c r="C8004" t="s">
        <v>5396</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16950</v>
      </c>
      <c r="R8004">
        <v>1039</v>
      </c>
      <c r="S8004">
        <v>1409</v>
      </c>
    </row>
    <row r="8005" spans="1:19" x14ac:dyDescent="0.3">
      <c r="A8005" t="s">
        <v>5366</v>
      </c>
      <c r="B8005">
        <v>1</v>
      </c>
      <c r="C8005" t="s">
        <v>5396</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16951</v>
      </c>
      <c r="R8005">
        <v>1410</v>
      </c>
      <c r="S8005">
        <v>1558</v>
      </c>
    </row>
    <row r="8006" spans="1:19" x14ac:dyDescent="0.3">
      <c r="A8006" t="s">
        <v>5366</v>
      </c>
      <c r="B8006">
        <v>1</v>
      </c>
      <c r="C8006" t="s">
        <v>5396</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16952</v>
      </c>
      <c r="R8006">
        <v>1559</v>
      </c>
      <c r="S8006">
        <v>1667</v>
      </c>
    </row>
    <row r="8007" spans="1:19" x14ac:dyDescent="0.3">
      <c r="A8007" t="s">
        <v>5366</v>
      </c>
      <c r="B8007">
        <v>1</v>
      </c>
      <c r="C8007" t="s">
        <v>5396</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16953</v>
      </c>
      <c r="R8007">
        <v>1668</v>
      </c>
      <c r="S8007">
        <v>1731</v>
      </c>
    </row>
    <row r="8008" spans="1:19" x14ac:dyDescent="0.3">
      <c r="A8008" t="s">
        <v>5366</v>
      </c>
      <c r="B8008">
        <v>1</v>
      </c>
      <c r="C8008" t="s">
        <v>5396</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16954</v>
      </c>
      <c r="R8008">
        <v>1732</v>
      </c>
      <c r="S8008">
        <v>1896</v>
      </c>
    </row>
    <row r="8009" spans="1:19" x14ac:dyDescent="0.3">
      <c r="A8009" t="s">
        <v>5366</v>
      </c>
      <c r="B8009">
        <v>1</v>
      </c>
      <c r="C8009" t="s">
        <v>5396</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16955</v>
      </c>
      <c r="R8009">
        <v>1897</v>
      </c>
      <c r="S8009">
        <v>1989</v>
      </c>
    </row>
    <row r="8010" spans="1:19" x14ac:dyDescent="0.3">
      <c r="A8010" t="s">
        <v>5366</v>
      </c>
      <c r="B8010">
        <v>1</v>
      </c>
      <c r="C8010" t="s">
        <v>5396</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16956</v>
      </c>
      <c r="R8010">
        <v>1990</v>
      </c>
      <c r="S8010">
        <v>2103</v>
      </c>
    </row>
    <row r="8011" spans="1:19" x14ac:dyDescent="0.3">
      <c r="A8011" t="s">
        <v>5366</v>
      </c>
      <c r="B8011">
        <v>1</v>
      </c>
      <c r="C8011" t="s">
        <v>5396</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16957</v>
      </c>
      <c r="R8011">
        <v>2104</v>
      </c>
      <c r="S8011">
        <v>2271</v>
      </c>
    </row>
    <row r="8012" spans="1:19" x14ac:dyDescent="0.3">
      <c r="A8012" t="s">
        <v>5366</v>
      </c>
      <c r="B8012">
        <v>1</v>
      </c>
      <c r="C8012" t="s">
        <v>5418</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16940</v>
      </c>
      <c r="R8012">
        <v>92</v>
      </c>
      <c r="S8012">
        <v>182</v>
      </c>
    </row>
    <row r="8013" spans="1:19" x14ac:dyDescent="0.3">
      <c r="A8013" t="s">
        <v>5366</v>
      </c>
      <c r="B8013">
        <v>1</v>
      </c>
      <c r="C8013" t="s">
        <v>5418</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16941</v>
      </c>
      <c r="R8013">
        <v>183</v>
      </c>
      <c r="S8013">
        <v>281</v>
      </c>
    </row>
    <row r="8014" spans="1:19" x14ac:dyDescent="0.3">
      <c r="A8014" t="s">
        <v>5366</v>
      </c>
      <c r="B8014">
        <v>1</v>
      </c>
      <c r="C8014" t="s">
        <v>5418</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16942</v>
      </c>
      <c r="R8014">
        <v>282</v>
      </c>
      <c r="S8014">
        <v>355</v>
      </c>
    </row>
    <row r="8015" spans="1:19" x14ac:dyDescent="0.3">
      <c r="A8015" t="s">
        <v>5366</v>
      </c>
      <c r="B8015">
        <v>1</v>
      </c>
      <c r="C8015" t="s">
        <v>5418</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16943</v>
      </c>
      <c r="R8015">
        <v>356</v>
      </c>
      <c r="S8015">
        <v>428</v>
      </c>
    </row>
    <row r="8016" spans="1:19" x14ac:dyDescent="0.3">
      <c r="A8016" t="s">
        <v>5366</v>
      </c>
      <c r="B8016">
        <v>1</v>
      </c>
      <c r="C8016" t="s">
        <v>5418</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16944</v>
      </c>
      <c r="R8016">
        <v>429</v>
      </c>
      <c r="S8016">
        <v>520</v>
      </c>
    </row>
    <row r="8017" spans="1:19" x14ac:dyDescent="0.3">
      <c r="A8017" t="s">
        <v>5366</v>
      </c>
      <c r="B8017">
        <v>1</v>
      </c>
      <c r="C8017" t="s">
        <v>5418</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16945</v>
      </c>
      <c r="R8017">
        <v>521</v>
      </c>
      <c r="S8017">
        <v>563</v>
      </c>
    </row>
    <row r="8018" spans="1:19" x14ac:dyDescent="0.3">
      <c r="A8018" t="s">
        <v>5366</v>
      </c>
      <c r="B8018">
        <v>1</v>
      </c>
      <c r="C8018" t="s">
        <v>5418</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16946</v>
      </c>
      <c r="R8018">
        <v>564</v>
      </c>
      <c r="S8018">
        <v>652</v>
      </c>
    </row>
    <row r="8019" spans="1:19" x14ac:dyDescent="0.3">
      <c r="A8019" t="s">
        <v>5366</v>
      </c>
      <c r="B8019">
        <v>1</v>
      </c>
      <c r="C8019" t="s">
        <v>5418</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16947</v>
      </c>
      <c r="R8019">
        <v>653</v>
      </c>
      <c r="S8019">
        <v>765</v>
      </c>
    </row>
    <row r="8020" spans="1:19" x14ac:dyDescent="0.3">
      <c r="A8020" t="s">
        <v>5366</v>
      </c>
      <c r="B8020">
        <v>1</v>
      </c>
      <c r="C8020" t="s">
        <v>5418</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16948</v>
      </c>
      <c r="R8020">
        <v>766</v>
      </c>
      <c r="S8020">
        <v>859</v>
      </c>
    </row>
    <row r="8021" spans="1:19" x14ac:dyDescent="0.3">
      <c r="A8021" t="s">
        <v>5366</v>
      </c>
      <c r="B8021">
        <v>1</v>
      </c>
      <c r="C8021" t="s">
        <v>5418</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16949</v>
      </c>
      <c r="R8021">
        <v>860</v>
      </c>
      <c r="S8021">
        <v>1013</v>
      </c>
    </row>
    <row r="8022" spans="1:19" x14ac:dyDescent="0.3">
      <c r="A8022" t="s">
        <v>5366</v>
      </c>
      <c r="B8022">
        <v>1</v>
      </c>
      <c r="C8022" t="s">
        <v>5418</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16950</v>
      </c>
      <c r="R8022">
        <v>1014</v>
      </c>
      <c r="S8022">
        <v>1384</v>
      </c>
    </row>
    <row r="8023" spans="1:19" x14ac:dyDescent="0.3">
      <c r="A8023" t="s">
        <v>5366</v>
      </c>
      <c r="B8023">
        <v>1</v>
      </c>
      <c r="C8023" t="s">
        <v>5418</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16951</v>
      </c>
      <c r="R8023">
        <v>1385</v>
      </c>
      <c r="S8023">
        <v>1533</v>
      </c>
    </row>
    <row r="8024" spans="1:19" x14ac:dyDescent="0.3">
      <c r="A8024" t="s">
        <v>5366</v>
      </c>
      <c r="B8024">
        <v>1</v>
      </c>
      <c r="C8024" t="s">
        <v>5418</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16952</v>
      </c>
      <c r="R8024">
        <v>1534</v>
      </c>
      <c r="S8024">
        <v>1642</v>
      </c>
    </row>
    <row r="8025" spans="1:19" x14ac:dyDescent="0.3">
      <c r="A8025" t="s">
        <v>5366</v>
      </c>
      <c r="B8025">
        <v>1</v>
      </c>
      <c r="C8025" t="s">
        <v>5418</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16953</v>
      </c>
      <c r="R8025">
        <v>1643</v>
      </c>
      <c r="S8025">
        <v>1706</v>
      </c>
    </row>
    <row r="8026" spans="1:19" x14ac:dyDescent="0.3">
      <c r="A8026" t="s">
        <v>5366</v>
      </c>
      <c r="B8026">
        <v>1</v>
      </c>
      <c r="C8026" t="s">
        <v>5418</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16954</v>
      </c>
      <c r="R8026">
        <v>1707</v>
      </c>
      <c r="S8026">
        <v>1871</v>
      </c>
    </row>
    <row r="8027" spans="1:19" x14ac:dyDescent="0.3">
      <c r="A8027" t="s">
        <v>5366</v>
      </c>
      <c r="B8027">
        <v>1</v>
      </c>
      <c r="C8027" t="s">
        <v>5418</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16958</v>
      </c>
      <c r="R8027">
        <v>1</v>
      </c>
      <c r="S8027">
        <v>91</v>
      </c>
    </row>
    <row r="8028" spans="1:19" x14ac:dyDescent="0.3">
      <c r="A8028" t="s">
        <v>5366</v>
      </c>
      <c r="B8028">
        <v>1</v>
      </c>
      <c r="C8028" t="s">
        <v>5418</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16959</v>
      </c>
      <c r="R8028">
        <v>1872</v>
      </c>
      <c r="S8028">
        <v>2039</v>
      </c>
    </row>
    <row r="8029" spans="1:19" x14ac:dyDescent="0.3">
      <c r="A8029" t="s">
        <v>5366</v>
      </c>
      <c r="B8029">
        <v>1</v>
      </c>
      <c r="C8029" t="s">
        <v>5401</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16948</v>
      </c>
      <c r="R8029">
        <v>68</v>
      </c>
      <c r="S8029">
        <v>161</v>
      </c>
    </row>
    <row r="8030" spans="1:19" x14ac:dyDescent="0.3">
      <c r="A8030" t="s">
        <v>5366</v>
      </c>
      <c r="B8030">
        <v>1</v>
      </c>
      <c r="C8030" t="s">
        <v>5401</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16949</v>
      </c>
      <c r="R8030">
        <v>162</v>
      </c>
      <c r="S8030">
        <v>315</v>
      </c>
    </row>
    <row r="8031" spans="1:19" x14ac:dyDescent="0.3">
      <c r="A8031" t="s">
        <v>5366</v>
      </c>
      <c r="B8031">
        <v>1</v>
      </c>
      <c r="C8031" t="s">
        <v>5401</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16950</v>
      </c>
      <c r="R8031">
        <v>316</v>
      </c>
      <c r="S8031">
        <v>686</v>
      </c>
    </row>
    <row r="8032" spans="1:19" x14ac:dyDescent="0.3">
      <c r="A8032" t="s">
        <v>5366</v>
      </c>
      <c r="B8032">
        <v>1</v>
      </c>
      <c r="C8032" t="s">
        <v>5401</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16951</v>
      </c>
      <c r="R8032">
        <v>687</v>
      </c>
      <c r="S8032">
        <v>835</v>
      </c>
    </row>
    <row r="8033" spans="1:19" x14ac:dyDescent="0.3">
      <c r="A8033" t="s">
        <v>5366</v>
      </c>
      <c r="B8033">
        <v>1</v>
      </c>
      <c r="C8033" t="s">
        <v>5401</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16952</v>
      </c>
      <c r="R8033">
        <v>836</v>
      </c>
      <c r="S8033">
        <v>944</v>
      </c>
    </row>
    <row r="8034" spans="1:19" x14ac:dyDescent="0.3">
      <c r="A8034" t="s">
        <v>5366</v>
      </c>
      <c r="B8034">
        <v>1</v>
      </c>
      <c r="C8034" t="s">
        <v>5401</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16953</v>
      </c>
      <c r="R8034">
        <v>945</v>
      </c>
      <c r="S8034">
        <v>1008</v>
      </c>
    </row>
    <row r="8035" spans="1:19" x14ac:dyDescent="0.3">
      <c r="A8035" t="s">
        <v>5366</v>
      </c>
      <c r="B8035">
        <v>1</v>
      </c>
      <c r="C8035" t="s">
        <v>5401</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16954</v>
      </c>
      <c r="R8035">
        <v>1009</v>
      </c>
      <c r="S8035">
        <v>1173</v>
      </c>
    </row>
    <row r="8036" spans="1:19" x14ac:dyDescent="0.3">
      <c r="A8036" t="s">
        <v>5366</v>
      </c>
      <c r="B8036">
        <v>1</v>
      </c>
      <c r="C8036" t="s">
        <v>5401</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16955</v>
      </c>
      <c r="R8036">
        <v>1174</v>
      </c>
      <c r="S8036">
        <v>1266</v>
      </c>
    </row>
    <row r="8037" spans="1:19" x14ac:dyDescent="0.3">
      <c r="A8037" t="s">
        <v>5366</v>
      </c>
      <c r="B8037">
        <v>1</v>
      </c>
      <c r="C8037" t="s">
        <v>5401</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16956</v>
      </c>
      <c r="R8037">
        <v>1267</v>
      </c>
      <c r="S8037">
        <v>1380</v>
      </c>
    </row>
    <row r="8038" spans="1:19" x14ac:dyDescent="0.3">
      <c r="A8038" t="s">
        <v>5366</v>
      </c>
      <c r="B8038">
        <v>1</v>
      </c>
      <c r="C8038" t="s">
        <v>5401</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16960</v>
      </c>
    </row>
    <row r="8039" spans="1:19" x14ac:dyDescent="0.3">
      <c r="A8039" t="s">
        <v>5366</v>
      </c>
      <c r="B8039">
        <v>1</v>
      </c>
      <c r="C8039" t="s">
        <v>5401</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16961</v>
      </c>
    </row>
    <row r="8040" spans="1:19" x14ac:dyDescent="0.3">
      <c r="A8040" t="s">
        <v>5366</v>
      </c>
      <c r="B8040">
        <v>1</v>
      </c>
      <c r="C8040" t="s">
        <v>5401</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16962</v>
      </c>
    </row>
    <row r="8041" spans="1:19" x14ac:dyDescent="0.3">
      <c r="A8041" t="s">
        <v>5366</v>
      </c>
      <c r="B8041">
        <v>1</v>
      </c>
      <c r="C8041" t="s">
        <v>5401</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16963</v>
      </c>
    </row>
    <row r="8042" spans="1:19" x14ac:dyDescent="0.3">
      <c r="A8042" t="s">
        <v>5366</v>
      </c>
      <c r="B8042">
        <v>1</v>
      </c>
      <c r="C8042" t="s">
        <v>5401</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16964</v>
      </c>
    </row>
    <row r="8043" spans="1:19" x14ac:dyDescent="0.3">
      <c r="A8043" t="s">
        <v>5366</v>
      </c>
      <c r="B8043">
        <v>1</v>
      </c>
      <c r="C8043" t="s">
        <v>5401</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16965</v>
      </c>
    </row>
    <row r="8044" spans="1:19" x14ac:dyDescent="0.3">
      <c r="A8044" t="s">
        <v>5366</v>
      </c>
      <c r="B8044">
        <v>1</v>
      </c>
      <c r="C8044" t="s">
        <v>5401</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16966</v>
      </c>
    </row>
    <row r="8045" spans="1:19" x14ac:dyDescent="0.3">
      <c r="A8045" t="s">
        <v>5366</v>
      </c>
      <c r="B8045">
        <v>1</v>
      </c>
      <c r="C8045" t="s">
        <v>5401</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16967</v>
      </c>
    </row>
    <row r="8046" spans="1:19" x14ac:dyDescent="0.3">
      <c r="A8046" t="s">
        <v>5366</v>
      </c>
      <c r="B8046">
        <v>1</v>
      </c>
      <c r="C8046" t="s">
        <v>5401</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16968</v>
      </c>
    </row>
    <row r="8047" spans="1:19" x14ac:dyDescent="0.3">
      <c r="A8047" t="s">
        <v>5366</v>
      </c>
      <c r="B8047">
        <v>1</v>
      </c>
      <c r="C8047" t="s">
        <v>5401</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16969</v>
      </c>
      <c r="R8047">
        <v>1</v>
      </c>
      <c r="S8047">
        <v>67</v>
      </c>
    </row>
    <row r="8048" spans="1:19" x14ac:dyDescent="0.3">
      <c r="A8048" t="s">
        <v>5366</v>
      </c>
      <c r="B8048">
        <v>1</v>
      </c>
      <c r="C8048" t="s">
        <v>5401</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16970</v>
      </c>
      <c r="R8048">
        <v>1381</v>
      </c>
      <c r="S8048">
        <v>1548</v>
      </c>
    </row>
    <row r="8049" spans="1:19" x14ac:dyDescent="0.3">
      <c r="A8049" t="s">
        <v>5366</v>
      </c>
      <c r="B8049">
        <v>1</v>
      </c>
      <c r="C8049" t="s">
        <v>5405</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16942</v>
      </c>
      <c r="R8049">
        <v>13</v>
      </c>
      <c r="S8049">
        <v>86</v>
      </c>
    </row>
    <row r="8050" spans="1:19" x14ac:dyDescent="0.3">
      <c r="A8050" t="s">
        <v>5366</v>
      </c>
      <c r="B8050">
        <v>1</v>
      </c>
      <c r="C8050" t="s">
        <v>5405</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16943</v>
      </c>
      <c r="R8050">
        <v>87</v>
      </c>
      <c r="S8050">
        <v>159</v>
      </c>
    </row>
    <row r="8051" spans="1:19" x14ac:dyDescent="0.3">
      <c r="A8051" t="s">
        <v>5366</v>
      </c>
      <c r="B8051">
        <v>1</v>
      </c>
      <c r="C8051" t="s">
        <v>5405</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16944</v>
      </c>
      <c r="R8051">
        <v>160</v>
      </c>
      <c r="S8051">
        <v>251</v>
      </c>
    </row>
    <row r="8052" spans="1:19" x14ac:dyDescent="0.3">
      <c r="A8052" t="s">
        <v>5366</v>
      </c>
      <c r="B8052">
        <v>1</v>
      </c>
      <c r="C8052" t="s">
        <v>5405</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16945</v>
      </c>
      <c r="R8052">
        <v>252</v>
      </c>
      <c r="S8052">
        <v>294</v>
      </c>
    </row>
    <row r="8053" spans="1:19" x14ac:dyDescent="0.3">
      <c r="A8053" t="s">
        <v>5366</v>
      </c>
      <c r="B8053">
        <v>1</v>
      </c>
      <c r="C8053" t="s">
        <v>5405</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16946</v>
      </c>
      <c r="R8053">
        <v>295</v>
      </c>
      <c r="S8053">
        <v>383</v>
      </c>
    </row>
    <row r="8054" spans="1:19" x14ac:dyDescent="0.3">
      <c r="A8054" t="s">
        <v>5366</v>
      </c>
      <c r="B8054">
        <v>1</v>
      </c>
      <c r="C8054" t="s">
        <v>5405</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16947</v>
      </c>
      <c r="R8054">
        <v>384</v>
      </c>
      <c r="S8054">
        <v>496</v>
      </c>
    </row>
    <row r="8055" spans="1:19" x14ac:dyDescent="0.3">
      <c r="A8055" t="s">
        <v>5366</v>
      </c>
      <c r="B8055">
        <v>1</v>
      </c>
      <c r="C8055" t="s">
        <v>5405</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16948</v>
      </c>
      <c r="R8055">
        <v>497</v>
      </c>
      <c r="S8055">
        <v>590</v>
      </c>
    </row>
    <row r="8056" spans="1:19" x14ac:dyDescent="0.3">
      <c r="A8056" t="s">
        <v>5366</v>
      </c>
      <c r="B8056">
        <v>1</v>
      </c>
      <c r="C8056" t="s">
        <v>5405</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16949</v>
      </c>
      <c r="R8056">
        <v>591</v>
      </c>
      <c r="S8056">
        <v>744</v>
      </c>
    </row>
    <row r="8057" spans="1:19" x14ac:dyDescent="0.3">
      <c r="A8057" t="s">
        <v>5366</v>
      </c>
      <c r="B8057">
        <v>1</v>
      </c>
      <c r="C8057" t="s">
        <v>5405</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16950</v>
      </c>
      <c r="R8057">
        <v>745</v>
      </c>
      <c r="S8057">
        <v>1115</v>
      </c>
    </row>
    <row r="8058" spans="1:19" x14ac:dyDescent="0.3">
      <c r="A8058" t="s">
        <v>5366</v>
      </c>
      <c r="B8058">
        <v>1</v>
      </c>
      <c r="C8058" t="s">
        <v>5405</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16951</v>
      </c>
      <c r="R8058">
        <v>1116</v>
      </c>
      <c r="S8058">
        <v>1264</v>
      </c>
    </row>
    <row r="8059" spans="1:19" x14ac:dyDescent="0.3">
      <c r="A8059" t="s">
        <v>5366</v>
      </c>
      <c r="B8059">
        <v>1</v>
      </c>
      <c r="C8059" t="s">
        <v>5405</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16952</v>
      </c>
      <c r="R8059">
        <v>1265</v>
      </c>
      <c r="S8059">
        <v>1373</v>
      </c>
    </row>
    <row r="8060" spans="1:19" x14ac:dyDescent="0.3">
      <c r="A8060" t="s">
        <v>5366</v>
      </c>
      <c r="B8060">
        <v>1</v>
      </c>
      <c r="C8060" t="s">
        <v>5405</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16953</v>
      </c>
      <c r="R8060">
        <v>1374</v>
      </c>
      <c r="S8060">
        <v>1437</v>
      </c>
    </row>
    <row r="8061" spans="1:19" x14ac:dyDescent="0.3">
      <c r="A8061" t="s">
        <v>5366</v>
      </c>
      <c r="B8061">
        <v>1</v>
      </c>
      <c r="C8061" t="s">
        <v>5405</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16954</v>
      </c>
      <c r="R8061">
        <v>1438</v>
      </c>
      <c r="S8061">
        <v>1602</v>
      </c>
    </row>
    <row r="8062" spans="1:19" x14ac:dyDescent="0.3">
      <c r="A8062" t="s">
        <v>5366</v>
      </c>
      <c r="B8062">
        <v>1</v>
      </c>
      <c r="C8062" t="s">
        <v>5405</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16955</v>
      </c>
      <c r="R8062">
        <v>1603</v>
      </c>
      <c r="S8062">
        <v>1695</v>
      </c>
    </row>
    <row r="8063" spans="1:19" x14ac:dyDescent="0.3">
      <c r="A8063" t="s">
        <v>5366</v>
      </c>
      <c r="B8063">
        <v>1</v>
      </c>
      <c r="C8063" t="s">
        <v>5405</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16956</v>
      </c>
      <c r="R8063">
        <v>1696</v>
      </c>
      <c r="S8063">
        <v>1809</v>
      </c>
    </row>
    <row r="8064" spans="1:19" x14ac:dyDescent="0.3">
      <c r="A8064" t="s">
        <v>5366</v>
      </c>
      <c r="B8064">
        <v>1</v>
      </c>
      <c r="C8064" t="s">
        <v>5405</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16965</v>
      </c>
    </row>
    <row r="8065" spans="1:19" x14ac:dyDescent="0.3">
      <c r="A8065" t="s">
        <v>5366</v>
      </c>
      <c r="B8065">
        <v>1</v>
      </c>
      <c r="C8065" t="s">
        <v>5405</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16959</v>
      </c>
      <c r="R8065">
        <v>1810</v>
      </c>
      <c r="S8065">
        <v>1977</v>
      </c>
    </row>
    <row r="8066" spans="1:19" x14ac:dyDescent="0.3">
      <c r="A8066" t="s">
        <v>5366</v>
      </c>
      <c r="B8066">
        <v>1</v>
      </c>
      <c r="C8066" t="s">
        <v>5405</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16971</v>
      </c>
    </row>
    <row r="8067" spans="1:19" x14ac:dyDescent="0.3">
      <c r="A8067" t="s">
        <v>5366</v>
      </c>
      <c r="B8067">
        <v>1</v>
      </c>
      <c r="C8067" t="s">
        <v>5405</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16972</v>
      </c>
      <c r="R8067">
        <v>1</v>
      </c>
      <c r="S8067">
        <v>12</v>
      </c>
    </row>
    <row r="8068" spans="1:19" x14ac:dyDescent="0.3">
      <c r="A8068" t="s">
        <v>5366</v>
      </c>
      <c r="B8068">
        <v>1</v>
      </c>
      <c r="C8068" t="s">
        <v>5409</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16948</v>
      </c>
      <c r="R8068">
        <v>68</v>
      </c>
      <c r="S8068">
        <v>161</v>
      </c>
    </row>
    <row r="8069" spans="1:19" x14ac:dyDescent="0.3">
      <c r="A8069" t="s">
        <v>5366</v>
      </c>
      <c r="B8069">
        <v>1</v>
      </c>
      <c r="C8069" t="s">
        <v>5409</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16949</v>
      </c>
      <c r="R8069">
        <v>162</v>
      </c>
      <c r="S8069">
        <v>315</v>
      </c>
    </row>
    <row r="8070" spans="1:19" x14ac:dyDescent="0.3">
      <c r="A8070" t="s">
        <v>5366</v>
      </c>
      <c r="B8070">
        <v>1</v>
      </c>
      <c r="C8070" t="s">
        <v>5409</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16950</v>
      </c>
      <c r="R8070">
        <v>316</v>
      </c>
      <c r="S8070">
        <v>686</v>
      </c>
    </row>
    <row r="8071" spans="1:19" x14ac:dyDescent="0.3">
      <c r="A8071" t="s">
        <v>5366</v>
      </c>
      <c r="B8071">
        <v>1</v>
      </c>
      <c r="C8071" t="s">
        <v>5409</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16951</v>
      </c>
      <c r="R8071">
        <v>687</v>
      </c>
      <c r="S8071">
        <v>835</v>
      </c>
    </row>
    <row r="8072" spans="1:19" x14ac:dyDescent="0.3">
      <c r="A8072" t="s">
        <v>5366</v>
      </c>
      <c r="B8072">
        <v>1</v>
      </c>
      <c r="C8072" t="s">
        <v>5409</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16952</v>
      </c>
      <c r="R8072">
        <v>836</v>
      </c>
      <c r="S8072">
        <v>944</v>
      </c>
    </row>
    <row r="8073" spans="1:19" x14ac:dyDescent="0.3">
      <c r="A8073" t="s">
        <v>5366</v>
      </c>
      <c r="B8073">
        <v>1</v>
      </c>
      <c r="C8073" t="s">
        <v>5409</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16953</v>
      </c>
      <c r="R8073">
        <v>945</v>
      </c>
      <c r="S8073">
        <v>1008</v>
      </c>
    </row>
    <row r="8074" spans="1:19" x14ac:dyDescent="0.3">
      <c r="A8074" t="s">
        <v>5366</v>
      </c>
      <c r="B8074">
        <v>1</v>
      </c>
      <c r="C8074" t="s">
        <v>5409</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16954</v>
      </c>
      <c r="R8074">
        <v>1009</v>
      </c>
      <c r="S8074">
        <v>1173</v>
      </c>
    </row>
    <row r="8075" spans="1:19" x14ac:dyDescent="0.3">
      <c r="A8075" t="s">
        <v>5366</v>
      </c>
      <c r="B8075">
        <v>1</v>
      </c>
      <c r="C8075" t="s">
        <v>5409</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16955</v>
      </c>
      <c r="R8075">
        <v>1174</v>
      </c>
      <c r="S8075">
        <v>1266</v>
      </c>
    </row>
    <row r="8076" spans="1:19" x14ac:dyDescent="0.3">
      <c r="A8076" t="s">
        <v>5366</v>
      </c>
      <c r="B8076">
        <v>1</v>
      </c>
      <c r="C8076" t="s">
        <v>5409</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16956</v>
      </c>
      <c r="R8076">
        <v>1267</v>
      </c>
      <c r="S8076">
        <v>1380</v>
      </c>
    </row>
    <row r="8077" spans="1:19" x14ac:dyDescent="0.3">
      <c r="A8077" t="s">
        <v>5366</v>
      </c>
      <c r="B8077">
        <v>1</v>
      </c>
      <c r="C8077" t="s">
        <v>5409</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16960</v>
      </c>
    </row>
    <row r="8078" spans="1:19" x14ac:dyDescent="0.3">
      <c r="A8078" t="s">
        <v>5366</v>
      </c>
      <c r="B8078">
        <v>1</v>
      </c>
      <c r="C8078" t="s">
        <v>5409</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16961</v>
      </c>
    </row>
    <row r="8079" spans="1:19" x14ac:dyDescent="0.3">
      <c r="A8079" t="s">
        <v>5366</v>
      </c>
      <c r="B8079">
        <v>1</v>
      </c>
      <c r="C8079" t="s">
        <v>5409</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16963</v>
      </c>
    </row>
    <row r="8080" spans="1:19" x14ac:dyDescent="0.3">
      <c r="A8080" t="s">
        <v>5366</v>
      </c>
      <c r="B8080">
        <v>1</v>
      </c>
      <c r="C8080" t="s">
        <v>5409</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16964</v>
      </c>
    </row>
    <row r="8081" spans="1:19" x14ac:dyDescent="0.3">
      <c r="A8081" t="s">
        <v>5366</v>
      </c>
      <c r="B8081">
        <v>1</v>
      </c>
      <c r="C8081" t="s">
        <v>5409</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16965</v>
      </c>
    </row>
    <row r="8082" spans="1:19" x14ac:dyDescent="0.3">
      <c r="A8082" t="s">
        <v>5366</v>
      </c>
      <c r="B8082">
        <v>1</v>
      </c>
      <c r="C8082" t="s">
        <v>5409</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16966</v>
      </c>
    </row>
    <row r="8083" spans="1:19" x14ac:dyDescent="0.3">
      <c r="A8083" t="s">
        <v>5366</v>
      </c>
      <c r="B8083">
        <v>1</v>
      </c>
      <c r="C8083" t="s">
        <v>5409</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16969</v>
      </c>
      <c r="R8083">
        <v>1</v>
      </c>
      <c r="S8083">
        <v>67</v>
      </c>
    </row>
    <row r="8084" spans="1:19" x14ac:dyDescent="0.3">
      <c r="A8084" t="s">
        <v>5366</v>
      </c>
      <c r="B8084">
        <v>1</v>
      </c>
      <c r="C8084" t="s">
        <v>5409</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16973</v>
      </c>
    </row>
    <row r="8085" spans="1:19" x14ac:dyDescent="0.3">
      <c r="A8085" t="s">
        <v>5366</v>
      </c>
      <c r="B8085">
        <v>1</v>
      </c>
      <c r="C8085" t="s">
        <v>5409</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16974</v>
      </c>
      <c r="R8085">
        <v>1381</v>
      </c>
      <c r="S8085">
        <v>1548</v>
      </c>
    </row>
    <row r="8086" spans="1:19" x14ac:dyDescent="0.3">
      <c r="A8086" t="s">
        <v>6301</v>
      </c>
      <c r="B8086">
        <v>1</v>
      </c>
      <c r="C8086" t="s">
        <v>6306</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16975</v>
      </c>
    </row>
    <row r="8087" spans="1:19" x14ac:dyDescent="0.3">
      <c r="A8087" t="s">
        <v>6301</v>
      </c>
      <c r="B8087">
        <v>1</v>
      </c>
      <c r="C8087" t="s">
        <v>6306</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16976</v>
      </c>
    </row>
    <row r="8088" spans="1:19" x14ac:dyDescent="0.3">
      <c r="A8088" t="s">
        <v>6301</v>
      </c>
      <c r="B8088">
        <v>1</v>
      </c>
      <c r="C8088" t="s">
        <v>6306</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16977</v>
      </c>
    </row>
    <row r="8089" spans="1:19" x14ac:dyDescent="0.3">
      <c r="A8089" t="s">
        <v>6301</v>
      </c>
      <c r="B8089">
        <v>1</v>
      </c>
      <c r="C8089" t="s">
        <v>6306</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16978</v>
      </c>
      <c r="R8089">
        <v>1</v>
      </c>
      <c r="S8089">
        <v>175</v>
      </c>
    </row>
    <row r="8090" spans="1:19" x14ac:dyDescent="0.3">
      <c r="A8090" t="s">
        <v>6301</v>
      </c>
      <c r="B8090">
        <v>1</v>
      </c>
      <c r="C8090" t="s">
        <v>6306</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16979</v>
      </c>
      <c r="R8090">
        <v>176</v>
      </c>
      <c r="S8090">
        <v>276</v>
      </c>
    </row>
    <row r="8091" spans="1:19" x14ac:dyDescent="0.3">
      <c r="A8091" t="s">
        <v>6301</v>
      </c>
      <c r="B8091">
        <v>1</v>
      </c>
      <c r="C8091" t="s">
        <v>6306</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16980</v>
      </c>
      <c r="R8091">
        <v>277</v>
      </c>
      <c r="S8091">
        <v>430</v>
      </c>
    </row>
    <row r="8092" spans="1:19" x14ac:dyDescent="0.3">
      <c r="A8092" t="s">
        <v>6301</v>
      </c>
      <c r="B8092">
        <v>1</v>
      </c>
      <c r="C8092" t="s">
        <v>6306</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16981</v>
      </c>
      <c r="R8092">
        <v>431</v>
      </c>
      <c r="S8092">
        <v>468</v>
      </c>
    </row>
    <row r="8093" spans="1:19" x14ac:dyDescent="0.3">
      <c r="A8093" t="s">
        <v>6301</v>
      </c>
      <c r="B8093">
        <v>1</v>
      </c>
      <c r="C8093" t="s">
        <v>6306</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16982</v>
      </c>
      <c r="R8093">
        <v>469</v>
      </c>
      <c r="S8093">
        <v>600</v>
      </c>
    </row>
    <row r="8094" spans="1:19" x14ac:dyDescent="0.3">
      <c r="A8094" t="s">
        <v>6301</v>
      </c>
      <c r="B8094">
        <v>1</v>
      </c>
      <c r="C8094" t="s">
        <v>6306</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16983</v>
      </c>
      <c r="R8094">
        <v>601</v>
      </c>
      <c r="S8094">
        <v>766</v>
      </c>
    </row>
    <row r="8095" spans="1:19" x14ac:dyDescent="0.3">
      <c r="A8095" t="s">
        <v>6301</v>
      </c>
      <c r="B8095">
        <v>1</v>
      </c>
      <c r="C8095" t="s">
        <v>6306</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16984</v>
      </c>
      <c r="R8095">
        <v>767</v>
      </c>
      <c r="S8095">
        <v>830</v>
      </c>
    </row>
    <row r="8096" spans="1:19" x14ac:dyDescent="0.3">
      <c r="A8096" t="s">
        <v>6301</v>
      </c>
      <c r="B8096">
        <v>1</v>
      </c>
      <c r="C8096" t="s">
        <v>6306</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16985</v>
      </c>
      <c r="R8096">
        <v>831</v>
      </c>
      <c r="S8096">
        <v>879</v>
      </c>
    </row>
    <row r="8097" spans="1:19" x14ac:dyDescent="0.3">
      <c r="A8097" t="s">
        <v>6301</v>
      </c>
      <c r="B8097">
        <v>1</v>
      </c>
      <c r="C8097" t="s">
        <v>6306</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16986</v>
      </c>
      <c r="R8097">
        <v>880</v>
      </c>
      <c r="S8097">
        <v>992</v>
      </c>
    </row>
    <row r="8098" spans="1:19" x14ac:dyDescent="0.3">
      <c r="A8098" t="s">
        <v>6301</v>
      </c>
      <c r="B8098">
        <v>1</v>
      </c>
      <c r="C8098" t="s">
        <v>6306</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16987</v>
      </c>
      <c r="R8098">
        <v>993</v>
      </c>
      <c r="S8098">
        <v>1110</v>
      </c>
    </row>
    <row r="8099" spans="1:19" x14ac:dyDescent="0.3">
      <c r="A8099" t="s">
        <v>6301</v>
      </c>
      <c r="B8099">
        <v>1</v>
      </c>
      <c r="C8099" t="s">
        <v>6306</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16988</v>
      </c>
      <c r="R8099">
        <v>1111</v>
      </c>
      <c r="S8099">
        <v>1210</v>
      </c>
    </row>
    <row r="8100" spans="1:19" x14ac:dyDescent="0.3">
      <c r="A8100" t="s">
        <v>6301</v>
      </c>
      <c r="B8100">
        <v>1</v>
      </c>
      <c r="C8100" t="s">
        <v>6306</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16989</v>
      </c>
      <c r="R8100">
        <v>1211</v>
      </c>
      <c r="S8100">
        <v>1407</v>
      </c>
    </row>
    <row r="8101" spans="1:19" x14ac:dyDescent="0.3">
      <c r="A8101" t="s">
        <v>6301</v>
      </c>
      <c r="B8101">
        <v>1</v>
      </c>
      <c r="C8101" t="s">
        <v>6306</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16990</v>
      </c>
      <c r="R8101">
        <v>1408</v>
      </c>
      <c r="S8101">
        <v>1545</v>
      </c>
    </row>
    <row r="8102" spans="1:19" x14ac:dyDescent="0.3">
      <c r="A8102" t="s">
        <v>6301</v>
      </c>
      <c r="B8102">
        <v>1</v>
      </c>
      <c r="C8102" t="s">
        <v>6306</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16991</v>
      </c>
    </row>
    <row r="8103" spans="1:19" x14ac:dyDescent="0.3">
      <c r="A8103" t="s">
        <v>6301</v>
      </c>
      <c r="B8103">
        <v>1</v>
      </c>
      <c r="C8103" t="s">
        <v>6306</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16992</v>
      </c>
      <c r="R8103">
        <v>1546</v>
      </c>
      <c r="S8103">
        <v>1635</v>
      </c>
    </row>
    <row r="8104" spans="1:19" x14ac:dyDescent="0.3">
      <c r="A8104" t="s">
        <v>6301</v>
      </c>
      <c r="B8104">
        <v>1</v>
      </c>
      <c r="C8104" t="s">
        <v>6318</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16978</v>
      </c>
      <c r="R8104">
        <v>1</v>
      </c>
      <c r="S8104">
        <v>175</v>
      </c>
    </row>
    <row r="8105" spans="1:19" x14ac:dyDescent="0.3">
      <c r="A8105" t="s">
        <v>6301</v>
      </c>
      <c r="B8105">
        <v>1</v>
      </c>
      <c r="C8105" t="s">
        <v>6318</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16979</v>
      </c>
      <c r="R8105">
        <v>176</v>
      </c>
      <c r="S8105">
        <v>276</v>
      </c>
    </row>
    <row r="8106" spans="1:19" x14ac:dyDescent="0.3">
      <c r="A8106" t="s">
        <v>6301</v>
      </c>
      <c r="B8106">
        <v>1</v>
      </c>
      <c r="C8106" t="s">
        <v>6318</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16980</v>
      </c>
      <c r="R8106">
        <v>277</v>
      </c>
      <c r="S8106">
        <v>430</v>
      </c>
    </row>
    <row r="8107" spans="1:19" x14ac:dyDescent="0.3">
      <c r="A8107" t="s">
        <v>6301</v>
      </c>
      <c r="B8107">
        <v>1</v>
      </c>
      <c r="C8107" t="s">
        <v>6318</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16981</v>
      </c>
      <c r="R8107">
        <v>431</v>
      </c>
      <c r="S8107">
        <v>468</v>
      </c>
    </row>
    <row r="8108" spans="1:19" x14ac:dyDescent="0.3">
      <c r="A8108" t="s">
        <v>6301</v>
      </c>
      <c r="B8108">
        <v>1</v>
      </c>
      <c r="C8108" t="s">
        <v>6318</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16982</v>
      </c>
      <c r="R8108">
        <v>469</v>
      </c>
      <c r="S8108">
        <v>600</v>
      </c>
    </row>
    <row r="8109" spans="1:19" x14ac:dyDescent="0.3">
      <c r="A8109" t="s">
        <v>6301</v>
      </c>
      <c r="B8109">
        <v>1</v>
      </c>
      <c r="C8109" t="s">
        <v>6318</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16983</v>
      </c>
      <c r="R8109">
        <v>601</v>
      </c>
      <c r="S8109">
        <v>766</v>
      </c>
    </row>
    <row r="8110" spans="1:19" x14ac:dyDescent="0.3">
      <c r="A8110" t="s">
        <v>6301</v>
      </c>
      <c r="B8110">
        <v>1</v>
      </c>
      <c r="C8110" t="s">
        <v>6318</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16984</v>
      </c>
      <c r="R8110">
        <v>767</v>
      </c>
      <c r="S8110">
        <v>830</v>
      </c>
    </row>
    <row r="8111" spans="1:19" x14ac:dyDescent="0.3">
      <c r="A8111" t="s">
        <v>6301</v>
      </c>
      <c r="B8111">
        <v>1</v>
      </c>
      <c r="C8111" t="s">
        <v>6318</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16985</v>
      </c>
      <c r="R8111">
        <v>831</v>
      </c>
      <c r="S8111">
        <v>879</v>
      </c>
    </row>
    <row r="8112" spans="1:19" x14ac:dyDescent="0.3">
      <c r="A8112" t="s">
        <v>6301</v>
      </c>
      <c r="B8112">
        <v>1</v>
      </c>
      <c r="C8112" t="s">
        <v>6318</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16986</v>
      </c>
      <c r="R8112">
        <v>880</v>
      </c>
      <c r="S8112">
        <v>992</v>
      </c>
    </row>
    <row r="8113" spans="1:19" x14ac:dyDescent="0.3">
      <c r="A8113" t="s">
        <v>6301</v>
      </c>
      <c r="B8113">
        <v>1</v>
      </c>
      <c r="C8113" t="s">
        <v>6318</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16987</v>
      </c>
      <c r="R8113">
        <v>993</v>
      </c>
      <c r="S8113">
        <v>1110</v>
      </c>
    </row>
    <row r="8114" spans="1:19" x14ac:dyDescent="0.3">
      <c r="A8114" t="s">
        <v>6301</v>
      </c>
      <c r="B8114">
        <v>1</v>
      </c>
      <c r="C8114" t="s">
        <v>6318</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16988</v>
      </c>
      <c r="R8114">
        <v>1111</v>
      </c>
      <c r="S8114">
        <v>1210</v>
      </c>
    </row>
    <row r="8115" spans="1:19" x14ac:dyDescent="0.3">
      <c r="A8115" t="s">
        <v>6301</v>
      </c>
      <c r="B8115">
        <v>1</v>
      </c>
      <c r="C8115" t="s">
        <v>6318</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16989</v>
      </c>
      <c r="R8115">
        <v>1211</v>
      </c>
      <c r="S8115">
        <v>1407</v>
      </c>
    </row>
    <row r="8116" spans="1:19" x14ac:dyDescent="0.3">
      <c r="A8116" t="s">
        <v>6301</v>
      </c>
      <c r="B8116">
        <v>1</v>
      </c>
      <c r="C8116" t="s">
        <v>6318</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16990</v>
      </c>
      <c r="R8116">
        <v>1408</v>
      </c>
      <c r="S8116">
        <v>1545</v>
      </c>
    </row>
    <row r="8117" spans="1:19" x14ac:dyDescent="0.3">
      <c r="A8117" t="s">
        <v>6301</v>
      </c>
      <c r="B8117">
        <v>1</v>
      </c>
      <c r="C8117" t="s">
        <v>6318</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16993</v>
      </c>
    </row>
    <row r="8118" spans="1:19" x14ac:dyDescent="0.3">
      <c r="A8118" t="s">
        <v>6301</v>
      </c>
      <c r="B8118">
        <v>1</v>
      </c>
      <c r="C8118" t="s">
        <v>6318</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16994</v>
      </c>
    </row>
    <row r="8119" spans="1:19" x14ac:dyDescent="0.3">
      <c r="A8119" t="s">
        <v>6301</v>
      </c>
      <c r="B8119">
        <v>1</v>
      </c>
      <c r="C8119" t="s">
        <v>6318</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16995</v>
      </c>
      <c r="R8119">
        <v>1546</v>
      </c>
      <c r="S8119">
        <v>1635</v>
      </c>
    </row>
    <row r="8120" spans="1:19" x14ac:dyDescent="0.3">
      <c r="A8120" t="s">
        <v>6301</v>
      </c>
      <c r="B8120">
        <v>1</v>
      </c>
      <c r="C8120" t="s">
        <v>6321</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16978</v>
      </c>
      <c r="R8120">
        <v>1</v>
      </c>
      <c r="S8120">
        <v>175</v>
      </c>
    </row>
    <row r="8121" spans="1:19" x14ac:dyDescent="0.3">
      <c r="A8121" t="s">
        <v>6301</v>
      </c>
      <c r="B8121">
        <v>1</v>
      </c>
      <c r="C8121" t="s">
        <v>6321</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16979</v>
      </c>
      <c r="R8121">
        <v>176</v>
      </c>
      <c r="S8121">
        <v>276</v>
      </c>
    </row>
    <row r="8122" spans="1:19" x14ac:dyDescent="0.3">
      <c r="A8122" t="s">
        <v>6301</v>
      </c>
      <c r="B8122">
        <v>1</v>
      </c>
      <c r="C8122" t="s">
        <v>6321</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16980</v>
      </c>
      <c r="R8122">
        <v>277</v>
      </c>
      <c r="S8122">
        <v>430</v>
      </c>
    </row>
    <row r="8123" spans="1:19" x14ac:dyDescent="0.3">
      <c r="A8123" t="s">
        <v>6301</v>
      </c>
      <c r="B8123">
        <v>1</v>
      </c>
      <c r="C8123" t="s">
        <v>6321</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16981</v>
      </c>
      <c r="R8123">
        <v>431</v>
      </c>
      <c r="S8123">
        <v>468</v>
      </c>
    </row>
    <row r="8124" spans="1:19" x14ac:dyDescent="0.3">
      <c r="A8124" t="s">
        <v>6301</v>
      </c>
      <c r="B8124">
        <v>1</v>
      </c>
      <c r="C8124" t="s">
        <v>6321</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16982</v>
      </c>
      <c r="R8124">
        <v>469</v>
      </c>
      <c r="S8124">
        <v>600</v>
      </c>
    </row>
    <row r="8125" spans="1:19" x14ac:dyDescent="0.3">
      <c r="A8125" t="s">
        <v>6301</v>
      </c>
      <c r="B8125">
        <v>1</v>
      </c>
      <c r="C8125" t="s">
        <v>6321</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16983</v>
      </c>
      <c r="R8125">
        <v>601</v>
      </c>
      <c r="S8125">
        <v>766</v>
      </c>
    </row>
    <row r="8126" spans="1:19" x14ac:dyDescent="0.3">
      <c r="A8126" t="s">
        <v>6301</v>
      </c>
      <c r="B8126">
        <v>1</v>
      </c>
      <c r="C8126" t="s">
        <v>6321</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16984</v>
      </c>
      <c r="R8126">
        <v>767</v>
      </c>
      <c r="S8126">
        <v>830</v>
      </c>
    </row>
    <row r="8127" spans="1:19" x14ac:dyDescent="0.3">
      <c r="A8127" t="s">
        <v>6301</v>
      </c>
      <c r="B8127">
        <v>1</v>
      </c>
      <c r="C8127" t="s">
        <v>6321</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16985</v>
      </c>
      <c r="R8127">
        <v>831</v>
      </c>
      <c r="S8127">
        <v>879</v>
      </c>
    </row>
    <row r="8128" spans="1:19" x14ac:dyDescent="0.3">
      <c r="A8128" t="s">
        <v>6301</v>
      </c>
      <c r="B8128">
        <v>1</v>
      </c>
      <c r="C8128" t="s">
        <v>6321</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16986</v>
      </c>
      <c r="R8128">
        <v>880</v>
      </c>
      <c r="S8128">
        <v>992</v>
      </c>
    </row>
    <row r="8129" spans="1:19" x14ac:dyDescent="0.3">
      <c r="A8129" t="s">
        <v>6301</v>
      </c>
      <c r="B8129">
        <v>1</v>
      </c>
      <c r="C8129" t="s">
        <v>6321</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16987</v>
      </c>
      <c r="R8129">
        <v>993</v>
      </c>
      <c r="S8129">
        <v>1110</v>
      </c>
    </row>
    <row r="8130" spans="1:19" x14ac:dyDescent="0.3">
      <c r="A8130" t="s">
        <v>6301</v>
      </c>
      <c r="B8130">
        <v>1</v>
      </c>
      <c r="C8130" t="s">
        <v>6321</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16988</v>
      </c>
      <c r="R8130">
        <v>1111</v>
      </c>
      <c r="S8130">
        <v>1210</v>
      </c>
    </row>
    <row r="8131" spans="1:19" x14ac:dyDescent="0.3">
      <c r="A8131" t="s">
        <v>6301</v>
      </c>
      <c r="B8131">
        <v>1</v>
      </c>
      <c r="C8131" t="s">
        <v>6321</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16989</v>
      </c>
      <c r="R8131">
        <v>1211</v>
      </c>
      <c r="S8131">
        <v>1407</v>
      </c>
    </row>
    <row r="8132" spans="1:19" x14ac:dyDescent="0.3">
      <c r="A8132" t="s">
        <v>6301</v>
      </c>
      <c r="B8132">
        <v>1</v>
      </c>
      <c r="C8132" t="s">
        <v>6321</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16990</v>
      </c>
      <c r="R8132">
        <v>1408</v>
      </c>
      <c r="S8132">
        <v>1545</v>
      </c>
    </row>
    <row r="8133" spans="1:19" x14ac:dyDescent="0.3">
      <c r="A8133" t="s">
        <v>6301</v>
      </c>
      <c r="B8133">
        <v>1</v>
      </c>
      <c r="C8133" t="s">
        <v>6321</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16993</v>
      </c>
    </row>
    <row r="8134" spans="1:19" x14ac:dyDescent="0.3">
      <c r="A8134" t="s">
        <v>6301</v>
      </c>
      <c r="B8134">
        <v>1</v>
      </c>
      <c r="C8134" t="s">
        <v>6321</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16995</v>
      </c>
      <c r="R8134">
        <v>1546</v>
      </c>
      <c r="S8134">
        <v>1635</v>
      </c>
    </row>
    <row r="8135" spans="1:19" x14ac:dyDescent="0.3">
      <c r="A8135" t="s">
        <v>6301</v>
      </c>
      <c r="B8135">
        <v>1</v>
      </c>
      <c r="C8135" t="s">
        <v>6324</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16978</v>
      </c>
      <c r="R8135">
        <v>1</v>
      </c>
      <c r="S8135">
        <v>175</v>
      </c>
    </row>
    <row r="8136" spans="1:19" x14ac:dyDescent="0.3">
      <c r="A8136" t="s">
        <v>6301</v>
      </c>
      <c r="B8136">
        <v>1</v>
      </c>
      <c r="C8136" t="s">
        <v>6324</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16979</v>
      </c>
      <c r="R8136">
        <v>176</v>
      </c>
      <c r="S8136">
        <v>276</v>
      </c>
    </row>
    <row r="8137" spans="1:19" x14ac:dyDescent="0.3">
      <c r="A8137" t="s">
        <v>6301</v>
      </c>
      <c r="B8137">
        <v>1</v>
      </c>
      <c r="C8137" t="s">
        <v>6324</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16996</v>
      </c>
      <c r="R8137">
        <v>340</v>
      </c>
      <c r="S8137">
        <v>384</v>
      </c>
    </row>
    <row r="8138" spans="1:19" x14ac:dyDescent="0.3">
      <c r="A8138" t="s">
        <v>6301</v>
      </c>
      <c r="B8138">
        <v>1</v>
      </c>
      <c r="C8138" t="s">
        <v>6324</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16980</v>
      </c>
      <c r="R8138">
        <v>385</v>
      </c>
      <c r="S8138">
        <v>538</v>
      </c>
    </row>
    <row r="8139" spans="1:19" x14ac:dyDescent="0.3">
      <c r="A8139" t="s">
        <v>6301</v>
      </c>
      <c r="B8139">
        <v>1</v>
      </c>
      <c r="C8139" t="s">
        <v>6324</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16981</v>
      </c>
      <c r="R8139">
        <v>539</v>
      </c>
      <c r="S8139">
        <v>576</v>
      </c>
    </row>
    <row r="8140" spans="1:19" x14ac:dyDescent="0.3">
      <c r="A8140" t="s">
        <v>6301</v>
      </c>
      <c r="B8140">
        <v>1</v>
      </c>
      <c r="C8140" t="s">
        <v>6324</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16982</v>
      </c>
      <c r="R8140">
        <v>577</v>
      </c>
      <c r="S8140">
        <v>708</v>
      </c>
    </row>
    <row r="8141" spans="1:19" x14ac:dyDescent="0.3">
      <c r="A8141" t="s">
        <v>6301</v>
      </c>
      <c r="B8141">
        <v>1</v>
      </c>
      <c r="C8141" t="s">
        <v>6324</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16983</v>
      </c>
      <c r="R8141">
        <v>709</v>
      </c>
      <c r="S8141">
        <v>874</v>
      </c>
    </row>
    <row r="8142" spans="1:19" x14ac:dyDescent="0.3">
      <c r="A8142" t="s">
        <v>6301</v>
      </c>
      <c r="B8142">
        <v>1</v>
      </c>
      <c r="C8142" t="s">
        <v>6324</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16984</v>
      </c>
      <c r="R8142">
        <v>875</v>
      </c>
      <c r="S8142">
        <v>938</v>
      </c>
    </row>
    <row r="8143" spans="1:19" x14ac:dyDescent="0.3">
      <c r="A8143" t="s">
        <v>6301</v>
      </c>
      <c r="B8143">
        <v>1</v>
      </c>
      <c r="C8143" t="s">
        <v>6324</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16985</v>
      </c>
      <c r="R8143">
        <v>939</v>
      </c>
      <c r="S8143">
        <v>987</v>
      </c>
    </row>
    <row r="8144" spans="1:19" x14ac:dyDescent="0.3">
      <c r="A8144" t="s">
        <v>6301</v>
      </c>
      <c r="B8144">
        <v>1</v>
      </c>
      <c r="C8144" t="s">
        <v>6324</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16986</v>
      </c>
      <c r="R8144">
        <v>988</v>
      </c>
      <c r="S8144">
        <v>1100</v>
      </c>
    </row>
    <row r="8145" spans="1:19" x14ac:dyDescent="0.3">
      <c r="A8145" t="s">
        <v>6301</v>
      </c>
      <c r="B8145">
        <v>1</v>
      </c>
      <c r="C8145" t="s">
        <v>6324</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16987</v>
      </c>
      <c r="R8145">
        <v>1101</v>
      </c>
      <c r="S8145">
        <v>1218</v>
      </c>
    </row>
    <row r="8146" spans="1:19" x14ac:dyDescent="0.3">
      <c r="A8146" t="s">
        <v>6301</v>
      </c>
      <c r="B8146">
        <v>1</v>
      </c>
      <c r="C8146" t="s">
        <v>6324</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16988</v>
      </c>
      <c r="R8146">
        <v>1219</v>
      </c>
      <c r="S8146">
        <v>1318</v>
      </c>
    </row>
    <row r="8147" spans="1:19" x14ac:dyDescent="0.3">
      <c r="A8147" t="s">
        <v>6301</v>
      </c>
      <c r="B8147">
        <v>1</v>
      </c>
      <c r="C8147" t="s">
        <v>6324</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16989</v>
      </c>
      <c r="R8147">
        <v>1319</v>
      </c>
      <c r="S8147">
        <v>1515</v>
      </c>
    </row>
    <row r="8148" spans="1:19" x14ac:dyDescent="0.3">
      <c r="A8148" t="s">
        <v>6301</v>
      </c>
      <c r="B8148">
        <v>1</v>
      </c>
      <c r="C8148" t="s">
        <v>6324</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16990</v>
      </c>
      <c r="R8148">
        <v>1516</v>
      </c>
      <c r="S8148">
        <v>1653</v>
      </c>
    </row>
    <row r="8149" spans="1:19" x14ac:dyDescent="0.3">
      <c r="A8149" t="s">
        <v>6301</v>
      </c>
      <c r="B8149">
        <v>1</v>
      </c>
      <c r="C8149" t="s">
        <v>6324</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16997</v>
      </c>
      <c r="R8149">
        <v>277</v>
      </c>
      <c r="S8149">
        <v>339</v>
      </c>
    </row>
    <row r="8150" spans="1:19" x14ac:dyDescent="0.3">
      <c r="A8150" t="s">
        <v>6301</v>
      </c>
      <c r="B8150">
        <v>1</v>
      </c>
      <c r="C8150" t="s">
        <v>6324</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16995</v>
      </c>
      <c r="R8150">
        <v>1654</v>
      </c>
      <c r="S8150">
        <v>1743</v>
      </c>
    </row>
    <row r="8151" spans="1:19" x14ac:dyDescent="0.3">
      <c r="A8151" t="s">
        <v>6301</v>
      </c>
      <c r="B8151">
        <v>1</v>
      </c>
      <c r="C8151" t="s">
        <v>6328</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16978</v>
      </c>
      <c r="R8151">
        <v>1</v>
      </c>
      <c r="S8151">
        <v>175</v>
      </c>
    </row>
    <row r="8152" spans="1:19" x14ac:dyDescent="0.3">
      <c r="A8152" t="s">
        <v>6301</v>
      </c>
      <c r="B8152">
        <v>1</v>
      </c>
      <c r="C8152" t="s">
        <v>6328</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16979</v>
      </c>
      <c r="R8152">
        <v>176</v>
      </c>
      <c r="S8152">
        <v>276</v>
      </c>
    </row>
    <row r="8153" spans="1:19" x14ac:dyDescent="0.3">
      <c r="A8153" t="s">
        <v>6301</v>
      </c>
      <c r="B8153">
        <v>1</v>
      </c>
      <c r="C8153" t="s">
        <v>6328</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16980</v>
      </c>
      <c r="R8153">
        <v>340</v>
      </c>
      <c r="S8153">
        <v>493</v>
      </c>
    </row>
    <row r="8154" spans="1:19" x14ac:dyDescent="0.3">
      <c r="A8154" t="s">
        <v>6301</v>
      </c>
      <c r="B8154">
        <v>1</v>
      </c>
      <c r="C8154" t="s">
        <v>6328</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16981</v>
      </c>
      <c r="R8154">
        <v>494</v>
      </c>
      <c r="S8154">
        <v>531</v>
      </c>
    </row>
    <row r="8155" spans="1:19" x14ac:dyDescent="0.3">
      <c r="A8155" t="s">
        <v>6301</v>
      </c>
      <c r="B8155">
        <v>1</v>
      </c>
      <c r="C8155" t="s">
        <v>6328</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16982</v>
      </c>
      <c r="R8155">
        <v>532</v>
      </c>
      <c r="S8155">
        <v>663</v>
      </c>
    </row>
    <row r="8156" spans="1:19" x14ac:dyDescent="0.3">
      <c r="A8156" t="s">
        <v>6301</v>
      </c>
      <c r="B8156">
        <v>1</v>
      </c>
      <c r="C8156" t="s">
        <v>6328</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16983</v>
      </c>
      <c r="R8156">
        <v>664</v>
      </c>
      <c r="S8156">
        <v>829</v>
      </c>
    </row>
    <row r="8157" spans="1:19" x14ac:dyDescent="0.3">
      <c r="A8157" t="s">
        <v>6301</v>
      </c>
      <c r="B8157">
        <v>1</v>
      </c>
      <c r="C8157" t="s">
        <v>6328</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16984</v>
      </c>
      <c r="R8157">
        <v>830</v>
      </c>
      <c r="S8157">
        <v>893</v>
      </c>
    </row>
    <row r="8158" spans="1:19" x14ac:dyDescent="0.3">
      <c r="A8158" t="s">
        <v>6301</v>
      </c>
      <c r="B8158">
        <v>1</v>
      </c>
      <c r="C8158" t="s">
        <v>6328</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16985</v>
      </c>
      <c r="R8158">
        <v>894</v>
      </c>
      <c r="S8158">
        <v>942</v>
      </c>
    </row>
    <row r="8159" spans="1:19" x14ac:dyDescent="0.3">
      <c r="A8159" t="s">
        <v>6301</v>
      </c>
      <c r="B8159">
        <v>1</v>
      </c>
      <c r="C8159" t="s">
        <v>6328</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16986</v>
      </c>
      <c r="R8159">
        <v>943</v>
      </c>
      <c r="S8159">
        <v>1055</v>
      </c>
    </row>
    <row r="8160" spans="1:19" x14ac:dyDescent="0.3">
      <c r="A8160" t="s">
        <v>6301</v>
      </c>
      <c r="B8160">
        <v>1</v>
      </c>
      <c r="C8160" t="s">
        <v>6328</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16987</v>
      </c>
      <c r="R8160">
        <v>1056</v>
      </c>
      <c r="S8160">
        <v>1173</v>
      </c>
    </row>
    <row r="8161" spans="1:19" x14ac:dyDescent="0.3">
      <c r="A8161" t="s">
        <v>6301</v>
      </c>
      <c r="B8161">
        <v>1</v>
      </c>
      <c r="C8161" t="s">
        <v>6328</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16988</v>
      </c>
      <c r="R8161">
        <v>1174</v>
      </c>
      <c r="S8161">
        <v>1273</v>
      </c>
    </row>
    <row r="8162" spans="1:19" x14ac:dyDescent="0.3">
      <c r="A8162" t="s">
        <v>6301</v>
      </c>
      <c r="B8162">
        <v>1</v>
      </c>
      <c r="C8162" t="s">
        <v>6328</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16989</v>
      </c>
      <c r="R8162">
        <v>1274</v>
      </c>
      <c r="S8162">
        <v>1470</v>
      </c>
    </row>
    <row r="8163" spans="1:19" x14ac:dyDescent="0.3">
      <c r="A8163" t="s">
        <v>6301</v>
      </c>
      <c r="B8163">
        <v>1</v>
      </c>
      <c r="C8163" t="s">
        <v>6328</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16990</v>
      </c>
      <c r="R8163">
        <v>1471</v>
      </c>
      <c r="S8163">
        <v>1608</v>
      </c>
    </row>
    <row r="8164" spans="1:19" x14ac:dyDescent="0.3">
      <c r="A8164" t="s">
        <v>6301</v>
      </c>
      <c r="B8164">
        <v>1</v>
      </c>
      <c r="C8164" t="s">
        <v>6328</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16997</v>
      </c>
      <c r="R8164">
        <v>277</v>
      </c>
      <c r="S8164">
        <v>339</v>
      </c>
    </row>
    <row r="8165" spans="1:19" x14ac:dyDescent="0.3">
      <c r="A8165" t="s">
        <v>6301</v>
      </c>
      <c r="B8165">
        <v>1</v>
      </c>
      <c r="C8165" t="s">
        <v>6328</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16995</v>
      </c>
      <c r="R8165">
        <v>1609</v>
      </c>
      <c r="S8165">
        <v>1698</v>
      </c>
    </row>
    <row r="8166" spans="1:19" x14ac:dyDescent="0.3">
      <c r="A8166" t="s">
        <v>6301</v>
      </c>
      <c r="B8166">
        <v>1</v>
      </c>
      <c r="C8166" t="s">
        <v>6331</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16978</v>
      </c>
      <c r="R8166">
        <v>1</v>
      </c>
      <c r="S8166">
        <v>175</v>
      </c>
    </row>
    <row r="8167" spans="1:19" x14ac:dyDescent="0.3">
      <c r="A8167" t="s">
        <v>6301</v>
      </c>
      <c r="B8167">
        <v>1</v>
      </c>
      <c r="C8167" t="s">
        <v>6331</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16979</v>
      </c>
      <c r="R8167">
        <v>176</v>
      </c>
      <c r="S8167">
        <v>276</v>
      </c>
    </row>
    <row r="8168" spans="1:19" x14ac:dyDescent="0.3">
      <c r="A8168" t="s">
        <v>6301</v>
      </c>
      <c r="B8168">
        <v>1</v>
      </c>
      <c r="C8168" t="s">
        <v>6331</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16996</v>
      </c>
      <c r="R8168">
        <v>277</v>
      </c>
      <c r="S8168">
        <v>321</v>
      </c>
    </row>
    <row r="8169" spans="1:19" x14ac:dyDescent="0.3">
      <c r="A8169" t="s">
        <v>6301</v>
      </c>
      <c r="B8169">
        <v>1</v>
      </c>
      <c r="C8169" t="s">
        <v>6331</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16980</v>
      </c>
      <c r="R8169">
        <v>322</v>
      </c>
      <c r="S8169">
        <v>475</v>
      </c>
    </row>
    <row r="8170" spans="1:19" x14ac:dyDescent="0.3">
      <c r="A8170" t="s">
        <v>6301</v>
      </c>
      <c r="B8170">
        <v>1</v>
      </c>
      <c r="C8170" t="s">
        <v>6331</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16981</v>
      </c>
      <c r="R8170">
        <v>476</v>
      </c>
      <c r="S8170">
        <v>513</v>
      </c>
    </row>
    <row r="8171" spans="1:19" x14ac:dyDescent="0.3">
      <c r="A8171" t="s">
        <v>6301</v>
      </c>
      <c r="B8171">
        <v>1</v>
      </c>
      <c r="C8171" t="s">
        <v>6331</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16982</v>
      </c>
      <c r="R8171">
        <v>514</v>
      </c>
      <c r="S8171">
        <v>645</v>
      </c>
    </row>
    <row r="8172" spans="1:19" x14ac:dyDescent="0.3">
      <c r="A8172" t="s">
        <v>6301</v>
      </c>
      <c r="B8172">
        <v>1</v>
      </c>
      <c r="C8172" t="s">
        <v>6331</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16983</v>
      </c>
      <c r="R8172">
        <v>646</v>
      </c>
      <c r="S8172">
        <v>811</v>
      </c>
    </row>
    <row r="8173" spans="1:19" x14ac:dyDescent="0.3">
      <c r="A8173" t="s">
        <v>6301</v>
      </c>
      <c r="B8173">
        <v>1</v>
      </c>
      <c r="C8173" t="s">
        <v>6331</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16984</v>
      </c>
      <c r="R8173">
        <v>812</v>
      </c>
      <c r="S8173">
        <v>875</v>
      </c>
    </row>
    <row r="8174" spans="1:19" x14ac:dyDescent="0.3">
      <c r="A8174" t="s">
        <v>6301</v>
      </c>
      <c r="B8174">
        <v>1</v>
      </c>
      <c r="C8174" t="s">
        <v>6331</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16985</v>
      </c>
      <c r="R8174">
        <v>876</v>
      </c>
      <c r="S8174">
        <v>924</v>
      </c>
    </row>
    <row r="8175" spans="1:19" x14ac:dyDescent="0.3">
      <c r="A8175" t="s">
        <v>6301</v>
      </c>
      <c r="B8175">
        <v>1</v>
      </c>
      <c r="C8175" t="s">
        <v>6331</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16986</v>
      </c>
      <c r="R8175">
        <v>925</v>
      </c>
      <c r="S8175">
        <v>1037</v>
      </c>
    </row>
    <row r="8176" spans="1:19" x14ac:dyDescent="0.3">
      <c r="A8176" t="s">
        <v>6301</v>
      </c>
      <c r="B8176">
        <v>1</v>
      </c>
      <c r="C8176" t="s">
        <v>6331</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16987</v>
      </c>
      <c r="R8176">
        <v>1038</v>
      </c>
      <c r="S8176">
        <v>1155</v>
      </c>
    </row>
    <row r="8177" spans="1:19" x14ac:dyDescent="0.3">
      <c r="A8177" t="s">
        <v>6301</v>
      </c>
      <c r="B8177">
        <v>1</v>
      </c>
      <c r="C8177" t="s">
        <v>6331</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16988</v>
      </c>
      <c r="R8177">
        <v>1156</v>
      </c>
      <c r="S8177">
        <v>1255</v>
      </c>
    </row>
    <row r="8178" spans="1:19" x14ac:dyDescent="0.3">
      <c r="A8178" t="s">
        <v>6301</v>
      </c>
      <c r="B8178">
        <v>1</v>
      </c>
      <c r="C8178" t="s">
        <v>6331</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16989</v>
      </c>
      <c r="R8178">
        <v>1256</v>
      </c>
      <c r="S8178">
        <v>1452</v>
      </c>
    </row>
    <row r="8179" spans="1:19" x14ac:dyDescent="0.3">
      <c r="A8179" t="s">
        <v>6301</v>
      </c>
      <c r="B8179">
        <v>1</v>
      </c>
      <c r="C8179" t="s">
        <v>6331</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16990</v>
      </c>
      <c r="R8179">
        <v>1453</v>
      </c>
      <c r="S8179">
        <v>1590</v>
      </c>
    </row>
    <row r="8180" spans="1:19" x14ac:dyDescent="0.3">
      <c r="A8180" t="s">
        <v>6301</v>
      </c>
      <c r="B8180">
        <v>1</v>
      </c>
      <c r="C8180" t="s">
        <v>6331</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16995</v>
      </c>
      <c r="R8180">
        <v>1591</v>
      </c>
      <c r="S8180">
        <v>1680</v>
      </c>
    </row>
    <row r="8181" spans="1:19" x14ac:dyDescent="0.3">
      <c r="A8181" t="s">
        <v>3576</v>
      </c>
      <c r="B8181">
        <v>-1</v>
      </c>
      <c r="C8181" t="s">
        <v>3577</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16998</v>
      </c>
    </row>
    <row r="8182" spans="1:19" x14ac:dyDescent="0.3">
      <c r="A8182" t="s">
        <v>3576</v>
      </c>
      <c r="B8182">
        <v>-1</v>
      </c>
      <c r="C8182" t="s">
        <v>3577</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16999</v>
      </c>
    </row>
    <row r="8183" spans="1:19" x14ac:dyDescent="0.3">
      <c r="A8183" t="s">
        <v>3576</v>
      </c>
      <c r="B8183">
        <v>-1</v>
      </c>
      <c r="C8183" t="s">
        <v>3577</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17000</v>
      </c>
    </row>
    <row r="8184" spans="1:19" x14ac:dyDescent="0.3">
      <c r="A8184" t="s">
        <v>3576</v>
      </c>
      <c r="B8184">
        <v>-1</v>
      </c>
      <c r="C8184" t="s">
        <v>3577</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17001</v>
      </c>
      <c r="R8184">
        <v>1</v>
      </c>
      <c r="S8184">
        <v>249</v>
      </c>
    </row>
    <row r="8185" spans="1:19" x14ac:dyDescent="0.3">
      <c r="A8185" t="s">
        <v>3576</v>
      </c>
      <c r="B8185">
        <v>-1</v>
      </c>
      <c r="C8185" t="s">
        <v>3577</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17002</v>
      </c>
      <c r="R8185">
        <v>250</v>
      </c>
      <c r="S8185">
        <v>396</v>
      </c>
    </row>
    <row r="8186" spans="1:19" x14ac:dyDescent="0.3">
      <c r="A8186" t="s">
        <v>3576</v>
      </c>
      <c r="B8186">
        <v>-1</v>
      </c>
      <c r="C8186" t="s">
        <v>3577</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17003</v>
      </c>
      <c r="R8186">
        <v>397</v>
      </c>
      <c r="S8186">
        <v>618</v>
      </c>
    </row>
    <row r="8187" spans="1:19" x14ac:dyDescent="0.3">
      <c r="A8187" t="s">
        <v>3576</v>
      </c>
      <c r="B8187">
        <v>-1</v>
      </c>
      <c r="C8187" t="s">
        <v>3577</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17004</v>
      </c>
      <c r="R8187">
        <v>619</v>
      </c>
      <c r="S8187">
        <v>779</v>
      </c>
    </row>
    <row r="8188" spans="1:19" x14ac:dyDescent="0.3">
      <c r="A8188" t="s">
        <v>3576</v>
      </c>
      <c r="B8188">
        <v>-1</v>
      </c>
      <c r="C8188" t="s">
        <v>3577</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17005</v>
      </c>
      <c r="R8188">
        <v>780</v>
      </c>
      <c r="S8188">
        <v>871</v>
      </c>
    </row>
    <row r="8189" spans="1:19" x14ac:dyDescent="0.3">
      <c r="A8189" t="s">
        <v>3576</v>
      </c>
      <c r="B8189">
        <v>-1</v>
      </c>
      <c r="C8189" t="s">
        <v>3577</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17006</v>
      </c>
      <c r="R8189">
        <v>872</v>
      </c>
      <c r="S8189">
        <v>1062</v>
      </c>
    </row>
    <row r="8190" spans="1:19" x14ac:dyDescent="0.3">
      <c r="A8190" t="s">
        <v>3576</v>
      </c>
      <c r="B8190">
        <v>-1</v>
      </c>
      <c r="C8190" t="s">
        <v>3577</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17007</v>
      </c>
      <c r="R8190">
        <v>1063</v>
      </c>
      <c r="S8190">
        <v>1176</v>
      </c>
    </row>
    <row r="8191" spans="1:19" x14ac:dyDescent="0.3">
      <c r="A8191" t="s">
        <v>3576</v>
      </c>
      <c r="B8191">
        <v>-1</v>
      </c>
      <c r="C8191" t="s">
        <v>3577</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17008</v>
      </c>
      <c r="R8191">
        <v>1177</v>
      </c>
      <c r="S8191">
        <v>1300</v>
      </c>
    </row>
    <row r="8192" spans="1:19" x14ac:dyDescent="0.3">
      <c r="A8192" t="s">
        <v>3576</v>
      </c>
      <c r="B8192">
        <v>-1</v>
      </c>
      <c r="C8192" t="s">
        <v>3577</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17009</v>
      </c>
      <c r="R8192">
        <v>1301</v>
      </c>
      <c r="S8192">
        <v>1432</v>
      </c>
    </row>
    <row r="8193" spans="1:19" x14ac:dyDescent="0.3">
      <c r="A8193" t="s">
        <v>3576</v>
      </c>
      <c r="B8193">
        <v>-1</v>
      </c>
      <c r="C8193" t="s">
        <v>3577</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17010</v>
      </c>
      <c r="R8193">
        <v>1433</v>
      </c>
      <c r="S8193">
        <v>1538</v>
      </c>
    </row>
    <row r="8194" spans="1:19" x14ac:dyDescent="0.3">
      <c r="A8194" t="s">
        <v>3576</v>
      </c>
      <c r="B8194">
        <v>-1</v>
      </c>
      <c r="C8194" t="s">
        <v>3577</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17011</v>
      </c>
      <c r="R8194">
        <v>1539</v>
      </c>
      <c r="S8194">
        <v>1740</v>
      </c>
    </row>
    <row r="8195" spans="1:19" x14ac:dyDescent="0.3">
      <c r="A8195" t="s">
        <v>3576</v>
      </c>
      <c r="B8195">
        <v>-1</v>
      </c>
      <c r="C8195" t="s">
        <v>3582</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16998</v>
      </c>
    </row>
    <row r="8196" spans="1:19" x14ac:dyDescent="0.3">
      <c r="A8196" t="s">
        <v>3576</v>
      </c>
      <c r="B8196">
        <v>-1</v>
      </c>
      <c r="C8196" t="s">
        <v>3582</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16999</v>
      </c>
    </row>
    <row r="8197" spans="1:19" x14ac:dyDescent="0.3">
      <c r="A8197" t="s">
        <v>3576</v>
      </c>
      <c r="B8197">
        <v>-1</v>
      </c>
      <c r="C8197" t="s">
        <v>3582</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17000</v>
      </c>
    </row>
    <row r="8198" spans="1:19" x14ac:dyDescent="0.3">
      <c r="A8198" t="s">
        <v>3576</v>
      </c>
      <c r="B8198">
        <v>-1</v>
      </c>
      <c r="C8198" t="s">
        <v>3582</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17001</v>
      </c>
      <c r="R8198">
        <v>1</v>
      </c>
      <c r="S8198">
        <v>249</v>
      </c>
    </row>
    <row r="8199" spans="1:19" x14ac:dyDescent="0.3">
      <c r="A8199" t="s">
        <v>3576</v>
      </c>
      <c r="B8199">
        <v>-1</v>
      </c>
      <c r="C8199" t="s">
        <v>3582</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17002</v>
      </c>
      <c r="R8199">
        <v>250</v>
      </c>
      <c r="S8199">
        <v>396</v>
      </c>
    </row>
    <row r="8200" spans="1:19" x14ac:dyDescent="0.3">
      <c r="A8200" t="s">
        <v>3576</v>
      </c>
      <c r="B8200">
        <v>-1</v>
      </c>
      <c r="C8200" t="s">
        <v>3582</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17003</v>
      </c>
      <c r="R8200">
        <v>397</v>
      </c>
      <c r="S8200">
        <v>618</v>
      </c>
    </row>
    <row r="8201" spans="1:19" x14ac:dyDescent="0.3">
      <c r="A8201" t="s">
        <v>3576</v>
      </c>
      <c r="B8201">
        <v>-1</v>
      </c>
      <c r="C8201" t="s">
        <v>3582</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17004</v>
      </c>
      <c r="R8201">
        <v>619</v>
      </c>
      <c r="S8201">
        <v>779</v>
      </c>
    </row>
    <row r="8202" spans="1:19" x14ac:dyDescent="0.3">
      <c r="A8202" t="s">
        <v>3576</v>
      </c>
      <c r="B8202">
        <v>-1</v>
      </c>
      <c r="C8202" t="s">
        <v>3582</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17012</v>
      </c>
      <c r="R8202">
        <v>780</v>
      </c>
      <c r="S8202">
        <v>1029</v>
      </c>
    </row>
    <row r="8203" spans="1:19" x14ac:dyDescent="0.3">
      <c r="A8203" t="s">
        <v>1693</v>
      </c>
      <c r="B8203">
        <v>-1</v>
      </c>
      <c r="C8203" t="s">
        <v>1703</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17013</v>
      </c>
    </row>
    <row r="8204" spans="1:19" x14ac:dyDescent="0.3">
      <c r="A8204" t="s">
        <v>1693</v>
      </c>
      <c r="B8204">
        <v>-1</v>
      </c>
      <c r="C8204" t="s">
        <v>1703</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17014</v>
      </c>
    </row>
    <row r="8205" spans="1:19" x14ac:dyDescent="0.3">
      <c r="A8205" t="s">
        <v>1693</v>
      </c>
      <c r="B8205">
        <v>-1</v>
      </c>
      <c r="C8205" t="s">
        <v>1703</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17015</v>
      </c>
      <c r="R8205">
        <v>1</v>
      </c>
      <c r="S8205">
        <v>64</v>
      </c>
    </row>
    <row r="8206" spans="1:19" x14ac:dyDescent="0.3">
      <c r="A8206" t="s">
        <v>1693</v>
      </c>
      <c r="B8206">
        <v>-1</v>
      </c>
      <c r="C8206" t="s">
        <v>1703</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17016</v>
      </c>
      <c r="R8206">
        <v>65</v>
      </c>
      <c r="S8206">
        <v>361</v>
      </c>
    </row>
    <row r="8207" spans="1:19" x14ac:dyDescent="0.3">
      <c r="A8207" t="s">
        <v>1693</v>
      </c>
      <c r="B8207">
        <v>-1</v>
      </c>
      <c r="C8207" t="s">
        <v>1703</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17017</v>
      </c>
      <c r="R8207">
        <v>362</v>
      </c>
      <c r="S8207">
        <v>485</v>
      </c>
    </row>
    <row r="8208" spans="1:19" x14ac:dyDescent="0.3">
      <c r="A8208" t="s">
        <v>1693</v>
      </c>
      <c r="B8208">
        <v>-1</v>
      </c>
      <c r="C8208" t="s">
        <v>1703</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17018</v>
      </c>
      <c r="R8208">
        <v>486</v>
      </c>
      <c r="S8208">
        <v>673</v>
      </c>
    </row>
    <row r="8209" spans="1:19" x14ac:dyDescent="0.3">
      <c r="A8209" t="s">
        <v>1693</v>
      </c>
      <c r="B8209">
        <v>-1</v>
      </c>
      <c r="C8209" t="s">
        <v>1703</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17019</v>
      </c>
      <c r="R8209">
        <v>674</v>
      </c>
      <c r="S8209">
        <v>843</v>
      </c>
    </row>
    <row r="8210" spans="1:19" x14ac:dyDescent="0.3">
      <c r="A8210" t="s">
        <v>1693</v>
      </c>
      <c r="B8210">
        <v>-1</v>
      </c>
      <c r="C8210" t="s">
        <v>1703</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17020</v>
      </c>
      <c r="R8210">
        <v>844</v>
      </c>
      <c r="S8210">
        <v>997</v>
      </c>
    </row>
    <row r="8211" spans="1:19" x14ac:dyDescent="0.3">
      <c r="A8211" t="s">
        <v>1693</v>
      </c>
      <c r="B8211">
        <v>-1</v>
      </c>
      <c r="C8211" t="s">
        <v>1703</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17021</v>
      </c>
      <c r="R8211">
        <v>998</v>
      </c>
      <c r="S8211">
        <v>1071</v>
      </c>
    </row>
    <row r="8212" spans="1:19" x14ac:dyDescent="0.3">
      <c r="A8212" t="s">
        <v>1693</v>
      </c>
      <c r="B8212">
        <v>-1</v>
      </c>
      <c r="C8212" t="s">
        <v>1703</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17022</v>
      </c>
      <c r="R8212">
        <v>1072</v>
      </c>
      <c r="S8212">
        <v>1285</v>
      </c>
    </row>
    <row r="8213" spans="1:19" x14ac:dyDescent="0.3">
      <c r="A8213" t="s">
        <v>1693</v>
      </c>
      <c r="B8213">
        <v>-1</v>
      </c>
      <c r="C8213" t="s">
        <v>1703</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17023</v>
      </c>
      <c r="R8213">
        <v>1286</v>
      </c>
      <c r="S8213">
        <v>1474</v>
      </c>
    </row>
    <row r="8214" spans="1:19" x14ac:dyDescent="0.3">
      <c r="A8214" t="s">
        <v>1693</v>
      </c>
      <c r="B8214">
        <v>-1</v>
      </c>
      <c r="C8214" t="s">
        <v>1703</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17024</v>
      </c>
      <c r="R8214">
        <v>1475</v>
      </c>
      <c r="S8214">
        <v>1576</v>
      </c>
    </row>
    <row r="8215" spans="1:19" x14ac:dyDescent="0.3">
      <c r="A8215" t="s">
        <v>1693</v>
      </c>
      <c r="B8215">
        <v>-1</v>
      </c>
      <c r="C8215" t="s">
        <v>1703</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17025</v>
      </c>
      <c r="R8215">
        <v>1577</v>
      </c>
      <c r="S8215">
        <v>1723</v>
      </c>
    </row>
    <row r="8216" spans="1:19" x14ac:dyDescent="0.3">
      <c r="A8216" t="s">
        <v>1693</v>
      </c>
      <c r="B8216">
        <v>-1</v>
      </c>
      <c r="C8216" t="s">
        <v>1703</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17026</v>
      </c>
      <c r="R8216">
        <v>1724</v>
      </c>
      <c r="S8216">
        <v>1864</v>
      </c>
    </row>
    <row r="8217" spans="1:19" x14ac:dyDescent="0.3">
      <c r="A8217" t="s">
        <v>1693</v>
      </c>
      <c r="B8217">
        <v>-1</v>
      </c>
      <c r="C8217" t="s">
        <v>1703</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17027</v>
      </c>
      <c r="R8217">
        <v>1865</v>
      </c>
      <c r="S8217">
        <v>1958</v>
      </c>
    </row>
    <row r="8218" spans="1:19" x14ac:dyDescent="0.3">
      <c r="A8218" t="s">
        <v>1693</v>
      </c>
      <c r="B8218">
        <v>-1</v>
      </c>
      <c r="C8218" t="s">
        <v>1703</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17028</v>
      </c>
      <c r="R8218">
        <v>1959</v>
      </c>
      <c r="S8218">
        <v>2040</v>
      </c>
    </row>
    <row r="8219" spans="1:19" x14ac:dyDescent="0.3">
      <c r="A8219" t="s">
        <v>1693</v>
      </c>
      <c r="B8219">
        <v>-1</v>
      </c>
      <c r="C8219" t="s">
        <v>1703</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17029</v>
      </c>
      <c r="R8219">
        <v>2041</v>
      </c>
      <c r="S8219">
        <v>2511</v>
      </c>
    </row>
    <row r="8220" spans="1:19" x14ac:dyDescent="0.3">
      <c r="A8220" t="s">
        <v>1693</v>
      </c>
      <c r="B8220">
        <v>-1</v>
      </c>
      <c r="C8220" t="s">
        <v>1707</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17013</v>
      </c>
    </row>
    <row r="8221" spans="1:19" x14ac:dyDescent="0.3">
      <c r="A8221" t="s">
        <v>1693</v>
      </c>
      <c r="B8221">
        <v>-1</v>
      </c>
      <c r="C8221" t="s">
        <v>1707</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17014</v>
      </c>
    </row>
    <row r="8222" spans="1:19" x14ac:dyDescent="0.3">
      <c r="A8222" t="s">
        <v>1693</v>
      </c>
      <c r="B8222">
        <v>-1</v>
      </c>
      <c r="C8222" t="s">
        <v>1707</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17015</v>
      </c>
      <c r="R8222">
        <v>1</v>
      </c>
      <c r="S8222">
        <v>64</v>
      </c>
    </row>
    <row r="8223" spans="1:19" x14ac:dyDescent="0.3">
      <c r="A8223" t="s">
        <v>1693</v>
      </c>
      <c r="B8223">
        <v>-1</v>
      </c>
      <c r="C8223" t="s">
        <v>1707</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17016</v>
      </c>
      <c r="R8223">
        <v>65</v>
      </c>
      <c r="S8223">
        <v>361</v>
      </c>
    </row>
    <row r="8224" spans="1:19" x14ac:dyDescent="0.3">
      <c r="A8224" t="s">
        <v>1693</v>
      </c>
      <c r="B8224">
        <v>-1</v>
      </c>
      <c r="C8224" t="s">
        <v>1707</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17017</v>
      </c>
      <c r="R8224">
        <v>362</v>
      </c>
      <c r="S8224">
        <v>485</v>
      </c>
    </row>
    <row r="8225" spans="1:19" x14ac:dyDescent="0.3">
      <c r="A8225" t="s">
        <v>1693</v>
      </c>
      <c r="B8225">
        <v>-1</v>
      </c>
      <c r="C8225" t="s">
        <v>1707</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17018</v>
      </c>
      <c r="R8225">
        <v>486</v>
      </c>
      <c r="S8225">
        <v>673</v>
      </c>
    </row>
    <row r="8226" spans="1:19" x14ac:dyDescent="0.3">
      <c r="A8226" t="s">
        <v>1693</v>
      </c>
      <c r="B8226">
        <v>-1</v>
      </c>
      <c r="C8226" t="s">
        <v>1707</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17019</v>
      </c>
      <c r="R8226">
        <v>674</v>
      </c>
      <c r="S8226">
        <v>843</v>
      </c>
    </row>
    <row r="8227" spans="1:19" x14ac:dyDescent="0.3">
      <c r="A8227" t="s">
        <v>1693</v>
      </c>
      <c r="B8227">
        <v>-1</v>
      </c>
      <c r="C8227" t="s">
        <v>1707</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17020</v>
      </c>
      <c r="R8227">
        <v>844</v>
      </c>
      <c r="S8227">
        <v>997</v>
      </c>
    </row>
    <row r="8228" spans="1:19" x14ac:dyDescent="0.3">
      <c r="A8228" t="s">
        <v>1693</v>
      </c>
      <c r="B8228">
        <v>-1</v>
      </c>
      <c r="C8228" t="s">
        <v>1707</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17021</v>
      </c>
      <c r="R8228">
        <v>998</v>
      </c>
      <c r="S8228">
        <v>1071</v>
      </c>
    </row>
    <row r="8229" spans="1:19" x14ac:dyDescent="0.3">
      <c r="A8229" t="s">
        <v>1693</v>
      </c>
      <c r="B8229">
        <v>-1</v>
      </c>
      <c r="C8229" t="s">
        <v>1707</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17022</v>
      </c>
      <c r="R8229">
        <v>1072</v>
      </c>
      <c r="S8229">
        <v>1285</v>
      </c>
    </row>
    <row r="8230" spans="1:19" x14ac:dyDescent="0.3">
      <c r="A8230" t="s">
        <v>1693</v>
      </c>
      <c r="B8230">
        <v>-1</v>
      </c>
      <c r="C8230" t="s">
        <v>1707</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17023</v>
      </c>
      <c r="R8230">
        <v>1286</v>
      </c>
      <c r="S8230">
        <v>1474</v>
      </c>
    </row>
    <row r="8231" spans="1:19" x14ac:dyDescent="0.3">
      <c r="A8231" t="s">
        <v>1693</v>
      </c>
      <c r="B8231">
        <v>-1</v>
      </c>
      <c r="C8231" t="s">
        <v>1707</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17024</v>
      </c>
      <c r="R8231">
        <v>1475</v>
      </c>
      <c r="S8231">
        <v>1576</v>
      </c>
    </row>
    <row r="8232" spans="1:19" x14ac:dyDescent="0.3">
      <c r="A8232" t="s">
        <v>1693</v>
      </c>
      <c r="B8232">
        <v>-1</v>
      </c>
      <c r="C8232" t="s">
        <v>1707</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17025</v>
      </c>
      <c r="R8232">
        <v>1577</v>
      </c>
      <c r="S8232">
        <v>1723</v>
      </c>
    </row>
    <row r="8233" spans="1:19" x14ac:dyDescent="0.3">
      <c r="A8233" t="s">
        <v>1693</v>
      </c>
      <c r="B8233">
        <v>-1</v>
      </c>
      <c r="C8233" t="s">
        <v>1707</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17026</v>
      </c>
      <c r="R8233">
        <v>1724</v>
      </c>
      <c r="S8233">
        <v>1864</v>
      </c>
    </row>
    <row r="8234" spans="1:19" x14ac:dyDescent="0.3">
      <c r="A8234" t="s">
        <v>1693</v>
      </c>
      <c r="B8234">
        <v>-1</v>
      </c>
      <c r="C8234" t="s">
        <v>1707</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17027</v>
      </c>
      <c r="R8234">
        <v>1865</v>
      </c>
      <c r="S8234">
        <v>1958</v>
      </c>
    </row>
    <row r="8235" spans="1:19" x14ac:dyDescent="0.3">
      <c r="A8235" t="s">
        <v>1693</v>
      </c>
      <c r="B8235">
        <v>-1</v>
      </c>
      <c r="C8235" t="s">
        <v>1707</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17028</v>
      </c>
      <c r="R8235">
        <v>1959</v>
      </c>
      <c r="S8235">
        <v>2040</v>
      </c>
    </row>
    <row r="8236" spans="1:19" x14ac:dyDescent="0.3">
      <c r="A8236" t="s">
        <v>1693</v>
      </c>
      <c r="B8236">
        <v>-1</v>
      </c>
      <c r="C8236" t="s">
        <v>1707</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17030</v>
      </c>
      <c r="R8236">
        <v>2041</v>
      </c>
      <c r="S8236">
        <v>2247</v>
      </c>
    </row>
    <row r="8237" spans="1:19" x14ac:dyDescent="0.3">
      <c r="A8237" t="s">
        <v>1693</v>
      </c>
      <c r="B8237">
        <v>-1</v>
      </c>
      <c r="C8237" t="s">
        <v>1707</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17031</v>
      </c>
      <c r="R8237">
        <v>2248</v>
      </c>
      <c r="S8237">
        <v>2352</v>
      </c>
    </row>
    <row r="8238" spans="1:19" x14ac:dyDescent="0.3">
      <c r="A8238" t="s">
        <v>1693</v>
      </c>
      <c r="B8238">
        <v>-1</v>
      </c>
      <c r="C8238" t="s">
        <v>1698</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17013</v>
      </c>
    </row>
    <row r="8239" spans="1:19" x14ac:dyDescent="0.3">
      <c r="A8239" t="s">
        <v>1693</v>
      </c>
      <c r="B8239">
        <v>-1</v>
      </c>
      <c r="C8239" t="s">
        <v>1698</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17014</v>
      </c>
    </row>
    <row r="8240" spans="1:19" x14ac:dyDescent="0.3">
      <c r="A8240" t="s">
        <v>1693</v>
      </c>
      <c r="B8240">
        <v>-1</v>
      </c>
      <c r="C8240" t="s">
        <v>1698</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17015</v>
      </c>
      <c r="R8240">
        <v>1</v>
      </c>
      <c r="S8240">
        <v>64</v>
      </c>
    </row>
    <row r="8241" spans="1:19" x14ac:dyDescent="0.3">
      <c r="A8241" t="s">
        <v>1693</v>
      </c>
      <c r="B8241">
        <v>-1</v>
      </c>
      <c r="C8241" t="s">
        <v>1698</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17016</v>
      </c>
      <c r="R8241">
        <v>65</v>
      </c>
      <c r="S8241">
        <v>361</v>
      </c>
    </row>
    <row r="8242" spans="1:19" x14ac:dyDescent="0.3">
      <c r="A8242" t="s">
        <v>1693</v>
      </c>
      <c r="B8242">
        <v>-1</v>
      </c>
      <c r="C8242" t="s">
        <v>1698</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17017</v>
      </c>
      <c r="R8242">
        <v>362</v>
      </c>
      <c r="S8242">
        <v>485</v>
      </c>
    </row>
    <row r="8243" spans="1:19" x14ac:dyDescent="0.3">
      <c r="A8243" t="s">
        <v>1693</v>
      </c>
      <c r="B8243">
        <v>-1</v>
      </c>
      <c r="C8243" t="s">
        <v>1698</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17018</v>
      </c>
      <c r="R8243">
        <v>486</v>
      </c>
      <c r="S8243">
        <v>673</v>
      </c>
    </row>
    <row r="8244" spans="1:19" x14ac:dyDescent="0.3">
      <c r="A8244" t="s">
        <v>1693</v>
      </c>
      <c r="B8244">
        <v>-1</v>
      </c>
      <c r="C8244" t="s">
        <v>1698</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17019</v>
      </c>
      <c r="R8244">
        <v>674</v>
      </c>
      <c r="S8244">
        <v>843</v>
      </c>
    </row>
    <row r="8245" spans="1:19" x14ac:dyDescent="0.3">
      <c r="A8245" t="s">
        <v>1693</v>
      </c>
      <c r="B8245">
        <v>-1</v>
      </c>
      <c r="C8245" t="s">
        <v>1698</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17020</v>
      </c>
      <c r="R8245">
        <v>844</v>
      </c>
      <c r="S8245">
        <v>997</v>
      </c>
    </row>
    <row r="8246" spans="1:19" x14ac:dyDescent="0.3">
      <c r="A8246" t="s">
        <v>1693</v>
      </c>
      <c r="B8246">
        <v>-1</v>
      </c>
      <c r="C8246" t="s">
        <v>1698</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17021</v>
      </c>
      <c r="R8246">
        <v>998</v>
      </c>
      <c r="S8246">
        <v>1071</v>
      </c>
    </row>
    <row r="8247" spans="1:19" x14ac:dyDescent="0.3">
      <c r="A8247" t="s">
        <v>1693</v>
      </c>
      <c r="B8247">
        <v>-1</v>
      </c>
      <c r="C8247" t="s">
        <v>1698</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17022</v>
      </c>
      <c r="R8247">
        <v>1072</v>
      </c>
      <c r="S8247">
        <v>1285</v>
      </c>
    </row>
    <row r="8248" spans="1:19" x14ac:dyDescent="0.3">
      <c r="A8248" t="s">
        <v>1693</v>
      </c>
      <c r="B8248">
        <v>-1</v>
      </c>
      <c r="C8248" t="s">
        <v>1698</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17023</v>
      </c>
      <c r="R8248">
        <v>1286</v>
      </c>
      <c r="S8248">
        <v>1474</v>
      </c>
    </row>
    <row r="8249" spans="1:19" x14ac:dyDescent="0.3">
      <c r="A8249" t="s">
        <v>1693</v>
      </c>
      <c r="B8249">
        <v>-1</v>
      </c>
      <c r="C8249" t="s">
        <v>1698</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17024</v>
      </c>
      <c r="R8249">
        <v>1475</v>
      </c>
      <c r="S8249">
        <v>1576</v>
      </c>
    </row>
    <row r="8250" spans="1:19" x14ac:dyDescent="0.3">
      <c r="A8250" t="s">
        <v>1693</v>
      </c>
      <c r="B8250">
        <v>-1</v>
      </c>
      <c r="C8250" t="s">
        <v>1698</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17025</v>
      </c>
      <c r="R8250">
        <v>1577</v>
      </c>
      <c r="S8250">
        <v>1723</v>
      </c>
    </row>
    <row r="8251" spans="1:19" x14ac:dyDescent="0.3">
      <c r="A8251" t="s">
        <v>1693</v>
      </c>
      <c r="B8251">
        <v>-1</v>
      </c>
      <c r="C8251" t="s">
        <v>1698</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17026</v>
      </c>
      <c r="R8251">
        <v>1724</v>
      </c>
      <c r="S8251">
        <v>1864</v>
      </c>
    </row>
    <row r="8252" spans="1:19" x14ac:dyDescent="0.3">
      <c r="A8252" t="s">
        <v>1693</v>
      </c>
      <c r="B8252">
        <v>-1</v>
      </c>
      <c r="C8252" t="s">
        <v>1698</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17027</v>
      </c>
      <c r="R8252">
        <v>1865</v>
      </c>
      <c r="S8252">
        <v>1958</v>
      </c>
    </row>
    <row r="8253" spans="1:19" x14ac:dyDescent="0.3">
      <c r="A8253" t="s">
        <v>1693</v>
      </c>
      <c r="B8253">
        <v>-1</v>
      </c>
      <c r="C8253" t="s">
        <v>1698</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17028</v>
      </c>
      <c r="R8253">
        <v>1959</v>
      </c>
      <c r="S8253">
        <v>2040</v>
      </c>
    </row>
    <row r="8254" spans="1:19" x14ac:dyDescent="0.3">
      <c r="A8254" t="s">
        <v>1693</v>
      </c>
      <c r="B8254">
        <v>-1</v>
      </c>
      <c r="C8254" t="s">
        <v>1698</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17032</v>
      </c>
      <c r="R8254">
        <v>2041</v>
      </c>
      <c r="S8254">
        <v>2592</v>
      </c>
    </row>
    <row r="8255" spans="1:19" x14ac:dyDescent="0.3">
      <c r="A8255" t="s">
        <v>2600</v>
      </c>
      <c r="B8255">
        <v>-1</v>
      </c>
      <c r="C8255" t="s">
        <v>2601</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17033</v>
      </c>
      <c r="R8255">
        <v>1</v>
      </c>
      <c r="S8255">
        <v>181</v>
      </c>
    </row>
    <row r="8256" spans="1:19" x14ac:dyDescent="0.3">
      <c r="A8256" t="s">
        <v>2600</v>
      </c>
      <c r="B8256">
        <v>-1</v>
      </c>
      <c r="C8256" t="s">
        <v>2601</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17034</v>
      </c>
      <c r="R8256">
        <v>182</v>
      </c>
      <c r="S8256">
        <v>246</v>
      </c>
    </row>
    <row r="8257" spans="1:19" x14ac:dyDescent="0.3">
      <c r="A8257" t="s">
        <v>2600</v>
      </c>
      <c r="B8257">
        <v>-1</v>
      </c>
      <c r="C8257" t="s">
        <v>2601</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17035</v>
      </c>
      <c r="R8257">
        <v>247</v>
      </c>
      <c r="S8257">
        <v>910</v>
      </c>
    </row>
    <row r="8258" spans="1:19" x14ac:dyDescent="0.3">
      <c r="A8258" t="s">
        <v>2600</v>
      </c>
      <c r="B8258">
        <v>-1</v>
      </c>
      <c r="C8258" t="s">
        <v>2601</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17036</v>
      </c>
      <c r="R8258">
        <v>911</v>
      </c>
      <c r="S8258">
        <v>1066</v>
      </c>
    </row>
    <row r="8259" spans="1:19" x14ac:dyDescent="0.3">
      <c r="A8259" t="s">
        <v>2600</v>
      </c>
      <c r="B8259">
        <v>-1</v>
      </c>
      <c r="C8259" t="s">
        <v>2601</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17037</v>
      </c>
      <c r="R8259">
        <v>1067</v>
      </c>
      <c r="S8259">
        <v>1402</v>
      </c>
    </row>
    <row r="8260" spans="1:19" x14ac:dyDescent="0.3">
      <c r="A8260" t="s">
        <v>2600</v>
      </c>
      <c r="B8260">
        <v>-1</v>
      </c>
      <c r="C8260" t="s">
        <v>2601</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17038</v>
      </c>
      <c r="R8260">
        <v>1403</v>
      </c>
      <c r="S8260">
        <v>1527</v>
      </c>
    </row>
    <row r="8261" spans="1:19" x14ac:dyDescent="0.3">
      <c r="A8261" t="s">
        <v>2600</v>
      </c>
      <c r="B8261">
        <v>-1</v>
      </c>
      <c r="C8261" t="s">
        <v>2601</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17039</v>
      </c>
      <c r="R8261">
        <v>1528</v>
      </c>
      <c r="S8261">
        <v>1687</v>
      </c>
    </row>
    <row r="8262" spans="1:19" x14ac:dyDescent="0.3">
      <c r="A8262" t="s">
        <v>2600</v>
      </c>
      <c r="B8262">
        <v>-1</v>
      </c>
      <c r="C8262" t="s">
        <v>2601</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17040</v>
      </c>
      <c r="R8262">
        <v>1688</v>
      </c>
      <c r="S8262">
        <v>1790</v>
      </c>
    </row>
    <row r="8263" spans="1:19" x14ac:dyDescent="0.3">
      <c r="A8263" t="s">
        <v>2600</v>
      </c>
      <c r="B8263">
        <v>-1</v>
      </c>
      <c r="C8263" t="s">
        <v>2601</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17041</v>
      </c>
      <c r="R8263">
        <v>1791</v>
      </c>
      <c r="S8263">
        <v>1856</v>
      </c>
    </row>
    <row r="8264" spans="1:19" x14ac:dyDescent="0.3">
      <c r="A8264" t="s">
        <v>2600</v>
      </c>
      <c r="B8264">
        <v>-1</v>
      </c>
      <c r="C8264" t="s">
        <v>2601</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17042</v>
      </c>
      <c r="R8264">
        <v>1857</v>
      </c>
      <c r="S8264">
        <v>1924</v>
      </c>
    </row>
    <row r="8265" spans="1:19" x14ac:dyDescent="0.3">
      <c r="A8265" t="s">
        <v>2600</v>
      </c>
      <c r="B8265">
        <v>-1</v>
      </c>
      <c r="C8265" t="s">
        <v>2601</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17043</v>
      </c>
      <c r="R8265">
        <v>1925</v>
      </c>
      <c r="S8265">
        <v>2050</v>
      </c>
    </row>
    <row r="8266" spans="1:19" x14ac:dyDescent="0.3">
      <c r="A8266" t="s">
        <v>2600</v>
      </c>
      <c r="B8266">
        <v>-1</v>
      </c>
      <c r="C8266" t="s">
        <v>2601</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17044</v>
      </c>
      <c r="R8266">
        <v>2051</v>
      </c>
      <c r="S8266">
        <v>2236</v>
      </c>
    </row>
    <row r="8267" spans="1:19" x14ac:dyDescent="0.3">
      <c r="A8267" t="s">
        <v>2600</v>
      </c>
      <c r="B8267">
        <v>-1</v>
      </c>
      <c r="C8267" t="s">
        <v>2601</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17045</v>
      </c>
      <c r="R8267">
        <v>2237</v>
      </c>
      <c r="S8267">
        <v>2298</v>
      </c>
    </row>
    <row r="8268" spans="1:19" x14ac:dyDescent="0.3">
      <c r="A8268" t="s">
        <v>2600</v>
      </c>
      <c r="B8268">
        <v>-1</v>
      </c>
      <c r="C8268" t="s">
        <v>2601</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17046</v>
      </c>
      <c r="R8268">
        <v>2299</v>
      </c>
      <c r="S8268">
        <v>2508</v>
      </c>
    </row>
    <row r="8269" spans="1:19" x14ac:dyDescent="0.3">
      <c r="A8269" t="s">
        <v>2600</v>
      </c>
      <c r="B8269">
        <v>-1</v>
      </c>
      <c r="C8269" t="s">
        <v>2601</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17047</v>
      </c>
      <c r="R8269">
        <v>2509</v>
      </c>
      <c r="S8269">
        <v>2658</v>
      </c>
    </row>
    <row r="8270" spans="1:19" x14ac:dyDescent="0.3">
      <c r="A8270" t="s">
        <v>2600</v>
      </c>
      <c r="B8270">
        <v>-1</v>
      </c>
      <c r="C8270" t="s">
        <v>2601</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17048</v>
      </c>
      <c r="R8270">
        <v>2659</v>
      </c>
      <c r="S8270">
        <v>2852</v>
      </c>
    </row>
    <row r="8271" spans="1:19" x14ac:dyDescent="0.3">
      <c r="A8271" t="s">
        <v>2600</v>
      </c>
      <c r="B8271">
        <v>-1</v>
      </c>
      <c r="C8271" t="s">
        <v>2601</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17049</v>
      </c>
      <c r="R8271">
        <v>2853</v>
      </c>
      <c r="S8271">
        <v>3008</v>
      </c>
    </row>
    <row r="8272" spans="1:19" x14ac:dyDescent="0.3">
      <c r="A8272" t="s">
        <v>2600</v>
      </c>
      <c r="B8272">
        <v>-1</v>
      </c>
      <c r="C8272" t="s">
        <v>2601</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17050</v>
      </c>
      <c r="R8272">
        <v>3009</v>
      </c>
      <c r="S8272">
        <v>3114</v>
      </c>
    </row>
    <row r="8273" spans="1:19" x14ac:dyDescent="0.3">
      <c r="A8273" t="s">
        <v>2600</v>
      </c>
      <c r="B8273">
        <v>-1</v>
      </c>
      <c r="C8273" t="s">
        <v>2611</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17034</v>
      </c>
      <c r="R8273">
        <v>182</v>
      </c>
      <c r="S8273">
        <v>246</v>
      </c>
    </row>
    <row r="8274" spans="1:19" x14ac:dyDescent="0.3">
      <c r="A8274" t="s">
        <v>2600</v>
      </c>
      <c r="B8274">
        <v>-1</v>
      </c>
      <c r="C8274" t="s">
        <v>2611</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17035</v>
      </c>
      <c r="R8274">
        <v>247</v>
      </c>
      <c r="S8274">
        <v>910</v>
      </c>
    </row>
    <row r="8275" spans="1:19" x14ac:dyDescent="0.3">
      <c r="A8275" t="s">
        <v>2600</v>
      </c>
      <c r="B8275">
        <v>-1</v>
      </c>
      <c r="C8275" t="s">
        <v>2611</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17036</v>
      </c>
      <c r="R8275">
        <v>911</v>
      </c>
      <c r="S8275">
        <v>1066</v>
      </c>
    </row>
    <row r="8276" spans="1:19" x14ac:dyDescent="0.3">
      <c r="A8276" t="s">
        <v>2600</v>
      </c>
      <c r="B8276">
        <v>-1</v>
      </c>
      <c r="C8276" t="s">
        <v>2611</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17037</v>
      </c>
      <c r="R8276">
        <v>1067</v>
      </c>
      <c r="S8276">
        <v>1402</v>
      </c>
    </row>
    <row r="8277" spans="1:19" x14ac:dyDescent="0.3">
      <c r="A8277" t="s">
        <v>2600</v>
      </c>
      <c r="B8277">
        <v>-1</v>
      </c>
      <c r="C8277" t="s">
        <v>2611</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17038</v>
      </c>
      <c r="R8277">
        <v>1403</v>
      </c>
      <c r="S8277">
        <v>1527</v>
      </c>
    </row>
    <row r="8278" spans="1:19" x14ac:dyDescent="0.3">
      <c r="A8278" t="s">
        <v>2600</v>
      </c>
      <c r="B8278">
        <v>-1</v>
      </c>
      <c r="C8278" t="s">
        <v>2611</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17039</v>
      </c>
      <c r="R8278">
        <v>1528</v>
      </c>
      <c r="S8278">
        <v>1687</v>
      </c>
    </row>
    <row r="8279" spans="1:19" x14ac:dyDescent="0.3">
      <c r="A8279" t="s">
        <v>2600</v>
      </c>
      <c r="B8279">
        <v>-1</v>
      </c>
      <c r="C8279" t="s">
        <v>2611</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17040</v>
      </c>
      <c r="R8279">
        <v>1688</v>
      </c>
      <c r="S8279">
        <v>1790</v>
      </c>
    </row>
    <row r="8280" spans="1:19" x14ac:dyDescent="0.3">
      <c r="A8280" t="s">
        <v>2600</v>
      </c>
      <c r="B8280">
        <v>-1</v>
      </c>
      <c r="C8280" t="s">
        <v>2611</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17042</v>
      </c>
      <c r="R8280">
        <v>1791</v>
      </c>
      <c r="S8280">
        <v>1858</v>
      </c>
    </row>
    <row r="8281" spans="1:19" x14ac:dyDescent="0.3">
      <c r="A8281" t="s">
        <v>2600</v>
      </c>
      <c r="B8281">
        <v>-1</v>
      </c>
      <c r="C8281" t="s">
        <v>2611</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17043</v>
      </c>
      <c r="R8281">
        <v>1859</v>
      </c>
      <c r="S8281">
        <v>1984</v>
      </c>
    </row>
    <row r="8282" spans="1:19" x14ac:dyDescent="0.3">
      <c r="A8282" t="s">
        <v>2600</v>
      </c>
      <c r="B8282">
        <v>-1</v>
      </c>
      <c r="C8282" t="s">
        <v>2611</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17044</v>
      </c>
      <c r="R8282">
        <v>1985</v>
      </c>
      <c r="S8282">
        <v>2170</v>
      </c>
    </row>
    <row r="8283" spans="1:19" x14ac:dyDescent="0.3">
      <c r="A8283" t="s">
        <v>2600</v>
      </c>
      <c r="B8283">
        <v>-1</v>
      </c>
      <c r="C8283" t="s">
        <v>2611</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17045</v>
      </c>
      <c r="R8283">
        <v>2171</v>
      </c>
      <c r="S8283">
        <v>2232</v>
      </c>
    </row>
    <row r="8284" spans="1:19" x14ac:dyDescent="0.3">
      <c r="A8284" t="s">
        <v>2600</v>
      </c>
      <c r="B8284">
        <v>-1</v>
      </c>
      <c r="C8284" t="s">
        <v>2611</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17046</v>
      </c>
      <c r="R8284">
        <v>2233</v>
      </c>
      <c r="S8284">
        <v>2442</v>
      </c>
    </row>
    <row r="8285" spans="1:19" x14ac:dyDescent="0.3">
      <c r="A8285" t="s">
        <v>2600</v>
      </c>
      <c r="B8285">
        <v>-1</v>
      </c>
      <c r="C8285" t="s">
        <v>2611</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17047</v>
      </c>
      <c r="R8285">
        <v>2443</v>
      </c>
      <c r="S8285">
        <v>2592</v>
      </c>
    </row>
    <row r="8286" spans="1:19" x14ac:dyDescent="0.3">
      <c r="A8286" t="s">
        <v>2600</v>
      </c>
      <c r="B8286">
        <v>-1</v>
      </c>
      <c r="C8286" t="s">
        <v>2611</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17048</v>
      </c>
      <c r="R8286">
        <v>2593</v>
      </c>
      <c r="S8286">
        <v>2786</v>
      </c>
    </row>
    <row r="8287" spans="1:19" x14ac:dyDescent="0.3">
      <c r="A8287" t="s">
        <v>2600</v>
      </c>
      <c r="B8287">
        <v>-1</v>
      </c>
      <c r="C8287" t="s">
        <v>2611</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17049</v>
      </c>
      <c r="R8287">
        <v>2787</v>
      </c>
      <c r="S8287">
        <v>2942</v>
      </c>
    </row>
    <row r="8288" spans="1:19" x14ac:dyDescent="0.3">
      <c r="A8288" t="s">
        <v>2600</v>
      </c>
      <c r="B8288">
        <v>-1</v>
      </c>
      <c r="C8288" t="s">
        <v>2611</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17051</v>
      </c>
      <c r="R8288">
        <v>1</v>
      </c>
      <c r="S8288">
        <v>181</v>
      </c>
    </row>
    <row r="8289" spans="1:19" x14ac:dyDescent="0.3">
      <c r="A8289" t="s">
        <v>2600</v>
      </c>
      <c r="B8289">
        <v>-1</v>
      </c>
      <c r="C8289" t="s">
        <v>2611</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17052</v>
      </c>
      <c r="R8289">
        <v>2943</v>
      </c>
      <c r="S8289">
        <v>3048</v>
      </c>
    </row>
    <row r="8290" spans="1:19" x14ac:dyDescent="0.3">
      <c r="A8290" t="s">
        <v>2600</v>
      </c>
      <c r="B8290">
        <v>-1</v>
      </c>
      <c r="C8290" t="s">
        <v>2605</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17034</v>
      </c>
      <c r="R8290">
        <v>182</v>
      </c>
      <c r="S8290">
        <v>246</v>
      </c>
    </row>
    <row r="8291" spans="1:19" x14ac:dyDescent="0.3">
      <c r="A8291" t="s">
        <v>2600</v>
      </c>
      <c r="B8291">
        <v>-1</v>
      </c>
      <c r="C8291" t="s">
        <v>2605</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17035</v>
      </c>
      <c r="R8291">
        <v>247</v>
      </c>
      <c r="S8291">
        <v>910</v>
      </c>
    </row>
    <row r="8292" spans="1:19" x14ac:dyDescent="0.3">
      <c r="A8292" t="s">
        <v>2600</v>
      </c>
      <c r="B8292">
        <v>-1</v>
      </c>
      <c r="C8292" t="s">
        <v>2605</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17036</v>
      </c>
      <c r="R8292">
        <v>911</v>
      </c>
      <c r="S8292">
        <v>1066</v>
      </c>
    </row>
    <row r="8293" spans="1:19" x14ac:dyDescent="0.3">
      <c r="A8293" t="s">
        <v>2600</v>
      </c>
      <c r="B8293">
        <v>-1</v>
      </c>
      <c r="C8293" t="s">
        <v>2605</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17037</v>
      </c>
      <c r="R8293">
        <v>1067</v>
      </c>
      <c r="S8293">
        <v>1402</v>
      </c>
    </row>
    <row r="8294" spans="1:19" x14ac:dyDescent="0.3">
      <c r="A8294" t="s">
        <v>2600</v>
      </c>
      <c r="B8294">
        <v>-1</v>
      </c>
      <c r="C8294" t="s">
        <v>2605</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17038</v>
      </c>
      <c r="R8294">
        <v>1403</v>
      </c>
      <c r="S8294">
        <v>1527</v>
      </c>
    </row>
    <row r="8295" spans="1:19" x14ac:dyDescent="0.3">
      <c r="A8295" t="s">
        <v>2600</v>
      </c>
      <c r="B8295">
        <v>-1</v>
      </c>
      <c r="C8295" t="s">
        <v>2605</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17039</v>
      </c>
      <c r="R8295">
        <v>1528</v>
      </c>
      <c r="S8295">
        <v>1687</v>
      </c>
    </row>
    <row r="8296" spans="1:19" x14ac:dyDescent="0.3">
      <c r="A8296" t="s">
        <v>2600</v>
      </c>
      <c r="B8296">
        <v>-1</v>
      </c>
      <c r="C8296" t="s">
        <v>2605</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17041</v>
      </c>
      <c r="R8296">
        <v>1794</v>
      </c>
      <c r="S8296">
        <v>1859</v>
      </c>
    </row>
    <row r="8297" spans="1:19" x14ac:dyDescent="0.3">
      <c r="A8297" t="s">
        <v>2600</v>
      </c>
      <c r="B8297">
        <v>-1</v>
      </c>
      <c r="C8297" t="s">
        <v>2605</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17042</v>
      </c>
      <c r="R8297">
        <v>1860</v>
      </c>
      <c r="S8297">
        <v>1927</v>
      </c>
    </row>
    <row r="8298" spans="1:19" x14ac:dyDescent="0.3">
      <c r="A8298" t="s">
        <v>2600</v>
      </c>
      <c r="B8298">
        <v>-1</v>
      </c>
      <c r="C8298" t="s">
        <v>2605</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17043</v>
      </c>
      <c r="R8298">
        <v>1928</v>
      </c>
      <c r="S8298">
        <v>2053</v>
      </c>
    </row>
    <row r="8299" spans="1:19" x14ac:dyDescent="0.3">
      <c r="A8299" t="s">
        <v>2600</v>
      </c>
      <c r="B8299">
        <v>-1</v>
      </c>
      <c r="C8299" t="s">
        <v>2605</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17044</v>
      </c>
      <c r="R8299">
        <v>2054</v>
      </c>
      <c r="S8299">
        <v>2239</v>
      </c>
    </row>
    <row r="8300" spans="1:19" x14ac:dyDescent="0.3">
      <c r="A8300" t="s">
        <v>2600</v>
      </c>
      <c r="B8300">
        <v>-1</v>
      </c>
      <c r="C8300" t="s">
        <v>2605</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17045</v>
      </c>
      <c r="R8300">
        <v>2240</v>
      </c>
      <c r="S8300">
        <v>2301</v>
      </c>
    </row>
    <row r="8301" spans="1:19" x14ac:dyDescent="0.3">
      <c r="A8301" t="s">
        <v>2600</v>
      </c>
      <c r="B8301">
        <v>-1</v>
      </c>
      <c r="C8301" t="s">
        <v>2605</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17046</v>
      </c>
      <c r="R8301">
        <v>2302</v>
      </c>
      <c r="S8301">
        <v>2511</v>
      </c>
    </row>
    <row r="8302" spans="1:19" x14ac:dyDescent="0.3">
      <c r="A8302" t="s">
        <v>2600</v>
      </c>
      <c r="B8302">
        <v>-1</v>
      </c>
      <c r="C8302" t="s">
        <v>2605</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17047</v>
      </c>
      <c r="R8302">
        <v>2512</v>
      </c>
      <c r="S8302">
        <v>2661</v>
      </c>
    </row>
    <row r="8303" spans="1:19" x14ac:dyDescent="0.3">
      <c r="A8303" t="s">
        <v>2600</v>
      </c>
      <c r="B8303">
        <v>-1</v>
      </c>
      <c r="C8303" t="s">
        <v>2605</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17048</v>
      </c>
      <c r="R8303">
        <v>2662</v>
      </c>
      <c r="S8303">
        <v>2855</v>
      </c>
    </row>
    <row r="8304" spans="1:19" x14ac:dyDescent="0.3">
      <c r="A8304" t="s">
        <v>2600</v>
      </c>
      <c r="B8304">
        <v>-1</v>
      </c>
      <c r="C8304" t="s">
        <v>2605</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17053</v>
      </c>
      <c r="R8304">
        <v>1688</v>
      </c>
      <c r="S8304">
        <v>1793</v>
      </c>
    </row>
    <row r="8305" spans="1:19" x14ac:dyDescent="0.3">
      <c r="A8305" t="s">
        <v>2600</v>
      </c>
      <c r="B8305">
        <v>-1</v>
      </c>
      <c r="C8305" t="s">
        <v>2605</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17054</v>
      </c>
      <c r="R8305">
        <v>1</v>
      </c>
      <c r="S8305">
        <v>181</v>
      </c>
    </row>
    <row r="8306" spans="1:19" x14ac:dyDescent="0.3">
      <c r="A8306" t="s">
        <v>2600</v>
      </c>
      <c r="B8306">
        <v>-1</v>
      </c>
      <c r="C8306" t="s">
        <v>2605</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17055</v>
      </c>
      <c r="R8306">
        <v>2856</v>
      </c>
      <c r="S8306">
        <v>3015</v>
      </c>
    </row>
    <row r="8307" spans="1:19" x14ac:dyDescent="0.3">
      <c r="A8307" t="s">
        <v>8442</v>
      </c>
      <c r="B8307">
        <v>1</v>
      </c>
      <c r="C8307" t="s">
        <v>8455</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17056</v>
      </c>
    </row>
    <row r="8308" spans="1:19" x14ac:dyDescent="0.3">
      <c r="A8308" t="s">
        <v>8442</v>
      </c>
      <c r="B8308">
        <v>1</v>
      </c>
      <c r="C8308" t="s">
        <v>8455</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17057</v>
      </c>
    </row>
    <row r="8309" spans="1:19" x14ac:dyDescent="0.3">
      <c r="A8309" t="s">
        <v>8442</v>
      </c>
      <c r="B8309">
        <v>1</v>
      </c>
      <c r="C8309" t="s">
        <v>8455</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17058</v>
      </c>
    </row>
    <row r="8310" spans="1:19" x14ac:dyDescent="0.3">
      <c r="A8310" t="s">
        <v>8442</v>
      </c>
      <c r="B8310">
        <v>1</v>
      </c>
      <c r="C8310" t="s">
        <v>8455</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17059</v>
      </c>
      <c r="R8310">
        <v>1</v>
      </c>
      <c r="S8310">
        <v>250</v>
      </c>
    </row>
    <row r="8311" spans="1:19" x14ac:dyDescent="0.3">
      <c r="A8311" t="s">
        <v>8442</v>
      </c>
      <c r="B8311">
        <v>1</v>
      </c>
      <c r="C8311" t="s">
        <v>8455</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17060</v>
      </c>
      <c r="R8311">
        <v>251</v>
      </c>
      <c r="S8311">
        <v>350</v>
      </c>
    </row>
    <row r="8312" spans="1:19" x14ac:dyDescent="0.3">
      <c r="A8312" t="s">
        <v>8442</v>
      </c>
      <c r="B8312">
        <v>1</v>
      </c>
      <c r="C8312" t="s">
        <v>8455</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17061</v>
      </c>
      <c r="R8312">
        <v>351</v>
      </c>
      <c r="S8312">
        <v>449</v>
      </c>
    </row>
    <row r="8313" spans="1:19" x14ac:dyDescent="0.3">
      <c r="A8313" t="s">
        <v>8442</v>
      </c>
      <c r="B8313">
        <v>1</v>
      </c>
      <c r="C8313" t="s">
        <v>8455</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17062</v>
      </c>
      <c r="R8313">
        <v>450</v>
      </c>
      <c r="S8313">
        <v>553</v>
      </c>
    </row>
    <row r="8314" spans="1:19" x14ac:dyDescent="0.3">
      <c r="A8314" t="s">
        <v>8442</v>
      </c>
      <c r="B8314">
        <v>1</v>
      </c>
      <c r="C8314" t="s">
        <v>8455</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17063</v>
      </c>
      <c r="R8314">
        <v>554</v>
      </c>
      <c r="S8314">
        <v>703</v>
      </c>
    </row>
    <row r="8315" spans="1:19" x14ac:dyDescent="0.3">
      <c r="A8315" t="s">
        <v>8442</v>
      </c>
      <c r="B8315">
        <v>1</v>
      </c>
      <c r="C8315" t="s">
        <v>8455</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17064</v>
      </c>
      <c r="R8315">
        <v>704</v>
      </c>
      <c r="S8315">
        <v>859</v>
      </c>
    </row>
    <row r="8316" spans="1:19" x14ac:dyDescent="0.3">
      <c r="A8316" t="s">
        <v>8442</v>
      </c>
      <c r="B8316">
        <v>1</v>
      </c>
      <c r="C8316" t="s">
        <v>8455</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17065</v>
      </c>
      <c r="R8316">
        <v>860</v>
      </c>
      <c r="S8316">
        <v>1039</v>
      </c>
    </row>
    <row r="8317" spans="1:19" x14ac:dyDescent="0.3">
      <c r="A8317" t="s">
        <v>8442</v>
      </c>
      <c r="B8317">
        <v>1</v>
      </c>
      <c r="C8317" t="s">
        <v>8455</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17066</v>
      </c>
      <c r="R8317">
        <v>1040</v>
      </c>
      <c r="S8317">
        <v>1116</v>
      </c>
    </row>
    <row r="8318" spans="1:19" x14ac:dyDescent="0.3">
      <c r="A8318" t="s">
        <v>8442</v>
      </c>
      <c r="B8318">
        <v>1</v>
      </c>
      <c r="C8318" t="s">
        <v>8455</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17067</v>
      </c>
      <c r="R8318">
        <v>1117</v>
      </c>
      <c r="S8318">
        <v>1270</v>
      </c>
    </row>
    <row r="8319" spans="1:19" x14ac:dyDescent="0.3">
      <c r="A8319" t="s">
        <v>8442</v>
      </c>
      <c r="B8319">
        <v>1</v>
      </c>
      <c r="C8319" t="s">
        <v>8455</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17068</v>
      </c>
      <c r="R8319">
        <v>1271</v>
      </c>
      <c r="S8319">
        <v>1402</v>
      </c>
    </row>
    <row r="8320" spans="1:19" x14ac:dyDescent="0.3">
      <c r="A8320" t="s">
        <v>8442</v>
      </c>
      <c r="B8320">
        <v>1</v>
      </c>
      <c r="C8320" t="s">
        <v>8455</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17069</v>
      </c>
      <c r="R8320">
        <v>1403</v>
      </c>
      <c r="S8320">
        <v>1611</v>
      </c>
    </row>
    <row r="8321" spans="1:19" x14ac:dyDescent="0.3">
      <c r="A8321" t="s">
        <v>8442</v>
      </c>
      <c r="B8321">
        <v>1</v>
      </c>
      <c r="C8321" t="s">
        <v>8465</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17059</v>
      </c>
      <c r="R8321">
        <v>1</v>
      </c>
      <c r="S8321">
        <v>250</v>
      </c>
    </row>
    <row r="8322" spans="1:19" x14ac:dyDescent="0.3">
      <c r="A8322" t="s">
        <v>8442</v>
      </c>
      <c r="B8322">
        <v>1</v>
      </c>
      <c r="C8322" t="s">
        <v>8465</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17060</v>
      </c>
      <c r="R8322">
        <v>251</v>
      </c>
      <c r="S8322">
        <v>350</v>
      </c>
    </row>
    <row r="8323" spans="1:19" x14ac:dyDescent="0.3">
      <c r="A8323" t="s">
        <v>8442</v>
      </c>
      <c r="B8323">
        <v>1</v>
      </c>
      <c r="C8323" t="s">
        <v>8465</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17061</v>
      </c>
      <c r="R8323">
        <v>351</v>
      </c>
      <c r="S8323">
        <v>449</v>
      </c>
    </row>
    <row r="8324" spans="1:19" x14ac:dyDescent="0.3">
      <c r="A8324" t="s">
        <v>8442</v>
      </c>
      <c r="B8324">
        <v>1</v>
      </c>
      <c r="C8324" t="s">
        <v>8465</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17062</v>
      </c>
      <c r="R8324">
        <v>450</v>
      </c>
      <c r="S8324">
        <v>553</v>
      </c>
    </row>
    <row r="8325" spans="1:19" x14ac:dyDescent="0.3">
      <c r="A8325" t="s">
        <v>8442</v>
      </c>
      <c r="B8325">
        <v>1</v>
      </c>
      <c r="C8325" t="s">
        <v>8465</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17063</v>
      </c>
      <c r="R8325">
        <v>554</v>
      </c>
      <c r="S8325">
        <v>703</v>
      </c>
    </row>
    <row r="8326" spans="1:19" x14ac:dyDescent="0.3">
      <c r="A8326" t="s">
        <v>8442</v>
      </c>
      <c r="B8326">
        <v>1</v>
      </c>
      <c r="C8326" t="s">
        <v>8465</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17064</v>
      </c>
      <c r="R8326">
        <v>704</v>
      </c>
      <c r="S8326">
        <v>859</v>
      </c>
    </row>
    <row r="8327" spans="1:19" x14ac:dyDescent="0.3">
      <c r="A8327" t="s">
        <v>8442</v>
      </c>
      <c r="B8327">
        <v>1</v>
      </c>
      <c r="C8327" t="s">
        <v>8465</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17065</v>
      </c>
      <c r="R8327">
        <v>860</v>
      </c>
      <c r="S8327">
        <v>1039</v>
      </c>
    </row>
    <row r="8328" spans="1:19" x14ac:dyDescent="0.3">
      <c r="A8328" t="s">
        <v>8442</v>
      </c>
      <c r="B8328">
        <v>1</v>
      </c>
      <c r="C8328" t="s">
        <v>8465</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17066</v>
      </c>
      <c r="R8328">
        <v>1040</v>
      </c>
      <c r="S8328">
        <v>1116</v>
      </c>
    </row>
    <row r="8329" spans="1:19" x14ac:dyDescent="0.3">
      <c r="A8329" t="s">
        <v>8442</v>
      </c>
      <c r="B8329">
        <v>1</v>
      </c>
      <c r="C8329" t="s">
        <v>8465</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17067</v>
      </c>
      <c r="R8329">
        <v>1117</v>
      </c>
      <c r="S8329">
        <v>1270</v>
      </c>
    </row>
    <row r="8330" spans="1:19" x14ac:dyDescent="0.3">
      <c r="A8330" t="s">
        <v>8442</v>
      </c>
      <c r="B8330">
        <v>1</v>
      </c>
      <c r="C8330" t="s">
        <v>8465</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17068</v>
      </c>
      <c r="R8330">
        <v>1271</v>
      </c>
      <c r="S8330">
        <v>1402</v>
      </c>
    </row>
    <row r="8331" spans="1:19" x14ac:dyDescent="0.3">
      <c r="A8331" t="s">
        <v>8442</v>
      </c>
      <c r="B8331">
        <v>1</v>
      </c>
      <c r="C8331" t="s">
        <v>8465</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17070</v>
      </c>
    </row>
    <row r="8332" spans="1:19" x14ac:dyDescent="0.3">
      <c r="A8332" t="s">
        <v>8442</v>
      </c>
      <c r="B8332">
        <v>1</v>
      </c>
      <c r="C8332" t="s">
        <v>8465</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17071</v>
      </c>
    </row>
    <row r="8333" spans="1:19" x14ac:dyDescent="0.3">
      <c r="A8333" t="s">
        <v>8442</v>
      </c>
      <c r="B8333">
        <v>1</v>
      </c>
      <c r="C8333" t="s">
        <v>8465</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17072</v>
      </c>
      <c r="R8333">
        <v>1403</v>
      </c>
      <c r="S8333">
        <v>1611</v>
      </c>
    </row>
    <row r="8334" spans="1:19" x14ac:dyDescent="0.3">
      <c r="A8334" t="s">
        <v>102</v>
      </c>
      <c r="B8334">
        <v>-1</v>
      </c>
      <c r="C8334" t="s">
        <v>7166</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17073</v>
      </c>
    </row>
    <row r="8335" spans="1:19" x14ac:dyDescent="0.3">
      <c r="A8335" t="s">
        <v>102</v>
      </c>
      <c r="B8335">
        <v>-1</v>
      </c>
      <c r="C8335" t="s">
        <v>7166</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17074</v>
      </c>
      <c r="R8335">
        <v>1</v>
      </c>
      <c r="S8335">
        <v>100</v>
      </c>
    </row>
    <row r="8336" spans="1:19" x14ac:dyDescent="0.3">
      <c r="A8336" t="s">
        <v>102</v>
      </c>
      <c r="B8336">
        <v>-1</v>
      </c>
      <c r="C8336" t="s">
        <v>7166</v>
      </c>
      <c r="D8336" t="str">
        <f>INDEX(Transcripts[#Data], MATCH(Exons[[#This Row],[Transcript stable ID]], Transcripts[Transcript stable ID], 0), 4)</f>
        <v>NM_006445.3</v>
      </c>
      <c r="E8336" t="s">
        <v>27</v>
      </c>
      <c r="J8336">
        <v>1588176</v>
      </c>
      <c r="K8336">
        <v>1586827</v>
      </c>
      <c r="L8336">
        <v>1586995</v>
      </c>
      <c r="N8336">
        <v>3</v>
      </c>
      <c r="O8336">
        <v>215</v>
      </c>
      <c r="P8336">
        <v>383</v>
      </c>
      <c r="Q8336" t="s">
        <v>17075</v>
      </c>
      <c r="R8336">
        <v>101</v>
      </c>
      <c r="S8336">
        <v>269</v>
      </c>
    </row>
    <row r="8337" spans="1:19" x14ac:dyDescent="0.3">
      <c r="A8337" t="s">
        <v>102</v>
      </c>
      <c r="B8337">
        <v>-1</v>
      </c>
      <c r="C8337" t="s">
        <v>7166</v>
      </c>
      <c r="D8337" t="str">
        <f>INDEX(Transcripts[#Data], MATCH(Exons[[#This Row],[Transcript stable ID]], Transcripts[Transcript stable ID], 0), 4)</f>
        <v>NM_006445.3</v>
      </c>
      <c r="E8337" t="s">
        <v>27</v>
      </c>
      <c r="J8337">
        <v>1588176</v>
      </c>
      <c r="K8337">
        <v>1585423</v>
      </c>
      <c r="L8337">
        <v>1585587</v>
      </c>
      <c r="N8337">
        <v>4</v>
      </c>
      <c r="O8337">
        <v>384</v>
      </c>
      <c r="P8337">
        <v>548</v>
      </c>
      <c r="Q8337" t="s">
        <v>17076</v>
      </c>
      <c r="R8337">
        <v>270</v>
      </c>
      <c r="S8337">
        <v>434</v>
      </c>
    </row>
    <row r="8338" spans="1:19" x14ac:dyDescent="0.3">
      <c r="A8338" t="s">
        <v>102</v>
      </c>
      <c r="B8338">
        <v>-1</v>
      </c>
      <c r="C8338" t="s">
        <v>7166</v>
      </c>
      <c r="D8338" t="str">
        <f>INDEX(Transcripts[#Data], MATCH(Exons[[#This Row],[Transcript stable ID]], Transcripts[Transcript stable ID], 0), 4)</f>
        <v>NM_006445.3</v>
      </c>
      <c r="E8338" t="s">
        <v>27</v>
      </c>
      <c r="J8338">
        <v>1588176</v>
      </c>
      <c r="K8338">
        <v>1585114</v>
      </c>
      <c r="L8338">
        <v>1585332</v>
      </c>
      <c r="N8338">
        <v>5</v>
      </c>
      <c r="O8338">
        <v>549</v>
      </c>
      <c r="P8338">
        <v>767</v>
      </c>
      <c r="Q8338" t="s">
        <v>17077</v>
      </c>
      <c r="R8338">
        <v>435</v>
      </c>
      <c r="S8338">
        <v>653</v>
      </c>
    </row>
    <row r="8339" spans="1:19" x14ac:dyDescent="0.3">
      <c r="A8339" t="s">
        <v>102</v>
      </c>
      <c r="B8339">
        <v>-1</v>
      </c>
      <c r="C8339" t="s">
        <v>7166</v>
      </c>
      <c r="D8339" t="str">
        <f>INDEX(Transcripts[#Data], MATCH(Exons[[#This Row],[Transcript stable ID]], Transcripts[Transcript stable ID], 0), 4)</f>
        <v>NM_006445.3</v>
      </c>
      <c r="E8339" t="s">
        <v>27</v>
      </c>
      <c r="J8339">
        <v>1588176</v>
      </c>
      <c r="K8339">
        <v>1584772</v>
      </c>
      <c r="L8339">
        <v>1584984</v>
      </c>
      <c r="N8339">
        <v>6</v>
      </c>
      <c r="O8339">
        <v>768</v>
      </c>
      <c r="P8339">
        <v>980</v>
      </c>
      <c r="Q8339" t="s">
        <v>17078</v>
      </c>
      <c r="R8339">
        <v>654</v>
      </c>
      <c r="S8339">
        <v>866</v>
      </c>
    </row>
    <row r="8340" spans="1:19" x14ac:dyDescent="0.3">
      <c r="A8340" t="s">
        <v>102</v>
      </c>
      <c r="B8340">
        <v>-1</v>
      </c>
      <c r="C8340" t="s">
        <v>7166</v>
      </c>
      <c r="D8340" t="str">
        <f>INDEX(Transcripts[#Data], MATCH(Exons[[#This Row],[Transcript stable ID]], Transcripts[Transcript stable ID], 0), 4)</f>
        <v>NM_006445.3</v>
      </c>
      <c r="E8340" t="s">
        <v>27</v>
      </c>
      <c r="J8340">
        <v>1588176</v>
      </c>
      <c r="K8340">
        <v>1584223</v>
      </c>
      <c r="L8340">
        <v>1584348</v>
      </c>
      <c r="N8340">
        <v>7</v>
      </c>
      <c r="O8340">
        <v>981</v>
      </c>
      <c r="P8340">
        <v>1106</v>
      </c>
      <c r="Q8340" t="s">
        <v>17079</v>
      </c>
      <c r="R8340">
        <v>867</v>
      </c>
      <c r="S8340">
        <v>992</v>
      </c>
    </row>
    <row r="8341" spans="1:19" x14ac:dyDescent="0.3">
      <c r="A8341" t="s">
        <v>102</v>
      </c>
      <c r="B8341">
        <v>-1</v>
      </c>
      <c r="C8341" t="s">
        <v>7166</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17080</v>
      </c>
      <c r="R8341">
        <v>993</v>
      </c>
      <c r="S8341">
        <v>1098</v>
      </c>
    </row>
    <row r="8342" spans="1:19" x14ac:dyDescent="0.3">
      <c r="A8342" t="s">
        <v>102</v>
      </c>
      <c r="B8342">
        <v>-1</v>
      </c>
      <c r="C8342" t="s">
        <v>7166</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17081</v>
      </c>
      <c r="R8342">
        <v>1099</v>
      </c>
      <c r="S8342">
        <v>1289</v>
      </c>
    </row>
    <row r="8343" spans="1:19" x14ac:dyDescent="0.3">
      <c r="A8343" t="s">
        <v>102</v>
      </c>
      <c r="B8343">
        <v>-1</v>
      </c>
      <c r="C8343" t="s">
        <v>7166</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17082</v>
      </c>
      <c r="R8343">
        <v>1290</v>
      </c>
      <c r="S8343">
        <v>1409</v>
      </c>
    </row>
    <row r="8344" spans="1:19" x14ac:dyDescent="0.3">
      <c r="A8344" t="s">
        <v>102</v>
      </c>
      <c r="B8344">
        <v>-1</v>
      </c>
      <c r="C8344" t="s">
        <v>7166</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17083</v>
      </c>
      <c r="R8344">
        <v>1410</v>
      </c>
      <c r="S8344">
        <v>1599</v>
      </c>
    </row>
    <row r="8345" spans="1:19" x14ac:dyDescent="0.3">
      <c r="A8345" t="s">
        <v>102</v>
      </c>
      <c r="B8345">
        <v>-1</v>
      </c>
      <c r="C8345" t="s">
        <v>7166</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17084</v>
      </c>
      <c r="R8345">
        <v>1600</v>
      </c>
      <c r="S8345">
        <v>1719</v>
      </c>
    </row>
    <row r="8346" spans="1:19" x14ac:dyDescent="0.3">
      <c r="A8346" t="s">
        <v>102</v>
      </c>
      <c r="B8346">
        <v>-1</v>
      </c>
      <c r="C8346" t="s">
        <v>7166</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17085</v>
      </c>
      <c r="R8346">
        <v>1720</v>
      </c>
      <c r="S8346">
        <v>1854</v>
      </c>
    </row>
    <row r="8347" spans="1:19" x14ac:dyDescent="0.3">
      <c r="A8347" t="s">
        <v>102</v>
      </c>
      <c r="B8347">
        <v>-1</v>
      </c>
      <c r="C8347" t="s">
        <v>7166</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17086</v>
      </c>
      <c r="R8347">
        <v>1855</v>
      </c>
      <c r="S8347">
        <v>1984</v>
      </c>
    </row>
    <row r="8348" spans="1:19" x14ac:dyDescent="0.3">
      <c r="A8348" t="s">
        <v>102</v>
      </c>
      <c r="B8348">
        <v>-1</v>
      </c>
      <c r="C8348" t="s">
        <v>7166</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17087</v>
      </c>
      <c r="R8348">
        <v>1985</v>
      </c>
      <c r="S8348">
        <v>2181</v>
      </c>
    </row>
    <row r="8349" spans="1:19" x14ac:dyDescent="0.3">
      <c r="A8349" t="s">
        <v>102</v>
      </c>
      <c r="B8349">
        <v>-1</v>
      </c>
      <c r="C8349" t="s">
        <v>7166</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17088</v>
      </c>
      <c r="R8349">
        <v>2182</v>
      </c>
      <c r="S8349">
        <v>2388</v>
      </c>
    </row>
    <row r="8350" spans="1:19" x14ac:dyDescent="0.3">
      <c r="A8350" t="s">
        <v>102</v>
      </c>
      <c r="B8350">
        <v>-1</v>
      </c>
      <c r="C8350" t="s">
        <v>7166</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17089</v>
      </c>
      <c r="R8350">
        <v>2389</v>
      </c>
      <c r="S8350">
        <v>2552</v>
      </c>
    </row>
    <row r="8351" spans="1:19" x14ac:dyDescent="0.3">
      <c r="A8351" t="s">
        <v>102</v>
      </c>
      <c r="B8351">
        <v>-1</v>
      </c>
      <c r="C8351" t="s">
        <v>7166</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17090</v>
      </c>
      <c r="R8351">
        <v>2553</v>
      </c>
      <c r="S8351">
        <v>2679</v>
      </c>
    </row>
    <row r="8352" spans="1:19" x14ac:dyDescent="0.3">
      <c r="A8352" t="s">
        <v>102</v>
      </c>
      <c r="B8352">
        <v>-1</v>
      </c>
      <c r="C8352" t="s">
        <v>7166</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17091</v>
      </c>
      <c r="R8352">
        <v>2680</v>
      </c>
      <c r="S8352">
        <v>2872</v>
      </c>
    </row>
    <row r="8353" spans="1:19" x14ac:dyDescent="0.3">
      <c r="A8353" t="s">
        <v>102</v>
      </c>
      <c r="B8353">
        <v>-1</v>
      </c>
      <c r="C8353" t="s">
        <v>7166</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17092</v>
      </c>
      <c r="R8353">
        <v>2873</v>
      </c>
      <c r="S8353">
        <v>3060</v>
      </c>
    </row>
    <row r="8354" spans="1:19" x14ac:dyDescent="0.3">
      <c r="A8354" t="s">
        <v>102</v>
      </c>
      <c r="B8354">
        <v>-1</v>
      </c>
      <c r="C8354" t="s">
        <v>7166</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17093</v>
      </c>
      <c r="R8354">
        <v>3061</v>
      </c>
      <c r="S8354">
        <v>3299</v>
      </c>
    </row>
    <row r="8355" spans="1:19" x14ac:dyDescent="0.3">
      <c r="A8355" t="s">
        <v>102</v>
      </c>
      <c r="B8355">
        <v>-1</v>
      </c>
      <c r="C8355" t="s">
        <v>7166</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17094</v>
      </c>
      <c r="R8355">
        <v>3300</v>
      </c>
      <c r="S8355">
        <v>3446</v>
      </c>
    </row>
    <row r="8356" spans="1:19" x14ac:dyDescent="0.3">
      <c r="A8356" t="s">
        <v>102</v>
      </c>
      <c r="B8356">
        <v>-1</v>
      </c>
      <c r="C8356" t="s">
        <v>7166</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17095</v>
      </c>
      <c r="R8356">
        <v>3447</v>
      </c>
      <c r="S8356">
        <v>3657</v>
      </c>
    </row>
    <row r="8357" spans="1:19" x14ac:dyDescent="0.3">
      <c r="A8357" t="s">
        <v>102</v>
      </c>
      <c r="B8357">
        <v>-1</v>
      </c>
      <c r="C8357" t="s">
        <v>7166</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17096</v>
      </c>
      <c r="R8357">
        <v>3658</v>
      </c>
      <c r="S8357">
        <v>3774</v>
      </c>
    </row>
    <row r="8358" spans="1:19" x14ac:dyDescent="0.3">
      <c r="A8358" t="s">
        <v>102</v>
      </c>
      <c r="B8358">
        <v>-1</v>
      </c>
      <c r="C8358" t="s">
        <v>7166</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17097</v>
      </c>
      <c r="R8358">
        <v>3775</v>
      </c>
      <c r="S8358">
        <v>4022</v>
      </c>
    </row>
    <row r="8359" spans="1:19" x14ac:dyDescent="0.3">
      <c r="A8359" t="s">
        <v>102</v>
      </c>
      <c r="B8359">
        <v>-1</v>
      </c>
      <c r="C8359" t="s">
        <v>7166</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17098</v>
      </c>
      <c r="R8359">
        <v>4023</v>
      </c>
      <c r="S8359">
        <v>4202</v>
      </c>
    </row>
    <row r="8360" spans="1:19" x14ac:dyDescent="0.3">
      <c r="A8360" t="s">
        <v>102</v>
      </c>
      <c r="B8360">
        <v>-1</v>
      </c>
      <c r="C8360" t="s">
        <v>7166</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17099</v>
      </c>
      <c r="R8360">
        <v>4203</v>
      </c>
      <c r="S8360">
        <v>4338</v>
      </c>
    </row>
    <row r="8361" spans="1:19" x14ac:dyDescent="0.3">
      <c r="A8361" t="s">
        <v>102</v>
      </c>
      <c r="B8361">
        <v>-1</v>
      </c>
      <c r="C8361" t="s">
        <v>7166</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17100</v>
      </c>
      <c r="R8361">
        <v>4339</v>
      </c>
      <c r="S8361">
        <v>4508</v>
      </c>
    </row>
    <row r="8362" spans="1:19" x14ac:dyDescent="0.3">
      <c r="A8362" t="s">
        <v>102</v>
      </c>
      <c r="B8362">
        <v>-1</v>
      </c>
      <c r="C8362" t="s">
        <v>7166</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17101</v>
      </c>
      <c r="R8362">
        <v>4509</v>
      </c>
      <c r="S8362">
        <v>4638</v>
      </c>
    </row>
    <row r="8363" spans="1:19" x14ac:dyDescent="0.3">
      <c r="A8363" t="s">
        <v>102</v>
      </c>
      <c r="B8363">
        <v>-1</v>
      </c>
      <c r="C8363" t="s">
        <v>7166</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17102</v>
      </c>
      <c r="R8363">
        <v>4639</v>
      </c>
      <c r="S8363">
        <v>4785</v>
      </c>
    </row>
    <row r="8364" spans="1:19" x14ac:dyDescent="0.3">
      <c r="A8364" t="s">
        <v>102</v>
      </c>
      <c r="B8364">
        <v>-1</v>
      </c>
      <c r="C8364" t="s">
        <v>7166</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17103</v>
      </c>
      <c r="R8364">
        <v>4786</v>
      </c>
      <c r="S8364">
        <v>4946</v>
      </c>
    </row>
    <row r="8365" spans="1:19" x14ac:dyDescent="0.3">
      <c r="A8365" t="s">
        <v>102</v>
      </c>
      <c r="B8365">
        <v>-1</v>
      </c>
      <c r="C8365" t="s">
        <v>7166</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17104</v>
      </c>
      <c r="R8365">
        <v>4947</v>
      </c>
      <c r="S8365">
        <v>5138</v>
      </c>
    </row>
    <row r="8366" spans="1:19" x14ac:dyDescent="0.3">
      <c r="A8366" t="s">
        <v>102</v>
      </c>
      <c r="B8366">
        <v>-1</v>
      </c>
      <c r="C8366" t="s">
        <v>7166</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17105</v>
      </c>
      <c r="R8366">
        <v>5139</v>
      </c>
      <c r="S8366">
        <v>5376</v>
      </c>
    </row>
    <row r="8367" spans="1:19" x14ac:dyDescent="0.3">
      <c r="A8367" t="s">
        <v>102</v>
      </c>
      <c r="B8367">
        <v>-1</v>
      </c>
      <c r="C8367" t="s">
        <v>7166</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17106</v>
      </c>
      <c r="R8367">
        <v>5377</v>
      </c>
      <c r="S8367">
        <v>5505</v>
      </c>
    </row>
    <row r="8368" spans="1:19" x14ac:dyDescent="0.3">
      <c r="A8368" t="s">
        <v>102</v>
      </c>
      <c r="B8368">
        <v>-1</v>
      </c>
      <c r="C8368" t="s">
        <v>7166</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17107</v>
      </c>
      <c r="R8368">
        <v>5506</v>
      </c>
      <c r="S8368">
        <v>5619</v>
      </c>
    </row>
    <row r="8369" spans="1:19" x14ac:dyDescent="0.3">
      <c r="A8369" t="s">
        <v>102</v>
      </c>
      <c r="B8369">
        <v>-1</v>
      </c>
      <c r="C8369" t="s">
        <v>7166</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17108</v>
      </c>
      <c r="R8369">
        <v>5620</v>
      </c>
      <c r="S8369">
        <v>5793</v>
      </c>
    </row>
    <row r="8370" spans="1:19" x14ac:dyDescent="0.3">
      <c r="A8370" t="s">
        <v>102</v>
      </c>
      <c r="B8370">
        <v>-1</v>
      </c>
      <c r="C8370" t="s">
        <v>7166</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17109</v>
      </c>
      <c r="R8370">
        <v>5794</v>
      </c>
      <c r="S8370">
        <v>5987</v>
      </c>
    </row>
    <row r="8371" spans="1:19" x14ac:dyDescent="0.3">
      <c r="A8371" t="s">
        <v>102</v>
      </c>
      <c r="B8371">
        <v>-1</v>
      </c>
      <c r="C8371" t="s">
        <v>7166</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17110</v>
      </c>
      <c r="R8371">
        <v>5988</v>
      </c>
      <c r="S8371">
        <v>6227</v>
      </c>
    </row>
    <row r="8372" spans="1:19" x14ac:dyDescent="0.3">
      <c r="A8372" t="s">
        <v>102</v>
      </c>
      <c r="B8372">
        <v>-1</v>
      </c>
      <c r="C8372" t="s">
        <v>7166</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17111</v>
      </c>
      <c r="R8372">
        <v>6228</v>
      </c>
      <c r="S8372">
        <v>6369</v>
      </c>
    </row>
    <row r="8373" spans="1:19" x14ac:dyDescent="0.3">
      <c r="A8373" t="s">
        <v>102</v>
      </c>
      <c r="B8373">
        <v>-1</v>
      </c>
      <c r="C8373" t="s">
        <v>7166</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17112</v>
      </c>
      <c r="R8373">
        <v>6370</v>
      </c>
      <c r="S8373">
        <v>6510</v>
      </c>
    </row>
    <row r="8374" spans="1:19" x14ac:dyDescent="0.3">
      <c r="A8374" t="s">
        <v>102</v>
      </c>
      <c r="B8374">
        <v>-1</v>
      </c>
      <c r="C8374" t="s">
        <v>7166</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17113</v>
      </c>
      <c r="R8374">
        <v>6511</v>
      </c>
      <c r="S8374">
        <v>6650</v>
      </c>
    </row>
    <row r="8375" spans="1:19" x14ac:dyDescent="0.3">
      <c r="A8375" t="s">
        <v>102</v>
      </c>
      <c r="B8375">
        <v>-1</v>
      </c>
      <c r="C8375" t="s">
        <v>7166</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17114</v>
      </c>
      <c r="R8375">
        <v>6651</v>
      </c>
      <c r="S8375">
        <v>6853</v>
      </c>
    </row>
    <row r="8376" spans="1:19" x14ac:dyDescent="0.3">
      <c r="A8376" t="s">
        <v>102</v>
      </c>
      <c r="B8376">
        <v>-1</v>
      </c>
      <c r="C8376" t="s">
        <v>7166</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17115</v>
      </c>
      <c r="R8376">
        <v>6854</v>
      </c>
      <c r="S8376">
        <v>7008</v>
      </c>
    </row>
    <row r="8377" spans="1:19" x14ac:dyDescent="0.3">
      <c r="A8377" t="s">
        <v>138</v>
      </c>
      <c r="B8377">
        <v>1</v>
      </c>
      <c r="C8377" t="s">
        <v>5664</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17116</v>
      </c>
      <c r="R8377">
        <v>1</v>
      </c>
      <c r="S8377">
        <v>30</v>
      </c>
    </row>
    <row r="8378" spans="1:19" x14ac:dyDescent="0.3">
      <c r="A8378" t="s">
        <v>138</v>
      </c>
      <c r="B8378">
        <v>1</v>
      </c>
      <c r="C8378" t="s">
        <v>5664</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17117</v>
      </c>
      <c r="R8378">
        <v>31</v>
      </c>
      <c r="S8378">
        <v>802</v>
      </c>
    </row>
    <row r="8379" spans="1:19" x14ac:dyDescent="0.3">
      <c r="A8379" t="s">
        <v>138</v>
      </c>
      <c r="B8379">
        <v>1</v>
      </c>
      <c r="C8379" t="s">
        <v>5664</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17118</v>
      </c>
      <c r="R8379">
        <v>803</v>
      </c>
      <c r="S8379">
        <v>1365</v>
      </c>
    </row>
    <row r="8380" spans="1:19" x14ac:dyDescent="0.3">
      <c r="A8380" t="s">
        <v>8577</v>
      </c>
      <c r="B8380">
        <v>-1</v>
      </c>
      <c r="C8380" t="s">
        <v>8580</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17119</v>
      </c>
    </row>
    <row r="8381" spans="1:19" x14ac:dyDescent="0.3">
      <c r="A8381" t="s">
        <v>8577</v>
      </c>
      <c r="B8381">
        <v>-1</v>
      </c>
      <c r="C8381" t="s">
        <v>8580</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17120</v>
      </c>
      <c r="R8381">
        <v>1</v>
      </c>
      <c r="S8381">
        <v>128</v>
      </c>
    </row>
    <row r="8382" spans="1:19" x14ac:dyDescent="0.3">
      <c r="A8382" t="s">
        <v>8577</v>
      </c>
      <c r="B8382">
        <v>-1</v>
      </c>
      <c r="C8382" t="s">
        <v>8580</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17121</v>
      </c>
      <c r="R8382">
        <v>129</v>
      </c>
      <c r="S8382">
        <v>273</v>
      </c>
    </row>
    <row r="8383" spans="1:19" x14ac:dyDescent="0.3">
      <c r="A8383" t="s">
        <v>8577</v>
      </c>
      <c r="B8383">
        <v>-1</v>
      </c>
      <c r="C8383" t="s">
        <v>8580</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17122</v>
      </c>
      <c r="R8383">
        <v>274</v>
      </c>
      <c r="S8383">
        <v>372</v>
      </c>
    </row>
    <row r="8384" spans="1:19" x14ac:dyDescent="0.3">
      <c r="A8384" t="s">
        <v>8577</v>
      </c>
      <c r="B8384">
        <v>-1</v>
      </c>
      <c r="C8384" t="s">
        <v>8580</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17123</v>
      </c>
      <c r="R8384">
        <v>373</v>
      </c>
      <c r="S8384">
        <v>468</v>
      </c>
    </row>
    <row r="8385" spans="1:19" x14ac:dyDescent="0.3">
      <c r="A8385" t="s">
        <v>8577</v>
      </c>
      <c r="B8385">
        <v>-1</v>
      </c>
      <c r="C8385" t="s">
        <v>8580</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17124</v>
      </c>
      <c r="R8385">
        <v>469</v>
      </c>
      <c r="S8385">
        <v>550</v>
      </c>
    </row>
    <row r="8386" spans="1:19" x14ac:dyDescent="0.3">
      <c r="A8386" t="s">
        <v>8577</v>
      </c>
      <c r="B8386">
        <v>-1</v>
      </c>
      <c r="C8386" t="s">
        <v>8580</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17125</v>
      </c>
      <c r="R8386">
        <v>551</v>
      </c>
      <c r="S8386">
        <v>645</v>
      </c>
    </row>
    <row r="8387" spans="1:19" x14ac:dyDescent="0.3">
      <c r="A8387" t="s">
        <v>8577</v>
      </c>
      <c r="B8387">
        <v>-1</v>
      </c>
      <c r="C8387" t="s">
        <v>8580</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17126</v>
      </c>
      <c r="R8387">
        <v>646</v>
      </c>
      <c r="S8387">
        <v>797</v>
      </c>
    </row>
    <row r="8388" spans="1:19" x14ac:dyDescent="0.3">
      <c r="A8388" t="s">
        <v>8577</v>
      </c>
      <c r="B8388">
        <v>-1</v>
      </c>
      <c r="C8388" t="s">
        <v>8580</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17127</v>
      </c>
      <c r="R8388">
        <v>798</v>
      </c>
      <c r="S8388">
        <v>956</v>
      </c>
    </row>
    <row r="8389" spans="1:19" x14ac:dyDescent="0.3">
      <c r="A8389" t="s">
        <v>8577</v>
      </c>
      <c r="B8389">
        <v>-1</v>
      </c>
      <c r="C8389" t="s">
        <v>8580</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17128</v>
      </c>
      <c r="R8389">
        <v>957</v>
      </c>
      <c r="S8389">
        <v>1049</v>
      </c>
    </row>
    <row r="8390" spans="1:19" x14ac:dyDescent="0.3">
      <c r="A8390" t="s">
        <v>8577</v>
      </c>
      <c r="B8390">
        <v>-1</v>
      </c>
      <c r="C8390" t="s">
        <v>8580</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17129</v>
      </c>
      <c r="R8390">
        <v>1050</v>
      </c>
      <c r="S8390">
        <v>1109</v>
      </c>
    </row>
    <row r="8391" spans="1:19" x14ac:dyDescent="0.3">
      <c r="A8391" t="s">
        <v>8577</v>
      </c>
      <c r="B8391">
        <v>-1</v>
      </c>
      <c r="C8391" t="s">
        <v>8580</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17130</v>
      </c>
      <c r="R8391">
        <v>1110</v>
      </c>
      <c r="S8391">
        <v>1139</v>
      </c>
    </row>
    <row r="8392" spans="1:19" x14ac:dyDescent="0.3">
      <c r="A8392" t="s">
        <v>8577</v>
      </c>
      <c r="B8392">
        <v>-1</v>
      </c>
      <c r="C8392" t="s">
        <v>8580</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17131</v>
      </c>
      <c r="R8392">
        <v>1140</v>
      </c>
      <c r="S8392">
        <v>1233</v>
      </c>
    </row>
    <row r="8393" spans="1:19" x14ac:dyDescent="0.3">
      <c r="A8393" t="s">
        <v>8577</v>
      </c>
      <c r="B8393">
        <v>-1</v>
      </c>
      <c r="C8393" t="s">
        <v>8580</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17132</v>
      </c>
      <c r="R8393">
        <v>1234</v>
      </c>
      <c r="S8393">
        <v>1281</v>
      </c>
    </row>
    <row r="8394" spans="1:19" x14ac:dyDescent="0.3">
      <c r="A8394" t="s">
        <v>8577</v>
      </c>
      <c r="B8394">
        <v>-1</v>
      </c>
      <c r="C8394" t="s">
        <v>8580</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17133</v>
      </c>
      <c r="R8394">
        <v>1282</v>
      </c>
      <c r="S8394">
        <v>1365</v>
      </c>
    </row>
    <row r="8395" spans="1:19" x14ac:dyDescent="0.3">
      <c r="A8395" t="s">
        <v>8577</v>
      </c>
      <c r="B8395">
        <v>-1</v>
      </c>
      <c r="C8395" t="s">
        <v>8580</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17134</v>
      </c>
      <c r="R8395">
        <v>1366</v>
      </c>
      <c r="S8395">
        <v>1464</v>
      </c>
    </row>
    <row r="8396" spans="1:19" x14ac:dyDescent="0.3">
      <c r="A8396" t="s">
        <v>8577</v>
      </c>
      <c r="B8396">
        <v>-1</v>
      </c>
      <c r="C8396" t="s">
        <v>8580</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17135</v>
      </c>
      <c r="R8396">
        <v>1465</v>
      </c>
      <c r="S8396">
        <v>1600</v>
      </c>
    </row>
    <row r="8397" spans="1:19" x14ac:dyDescent="0.3">
      <c r="A8397" t="s">
        <v>8577</v>
      </c>
      <c r="B8397">
        <v>-1</v>
      </c>
      <c r="C8397" t="s">
        <v>8580</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17136</v>
      </c>
      <c r="R8397">
        <v>1601</v>
      </c>
      <c r="S8397">
        <v>1653</v>
      </c>
    </row>
    <row r="8398" spans="1:19" x14ac:dyDescent="0.3">
      <c r="A8398" t="s">
        <v>8577</v>
      </c>
      <c r="B8398">
        <v>-1</v>
      </c>
      <c r="C8398" t="s">
        <v>8580</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17137</v>
      </c>
      <c r="R8398">
        <v>1654</v>
      </c>
      <c r="S8398">
        <v>1748</v>
      </c>
    </row>
    <row r="8399" spans="1:19" x14ac:dyDescent="0.3">
      <c r="A8399" t="s">
        <v>8577</v>
      </c>
      <c r="B8399">
        <v>-1</v>
      </c>
      <c r="C8399" t="s">
        <v>8580</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17138</v>
      </c>
      <c r="R8399">
        <v>1749</v>
      </c>
      <c r="S8399">
        <v>1888</v>
      </c>
    </row>
    <row r="8400" spans="1:19" x14ac:dyDescent="0.3">
      <c r="A8400" t="s">
        <v>8577</v>
      </c>
      <c r="B8400">
        <v>-1</v>
      </c>
      <c r="C8400" t="s">
        <v>8580</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17139</v>
      </c>
      <c r="R8400">
        <v>1889</v>
      </c>
      <c r="S8400">
        <v>2101</v>
      </c>
    </row>
    <row r="8401" spans="1:19" x14ac:dyDescent="0.3">
      <c r="A8401" t="s">
        <v>8577</v>
      </c>
      <c r="B8401">
        <v>-1</v>
      </c>
      <c r="C8401" t="s">
        <v>8580</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17140</v>
      </c>
      <c r="R8401">
        <v>2102</v>
      </c>
      <c r="S8401">
        <v>2144</v>
      </c>
    </row>
    <row r="8402" spans="1:19" x14ac:dyDescent="0.3">
      <c r="A8402" t="s">
        <v>8577</v>
      </c>
      <c r="B8402">
        <v>-1</v>
      </c>
      <c r="C8402" t="s">
        <v>8580</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17141</v>
      </c>
      <c r="R8402">
        <v>2145</v>
      </c>
      <c r="S8402">
        <v>2257</v>
      </c>
    </row>
    <row r="8403" spans="1:19" x14ac:dyDescent="0.3">
      <c r="A8403" t="s">
        <v>8577</v>
      </c>
      <c r="B8403">
        <v>-1</v>
      </c>
      <c r="C8403" t="s">
        <v>8580</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17142</v>
      </c>
      <c r="R8403">
        <v>2258</v>
      </c>
      <c r="S8403">
        <v>2313</v>
      </c>
    </row>
    <row r="8404" spans="1:19" x14ac:dyDescent="0.3">
      <c r="A8404" t="s">
        <v>8577</v>
      </c>
      <c r="B8404">
        <v>-1</v>
      </c>
      <c r="C8404" t="s">
        <v>8585</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17121</v>
      </c>
      <c r="R8404">
        <v>129</v>
      </c>
      <c r="S8404">
        <v>273</v>
      </c>
    </row>
    <row r="8405" spans="1:19" x14ac:dyDescent="0.3">
      <c r="A8405" t="s">
        <v>8577</v>
      </c>
      <c r="B8405">
        <v>-1</v>
      </c>
      <c r="C8405" t="s">
        <v>8585</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17122</v>
      </c>
      <c r="R8405">
        <v>274</v>
      </c>
      <c r="S8405">
        <v>372</v>
      </c>
    </row>
    <row r="8406" spans="1:19" x14ac:dyDescent="0.3">
      <c r="A8406" t="s">
        <v>8577</v>
      </c>
      <c r="B8406">
        <v>-1</v>
      </c>
      <c r="C8406" t="s">
        <v>8585</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17123</v>
      </c>
      <c r="R8406">
        <v>373</v>
      </c>
      <c r="S8406">
        <v>468</v>
      </c>
    </row>
    <row r="8407" spans="1:19" x14ac:dyDescent="0.3">
      <c r="A8407" t="s">
        <v>8577</v>
      </c>
      <c r="B8407">
        <v>-1</v>
      </c>
      <c r="C8407" t="s">
        <v>8585</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17124</v>
      </c>
      <c r="R8407">
        <v>469</v>
      </c>
      <c r="S8407">
        <v>550</v>
      </c>
    </row>
    <row r="8408" spans="1:19" x14ac:dyDescent="0.3">
      <c r="A8408" t="s">
        <v>8577</v>
      </c>
      <c r="B8408">
        <v>-1</v>
      </c>
      <c r="C8408" t="s">
        <v>8585</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17125</v>
      </c>
      <c r="R8408">
        <v>551</v>
      </c>
      <c r="S8408">
        <v>645</v>
      </c>
    </row>
    <row r="8409" spans="1:19" x14ac:dyDescent="0.3">
      <c r="A8409" t="s">
        <v>8577</v>
      </c>
      <c r="B8409">
        <v>-1</v>
      </c>
      <c r="C8409" t="s">
        <v>8585</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17126</v>
      </c>
      <c r="R8409">
        <v>646</v>
      </c>
      <c r="S8409">
        <v>797</v>
      </c>
    </row>
    <row r="8410" spans="1:19" x14ac:dyDescent="0.3">
      <c r="A8410" t="s">
        <v>8577</v>
      </c>
      <c r="B8410">
        <v>-1</v>
      </c>
      <c r="C8410" t="s">
        <v>8585</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17127</v>
      </c>
      <c r="R8410">
        <v>798</v>
      </c>
      <c r="S8410">
        <v>956</v>
      </c>
    </row>
    <row r="8411" spans="1:19" x14ac:dyDescent="0.3">
      <c r="A8411" t="s">
        <v>8577</v>
      </c>
      <c r="B8411">
        <v>-1</v>
      </c>
      <c r="C8411" t="s">
        <v>8585</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17128</v>
      </c>
      <c r="R8411">
        <v>957</v>
      </c>
      <c r="S8411">
        <v>1049</v>
      </c>
    </row>
    <row r="8412" spans="1:19" x14ac:dyDescent="0.3">
      <c r="A8412" t="s">
        <v>8577</v>
      </c>
      <c r="B8412">
        <v>-1</v>
      </c>
      <c r="C8412" t="s">
        <v>8585</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17129</v>
      </c>
      <c r="R8412">
        <v>1050</v>
      </c>
      <c r="S8412">
        <v>1109</v>
      </c>
    </row>
    <row r="8413" spans="1:19" x14ac:dyDescent="0.3">
      <c r="A8413" t="s">
        <v>8577</v>
      </c>
      <c r="B8413">
        <v>-1</v>
      </c>
      <c r="C8413" t="s">
        <v>8585</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17130</v>
      </c>
      <c r="R8413">
        <v>1110</v>
      </c>
      <c r="S8413">
        <v>1139</v>
      </c>
    </row>
    <row r="8414" spans="1:19" x14ac:dyDescent="0.3">
      <c r="A8414" t="s">
        <v>8577</v>
      </c>
      <c r="B8414">
        <v>-1</v>
      </c>
      <c r="C8414" t="s">
        <v>8585</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17131</v>
      </c>
      <c r="R8414">
        <v>1140</v>
      </c>
      <c r="S8414">
        <v>1233</v>
      </c>
    </row>
    <row r="8415" spans="1:19" x14ac:dyDescent="0.3">
      <c r="A8415" t="s">
        <v>8577</v>
      </c>
      <c r="B8415">
        <v>-1</v>
      </c>
      <c r="C8415" t="s">
        <v>8585</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17132</v>
      </c>
      <c r="R8415">
        <v>1234</v>
      </c>
      <c r="S8415">
        <v>1281</v>
      </c>
    </row>
    <row r="8416" spans="1:19" x14ac:dyDescent="0.3">
      <c r="A8416" t="s">
        <v>8577</v>
      </c>
      <c r="B8416">
        <v>-1</v>
      </c>
      <c r="C8416" t="s">
        <v>8585</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17133</v>
      </c>
      <c r="R8416">
        <v>1282</v>
      </c>
      <c r="S8416">
        <v>1365</v>
      </c>
    </row>
    <row r="8417" spans="1:19" x14ac:dyDescent="0.3">
      <c r="A8417" t="s">
        <v>8577</v>
      </c>
      <c r="B8417">
        <v>-1</v>
      </c>
      <c r="C8417" t="s">
        <v>8585</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17134</v>
      </c>
      <c r="R8417">
        <v>1366</v>
      </c>
      <c r="S8417">
        <v>1464</v>
      </c>
    </row>
    <row r="8418" spans="1:19" x14ac:dyDescent="0.3">
      <c r="A8418" t="s">
        <v>8577</v>
      </c>
      <c r="B8418">
        <v>-1</v>
      </c>
      <c r="C8418" t="s">
        <v>8585</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17135</v>
      </c>
      <c r="R8418">
        <v>1465</v>
      </c>
      <c r="S8418">
        <v>1600</v>
      </c>
    </row>
    <row r="8419" spans="1:19" x14ac:dyDescent="0.3">
      <c r="A8419" t="s">
        <v>8577</v>
      </c>
      <c r="B8419">
        <v>-1</v>
      </c>
      <c r="C8419" t="s">
        <v>8585</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17136</v>
      </c>
      <c r="R8419">
        <v>1601</v>
      </c>
      <c r="S8419">
        <v>1653</v>
      </c>
    </row>
    <row r="8420" spans="1:19" x14ac:dyDescent="0.3">
      <c r="A8420" t="s">
        <v>8577</v>
      </c>
      <c r="B8420">
        <v>-1</v>
      </c>
      <c r="C8420" t="s">
        <v>8585</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17137</v>
      </c>
      <c r="R8420">
        <v>1654</v>
      </c>
      <c r="S8420">
        <v>1748</v>
      </c>
    </row>
    <row r="8421" spans="1:19" x14ac:dyDescent="0.3">
      <c r="A8421" t="s">
        <v>8577</v>
      </c>
      <c r="B8421">
        <v>-1</v>
      </c>
      <c r="C8421" t="s">
        <v>8585</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17138</v>
      </c>
      <c r="R8421">
        <v>1749</v>
      </c>
      <c r="S8421">
        <v>1888</v>
      </c>
    </row>
    <row r="8422" spans="1:19" x14ac:dyDescent="0.3">
      <c r="A8422" t="s">
        <v>8577</v>
      </c>
      <c r="B8422">
        <v>-1</v>
      </c>
      <c r="C8422" t="s">
        <v>8585</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17139</v>
      </c>
      <c r="R8422">
        <v>1889</v>
      </c>
      <c r="S8422">
        <v>2101</v>
      </c>
    </row>
    <row r="8423" spans="1:19" x14ac:dyDescent="0.3">
      <c r="A8423" t="s">
        <v>8577</v>
      </c>
      <c r="B8423">
        <v>-1</v>
      </c>
      <c r="C8423" t="s">
        <v>8585</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17140</v>
      </c>
      <c r="R8423">
        <v>2102</v>
      </c>
      <c r="S8423">
        <v>2144</v>
      </c>
    </row>
    <row r="8424" spans="1:19" x14ac:dyDescent="0.3">
      <c r="A8424" t="s">
        <v>8577</v>
      </c>
      <c r="B8424">
        <v>-1</v>
      </c>
      <c r="C8424" t="s">
        <v>8585</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17143</v>
      </c>
    </row>
    <row r="8425" spans="1:19" x14ac:dyDescent="0.3">
      <c r="A8425" t="s">
        <v>8577</v>
      </c>
      <c r="B8425">
        <v>-1</v>
      </c>
      <c r="C8425" t="s">
        <v>8585</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17144</v>
      </c>
      <c r="R8425">
        <v>1</v>
      </c>
      <c r="S8425">
        <v>128</v>
      </c>
    </row>
    <row r="8426" spans="1:19" x14ac:dyDescent="0.3">
      <c r="A8426" t="s">
        <v>8577</v>
      </c>
      <c r="B8426">
        <v>-1</v>
      </c>
      <c r="C8426" t="s">
        <v>8585</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17145</v>
      </c>
      <c r="R8426">
        <v>2145</v>
      </c>
      <c r="S8426">
        <v>2169</v>
      </c>
    </row>
    <row r="8427" spans="1:19" x14ac:dyDescent="0.3">
      <c r="A8427" t="s">
        <v>8577</v>
      </c>
      <c r="B8427">
        <v>-1</v>
      </c>
      <c r="C8427" t="s">
        <v>8585</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17146</v>
      </c>
    </row>
    <row r="8428" spans="1:19" x14ac:dyDescent="0.3">
      <c r="A8428" t="s">
        <v>4919</v>
      </c>
      <c r="B8428">
        <v>-1</v>
      </c>
      <c r="C8428" t="s">
        <v>4930</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17147</v>
      </c>
      <c r="R8428">
        <v>1</v>
      </c>
      <c r="S8428">
        <v>92</v>
      </c>
    </row>
    <row r="8429" spans="1:19" x14ac:dyDescent="0.3">
      <c r="A8429" t="s">
        <v>4919</v>
      </c>
      <c r="B8429">
        <v>-1</v>
      </c>
      <c r="C8429" t="s">
        <v>4930</v>
      </c>
      <c r="D8429" t="str">
        <f>INDEX(Transcripts[#Data], MATCH(Exons[[#This Row],[Transcript stable ID]], Transcripts[Transcript stable ID], 0), 4)</f>
        <v>NM_030662.3</v>
      </c>
      <c r="E8429" t="s">
        <v>27</v>
      </c>
      <c r="J8429">
        <v>4124126</v>
      </c>
      <c r="K8429">
        <v>4117417</v>
      </c>
      <c r="L8429">
        <v>4117627</v>
      </c>
      <c r="N8429">
        <v>2</v>
      </c>
      <c r="O8429">
        <v>347</v>
      </c>
      <c r="P8429">
        <v>557</v>
      </c>
      <c r="Q8429" t="s">
        <v>17148</v>
      </c>
      <c r="R8429">
        <v>93</v>
      </c>
      <c r="S8429">
        <v>303</v>
      </c>
    </row>
    <row r="8430" spans="1:19" x14ac:dyDescent="0.3">
      <c r="A8430" t="s">
        <v>4919</v>
      </c>
      <c r="B8430">
        <v>-1</v>
      </c>
      <c r="C8430" t="s">
        <v>4930</v>
      </c>
      <c r="D8430" t="str">
        <f>INDEX(Transcripts[#Data], MATCH(Exons[[#This Row],[Transcript stable ID]], Transcripts[Transcript stable ID], 0), 4)</f>
        <v>NM_030662.3</v>
      </c>
      <c r="E8430" t="s">
        <v>27</v>
      </c>
      <c r="J8430">
        <v>4124126</v>
      </c>
      <c r="K8430">
        <v>4110507</v>
      </c>
      <c r="L8430">
        <v>4110653</v>
      </c>
      <c r="N8430">
        <v>3</v>
      </c>
      <c r="O8430">
        <v>558</v>
      </c>
      <c r="P8430">
        <v>704</v>
      </c>
      <c r="Q8430" t="s">
        <v>17149</v>
      </c>
      <c r="R8430">
        <v>304</v>
      </c>
      <c r="S8430">
        <v>450</v>
      </c>
    </row>
    <row r="8431" spans="1:19" x14ac:dyDescent="0.3">
      <c r="A8431" t="s">
        <v>4919</v>
      </c>
      <c r="B8431">
        <v>-1</v>
      </c>
      <c r="C8431" t="s">
        <v>4930</v>
      </c>
      <c r="D8431" t="str">
        <f>INDEX(Transcripts[#Data], MATCH(Exons[[#This Row],[Transcript stable ID]], Transcripts[Transcript stable ID], 0), 4)</f>
        <v>NM_030662.3</v>
      </c>
      <c r="E8431" t="s">
        <v>27</v>
      </c>
      <c r="J8431">
        <v>4124126</v>
      </c>
      <c r="K8431">
        <v>4102374</v>
      </c>
      <c r="L8431">
        <v>4102451</v>
      </c>
      <c r="N8431">
        <v>4</v>
      </c>
      <c r="O8431">
        <v>705</v>
      </c>
      <c r="P8431">
        <v>782</v>
      </c>
      <c r="Q8431" t="s">
        <v>17150</v>
      </c>
      <c r="R8431">
        <v>451</v>
      </c>
      <c r="S8431">
        <v>528</v>
      </c>
    </row>
    <row r="8432" spans="1:19" x14ac:dyDescent="0.3">
      <c r="A8432" t="s">
        <v>4919</v>
      </c>
      <c r="B8432">
        <v>-1</v>
      </c>
      <c r="C8432" t="s">
        <v>4930</v>
      </c>
      <c r="D8432" t="str">
        <f>INDEX(Transcripts[#Data], MATCH(Exons[[#This Row],[Transcript stable ID]], Transcripts[Transcript stable ID], 0), 4)</f>
        <v>NM_030662.3</v>
      </c>
      <c r="E8432" t="s">
        <v>27</v>
      </c>
      <c r="J8432">
        <v>4124126</v>
      </c>
      <c r="K8432">
        <v>4101227</v>
      </c>
      <c r="L8432">
        <v>4101278</v>
      </c>
      <c r="N8432">
        <v>5</v>
      </c>
      <c r="O8432">
        <v>783</v>
      </c>
      <c r="P8432">
        <v>834</v>
      </c>
      <c r="Q8432" t="s">
        <v>17151</v>
      </c>
      <c r="R8432">
        <v>529</v>
      </c>
      <c r="S8432">
        <v>580</v>
      </c>
    </row>
    <row r="8433" spans="1:19" x14ac:dyDescent="0.3">
      <c r="A8433" t="s">
        <v>4919</v>
      </c>
      <c r="B8433">
        <v>-1</v>
      </c>
      <c r="C8433" t="s">
        <v>4930</v>
      </c>
      <c r="D8433" t="str">
        <f>INDEX(Transcripts[#Data], MATCH(Exons[[#This Row],[Transcript stable ID]], Transcripts[Transcript stable ID], 0), 4)</f>
        <v>NM_030662.3</v>
      </c>
      <c r="E8433" t="s">
        <v>27</v>
      </c>
      <c r="J8433">
        <v>4124126</v>
      </c>
      <c r="K8433">
        <v>4101017</v>
      </c>
      <c r="L8433">
        <v>4101141</v>
      </c>
      <c r="N8433">
        <v>6</v>
      </c>
      <c r="O8433">
        <v>835</v>
      </c>
      <c r="P8433">
        <v>959</v>
      </c>
      <c r="Q8433" t="s">
        <v>17152</v>
      </c>
      <c r="R8433">
        <v>581</v>
      </c>
      <c r="S8433">
        <v>705</v>
      </c>
    </row>
    <row r="8434" spans="1:19" x14ac:dyDescent="0.3">
      <c r="A8434" t="s">
        <v>4919</v>
      </c>
      <c r="B8434">
        <v>-1</v>
      </c>
      <c r="C8434" t="s">
        <v>4930</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17153</v>
      </c>
      <c r="R8434">
        <v>706</v>
      </c>
      <c r="S8434">
        <v>919</v>
      </c>
    </row>
    <row r="8435" spans="1:19" x14ac:dyDescent="0.3">
      <c r="A8435" t="s">
        <v>4919</v>
      </c>
      <c r="B8435">
        <v>-1</v>
      </c>
      <c r="C8435" t="s">
        <v>4930</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17154</v>
      </c>
      <c r="R8435">
        <v>920</v>
      </c>
      <c r="S8435">
        <v>984</v>
      </c>
    </row>
    <row r="8436" spans="1:19" x14ac:dyDescent="0.3">
      <c r="A8436" t="s">
        <v>4919</v>
      </c>
      <c r="B8436">
        <v>-1</v>
      </c>
      <c r="C8436" t="s">
        <v>4930</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17155</v>
      </c>
      <c r="R8436">
        <v>985</v>
      </c>
      <c r="S8436">
        <v>1046</v>
      </c>
    </row>
    <row r="8437" spans="1:19" x14ac:dyDescent="0.3">
      <c r="A8437" t="s">
        <v>4919</v>
      </c>
      <c r="B8437">
        <v>-1</v>
      </c>
      <c r="C8437" t="s">
        <v>4930</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17156</v>
      </c>
      <c r="R8437">
        <v>1047</v>
      </c>
      <c r="S8437">
        <v>1092</v>
      </c>
    </row>
    <row r="8438" spans="1:19" x14ac:dyDescent="0.3">
      <c r="A8438" t="s">
        <v>4919</v>
      </c>
      <c r="B8438">
        <v>-1</v>
      </c>
      <c r="C8438" t="s">
        <v>4930</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17157</v>
      </c>
      <c r="R8438">
        <v>1093</v>
      </c>
      <c r="S8438">
        <v>1203</v>
      </c>
    </row>
    <row r="8439" spans="1:19" x14ac:dyDescent="0.3">
      <c r="A8439" t="s">
        <v>6479</v>
      </c>
      <c r="B8439">
        <v>1</v>
      </c>
      <c r="C8439" t="s">
        <v>6480</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17158</v>
      </c>
      <c r="R8439">
        <v>1</v>
      </c>
      <c r="S8439">
        <v>2457</v>
      </c>
    </row>
    <row r="8440" spans="1:19" x14ac:dyDescent="0.3">
      <c r="A8440" t="s">
        <v>2478</v>
      </c>
      <c r="B8440">
        <v>1</v>
      </c>
      <c r="C8440" t="s">
        <v>2479</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17159</v>
      </c>
      <c r="R8440">
        <v>1</v>
      </c>
      <c r="S8440">
        <v>114</v>
      </c>
    </row>
    <row r="8441" spans="1:19" x14ac:dyDescent="0.3">
      <c r="A8441" t="s">
        <v>2478</v>
      </c>
      <c r="B8441">
        <v>1</v>
      </c>
      <c r="C8441" t="s">
        <v>2479</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17160</v>
      </c>
      <c r="R8441">
        <v>115</v>
      </c>
      <c r="S8441">
        <v>267</v>
      </c>
    </row>
    <row r="8442" spans="1:19" x14ac:dyDescent="0.3">
      <c r="A8442" t="s">
        <v>2478</v>
      </c>
      <c r="B8442">
        <v>1</v>
      </c>
      <c r="C8442" t="s">
        <v>2479</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17161</v>
      </c>
      <c r="R8442">
        <v>268</v>
      </c>
      <c r="S8442">
        <v>360</v>
      </c>
    </row>
    <row r="8443" spans="1:19" x14ac:dyDescent="0.3">
      <c r="A8443" t="s">
        <v>2478</v>
      </c>
      <c r="B8443">
        <v>1</v>
      </c>
      <c r="C8443" t="s">
        <v>2479</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17162</v>
      </c>
      <c r="R8443">
        <v>361</v>
      </c>
      <c r="S8443">
        <v>426</v>
      </c>
    </row>
    <row r="8444" spans="1:19" x14ac:dyDescent="0.3">
      <c r="A8444" t="s">
        <v>2478</v>
      </c>
      <c r="B8444">
        <v>1</v>
      </c>
      <c r="C8444" t="s">
        <v>2479</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17163</v>
      </c>
      <c r="R8444">
        <v>427</v>
      </c>
      <c r="S8444">
        <v>552</v>
      </c>
    </row>
    <row r="8445" spans="1:19" x14ac:dyDescent="0.3">
      <c r="A8445" t="s">
        <v>2478</v>
      </c>
      <c r="B8445">
        <v>1</v>
      </c>
      <c r="C8445" t="s">
        <v>2479</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17164</v>
      </c>
      <c r="R8445">
        <v>553</v>
      </c>
      <c r="S8445">
        <v>634</v>
      </c>
    </row>
    <row r="8446" spans="1:19" x14ac:dyDescent="0.3">
      <c r="A8446" t="s">
        <v>2478</v>
      </c>
      <c r="B8446">
        <v>1</v>
      </c>
      <c r="C8446" t="s">
        <v>2479</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17165</v>
      </c>
      <c r="R8446">
        <v>635</v>
      </c>
      <c r="S8446">
        <v>726</v>
      </c>
    </row>
    <row r="8447" spans="1:19" x14ac:dyDescent="0.3">
      <c r="A8447" t="s">
        <v>2478</v>
      </c>
      <c r="B8447">
        <v>1</v>
      </c>
      <c r="C8447" t="s">
        <v>2479</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17166</v>
      </c>
      <c r="R8447">
        <v>727</v>
      </c>
      <c r="S8447">
        <v>860</v>
      </c>
    </row>
    <row r="8448" spans="1:19" x14ac:dyDescent="0.3">
      <c r="A8448" t="s">
        <v>2478</v>
      </c>
      <c r="B8448">
        <v>1</v>
      </c>
      <c r="C8448" t="s">
        <v>2479</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17167</v>
      </c>
      <c r="R8448">
        <v>861</v>
      </c>
      <c r="S8448">
        <v>966</v>
      </c>
    </row>
    <row r="8449" spans="1:19" x14ac:dyDescent="0.3">
      <c r="A8449" t="s">
        <v>2478</v>
      </c>
      <c r="B8449">
        <v>1</v>
      </c>
      <c r="C8449" t="s">
        <v>2479</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17168</v>
      </c>
      <c r="R8449">
        <v>967</v>
      </c>
      <c r="S8449">
        <v>1125</v>
      </c>
    </row>
    <row r="8450" spans="1:19" x14ac:dyDescent="0.3">
      <c r="A8450" t="s">
        <v>2478</v>
      </c>
      <c r="B8450">
        <v>1</v>
      </c>
      <c r="C8450" t="s">
        <v>2479</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17169</v>
      </c>
      <c r="R8450">
        <v>1126</v>
      </c>
      <c r="S8450">
        <v>1199</v>
      </c>
    </row>
    <row r="8451" spans="1:19" x14ac:dyDescent="0.3">
      <c r="A8451" t="s">
        <v>2478</v>
      </c>
      <c r="B8451">
        <v>1</v>
      </c>
      <c r="C8451" t="s">
        <v>2479</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17170</v>
      </c>
      <c r="R8451">
        <v>1200</v>
      </c>
      <c r="S8451">
        <v>1326</v>
      </c>
    </row>
    <row r="8452" spans="1:19" x14ac:dyDescent="0.3">
      <c r="A8452" t="s">
        <v>2478</v>
      </c>
      <c r="B8452">
        <v>1</v>
      </c>
      <c r="C8452" t="s">
        <v>2483</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17160</v>
      </c>
      <c r="R8452">
        <v>115</v>
      </c>
      <c r="S8452">
        <v>267</v>
      </c>
    </row>
    <row r="8453" spans="1:19" x14ac:dyDescent="0.3">
      <c r="A8453" t="s">
        <v>2478</v>
      </c>
      <c r="B8453">
        <v>1</v>
      </c>
      <c r="C8453" t="s">
        <v>2483</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17161</v>
      </c>
      <c r="R8453">
        <v>268</v>
      </c>
      <c r="S8453">
        <v>360</v>
      </c>
    </row>
    <row r="8454" spans="1:19" x14ac:dyDescent="0.3">
      <c r="A8454" t="s">
        <v>2478</v>
      </c>
      <c r="B8454">
        <v>1</v>
      </c>
      <c r="C8454" t="s">
        <v>2483</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17162</v>
      </c>
      <c r="R8454">
        <v>361</v>
      </c>
      <c r="S8454">
        <v>426</v>
      </c>
    </row>
    <row r="8455" spans="1:19" x14ac:dyDescent="0.3">
      <c r="A8455" t="s">
        <v>2478</v>
      </c>
      <c r="B8455">
        <v>1</v>
      </c>
      <c r="C8455" t="s">
        <v>2483</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17163</v>
      </c>
      <c r="R8455">
        <v>427</v>
      </c>
      <c r="S8455">
        <v>552</v>
      </c>
    </row>
    <row r="8456" spans="1:19" x14ac:dyDescent="0.3">
      <c r="A8456" t="s">
        <v>2478</v>
      </c>
      <c r="B8456">
        <v>1</v>
      </c>
      <c r="C8456" t="s">
        <v>2483</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17164</v>
      </c>
      <c r="R8456">
        <v>553</v>
      </c>
      <c r="S8456">
        <v>634</v>
      </c>
    </row>
    <row r="8457" spans="1:19" x14ac:dyDescent="0.3">
      <c r="A8457" t="s">
        <v>2478</v>
      </c>
      <c r="B8457">
        <v>1</v>
      </c>
      <c r="C8457" t="s">
        <v>2483</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17165</v>
      </c>
      <c r="R8457">
        <v>635</v>
      </c>
      <c r="S8457">
        <v>726</v>
      </c>
    </row>
    <row r="8458" spans="1:19" x14ac:dyDescent="0.3">
      <c r="A8458" t="s">
        <v>2478</v>
      </c>
      <c r="B8458">
        <v>1</v>
      </c>
      <c r="C8458" t="s">
        <v>2483</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17166</v>
      </c>
      <c r="R8458">
        <v>727</v>
      </c>
      <c r="S8458">
        <v>860</v>
      </c>
    </row>
    <row r="8459" spans="1:19" x14ac:dyDescent="0.3">
      <c r="A8459" t="s">
        <v>2478</v>
      </c>
      <c r="B8459">
        <v>1</v>
      </c>
      <c r="C8459" t="s">
        <v>2483</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17167</v>
      </c>
      <c r="R8459">
        <v>861</v>
      </c>
      <c r="S8459">
        <v>966</v>
      </c>
    </row>
    <row r="8460" spans="1:19" x14ac:dyDescent="0.3">
      <c r="A8460" t="s">
        <v>2478</v>
      </c>
      <c r="B8460">
        <v>1</v>
      </c>
      <c r="C8460" t="s">
        <v>2483</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17168</v>
      </c>
      <c r="R8460">
        <v>967</v>
      </c>
      <c r="S8460">
        <v>1125</v>
      </c>
    </row>
    <row r="8461" spans="1:19" x14ac:dyDescent="0.3">
      <c r="A8461" t="s">
        <v>2478</v>
      </c>
      <c r="B8461">
        <v>1</v>
      </c>
      <c r="C8461" t="s">
        <v>2483</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17171</v>
      </c>
      <c r="R8461">
        <v>1</v>
      </c>
      <c r="S8461">
        <v>114</v>
      </c>
    </row>
    <row r="8462" spans="1:19" x14ac:dyDescent="0.3">
      <c r="A8462" t="s">
        <v>2478</v>
      </c>
      <c r="B8462">
        <v>1</v>
      </c>
      <c r="C8462" t="s">
        <v>2483</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17172</v>
      </c>
      <c r="R8462">
        <v>1126</v>
      </c>
      <c r="S8462">
        <v>1203</v>
      </c>
    </row>
    <row r="8463" spans="1:19" x14ac:dyDescent="0.3">
      <c r="A8463" t="s">
        <v>6656</v>
      </c>
      <c r="B8463">
        <v>1</v>
      </c>
      <c r="C8463" t="s">
        <v>6683</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17173</v>
      </c>
      <c r="R8463">
        <v>218</v>
      </c>
      <c r="S8463">
        <v>370</v>
      </c>
    </row>
    <row r="8464" spans="1:19" x14ac:dyDescent="0.3">
      <c r="A8464" t="s">
        <v>6656</v>
      </c>
      <c r="B8464">
        <v>1</v>
      </c>
      <c r="C8464" t="s">
        <v>6683</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17174</v>
      </c>
      <c r="R8464">
        <v>371</v>
      </c>
      <c r="S8464">
        <v>464</v>
      </c>
    </row>
    <row r="8465" spans="1:19" x14ac:dyDescent="0.3">
      <c r="A8465" t="s">
        <v>6656</v>
      </c>
      <c r="B8465">
        <v>1</v>
      </c>
      <c r="C8465" t="s">
        <v>6683</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17175</v>
      </c>
      <c r="R8465">
        <v>465</v>
      </c>
      <c r="S8465">
        <v>512</v>
      </c>
    </row>
    <row r="8466" spans="1:19" x14ac:dyDescent="0.3">
      <c r="A8466" t="s">
        <v>6656</v>
      </c>
      <c r="B8466">
        <v>1</v>
      </c>
      <c r="C8466" t="s">
        <v>6683</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17176</v>
      </c>
      <c r="R8466">
        <v>513</v>
      </c>
      <c r="S8466">
        <v>597</v>
      </c>
    </row>
    <row r="8467" spans="1:19" x14ac:dyDescent="0.3">
      <c r="A8467" t="s">
        <v>6656</v>
      </c>
      <c r="B8467">
        <v>1</v>
      </c>
      <c r="C8467" t="s">
        <v>6683</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17177</v>
      </c>
      <c r="R8467">
        <v>598</v>
      </c>
      <c r="S8467">
        <v>681</v>
      </c>
    </row>
    <row r="8468" spans="1:19" x14ac:dyDescent="0.3">
      <c r="A8468" t="s">
        <v>6656</v>
      </c>
      <c r="B8468">
        <v>1</v>
      </c>
      <c r="C8468" t="s">
        <v>6683</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17178</v>
      </c>
      <c r="R8468">
        <v>682</v>
      </c>
      <c r="S8468">
        <v>716</v>
      </c>
    </row>
    <row r="8469" spans="1:19" x14ac:dyDescent="0.3">
      <c r="A8469" t="s">
        <v>6656</v>
      </c>
      <c r="B8469">
        <v>1</v>
      </c>
      <c r="C8469" t="s">
        <v>6683</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17179</v>
      </c>
      <c r="R8469">
        <v>717</v>
      </c>
      <c r="S8469">
        <v>789</v>
      </c>
    </row>
    <row r="8470" spans="1:19" x14ac:dyDescent="0.3">
      <c r="A8470" t="s">
        <v>6656</v>
      </c>
      <c r="B8470">
        <v>1</v>
      </c>
      <c r="C8470" t="s">
        <v>6683</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17180</v>
      </c>
      <c r="R8470">
        <v>790</v>
      </c>
      <c r="S8470">
        <v>891</v>
      </c>
    </row>
    <row r="8471" spans="1:19" x14ac:dyDescent="0.3">
      <c r="A8471" t="s">
        <v>6656</v>
      </c>
      <c r="B8471">
        <v>1</v>
      </c>
      <c r="C8471" t="s">
        <v>6683</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17181</v>
      </c>
      <c r="R8471">
        <v>892</v>
      </c>
      <c r="S8471">
        <v>1010</v>
      </c>
    </row>
    <row r="8472" spans="1:19" x14ac:dyDescent="0.3">
      <c r="A8472" t="s">
        <v>6656</v>
      </c>
      <c r="B8472">
        <v>1</v>
      </c>
      <c r="C8472" t="s">
        <v>6683</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17182</v>
      </c>
      <c r="R8472">
        <v>1011</v>
      </c>
      <c r="S8472">
        <v>1096</v>
      </c>
    </row>
    <row r="8473" spans="1:19" x14ac:dyDescent="0.3">
      <c r="A8473" t="s">
        <v>6656</v>
      </c>
      <c r="B8473">
        <v>1</v>
      </c>
      <c r="C8473" t="s">
        <v>6683</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17183</v>
      </c>
      <c r="R8473">
        <v>1097</v>
      </c>
      <c r="S8473">
        <v>1217</v>
      </c>
    </row>
    <row r="8474" spans="1:19" x14ac:dyDescent="0.3">
      <c r="A8474" t="s">
        <v>6656</v>
      </c>
      <c r="B8474">
        <v>1</v>
      </c>
      <c r="C8474" t="s">
        <v>6683</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17184</v>
      </c>
      <c r="R8474">
        <v>1218</v>
      </c>
      <c r="S8474">
        <v>1386</v>
      </c>
    </row>
    <row r="8475" spans="1:19" x14ac:dyDescent="0.3">
      <c r="A8475" t="s">
        <v>6656</v>
      </c>
      <c r="B8475">
        <v>1</v>
      </c>
      <c r="C8475" t="s">
        <v>6683</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17185</v>
      </c>
      <c r="R8475">
        <v>1387</v>
      </c>
      <c r="S8475">
        <v>1509</v>
      </c>
    </row>
    <row r="8476" spans="1:19" x14ac:dyDescent="0.3">
      <c r="A8476" t="s">
        <v>6656</v>
      </c>
      <c r="B8476">
        <v>1</v>
      </c>
      <c r="C8476" t="s">
        <v>6683</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17186</v>
      </c>
      <c r="R8476">
        <v>1510</v>
      </c>
      <c r="S8476">
        <v>1611</v>
      </c>
    </row>
    <row r="8477" spans="1:19" x14ac:dyDescent="0.3">
      <c r="A8477" t="s">
        <v>6656</v>
      </c>
      <c r="B8477">
        <v>1</v>
      </c>
      <c r="C8477" t="s">
        <v>6683</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17187</v>
      </c>
      <c r="R8477">
        <v>1612</v>
      </c>
      <c r="S8477">
        <v>1799</v>
      </c>
    </row>
    <row r="8478" spans="1:19" x14ac:dyDescent="0.3">
      <c r="A8478" t="s">
        <v>6656</v>
      </c>
      <c r="B8478">
        <v>1</v>
      </c>
      <c r="C8478" t="s">
        <v>6683</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17188</v>
      </c>
      <c r="R8478">
        <v>1800</v>
      </c>
      <c r="S8478">
        <v>2000</v>
      </c>
    </row>
    <row r="8479" spans="1:19" x14ac:dyDescent="0.3">
      <c r="A8479" t="s">
        <v>6656</v>
      </c>
      <c r="B8479">
        <v>1</v>
      </c>
      <c r="C8479" t="s">
        <v>6683</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17189</v>
      </c>
      <c r="R8479">
        <v>2001</v>
      </c>
      <c r="S8479">
        <v>2120</v>
      </c>
    </row>
    <row r="8480" spans="1:19" x14ac:dyDescent="0.3">
      <c r="A8480" t="s">
        <v>6656</v>
      </c>
      <c r="B8480">
        <v>1</v>
      </c>
      <c r="C8480" t="s">
        <v>6683</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17190</v>
      </c>
      <c r="R8480">
        <v>2121</v>
      </c>
      <c r="S8480">
        <v>2301</v>
      </c>
    </row>
    <row r="8481" spans="1:19" x14ac:dyDescent="0.3">
      <c r="A8481" t="s">
        <v>6656</v>
      </c>
      <c r="B8481">
        <v>1</v>
      </c>
      <c r="C8481" t="s">
        <v>6683</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17191</v>
      </c>
      <c r="R8481">
        <v>2302</v>
      </c>
      <c r="S8481">
        <v>2379</v>
      </c>
    </row>
    <row r="8482" spans="1:19" x14ac:dyDescent="0.3">
      <c r="A8482" t="s">
        <v>6656</v>
      </c>
      <c r="B8482">
        <v>1</v>
      </c>
      <c r="C8482" t="s">
        <v>6683</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17192</v>
      </c>
      <c r="R8482">
        <v>2380</v>
      </c>
      <c r="S8482">
        <v>2483</v>
      </c>
    </row>
    <row r="8483" spans="1:19" x14ac:dyDescent="0.3">
      <c r="A8483" t="s">
        <v>6656</v>
      </c>
      <c r="B8483">
        <v>1</v>
      </c>
      <c r="C8483" t="s">
        <v>6683</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17193</v>
      </c>
      <c r="R8483">
        <v>2484</v>
      </c>
      <c r="S8483">
        <v>2580</v>
      </c>
    </row>
    <row r="8484" spans="1:19" x14ac:dyDescent="0.3">
      <c r="A8484" t="s">
        <v>6656</v>
      </c>
      <c r="B8484">
        <v>1</v>
      </c>
      <c r="C8484" t="s">
        <v>6683</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17194</v>
      </c>
      <c r="R8484">
        <v>2581</v>
      </c>
      <c r="S8484">
        <v>2650</v>
      </c>
    </row>
    <row r="8485" spans="1:19" x14ac:dyDescent="0.3">
      <c r="A8485" t="s">
        <v>6656</v>
      </c>
      <c r="B8485">
        <v>1</v>
      </c>
      <c r="C8485" t="s">
        <v>6683</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17195</v>
      </c>
      <c r="R8485">
        <v>2651</v>
      </c>
      <c r="S8485">
        <v>2808</v>
      </c>
    </row>
    <row r="8486" spans="1:19" x14ac:dyDescent="0.3">
      <c r="A8486" t="s">
        <v>6656</v>
      </c>
      <c r="B8486">
        <v>1</v>
      </c>
      <c r="C8486" t="s">
        <v>6683</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17196</v>
      </c>
      <c r="R8486">
        <v>2809</v>
      </c>
      <c r="S8486">
        <v>2905</v>
      </c>
    </row>
    <row r="8487" spans="1:19" x14ac:dyDescent="0.3">
      <c r="A8487" t="s">
        <v>6656</v>
      </c>
      <c r="B8487">
        <v>1</v>
      </c>
      <c r="C8487" t="s">
        <v>6683</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17197</v>
      </c>
      <c r="R8487">
        <v>2906</v>
      </c>
      <c r="S8487">
        <v>3130</v>
      </c>
    </row>
    <row r="8488" spans="1:19" x14ac:dyDescent="0.3">
      <c r="A8488" t="s">
        <v>6656</v>
      </c>
      <c r="B8488">
        <v>1</v>
      </c>
      <c r="C8488" t="s">
        <v>6683</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17198</v>
      </c>
      <c r="R8488">
        <v>3131</v>
      </c>
      <c r="S8488">
        <v>3279</v>
      </c>
    </row>
    <row r="8489" spans="1:19" x14ac:dyDescent="0.3">
      <c r="A8489" t="s">
        <v>6656</v>
      </c>
      <c r="B8489">
        <v>1</v>
      </c>
      <c r="C8489" t="s">
        <v>6683</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17199</v>
      </c>
      <c r="R8489">
        <v>3280</v>
      </c>
      <c r="S8489">
        <v>3394</v>
      </c>
    </row>
    <row r="8490" spans="1:19" x14ac:dyDescent="0.3">
      <c r="A8490" t="s">
        <v>6656</v>
      </c>
      <c r="B8490">
        <v>1</v>
      </c>
      <c r="C8490" t="s">
        <v>6683</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17200</v>
      </c>
      <c r="R8490">
        <v>3395</v>
      </c>
      <c r="S8490">
        <v>3556</v>
      </c>
    </row>
    <row r="8491" spans="1:19" x14ac:dyDescent="0.3">
      <c r="A8491" t="s">
        <v>6656</v>
      </c>
      <c r="B8491">
        <v>1</v>
      </c>
      <c r="C8491" t="s">
        <v>6683</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17201</v>
      </c>
      <c r="R8491">
        <v>3557</v>
      </c>
      <c r="S8491">
        <v>3645</v>
      </c>
    </row>
    <row r="8492" spans="1:19" x14ac:dyDescent="0.3">
      <c r="A8492" t="s">
        <v>6656</v>
      </c>
      <c r="B8492">
        <v>1</v>
      </c>
      <c r="C8492" t="s">
        <v>6683</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17202</v>
      </c>
      <c r="R8492">
        <v>3831</v>
      </c>
      <c r="S8492">
        <v>3873</v>
      </c>
    </row>
    <row r="8493" spans="1:19" x14ac:dyDescent="0.3">
      <c r="A8493" t="s">
        <v>6656</v>
      </c>
      <c r="B8493">
        <v>1</v>
      </c>
      <c r="C8493" t="s">
        <v>6683</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17203</v>
      </c>
      <c r="R8493">
        <v>1</v>
      </c>
      <c r="S8493">
        <v>217</v>
      </c>
    </row>
    <row r="8494" spans="1:19" x14ac:dyDescent="0.3">
      <c r="A8494" t="s">
        <v>6656</v>
      </c>
      <c r="B8494">
        <v>1</v>
      </c>
      <c r="C8494" t="s">
        <v>6683</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17204</v>
      </c>
      <c r="R8494">
        <v>3646</v>
      </c>
      <c r="S8494">
        <v>3830</v>
      </c>
    </row>
    <row r="8495" spans="1:19" x14ac:dyDescent="0.3">
      <c r="A8495" t="s">
        <v>6656</v>
      </c>
      <c r="B8495">
        <v>1</v>
      </c>
      <c r="C8495" t="s">
        <v>6679</v>
      </c>
      <c r="D8495">
        <f>INDEX(Transcripts[#Data], MATCH(Exons[[#This Row],[Transcript stable ID]], Transcripts[Transcript stable ID], 0), 4)</f>
        <v>0</v>
      </c>
      <c r="E8495" t="s">
        <v>27</v>
      </c>
      <c r="J8495">
        <v>39765877</v>
      </c>
      <c r="K8495">
        <v>39788246</v>
      </c>
      <c r="L8495">
        <v>39788398</v>
      </c>
      <c r="N8495">
        <v>2</v>
      </c>
      <c r="O8495">
        <v>623</v>
      </c>
      <c r="P8495">
        <v>775</v>
      </c>
      <c r="Q8495" t="s">
        <v>17173</v>
      </c>
      <c r="R8495">
        <v>218</v>
      </c>
      <c r="S8495">
        <v>370</v>
      </c>
    </row>
    <row r="8496" spans="1:19" x14ac:dyDescent="0.3">
      <c r="A8496" t="s">
        <v>6656</v>
      </c>
      <c r="B8496">
        <v>1</v>
      </c>
      <c r="C8496" t="s">
        <v>6679</v>
      </c>
      <c r="D8496">
        <f>INDEX(Transcripts[#Data], MATCH(Exons[[#This Row],[Transcript stable ID]], Transcripts[Transcript stable ID], 0), 4)</f>
        <v>0</v>
      </c>
      <c r="E8496" t="s">
        <v>27</v>
      </c>
      <c r="J8496">
        <v>39765877</v>
      </c>
      <c r="K8496">
        <v>39788510</v>
      </c>
      <c r="L8496">
        <v>39788603</v>
      </c>
      <c r="N8496">
        <v>3</v>
      </c>
      <c r="O8496">
        <v>776</v>
      </c>
      <c r="P8496">
        <v>869</v>
      </c>
      <c r="Q8496" t="s">
        <v>17174</v>
      </c>
      <c r="R8496">
        <v>371</v>
      </c>
      <c r="S8496">
        <v>464</v>
      </c>
    </row>
    <row r="8497" spans="1:19" x14ac:dyDescent="0.3">
      <c r="A8497" t="s">
        <v>6656</v>
      </c>
      <c r="B8497">
        <v>1</v>
      </c>
      <c r="C8497" t="s">
        <v>6679</v>
      </c>
      <c r="D8497">
        <f>INDEX(Transcripts[#Data], MATCH(Exons[[#This Row],[Transcript stable ID]], Transcripts[Transcript stable ID], 0), 4)</f>
        <v>0</v>
      </c>
      <c r="E8497" t="s">
        <v>27</v>
      </c>
      <c r="J8497">
        <v>39765877</v>
      </c>
      <c r="K8497">
        <v>39788746</v>
      </c>
      <c r="L8497">
        <v>39788793</v>
      </c>
      <c r="N8497">
        <v>4</v>
      </c>
      <c r="O8497">
        <v>870</v>
      </c>
      <c r="P8497">
        <v>917</v>
      </c>
      <c r="Q8497" t="s">
        <v>17175</v>
      </c>
      <c r="R8497">
        <v>465</v>
      </c>
      <c r="S8497">
        <v>512</v>
      </c>
    </row>
    <row r="8498" spans="1:19" x14ac:dyDescent="0.3">
      <c r="A8498" t="s">
        <v>6656</v>
      </c>
      <c r="B8498">
        <v>1</v>
      </c>
      <c r="C8498" t="s">
        <v>6679</v>
      </c>
      <c r="D8498">
        <f>INDEX(Transcripts[#Data], MATCH(Exons[[#This Row],[Transcript stable ID]], Transcripts[Transcript stable ID], 0), 4)</f>
        <v>0</v>
      </c>
      <c r="E8498" t="s">
        <v>27</v>
      </c>
      <c r="J8498">
        <v>39765877</v>
      </c>
      <c r="K8498">
        <v>39791092</v>
      </c>
      <c r="L8498">
        <v>39791176</v>
      </c>
      <c r="N8498">
        <v>5</v>
      </c>
      <c r="O8498">
        <v>918</v>
      </c>
      <c r="P8498">
        <v>1002</v>
      </c>
      <c r="Q8498" t="s">
        <v>17176</v>
      </c>
      <c r="R8498">
        <v>513</v>
      </c>
      <c r="S8498">
        <v>597</v>
      </c>
    </row>
    <row r="8499" spans="1:19" x14ac:dyDescent="0.3">
      <c r="A8499" t="s">
        <v>6656</v>
      </c>
      <c r="B8499">
        <v>1</v>
      </c>
      <c r="C8499" t="s">
        <v>6679</v>
      </c>
      <c r="D8499">
        <f>INDEX(Transcripts[#Data], MATCH(Exons[[#This Row],[Transcript stable ID]], Transcripts[Transcript stable ID], 0), 4)</f>
        <v>0</v>
      </c>
      <c r="E8499" t="s">
        <v>27</v>
      </c>
      <c r="J8499">
        <v>39765877</v>
      </c>
      <c r="K8499">
        <v>39791282</v>
      </c>
      <c r="L8499">
        <v>39791365</v>
      </c>
      <c r="N8499">
        <v>6</v>
      </c>
      <c r="O8499">
        <v>1003</v>
      </c>
      <c r="P8499">
        <v>1086</v>
      </c>
      <c r="Q8499" t="s">
        <v>17177</v>
      </c>
      <c r="R8499">
        <v>598</v>
      </c>
      <c r="S8499">
        <v>681</v>
      </c>
    </row>
    <row r="8500" spans="1:19" x14ac:dyDescent="0.3">
      <c r="A8500" t="s">
        <v>6656</v>
      </c>
      <c r="B8500">
        <v>1</v>
      </c>
      <c r="C8500" t="s">
        <v>6679</v>
      </c>
      <c r="D8500">
        <f>INDEX(Transcripts[#Data], MATCH(Exons[[#This Row],[Transcript stable ID]], Transcripts[Transcript stable ID], 0), 4)</f>
        <v>0</v>
      </c>
      <c r="E8500" t="s">
        <v>27</v>
      </c>
      <c r="J8500">
        <v>39765877</v>
      </c>
      <c r="K8500">
        <v>39791598</v>
      </c>
      <c r="L8500">
        <v>39791632</v>
      </c>
      <c r="N8500">
        <v>7</v>
      </c>
      <c r="O8500">
        <v>1087</v>
      </c>
      <c r="P8500">
        <v>1121</v>
      </c>
      <c r="Q8500" t="s">
        <v>17178</v>
      </c>
      <c r="R8500">
        <v>682</v>
      </c>
      <c r="S8500">
        <v>716</v>
      </c>
    </row>
    <row r="8501" spans="1:19" x14ac:dyDescent="0.3">
      <c r="A8501" t="s">
        <v>6656</v>
      </c>
      <c r="B8501">
        <v>1</v>
      </c>
      <c r="C8501" t="s">
        <v>6679</v>
      </c>
      <c r="D8501">
        <f>INDEX(Transcripts[#Data], MATCH(Exons[[#This Row],[Transcript stable ID]], Transcripts[Transcript stable ID], 0), 4)</f>
        <v>0</v>
      </c>
      <c r="E8501" t="s">
        <v>27</v>
      </c>
      <c r="J8501">
        <v>39765877</v>
      </c>
      <c r="K8501">
        <v>39791843</v>
      </c>
      <c r="L8501">
        <v>39791915</v>
      </c>
      <c r="N8501">
        <v>8</v>
      </c>
      <c r="O8501">
        <v>1122</v>
      </c>
      <c r="P8501">
        <v>1194</v>
      </c>
      <c r="Q8501" t="s">
        <v>17179</v>
      </c>
      <c r="R8501">
        <v>717</v>
      </c>
      <c r="S8501">
        <v>789</v>
      </c>
    </row>
    <row r="8502" spans="1:19" x14ac:dyDescent="0.3">
      <c r="A8502" t="s">
        <v>6656</v>
      </c>
      <c r="B8502">
        <v>1</v>
      </c>
      <c r="C8502" t="s">
        <v>6679</v>
      </c>
      <c r="D8502">
        <f>INDEX(Transcripts[#Data], MATCH(Exons[[#This Row],[Transcript stable ID]], Transcripts[Transcript stable ID], 0), 4)</f>
        <v>0</v>
      </c>
      <c r="E8502" t="s">
        <v>27</v>
      </c>
      <c r="J8502">
        <v>39765877</v>
      </c>
      <c r="K8502">
        <v>39792018</v>
      </c>
      <c r="L8502">
        <v>39792119</v>
      </c>
      <c r="N8502">
        <v>9</v>
      </c>
      <c r="O8502">
        <v>1195</v>
      </c>
      <c r="P8502">
        <v>1296</v>
      </c>
      <c r="Q8502" t="s">
        <v>17180</v>
      </c>
      <c r="R8502">
        <v>790</v>
      </c>
      <c r="S8502">
        <v>891</v>
      </c>
    </row>
    <row r="8503" spans="1:19" x14ac:dyDescent="0.3">
      <c r="A8503" t="s">
        <v>6656</v>
      </c>
      <c r="B8503">
        <v>1</v>
      </c>
      <c r="C8503" t="s">
        <v>6679</v>
      </c>
      <c r="D8503">
        <f>INDEX(Transcripts[#Data], MATCH(Exons[[#This Row],[Transcript stable ID]], Transcripts[Transcript stable ID], 0), 4)</f>
        <v>0</v>
      </c>
      <c r="E8503" t="s">
        <v>27</v>
      </c>
      <c r="J8503">
        <v>39765877</v>
      </c>
      <c r="K8503">
        <v>39792355</v>
      </c>
      <c r="L8503">
        <v>39792473</v>
      </c>
      <c r="N8503">
        <v>10</v>
      </c>
      <c r="O8503">
        <v>1297</v>
      </c>
      <c r="P8503">
        <v>1415</v>
      </c>
      <c r="Q8503" t="s">
        <v>17181</v>
      </c>
      <c r="R8503">
        <v>892</v>
      </c>
      <c r="S8503">
        <v>1010</v>
      </c>
    </row>
    <row r="8504" spans="1:19" x14ac:dyDescent="0.3">
      <c r="A8504" t="s">
        <v>6656</v>
      </c>
      <c r="B8504">
        <v>1</v>
      </c>
      <c r="C8504" t="s">
        <v>6679</v>
      </c>
      <c r="D8504">
        <f>INDEX(Transcripts[#Data], MATCH(Exons[[#This Row],[Transcript stable ID]], Transcripts[Transcript stable ID], 0), 4)</f>
        <v>0</v>
      </c>
      <c r="E8504" t="s">
        <v>27</v>
      </c>
      <c r="J8504">
        <v>39765877</v>
      </c>
      <c r="K8504">
        <v>39792561</v>
      </c>
      <c r="L8504">
        <v>39792646</v>
      </c>
      <c r="N8504">
        <v>11</v>
      </c>
      <c r="O8504">
        <v>1416</v>
      </c>
      <c r="P8504">
        <v>1501</v>
      </c>
      <c r="Q8504" t="s">
        <v>17182</v>
      </c>
      <c r="R8504">
        <v>1011</v>
      </c>
      <c r="S8504">
        <v>1096</v>
      </c>
    </row>
    <row r="8505" spans="1:19" x14ac:dyDescent="0.3">
      <c r="A8505" t="s">
        <v>6656</v>
      </c>
      <c r="B8505">
        <v>1</v>
      </c>
      <c r="C8505" t="s">
        <v>6679</v>
      </c>
      <c r="D8505">
        <f>INDEX(Transcripts[#Data], MATCH(Exons[[#This Row],[Transcript stable ID]], Transcripts[Transcript stable ID], 0), 4)</f>
        <v>0</v>
      </c>
      <c r="E8505" t="s">
        <v>27</v>
      </c>
      <c r="J8505">
        <v>39765877</v>
      </c>
      <c r="K8505">
        <v>39792721</v>
      </c>
      <c r="L8505">
        <v>39792841</v>
      </c>
      <c r="N8505">
        <v>12</v>
      </c>
      <c r="O8505">
        <v>1502</v>
      </c>
      <c r="P8505">
        <v>1622</v>
      </c>
      <c r="Q8505" t="s">
        <v>17183</v>
      </c>
      <c r="R8505">
        <v>1097</v>
      </c>
      <c r="S8505">
        <v>1217</v>
      </c>
    </row>
    <row r="8506" spans="1:19" x14ac:dyDescent="0.3">
      <c r="A8506" t="s">
        <v>6656</v>
      </c>
      <c r="B8506">
        <v>1</v>
      </c>
      <c r="C8506" t="s">
        <v>6679</v>
      </c>
      <c r="D8506">
        <f>INDEX(Transcripts[#Data], MATCH(Exons[[#This Row],[Transcript stable ID]], Transcripts[Transcript stable ID], 0), 4)</f>
        <v>0</v>
      </c>
      <c r="E8506" t="s">
        <v>27</v>
      </c>
      <c r="J8506">
        <v>39765877</v>
      </c>
      <c r="K8506">
        <v>39793573</v>
      </c>
      <c r="L8506">
        <v>39793741</v>
      </c>
      <c r="N8506">
        <v>13</v>
      </c>
      <c r="O8506">
        <v>1623</v>
      </c>
      <c r="P8506">
        <v>1791</v>
      </c>
      <c r="Q8506" t="s">
        <v>17184</v>
      </c>
      <c r="R8506">
        <v>1218</v>
      </c>
      <c r="S8506">
        <v>1386</v>
      </c>
    </row>
    <row r="8507" spans="1:19" x14ac:dyDescent="0.3">
      <c r="A8507" t="s">
        <v>6656</v>
      </c>
      <c r="B8507">
        <v>1</v>
      </c>
      <c r="C8507" t="s">
        <v>6679</v>
      </c>
      <c r="D8507">
        <f>INDEX(Transcripts[#Data], MATCH(Exons[[#This Row],[Transcript stable ID]], Transcripts[Transcript stable ID], 0), 4)</f>
        <v>0</v>
      </c>
      <c r="E8507" t="s">
        <v>27</v>
      </c>
      <c r="J8507">
        <v>39765877</v>
      </c>
      <c r="K8507">
        <v>39793885</v>
      </c>
      <c r="L8507">
        <v>39794007</v>
      </c>
      <c r="N8507">
        <v>14</v>
      </c>
      <c r="O8507">
        <v>1792</v>
      </c>
      <c r="P8507">
        <v>1914</v>
      </c>
      <c r="Q8507" t="s">
        <v>17185</v>
      </c>
      <c r="R8507">
        <v>1387</v>
      </c>
      <c r="S8507">
        <v>1509</v>
      </c>
    </row>
    <row r="8508" spans="1:19" x14ac:dyDescent="0.3">
      <c r="A8508" t="s">
        <v>6656</v>
      </c>
      <c r="B8508">
        <v>1</v>
      </c>
      <c r="C8508" t="s">
        <v>6679</v>
      </c>
      <c r="D8508">
        <f>INDEX(Transcripts[#Data], MATCH(Exons[[#This Row],[Transcript stable ID]], Transcripts[Transcript stable ID], 0), 4)</f>
        <v>0</v>
      </c>
      <c r="E8508" t="s">
        <v>27</v>
      </c>
      <c r="J8508">
        <v>39765877</v>
      </c>
      <c r="K8508">
        <v>39794090</v>
      </c>
      <c r="L8508">
        <v>39794191</v>
      </c>
      <c r="N8508">
        <v>15</v>
      </c>
      <c r="O8508">
        <v>1915</v>
      </c>
      <c r="P8508">
        <v>2016</v>
      </c>
      <c r="Q8508" t="s">
        <v>17186</v>
      </c>
      <c r="R8508">
        <v>1510</v>
      </c>
      <c r="S8508">
        <v>1611</v>
      </c>
    </row>
    <row r="8509" spans="1:19" x14ac:dyDescent="0.3">
      <c r="A8509" t="s">
        <v>6656</v>
      </c>
      <c r="B8509">
        <v>1</v>
      </c>
      <c r="C8509" t="s">
        <v>6679</v>
      </c>
      <c r="D8509">
        <f>INDEX(Transcripts[#Data], MATCH(Exons[[#This Row],[Transcript stable ID]], Transcripts[Transcript stable ID], 0), 4)</f>
        <v>0</v>
      </c>
      <c r="E8509" t="s">
        <v>27</v>
      </c>
      <c r="J8509">
        <v>39765877</v>
      </c>
      <c r="K8509">
        <v>39794279</v>
      </c>
      <c r="L8509">
        <v>39794466</v>
      </c>
      <c r="N8509">
        <v>16</v>
      </c>
      <c r="O8509">
        <v>2017</v>
      </c>
      <c r="P8509">
        <v>2204</v>
      </c>
      <c r="Q8509" t="s">
        <v>17187</v>
      </c>
      <c r="R8509">
        <v>1612</v>
      </c>
      <c r="S8509">
        <v>1799</v>
      </c>
    </row>
    <row r="8510" spans="1:19" x14ac:dyDescent="0.3">
      <c r="A8510" t="s">
        <v>6656</v>
      </c>
      <c r="B8510">
        <v>1</v>
      </c>
      <c r="C8510" t="s">
        <v>6679</v>
      </c>
      <c r="D8510">
        <f>INDEX(Transcripts[#Data], MATCH(Exons[[#This Row],[Transcript stable ID]], Transcripts[Transcript stable ID], 0), 4)</f>
        <v>0</v>
      </c>
      <c r="E8510" t="s">
        <v>27</v>
      </c>
      <c r="J8510">
        <v>39765877</v>
      </c>
      <c r="K8510">
        <v>39794834</v>
      </c>
      <c r="L8510">
        <v>39795034</v>
      </c>
      <c r="N8510">
        <v>17</v>
      </c>
      <c r="O8510">
        <v>2205</v>
      </c>
      <c r="P8510">
        <v>2405</v>
      </c>
      <c r="Q8510" t="s">
        <v>17188</v>
      </c>
      <c r="R8510">
        <v>1800</v>
      </c>
      <c r="S8510">
        <v>2000</v>
      </c>
    </row>
    <row r="8511" spans="1:19" x14ac:dyDescent="0.3">
      <c r="A8511" t="s">
        <v>6656</v>
      </c>
      <c r="B8511">
        <v>1</v>
      </c>
      <c r="C8511" t="s">
        <v>6679</v>
      </c>
      <c r="D8511">
        <f>INDEX(Transcripts[#Data], MATCH(Exons[[#This Row],[Transcript stable ID]], Transcripts[Transcript stable ID], 0), 4)</f>
        <v>0</v>
      </c>
      <c r="E8511" t="s">
        <v>27</v>
      </c>
      <c r="J8511">
        <v>39765877</v>
      </c>
      <c r="K8511">
        <v>39795116</v>
      </c>
      <c r="L8511">
        <v>39795235</v>
      </c>
      <c r="N8511">
        <v>18</v>
      </c>
      <c r="O8511">
        <v>2406</v>
      </c>
      <c r="P8511">
        <v>2525</v>
      </c>
      <c r="Q8511" t="s">
        <v>17189</v>
      </c>
      <c r="R8511">
        <v>2001</v>
      </c>
      <c r="S8511">
        <v>2120</v>
      </c>
    </row>
    <row r="8512" spans="1:19" x14ac:dyDescent="0.3">
      <c r="A8512" t="s">
        <v>6656</v>
      </c>
      <c r="B8512">
        <v>1</v>
      </c>
      <c r="C8512" t="s">
        <v>6679</v>
      </c>
      <c r="D8512">
        <f>INDEX(Transcripts[#Data], MATCH(Exons[[#This Row],[Transcript stable ID]], Transcripts[Transcript stable ID], 0), 4)</f>
        <v>0</v>
      </c>
      <c r="E8512" t="s">
        <v>27</v>
      </c>
      <c r="J8512">
        <v>39765877</v>
      </c>
      <c r="K8512">
        <v>39795319</v>
      </c>
      <c r="L8512">
        <v>39795499</v>
      </c>
      <c r="N8512">
        <v>19</v>
      </c>
      <c r="O8512">
        <v>2526</v>
      </c>
      <c r="P8512">
        <v>2706</v>
      </c>
      <c r="Q8512" t="s">
        <v>17190</v>
      </c>
      <c r="R8512">
        <v>2121</v>
      </c>
      <c r="S8512">
        <v>2301</v>
      </c>
    </row>
    <row r="8513" spans="1:19" x14ac:dyDescent="0.3">
      <c r="A8513" t="s">
        <v>6656</v>
      </c>
      <c r="B8513">
        <v>1</v>
      </c>
      <c r="C8513" t="s">
        <v>6679</v>
      </c>
      <c r="D8513">
        <f>INDEX(Transcripts[#Data], MATCH(Exons[[#This Row],[Transcript stable ID]], Transcripts[Transcript stable ID], 0), 4)</f>
        <v>0</v>
      </c>
      <c r="E8513" t="s">
        <v>27</v>
      </c>
      <c r="J8513">
        <v>39765877</v>
      </c>
      <c r="K8513">
        <v>39796492</v>
      </c>
      <c r="L8513">
        <v>39796569</v>
      </c>
      <c r="N8513">
        <v>20</v>
      </c>
      <c r="O8513">
        <v>2707</v>
      </c>
      <c r="P8513">
        <v>2784</v>
      </c>
      <c r="Q8513" t="s">
        <v>17191</v>
      </c>
      <c r="R8513">
        <v>2302</v>
      </c>
      <c r="S8513">
        <v>2379</v>
      </c>
    </row>
    <row r="8514" spans="1:19" x14ac:dyDescent="0.3">
      <c r="A8514" t="s">
        <v>6656</v>
      </c>
      <c r="B8514">
        <v>1</v>
      </c>
      <c r="C8514" t="s">
        <v>6679</v>
      </c>
      <c r="D8514">
        <f>INDEX(Transcripts[#Data], MATCH(Exons[[#This Row],[Transcript stable ID]], Transcripts[Transcript stable ID], 0), 4)</f>
        <v>0</v>
      </c>
      <c r="E8514" t="s">
        <v>27</v>
      </c>
      <c r="J8514">
        <v>39765877</v>
      </c>
      <c r="K8514">
        <v>39797407</v>
      </c>
      <c r="L8514">
        <v>39797510</v>
      </c>
      <c r="N8514">
        <v>21</v>
      </c>
      <c r="O8514">
        <v>2785</v>
      </c>
      <c r="P8514">
        <v>2888</v>
      </c>
      <c r="Q8514" t="s">
        <v>17192</v>
      </c>
      <c r="R8514">
        <v>2380</v>
      </c>
      <c r="S8514">
        <v>2483</v>
      </c>
    </row>
    <row r="8515" spans="1:19" x14ac:dyDescent="0.3">
      <c r="A8515" t="s">
        <v>6656</v>
      </c>
      <c r="B8515">
        <v>1</v>
      </c>
      <c r="C8515" t="s">
        <v>6679</v>
      </c>
      <c r="D8515">
        <f>INDEX(Transcripts[#Data], MATCH(Exons[[#This Row],[Transcript stable ID]], Transcripts[Transcript stable ID], 0), 4)</f>
        <v>0</v>
      </c>
      <c r="E8515" t="s">
        <v>27</v>
      </c>
      <c r="J8515">
        <v>39765877</v>
      </c>
      <c r="K8515">
        <v>39797719</v>
      </c>
      <c r="L8515">
        <v>39797815</v>
      </c>
      <c r="N8515">
        <v>22</v>
      </c>
      <c r="O8515">
        <v>2889</v>
      </c>
      <c r="P8515">
        <v>2985</v>
      </c>
      <c r="Q8515" t="s">
        <v>17193</v>
      </c>
      <c r="R8515">
        <v>2484</v>
      </c>
      <c r="S8515">
        <v>2580</v>
      </c>
    </row>
    <row r="8516" spans="1:19" x14ac:dyDescent="0.3">
      <c r="A8516" t="s">
        <v>6656</v>
      </c>
      <c r="B8516">
        <v>1</v>
      </c>
      <c r="C8516" t="s">
        <v>6679</v>
      </c>
      <c r="D8516">
        <f>INDEX(Transcripts[#Data], MATCH(Exons[[#This Row],[Transcript stable ID]], Transcripts[Transcript stable ID], 0), 4)</f>
        <v>0</v>
      </c>
      <c r="E8516" t="s">
        <v>27</v>
      </c>
      <c r="J8516">
        <v>39765877</v>
      </c>
      <c r="K8516">
        <v>39798097</v>
      </c>
      <c r="L8516">
        <v>39798166</v>
      </c>
      <c r="N8516">
        <v>23</v>
      </c>
      <c r="O8516">
        <v>2986</v>
      </c>
      <c r="P8516">
        <v>3055</v>
      </c>
      <c r="Q8516" t="s">
        <v>17194</v>
      </c>
      <c r="R8516">
        <v>2581</v>
      </c>
      <c r="S8516">
        <v>2650</v>
      </c>
    </row>
    <row r="8517" spans="1:19" x14ac:dyDescent="0.3">
      <c r="A8517" t="s">
        <v>6656</v>
      </c>
      <c r="B8517">
        <v>1</v>
      </c>
      <c r="C8517" t="s">
        <v>6679</v>
      </c>
      <c r="D8517">
        <f>INDEX(Transcripts[#Data], MATCH(Exons[[#This Row],[Transcript stable ID]], Transcripts[Transcript stable ID], 0), 4)</f>
        <v>0</v>
      </c>
      <c r="E8517" t="s">
        <v>27</v>
      </c>
      <c r="J8517">
        <v>39765877</v>
      </c>
      <c r="K8517">
        <v>39798752</v>
      </c>
      <c r="L8517">
        <v>39798909</v>
      </c>
      <c r="N8517">
        <v>24</v>
      </c>
      <c r="O8517">
        <v>3056</v>
      </c>
      <c r="P8517">
        <v>3213</v>
      </c>
      <c r="Q8517" t="s">
        <v>17195</v>
      </c>
      <c r="R8517">
        <v>2651</v>
      </c>
      <c r="S8517">
        <v>2808</v>
      </c>
    </row>
    <row r="8518" spans="1:19" x14ac:dyDescent="0.3">
      <c r="A8518" t="s">
        <v>6656</v>
      </c>
      <c r="B8518">
        <v>1</v>
      </c>
      <c r="C8518" t="s">
        <v>6679</v>
      </c>
      <c r="D8518">
        <f>INDEX(Transcripts[#Data], MATCH(Exons[[#This Row],[Transcript stable ID]], Transcripts[Transcript stable ID], 0), 4)</f>
        <v>0</v>
      </c>
      <c r="E8518" t="s">
        <v>27</v>
      </c>
      <c r="J8518">
        <v>39765877</v>
      </c>
      <c r="K8518">
        <v>39800833</v>
      </c>
      <c r="L8518">
        <v>39800929</v>
      </c>
      <c r="N8518">
        <v>25</v>
      </c>
      <c r="O8518">
        <v>3214</v>
      </c>
      <c r="P8518">
        <v>3310</v>
      </c>
      <c r="Q8518" t="s">
        <v>17196</v>
      </c>
      <c r="R8518">
        <v>2809</v>
      </c>
      <c r="S8518">
        <v>2905</v>
      </c>
    </row>
    <row r="8519" spans="1:19" x14ac:dyDescent="0.3">
      <c r="A8519" t="s">
        <v>6656</v>
      </c>
      <c r="B8519">
        <v>1</v>
      </c>
      <c r="C8519" t="s">
        <v>6679</v>
      </c>
      <c r="D8519">
        <f>INDEX(Transcripts[#Data], MATCH(Exons[[#This Row],[Transcript stable ID]], Transcripts[Transcript stable ID], 0), 4)</f>
        <v>0</v>
      </c>
      <c r="E8519" t="s">
        <v>27</v>
      </c>
      <c r="J8519">
        <v>39765877</v>
      </c>
      <c r="K8519">
        <v>39801061</v>
      </c>
      <c r="L8519">
        <v>39801285</v>
      </c>
      <c r="N8519">
        <v>26</v>
      </c>
      <c r="O8519">
        <v>3311</v>
      </c>
      <c r="P8519">
        <v>3535</v>
      </c>
      <c r="Q8519" t="s">
        <v>17197</v>
      </c>
      <c r="R8519">
        <v>2906</v>
      </c>
      <c r="S8519">
        <v>3130</v>
      </c>
    </row>
    <row r="8520" spans="1:19" x14ac:dyDescent="0.3">
      <c r="A8520" t="s">
        <v>6656</v>
      </c>
      <c r="B8520">
        <v>1</v>
      </c>
      <c r="C8520" t="s">
        <v>6679</v>
      </c>
      <c r="D8520">
        <f>INDEX(Transcripts[#Data], MATCH(Exons[[#This Row],[Transcript stable ID]], Transcripts[Transcript stable ID], 0), 4)</f>
        <v>0</v>
      </c>
      <c r="E8520" t="s">
        <v>27</v>
      </c>
      <c r="J8520">
        <v>39765877</v>
      </c>
      <c r="K8520">
        <v>39801369</v>
      </c>
      <c r="L8520">
        <v>39801517</v>
      </c>
      <c r="N8520">
        <v>27</v>
      </c>
      <c r="O8520">
        <v>3536</v>
      </c>
      <c r="P8520">
        <v>3684</v>
      </c>
      <c r="Q8520" t="s">
        <v>17198</v>
      </c>
      <c r="R8520">
        <v>3131</v>
      </c>
      <c r="S8520">
        <v>3279</v>
      </c>
    </row>
    <row r="8521" spans="1:19" x14ac:dyDescent="0.3">
      <c r="A8521" t="s">
        <v>6656</v>
      </c>
      <c r="B8521">
        <v>1</v>
      </c>
      <c r="C8521" t="s">
        <v>6679</v>
      </c>
      <c r="D8521">
        <f>INDEX(Transcripts[#Data], MATCH(Exons[[#This Row],[Transcript stable ID]], Transcripts[Transcript stable ID], 0), 4)</f>
        <v>0</v>
      </c>
      <c r="E8521" t="s">
        <v>27</v>
      </c>
      <c r="J8521">
        <v>39765877</v>
      </c>
      <c r="K8521">
        <v>39802060</v>
      </c>
      <c r="L8521">
        <v>39802174</v>
      </c>
      <c r="N8521">
        <v>28</v>
      </c>
      <c r="O8521">
        <v>3685</v>
      </c>
      <c r="P8521">
        <v>3799</v>
      </c>
      <c r="Q8521" t="s">
        <v>17199</v>
      </c>
      <c r="R8521">
        <v>3280</v>
      </c>
      <c r="S8521">
        <v>3394</v>
      </c>
    </row>
    <row r="8522" spans="1:19" x14ac:dyDescent="0.3">
      <c r="A8522" t="s">
        <v>6656</v>
      </c>
      <c r="B8522">
        <v>1</v>
      </c>
      <c r="C8522" t="s">
        <v>6679</v>
      </c>
      <c r="D8522">
        <f>INDEX(Transcripts[#Data], MATCH(Exons[[#This Row],[Transcript stable ID]], Transcripts[Transcript stable ID], 0), 4)</f>
        <v>0</v>
      </c>
      <c r="E8522" t="s">
        <v>27</v>
      </c>
      <c r="J8522">
        <v>39765877</v>
      </c>
      <c r="K8522">
        <v>39802292</v>
      </c>
      <c r="L8522">
        <v>39802453</v>
      </c>
      <c r="N8522">
        <v>29</v>
      </c>
      <c r="O8522">
        <v>3800</v>
      </c>
      <c r="P8522">
        <v>3961</v>
      </c>
      <c r="Q8522" t="s">
        <v>17200</v>
      </c>
      <c r="R8522">
        <v>3395</v>
      </c>
      <c r="S8522">
        <v>3556</v>
      </c>
    </row>
    <row r="8523" spans="1:19" x14ac:dyDescent="0.3">
      <c r="A8523" t="s">
        <v>6656</v>
      </c>
      <c r="B8523">
        <v>1</v>
      </c>
      <c r="C8523" t="s">
        <v>6679</v>
      </c>
      <c r="D8523">
        <f>INDEX(Transcripts[#Data], MATCH(Exons[[#This Row],[Transcript stable ID]], Transcripts[Transcript stable ID], 0), 4)</f>
        <v>0</v>
      </c>
      <c r="E8523" t="s">
        <v>27</v>
      </c>
      <c r="J8523">
        <v>39765877</v>
      </c>
      <c r="K8523">
        <v>39802563</v>
      </c>
      <c r="L8523">
        <v>39802651</v>
      </c>
      <c r="N8523">
        <v>30</v>
      </c>
      <c r="O8523">
        <v>3962</v>
      </c>
      <c r="P8523">
        <v>4050</v>
      </c>
      <c r="Q8523" t="s">
        <v>17201</v>
      </c>
      <c r="R8523">
        <v>3557</v>
      </c>
      <c r="S8523">
        <v>3645</v>
      </c>
    </row>
    <row r="8524" spans="1:19" x14ac:dyDescent="0.3">
      <c r="A8524" t="s">
        <v>6656</v>
      </c>
      <c r="B8524">
        <v>1</v>
      </c>
      <c r="C8524" t="s">
        <v>6679</v>
      </c>
      <c r="D8524">
        <f>INDEX(Transcripts[#Data], MATCH(Exons[[#This Row],[Transcript stable ID]], Transcripts[Transcript stable ID], 0), 4)</f>
        <v>0</v>
      </c>
      <c r="E8524" t="s">
        <v>27</v>
      </c>
      <c r="J8524">
        <v>39765877</v>
      </c>
      <c r="K8524">
        <v>39802764</v>
      </c>
      <c r="L8524">
        <v>39802951</v>
      </c>
      <c r="N8524">
        <v>31</v>
      </c>
      <c r="O8524">
        <v>4051</v>
      </c>
      <c r="P8524">
        <v>4238</v>
      </c>
      <c r="Q8524" t="s">
        <v>17205</v>
      </c>
      <c r="R8524">
        <v>3646</v>
      </c>
      <c r="S8524">
        <v>3833</v>
      </c>
    </row>
    <row r="8525" spans="1:19" x14ac:dyDescent="0.3">
      <c r="A8525" t="s">
        <v>6656</v>
      </c>
      <c r="B8525">
        <v>1</v>
      </c>
      <c r="C8525" t="s">
        <v>6679</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17202</v>
      </c>
      <c r="R8525">
        <v>3834</v>
      </c>
      <c r="S8525">
        <v>3876</v>
      </c>
    </row>
    <row r="8526" spans="1:19" x14ac:dyDescent="0.3">
      <c r="A8526" t="s">
        <v>6656</v>
      </c>
      <c r="B8526">
        <v>1</v>
      </c>
      <c r="C8526" t="s">
        <v>6679</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17203</v>
      </c>
      <c r="R8526">
        <v>1</v>
      </c>
      <c r="S8526">
        <v>217</v>
      </c>
    </row>
    <row r="8527" spans="1:19" x14ac:dyDescent="0.3">
      <c r="A8527" t="s">
        <v>1060</v>
      </c>
      <c r="B8527">
        <v>-1</v>
      </c>
      <c r="C8527" t="s">
        <v>1061</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17206</v>
      </c>
      <c r="R8527">
        <v>1960</v>
      </c>
      <c r="S8527">
        <v>2054</v>
      </c>
    </row>
    <row r="8528" spans="1:19" x14ac:dyDescent="0.3">
      <c r="A8528" t="s">
        <v>1060</v>
      </c>
      <c r="B8528">
        <v>-1</v>
      </c>
      <c r="C8528" t="s">
        <v>1061</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17207</v>
      </c>
      <c r="R8528">
        <v>2055</v>
      </c>
      <c r="S8528">
        <v>2201</v>
      </c>
    </row>
    <row r="8529" spans="1:19" x14ac:dyDescent="0.3">
      <c r="A8529" t="s">
        <v>1060</v>
      </c>
      <c r="B8529">
        <v>-1</v>
      </c>
      <c r="C8529" t="s">
        <v>1061</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17208</v>
      </c>
      <c r="R8529">
        <v>2202</v>
      </c>
      <c r="S8529">
        <v>2296</v>
      </c>
    </row>
    <row r="8530" spans="1:19" x14ac:dyDescent="0.3">
      <c r="A8530" t="s">
        <v>1060</v>
      </c>
      <c r="B8530">
        <v>-1</v>
      </c>
      <c r="C8530" t="s">
        <v>1061</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17209</v>
      </c>
      <c r="R8530">
        <v>2429</v>
      </c>
      <c r="S8530">
        <v>2569</v>
      </c>
    </row>
    <row r="8531" spans="1:19" x14ac:dyDescent="0.3">
      <c r="A8531" t="s">
        <v>1060</v>
      </c>
      <c r="B8531">
        <v>-1</v>
      </c>
      <c r="C8531" t="s">
        <v>1061</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17210</v>
      </c>
      <c r="R8531">
        <v>2570</v>
      </c>
      <c r="S8531">
        <v>2689</v>
      </c>
    </row>
    <row r="8532" spans="1:19" x14ac:dyDescent="0.3">
      <c r="A8532" t="s">
        <v>1060</v>
      </c>
      <c r="B8532">
        <v>-1</v>
      </c>
      <c r="C8532" t="s">
        <v>1061</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17211</v>
      </c>
      <c r="R8532">
        <v>2690</v>
      </c>
      <c r="S8532">
        <v>2949</v>
      </c>
    </row>
    <row r="8533" spans="1:19" x14ac:dyDescent="0.3">
      <c r="A8533" t="s">
        <v>1060</v>
      </c>
      <c r="B8533">
        <v>-1</v>
      </c>
      <c r="C8533" t="s">
        <v>1061</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17212</v>
      </c>
    </row>
    <row r="8534" spans="1:19" x14ac:dyDescent="0.3">
      <c r="A8534" t="s">
        <v>1060</v>
      </c>
      <c r="B8534">
        <v>-1</v>
      </c>
      <c r="C8534" t="s">
        <v>1061</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17213</v>
      </c>
      <c r="R8534">
        <v>1</v>
      </c>
      <c r="S8534">
        <v>168</v>
      </c>
    </row>
    <row r="8535" spans="1:19" x14ac:dyDescent="0.3">
      <c r="A8535" t="s">
        <v>1060</v>
      </c>
      <c r="B8535">
        <v>-1</v>
      </c>
      <c r="C8535" t="s">
        <v>1061</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17214</v>
      </c>
      <c r="R8535">
        <v>169</v>
      </c>
      <c r="S8535">
        <v>419</v>
      </c>
    </row>
    <row r="8536" spans="1:19" x14ac:dyDescent="0.3">
      <c r="A8536" t="s">
        <v>1060</v>
      </c>
      <c r="B8536">
        <v>-1</v>
      </c>
      <c r="C8536" t="s">
        <v>1061</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17215</v>
      </c>
      <c r="R8536">
        <v>420</v>
      </c>
      <c r="S8536">
        <v>566</v>
      </c>
    </row>
    <row r="8537" spans="1:19" x14ac:dyDescent="0.3">
      <c r="A8537" t="s">
        <v>1060</v>
      </c>
      <c r="B8537">
        <v>-1</v>
      </c>
      <c r="C8537" t="s">
        <v>1061</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17216</v>
      </c>
      <c r="R8537">
        <v>567</v>
      </c>
      <c r="S8537">
        <v>723</v>
      </c>
    </row>
    <row r="8538" spans="1:19" x14ac:dyDescent="0.3">
      <c r="A8538" t="s">
        <v>1060</v>
      </c>
      <c r="B8538">
        <v>-1</v>
      </c>
      <c r="C8538" t="s">
        <v>1061</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17217</v>
      </c>
      <c r="R8538">
        <v>724</v>
      </c>
      <c r="S8538">
        <v>845</v>
      </c>
    </row>
    <row r="8539" spans="1:19" x14ac:dyDescent="0.3">
      <c r="A8539" t="s">
        <v>1060</v>
      </c>
      <c r="B8539">
        <v>-1</v>
      </c>
      <c r="C8539" t="s">
        <v>1061</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17218</v>
      </c>
      <c r="R8539">
        <v>846</v>
      </c>
      <c r="S8539">
        <v>983</v>
      </c>
    </row>
    <row r="8540" spans="1:19" x14ac:dyDescent="0.3">
      <c r="A8540" t="s">
        <v>1060</v>
      </c>
      <c r="B8540">
        <v>-1</v>
      </c>
      <c r="C8540" t="s">
        <v>1061</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17219</v>
      </c>
      <c r="R8540">
        <v>984</v>
      </c>
      <c r="S8540">
        <v>1071</v>
      </c>
    </row>
    <row r="8541" spans="1:19" x14ac:dyDescent="0.3">
      <c r="A8541" t="s">
        <v>1060</v>
      </c>
      <c r="B8541">
        <v>-1</v>
      </c>
      <c r="C8541" t="s">
        <v>1061</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17220</v>
      </c>
      <c r="R8541">
        <v>1072</v>
      </c>
      <c r="S8541">
        <v>1203</v>
      </c>
    </row>
    <row r="8542" spans="1:19" x14ac:dyDescent="0.3">
      <c r="A8542" t="s">
        <v>1060</v>
      </c>
      <c r="B8542">
        <v>-1</v>
      </c>
      <c r="C8542" t="s">
        <v>1061</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17221</v>
      </c>
      <c r="R8542">
        <v>1204</v>
      </c>
      <c r="S8542">
        <v>1407</v>
      </c>
    </row>
    <row r="8543" spans="1:19" x14ac:dyDescent="0.3">
      <c r="A8543" t="s">
        <v>1060</v>
      </c>
      <c r="B8543">
        <v>-1</v>
      </c>
      <c r="C8543" t="s">
        <v>1061</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17222</v>
      </c>
      <c r="R8543">
        <v>1408</v>
      </c>
      <c r="S8543">
        <v>1593</v>
      </c>
    </row>
    <row r="8544" spans="1:19" x14ac:dyDescent="0.3">
      <c r="A8544" t="s">
        <v>1060</v>
      </c>
      <c r="B8544">
        <v>-1</v>
      </c>
      <c r="C8544" t="s">
        <v>1061</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17223</v>
      </c>
      <c r="R8544">
        <v>1594</v>
      </c>
      <c r="S8544">
        <v>1959</v>
      </c>
    </row>
    <row r="8545" spans="1:19" x14ac:dyDescent="0.3">
      <c r="A8545" t="s">
        <v>1060</v>
      </c>
      <c r="B8545">
        <v>-1</v>
      </c>
      <c r="C8545" t="s">
        <v>1061</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17224</v>
      </c>
      <c r="R8545">
        <v>2297</v>
      </c>
      <c r="S8545">
        <v>2428</v>
      </c>
    </row>
    <row r="8546" spans="1:19" x14ac:dyDescent="0.3">
      <c r="A8546" t="s">
        <v>2008</v>
      </c>
      <c r="B8546">
        <v>-1</v>
      </c>
      <c r="C8546" t="s">
        <v>2011</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17225</v>
      </c>
      <c r="R8546">
        <v>1</v>
      </c>
      <c r="S8546">
        <v>1071</v>
      </c>
    </row>
    <row r="8547" spans="1:19" x14ac:dyDescent="0.3">
      <c r="A8547" t="s">
        <v>2008</v>
      </c>
      <c r="B8547">
        <v>-1</v>
      </c>
      <c r="C8547" t="s">
        <v>2016</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17226</v>
      </c>
      <c r="R8547">
        <v>1</v>
      </c>
      <c r="S8547">
        <v>15</v>
      </c>
    </row>
    <row r="8548" spans="1:19" x14ac:dyDescent="0.3">
      <c r="A8548" t="s">
        <v>2008</v>
      </c>
      <c r="B8548">
        <v>-1</v>
      </c>
      <c r="C8548" t="s">
        <v>2016</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17227</v>
      </c>
      <c r="R8548">
        <v>16</v>
      </c>
      <c r="S8548">
        <v>1059</v>
      </c>
    </row>
    <row r="8549" spans="1:19" x14ac:dyDescent="0.3">
      <c r="A8549" t="s">
        <v>7844</v>
      </c>
      <c r="B8549">
        <v>1</v>
      </c>
      <c r="C8549" t="s">
        <v>7849</v>
      </c>
      <c r="D8549" t="str">
        <f>INDEX(Transcripts[#Data], MATCH(Exons[[#This Row],[Transcript stable ID]], Transcripts[Transcript stable ID], 0), 4)</f>
        <v>NM_002945.4</v>
      </c>
      <c r="E8549" t="s">
        <v>27</v>
      </c>
      <c r="J8549">
        <v>1733278</v>
      </c>
      <c r="K8549">
        <v>1747214</v>
      </c>
      <c r="L8549">
        <v>1747292</v>
      </c>
      <c r="N8549">
        <v>3</v>
      </c>
      <c r="O8549">
        <v>195</v>
      </c>
      <c r="P8549">
        <v>273</v>
      </c>
      <c r="Q8549" t="s">
        <v>17228</v>
      </c>
      <c r="R8549">
        <v>85</v>
      </c>
      <c r="S8549">
        <v>163</v>
      </c>
    </row>
    <row r="8550" spans="1:19" x14ac:dyDescent="0.3">
      <c r="A8550" t="s">
        <v>7844</v>
      </c>
      <c r="B8550">
        <v>1</v>
      </c>
      <c r="C8550" t="s">
        <v>7849</v>
      </c>
      <c r="D8550" t="str">
        <f>INDEX(Transcripts[#Data], MATCH(Exons[[#This Row],[Transcript stable ID]], Transcripts[Transcript stable ID], 0), 4)</f>
        <v>NM_002945.4</v>
      </c>
      <c r="E8550" t="s">
        <v>27</v>
      </c>
      <c r="J8550">
        <v>1733278</v>
      </c>
      <c r="K8550">
        <v>1747872</v>
      </c>
      <c r="L8550">
        <v>1747980</v>
      </c>
      <c r="N8550">
        <v>4</v>
      </c>
      <c r="O8550">
        <v>274</v>
      </c>
      <c r="P8550">
        <v>382</v>
      </c>
      <c r="Q8550" t="s">
        <v>17229</v>
      </c>
      <c r="R8550">
        <v>164</v>
      </c>
      <c r="S8550">
        <v>272</v>
      </c>
    </row>
    <row r="8551" spans="1:19" x14ac:dyDescent="0.3">
      <c r="A8551" t="s">
        <v>7844</v>
      </c>
      <c r="B8551">
        <v>1</v>
      </c>
      <c r="C8551" t="s">
        <v>7849</v>
      </c>
      <c r="D8551" t="str">
        <f>INDEX(Transcripts[#Data], MATCH(Exons[[#This Row],[Transcript stable ID]], Transcripts[Transcript stable ID], 0), 4)</f>
        <v>NM_002945.4</v>
      </c>
      <c r="E8551" t="s">
        <v>27</v>
      </c>
      <c r="J8551">
        <v>1733278</v>
      </c>
      <c r="K8551">
        <v>1756395</v>
      </c>
      <c r="L8551">
        <v>1756483</v>
      </c>
      <c r="N8551">
        <v>5</v>
      </c>
      <c r="O8551">
        <v>383</v>
      </c>
      <c r="P8551">
        <v>471</v>
      </c>
      <c r="Q8551" t="s">
        <v>17230</v>
      </c>
      <c r="R8551">
        <v>273</v>
      </c>
      <c r="S8551">
        <v>361</v>
      </c>
    </row>
    <row r="8552" spans="1:19" x14ac:dyDescent="0.3">
      <c r="A8552" t="s">
        <v>7844</v>
      </c>
      <c r="B8552">
        <v>1</v>
      </c>
      <c r="C8552" t="s">
        <v>7849</v>
      </c>
      <c r="D8552" t="str">
        <f>INDEX(Transcripts[#Data], MATCH(Exons[[#This Row],[Transcript stable ID]], Transcripts[Transcript stable ID], 0), 4)</f>
        <v>NM_002945.4</v>
      </c>
      <c r="E8552" t="s">
        <v>27</v>
      </c>
      <c r="J8552">
        <v>1733278</v>
      </c>
      <c r="K8552">
        <v>1775728</v>
      </c>
      <c r="L8552">
        <v>1775820</v>
      </c>
      <c r="N8552">
        <v>6</v>
      </c>
      <c r="O8552">
        <v>472</v>
      </c>
      <c r="P8552">
        <v>564</v>
      </c>
      <c r="Q8552" t="s">
        <v>17231</v>
      </c>
      <c r="R8552">
        <v>362</v>
      </c>
      <c r="S8552">
        <v>454</v>
      </c>
    </row>
    <row r="8553" spans="1:19" x14ac:dyDescent="0.3">
      <c r="A8553" t="s">
        <v>7844</v>
      </c>
      <c r="B8553">
        <v>1</v>
      </c>
      <c r="C8553" t="s">
        <v>7849</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17232</v>
      </c>
      <c r="R8553">
        <v>1</v>
      </c>
      <c r="S8553">
        <v>33</v>
      </c>
    </row>
    <row r="8554" spans="1:19" x14ac:dyDescent="0.3">
      <c r="A8554" t="s">
        <v>7844</v>
      </c>
      <c r="B8554">
        <v>1</v>
      </c>
      <c r="C8554" t="s">
        <v>7849</v>
      </c>
      <c r="D8554" t="str">
        <f>INDEX(Transcripts[#Data], MATCH(Exons[[#This Row],[Transcript stable ID]], Transcripts[Transcript stable ID], 0), 4)</f>
        <v>NM_002945.4</v>
      </c>
      <c r="E8554" t="s">
        <v>27</v>
      </c>
      <c r="J8554">
        <v>1733278</v>
      </c>
      <c r="K8554">
        <v>1746097</v>
      </c>
      <c r="L8554">
        <v>1746147</v>
      </c>
      <c r="N8554">
        <v>2</v>
      </c>
      <c r="O8554">
        <v>144</v>
      </c>
      <c r="P8554">
        <v>194</v>
      </c>
      <c r="Q8554" t="s">
        <v>17233</v>
      </c>
      <c r="R8554">
        <v>34</v>
      </c>
      <c r="S8554">
        <v>84</v>
      </c>
    </row>
    <row r="8555" spans="1:19" x14ac:dyDescent="0.3">
      <c r="A8555" t="s">
        <v>7844</v>
      </c>
      <c r="B8555">
        <v>1</v>
      </c>
      <c r="C8555" t="s">
        <v>7849</v>
      </c>
      <c r="D8555" t="str">
        <f>INDEX(Transcripts[#Data], MATCH(Exons[[#This Row],[Transcript stable ID]], Transcripts[Transcript stable ID], 0), 4)</f>
        <v>NM_002945.4</v>
      </c>
      <c r="E8555" t="s">
        <v>27</v>
      </c>
      <c r="J8555">
        <v>1733278</v>
      </c>
      <c r="K8555">
        <v>1778955</v>
      </c>
      <c r="L8555">
        <v>1779087</v>
      </c>
      <c r="N8555">
        <v>7</v>
      </c>
      <c r="O8555">
        <v>565</v>
      </c>
      <c r="P8555">
        <v>697</v>
      </c>
      <c r="Q8555" t="s">
        <v>17234</v>
      </c>
      <c r="R8555">
        <v>455</v>
      </c>
      <c r="S8555">
        <v>587</v>
      </c>
    </row>
    <row r="8556" spans="1:19" x14ac:dyDescent="0.3">
      <c r="A8556" t="s">
        <v>7844</v>
      </c>
      <c r="B8556">
        <v>1</v>
      </c>
      <c r="C8556" t="s">
        <v>7849</v>
      </c>
      <c r="D8556" t="str">
        <f>INDEX(Transcripts[#Data], MATCH(Exons[[#This Row],[Transcript stable ID]], Transcripts[Transcript stable ID], 0), 4)</f>
        <v>NM_002945.4</v>
      </c>
      <c r="E8556" t="s">
        <v>27</v>
      </c>
      <c r="J8556">
        <v>1733278</v>
      </c>
      <c r="K8556">
        <v>1780506</v>
      </c>
      <c r="L8556">
        <v>1780608</v>
      </c>
      <c r="N8556">
        <v>8</v>
      </c>
      <c r="O8556">
        <v>698</v>
      </c>
      <c r="P8556">
        <v>800</v>
      </c>
      <c r="Q8556" t="s">
        <v>17235</v>
      </c>
      <c r="R8556">
        <v>588</v>
      </c>
      <c r="S8556">
        <v>690</v>
      </c>
    </row>
    <row r="8557" spans="1:19" x14ac:dyDescent="0.3">
      <c r="A8557" t="s">
        <v>7844</v>
      </c>
      <c r="B8557">
        <v>1</v>
      </c>
      <c r="C8557" t="s">
        <v>7849</v>
      </c>
      <c r="D8557" t="str">
        <f>INDEX(Transcripts[#Data], MATCH(Exons[[#This Row],[Transcript stable ID]], Transcripts[Transcript stable ID], 0), 4)</f>
        <v>NM_002945.4</v>
      </c>
      <c r="E8557" t="s">
        <v>27</v>
      </c>
      <c r="J8557">
        <v>1733278</v>
      </c>
      <c r="K8557">
        <v>1782287</v>
      </c>
      <c r="L8557">
        <v>1782355</v>
      </c>
      <c r="N8557">
        <v>9</v>
      </c>
      <c r="O8557">
        <v>801</v>
      </c>
      <c r="P8557">
        <v>869</v>
      </c>
      <c r="Q8557" t="s">
        <v>17236</v>
      </c>
      <c r="R8557">
        <v>691</v>
      </c>
      <c r="S8557">
        <v>759</v>
      </c>
    </row>
    <row r="8558" spans="1:19" x14ac:dyDescent="0.3">
      <c r="A8558" t="s">
        <v>7844</v>
      </c>
      <c r="B8558">
        <v>1</v>
      </c>
      <c r="C8558" t="s">
        <v>7849</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17237</v>
      </c>
      <c r="R8558">
        <v>760</v>
      </c>
      <c r="S8558">
        <v>952</v>
      </c>
    </row>
    <row r="8559" spans="1:19" x14ac:dyDescent="0.3">
      <c r="A8559" t="s">
        <v>7844</v>
      </c>
      <c r="B8559">
        <v>1</v>
      </c>
      <c r="C8559" t="s">
        <v>7849</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17238</v>
      </c>
      <c r="R8559">
        <v>953</v>
      </c>
      <c r="S8559">
        <v>1092</v>
      </c>
    </row>
    <row r="8560" spans="1:19" x14ac:dyDescent="0.3">
      <c r="A8560" t="s">
        <v>7844</v>
      </c>
      <c r="B8560">
        <v>1</v>
      </c>
      <c r="C8560" t="s">
        <v>7849</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17239</v>
      </c>
      <c r="R8560">
        <v>1093</v>
      </c>
      <c r="S8560">
        <v>1241</v>
      </c>
    </row>
    <row r="8561" spans="1:19" x14ac:dyDescent="0.3">
      <c r="A8561" t="s">
        <v>7844</v>
      </c>
      <c r="B8561">
        <v>1</v>
      </c>
      <c r="C8561" t="s">
        <v>7849</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17240</v>
      </c>
      <c r="R8561">
        <v>1242</v>
      </c>
      <c r="S8561">
        <v>1374</v>
      </c>
    </row>
    <row r="8562" spans="1:19" x14ac:dyDescent="0.3">
      <c r="A8562" t="s">
        <v>7844</v>
      </c>
      <c r="B8562">
        <v>1</v>
      </c>
      <c r="C8562" t="s">
        <v>7849</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17241</v>
      </c>
      <c r="R8562">
        <v>1375</v>
      </c>
      <c r="S8562">
        <v>1551</v>
      </c>
    </row>
    <row r="8563" spans="1:19" x14ac:dyDescent="0.3">
      <c r="A8563" t="s">
        <v>7844</v>
      </c>
      <c r="B8563">
        <v>1</v>
      </c>
      <c r="C8563" t="s">
        <v>7849</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17242</v>
      </c>
      <c r="R8563">
        <v>1552</v>
      </c>
      <c r="S8563">
        <v>1659</v>
      </c>
    </row>
    <row r="8564" spans="1:19" x14ac:dyDescent="0.3">
      <c r="A8564" t="s">
        <v>7844</v>
      </c>
      <c r="B8564">
        <v>1</v>
      </c>
      <c r="C8564" t="s">
        <v>7849</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17243</v>
      </c>
      <c r="R8564">
        <v>1660</v>
      </c>
      <c r="S8564">
        <v>1746</v>
      </c>
    </row>
    <row r="8565" spans="1:19" x14ac:dyDescent="0.3">
      <c r="A8565" t="s">
        <v>7844</v>
      </c>
      <c r="B8565">
        <v>1</v>
      </c>
      <c r="C8565" t="s">
        <v>7849</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17244</v>
      </c>
      <c r="R8565">
        <v>1747</v>
      </c>
      <c r="S8565">
        <v>1851</v>
      </c>
    </row>
    <row r="8566" spans="1:19" x14ac:dyDescent="0.3">
      <c r="A8566" t="s">
        <v>143</v>
      </c>
      <c r="B8566">
        <v>-1</v>
      </c>
      <c r="C8566" t="s">
        <v>6240</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17245</v>
      </c>
    </row>
    <row r="8567" spans="1:19" x14ac:dyDescent="0.3">
      <c r="A8567" t="s">
        <v>143</v>
      </c>
      <c r="B8567">
        <v>-1</v>
      </c>
      <c r="C8567" t="s">
        <v>6240</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17246</v>
      </c>
    </row>
    <row r="8568" spans="1:19" x14ac:dyDescent="0.3">
      <c r="A8568" t="s">
        <v>143</v>
      </c>
      <c r="B8568">
        <v>-1</v>
      </c>
      <c r="C8568" t="s">
        <v>6240</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17247</v>
      </c>
      <c r="R8568">
        <v>1</v>
      </c>
      <c r="S8568">
        <v>248</v>
      </c>
    </row>
    <row r="8569" spans="1:19" x14ac:dyDescent="0.3">
      <c r="A8569" t="s">
        <v>143</v>
      </c>
      <c r="B8569">
        <v>-1</v>
      </c>
      <c r="C8569" t="s">
        <v>6240</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17248</v>
      </c>
      <c r="R8569">
        <v>249</v>
      </c>
      <c r="S8569">
        <v>323</v>
      </c>
    </row>
    <row r="8570" spans="1:19" x14ac:dyDescent="0.3">
      <c r="A8570" t="s">
        <v>143</v>
      </c>
      <c r="B8570">
        <v>-1</v>
      </c>
      <c r="C8570" t="s">
        <v>6240</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17249</v>
      </c>
      <c r="R8570">
        <v>324</v>
      </c>
      <c r="S8570">
        <v>395</v>
      </c>
    </row>
    <row r="8571" spans="1:19" x14ac:dyDescent="0.3">
      <c r="A8571" t="s">
        <v>143</v>
      </c>
      <c r="B8571">
        <v>-1</v>
      </c>
      <c r="C8571" t="s">
        <v>6240</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17250</v>
      </c>
      <c r="R8571">
        <v>396</v>
      </c>
      <c r="S8571">
        <v>464</v>
      </c>
    </row>
    <row r="8572" spans="1:19" x14ac:dyDescent="0.3">
      <c r="A8572" t="s">
        <v>143</v>
      </c>
      <c r="B8572">
        <v>-1</v>
      </c>
      <c r="C8572" t="s">
        <v>6240</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17251</v>
      </c>
      <c r="R8572">
        <v>465</v>
      </c>
      <c r="S8572">
        <v>622</v>
      </c>
    </row>
    <row r="8573" spans="1:19" x14ac:dyDescent="0.3">
      <c r="A8573" t="s">
        <v>143</v>
      </c>
      <c r="B8573">
        <v>-1</v>
      </c>
      <c r="C8573" t="s">
        <v>6240</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17252</v>
      </c>
      <c r="R8573">
        <v>623</v>
      </c>
      <c r="S8573">
        <v>765</v>
      </c>
    </row>
    <row r="8574" spans="1:19" x14ac:dyDescent="0.3">
      <c r="A8574" t="s">
        <v>143</v>
      </c>
      <c r="B8574">
        <v>-1</v>
      </c>
      <c r="C8574" t="s">
        <v>6240</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17253</v>
      </c>
      <c r="R8574">
        <v>766</v>
      </c>
      <c r="S8574">
        <v>907</v>
      </c>
    </row>
    <row r="8575" spans="1:19" x14ac:dyDescent="0.3">
      <c r="A8575" t="s">
        <v>143</v>
      </c>
      <c r="B8575">
        <v>-1</v>
      </c>
      <c r="C8575" t="s">
        <v>6240</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17254</v>
      </c>
      <c r="R8575">
        <v>908</v>
      </c>
      <c r="S8575">
        <v>1204</v>
      </c>
    </row>
    <row r="8576" spans="1:19" x14ac:dyDescent="0.3">
      <c r="A8576" t="s">
        <v>143</v>
      </c>
      <c r="B8576">
        <v>-1</v>
      </c>
      <c r="C8576" t="s">
        <v>6240</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17255</v>
      </c>
      <c r="R8576">
        <v>1205</v>
      </c>
      <c r="S8576">
        <v>1228</v>
      </c>
    </row>
    <row r="8577" spans="1:19" x14ac:dyDescent="0.3">
      <c r="A8577" t="s">
        <v>143</v>
      </c>
      <c r="B8577">
        <v>-1</v>
      </c>
      <c r="C8577" t="s">
        <v>6240</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17256</v>
      </c>
      <c r="R8577">
        <v>1229</v>
      </c>
      <c r="S8577">
        <v>1293</v>
      </c>
    </row>
    <row r="8578" spans="1:19" x14ac:dyDescent="0.3">
      <c r="A8578" t="s">
        <v>143</v>
      </c>
      <c r="B8578">
        <v>-1</v>
      </c>
      <c r="C8578" t="s">
        <v>6240</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17257</v>
      </c>
      <c r="R8578">
        <v>1294</v>
      </c>
      <c r="S8578">
        <v>1396</v>
      </c>
    </row>
    <row r="8579" spans="1:19" x14ac:dyDescent="0.3">
      <c r="A8579" t="s">
        <v>143</v>
      </c>
      <c r="B8579">
        <v>-1</v>
      </c>
      <c r="C8579" t="s">
        <v>6240</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17258</v>
      </c>
      <c r="R8579">
        <v>1397</v>
      </c>
      <c r="S8579">
        <v>1585</v>
      </c>
    </row>
    <row r="8580" spans="1:19" x14ac:dyDescent="0.3">
      <c r="A8580" t="s">
        <v>143</v>
      </c>
      <c r="B8580">
        <v>-1</v>
      </c>
      <c r="C8580" t="s">
        <v>6240</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17259</v>
      </c>
      <c r="R8580">
        <v>1586</v>
      </c>
      <c r="S8580">
        <v>1716</v>
      </c>
    </row>
    <row r="8581" spans="1:19" x14ac:dyDescent="0.3">
      <c r="A8581" t="s">
        <v>143</v>
      </c>
      <c r="B8581">
        <v>-1</v>
      </c>
      <c r="C8581" t="s">
        <v>6240</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17260</v>
      </c>
      <c r="R8581">
        <v>1717</v>
      </c>
      <c r="S8581">
        <v>1889</v>
      </c>
    </row>
    <row r="8582" spans="1:19" x14ac:dyDescent="0.3">
      <c r="A8582" t="s">
        <v>143</v>
      </c>
      <c r="B8582">
        <v>-1</v>
      </c>
      <c r="C8582" t="s">
        <v>6240</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17261</v>
      </c>
      <c r="R8582">
        <v>1890</v>
      </c>
      <c r="S8582">
        <v>2133</v>
      </c>
    </row>
    <row r="8583" spans="1:19" x14ac:dyDescent="0.3">
      <c r="A8583" t="s">
        <v>143</v>
      </c>
      <c r="B8583">
        <v>-1</v>
      </c>
      <c r="C8583" t="s">
        <v>6240</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17262</v>
      </c>
      <c r="R8583">
        <v>2134</v>
      </c>
      <c r="S8583">
        <v>2292</v>
      </c>
    </row>
    <row r="8584" spans="1:19" x14ac:dyDescent="0.3">
      <c r="A8584" t="s">
        <v>143</v>
      </c>
      <c r="B8584">
        <v>-1</v>
      </c>
      <c r="C8584" t="s">
        <v>6240</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17263</v>
      </c>
      <c r="R8584">
        <v>2293</v>
      </c>
      <c r="S8584">
        <v>2478</v>
      </c>
    </row>
    <row r="8585" spans="1:19" x14ac:dyDescent="0.3">
      <c r="A8585" t="s">
        <v>143</v>
      </c>
      <c r="B8585">
        <v>-1</v>
      </c>
      <c r="C8585" t="s">
        <v>6248</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17247</v>
      </c>
      <c r="R8585">
        <v>1</v>
      </c>
      <c r="S8585">
        <v>248</v>
      </c>
    </row>
    <row r="8586" spans="1:19" x14ac:dyDescent="0.3">
      <c r="A8586" t="s">
        <v>143</v>
      </c>
      <c r="B8586">
        <v>-1</v>
      </c>
      <c r="C8586" t="s">
        <v>6248</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17248</v>
      </c>
      <c r="R8586">
        <v>249</v>
      </c>
      <c r="S8586">
        <v>323</v>
      </c>
    </row>
    <row r="8587" spans="1:19" x14ac:dyDescent="0.3">
      <c r="A8587" t="s">
        <v>143</v>
      </c>
      <c r="B8587">
        <v>-1</v>
      </c>
      <c r="C8587" t="s">
        <v>6248</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17249</v>
      </c>
      <c r="R8587">
        <v>324</v>
      </c>
      <c r="S8587">
        <v>395</v>
      </c>
    </row>
    <row r="8588" spans="1:19" x14ac:dyDescent="0.3">
      <c r="A8588" t="s">
        <v>143</v>
      </c>
      <c r="B8588">
        <v>-1</v>
      </c>
      <c r="C8588" t="s">
        <v>6248</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17250</v>
      </c>
      <c r="R8588">
        <v>396</v>
      </c>
      <c r="S8588">
        <v>464</v>
      </c>
    </row>
    <row r="8589" spans="1:19" x14ac:dyDescent="0.3">
      <c r="A8589" t="s">
        <v>143</v>
      </c>
      <c r="B8589">
        <v>-1</v>
      </c>
      <c r="C8589" t="s">
        <v>6248</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17251</v>
      </c>
      <c r="R8589">
        <v>465</v>
      </c>
      <c r="S8589">
        <v>622</v>
      </c>
    </row>
    <row r="8590" spans="1:19" x14ac:dyDescent="0.3">
      <c r="A8590" t="s">
        <v>143</v>
      </c>
      <c r="B8590">
        <v>-1</v>
      </c>
      <c r="C8590" t="s">
        <v>6248</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17252</v>
      </c>
      <c r="R8590">
        <v>623</v>
      </c>
      <c r="S8590">
        <v>765</v>
      </c>
    </row>
    <row r="8591" spans="1:19" x14ac:dyDescent="0.3">
      <c r="A8591" t="s">
        <v>143</v>
      </c>
      <c r="B8591">
        <v>-1</v>
      </c>
      <c r="C8591" t="s">
        <v>6248</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17253</v>
      </c>
      <c r="R8591">
        <v>766</v>
      </c>
      <c r="S8591">
        <v>907</v>
      </c>
    </row>
    <row r="8592" spans="1:19" x14ac:dyDescent="0.3">
      <c r="A8592" t="s">
        <v>143</v>
      </c>
      <c r="B8592">
        <v>-1</v>
      </c>
      <c r="C8592" t="s">
        <v>6248</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17254</v>
      </c>
      <c r="R8592">
        <v>908</v>
      </c>
      <c r="S8592">
        <v>1204</v>
      </c>
    </row>
    <row r="8593" spans="1:19" x14ac:dyDescent="0.3">
      <c r="A8593" t="s">
        <v>143</v>
      </c>
      <c r="B8593">
        <v>-1</v>
      </c>
      <c r="C8593" t="s">
        <v>6248</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17255</v>
      </c>
      <c r="R8593">
        <v>1205</v>
      </c>
      <c r="S8593">
        <v>1228</v>
      </c>
    </row>
    <row r="8594" spans="1:19" x14ac:dyDescent="0.3">
      <c r="A8594" t="s">
        <v>143</v>
      </c>
      <c r="B8594">
        <v>-1</v>
      </c>
      <c r="C8594" t="s">
        <v>6248</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17256</v>
      </c>
      <c r="R8594">
        <v>1229</v>
      </c>
      <c r="S8594">
        <v>1293</v>
      </c>
    </row>
    <row r="8595" spans="1:19" x14ac:dyDescent="0.3">
      <c r="A8595" t="s">
        <v>143</v>
      </c>
      <c r="B8595">
        <v>-1</v>
      </c>
      <c r="C8595" t="s">
        <v>6248</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17257</v>
      </c>
      <c r="R8595">
        <v>1294</v>
      </c>
      <c r="S8595">
        <v>1396</v>
      </c>
    </row>
    <row r="8596" spans="1:19" x14ac:dyDescent="0.3">
      <c r="A8596" t="s">
        <v>143</v>
      </c>
      <c r="B8596">
        <v>-1</v>
      </c>
      <c r="C8596" t="s">
        <v>6248</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17258</v>
      </c>
      <c r="R8596">
        <v>1397</v>
      </c>
      <c r="S8596">
        <v>1585</v>
      </c>
    </row>
    <row r="8597" spans="1:19" x14ac:dyDescent="0.3">
      <c r="A8597" t="s">
        <v>143</v>
      </c>
      <c r="B8597">
        <v>-1</v>
      </c>
      <c r="C8597" t="s">
        <v>6248</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17259</v>
      </c>
      <c r="R8597">
        <v>1586</v>
      </c>
      <c r="S8597">
        <v>1716</v>
      </c>
    </row>
    <row r="8598" spans="1:19" x14ac:dyDescent="0.3">
      <c r="A8598" t="s">
        <v>143</v>
      </c>
      <c r="B8598">
        <v>-1</v>
      </c>
      <c r="C8598" t="s">
        <v>6248</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17260</v>
      </c>
      <c r="R8598">
        <v>1717</v>
      </c>
      <c r="S8598">
        <v>1889</v>
      </c>
    </row>
    <row r="8599" spans="1:19" x14ac:dyDescent="0.3">
      <c r="A8599" t="s">
        <v>143</v>
      </c>
      <c r="B8599">
        <v>-1</v>
      </c>
      <c r="C8599" t="s">
        <v>6248</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17261</v>
      </c>
      <c r="R8599">
        <v>1890</v>
      </c>
      <c r="S8599">
        <v>2133</v>
      </c>
    </row>
    <row r="8600" spans="1:19" x14ac:dyDescent="0.3">
      <c r="A8600" t="s">
        <v>143</v>
      </c>
      <c r="B8600">
        <v>-1</v>
      </c>
      <c r="C8600" t="s">
        <v>6248</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17262</v>
      </c>
      <c r="R8600">
        <v>2176</v>
      </c>
      <c r="S8600">
        <v>2334</v>
      </c>
    </row>
    <row r="8601" spans="1:19" x14ac:dyDescent="0.3">
      <c r="A8601" t="s">
        <v>143</v>
      </c>
      <c r="B8601">
        <v>-1</v>
      </c>
      <c r="C8601" t="s">
        <v>6248</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17264</v>
      </c>
      <c r="R8601">
        <v>2335</v>
      </c>
      <c r="S8601">
        <v>2520</v>
      </c>
    </row>
    <row r="8602" spans="1:19" x14ac:dyDescent="0.3">
      <c r="A8602" t="s">
        <v>143</v>
      </c>
      <c r="B8602">
        <v>-1</v>
      </c>
      <c r="C8602" t="s">
        <v>6248</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17265</v>
      </c>
    </row>
    <row r="8603" spans="1:19" x14ac:dyDescent="0.3">
      <c r="A8603" t="s">
        <v>143</v>
      </c>
      <c r="B8603">
        <v>-1</v>
      </c>
      <c r="C8603" t="s">
        <v>6248</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17266</v>
      </c>
      <c r="R8603">
        <v>2134</v>
      </c>
      <c r="S8603">
        <v>2175</v>
      </c>
    </row>
    <row r="8604" spans="1:19" x14ac:dyDescent="0.3">
      <c r="A8604" t="s">
        <v>143</v>
      </c>
      <c r="B8604">
        <v>-1</v>
      </c>
      <c r="C8604" t="s">
        <v>6244</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17247</v>
      </c>
      <c r="R8604">
        <v>1</v>
      </c>
      <c r="S8604">
        <v>248</v>
      </c>
    </row>
    <row r="8605" spans="1:19" x14ac:dyDescent="0.3">
      <c r="A8605" t="s">
        <v>143</v>
      </c>
      <c r="B8605">
        <v>-1</v>
      </c>
      <c r="C8605" t="s">
        <v>6244</v>
      </c>
      <c r="D8605">
        <f>INDEX(Transcripts[#Data], MATCH(Exons[[#This Row],[Transcript stable ID]], Transcripts[Transcript stable ID], 0), 4)</f>
        <v>0</v>
      </c>
      <c r="E8605" t="s">
        <v>27</v>
      </c>
      <c r="J8605">
        <v>88799661</v>
      </c>
      <c r="K8605">
        <v>88727456</v>
      </c>
      <c r="L8605">
        <v>88727530</v>
      </c>
      <c r="N8605">
        <v>3</v>
      </c>
      <c r="O8605">
        <v>411</v>
      </c>
      <c r="P8605">
        <v>485</v>
      </c>
      <c r="Q8605" t="s">
        <v>17248</v>
      </c>
      <c r="R8605">
        <v>249</v>
      </c>
      <c r="S8605">
        <v>323</v>
      </c>
    </row>
    <row r="8606" spans="1:19" x14ac:dyDescent="0.3">
      <c r="A8606" t="s">
        <v>143</v>
      </c>
      <c r="B8606">
        <v>-1</v>
      </c>
      <c r="C8606" t="s">
        <v>6244</v>
      </c>
      <c r="D8606">
        <f>INDEX(Transcripts[#Data], MATCH(Exons[[#This Row],[Transcript stable ID]], Transcripts[Transcript stable ID], 0), 4)</f>
        <v>0</v>
      </c>
      <c r="E8606" t="s">
        <v>27</v>
      </c>
      <c r="J8606">
        <v>88799661</v>
      </c>
      <c r="K8606">
        <v>88726649</v>
      </c>
      <c r="L8606">
        <v>88726720</v>
      </c>
      <c r="N8606">
        <v>4</v>
      </c>
      <c r="O8606">
        <v>486</v>
      </c>
      <c r="P8606">
        <v>557</v>
      </c>
      <c r="Q8606" t="s">
        <v>17249</v>
      </c>
      <c r="R8606">
        <v>324</v>
      </c>
      <c r="S8606">
        <v>395</v>
      </c>
    </row>
    <row r="8607" spans="1:19" x14ac:dyDescent="0.3">
      <c r="A8607" t="s">
        <v>143</v>
      </c>
      <c r="B8607">
        <v>-1</v>
      </c>
      <c r="C8607" t="s">
        <v>6244</v>
      </c>
      <c r="D8607">
        <f>INDEX(Transcripts[#Data], MATCH(Exons[[#This Row],[Transcript stable ID]], Transcripts[Transcript stable ID], 0), 4)</f>
        <v>0</v>
      </c>
      <c r="E8607" t="s">
        <v>27</v>
      </c>
      <c r="J8607">
        <v>88799661</v>
      </c>
      <c r="K8607">
        <v>88690566</v>
      </c>
      <c r="L8607">
        <v>88690634</v>
      </c>
      <c r="N8607">
        <v>5</v>
      </c>
      <c r="O8607">
        <v>558</v>
      </c>
      <c r="P8607">
        <v>626</v>
      </c>
      <c r="Q8607" t="s">
        <v>17250</v>
      </c>
      <c r="R8607">
        <v>396</v>
      </c>
      <c r="S8607">
        <v>464</v>
      </c>
    </row>
    <row r="8608" spans="1:19" x14ac:dyDescent="0.3">
      <c r="A8608" t="s">
        <v>143</v>
      </c>
      <c r="B8608">
        <v>-1</v>
      </c>
      <c r="C8608" t="s">
        <v>6244</v>
      </c>
      <c r="D8608">
        <f>INDEX(Transcripts[#Data], MATCH(Exons[[#This Row],[Transcript stable ID]], Transcripts[Transcript stable ID], 0), 4)</f>
        <v>0</v>
      </c>
      <c r="E8608" t="s">
        <v>27</v>
      </c>
      <c r="J8608">
        <v>88799661</v>
      </c>
      <c r="K8608">
        <v>88680635</v>
      </c>
      <c r="L8608">
        <v>88680792</v>
      </c>
      <c r="N8608">
        <v>6</v>
      </c>
      <c r="O8608">
        <v>627</v>
      </c>
      <c r="P8608">
        <v>784</v>
      </c>
      <c r="Q8608" t="s">
        <v>17251</v>
      </c>
      <c r="R8608">
        <v>465</v>
      </c>
      <c r="S8608">
        <v>622</v>
      </c>
    </row>
    <row r="8609" spans="1:19" x14ac:dyDescent="0.3">
      <c r="A8609" t="s">
        <v>143</v>
      </c>
      <c r="B8609">
        <v>-1</v>
      </c>
      <c r="C8609" t="s">
        <v>6244</v>
      </c>
      <c r="D8609">
        <f>INDEX(Transcripts[#Data], MATCH(Exons[[#This Row],[Transcript stable ID]], Transcripts[Transcript stable ID], 0), 4)</f>
        <v>0</v>
      </c>
      <c r="E8609" t="s">
        <v>27</v>
      </c>
      <c r="J8609">
        <v>88799661</v>
      </c>
      <c r="K8609">
        <v>88679698</v>
      </c>
      <c r="L8609">
        <v>88679840</v>
      </c>
      <c r="N8609">
        <v>7</v>
      </c>
      <c r="O8609">
        <v>785</v>
      </c>
      <c r="P8609">
        <v>927</v>
      </c>
      <c r="Q8609" t="s">
        <v>17252</v>
      </c>
      <c r="R8609">
        <v>623</v>
      </c>
      <c r="S8609">
        <v>765</v>
      </c>
    </row>
    <row r="8610" spans="1:19" x14ac:dyDescent="0.3">
      <c r="A8610" t="s">
        <v>143</v>
      </c>
      <c r="B8610">
        <v>-1</v>
      </c>
      <c r="C8610" t="s">
        <v>6244</v>
      </c>
      <c r="D8610">
        <f>INDEX(Transcripts[#Data], MATCH(Exons[[#This Row],[Transcript stable ID]], Transcripts[Transcript stable ID], 0), 4)</f>
        <v>0</v>
      </c>
      <c r="E8610" t="s">
        <v>27</v>
      </c>
      <c r="J8610">
        <v>88799661</v>
      </c>
      <c r="K8610">
        <v>88679130</v>
      </c>
      <c r="L8610">
        <v>88679271</v>
      </c>
      <c r="N8610">
        <v>8</v>
      </c>
      <c r="O8610">
        <v>928</v>
      </c>
      <c r="P8610">
        <v>1069</v>
      </c>
      <c r="Q8610" t="s">
        <v>17253</v>
      </c>
      <c r="R8610">
        <v>766</v>
      </c>
      <c r="S8610">
        <v>907</v>
      </c>
    </row>
    <row r="8611" spans="1:19" x14ac:dyDescent="0.3">
      <c r="A8611" t="s">
        <v>143</v>
      </c>
      <c r="B8611">
        <v>-1</v>
      </c>
      <c r="C8611" t="s">
        <v>6244</v>
      </c>
      <c r="D8611">
        <f>INDEX(Transcripts[#Data], MATCH(Exons[[#This Row],[Transcript stable ID]], Transcripts[Transcript stable ID], 0), 4)</f>
        <v>0</v>
      </c>
      <c r="E8611" t="s">
        <v>27</v>
      </c>
      <c r="J8611">
        <v>88799661</v>
      </c>
      <c r="K8611">
        <v>88678332</v>
      </c>
      <c r="L8611">
        <v>88678628</v>
      </c>
      <c r="N8611">
        <v>9</v>
      </c>
      <c r="O8611">
        <v>1070</v>
      </c>
      <c r="P8611">
        <v>1366</v>
      </c>
      <c r="Q8611" t="s">
        <v>17254</v>
      </c>
      <c r="R8611">
        <v>908</v>
      </c>
      <c r="S8611">
        <v>1204</v>
      </c>
    </row>
    <row r="8612" spans="1:19" x14ac:dyDescent="0.3">
      <c r="A8612" t="s">
        <v>143</v>
      </c>
      <c r="B8612">
        <v>-1</v>
      </c>
      <c r="C8612" t="s">
        <v>6244</v>
      </c>
      <c r="D8612">
        <f>INDEX(Transcripts[#Data], MATCH(Exons[[#This Row],[Transcript stable ID]], Transcripts[Transcript stable ID], 0), 4)</f>
        <v>0</v>
      </c>
      <c r="E8612" t="s">
        <v>27</v>
      </c>
      <c r="J8612">
        <v>88799661</v>
      </c>
      <c r="K8612">
        <v>88671942</v>
      </c>
      <c r="L8612">
        <v>88671965</v>
      </c>
      <c r="N8612">
        <v>10</v>
      </c>
      <c r="O8612">
        <v>1367</v>
      </c>
      <c r="P8612">
        <v>1390</v>
      </c>
      <c r="Q8612" t="s">
        <v>17255</v>
      </c>
      <c r="R8612">
        <v>1205</v>
      </c>
      <c r="S8612">
        <v>1228</v>
      </c>
    </row>
    <row r="8613" spans="1:19" x14ac:dyDescent="0.3">
      <c r="A8613" t="s">
        <v>143</v>
      </c>
      <c r="B8613">
        <v>-1</v>
      </c>
      <c r="C8613" t="s">
        <v>6244</v>
      </c>
      <c r="D8613">
        <f>INDEX(Transcripts[#Data], MATCH(Exons[[#This Row],[Transcript stable ID]], Transcripts[Transcript stable ID], 0), 4)</f>
        <v>0</v>
      </c>
      <c r="E8613" t="s">
        <v>27</v>
      </c>
      <c r="J8613">
        <v>88799661</v>
      </c>
      <c r="K8613">
        <v>88670393</v>
      </c>
      <c r="L8613">
        <v>88670457</v>
      </c>
      <c r="N8613">
        <v>11</v>
      </c>
      <c r="O8613">
        <v>1391</v>
      </c>
      <c r="P8613">
        <v>1455</v>
      </c>
      <c r="Q8613" t="s">
        <v>17256</v>
      </c>
      <c r="R8613">
        <v>1229</v>
      </c>
      <c r="S8613">
        <v>1293</v>
      </c>
    </row>
    <row r="8614" spans="1:19" x14ac:dyDescent="0.3">
      <c r="A8614" t="s">
        <v>143</v>
      </c>
      <c r="B8614">
        <v>-1</v>
      </c>
      <c r="C8614" t="s">
        <v>6244</v>
      </c>
      <c r="D8614">
        <f>INDEX(Transcripts[#Data], MATCH(Exons[[#This Row],[Transcript stable ID]], Transcripts[Transcript stable ID], 0), 4)</f>
        <v>0</v>
      </c>
      <c r="E8614" t="s">
        <v>27</v>
      </c>
      <c r="J8614">
        <v>88799661</v>
      </c>
      <c r="K8614">
        <v>88669502</v>
      </c>
      <c r="L8614">
        <v>88669604</v>
      </c>
      <c r="N8614">
        <v>12</v>
      </c>
      <c r="O8614">
        <v>1456</v>
      </c>
      <c r="P8614">
        <v>1558</v>
      </c>
      <c r="Q8614" t="s">
        <v>17257</v>
      </c>
      <c r="R8614">
        <v>1294</v>
      </c>
      <c r="S8614">
        <v>1396</v>
      </c>
    </row>
    <row r="8615" spans="1:19" x14ac:dyDescent="0.3">
      <c r="A8615" t="s">
        <v>143</v>
      </c>
      <c r="B8615">
        <v>-1</v>
      </c>
      <c r="C8615" t="s">
        <v>6244</v>
      </c>
      <c r="D8615">
        <f>INDEX(Transcripts[#Data], MATCH(Exons[[#This Row],[Transcript stable ID]], Transcripts[Transcript stable ID], 0), 4)</f>
        <v>0</v>
      </c>
      <c r="E8615" t="s">
        <v>27</v>
      </c>
      <c r="J8615">
        <v>88799661</v>
      </c>
      <c r="K8615">
        <v>88576088</v>
      </c>
      <c r="L8615">
        <v>88576276</v>
      </c>
      <c r="N8615">
        <v>13</v>
      </c>
      <c r="O8615">
        <v>1559</v>
      </c>
      <c r="P8615">
        <v>1747</v>
      </c>
      <c r="Q8615" t="s">
        <v>17258</v>
      </c>
      <c r="R8615">
        <v>1397</v>
      </c>
      <c r="S8615">
        <v>1585</v>
      </c>
    </row>
    <row r="8616" spans="1:19" x14ac:dyDescent="0.3">
      <c r="A8616" t="s">
        <v>143</v>
      </c>
      <c r="B8616">
        <v>-1</v>
      </c>
      <c r="C8616" t="s">
        <v>6244</v>
      </c>
      <c r="D8616">
        <f>INDEX(Transcripts[#Data], MATCH(Exons[[#This Row],[Transcript stable ID]], Transcripts[Transcript stable ID], 0), 4)</f>
        <v>0</v>
      </c>
      <c r="E8616" t="s">
        <v>27</v>
      </c>
      <c r="J8616">
        <v>88799661</v>
      </c>
      <c r="K8616">
        <v>88524457</v>
      </c>
      <c r="L8616">
        <v>88524591</v>
      </c>
      <c r="N8616">
        <v>14</v>
      </c>
      <c r="O8616">
        <v>1748</v>
      </c>
      <c r="P8616">
        <v>1882</v>
      </c>
      <c r="Q8616" t="s">
        <v>17267</v>
      </c>
      <c r="R8616">
        <v>1586</v>
      </c>
      <c r="S8616">
        <v>1720</v>
      </c>
    </row>
    <row r="8617" spans="1:19" x14ac:dyDescent="0.3">
      <c r="A8617" t="s">
        <v>143</v>
      </c>
      <c r="B8617">
        <v>-1</v>
      </c>
      <c r="C8617" t="s">
        <v>6244</v>
      </c>
      <c r="D8617">
        <f>INDEX(Transcripts[#Data], MATCH(Exons[[#This Row],[Transcript stable ID]], Transcripts[Transcript stable ID], 0), 4)</f>
        <v>0</v>
      </c>
      <c r="E8617" t="s">
        <v>27</v>
      </c>
      <c r="F8617">
        <v>88799515</v>
      </c>
      <c r="G8617">
        <v>88799661</v>
      </c>
      <c r="J8617">
        <v>88799661</v>
      </c>
      <c r="K8617">
        <v>88799515</v>
      </c>
      <c r="L8617">
        <v>88799661</v>
      </c>
      <c r="N8617">
        <v>1</v>
      </c>
      <c r="Q8617" t="s">
        <v>17265</v>
      </c>
    </row>
    <row r="8618" spans="1:19" x14ac:dyDescent="0.3">
      <c r="A8618" t="s">
        <v>143</v>
      </c>
      <c r="B8618">
        <v>-1</v>
      </c>
      <c r="C8618" t="s">
        <v>6244</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17268</v>
      </c>
      <c r="R8618">
        <v>1721</v>
      </c>
      <c r="S8618">
        <v>1839</v>
      </c>
    </row>
    <row r="8619" spans="1:19" x14ac:dyDescent="0.3">
      <c r="A8619" t="s">
        <v>3638</v>
      </c>
      <c r="B8619">
        <v>-1</v>
      </c>
      <c r="C8619" t="s">
        <v>3645</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17269</v>
      </c>
      <c r="R8619">
        <v>1</v>
      </c>
      <c r="S8619">
        <v>58</v>
      </c>
    </row>
    <row r="8620" spans="1:19" x14ac:dyDescent="0.3">
      <c r="A8620" t="s">
        <v>3638</v>
      </c>
      <c r="B8620">
        <v>-1</v>
      </c>
      <c r="C8620" t="s">
        <v>3645</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17270</v>
      </c>
      <c r="R8620">
        <v>59</v>
      </c>
      <c r="S8620">
        <v>155</v>
      </c>
    </row>
    <row r="8621" spans="1:19" x14ac:dyDescent="0.3">
      <c r="A8621" t="s">
        <v>3638</v>
      </c>
      <c r="B8621">
        <v>-1</v>
      </c>
      <c r="C8621" t="s">
        <v>3645</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17271</v>
      </c>
      <c r="R8621">
        <v>156</v>
      </c>
      <c r="S8621">
        <v>400</v>
      </c>
    </row>
    <row r="8622" spans="1:19" x14ac:dyDescent="0.3">
      <c r="A8622" t="s">
        <v>3638</v>
      </c>
      <c r="B8622">
        <v>-1</v>
      </c>
      <c r="C8622" t="s">
        <v>3645</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17272</v>
      </c>
      <c r="R8622">
        <v>401</v>
      </c>
      <c r="S8622">
        <v>513</v>
      </c>
    </row>
    <row r="8623" spans="1:19" x14ac:dyDescent="0.3">
      <c r="A8623" t="s">
        <v>3638</v>
      </c>
      <c r="B8623">
        <v>-1</v>
      </c>
      <c r="C8623" t="s">
        <v>3645</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17273</v>
      </c>
      <c r="R8623">
        <v>514</v>
      </c>
      <c r="S8623">
        <v>676</v>
      </c>
    </row>
    <row r="8624" spans="1:19" x14ac:dyDescent="0.3">
      <c r="A8624" t="s">
        <v>3638</v>
      </c>
      <c r="B8624">
        <v>-1</v>
      </c>
      <c r="C8624" t="s">
        <v>3645</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17274</v>
      </c>
      <c r="R8624">
        <v>677</v>
      </c>
      <c r="S8624">
        <v>816</v>
      </c>
    </row>
    <row r="8625" spans="1:19" x14ac:dyDescent="0.3">
      <c r="A8625" t="s">
        <v>3638</v>
      </c>
      <c r="B8625">
        <v>-1</v>
      </c>
      <c r="C8625" t="s">
        <v>3645</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17275</v>
      </c>
      <c r="R8625">
        <v>817</v>
      </c>
      <c r="S8625">
        <v>985</v>
      </c>
    </row>
    <row r="8626" spans="1:19" x14ac:dyDescent="0.3">
      <c r="A8626" t="s">
        <v>3638</v>
      </c>
      <c r="B8626">
        <v>-1</v>
      </c>
      <c r="C8626" t="s">
        <v>3645</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17276</v>
      </c>
      <c r="R8626">
        <v>986</v>
      </c>
      <c r="S8626">
        <v>1103</v>
      </c>
    </row>
    <row r="8627" spans="1:19" x14ac:dyDescent="0.3">
      <c r="A8627" t="s">
        <v>3638</v>
      </c>
      <c r="B8627">
        <v>-1</v>
      </c>
      <c r="C8627" t="s">
        <v>3645</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17277</v>
      </c>
      <c r="R8627">
        <v>1104</v>
      </c>
      <c r="S8627">
        <v>1258</v>
      </c>
    </row>
    <row r="8628" spans="1:19" x14ac:dyDescent="0.3">
      <c r="A8628" t="s">
        <v>3638</v>
      </c>
      <c r="B8628">
        <v>-1</v>
      </c>
      <c r="C8628" t="s">
        <v>3645</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17278</v>
      </c>
      <c r="R8628">
        <v>1259</v>
      </c>
      <c r="S8628">
        <v>1421</v>
      </c>
    </row>
    <row r="8629" spans="1:19" x14ac:dyDescent="0.3">
      <c r="A8629" t="s">
        <v>3638</v>
      </c>
      <c r="B8629">
        <v>-1</v>
      </c>
      <c r="C8629" t="s">
        <v>3645</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17279</v>
      </c>
      <c r="R8629">
        <v>1422</v>
      </c>
      <c r="S8629">
        <v>1548</v>
      </c>
    </row>
    <row r="8630" spans="1:19" x14ac:dyDescent="0.3">
      <c r="A8630" t="s">
        <v>3638</v>
      </c>
      <c r="B8630">
        <v>-1</v>
      </c>
      <c r="C8630" t="s">
        <v>3645</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17280</v>
      </c>
      <c r="R8630">
        <v>1549</v>
      </c>
      <c r="S8630">
        <v>1657</v>
      </c>
    </row>
    <row r="8631" spans="1:19" x14ac:dyDescent="0.3">
      <c r="A8631" t="s">
        <v>3638</v>
      </c>
      <c r="B8631">
        <v>-1</v>
      </c>
      <c r="C8631" t="s">
        <v>3645</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17281</v>
      </c>
      <c r="R8631">
        <v>1658</v>
      </c>
      <c r="S8631">
        <v>2020</v>
      </c>
    </row>
    <row r="8632" spans="1:19" x14ac:dyDescent="0.3">
      <c r="A8632" t="s">
        <v>3638</v>
      </c>
      <c r="B8632">
        <v>-1</v>
      </c>
      <c r="C8632" t="s">
        <v>3645</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17282</v>
      </c>
      <c r="R8632">
        <v>2021</v>
      </c>
      <c r="S8632">
        <v>2167</v>
      </c>
    </row>
    <row r="8633" spans="1:19" x14ac:dyDescent="0.3">
      <c r="A8633" t="s">
        <v>3638</v>
      </c>
      <c r="B8633">
        <v>-1</v>
      </c>
      <c r="C8633" t="s">
        <v>3645</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17283</v>
      </c>
      <c r="R8633">
        <v>2168</v>
      </c>
      <c r="S8633">
        <v>2299</v>
      </c>
    </row>
    <row r="8634" spans="1:19" x14ac:dyDescent="0.3">
      <c r="A8634" t="s">
        <v>3638</v>
      </c>
      <c r="B8634">
        <v>-1</v>
      </c>
      <c r="C8634" t="s">
        <v>3645</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17284</v>
      </c>
      <c r="R8634">
        <v>2300</v>
      </c>
      <c r="S8634">
        <v>2406</v>
      </c>
    </row>
    <row r="8635" spans="1:19" x14ac:dyDescent="0.3">
      <c r="A8635" t="s">
        <v>3638</v>
      </c>
      <c r="B8635">
        <v>-1</v>
      </c>
      <c r="C8635" t="s">
        <v>3645</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17285</v>
      </c>
      <c r="R8635">
        <v>2407</v>
      </c>
      <c r="S8635">
        <v>2542</v>
      </c>
    </row>
    <row r="8636" spans="1:19" x14ac:dyDescent="0.3">
      <c r="A8636" t="s">
        <v>3638</v>
      </c>
      <c r="B8636">
        <v>-1</v>
      </c>
      <c r="C8636" t="s">
        <v>3645</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17286</v>
      </c>
      <c r="R8636">
        <v>2543</v>
      </c>
      <c r="S8636">
        <v>2647</v>
      </c>
    </row>
    <row r="8637" spans="1:19" x14ac:dyDescent="0.3">
      <c r="A8637" t="s">
        <v>3638</v>
      </c>
      <c r="B8637">
        <v>-1</v>
      </c>
      <c r="C8637" t="s">
        <v>3645</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17287</v>
      </c>
      <c r="R8637">
        <v>2648</v>
      </c>
      <c r="S8637">
        <v>2761</v>
      </c>
    </row>
    <row r="8638" spans="1:19" x14ac:dyDescent="0.3">
      <c r="A8638" t="s">
        <v>3638</v>
      </c>
      <c r="B8638">
        <v>-1</v>
      </c>
      <c r="C8638" t="s">
        <v>3645</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17288</v>
      </c>
      <c r="R8638">
        <v>2762</v>
      </c>
      <c r="S8638">
        <v>2850</v>
      </c>
    </row>
    <row r="8639" spans="1:19" x14ac:dyDescent="0.3">
      <c r="A8639" t="s">
        <v>3638</v>
      </c>
      <c r="B8639">
        <v>-1</v>
      </c>
      <c r="C8639" t="s">
        <v>3645</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17289</v>
      </c>
      <c r="R8639">
        <v>2851</v>
      </c>
      <c r="S8639">
        <v>3001</v>
      </c>
    </row>
    <row r="8640" spans="1:19" x14ac:dyDescent="0.3">
      <c r="A8640" t="s">
        <v>3638</v>
      </c>
      <c r="B8640">
        <v>-1</v>
      </c>
      <c r="C8640" t="s">
        <v>3645</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17290</v>
      </c>
      <c r="R8640">
        <v>3002</v>
      </c>
      <c r="S8640">
        <v>3096</v>
      </c>
    </row>
    <row r="8641" spans="1:19" x14ac:dyDescent="0.3">
      <c r="A8641" t="s">
        <v>3638</v>
      </c>
      <c r="B8641">
        <v>-1</v>
      </c>
      <c r="C8641" t="s">
        <v>3645</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17291</v>
      </c>
      <c r="R8641">
        <v>3097</v>
      </c>
      <c r="S8641">
        <v>3219</v>
      </c>
    </row>
    <row r="8642" spans="1:19" x14ac:dyDescent="0.3">
      <c r="A8642" t="s">
        <v>3638</v>
      </c>
      <c r="B8642">
        <v>-1</v>
      </c>
      <c r="C8642" t="s">
        <v>3645</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17292</v>
      </c>
      <c r="R8642">
        <v>3220</v>
      </c>
      <c r="S8642">
        <v>3331</v>
      </c>
    </row>
    <row r="8643" spans="1:19" x14ac:dyDescent="0.3">
      <c r="A8643" t="s">
        <v>3638</v>
      </c>
      <c r="B8643">
        <v>-1</v>
      </c>
      <c r="C8643" t="s">
        <v>3645</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17293</v>
      </c>
      <c r="R8643">
        <v>3332</v>
      </c>
      <c r="S8643">
        <v>3431</v>
      </c>
    </row>
    <row r="8644" spans="1:19" x14ac:dyDescent="0.3">
      <c r="A8644" t="s">
        <v>3638</v>
      </c>
      <c r="B8644">
        <v>-1</v>
      </c>
      <c r="C8644" t="s">
        <v>3645</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17294</v>
      </c>
      <c r="R8644">
        <v>3432</v>
      </c>
      <c r="S8644">
        <v>3537</v>
      </c>
    </row>
    <row r="8645" spans="1:19" x14ac:dyDescent="0.3">
      <c r="A8645" t="s">
        <v>3638</v>
      </c>
      <c r="B8645">
        <v>-1</v>
      </c>
      <c r="C8645" t="s">
        <v>3645</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17295</v>
      </c>
      <c r="R8645">
        <v>3538</v>
      </c>
      <c r="S8645">
        <v>3686</v>
      </c>
    </row>
    <row r="8646" spans="1:19" x14ac:dyDescent="0.3">
      <c r="A8646" t="s">
        <v>3638</v>
      </c>
      <c r="B8646">
        <v>-1</v>
      </c>
      <c r="C8646" t="s">
        <v>3645</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17296</v>
      </c>
      <c r="R8646">
        <v>3687</v>
      </c>
      <c r="S8646">
        <v>3807</v>
      </c>
    </row>
    <row r="8647" spans="1:19" x14ac:dyDescent="0.3">
      <c r="A8647" t="s">
        <v>3638</v>
      </c>
      <c r="B8647">
        <v>-1</v>
      </c>
      <c r="C8647" t="s">
        <v>3645</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17297</v>
      </c>
      <c r="R8647">
        <v>3808</v>
      </c>
      <c r="S8647">
        <v>3893</v>
      </c>
    </row>
    <row r="8648" spans="1:19" x14ac:dyDescent="0.3">
      <c r="A8648" t="s">
        <v>3638</v>
      </c>
      <c r="B8648">
        <v>-1</v>
      </c>
      <c r="C8648" t="s">
        <v>3645</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17298</v>
      </c>
      <c r="R8648">
        <v>3894</v>
      </c>
      <c r="S8648">
        <v>4092</v>
      </c>
    </row>
    <row r="8649" spans="1:19" x14ac:dyDescent="0.3">
      <c r="A8649" t="s">
        <v>3638</v>
      </c>
      <c r="B8649">
        <v>-1</v>
      </c>
      <c r="C8649" t="s">
        <v>3649</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17269</v>
      </c>
      <c r="R8649">
        <v>1</v>
      </c>
      <c r="S8649">
        <v>58</v>
      </c>
    </row>
    <row r="8650" spans="1:19" x14ac:dyDescent="0.3">
      <c r="A8650" t="s">
        <v>3638</v>
      </c>
      <c r="B8650">
        <v>-1</v>
      </c>
      <c r="C8650" t="s">
        <v>3649</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17270</v>
      </c>
      <c r="R8650">
        <v>59</v>
      </c>
      <c r="S8650">
        <v>155</v>
      </c>
    </row>
    <row r="8651" spans="1:19" x14ac:dyDescent="0.3">
      <c r="A8651" t="s">
        <v>3638</v>
      </c>
      <c r="B8651">
        <v>-1</v>
      </c>
      <c r="C8651" t="s">
        <v>3649</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17271</v>
      </c>
      <c r="R8651">
        <v>156</v>
      </c>
      <c r="S8651">
        <v>400</v>
      </c>
    </row>
    <row r="8652" spans="1:19" x14ac:dyDescent="0.3">
      <c r="A8652" t="s">
        <v>3638</v>
      </c>
      <c r="B8652">
        <v>-1</v>
      </c>
      <c r="C8652" t="s">
        <v>3649</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17272</v>
      </c>
      <c r="R8652">
        <v>401</v>
      </c>
      <c r="S8652">
        <v>513</v>
      </c>
    </row>
    <row r="8653" spans="1:19" x14ac:dyDescent="0.3">
      <c r="A8653" t="s">
        <v>3638</v>
      </c>
      <c r="B8653">
        <v>-1</v>
      </c>
      <c r="C8653" t="s">
        <v>3649</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17273</v>
      </c>
      <c r="R8653">
        <v>514</v>
      </c>
      <c r="S8653">
        <v>676</v>
      </c>
    </row>
    <row r="8654" spans="1:19" x14ac:dyDescent="0.3">
      <c r="A8654" t="s">
        <v>3638</v>
      </c>
      <c r="B8654">
        <v>-1</v>
      </c>
      <c r="C8654" t="s">
        <v>3649</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17274</v>
      </c>
      <c r="R8654">
        <v>677</v>
      </c>
      <c r="S8654">
        <v>816</v>
      </c>
    </row>
    <row r="8655" spans="1:19" x14ac:dyDescent="0.3">
      <c r="A8655" t="s">
        <v>3638</v>
      </c>
      <c r="B8655">
        <v>-1</v>
      </c>
      <c r="C8655" t="s">
        <v>3649</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17275</v>
      </c>
      <c r="R8655">
        <v>817</v>
      </c>
      <c r="S8655">
        <v>985</v>
      </c>
    </row>
    <row r="8656" spans="1:19" x14ac:dyDescent="0.3">
      <c r="A8656" t="s">
        <v>3638</v>
      </c>
      <c r="B8656">
        <v>-1</v>
      </c>
      <c r="C8656" t="s">
        <v>3649</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17276</v>
      </c>
      <c r="R8656">
        <v>986</v>
      </c>
      <c r="S8656">
        <v>1103</v>
      </c>
    </row>
    <row r="8657" spans="1:19" x14ac:dyDescent="0.3">
      <c r="A8657" t="s">
        <v>3638</v>
      </c>
      <c r="B8657">
        <v>-1</v>
      </c>
      <c r="C8657" t="s">
        <v>3649</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17277</v>
      </c>
      <c r="R8657">
        <v>1104</v>
      </c>
      <c r="S8657">
        <v>1258</v>
      </c>
    </row>
    <row r="8658" spans="1:19" x14ac:dyDescent="0.3">
      <c r="A8658" t="s">
        <v>3638</v>
      </c>
      <c r="B8658">
        <v>-1</v>
      </c>
      <c r="C8658" t="s">
        <v>3649</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17278</v>
      </c>
      <c r="R8658">
        <v>1259</v>
      </c>
      <c r="S8658">
        <v>1421</v>
      </c>
    </row>
    <row r="8659" spans="1:19" x14ac:dyDescent="0.3">
      <c r="A8659" t="s">
        <v>3638</v>
      </c>
      <c r="B8659">
        <v>-1</v>
      </c>
      <c r="C8659" t="s">
        <v>3649</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17279</v>
      </c>
      <c r="R8659">
        <v>1422</v>
      </c>
      <c r="S8659">
        <v>1548</v>
      </c>
    </row>
    <row r="8660" spans="1:19" x14ac:dyDescent="0.3">
      <c r="A8660" t="s">
        <v>3638</v>
      </c>
      <c r="B8660">
        <v>-1</v>
      </c>
      <c r="C8660" t="s">
        <v>3649</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17280</v>
      </c>
      <c r="R8660">
        <v>1549</v>
      </c>
      <c r="S8660">
        <v>1657</v>
      </c>
    </row>
    <row r="8661" spans="1:19" x14ac:dyDescent="0.3">
      <c r="A8661" t="s">
        <v>3638</v>
      </c>
      <c r="B8661">
        <v>-1</v>
      </c>
      <c r="C8661" t="s">
        <v>3649</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17281</v>
      </c>
      <c r="R8661">
        <v>1658</v>
      </c>
      <c r="S8661">
        <v>2020</v>
      </c>
    </row>
    <row r="8662" spans="1:19" x14ac:dyDescent="0.3">
      <c r="A8662" t="s">
        <v>3638</v>
      </c>
      <c r="B8662">
        <v>-1</v>
      </c>
      <c r="C8662" t="s">
        <v>3649</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17282</v>
      </c>
      <c r="R8662">
        <v>2021</v>
      </c>
      <c r="S8662">
        <v>2167</v>
      </c>
    </row>
    <row r="8663" spans="1:19" x14ac:dyDescent="0.3">
      <c r="A8663" t="s">
        <v>3638</v>
      </c>
      <c r="B8663">
        <v>-1</v>
      </c>
      <c r="C8663" t="s">
        <v>3649</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17283</v>
      </c>
      <c r="R8663">
        <v>2168</v>
      </c>
      <c r="S8663">
        <v>2299</v>
      </c>
    </row>
    <row r="8664" spans="1:19" x14ac:dyDescent="0.3">
      <c r="A8664" t="s">
        <v>3638</v>
      </c>
      <c r="B8664">
        <v>-1</v>
      </c>
      <c r="C8664" t="s">
        <v>3649</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17284</v>
      </c>
      <c r="R8664">
        <v>2300</v>
      </c>
      <c r="S8664">
        <v>2406</v>
      </c>
    </row>
    <row r="8665" spans="1:19" x14ac:dyDescent="0.3">
      <c r="A8665" t="s">
        <v>3638</v>
      </c>
      <c r="B8665">
        <v>-1</v>
      </c>
      <c r="C8665" t="s">
        <v>3649</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17285</v>
      </c>
      <c r="R8665">
        <v>2407</v>
      </c>
      <c r="S8665">
        <v>2542</v>
      </c>
    </row>
    <row r="8666" spans="1:19" x14ac:dyDescent="0.3">
      <c r="A8666" t="s">
        <v>3638</v>
      </c>
      <c r="B8666">
        <v>-1</v>
      </c>
      <c r="C8666" t="s">
        <v>3649</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17286</v>
      </c>
      <c r="R8666">
        <v>2543</v>
      </c>
      <c r="S8666">
        <v>2647</v>
      </c>
    </row>
    <row r="8667" spans="1:19" x14ac:dyDescent="0.3">
      <c r="A8667" t="s">
        <v>3638</v>
      </c>
      <c r="B8667">
        <v>-1</v>
      </c>
      <c r="C8667" t="s">
        <v>3649</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17287</v>
      </c>
      <c r="R8667">
        <v>2648</v>
      </c>
      <c r="S8667">
        <v>2761</v>
      </c>
    </row>
    <row r="8668" spans="1:19" x14ac:dyDescent="0.3">
      <c r="A8668" t="s">
        <v>3638</v>
      </c>
      <c r="B8668">
        <v>-1</v>
      </c>
      <c r="C8668" t="s">
        <v>3649</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17288</v>
      </c>
      <c r="R8668">
        <v>2762</v>
      </c>
      <c r="S8668">
        <v>2850</v>
      </c>
    </row>
    <row r="8669" spans="1:19" x14ac:dyDescent="0.3">
      <c r="A8669" t="s">
        <v>3638</v>
      </c>
      <c r="B8669">
        <v>-1</v>
      </c>
      <c r="C8669" t="s">
        <v>3649</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17289</v>
      </c>
      <c r="R8669">
        <v>2851</v>
      </c>
      <c r="S8669">
        <v>3001</v>
      </c>
    </row>
    <row r="8670" spans="1:19" x14ac:dyDescent="0.3">
      <c r="A8670" t="s">
        <v>3638</v>
      </c>
      <c r="B8670">
        <v>-1</v>
      </c>
      <c r="C8670" t="s">
        <v>3649</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17290</v>
      </c>
      <c r="R8670">
        <v>3002</v>
      </c>
      <c r="S8670">
        <v>3096</v>
      </c>
    </row>
    <row r="8671" spans="1:19" x14ac:dyDescent="0.3">
      <c r="A8671" t="s">
        <v>3638</v>
      </c>
      <c r="B8671">
        <v>-1</v>
      </c>
      <c r="C8671" t="s">
        <v>3649</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17291</v>
      </c>
      <c r="R8671">
        <v>3097</v>
      </c>
      <c r="S8671">
        <v>3219</v>
      </c>
    </row>
    <row r="8672" spans="1:19" x14ac:dyDescent="0.3">
      <c r="A8672" t="s">
        <v>3638</v>
      </c>
      <c r="B8672">
        <v>-1</v>
      </c>
      <c r="C8672" t="s">
        <v>3649</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17292</v>
      </c>
      <c r="R8672">
        <v>3220</v>
      </c>
      <c r="S8672">
        <v>3331</v>
      </c>
    </row>
    <row r="8673" spans="1:19" x14ac:dyDescent="0.3">
      <c r="A8673" t="s">
        <v>3638</v>
      </c>
      <c r="B8673">
        <v>-1</v>
      </c>
      <c r="C8673" t="s">
        <v>3649</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17293</v>
      </c>
      <c r="R8673">
        <v>3332</v>
      </c>
      <c r="S8673">
        <v>3431</v>
      </c>
    </row>
    <row r="8674" spans="1:19" x14ac:dyDescent="0.3">
      <c r="A8674" t="s">
        <v>3638</v>
      </c>
      <c r="B8674">
        <v>-1</v>
      </c>
      <c r="C8674" t="s">
        <v>3649</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17294</v>
      </c>
      <c r="R8674">
        <v>3432</v>
      </c>
      <c r="S8674">
        <v>3537</v>
      </c>
    </row>
    <row r="8675" spans="1:19" x14ac:dyDescent="0.3">
      <c r="A8675" t="s">
        <v>3638</v>
      </c>
      <c r="B8675">
        <v>-1</v>
      </c>
      <c r="C8675" t="s">
        <v>3649</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17295</v>
      </c>
      <c r="R8675">
        <v>3538</v>
      </c>
      <c r="S8675">
        <v>3686</v>
      </c>
    </row>
    <row r="8676" spans="1:19" x14ac:dyDescent="0.3">
      <c r="A8676" t="s">
        <v>3638</v>
      </c>
      <c r="B8676">
        <v>-1</v>
      </c>
      <c r="C8676" t="s">
        <v>3649</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17296</v>
      </c>
      <c r="R8676">
        <v>3687</v>
      </c>
      <c r="S8676">
        <v>3807</v>
      </c>
    </row>
    <row r="8677" spans="1:19" x14ac:dyDescent="0.3">
      <c r="A8677" t="s">
        <v>3638</v>
      </c>
      <c r="B8677">
        <v>-1</v>
      </c>
      <c r="C8677" t="s">
        <v>3649</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17297</v>
      </c>
      <c r="R8677">
        <v>3808</v>
      </c>
      <c r="S8677">
        <v>3893</v>
      </c>
    </row>
    <row r="8678" spans="1:19" x14ac:dyDescent="0.3">
      <c r="A8678" t="s">
        <v>3638</v>
      </c>
      <c r="B8678">
        <v>-1</v>
      </c>
      <c r="C8678" t="s">
        <v>3649</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17299</v>
      </c>
      <c r="R8678">
        <v>3894</v>
      </c>
      <c r="S8678">
        <v>3897</v>
      </c>
    </row>
    <row r="8679" spans="1:19" x14ac:dyDescent="0.3">
      <c r="A8679" t="s">
        <v>2853</v>
      </c>
      <c r="B8679">
        <v>1</v>
      </c>
      <c r="C8679" t="s">
        <v>2854</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17300</v>
      </c>
      <c r="R8679">
        <v>1</v>
      </c>
      <c r="S8679">
        <v>423</v>
      </c>
    </row>
    <row r="8680" spans="1:19" x14ac:dyDescent="0.3">
      <c r="A8680" t="s">
        <v>2853</v>
      </c>
      <c r="B8680">
        <v>1</v>
      </c>
      <c r="C8680" t="s">
        <v>2854</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17301</v>
      </c>
      <c r="R8680">
        <v>424</v>
      </c>
      <c r="S8680">
        <v>683</v>
      </c>
    </row>
    <row r="8681" spans="1:19" x14ac:dyDescent="0.3">
      <c r="A8681" t="s">
        <v>2853</v>
      </c>
      <c r="B8681">
        <v>1</v>
      </c>
      <c r="C8681" t="s">
        <v>2854</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17302</v>
      </c>
      <c r="R8681">
        <v>684</v>
      </c>
      <c r="S8681">
        <v>824</v>
      </c>
    </row>
    <row r="8682" spans="1:19" x14ac:dyDescent="0.3">
      <c r="A8682" t="s">
        <v>2853</v>
      </c>
      <c r="B8682">
        <v>1</v>
      </c>
      <c r="C8682" t="s">
        <v>2854</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17303</v>
      </c>
      <c r="R8682">
        <v>825</v>
      </c>
      <c r="S8682">
        <v>967</v>
      </c>
    </row>
    <row r="8683" spans="1:19" x14ac:dyDescent="0.3">
      <c r="A8683" t="s">
        <v>2853</v>
      </c>
      <c r="B8683">
        <v>1</v>
      </c>
      <c r="C8683" t="s">
        <v>2854</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17304</v>
      </c>
      <c r="R8683">
        <v>968</v>
      </c>
      <c r="S8683">
        <v>1051</v>
      </c>
    </row>
    <row r="8684" spans="1:19" x14ac:dyDescent="0.3">
      <c r="A8684" t="s">
        <v>2853</v>
      </c>
      <c r="B8684">
        <v>1</v>
      </c>
      <c r="C8684" t="s">
        <v>2854</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17305</v>
      </c>
      <c r="R8684">
        <v>1052</v>
      </c>
      <c r="S8684">
        <v>1212</v>
      </c>
    </row>
    <row r="8685" spans="1:19" x14ac:dyDescent="0.3">
      <c r="A8685" t="s">
        <v>2853</v>
      </c>
      <c r="B8685">
        <v>1</v>
      </c>
      <c r="C8685" t="s">
        <v>2854</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17306</v>
      </c>
      <c r="R8685">
        <v>1213</v>
      </c>
      <c r="S8685">
        <v>1286</v>
      </c>
    </row>
    <row r="8686" spans="1:19" x14ac:dyDescent="0.3">
      <c r="A8686" t="s">
        <v>2853</v>
      </c>
      <c r="B8686">
        <v>1</v>
      </c>
      <c r="C8686" t="s">
        <v>2854</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17307</v>
      </c>
      <c r="R8686">
        <v>1287</v>
      </c>
      <c r="S8686">
        <v>1359</v>
      </c>
    </row>
    <row r="8687" spans="1:19" x14ac:dyDescent="0.3">
      <c r="A8687" t="s">
        <v>2853</v>
      </c>
      <c r="B8687">
        <v>1</v>
      </c>
      <c r="C8687" t="s">
        <v>2861</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17301</v>
      </c>
      <c r="R8687">
        <v>424</v>
      </c>
      <c r="S8687">
        <v>683</v>
      </c>
    </row>
    <row r="8688" spans="1:19" x14ac:dyDescent="0.3">
      <c r="A8688" t="s">
        <v>2853</v>
      </c>
      <c r="B8688">
        <v>1</v>
      </c>
      <c r="C8688" t="s">
        <v>2861</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17308</v>
      </c>
      <c r="R8688">
        <v>1</v>
      </c>
      <c r="S8688">
        <v>423</v>
      </c>
    </row>
    <row r="8689" spans="1:19" x14ac:dyDescent="0.3">
      <c r="A8689" t="s">
        <v>2853</v>
      </c>
      <c r="B8689">
        <v>1</v>
      </c>
      <c r="C8689" t="s">
        <v>2861</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17309</v>
      </c>
      <c r="R8689">
        <v>684</v>
      </c>
      <c r="S8689">
        <v>777</v>
      </c>
    </row>
    <row r="8690" spans="1:19" x14ac:dyDescent="0.3">
      <c r="A8690" t="s">
        <v>4874</v>
      </c>
      <c r="B8690">
        <v>-1</v>
      </c>
      <c r="C8690" t="s">
        <v>4877</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17310</v>
      </c>
      <c r="R8690">
        <v>1</v>
      </c>
      <c r="S8690">
        <v>82</v>
      </c>
    </row>
    <row r="8691" spans="1:19" x14ac:dyDescent="0.3">
      <c r="A8691" t="s">
        <v>4874</v>
      </c>
      <c r="B8691">
        <v>-1</v>
      </c>
      <c r="C8691" t="s">
        <v>4877</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17311</v>
      </c>
      <c r="R8691">
        <v>83</v>
      </c>
      <c r="S8691">
        <v>205</v>
      </c>
    </row>
    <row r="8692" spans="1:19" x14ac:dyDescent="0.3">
      <c r="A8692" t="s">
        <v>4874</v>
      </c>
      <c r="B8692">
        <v>-1</v>
      </c>
      <c r="C8692" t="s">
        <v>4877</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17312</v>
      </c>
      <c r="R8692">
        <v>206</v>
      </c>
      <c r="S8692">
        <v>343</v>
      </c>
    </row>
    <row r="8693" spans="1:19" x14ac:dyDescent="0.3">
      <c r="A8693" t="s">
        <v>4874</v>
      </c>
      <c r="B8693">
        <v>-1</v>
      </c>
      <c r="C8693" t="s">
        <v>4877</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17313</v>
      </c>
      <c r="R8693">
        <v>344</v>
      </c>
      <c r="S8693">
        <v>463</v>
      </c>
    </row>
    <row r="8694" spans="1:19" x14ac:dyDescent="0.3">
      <c r="A8694" t="s">
        <v>4874</v>
      </c>
      <c r="B8694">
        <v>-1</v>
      </c>
      <c r="C8694" t="s">
        <v>4877</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17314</v>
      </c>
      <c r="R8694">
        <v>464</v>
      </c>
      <c r="S8694">
        <v>592</v>
      </c>
    </row>
    <row r="8695" spans="1:19" x14ac:dyDescent="0.3">
      <c r="A8695" t="s">
        <v>4874</v>
      </c>
      <c r="B8695">
        <v>-1</v>
      </c>
      <c r="C8695" t="s">
        <v>4877</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17315</v>
      </c>
      <c r="R8695">
        <v>593</v>
      </c>
      <c r="S8695">
        <v>850</v>
      </c>
    </row>
    <row r="8696" spans="1:19" x14ac:dyDescent="0.3">
      <c r="A8696" t="s">
        <v>4874</v>
      </c>
      <c r="B8696">
        <v>-1</v>
      </c>
      <c r="C8696" t="s">
        <v>4877</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17316</v>
      </c>
      <c r="R8696">
        <v>851</v>
      </c>
      <c r="S8696">
        <v>1013</v>
      </c>
    </row>
    <row r="8697" spans="1:19" x14ac:dyDescent="0.3">
      <c r="A8697" t="s">
        <v>4874</v>
      </c>
      <c r="B8697">
        <v>-1</v>
      </c>
      <c r="C8697" t="s">
        <v>4877</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17317</v>
      </c>
      <c r="R8697">
        <v>1014</v>
      </c>
      <c r="S8697">
        <v>1236</v>
      </c>
    </row>
    <row r="8698" spans="1:19" x14ac:dyDescent="0.3">
      <c r="A8698" t="s">
        <v>4874</v>
      </c>
      <c r="B8698">
        <v>-1</v>
      </c>
      <c r="C8698" t="s">
        <v>4877</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17318</v>
      </c>
      <c r="R8698">
        <v>1237</v>
      </c>
      <c r="S8698">
        <v>1408</v>
      </c>
    </row>
    <row r="8699" spans="1:19" x14ac:dyDescent="0.3">
      <c r="A8699" t="s">
        <v>4874</v>
      </c>
      <c r="B8699">
        <v>-1</v>
      </c>
      <c r="C8699" t="s">
        <v>4877</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17319</v>
      </c>
      <c r="R8699">
        <v>1409</v>
      </c>
      <c r="S8699">
        <v>1552</v>
      </c>
    </row>
    <row r="8700" spans="1:19" x14ac:dyDescent="0.3">
      <c r="A8700" t="s">
        <v>4874</v>
      </c>
      <c r="B8700">
        <v>-1</v>
      </c>
      <c r="C8700" t="s">
        <v>4877</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17320</v>
      </c>
      <c r="R8700">
        <v>1553</v>
      </c>
      <c r="S8700">
        <v>1789</v>
      </c>
    </row>
    <row r="8701" spans="1:19" x14ac:dyDescent="0.3">
      <c r="A8701" t="s">
        <v>4874</v>
      </c>
      <c r="B8701">
        <v>-1</v>
      </c>
      <c r="C8701" t="s">
        <v>4877</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17321</v>
      </c>
      <c r="R8701">
        <v>1790</v>
      </c>
      <c r="S8701">
        <v>1970</v>
      </c>
    </row>
    <row r="8702" spans="1:19" x14ac:dyDescent="0.3">
      <c r="A8702" t="s">
        <v>4874</v>
      </c>
      <c r="B8702">
        <v>-1</v>
      </c>
      <c r="C8702" t="s">
        <v>4877</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17322</v>
      </c>
      <c r="R8702">
        <v>1971</v>
      </c>
      <c r="S8702">
        <v>2190</v>
      </c>
    </row>
    <row r="8703" spans="1:19" x14ac:dyDescent="0.3">
      <c r="A8703" t="s">
        <v>4874</v>
      </c>
      <c r="B8703">
        <v>-1</v>
      </c>
      <c r="C8703" t="s">
        <v>4877</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17323</v>
      </c>
      <c r="R8703">
        <v>2191</v>
      </c>
      <c r="S8703">
        <v>2380</v>
      </c>
    </row>
    <row r="8704" spans="1:19" x14ac:dyDescent="0.3">
      <c r="A8704" t="s">
        <v>4874</v>
      </c>
      <c r="B8704">
        <v>-1</v>
      </c>
      <c r="C8704" t="s">
        <v>4877</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17324</v>
      </c>
      <c r="R8704">
        <v>2381</v>
      </c>
      <c r="S8704">
        <v>2503</v>
      </c>
    </row>
    <row r="8705" spans="1:19" x14ac:dyDescent="0.3">
      <c r="A8705" t="s">
        <v>4874</v>
      </c>
      <c r="B8705">
        <v>-1</v>
      </c>
      <c r="C8705" t="s">
        <v>4877</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17325</v>
      </c>
      <c r="R8705">
        <v>2504</v>
      </c>
      <c r="S8705">
        <v>2644</v>
      </c>
    </row>
    <row r="8706" spans="1:19" x14ac:dyDescent="0.3">
      <c r="A8706" t="s">
        <v>4874</v>
      </c>
      <c r="B8706">
        <v>-1</v>
      </c>
      <c r="C8706" t="s">
        <v>4877</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17326</v>
      </c>
      <c r="R8706">
        <v>2645</v>
      </c>
      <c r="S8706">
        <v>2770</v>
      </c>
    </row>
    <row r="8707" spans="1:19" x14ac:dyDescent="0.3">
      <c r="A8707" t="s">
        <v>4874</v>
      </c>
      <c r="B8707">
        <v>-1</v>
      </c>
      <c r="C8707" t="s">
        <v>4877</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17327</v>
      </c>
      <c r="R8707">
        <v>2771</v>
      </c>
      <c r="S8707">
        <v>2887</v>
      </c>
    </row>
    <row r="8708" spans="1:19" x14ac:dyDescent="0.3">
      <c r="A8708" t="s">
        <v>4874</v>
      </c>
      <c r="B8708">
        <v>-1</v>
      </c>
      <c r="C8708" t="s">
        <v>4877</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17328</v>
      </c>
      <c r="R8708">
        <v>2888</v>
      </c>
      <c r="S8708">
        <v>2968</v>
      </c>
    </row>
    <row r="8709" spans="1:19" x14ac:dyDescent="0.3">
      <c r="A8709" t="s">
        <v>4874</v>
      </c>
      <c r="B8709">
        <v>-1</v>
      </c>
      <c r="C8709" t="s">
        <v>4877</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17329</v>
      </c>
      <c r="R8709">
        <v>2969</v>
      </c>
      <c r="S8709">
        <v>3136</v>
      </c>
    </row>
    <row r="8710" spans="1:19" x14ac:dyDescent="0.3">
      <c r="A8710" t="s">
        <v>4874</v>
      </c>
      <c r="B8710">
        <v>-1</v>
      </c>
      <c r="C8710" t="s">
        <v>4877</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17330</v>
      </c>
      <c r="R8710">
        <v>3137</v>
      </c>
      <c r="S8710">
        <v>3319</v>
      </c>
    </row>
    <row r="8711" spans="1:19" x14ac:dyDescent="0.3">
      <c r="A8711" t="s">
        <v>4874</v>
      </c>
      <c r="B8711">
        <v>-1</v>
      </c>
      <c r="C8711" t="s">
        <v>4877</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17331</v>
      </c>
      <c r="R8711">
        <v>3320</v>
      </c>
      <c r="S8711">
        <v>3520</v>
      </c>
    </row>
    <row r="8712" spans="1:19" x14ac:dyDescent="0.3">
      <c r="A8712" t="s">
        <v>4874</v>
      </c>
      <c r="B8712">
        <v>-1</v>
      </c>
      <c r="C8712" t="s">
        <v>4877</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17332</v>
      </c>
      <c r="R8712">
        <v>3521</v>
      </c>
      <c r="S8712">
        <v>3766</v>
      </c>
    </row>
    <row r="8713" spans="1:19" x14ac:dyDescent="0.3">
      <c r="A8713" t="s">
        <v>4874</v>
      </c>
      <c r="B8713">
        <v>-1</v>
      </c>
      <c r="C8713" t="s">
        <v>4877</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17333</v>
      </c>
      <c r="R8713">
        <v>3767</v>
      </c>
      <c r="S8713">
        <v>3964</v>
      </c>
    </row>
    <row r="8714" spans="1:19" x14ac:dyDescent="0.3">
      <c r="A8714" t="s">
        <v>4874</v>
      </c>
      <c r="B8714">
        <v>-1</v>
      </c>
      <c r="C8714" t="s">
        <v>4877</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17334</v>
      </c>
      <c r="R8714">
        <v>3965</v>
      </c>
      <c r="S8714">
        <v>4169</v>
      </c>
    </row>
    <row r="8715" spans="1:19" x14ac:dyDescent="0.3">
      <c r="A8715" t="s">
        <v>4874</v>
      </c>
      <c r="B8715">
        <v>-1</v>
      </c>
      <c r="C8715" t="s">
        <v>4877</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17335</v>
      </c>
      <c r="R8715">
        <v>4170</v>
      </c>
      <c r="S8715">
        <v>4334</v>
      </c>
    </row>
    <row r="8716" spans="1:19" x14ac:dyDescent="0.3">
      <c r="A8716" t="s">
        <v>4874</v>
      </c>
      <c r="B8716">
        <v>-1</v>
      </c>
      <c r="C8716" t="s">
        <v>4877</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17336</v>
      </c>
      <c r="R8716">
        <v>4335</v>
      </c>
      <c r="S8716">
        <v>4579</v>
      </c>
    </row>
    <row r="8717" spans="1:19" x14ac:dyDescent="0.3">
      <c r="A8717" t="s">
        <v>4874</v>
      </c>
      <c r="B8717">
        <v>-1</v>
      </c>
      <c r="C8717" t="s">
        <v>4877</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17337</v>
      </c>
      <c r="R8717">
        <v>4580</v>
      </c>
      <c r="S8717">
        <v>4711</v>
      </c>
    </row>
    <row r="8718" spans="1:19" x14ac:dyDescent="0.3">
      <c r="A8718" t="s">
        <v>4874</v>
      </c>
      <c r="B8718">
        <v>-1</v>
      </c>
      <c r="C8718" t="s">
        <v>4877</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17338</v>
      </c>
      <c r="R8718">
        <v>4712</v>
      </c>
      <c r="S8718">
        <v>4939</v>
      </c>
    </row>
    <row r="8719" spans="1:19" x14ac:dyDescent="0.3">
      <c r="A8719" t="s">
        <v>4874</v>
      </c>
      <c r="B8719">
        <v>-1</v>
      </c>
      <c r="C8719" t="s">
        <v>4877</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17339</v>
      </c>
      <c r="R8719">
        <v>4940</v>
      </c>
      <c r="S8719">
        <v>5114</v>
      </c>
    </row>
    <row r="8720" spans="1:19" x14ac:dyDescent="0.3">
      <c r="A8720" t="s">
        <v>4874</v>
      </c>
      <c r="B8720">
        <v>-1</v>
      </c>
      <c r="C8720" t="s">
        <v>4877</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17340</v>
      </c>
      <c r="R8720">
        <v>5115</v>
      </c>
      <c r="S8720">
        <v>5209</v>
      </c>
    </row>
    <row r="8721" spans="1:19" x14ac:dyDescent="0.3">
      <c r="A8721" t="s">
        <v>4874</v>
      </c>
      <c r="B8721">
        <v>-1</v>
      </c>
      <c r="C8721" t="s">
        <v>4877</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17341</v>
      </c>
      <c r="R8721">
        <v>5210</v>
      </c>
      <c r="S8721">
        <v>5359</v>
      </c>
    </row>
    <row r="8722" spans="1:19" x14ac:dyDescent="0.3">
      <c r="A8722" t="s">
        <v>4874</v>
      </c>
      <c r="B8722">
        <v>-1</v>
      </c>
      <c r="C8722" t="s">
        <v>4877</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17342</v>
      </c>
      <c r="R8722">
        <v>5360</v>
      </c>
      <c r="S8722">
        <v>5500</v>
      </c>
    </row>
    <row r="8723" spans="1:19" x14ac:dyDescent="0.3">
      <c r="A8723" t="s">
        <v>4874</v>
      </c>
      <c r="B8723">
        <v>-1</v>
      </c>
      <c r="C8723" t="s">
        <v>4877</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17343</v>
      </c>
      <c r="R8723">
        <v>5501</v>
      </c>
      <c r="S8723">
        <v>5626</v>
      </c>
    </row>
    <row r="8724" spans="1:19" x14ac:dyDescent="0.3">
      <c r="A8724" t="s">
        <v>4874</v>
      </c>
      <c r="B8724">
        <v>-1</v>
      </c>
      <c r="C8724" t="s">
        <v>4877</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17344</v>
      </c>
      <c r="R8724">
        <v>5627</v>
      </c>
      <c r="S8724">
        <v>5758</v>
      </c>
    </row>
    <row r="8725" spans="1:19" x14ac:dyDescent="0.3">
      <c r="A8725" t="s">
        <v>4874</v>
      </c>
      <c r="B8725">
        <v>-1</v>
      </c>
      <c r="C8725" t="s">
        <v>4877</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17345</v>
      </c>
      <c r="R8725">
        <v>5759</v>
      </c>
      <c r="S8725">
        <v>5893</v>
      </c>
    </row>
    <row r="8726" spans="1:19" x14ac:dyDescent="0.3">
      <c r="A8726" t="s">
        <v>4874</v>
      </c>
      <c r="B8726">
        <v>-1</v>
      </c>
      <c r="C8726" t="s">
        <v>4877</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17346</v>
      </c>
      <c r="R8726">
        <v>5894</v>
      </c>
      <c r="S8726">
        <v>6023</v>
      </c>
    </row>
    <row r="8727" spans="1:19" x14ac:dyDescent="0.3">
      <c r="A8727" t="s">
        <v>4874</v>
      </c>
      <c r="B8727">
        <v>-1</v>
      </c>
      <c r="C8727" t="s">
        <v>4877</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17347</v>
      </c>
      <c r="R8727">
        <v>6024</v>
      </c>
      <c r="S8727">
        <v>6150</v>
      </c>
    </row>
    <row r="8728" spans="1:19" x14ac:dyDescent="0.3">
      <c r="A8728" t="s">
        <v>4874</v>
      </c>
      <c r="B8728">
        <v>-1</v>
      </c>
      <c r="C8728" t="s">
        <v>4877</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17348</v>
      </c>
      <c r="R8728">
        <v>6151</v>
      </c>
      <c r="S8728">
        <v>6302</v>
      </c>
    </row>
    <row r="8729" spans="1:19" x14ac:dyDescent="0.3">
      <c r="A8729" t="s">
        <v>4874</v>
      </c>
      <c r="B8729">
        <v>-1</v>
      </c>
      <c r="C8729" t="s">
        <v>4877</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17349</v>
      </c>
      <c r="R8729">
        <v>6303</v>
      </c>
      <c r="S8729">
        <v>6427</v>
      </c>
    </row>
    <row r="8730" spans="1:19" x14ac:dyDescent="0.3">
      <c r="A8730" t="s">
        <v>4874</v>
      </c>
      <c r="B8730">
        <v>-1</v>
      </c>
      <c r="C8730" t="s">
        <v>4877</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17350</v>
      </c>
      <c r="R8730">
        <v>6428</v>
      </c>
      <c r="S8730">
        <v>6799</v>
      </c>
    </row>
    <row r="8731" spans="1:19" x14ac:dyDescent="0.3">
      <c r="A8731" t="s">
        <v>4874</v>
      </c>
      <c r="B8731">
        <v>-1</v>
      </c>
      <c r="C8731" t="s">
        <v>4877</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17351</v>
      </c>
      <c r="R8731">
        <v>6800</v>
      </c>
      <c r="S8731">
        <v>6989</v>
      </c>
    </row>
    <row r="8732" spans="1:19" x14ac:dyDescent="0.3">
      <c r="A8732" t="s">
        <v>4874</v>
      </c>
      <c r="B8732">
        <v>-1</v>
      </c>
      <c r="C8732" t="s">
        <v>4877</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17352</v>
      </c>
      <c r="R8732">
        <v>6990</v>
      </c>
      <c r="S8732">
        <v>7194</v>
      </c>
    </row>
    <row r="8733" spans="1:19" x14ac:dyDescent="0.3">
      <c r="A8733" t="s">
        <v>4874</v>
      </c>
      <c r="B8733">
        <v>-1</v>
      </c>
      <c r="C8733" t="s">
        <v>4877</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17353</v>
      </c>
      <c r="R8733">
        <v>7195</v>
      </c>
      <c r="S8733">
        <v>7387</v>
      </c>
    </row>
    <row r="8734" spans="1:19" x14ac:dyDescent="0.3">
      <c r="A8734" t="s">
        <v>4874</v>
      </c>
      <c r="B8734">
        <v>-1</v>
      </c>
      <c r="C8734" t="s">
        <v>4877</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17354</v>
      </c>
      <c r="R8734">
        <v>7388</v>
      </c>
      <c r="S8734">
        <v>7513</v>
      </c>
    </row>
    <row r="8735" spans="1:19" x14ac:dyDescent="0.3">
      <c r="A8735" t="s">
        <v>4874</v>
      </c>
      <c r="B8735">
        <v>-1</v>
      </c>
      <c r="C8735" t="s">
        <v>4877</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17355</v>
      </c>
      <c r="R8735">
        <v>7514</v>
      </c>
      <c r="S8735">
        <v>7642</v>
      </c>
    </row>
    <row r="8736" spans="1:19" x14ac:dyDescent="0.3">
      <c r="A8736" t="s">
        <v>4874</v>
      </c>
      <c r="B8736">
        <v>-1</v>
      </c>
      <c r="C8736" t="s">
        <v>4877</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17356</v>
      </c>
      <c r="R8736">
        <v>7643</v>
      </c>
      <c r="S8736">
        <v>7762</v>
      </c>
    </row>
    <row r="8737" spans="1:19" x14ac:dyDescent="0.3">
      <c r="A8737" t="s">
        <v>4874</v>
      </c>
      <c r="B8737">
        <v>-1</v>
      </c>
      <c r="C8737" t="s">
        <v>4877</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17357</v>
      </c>
      <c r="R8737">
        <v>7763</v>
      </c>
      <c r="S8737">
        <v>7876</v>
      </c>
    </row>
    <row r="8738" spans="1:19" x14ac:dyDescent="0.3">
      <c r="A8738" t="s">
        <v>4874</v>
      </c>
      <c r="B8738">
        <v>-1</v>
      </c>
      <c r="C8738" t="s">
        <v>4877</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17358</v>
      </c>
      <c r="R8738">
        <v>7877</v>
      </c>
      <c r="S8738">
        <v>8026</v>
      </c>
    </row>
    <row r="8739" spans="1:19" x14ac:dyDescent="0.3">
      <c r="A8739" t="s">
        <v>4874</v>
      </c>
      <c r="B8739">
        <v>-1</v>
      </c>
      <c r="C8739" t="s">
        <v>4877</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17359</v>
      </c>
      <c r="R8739">
        <v>8027</v>
      </c>
      <c r="S8739">
        <v>8149</v>
      </c>
    </row>
    <row r="8740" spans="1:19" x14ac:dyDescent="0.3">
      <c r="A8740" t="s">
        <v>4874</v>
      </c>
      <c r="B8740">
        <v>-1</v>
      </c>
      <c r="C8740" t="s">
        <v>4877</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17360</v>
      </c>
      <c r="R8740">
        <v>8150</v>
      </c>
      <c r="S8740">
        <v>8269</v>
      </c>
    </row>
    <row r="8741" spans="1:19" x14ac:dyDescent="0.3">
      <c r="A8741" t="s">
        <v>4874</v>
      </c>
      <c r="B8741">
        <v>-1</v>
      </c>
      <c r="C8741" t="s">
        <v>4877</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17361</v>
      </c>
      <c r="R8741">
        <v>8270</v>
      </c>
      <c r="S8741">
        <v>8398</v>
      </c>
    </row>
    <row r="8742" spans="1:19" x14ac:dyDescent="0.3">
      <c r="A8742" t="s">
        <v>4874</v>
      </c>
      <c r="B8742">
        <v>-1</v>
      </c>
      <c r="C8742" t="s">
        <v>4877</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17362</v>
      </c>
      <c r="R8742">
        <v>8399</v>
      </c>
      <c r="S8742">
        <v>8521</v>
      </c>
    </row>
    <row r="8743" spans="1:19" x14ac:dyDescent="0.3">
      <c r="A8743" t="s">
        <v>4874</v>
      </c>
      <c r="B8743">
        <v>-1</v>
      </c>
      <c r="C8743" t="s">
        <v>4877</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17363</v>
      </c>
      <c r="R8743">
        <v>8522</v>
      </c>
      <c r="S8743">
        <v>8662</v>
      </c>
    </row>
    <row r="8744" spans="1:19" x14ac:dyDescent="0.3">
      <c r="A8744" t="s">
        <v>4874</v>
      </c>
      <c r="B8744">
        <v>-1</v>
      </c>
      <c r="C8744" t="s">
        <v>4877</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17364</v>
      </c>
      <c r="R8744">
        <v>8663</v>
      </c>
      <c r="S8744">
        <v>8850</v>
      </c>
    </row>
    <row r="8745" spans="1:19" x14ac:dyDescent="0.3">
      <c r="A8745" t="s">
        <v>4874</v>
      </c>
      <c r="B8745">
        <v>-1</v>
      </c>
      <c r="C8745" t="s">
        <v>4877</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17365</v>
      </c>
      <c r="R8745">
        <v>8851</v>
      </c>
      <c r="S8745">
        <v>9034</v>
      </c>
    </row>
    <row r="8746" spans="1:19" x14ac:dyDescent="0.3">
      <c r="A8746" t="s">
        <v>4874</v>
      </c>
      <c r="B8746">
        <v>-1</v>
      </c>
      <c r="C8746" t="s">
        <v>4877</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17366</v>
      </c>
      <c r="R8746">
        <v>9035</v>
      </c>
      <c r="S8746">
        <v>9120</v>
      </c>
    </row>
    <row r="8747" spans="1:19" x14ac:dyDescent="0.3">
      <c r="A8747" t="s">
        <v>4874</v>
      </c>
      <c r="B8747">
        <v>-1</v>
      </c>
      <c r="C8747" t="s">
        <v>4877</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17367</v>
      </c>
      <c r="R8747">
        <v>9121</v>
      </c>
      <c r="S8747">
        <v>9243</v>
      </c>
    </row>
    <row r="8748" spans="1:19" x14ac:dyDescent="0.3">
      <c r="A8748" t="s">
        <v>4874</v>
      </c>
      <c r="B8748">
        <v>-1</v>
      </c>
      <c r="C8748" t="s">
        <v>4877</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17368</v>
      </c>
      <c r="R8748">
        <v>9244</v>
      </c>
      <c r="S8748">
        <v>9425</v>
      </c>
    </row>
    <row r="8749" spans="1:19" x14ac:dyDescent="0.3">
      <c r="A8749" t="s">
        <v>4874</v>
      </c>
      <c r="B8749">
        <v>-1</v>
      </c>
      <c r="C8749" t="s">
        <v>4877</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17369</v>
      </c>
      <c r="R8749">
        <v>9426</v>
      </c>
      <c r="S8749">
        <v>9625</v>
      </c>
    </row>
    <row r="8750" spans="1:19" x14ac:dyDescent="0.3">
      <c r="A8750" t="s">
        <v>4874</v>
      </c>
      <c r="B8750">
        <v>-1</v>
      </c>
      <c r="C8750" t="s">
        <v>4877</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17370</v>
      </c>
      <c r="R8750">
        <v>9626</v>
      </c>
      <c r="S8750">
        <v>9814</v>
      </c>
    </row>
    <row r="8751" spans="1:19" x14ac:dyDescent="0.3">
      <c r="A8751" t="s">
        <v>4874</v>
      </c>
      <c r="B8751">
        <v>-1</v>
      </c>
      <c r="C8751" t="s">
        <v>4877</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17371</v>
      </c>
      <c r="R8751">
        <v>9815</v>
      </c>
      <c r="S8751">
        <v>9963</v>
      </c>
    </row>
    <row r="8752" spans="1:19" x14ac:dyDescent="0.3">
      <c r="A8752" t="s">
        <v>4874</v>
      </c>
      <c r="B8752">
        <v>-1</v>
      </c>
      <c r="C8752" t="s">
        <v>4877</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17372</v>
      </c>
      <c r="R8752">
        <v>9964</v>
      </c>
      <c r="S8752">
        <v>10057</v>
      </c>
    </row>
    <row r="8753" spans="1:19" x14ac:dyDescent="0.3">
      <c r="A8753" t="s">
        <v>4874</v>
      </c>
      <c r="B8753">
        <v>-1</v>
      </c>
      <c r="C8753" t="s">
        <v>4877</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17373</v>
      </c>
      <c r="R8753">
        <v>10058</v>
      </c>
      <c r="S8753">
        <v>10174</v>
      </c>
    </row>
    <row r="8754" spans="1:19" x14ac:dyDescent="0.3">
      <c r="A8754" t="s">
        <v>4874</v>
      </c>
      <c r="B8754">
        <v>-1</v>
      </c>
      <c r="C8754" t="s">
        <v>4877</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17374</v>
      </c>
      <c r="R8754">
        <v>10175</v>
      </c>
      <c r="S8754">
        <v>10294</v>
      </c>
    </row>
    <row r="8755" spans="1:19" x14ac:dyDescent="0.3">
      <c r="A8755" t="s">
        <v>4874</v>
      </c>
      <c r="B8755">
        <v>-1</v>
      </c>
      <c r="C8755" t="s">
        <v>4877</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17375</v>
      </c>
      <c r="R8755">
        <v>10295</v>
      </c>
      <c r="S8755">
        <v>10414</v>
      </c>
    </row>
    <row r="8756" spans="1:19" x14ac:dyDescent="0.3">
      <c r="A8756" t="s">
        <v>4874</v>
      </c>
      <c r="B8756">
        <v>-1</v>
      </c>
      <c r="C8756" t="s">
        <v>4877</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17376</v>
      </c>
      <c r="R8756">
        <v>10415</v>
      </c>
      <c r="S8756">
        <v>10531</v>
      </c>
    </row>
    <row r="8757" spans="1:19" x14ac:dyDescent="0.3">
      <c r="A8757" t="s">
        <v>4874</v>
      </c>
      <c r="B8757">
        <v>-1</v>
      </c>
      <c r="C8757" t="s">
        <v>4877</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17377</v>
      </c>
      <c r="R8757">
        <v>10532</v>
      </c>
      <c r="S8757">
        <v>10638</v>
      </c>
    </row>
    <row r="8758" spans="1:19" x14ac:dyDescent="0.3">
      <c r="A8758" t="s">
        <v>4874</v>
      </c>
      <c r="B8758">
        <v>-1</v>
      </c>
      <c r="C8758" t="s">
        <v>4877</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17378</v>
      </c>
      <c r="R8758">
        <v>10639</v>
      </c>
      <c r="S8758">
        <v>10768</v>
      </c>
    </row>
    <row r="8759" spans="1:19" x14ac:dyDescent="0.3">
      <c r="A8759" t="s">
        <v>4874</v>
      </c>
      <c r="B8759">
        <v>-1</v>
      </c>
      <c r="C8759" t="s">
        <v>4877</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17379</v>
      </c>
      <c r="R8759">
        <v>10769</v>
      </c>
      <c r="S8759">
        <v>10875</v>
      </c>
    </row>
    <row r="8760" spans="1:19" x14ac:dyDescent="0.3">
      <c r="A8760" t="s">
        <v>4874</v>
      </c>
      <c r="B8760">
        <v>-1</v>
      </c>
      <c r="C8760" t="s">
        <v>4877</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17380</v>
      </c>
      <c r="R8760">
        <v>10876</v>
      </c>
      <c r="S8760">
        <v>11008</v>
      </c>
    </row>
    <row r="8761" spans="1:19" x14ac:dyDescent="0.3">
      <c r="A8761" t="s">
        <v>4874</v>
      </c>
      <c r="B8761">
        <v>-1</v>
      </c>
      <c r="C8761" t="s">
        <v>4877</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17381</v>
      </c>
      <c r="R8761">
        <v>11009</v>
      </c>
      <c r="S8761">
        <v>11131</v>
      </c>
    </row>
    <row r="8762" spans="1:19" x14ac:dyDescent="0.3">
      <c r="A8762" t="s">
        <v>4874</v>
      </c>
      <c r="B8762">
        <v>-1</v>
      </c>
      <c r="C8762" t="s">
        <v>4877</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17382</v>
      </c>
      <c r="R8762">
        <v>11132</v>
      </c>
      <c r="S8762">
        <v>11257</v>
      </c>
    </row>
    <row r="8763" spans="1:19" x14ac:dyDescent="0.3">
      <c r="A8763" t="s">
        <v>4874</v>
      </c>
      <c r="B8763">
        <v>-1</v>
      </c>
      <c r="C8763" t="s">
        <v>4877</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17383</v>
      </c>
      <c r="R8763">
        <v>11258</v>
      </c>
      <c r="S8763">
        <v>11395</v>
      </c>
    </row>
    <row r="8764" spans="1:19" x14ac:dyDescent="0.3">
      <c r="A8764" t="s">
        <v>4874</v>
      </c>
      <c r="B8764">
        <v>-1</v>
      </c>
      <c r="C8764" t="s">
        <v>4877</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17384</v>
      </c>
      <c r="R8764">
        <v>11396</v>
      </c>
      <c r="S8764">
        <v>11530</v>
      </c>
    </row>
    <row r="8765" spans="1:19" x14ac:dyDescent="0.3">
      <c r="A8765" t="s">
        <v>4874</v>
      </c>
      <c r="B8765">
        <v>-1</v>
      </c>
      <c r="C8765" t="s">
        <v>4877</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17385</v>
      </c>
      <c r="R8765">
        <v>11531</v>
      </c>
      <c r="S8765">
        <v>11650</v>
      </c>
    </row>
    <row r="8766" spans="1:19" x14ac:dyDescent="0.3">
      <c r="A8766" t="s">
        <v>4874</v>
      </c>
      <c r="B8766">
        <v>-1</v>
      </c>
      <c r="C8766" t="s">
        <v>4877</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17386</v>
      </c>
      <c r="R8766">
        <v>11651</v>
      </c>
      <c r="S8766">
        <v>11892</v>
      </c>
    </row>
    <row r="8767" spans="1:19" x14ac:dyDescent="0.3">
      <c r="A8767" t="s">
        <v>4874</v>
      </c>
      <c r="B8767">
        <v>-1</v>
      </c>
      <c r="C8767" t="s">
        <v>4877</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17387</v>
      </c>
      <c r="R8767">
        <v>11893</v>
      </c>
      <c r="S8767">
        <v>12116</v>
      </c>
    </row>
    <row r="8768" spans="1:19" x14ac:dyDescent="0.3">
      <c r="A8768" t="s">
        <v>4874</v>
      </c>
      <c r="B8768">
        <v>-1</v>
      </c>
      <c r="C8768" t="s">
        <v>4877</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17388</v>
      </c>
      <c r="R8768">
        <v>12117</v>
      </c>
      <c r="S8768">
        <v>12223</v>
      </c>
    </row>
    <row r="8769" spans="1:19" x14ac:dyDescent="0.3">
      <c r="A8769" t="s">
        <v>4874</v>
      </c>
      <c r="B8769">
        <v>-1</v>
      </c>
      <c r="C8769" t="s">
        <v>4877</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17389</v>
      </c>
      <c r="R8769">
        <v>12224</v>
      </c>
      <c r="S8769">
        <v>12340</v>
      </c>
    </row>
    <row r="8770" spans="1:19" x14ac:dyDescent="0.3">
      <c r="A8770" t="s">
        <v>4874</v>
      </c>
      <c r="B8770">
        <v>-1</v>
      </c>
      <c r="C8770" t="s">
        <v>4877</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17390</v>
      </c>
      <c r="R8770">
        <v>12341</v>
      </c>
      <c r="S8770">
        <v>12514</v>
      </c>
    </row>
    <row r="8771" spans="1:19" x14ac:dyDescent="0.3">
      <c r="A8771" t="s">
        <v>4874</v>
      </c>
      <c r="B8771">
        <v>-1</v>
      </c>
      <c r="C8771" t="s">
        <v>4877</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17391</v>
      </c>
      <c r="R8771">
        <v>12515</v>
      </c>
      <c r="S8771">
        <v>12640</v>
      </c>
    </row>
    <row r="8772" spans="1:19" x14ac:dyDescent="0.3">
      <c r="A8772" t="s">
        <v>4874</v>
      </c>
      <c r="B8772">
        <v>-1</v>
      </c>
      <c r="C8772" t="s">
        <v>4877</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17392</v>
      </c>
      <c r="R8772">
        <v>12641</v>
      </c>
      <c r="S8772">
        <v>12805</v>
      </c>
    </row>
    <row r="8773" spans="1:19" x14ac:dyDescent="0.3">
      <c r="A8773" t="s">
        <v>4874</v>
      </c>
      <c r="B8773">
        <v>-1</v>
      </c>
      <c r="C8773" t="s">
        <v>4877</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17393</v>
      </c>
      <c r="R8773">
        <v>12806</v>
      </c>
      <c r="S8773">
        <v>12967</v>
      </c>
    </row>
    <row r="8774" spans="1:19" x14ac:dyDescent="0.3">
      <c r="A8774" t="s">
        <v>4874</v>
      </c>
      <c r="B8774">
        <v>-1</v>
      </c>
      <c r="C8774" t="s">
        <v>4877</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17394</v>
      </c>
      <c r="R8774">
        <v>12968</v>
      </c>
      <c r="S8774">
        <v>13142</v>
      </c>
    </row>
    <row r="8775" spans="1:19" x14ac:dyDescent="0.3">
      <c r="A8775" t="s">
        <v>4874</v>
      </c>
      <c r="B8775">
        <v>-1</v>
      </c>
      <c r="C8775" t="s">
        <v>4877</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17395</v>
      </c>
      <c r="R8775">
        <v>13143</v>
      </c>
      <c r="S8775">
        <v>13247</v>
      </c>
    </row>
    <row r="8776" spans="1:19" x14ac:dyDescent="0.3">
      <c r="A8776" t="s">
        <v>4874</v>
      </c>
      <c r="B8776">
        <v>-1</v>
      </c>
      <c r="C8776" t="s">
        <v>4877</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17396</v>
      </c>
      <c r="R8776">
        <v>13248</v>
      </c>
      <c r="S8776">
        <v>13324</v>
      </c>
    </row>
    <row r="8777" spans="1:19" x14ac:dyDescent="0.3">
      <c r="A8777" t="s">
        <v>4874</v>
      </c>
      <c r="B8777">
        <v>-1</v>
      </c>
      <c r="C8777" t="s">
        <v>4877</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17397</v>
      </c>
      <c r="R8777">
        <v>13325</v>
      </c>
      <c r="S8777">
        <v>13415</v>
      </c>
    </row>
    <row r="8778" spans="1:19" x14ac:dyDescent="0.3">
      <c r="A8778" t="s">
        <v>4874</v>
      </c>
      <c r="B8778">
        <v>-1</v>
      </c>
      <c r="C8778" t="s">
        <v>4877</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17398</v>
      </c>
      <c r="R8778">
        <v>13416</v>
      </c>
      <c r="S8778">
        <v>13560</v>
      </c>
    </row>
    <row r="8779" spans="1:19" x14ac:dyDescent="0.3">
      <c r="A8779" t="s">
        <v>4874</v>
      </c>
      <c r="B8779">
        <v>-1</v>
      </c>
      <c r="C8779" t="s">
        <v>4877</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17399</v>
      </c>
      <c r="R8779">
        <v>13561</v>
      </c>
      <c r="S8779">
        <v>13659</v>
      </c>
    </row>
    <row r="8780" spans="1:19" x14ac:dyDescent="0.3">
      <c r="A8780" t="s">
        <v>4874</v>
      </c>
      <c r="B8780">
        <v>-1</v>
      </c>
      <c r="C8780" t="s">
        <v>4877</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17400</v>
      </c>
      <c r="R8780">
        <v>13660</v>
      </c>
      <c r="S8780">
        <v>13800</v>
      </c>
    </row>
    <row r="8781" spans="1:19" x14ac:dyDescent="0.3">
      <c r="A8781" t="s">
        <v>7919</v>
      </c>
      <c r="B8781">
        <v>-1</v>
      </c>
      <c r="C8781" t="s">
        <v>7934</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17401</v>
      </c>
      <c r="R8781">
        <v>1</v>
      </c>
      <c r="S8781">
        <v>72</v>
      </c>
    </row>
    <row r="8782" spans="1:19" x14ac:dyDescent="0.3">
      <c r="A8782" t="s">
        <v>7919</v>
      </c>
      <c r="B8782">
        <v>-1</v>
      </c>
      <c r="C8782" t="s">
        <v>7934</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17402</v>
      </c>
      <c r="R8782">
        <v>73</v>
      </c>
      <c r="S8782">
        <v>200</v>
      </c>
    </row>
    <row r="8783" spans="1:19" x14ac:dyDescent="0.3">
      <c r="A8783" t="s">
        <v>7919</v>
      </c>
      <c r="B8783">
        <v>-1</v>
      </c>
      <c r="C8783" t="s">
        <v>7934</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17403</v>
      </c>
      <c r="R8783">
        <v>201</v>
      </c>
      <c r="S8783">
        <v>286</v>
      </c>
    </row>
    <row r="8784" spans="1:19" x14ac:dyDescent="0.3">
      <c r="A8784" t="s">
        <v>7919</v>
      </c>
      <c r="B8784">
        <v>-1</v>
      </c>
      <c r="C8784" t="s">
        <v>7934</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17404</v>
      </c>
      <c r="R8784">
        <v>287</v>
      </c>
      <c r="S8784">
        <v>423</v>
      </c>
    </row>
    <row r="8785" spans="1:19" x14ac:dyDescent="0.3">
      <c r="A8785" t="s">
        <v>7919</v>
      </c>
      <c r="B8785">
        <v>-1</v>
      </c>
      <c r="C8785" t="s">
        <v>7934</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17405</v>
      </c>
      <c r="R8785">
        <v>424</v>
      </c>
      <c r="S8785">
        <v>540</v>
      </c>
    </row>
    <row r="8786" spans="1:19" x14ac:dyDescent="0.3">
      <c r="A8786" t="s">
        <v>7919</v>
      </c>
      <c r="B8786">
        <v>-1</v>
      </c>
      <c r="C8786" t="s">
        <v>7934</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17406</v>
      </c>
      <c r="R8786">
        <v>541</v>
      </c>
      <c r="S8786">
        <v>642</v>
      </c>
    </row>
    <row r="8787" spans="1:19" x14ac:dyDescent="0.3">
      <c r="A8787" t="s">
        <v>7919</v>
      </c>
      <c r="B8787">
        <v>-1</v>
      </c>
      <c r="C8787" t="s">
        <v>7934</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17407</v>
      </c>
      <c r="R8787">
        <v>643</v>
      </c>
      <c r="S8787">
        <v>765</v>
      </c>
    </row>
    <row r="8788" spans="1:19" x14ac:dyDescent="0.3">
      <c r="A8788" t="s">
        <v>7919</v>
      </c>
      <c r="B8788">
        <v>-1</v>
      </c>
      <c r="C8788" t="s">
        <v>7934</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17408</v>
      </c>
      <c r="R8788">
        <v>766</v>
      </c>
      <c r="S8788">
        <v>843</v>
      </c>
    </row>
    <row r="8789" spans="1:19" x14ac:dyDescent="0.3">
      <c r="A8789" t="s">
        <v>5704</v>
      </c>
      <c r="B8789">
        <v>1</v>
      </c>
      <c r="C8789" t="s">
        <v>5714</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17409</v>
      </c>
      <c r="R8789">
        <v>1</v>
      </c>
      <c r="S8789">
        <v>367</v>
      </c>
    </row>
    <row r="8790" spans="1:19" x14ac:dyDescent="0.3">
      <c r="A8790" t="s">
        <v>5704</v>
      </c>
      <c r="B8790">
        <v>1</v>
      </c>
      <c r="C8790" t="s">
        <v>5714</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17410</v>
      </c>
      <c r="R8790">
        <v>368</v>
      </c>
      <c r="S8790">
        <v>502</v>
      </c>
    </row>
    <row r="8791" spans="1:19" x14ac:dyDescent="0.3">
      <c r="A8791" t="s">
        <v>5704</v>
      </c>
      <c r="B8791">
        <v>1</v>
      </c>
      <c r="C8791" t="s">
        <v>5714</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17411</v>
      </c>
      <c r="R8791">
        <v>503</v>
      </c>
      <c r="S8791">
        <v>683</v>
      </c>
    </row>
    <row r="8792" spans="1:19" x14ac:dyDescent="0.3">
      <c r="A8792" t="s">
        <v>5704</v>
      </c>
      <c r="B8792">
        <v>1</v>
      </c>
      <c r="C8792" t="s">
        <v>5714</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17412</v>
      </c>
      <c r="R8792">
        <v>684</v>
      </c>
      <c r="S8792">
        <v>775</v>
      </c>
    </row>
    <row r="8793" spans="1:19" x14ac:dyDescent="0.3">
      <c r="A8793" t="s">
        <v>5704</v>
      </c>
      <c r="B8793">
        <v>1</v>
      </c>
      <c r="C8793" t="s">
        <v>5714</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17413</v>
      </c>
      <c r="R8793">
        <v>776</v>
      </c>
      <c r="S8793">
        <v>930</v>
      </c>
    </row>
    <row r="8794" spans="1:19" x14ac:dyDescent="0.3">
      <c r="A8794" t="s">
        <v>5704</v>
      </c>
      <c r="B8794">
        <v>1</v>
      </c>
      <c r="C8794" t="s">
        <v>5721</v>
      </c>
      <c r="D8794">
        <f>INDEX(Transcripts[#Data], MATCH(Exons[[#This Row],[Transcript stable ID]], Transcripts[Transcript stable ID], 0), 4)</f>
        <v>0</v>
      </c>
      <c r="E8794" t="s">
        <v>27</v>
      </c>
      <c r="J8794">
        <v>38180043</v>
      </c>
      <c r="K8794">
        <v>38181879</v>
      </c>
      <c r="L8794">
        <v>38182059</v>
      </c>
      <c r="N8794">
        <v>2</v>
      </c>
      <c r="O8794">
        <v>478</v>
      </c>
      <c r="P8794">
        <v>658</v>
      </c>
      <c r="Q8794" t="s">
        <v>17411</v>
      </c>
      <c r="R8794">
        <v>368</v>
      </c>
      <c r="S8794">
        <v>548</v>
      </c>
    </row>
    <row r="8795" spans="1:19" x14ac:dyDescent="0.3">
      <c r="A8795" t="s">
        <v>5704</v>
      </c>
      <c r="B8795">
        <v>1</v>
      </c>
      <c r="C8795" t="s">
        <v>5721</v>
      </c>
      <c r="D8795">
        <f>INDEX(Transcripts[#Data], MATCH(Exons[[#This Row],[Transcript stable ID]], Transcripts[Transcript stable ID], 0), 4)</f>
        <v>0</v>
      </c>
      <c r="E8795" t="s">
        <v>27</v>
      </c>
      <c r="J8795">
        <v>38180043</v>
      </c>
      <c r="K8795">
        <v>38182248</v>
      </c>
      <c r="L8795">
        <v>38182339</v>
      </c>
      <c r="N8795">
        <v>3</v>
      </c>
      <c r="O8795">
        <v>659</v>
      </c>
      <c r="P8795">
        <v>750</v>
      </c>
      <c r="Q8795" t="s">
        <v>17412</v>
      </c>
      <c r="R8795">
        <v>549</v>
      </c>
      <c r="S8795">
        <v>640</v>
      </c>
    </row>
    <row r="8796" spans="1:19" x14ac:dyDescent="0.3">
      <c r="A8796" t="s">
        <v>5704</v>
      </c>
      <c r="B8796">
        <v>1</v>
      </c>
      <c r="C8796" t="s">
        <v>5721</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17414</v>
      </c>
      <c r="R8796">
        <v>1</v>
      </c>
      <c r="S8796">
        <v>367</v>
      </c>
    </row>
    <row r="8797" spans="1:19" x14ac:dyDescent="0.3">
      <c r="A8797" t="s">
        <v>5704</v>
      </c>
      <c r="B8797">
        <v>1</v>
      </c>
      <c r="C8797" t="s">
        <v>5721</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17415</v>
      </c>
      <c r="R8797">
        <v>641</v>
      </c>
      <c r="S8797">
        <v>795</v>
      </c>
    </row>
    <row r="8798" spans="1:19" x14ac:dyDescent="0.3">
      <c r="A8798" t="s">
        <v>5704</v>
      </c>
      <c r="B8798">
        <v>1</v>
      </c>
      <c r="C8798" t="s">
        <v>5725</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17416</v>
      </c>
      <c r="R8798">
        <v>1</v>
      </c>
      <c r="S8798">
        <v>367</v>
      </c>
    </row>
    <row r="8799" spans="1:19" x14ac:dyDescent="0.3">
      <c r="A8799" t="s">
        <v>5704</v>
      </c>
      <c r="B8799">
        <v>1</v>
      </c>
      <c r="C8799" t="s">
        <v>5725</v>
      </c>
      <c r="D8799">
        <f>INDEX(Transcripts[#Data], MATCH(Exons[[#This Row],[Transcript stable ID]], Transcripts[Transcript stable ID], 0), 4)</f>
        <v>0</v>
      </c>
      <c r="E8799" t="s">
        <v>27</v>
      </c>
      <c r="J8799">
        <v>38180148</v>
      </c>
      <c r="K8799">
        <v>38182248</v>
      </c>
      <c r="L8799">
        <v>38182339</v>
      </c>
      <c r="N8799">
        <v>2</v>
      </c>
      <c r="O8799">
        <v>373</v>
      </c>
      <c r="P8799">
        <v>464</v>
      </c>
      <c r="Q8799" t="s">
        <v>17417</v>
      </c>
      <c r="R8799">
        <v>368</v>
      </c>
      <c r="S8799">
        <v>459</v>
      </c>
    </row>
    <row r="8800" spans="1:19" x14ac:dyDescent="0.3">
      <c r="A8800" t="s">
        <v>5704</v>
      </c>
      <c r="B8800">
        <v>1</v>
      </c>
      <c r="C8800" t="s">
        <v>5725</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17418</v>
      </c>
      <c r="R8800">
        <v>460</v>
      </c>
      <c r="S8800">
        <v>480</v>
      </c>
    </row>
    <row r="8801" spans="1:19" x14ac:dyDescent="0.3">
      <c r="A8801" t="s">
        <v>5704</v>
      </c>
      <c r="B8801">
        <v>1</v>
      </c>
      <c r="C8801" t="s">
        <v>5729</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17410</v>
      </c>
      <c r="R8801">
        <v>368</v>
      </c>
      <c r="S8801">
        <v>502</v>
      </c>
    </row>
    <row r="8802" spans="1:19" x14ac:dyDescent="0.3">
      <c r="A8802" t="s">
        <v>5704</v>
      </c>
      <c r="B8802">
        <v>1</v>
      </c>
      <c r="C8802" t="s">
        <v>5729</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17417</v>
      </c>
      <c r="R8802">
        <v>503</v>
      </c>
      <c r="S8802">
        <v>594</v>
      </c>
    </row>
    <row r="8803" spans="1:19" x14ac:dyDescent="0.3">
      <c r="A8803" t="s">
        <v>5704</v>
      </c>
      <c r="B8803">
        <v>1</v>
      </c>
      <c r="C8803" t="s">
        <v>5729</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17419</v>
      </c>
      <c r="R8803">
        <v>1</v>
      </c>
      <c r="S8803">
        <v>367</v>
      </c>
    </row>
    <row r="8804" spans="1:19" x14ac:dyDescent="0.3">
      <c r="A8804" t="s">
        <v>5704</v>
      </c>
      <c r="B8804">
        <v>1</v>
      </c>
      <c r="C8804" t="s">
        <v>5729</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17420</v>
      </c>
      <c r="R8804">
        <v>595</v>
      </c>
      <c r="S8804">
        <v>615</v>
      </c>
    </row>
    <row r="8805" spans="1:19" x14ac:dyDescent="0.3">
      <c r="A8805" t="s">
        <v>5704</v>
      </c>
      <c r="B8805">
        <v>1</v>
      </c>
      <c r="C8805" t="s">
        <v>5709</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17409</v>
      </c>
      <c r="R8805">
        <v>1</v>
      </c>
      <c r="S8805">
        <v>367</v>
      </c>
    </row>
    <row r="8806" spans="1:19" x14ac:dyDescent="0.3">
      <c r="A8806" t="s">
        <v>5704</v>
      </c>
      <c r="B8806">
        <v>1</v>
      </c>
      <c r="C8806" t="s">
        <v>5709</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17410</v>
      </c>
      <c r="R8806">
        <v>368</v>
      </c>
      <c r="S8806">
        <v>502</v>
      </c>
    </row>
    <row r="8807" spans="1:19" x14ac:dyDescent="0.3">
      <c r="A8807" t="s">
        <v>5704</v>
      </c>
      <c r="B8807">
        <v>1</v>
      </c>
      <c r="C8807" t="s">
        <v>5709</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17412</v>
      </c>
      <c r="R8807">
        <v>708</v>
      </c>
      <c r="S8807">
        <v>799</v>
      </c>
    </row>
    <row r="8808" spans="1:19" x14ac:dyDescent="0.3">
      <c r="A8808" t="s">
        <v>5704</v>
      </c>
      <c r="B8808">
        <v>1</v>
      </c>
      <c r="C8808" t="s">
        <v>5709</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17421</v>
      </c>
      <c r="R8808">
        <v>503</v>
      </c>
      <c r="S8808">
        <v>707</v>
      </c>
    </row>
    <row r="8809" spans="1:19" x14ac:dyDescent="0.3">
      <c r="A8809" t="s">
        <v>5704</v>
      </c>
      <c r="B8809">
        <v>1</v>
      </c>
      <c r="C8809" t="s">
        <v>5709</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17422</v>
      </c>
      <c r="R8809">
        <v>800</v>
      </c>
      <c r="S8809">
        <v>954</v>
      </c>
    </row>
    <row r="8810" spans="1:19" x14ac:dyDescent="0.3">
      <c r="A8810" t="s">
        <v>8120</v>
      </c>
      <c r="B8810">
        <v>-1</v>
      </c>
      <c r="C8810" t="s">
        <v>8132</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17423</v>
      </c>
      <c r="R8810">
        <v>77</v>
      </c>
      <c r="S8810">
        <v>170</v>
      </c>
    </row>
    <row r="8811" spans="1:19" x14ac:dyDescent="0.3">
      <c r="A8811" t="s">
        <v>8120</v>
      </c>
      <c r="B8811">
        <v>-1</v>
      </c>
      <c r="C8811" t="s">
        <v>8132</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17424</v>
      </c>
      <c r="R8811">
        <v>1</v>
      </c>
      <c r="S8811">
        <v>76</v>
      </c>
    </row>
    <row r="8812" spans="1:19" x14ac:dyDescent="0.3">
      <c r="A8812" t="s">
        <v>8120</v>
      </c>
      <c r="B8812">
        <v>-1</v>
      </c>
      <c r="C8812" t="s">
        <v>8132</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17425</v>
      </c>
      <c r="R8812">
        <v>171</v>
      </c>
      <c r="S8812">
        <v>213</v>
      </c>
    </row>
    <row r="8813" spans="1:19" x14ac:dyDescent="0.3">
      <c r="A8813" t="s">
        <v>3726</v>
      </c>
      <c r="B8813">
        <v>-1</v>
      </c>
      <c r="C8813" t="s">
        <v>3729</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17426</v>
      </c>
    </row>
    <row r="8814" spans="1:19" x14ac:dyDescent="0.3">
      <c r="A8814" t="s">
        <v>3726</v>
      </c>
      <c r="B8814">
        <v>-1</v>
      </c>
      <c r="C8814" t="s">
        <v>3729</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17427</v>
      </c>
      <c r="R8814">
        <v>1</v>
      </c>
      <c r="S8814">
        <v>229</v>
      </c>
    </row>
    <row r="8815" spans="1:19" x14ac:dyDescent="0.3">
      <c r="A8815" t="s">
        <v>3726</v>
      </c>
      <c r="B8815">
        <v>-1</v>
      </c>
      <c r="C8815" t="s">
        <v>3729</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17428</v>
      </c>
      <c r="R8815">
        <v>230</v>
      </c>
      <c r="S8815">
        <v>871</v>
      </c>
    </row>
    <row r="8816" spans="1:19" x14ac:dyDescent="0.3">
      <c r="A8816" t="s">
        <v>3726</v>
      </c>
      <c r="B8816">
        <v>-1</v>
      </c>
      <c r="C8816" t="s">
        <v>3729</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17429</v>
      </c>
      <c r="R8816">
        <v>872</v>
      </c>
      <c r="S8816">
        <v>1017</v>
      </c>
    </row>
    <row r="8817" spans="1:19" x14ac:dyDescent="0.3">
      <c r="A8817" t="s">
        <v>3726</v>
      </c>
      <c r="B8817">
        <v>-1</v>
      </c>
      <c r="C8817" t="s">
        <v>3729</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17430</v>
      </c>
      <c r="R8817">
        <v>1018</v>
      </c>
      <c r="S8817">
        <v>1143</v>
      </c>
    </row>
    <row r="8818" spans="1:19" x14ac:dyDescent="0.3">
      <c r="A8818" t="s">
        <v>3726</v>
      </c>
      <c r="B8818">
        <v>-1</v>
      </c>
      <c r="C8818" t="s">
        <v>3729</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17431</v>
      </c>
      <c r="R8818">
        <v>1144</v>
      </c>
      <c r="S8818">
        <v>1443</v>
      </c>
    </row>
    <row r="8819" spans="1:19" x14ac:dyDescent="0.3">
      <c r="A8819" t="s">
        <v>3726</v>
      </c>
      <c r="B8819">
        <v>-1</v>
      </c>
      <c r="C8819" t="s">
        <v>3734</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17427</v>
      </c>
      <c r="R8819">
        <v>1</v>
      </c>
      <c r="S8819">
        <v>229</v>
      </c>
    </row>
    <row r="8820" spans="1:19" x14ac:dyDescent="0.3">
      <c r="A8820" t="s">
        <v>3726</v>
      </c>
      <c r="B8820">
        <v>-1</v>
      </c>
      <c r="C8820" t="s">
        <v>3734</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17428</v>
      </c>
      <c r="R8820">
        <v>230</v>
      </c>
      <c r="S8820">
        <v>871</v>
      </c>
    </row>
    <row r="8821" spans="1:19" x14ac:dyDescent="0.3">
      <c r="A8821" t="s">
        <v>3726</v>
      </c>
      <c r="B8821">
        <v>-1</v>
      </c>
      <c r="C8821" t="s">
        <v>3734</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17429</v>
      </c>
      <c r="R8821">
        <v>872</v>
      </c>
      <c r="S8821">
        <v>1017</v>
      </c>
    </row>
    <row r="8822" spans="1:19" x14ac:dyDescent="0.3">
      <c r="A8822" t="s">
        <v>3726</v>
      </c>
      <c r="B8822">
        <v>-1</v>
      </c>
      <c r="C8822" t="s">
        <v>3734</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17432</v>
      </c>
    </row>
    <row r="8823" spans="1:19" x14ac:dyDescent="0.3">
      <c r="A8823" t="s">
        <v>3726</v>
      </c>
      <c r="B8823">
        <v>-1</v>
      </c>
      <c r="C8823" t="s">
        <v>3734</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17433</v>
      </c>
      <c r="R8823">
        <v>1018</v>
      </c>
      <c r="S8823">
        <v>1101</v>
      </c>
    </row>
    <row r="8824" spans="1:19" x14ac:dyDescent="0.3">
      <c r="A8824" t="s">
        <v>3726</v>
      </c>
      <c r="B8824">
        <v>-1</v>
      </c>
      <c r="C8824" t="s">
        <v>3734</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17434</v>
      </c>
      <c r="R8824">
        <v>1102</v>
      </c>
      <c r="S8824">
        <v>1401</v>
      </c>
    </row>
    <row r="8825" spans="1:19" x14ac:dyDescent="0.3">
      <c r="A8825" t="s">
        <v>3726</v>
      </c>
      <c r="B8825">
        <v>-1</v>
      </c>
      <c r="C8825" t="s">
        <v>3739</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17427</v>
      </c>
      <c r="R8825">
        <v>1</v>
      </c>
      <c r="S8825">
        <v>229</v>
      </c>
    </row>
    <row r="8826" spans="1:19" x14ac:dyDescent="0.3">
      <c r="A8826" t="s">
        <v>3726</v>
      </c>
      <c r="B8826">
        <v>-1</v>
      </c>
      <c r="C8826" t="s">
        <v>3739</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17428</v>
      </c>
      <c r="R8826">
        <v>230</v>
      </c>
      <c r="S8826">
        <v>871</v>
      </c>
    </row>
    <row r="8827" spans="1:19" x14ac:dyDescent="0.3">
      <c r="A8827" t="s">
        <v>3726</v>
      </c>
      <c r="B8827">
        <v>-1</v>
      </c>
      <c r="C8827" t="s">
        <v>3739</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17429</v>
      </c>
      <c r="R8827">
        <v>872</v>
      </c>
      <c r="S8827">
        <v>1017</v>
      </c>
    </row>
    <row r="8828" spans="1:19" x14ac:dyDescent="0.3">
      <c r="A8828" t="s">
        <v>3726</v>
      </c>
      <c r="B8828">
        <v>-1</v>
      </c>
      <c r="C8828" t="s">
        <v>3739</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17430</v>
      </c>
      <c r="R8828">
        <v>1018</v>
      </c>
      <c r="S8828">
        <v>1143</v>
      </c>
    </row>
    <row r="8829" spans="1:19" x14ac:dyDescent="0.3">
      <c r="A8829" t="s">
        <v>3726</v>
      </c>
      <c r="B8829">
        <v>-1</v>
      </c>
      <c r="C8829" t="s">
        <v>3739</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17435</v>
      </c>
    </row>
    <row r="8830" spans="1:19" x14ac:dyDescent="0.3">
      <c r="A8830" t="s">
        <v>3726</v>
      </c>
      <c r="B8830">
        <v>-1</v>
      </c>
      <c r="C8830" t="s">
        <v>3739</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17436</v>
      </c>
    </row>
    <row r="8831" spans="1:19" x14ac:dyDescent="0.3">
      <c r="A8831" t="s">
        <v>3726</v>
      </c>
      <c r="B8831">
        <v>-1</v>
      </c>
      <c r="C8831" t="s">
        <v>3739</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17437</v>
      </c>
      <c r="R8831">
        <v>1144</v>
      </c>
      <c r="S8831">
        <v>1443</v>
      </c>
    </row>
    <row r="8832" spans="1:19" x14ac:dyDescent="0.3">
      <c r="A8832" t="s">
        <v>99</v>
      </c>
      <c r="B8832">
        <v>-1</v>
      </c>
      <c r="C8832" t="s">
        <v>7715</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17438</v>
      </c>
      <c r="R8832">
        <v>1</v>
      </c>
      <c r="S8832">
        <v>226</v>
      </c>
    </row>
    <row r="8833" spans="1:19" x14ac:dyDescent="0.3">
      <c r="A8833" t="s">
        <v>99</v>
      </c>
      <c r="B8833">
        <v>-1</v>
      </c>
      <c r="C8833" t="s">
        <v>7715</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17439</v>
      </c>
      <c r="R8833">
        <v>227</v>
      </c>
      <c r="S8833">
        <v>337</v>
      </c>
    </row>
    <row r="8834" spans="1:19" x14ac:dyDescent="0.3">
      <c r="A8834" t="s">
        <v>99</v>
      </c>
      <c r="B8834">
        <v>-1</v>
      </c>
      <c r="C8834" t="s">
        <v>7715</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17440</v>
      </c>
      <c r="R8834">
        <v>338</v>
      </c>
      <c r="S8834">
        <v>473</v>
      </c>
    </row>
    <row r="8835" spans="1:19" x14ac:dyDescent="0.3">
      <c r="A8835" t="s">
        <v>99</v>
      </c>
      <c r="B8835">
        <v>-1</v>
      </c>
      <c r="C8835" t="s">
        <v>7715</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17441</v>
      </c>
      <c r="R8835">
        <v>474</v>
      </c>
      <c r="S8835">
        <v>544</v>
      </c>
    </row>
    <row r="8836" spans="1:19" x14ac:dyDescent="0.3">
      <c r="A8836" t="s">
        <v>99</v>
      </c>
      <c r="B8836">
        <v>-1</v>
      </c>
      <c r="C8836" t="s">
        <v>7715</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17442</v>
      </c>
      <c r="R8836">
        <v>545</v>
      </c>
      <c r="S8836">
        <v>577</v>
      </c>
    </row>
    <row r="8837" spans="1:19" x14ac:dyDescent="0.3">
      <c r="A8837" t="s">
        <v>99</v>
      </c>
      <c r="B8837">
        <v>-1</v>
      </c>
      <c r="C8837" t="s">
        <v>7715</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17443</v>
      </c>
      <c r="R8837">
        <v>578</v>
      </c>
      <c r="S8837">
        <v>656</v>
      </c>
    </row>
    <row r="8838" spans="1:19" x14ac:dyDescent="0.3">
      <c r="A8838" t="s">
        <v>99</v>
      </c>
      <c r="B8838">
        <v>-1</v>
      </c>
      <c r="C8838" t="s">
        <v>7715</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17444</v>
      </c>
      <c r="R8838">
        <v>657</v>
      </c>
      <c r="S8838">
        <v>753</v>
      </c>
    </row>
    <row r="8839" spans="1:19" x14ac:dyDescent="0.3">
      <c r="A8839" t="s">
        <v>99</v>
      </c>
      <c r="B8839">
        <v>-1</v>
      </c>
      <c r="C8839" t="s">
        <v>7715</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17445</v>
      </c>
      <c r="R8839">
        <v>754</v>
      </c>
      <c r="S8839">
        <v>805</v>
      </c>
    </row>
    <row r="8840" spans="1:19" x14ac:dyDescent="0.3">
      <c r="A8840" t="s">
        <v>99</v>
      </c>
      <c r="B8840">
        <v>-1</v>
      </c>
      <c r="C8840" t="s">
        <v>7715</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17446</v>
      </c>
      <c r="R8840">
        <v>806</v>
      </c>
      <c r="S8840">
        <v>902</v>
      </c>
    </row>
    <row r="8841" spans="1:19" x14ac:dyDescent="0.3">
      <c r="A8841" t="s">
        <v>99</v>
      </c>
      <c r="B8841">
        <v>-1</v>
      </c>
      <c r="C8841" t="s">
        <v>7715</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17447</v>
      </c>
      <c r="R8841">
        <v>903</v>
      </c>
      <c r="S8841">
        <v>1143</v>
      </c>
    </row>
    <row r="8842" spans="1:19" x14ac:dyDescent="0.3">
      <c r="A8842" t="s">
        <v>99</v>
      </c>
      <c r="B8842">
        <v>-1</v>
      </c>
      <c r="C8842" t="s">
        <v>7715</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17448</v>
      </c>
      <c r="R8842">
        <v>1144</v>
      </c>
      <c r="S8842">
        <v>1289</v>
      </c>
    </row>
    <row r="8843" spans="1:19" x14ac:dyDescent="0.3">
      <c r="A8843" t="s">
        <v>99</v>
      </c>
      <c r="B8843">
        <v>-1</v>
      </c>
      <c r="C8843" t="s">
        <v>7715</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17449</v>
      </c>
      <c r="R8843">
        <v>1290</v>
      </c>
      <c r="S8843">
        <v>1441</v>
      </c>
    </row>
    <row r="8844" spans="1:19" x14ac:dyDescent="0.3">
      <c r="A8844" t="s">
        <v>99</v>
      </c>
      <c r="B8844">
        <v>-1</v>
      </c>
      <c r="C8844" t="s">
        <v>7715</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17450</v>
      </c>
      <c r="R8844">
        <v>1442</v>
      </c>
      <c r="S8844">
        <v>1554</v>
      </c>
    </row>
    <row r="8845" spans="1:19" x14ac:dyDescent="0.3">
      <c r="A8845" t="s">
        <v>99</v>
      </c>
      <c r="B8845">
        <v>-1</v>
      </c>
      <c r="C8845" t="s">
        <v>7715</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17451</v>
      </c>
      <c r="R8845">
        <v>1555</v>
      </c>
      <c r="S8845">
        <v>1763</v>
      </c>
    </row>
    <row r="8846" spans="1:19" x14ac:dyDescent="0.3">
      <c r="A8846" t="s">
        <v>99</v>
      </c>
      <c r="B8846">
        <v>-1</v>
      </c>
      <c r="C8846" t="s">
        <v>7715</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17452</v>
      </c>
      <c r="R8846">
        <v>1764</v>
      </c>
      <c r="S8846">
        <v>1892</v>
      </c>
    </row>
    <row r="8847" spans="1:19" x14ac:dyDescent="0.3">
      <c r="A8847" t="s">
        <v>99</v>
      </c>
      <c r="B8847">
        <v>-1</v>
      </c>
      <c r="C8847" t="s">
        <v>7715</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17453</v>
      </c>
      <c r="R8847">
        <v>1893</v>
      </c>
      <c r="S8847">
        <v>2002</v>
      </c>
    </row>
    <row r="8848" spans="1:19" x14ac:dyDescent="0.3">
      <c r="A8848" t="s">
        <v>99</v>
      </c>
      <c r="B8848">
        <v>-1</v>
      </c>
      <c r="C8848" t="s">
        <v>7715</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17454</v>
      </c>
      <c r="R8848">
        <v>2003</v>
      </c>
      <c r="S8848">
        <v>2069</v>
      </c>
    </row>
    <row r="8849" spans="1:19" x14ac:dyDescent="0.3">
      <c r="A8849" t="s">
        <v>99</v>
      </c>
      <c r="B8849">
        <v>-1</v>
      </c>
      <c r="C8849" t="s">
        <v>7715</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17455</v>
      </c>
      <c r="R8849">
        <v>2070</v>
      </c>
      <c r="S8849">
        <v>2303</v>
      </c>
    </row>
    <row r="8850" spans="1:19" x14ac:dyDescent="0.3">
      <c r="A8850" t="s">
        <v>99</v>
      </c>
      <c r="B8850">
        <v>-1</v>
      </c>
      <c r="C8850" t="s">
        <v>7715</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17456</v>
      </c>
      <c r="R8850">
        <v>2304</v>
      </c>
      <c r="S8850">
        <v>2465</v>
      </c>
    </row>
    <row r="8851" spans="1:19" x14ac:dyDescent="0.3">
      <c r="A8851" t="s">
        <v>99</v>
      </c>
      <c r="B8851">
        <v>-1</v>
      </c>
      <c r="C8851" t="s">
        <v>7715</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17457</v>
      </c>
      <c r="R8851">
        <v>2466</v>
      </c>
      <c r="S8851">
        <v>2702</v>
      </c>
    </row>
    <row r="8852" spans="1:19" x14ac:dyDescent="0.3">
      <c r="A8852" t="s">
        <v>99</v>
      </c>
      <c r="B8852">
        <v>-1</v>
      </c>
      <c r="C8852" t="s">
        <v>7715</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17458</v>
      </c>
      <c r="R8852">
        <v>2703</v>
      </c>
      <c r="S8852">
        <v>2895</v>
      </c>
    </row>
    <row r="8853" spans="1:19" x14ac:dyDescent="0.3">
      <c r="A8853" t="s">
        <v>99</v>
      </c>
      <c r="B8853">
        <v>-1</v>
      </c>
      <c r="C8853" t="s">
        <v>7715</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17459</v>
      </c>
      <c r="R8853">
        <v>2896</v>
      </c>
      <c r="S8853">
        <v>3008</v>
      </c>
    </row>
    <row r="8854" spans="1:19" x14ac:dyDescent="0.3">
      <c r="A8854" t="s">
        <v>99</v>
      </c>
      <c r="B8854">
        <v>-1</v>
      </c>
      <c r="C8854" t="s">
        <v>7715</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17460</v>
      </c>
      <c r="R8854">
        <v>3009</v>
      </c>
      <c r="S8854">
        <v>3146</v>
      </c>
    </row>
    <row r="8855" spans="1:19" x14ac:dyDescent="0.3">
      <c r="A8855" t="s">
        <v>99</v>
      </c>
      <c r="B8855">
        <v>-1</v>
      </c>
      <c r="C8855" t="s">
        <v>7715</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17461</v>
      </c>
      <c r="R8855">
        <v>3147</v>
      </c>
      <c r="S8855">
        <v>3333</v>
      </c>
    </row>
    <row r="8856" spans="1:19" x14ac:dyDescent="0.3">
      <c r="A8856" t="s">
        <v>99</v>
      </c>
      <c r="B8856">
        <v>-1</v>
      </c>
      <c r="C8856" t="s">
        <v>7715</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17462</v>
      </c>
      <c r="R8856">
        <v>3334</v>
      </c>
      <c r="S8856">
        <v>3539</v>
      </c>
    </row>
    <row r="8857" spans="1:19" x14ac:dyDescent="0.3">
      <c r="A8857" t="s">
        <v>99</v>
      </c>
      <c r="B8857">
        <v>-1</v>
      </c>
      <c r="C8857" t="s">
        <v>7715</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17463</v>
      </c>
      <c r="R8857">
        <v>3540</v>
      </c>
      <c r="S8857">
        <v>3711</v>
      </c>
    </row>
    <row r="8858" spans="1:19" x14ac:dyDescent="0.3">
      <c r="A8858" t="s">
        <v>99</v>
      </c>
      <c r="B8858">
        <v>-1</v>
      </c>
      <c r="C8858" t="s">
        <v>7715</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17464</v>
      </c>
      <c r="R8858">
        <v>3712</v>
      </c>
      <c r="S8858">
        <v>3912</v>
      </c>
    </row>
    <row r="8859" spans="1:19" x14ac:dyDescent="0.3">
      <c r="A8859" t="s">
        <v>99</v>
      </c>
      <c r="B8859">
        <v>-1</v>
      </c>
      <c r="C8859" t="s">
        <v>7715</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17465</v>
      </c>
      <c r="R8859">
        <v>3913</v>
      </c>
      <c r="S8859">
        <v>4145</v>
      </c>
    </row>
    <row r="8860" spans="1:19" x14ac:dyDescent="0.3">
      <c r="A8860" t="s">
        <v>99</v>
      </c>
      <c r="B8860">
        <v>-1</v>
      </c>
      <c r="C8860" t="s">
        <v>7715</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17466</v>
      </c>
      <c r="R8860">
        <v>4146</v>
      </c>
      <c r="S8860">
        <v>4303</v>
      </c>
    </row>
    <row r="8861" spans="1:19" x14ac:dyDescent="0.3">
      <c r="A8861" t="s">
        <v>99</v>
      </c>
      <c r="B8861">
        <v>-1</v>
      </c>
      <c r="C8861" t="s">
        <v>7715</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17467</v>
      </c>
      <c r="R8861">
        <v>4304</v>
      </c>
      <c r="S8861">
        <v>4511</v>
      </c>
    </row>
    <row r="8862" spans="1:19" x14ac:dyDescent="0.3">
      <c r="A8862" t="s">
        <v>99</v>
      </c>
      <c r="B8862">
        <v>-1</v>
      </c>
      <c r="C8862" t="s">
        <v>7715</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17468</v>
      </c>
      <c r="R8862">
        <v>4512</v>
      </c>
      <c r="S8862">
        <v>4588</v>
      </c>
    </row>
    <row r="8863" spans="1:19" x14ac:dyDescent="0.3">
      <c r="A8863" t="s">
        <v>99</v>
      </c>
      <c r="B8863">
        <v>-1</v>
      </c>
      <c r="C8863" t="s">
        <v>7715</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17469</v>
      </c>
      <c r="R8863">
        <v>4589</v>
      </c>
      <c r="S8863">
        <v>4747</v>
      </c>
    </row>
    <row r="8864" spans="1:19" x14ac:dyDescent="0.3">
      <c r="A8864" t="s">
        <v>99</v>
      </c>
      <c r="B8864">
        <v>-1</v>
      </c>
      <c r="C8864" t="s">
        <v>7715</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17470</v>
      </c>
      <c r="R8864">
        <v>4748</v>
      </c>
      <c r="S8864">
        <v>4936</v>
      </c>
    </row>
    <row r="8865" spans="1:19" x14ac:dyDescent="0.3">
      <c r="A8865" t="s">
        <v>99</v>
      </c>
      <c r="B8865">
        <v>-1</v>
      </c>
      <c r="C8865" t="s">
        <v>7715</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17471</v>
      </c>
      <c r="R8865">
        <v>4937</v>
      </c>
      <c r="S8865">
        <v>5210</v>
      </c>
    </row>
    <row r="8866" spans="1:19" x14ac:dyDescent="0.3">
      <c r="A8866" t="s">
        <v>99</v>
      </c>
      <c r="B8866">
        <v>-1</v>
      </c>
      <c r="C8866" t="s">
        <v>7715</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17472</v>
      </c>
      <c r="R8866">
        <v>5211</v>
      </c>
      <c r="S8866">
        <v>5351</v>
      </c>
    </row>
    <row r="8867" spans="1:19" x14ac:dyDescent="0.3">
      <c r="A8867" t="s">
        <v>99</v>
      </c>
      <c r="B8867">
        <v>-1</v>
      </c>
      <c r="C8867" t="s">
        <v>7715</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17473</v>
      </c>
      <c r="R8867">
        <v>5352</v>
      </c>
      <c r="S8867">
        <v>5529</v>
      </c>
    </row>
    <row r="8868" spans="1:19" x14ac:dyDescent="0.3">
      <c r="A8868" t="s">
        <v>99</v>
      </c>
      <c r="B8868">
        <v>-1</v>
      </c>
      <c r="C8868" t="s">
        <v>7715</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17474</v>
      </c>
      <c r="R8868">
        <v>5530</v>
      </c>
      <c r="S8868">
        <v>5614</v>
      </c>
    </row>
    <row r="8869" spans="1:19" x14ac:dyDescent="0.3">
      <c r="A8869" t="s">
        <v>99</v>
      </c>
      <c r="B8869">
        <v>-1</v>
      </c>
      <c r="C8869" t="s">
        <v>7715</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17475</v>
      </c>
      <c r="R8869">
        <v>5615</v>
      </c>
      <c r="S8869">
        <v>5797</v>
      </c>
    </row>
    <row r="8870" spans="1:19" x14ac:dyDescent="0.3">
      <c r="A8870" t="s">
        <v>99</v>
      </c>
      <c r="B8870">
        <v>-1</v>
      </c>
      <c r="C8870" t="s">
        <v>7715</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17476</v>
      </c>
      <c r="R8870">
        <v>5798</v>
      </c>
      <c r="S8870">
        <v>5969</v>
      </c>
    </row>
    <row r="8871" spans="1:19" x14ac:dyDescent="0.3">
      <c r="A8871" t="s">
        <v>99</v>
      </c>
      <c r="B8871">
        <v>-1</v>
      </c>
      <c r="C8871" t="s">
        <v>7715</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17477</v>
      </c>
      <c r="R8871">
        <v>5970</v>
      </c>
      <c r="S8871">
        <v>6072</v>
      </c>
    </row>
    <row r="8872" spans="1:19" x14ac:dyDescent="0.3">
      <c r="A8872" t="s">
        <v>99</v>
      </c>
      <c r="B8872">
        <v>-1</v>
      </c>
      <c r="C8872" t="s">
        <v>7715</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17478</v>
      </c>
      <c r="R8872">
        <v>6073</v>
      </c>
      <c r="S8872">
        <v>6302</v>
      </c>
    </row>
    <row r="8873" spans="1:19" x14ac:dyDescent="0.3">
      <c r="A8873" t="s">
        <v>99</v>
      </c>
      <c r="B8873">
        <v>-1</v>
      </c>
      <c r="C8873" t="s">
        <v>7715</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17479</v>
      </c>
      <c r="R8873">
        <v>6303</v>
      </c>
      <c r="S8873">
        <v>6523</v>
      </c>
    </row>
    <row r="8874" spans="1:19" x14ac:dyDescent="0.3">
      <c r="A8874" t="s">
        <v>99</v>
      </c>
      <c r="B8874">
        <v>-1</v>
      </c>
      <c r="C8874" t="s">
        <v>7715</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17480</v>
      </c>
      <c r="R8874">
        <v>6524</v>
      </c>
      <c r="S8874">
        <v>6671</v>
      </c>
    </row>
    <row r="8875" spans="1:19" x14ac:dyDescent="0.3">
      <c r="A8875" t="s">
        <v>99</v>
      </c>
      <c r="B8875">
        <v>-1</v>
      </c>
      <c r="C8875" t="s">
        <v>7715</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17481</v>
      </c>
      <c r="R8875">
        <v>6672</v>
      </c>
      <c r="S8875">
        <v>6930</v>
      </c>
    </row>
    <row r="8876" spans="1:19" x14ac:dyDescent="0.3">
      <c r="A8876" t="s">
        <v>99</v>
      </c>
      <c r="B8876">
        <v>-1</v>
      </c>
      <c r="C8876" t="s">
        <v>7715</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17482</v>
      </c>
      <c r="R8876">
        <v>6931</v>
      </c>
      <c r="S8876">
        <v>7180</v>
      </c>
    </row>
    <row r="8877" spans="1:19" x14ac:dyDescent="0.3">
      <c r="A8877" t="s">
        <v>99</v>
      </c>
      <c r="B8877">
        <v>-1</v>
      </c>
      <c r="C8877" t="s">
        <v>7715</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17483</v>
      </c>
      <c r="R8877">
        <v>7181</v>
      </c>
      <c r="S8877">
        <v>7349</v>
      </c>
    </row>
    <row r="8878" spans="1:19" x14ac:dyDescent="0.3">
      <c r="A8878" t="s">
        <v>99</v>
      </c>
      <c r="B8878">
        <v>-1</v>
      </c>
      <c r="C8878" t="s">
        <v>7715</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17484</v>
      </c>
      <c r="R8878">
        <v>7350</v>
      </c>
      <c r="S8878">
        <v>7490</v>
      </c>
    </row>
    <row r="8879" spans="1:19" x14ac:dyDescent="0.3">
      <c r="A8879" t="s">
        <v>99</v>
      </c>
      <c r="B8879">
        <v>-1</v>
      </c>
      <c r="C8879" t="s">
        <v>7715</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17485</v>
      </c>
      <c r="R8879">
        <v>7491</v>
      </c>
      <c r="S8879">
        <v>7668</v>
      </c>
    </row>
    <row r="8880" spans="1:19" x14ac:dyDescent="0.3">
      <c r="A8880" t="s">
        <v>99</v>
      </c>
      <c r="B8880">
        <v>-1</v>
      </c>
      <c r="C8880" t="s">
        <v>7715</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17486</v>
      </c>
      <c r="R8880">
        <v>7669</v>
      </c>
      <c r="S8880">
        <v>7862</v>
      </c>
    </row>
    <row r="8881" spans="1:19" x14ac:dyDescent="0.3">
      <c r="A8881" t="s">
        <v>99</v>
      </c>
      <c r="B8881">
        <v>-1</v>
      </c>
      <c r="C8881" t="s">
        <v>7715</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17487</v>
      </c>
      <c r="R8881">
        <v>7863</v>
      </c>
      <c r="S8881">
        <v>8119</v>
      </c>
    </row>
    <row r="8882" spans="1:19" x14ac:dyDescent="0.3">
      <c r="A8882" t="s">
        <v>99</v>
      </c>
      <c r="B8882">
        <v>-1</v>
      </c>
      <c r="C8882" t="s">
        <v>7715</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17488</v>
      </c>
      <c r="R8882">
        <v>8120</v>
      </c>
      <c r="S8882">
        <v>8274</v>
      </c>
    </row>
    <row r="8883" spans="1:19" x14ac:dyDescent="0.3">
      <c r="A8883" t="s">
        <v>99</v>
      </c>
      <c r="B8883">
        <v>-1</v>
      </c>
      <c r="C8883" t="s">
        <v>7715</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17489</v>
      </c>
      <c r="R8883">
        <v>8275</v>
      </c>
      <c r="S8883">
        <v>8489</v>
      </c>
    </row>
    <row r="8884" spans="1:19" x14ac:dyDescent="0.3">
      <c r="A8884" t="s">
        <v>99</v>
      </c>
      <c r="B8884">
        <v>-1</v>
      </c>
      <c r="C8884" t="s">
        <v>7715</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17490</v>
      </c>
      <c r="R8884">
        <v>8490</v>
      </c>
      <c r="S8884">
        <v>8667</v>
      </c>
    </row>
    <row r="8885" spans="1:19" x14ac:dyDescent="0.3">
      <c r="A8885" t="s">
        <v>99</v>
      </c>
      <c r="B8885">
        <v>-1</v>
      </c>
      <c r="C8885" t="s">
        <v>7715</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17491</v>
      </c>
      <c r="R8885">
        <v>8668</v>
      </c>
      <c r="S8885">
        <v>8843</v>
      </c>
    </row>
    <row r="8886" spans="1:19" x14ac:dyDescent="0.3">
      <c r="A8886" t="s">
        <v>99</v>
      </c>
      <c r="B8886">
        <v>-1</v>
      </c>
      <c r="C8886" t="s">
        <v>7715</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17492</v>
      </c>
      <c r="R8886">
        <v>8844</v>
      </c>
      <c r="S8886">
        <v>8950</v>
      </c>
    </row>
    <row r="8887" spans="1:19" x14ac:dyDescent="0.3">
      <c r="A8887" t="s">
        <v>99</v>
      </c>
      <c r="B8887">
        <v>-1</v>
      </c>
      <c r="C8887" t="s">
        <v>7715</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17493</v>
      </c>
      <c r="R8887">
        <v>8951</v>
      </c>
      <c r="S8887">
        <v>9193</v>
      </c>
    </row>
    <row r="8888" spans="1:19" x14ac:dyDescent="0.3">
      <c r="A8888" t="s">
        <v>99</v>
      </c>
      <c r="B8888">
        <v>-1</v>
      </c>
      <c r="C8888" t="s">
        <v>7715</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17494</v>
      </c>
      <c r="R8888">
        <v>9194</v>
      </c>
      <c r="S8888">
        <v>9369</v>
      </c>
    </row>
    <row r="8889" spans="1:19" x14ac:dyDescent="0.3">
      <c r="A8889" t="s">
        <v>99</v>
      </c>
      <c r="B8889">
        <v>-1</v>
      </c>
      <c r="C8889" t="s">
        <v>7715</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17495</v>
      </c>
      <c r="R8889">
        <v>9370</v>
      </c>
      <c r="S8889">
        <v>9443</v>
      </c>
    </row>
    <row r="8890" spans="1:19" x14ac:dyDescent="0.3">
      <c r="A8890" t="s">
        <v>99</v>
      </c>
      <c r="B8890">
        <v>-1</v>
      </c>
      <c r="C8890" t="s">
        <v>7715</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17496</v>
      </c>
      <c r="R8890">
        <v>9444</v>
      </c>
      <c r="S8890">
        <v>9605</v>
      </c>
    </row>
    <row r="8891" spans="1:19" x14ac:dyDescent="0.3">
      <c r="A8891" t="s">
        <v>99</v>
      </c>
      <c r="B8891">
        <v>-1</v>
      </c>
      <c r="C8891" t="s">
        <v>7715</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17497</v>
      </c>
      <c r="R8891">
        <v>9606</v>
      </c>
      <c r="S8891">
        <v>9763</v>
      </c>
    </row>
    <row r="8892" spans="1:19" x14ac:dyDescent="0.3">
      <c r="A8892" t="s">
        <v>99</v>
      </c>
      <c r="B8892">
        <v>-1</v>
      </c>
      <c r="C8892" t="s">
        <v>7715</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17498</v>
      </c>
      <c r="R8892">
        <v>9764</v>
      </c>
      <c r="S8892">
        <v>9983</v>
      </c>
    </row>
    <row r="8893" spans="1:19" x14ac:dyDescent="0.3">
      <c r="A8893" t="s">
        <v>99</v>
      </c>
      <c r="B8893">
        <v>-1</v>
      </c>
      <c r="C8893" t="s">
        <v>7715</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17499</v>
      </c>
      <c r="R8893">
        <v>9984</v>
      </c>
      <c r="S8893">
        <v>10181</v>
      </c>
    </row>
    <row r="8894" spans="1:19" x14ac:dyDescent="0.3">
      <c r="A8894" t="s">
        <v>99</v>
      </c>
      <c r="B8894">
        <v>-1</v>
      </c>
      <c r="C8894" t="s">
        <v>7715</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17500</v>
      </c>
      <c r="R8894">
        <v>10182</v>
      </c>
      <c r="S8894">
        <v>10280</v>
      </c>
    </row>
    <row r="8895" spans="1:19" x14ac:dyDescent="0.3">
      <c r="A8895" t="s">
        <v>99</v>
      </c>
      <c r="B8895">
        <v>-1</v>
      </c>
      <c r="C8895" t="s">
        <v>7715</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17501</v>
      </c>
      <c r="R8895">
        <v>10281</v>
      </c>
      <c r="S8895">
        <v>10286</v>
      </c>
    </row>
    <row r="8896" spans="1:19" x14ac:dyDescent="0.3">
      <c r="A8896" t="s">
        <v>99</v>
      </c>
      <c r="B8896">
        <v>-1</v>
      </c>
      <c r="C8896" t="s">
        <v>7715</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17502</v>
      </c>
      <c r="R8896">
        <v>10287</v>
      </c>
      <c r="S8896">
        <v>10383</v>
      </c>
    </row>
    <row r="8897" spans="1:19" x14ac:dyDescent="0.3">
      <c r="A8897" t="s">
        <v>99</v>
      </c>
      <c r="B8897">
        <v>-1</v>
      </c>
      <c r="C8897" t="s">
        <v>7722</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17438</v>
      </c>
      <c r="R8897">
        <v>1</v>
      </c>
      <c r="S8897">
        <v>226</v>
      </c>
    </row>
    <row r="8898" spans="1:19" x14ac:dyDescent="0.3">
      <c r="A8898" t="s">
        <v>99</v>
      </c>
      <c r="B8898">
        <v>-1</v>
      </c>
      <c r="C8898" t="s">
        <v>7722</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17439</v>
      </c>
      <c r="R8898">
        <v>227</v>
      </c>
      <c r="S8898">
        <v>337</v>
      </c>
    </row>
    <row r="8899" spans="1:19" x14ac:dyDescent="0.3">
      <c r="A8899" t="s">
        <v>99</v>
      </c>
      <c r="B8899">
        <v>-1</v>
      </c>
      <c r="C8899" t="s">
        <v>7722</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17440</v>
      </c>
      <c r="R8899">
        <v>338</v>
      </c>
      <c r="S8899">
        <v>473</v>
      </c>
    </row>
    <row r="8900" spans="1:19" x14ac:dyDescent="0.3">
      <c r="A8900" t="s">
        <v>99</v>
      </c>
      <c r="B8900">
        <v>-1</v>
      </c>
      <c r="C8900" t="s">
        <v>7722</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17441</v>
      </c>
      <c r="R8900">
        <v>474</v>
      </c>
      <c r="S8900">
        <v>544</v>
      </c>
    </row>
    <row r="8901" spans="1:19" x14ac:dyDescent="0.3">
      <c r="A8901" t="s">
        <v>99</v>
      </c>
      <c r="B8901">
        <v>-1</v>
      </c>
      <c r="C8901" t="s">
        <v>7722</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17442</v>
      </c>
      <c r="R8901">
        <v>545</v>
      </c>
      <c r="S8901">
        <v>577</v>
      </c>
    </row>
    <row r="8902" spans="1:19" x14ac:dyDescent="0.3">
      <c r="A8902" t="s">
        <v>99</v>
      </c>
      <c r="B8902">
        <v>-1</v>
      </c>
      <c r="C8902" t="s">
        <v>7722</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17443</v>
      </c>
      <c r="R8902">
        <v>578</v>
      </c>
      <c r="S8902">
        <v>656</v>
      </c>
    </row>
    <row r="8903" spans="1:19" x14ac:dyDescent="0.3">
      <c r="A8903" t="s">
        <v>99</v>
      </c>
      <c r="B8903">
        <v>-1</v>
      </c>
      <c r="C8903" t="s">
        <v>7722</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17444</v>
      </c>
      <c r="R8903">
        <v>657</v>
      </c>
      <c r="S8903">
        <v>753</v>
      </c>
    </row>
    <row r="8904" spans="1:19" x14ac:dyDescent="0.3">
      <c r="A8904" t="s">
        <v>99</v>
      </c>
      <c r="B8904">
        <v>-1</v>
      </c>
      <c r="C8904" t="s">
        <v>7722</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17445</v>
      </c>
      <c r="R8904">
        <v>754</v>
      </c>
      <c r="S8904">
        <v>805</v>
      </c>
    </row>
    <row r="8905" spans="1:19" x14ac:dyDescent="0.3">
      <c r="A8905" t="s">
        <v>99</v>
      </c>
      <c r="B8905">
        <v>-1</v>
      </c>
      <c r="C8905" t="s">
        <v>7722</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17446</v>
      </c>
      <c r="R8905">
        <v>806</v>
      </c>
      <c r="S8905">
        <v>902</v>
      </c>
    </row>
    <row r="8906" spans="1:19" x14ac:dyDescent="0.3">
      <c r="A8906" t="s">
        <v>99</v>
      </c>
      <c r="B8906">
        <v>-1</v>
      </c>
      <c r="C8906" t="s">
        <v>7722</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17447</v>
      </c>
      <c r="R8906">
        <v>903</v>
      </c>
      <c r="S8906">
        <v>1143</v>
      </c>
    </row>
    <row r="8907" spans="1:19" x14ac:dyDescent="0.3">
      <c r="A8907" t="s">
        <v>99</v>
      </c>
      <c r="B8907">
        <v>-1</v>
      </c>
      <c r="C8907" t="s">
        <v>7722</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17448</v>
      </c>
      <c r="R8907">
        <v>1144</v>
      </c>
      <c r="S8907">
        <v>1289</v>
      </c>
    </row>
    <row r="8908" spans="1:19" x14ac:dyDescent="0.3">
      <c r="A8908" t="s">
        <v>99</v>
      </c>
      <c r="B8908">
        <v>-1</v>
      </c>
      <c r="C8908" t="s">
        <v>7722</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17449</v>
      </c>
      <c r="R8908">
        <v>1290</v>
      </c>
      <c r="S8908">
        <v>1441</v>
      </c>
    </row>
    <row r="8909" spans="1:19" x14ac:dyDescent="0.3">
      <c r="A8909" t="s">
        <v>99</v>
      </c>
      <c r="B8909">
        <v>-1</v>
      </c>
      <c r="C8909" t="s">
        <v>7722</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17450</v>
      </c>
      <c r="R8909">
        <v>1442</v>
      </c>
      <c r="S8909">
        <v>1554</v>
      </c>
    </row>
    <row r="8910" spans="1:19" x14ac:dyDescent="0.3">
      <c r="A8910" t="s">
        <v>99</v>
      </c>
      <c r="B8910">
        <v>-1</v>
      </c>
      <c r="C8910" t="s">
        <v>7722</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17451</v>
      </c>
      <c r="R8910">
        <v>1555</v>
      </c>
      <c r="S8910">
        <v>1763</v>
      </c>
    </row>
    <row r="8911" spans="1:19" x14ac:dyDescent="0.3">
      <c r="A8911" t="s">
        <v>99</v>
      </c>
      <c r="B8911">
        <v>-1</v>
      </c>
      <c r="C8911" t="s">
        <v>7722</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17452</v>
      </c>
      <c r="R8911">
        <v>1764</v>
      </c>
      <c r="S8911">
        <v>1892</v>
      </c>
    </row>
    <row r="8912" spans="1:19" x14ac:dyDescent="0.3">
      <c r="A8912" t="s">
        <v>99</v>
      </c>
      <c r="B8912">
        <v>-1</v>
      </c>
      <c r="C8912" t="s">
        <v>7722</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17453</v>
      </c>
      <c r="R8912">
        <v>1893</v>
      </c>
      <c r="S8912">
        <v>2002</v>
      </c>
    </row>
    <row r="8913" spans="1:19" x14ac:dyDescent="0.3">
      <c r="A8913" t="s">
        <v>99</v>
      </c>
      <c r="B8913">
        <v>-1</v>
      </c>
      <c r="C8913" t="s">
        <v>7722</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17454</v>
      </c>
      <c r="R8913">
        <v>2003</v>
      </c>
      <c r="S8913">
        <v>2069</v>
      </c>
    </row>
    <row r="8914" spans="1:19" x14ac:dyDescent="0.3">
      <c r="A8914" t="s">
        <v>99</v>
      </c>
      <c r="B8914">
        <v>-1</v>
      </c>
      <c r="C8914" t="s">
        <v>7722</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17455</v>
      </c>
      <c r="R8914">
        <v>2070</v>
      </c>
      <c r="S8914">
        <v>2303</v>
      </c>
    </row>
    <row r="8915" spans="1:19" x14ac:dyDescent="0.3">
      <c r="A8915" t="s">
        <v>99</v>
      </c>
      <c r="B8915">
        <v>-1</v>
      </c>
      <c r="C8915" t="s">
        <v>7722</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17456</v>
      </c>
      <c r="R8915">
        <v>2304</v>
      </c>
      <c r="S8915">
        <v>2465</v>
      </c>
    </row>
    <row r="8916" spans="1:19" x14ac:dyDescent="0.3">
      <c r="A8916" t="s">
        <v>99</v>
      </c>
      <c r="B8916">
        <v>-1</v>
      </c>
      <c r="C8916" t="s">
        <v>7722</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17457</v>
      </c>
      <c r="R8916">
        <v>2466</v>
      </c>
      <c r="S8916">
        <v>2702</v>
      </c>
    </row>
    <row r="8917" spans="1:19" x14ac:dyDescent="0.3">
      <c r="A8917" t="s">
        <v>99</v>
      </c>
      <c r="B8917">
        <v>-1</v>
      </c>
      <c r="C8917" t="s">
        <v>7722</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17458</v>
      </c>
      <c r="R8917">
        <v>2703</v>
      </c>
      <c r="S8917">
        <v>2895</v>
      </c>
    </row>
    <row r="8918" spans="1:19" x14ac:dyDescent="0.3">
      <c r="A8918" t="s">
        <v>99</v>
      </c>
      <c r="B8918">
        <v>-1</v>
      </c>
      <c r="C8918" t="s">
        <v>7722</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17459</v>
      </c>
      <c r="R8918">
        <v>2896</v>
      </c>
      <c r="S8918">
        <v>3008</v>
      </c>
    </row>
    <row r="8919" spans="1:19" x14ac:dyDescent="0.3">
      <c r="A8919" t="s">
        <v>99</v>
      </c>
      <c r="B8919">
        <v>-1</v>
      </c>
      <c r="C8919" t="s">
        <v>7722</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17460</v>
      </c>
      <c r="R8919">
        <v>3009</v>
      </c>
      <c r="S8919">
        <v>3146</v>
      </c>
    </row>
    <row r="8920" spans="1:19" x14ac:dyDescent="0.3">
      <c r="A8920" t="s">
        <v>99</v>
      </c>
      <c r="B8920">
        <v>-1</v>
      </c>
      <c r="C8920" t="s">
        <v>7722</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17461</v>
      </c>
      <c r="R8920">
        <v>3147</v>
      </c>
      <c r="S8920">
        <v>3333</v>
      </c>
    </row>
    <row r="8921" spans="1:19" x14ac:dyDescent="0.3">
      <c r="A8921" t="s">
        <v>99</v>
      </c>
      <c r="B8921">
        <v>-1</v>
      </c>
      <c r="C8921" t="s">
        <v>7722</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17462</v>
      </c>
      <c r="R8921">
        <v>3334</v>
      </c>
      <c r="S8921">
        <v>3539</v>
      </c>
    </row>
    <row r="8922" spans="1:19" x14ac:dyDescent="0.3">
      <c r="A8922" t="s">
        <v>99</v>
      </c>
      <c r="B8922">
        <v>-1</v>
      </c>
      <c r="C8922" t="s">
        <v>7722</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17463</v>
      </c>
      <c r="R8922">
        <v>3540</v>
      </c>
      <c r="S8922">
        <v>3711</v>
      </c>
    </row>
    <row r="8923" spans="1:19" x14ac:dyDescent="0.3">
      <c r="A8923" t="s">
        <v>99</v>
      </c>
      <c r="B8923">
        <v>-1</v>
      </c>
      <c r="C8923" t="s">
        <v>7722</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17464</v>
      </c>
      <c r="R8923">
        <v>3712</v>
      </c>
      <c r="S8923">
        <v>3912</v>
      </c>
    </row>
    <row r="8924" spans="1:19" x14ac:dyDescent="0.3">
      <c r="A8924" t="s">
        <v>99</v>
      </c>
      <c r="B8924">
        <v>-1</v>
      </c>
      <c r="C8924" t="s">
        <v>7722</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17465</v>
      </c>
      <c r="R8924">
        <v>3913</v>
      </c>
      <c r="S8924">
        <v>4145</v>
      </c>
    </row>
    <row r="8925" spans="1:19" x14ac:dyDescent="0.3">
      <c r="A8925" t="s">
        <v>99</v>
      </c>
      <c r="B8925">
        <v>-1</v>
      </c>
      <c r="C8925" t="s">
        <v>7722</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17466</v>
      </c>
      <c r="R8925">
        <v>4146</v>
      </c>
      <c r="S8925">
        <v>4303</v>
      </c>
    </row>
    <row r="8926" spans="1:19" x14ac:dyDescent="0.3">
      <c r="A8926" t="s">
        <v>99</v>
      </c>
      <c r="B8926">
        <v>-1</v>
      </c>
      <c r="C8926" t="s">
        <v>7722</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17467</v>
      </c>
      <c r="R8926">
        <v>4304</v>
      </c>
      <c r="S8926">
        <v>4511</v>
      </c>
    </row>
    <row r="8927" spans="1:19" x14ac:dyDescent="0.3">
      <c r="A8927" t="s">
        <v>99</v>
      </c>
      <c r="B8927">
        <v>-1</v>
      </c>
      <c r="C8927" t="s">
        <v>7722</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17468</v>
      </c>
      <c r="R8927">
        <v>4512</v>
      </c>
      <c r="S8927">
        <v>4588</v>
      </c>
    </row>
    <row r="8928" spans="1:19" x14ac:dyDescent="0.3">
      <c r="A8928" t="s">
        <v>99</v>
      </c>
      <c r="B8928">
        <v>-1</v>
      </c>
      <c r="C8928" t="s">
        <v>7722</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17469</v>
      </c>
      <c r="R8928">
        <v>4589</v>
      </c>
      <c r="S8928">
        <v>4747</v>
      </c>
    </row>
    <row r="8929" spans="1:19" x14ac:dyDescent="0.3">
      <c r="A8929" t="s">
        <v>99</v>
      </c>
      <c r="B8929">
        <v>-1</v>
      </c>
      <c r="C8929" t="s">
        <v>7722</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17470</v>
      </c>
      <c r="R8929">
        <v>4748</v>
      </c>
      <c r="S8929">
        <v>4936</v>
      </c>
    </row>
    <row r="8930" spans="1:19" x14ac:dyDescent="0.3">
      <c r="A8930" t="s">
        <v>99</v>
      </c>
      <c r="B8930">
        <v>-1</v>
      </c>
      <c r="C8930" t="s">
        <v>7722</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17471</v>
      </c>
      <c r="R8930">
        <v>4937</v>
      </c>
      <c r="S8930">
        <v>5210</v>
      </c>
    </row>
    <row r="8931" spans="1:19" x14ac:dyDescent="0.3">
      <c r="A8931" t="s">
        <v>99</v>
      </c>
      <c r="B8931">
        <v>-1</v>
      </c>
      <c r="C8931" t="s">
        <v>7722</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17472</v>
      </c>
      <c r="R8931">
        <v>5211</v>
      </c>
      <c r="S8931">
        <v>5351</v>
      </c>
    </row>
    <row r="8932" spans="1:19" x14ac:dyDescent="0.3">
      <c r="A8932" t="s">
        <v>99</v>
      </c>
      <c r="B8932">
        <v>-1</v>
      </c>
      <c r="C8932" t="s">
        <v>7722</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17473</v>
      </c>
      <c r="R8932">
        <v>5352</v>
      </c>
      <c r="S8932">
        <v>5529</v>
      </c>
    </row>
    <row r="8933" spans="1:19" x14ac:dyDescent="0.3">
      <c r="A8933" t="s">
        <v>99</v>
      </c>
      <c r="B8933">
        <v>-1</v>
      </c>
      <c r="C8933" t="s">
        <v>7722</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17474</v>
      </c>
      <c r="R8933">
        <v>5530</v>
      </c>
      <c r="S8933">
        <v>5614</v>
      </c>
    </row>
    <row r="8934" spans="1:19" x14ac:dyDescent="0.3">
      <c r="A8934" t="s">
        <v>99</v>
      </c>
      <c r="B8934">
        <v>-1</v>
      </c>
      <c r="C8934" t="s">
        <v>7722</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17475</v>
      </c>
      <c r="R8934">
        <v>5615</v>
      </c>
      <c r="S8934">
        <v>5797</v>
      </c>
    </row>
    <row r="8935" spans="1:19" x14ac:dyDescent="0.3">
      <c r="A8935" t="s">
        <v>99</v>
      </c>
      <c r="B8935">
        <v>-1</v>
      </c>
      <c r="C8935" t="s">
        <v>7722</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17476</v>
      </c>
      <c r="R8935">
        <v>5798</v>
      </c>
      <c r="S8935">
        <v>5969</v>
      </c>
    </row>
    <row r="8936" spans="1:19" x14ac:dyDescent="0.3">
      <c r="A8936" t="s">
        <v>99</v>
      </c>
      <c r="B8936">
        <v>-1</v>
      </c>
      <c r="C8936" t="s">
        <v>7722</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17477</v>
      </c>
      <c r="R8936">
        <v>5970</v>
      </c>
      <c r="S8936">
        <v>6072</v>
      </c>
    </row>
    <row r="8937" spans="1:19" x14ac:dyDescent="0.3">
      <c r="A8937" t="s">
        <v>99</v>
      </c>
      <c r="B8937">
        <v>-1</v>
      </c>
      <c r="C8937" t="s">
        <v>7722</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17478</v>
      </c>
      <c r="R8937">
        <v>6073</v>
      </c>
      <c r="S8937">
        <v>6302</v>
      </c>
    </row>
    <row r="8938" spans="1:19" x14ac:dyDescent="0.3">
      <c r="A8938" t="s">
        <v>99</v>
      </c>
      <c r="B8938">
        <v>-1</v>
      </c>
      <c r="C8938" t="s">
        <v>7722</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17479</v>
      </c>
      <c r="R8938">
        <v>6303</v>
      </c>
      <c r="S8938">
        <v>6523</v>
      </c>
    </row>
    <row r="8939" spans="1:19" x14ac:dyDescent="0.3">
      <c r="A8939" t="s">
        <v>99</v>
      </c>
      <c r="B8939">
        <v>-1</v>
      </c>
      <c r="C8939" t="s">
        <v>7722</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17480</v>
      </c>
      <c r="R8939">
        <v>6524</v>
      </c>
      <c r="S8939">
        <v>6671</v>
      </c>
    </row>
    <row r="8940" spans="1:19" x14ac:dyDescent="0.3">
      <c r="A8940" t="s">
        <v>99</v>
      </c>
      <c r="B8940">
        <v>-1</v>
      </c>
      <c r="C8940" t="s">
        <v>7722</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17481</v>
      </c>
      <c r="R8940">
        <v>6672</v>
      </c>
      <c r="S8940">
        <v>6930</v>
      </c>
    </row>
    <row r="8941" spans="1:19" x14ac:dyDescent="0.3">
      <c r="A8941" t="s">
        <v>99</v>
      </c>
      <c r="B8941">
        <v>-1</v>
      </c>
      <c r="C8941" t="s">
        <v>7722</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17482</v>
      </c>
      <c r="R8941">
        <v>6931</v>
      </c>
      <c r="S8941">
        <v>7180</v>
      </c>
    </row>
    <row r="8942" spans="1:19" x14ac:dyDescent="0.3">
      <c r="A8942" t="s">
        <v>99</v>
      </c>
      <c r="B8942">
        <v>-1</v>
      </c>
      <c r="C8942" t="s">
        <v>7722</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17483</v>
      </c>
      <c r="R8942">
        <v>7181</v>
      </c>
      <c r="S8942">
        <v>7349</v>
      </c>
    </row>
    <row r="8943" spans="1:19" x14ac:dyDescent="0.3">
      <c r="A8943" t="s">
        <v>99</v>
      </c>
      <c r="B8943">
        <v>-1</v>
      </c>
      <c r="C8943" t="s">
        <v>7722</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17484</v>
      </c>
      <c r="R8943">
        <v>7350</v>
      </c>
      <c r="S8943">
        <v>7490</v>
      </c>
    </row>
    <row r="8944" spans="1:19" x14ac:dyDescent="0.3">
      <c r="A8944" t="s">
        <v>99</v>
      </c>
      <c r="B8944">
        <v>-1</v>
      </c>
      <c r="C8944" t="s">
        <v>7722</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17485</v>
      </c>
      <c r="R8944">
        <v>7491</v>
      </c>
      <c r="S8944">
        <v>7668</v>
      </c>
    </row>
    <row r="8945" spans="1:19" x14ac:dyDescent="0.3">
      <c r="A8945" t="s">
        <v>99</v>
      </c>
      <c r="B8945">
        <v>-1</v>
      </c>
      <c r="C8945" t="s">
        <v>7722</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17486</v>
      </c>
      <c r="R8945">
        <v>7669</v>
      </c>
      <c r="S8945">
        <v>7862</v>
      </c>
    </row>
    <row r="8946" spans="1:19" x14ac:dyDescent="0.3">
      <c r="A8946" t="s">
        <v>99</v>
      </c>
      <c r="B8946">
        <v>-1</v>
      </c>
      <c r="C8946" t="s">
        <v>7722</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17487</v>
      </c>
      <c r="R8946">
        <v>7863</v>
      </c>
      <c r="S8946">
        <v>8119</v>
      </c>
    </row>
    <row r="8947" spans="1:19" x14ac:dyDescent="0.3">
      <c r="A8947" t="s">
        <v>99</v>
      </c>
      <c r="B8947">
        <v>-1</v>
      </c>
      <c r="C8947" t="s">
        <v>7722</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17488</v>
      </c>
      <c r="R8947">
        <v>8120</v>
      </c>
      <c r="S8947">
        <v>8274</v>
      </c>
    </row>
    <row r="8948" spans="1:19" x14ac:dyDescent="0.3">
      <c r="A8948" t="s">
        <v>99</v>
      </c>
      <c r="B8948">
        <v>-1</v>
      </c>
      <c r="C8948" t="s">
        <v>7722</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17489</v>
      </c>
      <c r="R8948">
        <v>8275</v>
      </c>
      <c r="S8948">
        <v>8489</v>
      </c>
    </row>
    <row r="8949" spans="1:19" x14ac:dyDescent="0.3">
      <c r="A8949" t="s">
        <v>99</v>
      </c>
      <c r="B8949">
        <v>-1</v>
      </c>
      <c r="C8949" t="s">
        <v>7722</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17490</v>
      </c>
      <c r="R8949">
        <v>8490</v>
      </c>
      <c r="S8949">
        <v>8667</v>
      </c>
    </row>
    <row r="8950" spans="1:19" x14ac:dyDescent="0.3">
      <c r="A8950" t="s">
        <v>99</v>
      </c>
      <c r="B8950">
        <v>-1</v>
      </c>
      <c r="C8950" t="s">
        <v>7722</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17491</v>
      </c>
      <c r="R8950">
        <v>8668</v>
      </c>
      <c r="S8950">
        <v>8843</v>
      </c>
    </row>
    <row r="8951" spans="1:19" x14ac:dyDescent="0.3">
      <c r="A8951" t="s">
        <v>99</v>
      </c>
      <c r="B8951">
        <v>-1</v>
      </c>
      <c r="C8951" t="s">
        <v>7722</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17492</v>
      </c>
      <c r="R8951">
        <v>8844</v>
      </c>
      <c r="S8951">
        <v>8950</v>
      </c>
    </row>
    <row r="8952" spans="1:19" x14ac:dyDescent="0.3">
      <c r="A8952" t="s">
        <v>99</v>
      </c>
      <c r="B8952">
        <v>-1</v>
      </c>
      <c r="C8952" t="s">
        <v>7722</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17493</v>
      </c>
      <c r="R8952">
        <v>8951</v>
      </c>
      <c r="S8952">
        <v>9193</v>
      </c>
    </row>
    <row r="8953" spans="1:19" x14ac:dyDescent="0.3">
      <c r="A8953" t="s">
        <v>99</v>
      </c>
      <c r="B8953">
        <v>-1</v>
      </c>
      <c r="C8953" t="s">
        <v>7722</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17494</v>
      </c>
      <c r="R8953">
        <v>9194</v>
      </c>
      <c r="S8953">
        <v>9369</v>
      </c>
    </row>
    <row r="8954" spans="1:19" x14ac:dyDescent="0.3">
      <c r="A8954" t="s">
        <v>99</v>
      </c>
      <c r="B8954">
        <v>-1</v>
      </c>
      <c r="C8954" t="s">
        <v>7722</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17495</v>
      </c>
      <c r="R8954">
        <v>9370</v>
      </c>
      <c r="S8954">
        <v>9443</v>
      </c>
    </row>
    <row r="8955" spans="1:19" x14ac:dyDescent="0.3">
      <c r="A8955" t="s">
        <v>99</v>
      </c>
      <c r="B8955">
        <v>-1</v>
      </c>
      <c r="C8955" t="s">
        <v>7722</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17496</v>
      </c>
      <c r="R8955">
        <v>9444</v>
      </c>
      <c r="S8955">
        <v>9605</v>
      </c>
    </row>
    <row r="8956" spans="1:19" x14ac:dyDescent="0.3">
      <c r="A8956" t="s">
        <v>99</v>
      </c>
      <c r="B8956">
        <v>-1</v>
      </c>
      <c r="C8956" t="s">
        <v>7722</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17497</v>
      </c>
      <c r="R8956">
        <v>9606</v>
      </c>
      <c r="S8956">
        <v>9763</v>
      </c>
    </row>
    <row r="8957" spans="1:19" x14ac:dyDescent="0.3">
      <c r="A8957" t="s">
        <v>99</v>
      </c>
      <c r="B8957">
        <v>-1</v>
      </c>
      <c r="C8957" t="s">
        <v>7722</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17498</v>
      </c>
      <c r="R8957">
        <v>9764</v>
      </c>
      <c r="S8957">
        <v>9983</v>
      </c>
    </row>
    <row r="8958" spans="1:19" x14ac:dyDescent="0.3">
      <c r="A8958" t="s">
        <v>99</v>
      </c>
      <c r="B8958">
        <v>-1</v>
      </c>
      <c r="C8958" t="s">
        <v>7722</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17499</v>
      </c>
      <c r="R8958">
        <v>9984</v>
      </c>
      <c r="S8958">
        <v>10181</v>
      </c>
    </row>
    <row r="8959" spans="1:19" x14ac:dyDescent="0.3">
      <c r="A8959" t="s">
        <v>99</v>
      </c>
      <c r="B8959">
        <v>-1</v>
      </c>
      <c r="C8959" t="s">
        <v>7722</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17500</v>
      </c>
      <c r="R8959">
        <v>10182</v>
      </c>
      <c r="S8959">
        <v>10280</v>
      </c>
    </row>
    <row r="8960" spans="1:19" x14ac:dyDescent="0.3">
      <c r="A8960" t="s">
        <v>99</v>
      </c>
      <c r="B8960">
        <v>-1</v>
      </c>
      <c r="C8960" t="s">
        <v>7722</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17502</v>
      </c>
      <c r="R8960">
        <v>10281</v>
      </c>
      <c r="S8960">
        <v>10377</v>
      </c>
    </row>
    <row r="8961" spans="1:19" x14ac:dyDescent="0.3">
      <c r="A8961" t="s">
        <v>5680</v>
      </c>
      <c r="B8961">
        <v>-1</v>
      </c>
      <c r="C8961" t="s">
        <v>5681</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17503</v>
      </c>
      <c r="R8961">
        <v>1</v>
      </c>
      <c r="S8961">
        <v>81</v>
      </c>
    </row>
    <row r="8962" spans="1:19" x14ac:dyDescent="0.3">
      <c r="A8962" t="s">
        <v>5680</v>
      </c>
      <c r="B8962">
        <v>-1</v>
      </c>
      <c r="C8962" t="s">
        <v>5681</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17504</v>
      </c>
      <c r="R8962">
        <v>82</v>
      </c>
      <c r="S8962">
        <v>586</v>
      </c>
    </row>
    <row r="8963" spans="1:19" x14ac:dyDescent="0.3">
      <c r="A8963" t="s">
        <v>5680</v>
      </c>
      <c r="B8963">
        <v>-1</v>
      </c>
      <c r="C8963" t="s">
        <v>5681</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17505</v>
      </c>
      <c r="R8963">
        <v>587</v>
      </c>
      <c r="S8963">
        <v>1185</v>
      </c>
    </row>
    <row r="8964" spans="1:19" x14ac:dyDescent="0.3">
      <c r="A8964" t="s">
        <v>5680</v>
      </c>
      <c r="B8964">
        <v>-1</v>
      </c>
      <c r="C8964" t="s">
        <v>5685</v>
      </c>
      <c r="D8964">
        <f>INDEX(Transcripts[#Data], MATCH(Exons[[#This Row],[Transcript stable ID]], Transcripts[Transcript stable ID], 0), 4)</f>
        <v>0</v>
      </c>
      <c r="E8964" t="s">
        <v>27</v>
      </c>
      <c r="F8964">
        <v>40367480</v>
      </c>
      <c r="G8964">
        <v>40367687</v>
      </c>
      <c r="J8964">
        <v>40367687</v>
      </c>
      <c r="K8964">
        <v>40367480</v>
      </c>
      <c r="L8964">
        <v>40367687</v>
      </c>
      <c r="N8964">
        <v>1</v>
      </c>
      <c r="Q8964" t="s">
        <v>17506</v>
      </c>
    </row>
    <row r="8965" spans="1:19" x14ac:dyDescent="0.3">
      <c r="A8965" t="s">
        <v>5680</v>
      </c>
      <c r="B8965">
        <v>-1</v>
      </c>
      <c r="C8965" t="s">
        <v>5685</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17507</v>
      </c>
      <c r="R8965">
        <v>1</v>
      </c>
      <c r="S8965">
        <v>621</v>
      </c>
    </row>
    <row r="8966" spans="1:19" x14ac:dyDescent="0.3">
      <c r="A8966" t="s">
        <v>184</v>
      </c>
      <c r="B8966">
        <v>-1</v>
      </c>
      <c r="C8966" t="s">
        <v>201</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17508</v>
      </c>
      <c r="R8966">
        <v>1</v>
      </c>
      <c r="S8966">
        <v>33</v>
      </c>
    </row>
    <row r="8967" spans="1:19" x14ac:dyDescent="0.3">
      <c r="A8967" t="s">
        <v>184</v>
      </c>
      <c r="B8967">
        <v>-1</v>
      </c>
      <c r="C8967" t="s">
        <v>201</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17509</v>
      </c>
      <c r="R8967">
        <v>34</v>
      </c>
      <c r="S8967">
        <v>95</v>
      </c>
    </row>
    <row r="8968" spans="1:19" x14ac:dyDescent="0.3">
      <c r="A8968" t="s">
        <v>184</v>
      </c>
      <c r="B8968">
        <v>-1</v>
      </c>
      <c r="C8968" t="s">
        <v>201</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17510</v>
      </c>
      <c r="R8968">
        <v>96</v>
      </c>
      <c r="S8968">
        <v>218</v>
      </c>
    </row>
    <row r="8969" spans="1:19" x14ac:dyDescent="0.3">
      <c r="A8969" t="s">
        <v>184</v>
      </c>
      <c r="B8969">
        <v>-1</v>
      </c>
      <c r="C8969" t="s">
        <v>201</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17511</v>
      </c>
      <c r="R8969">
        <v>219</v>
      </c>
      <c r="S8969">
        <v>362</v>
      </c>
    </row>
    <row r="8970" spans="1:19" x14ac:dyDescent="0.3">
      <c r="A8970" t="s">
        <v>184</v>
      </c>
      <c r="B8970">
        <v>-1</v>
      </c>
      <c r="C8970" t="s">
        <v>201</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17512</v>
      </c>
      <c r="R8970">
        <v>363</v>
      </c>
      <c r="S8970">
        <v>478</v>
      </c>
    </row>
    <row r="8971" spans="1:19" x14ac:dyDescent="0.3">
      <c r="A8971" t="s">
        <v>184</v>
      </c>
      <c r="B8971">
        <v>-1</v>
      </c>
      <c r="C8971" t="s">
        <v>201</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17513</v>
      </c>
      <c r="R8971">
        <v>479</v>
      </c>
      <c r="S8971">
        <v>606</v>
      </c>
    </row>
    <row r="8972" spans="1:19" x14ac:dyDescent="0.3">
      <c r="A8972" t="s">
        <v>184</v>
      </c>
      <c r="B8972">
        <v>-1</v>
      </c>
      <c r="C8972" t="s">
        <v>201</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17514</v>
      </c>
      <c r="R8972">
        <v>607</v>
      </c>
      <c r="S8972">
        <v>678</v>
      </c>
    </row>
    <row r="8973" spans="1:19" x14ac:dyDescent="0.3">
      <c r="A8973" t="s">
        <v>184</v>
      </c>
      <c r="B8973">
        <v>-1</v>
      </c>
      <c r="C8973" t="s">
        <v>201</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17515</v>
      </c>
      <c r="R8973">
        <v>679</v>
      </c>
      <c r="S8973">
        <v>780</v>
      </c>
    </row>
    <row r="8974" spans="1:19" x14ac:dyDescent="0.3">
      <c r="A8974" t="s">
        <v>184</v>
      </c>
      <c r="B8974">
        <v>-1</v>
      </c>
      <c r="C8974" t="s">
        <v>201</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17516</v>
      </c>
      <c r="R8974">
        <v>781</v>
      </c>
      <c r="S8974">
        <v>845</v>
      </c>
    </row>
    <row r="8975" spans="1:19" x14ac:dyDescent="0.3">
      <c r="A8975" t="s">
        <v>184</v>
      </c>
      <c r="B8975">
        <v>-1</v>
      </c>
      <c r="C8975" t="s">
        <v>201</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17517</v>
      </c>
      <c r="R8975">
        <v>846</v>
      </c>
      <c r="S8975">
        <v>975</v>
      </c>
    </row>
    <row r="8976" spans="1:19" x14ac:dyDescent="0.3">
      <c r="A8976" t="s">
        <v>184</v>
      </c>
      <c r="B8976">
        <v>-1</v>
      </c>
      <c r="C8976" t="s">
        <v>201</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17518</v>
      </c>
      <c r="R8976">
        <v>976</v>
      </c>
      <c r="S8976">
        <v>1078</v>
      </c>
    </row>
    <row r="8977" spans="1:19" x14ac:dyDescent="0.3">
      <c r="A8977" t="s">
        <v>184</v>
      </c>
      <c r="B8977">
        <v>-1</v>
      </c>
      <c r="C8977" t="s">
        <v>201</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17519</v>
      </c>
      <c r="R8977">
        <v>1079</v>
      </c>
      <c r="S8977">
        <v>1092</v>
      </c>
    </row>
    <row r="8978" spans="1:19" x14ac:dyDescent="0.3">
      <c r="A8978" t="s">
        <v>20</v>
      </c>
      <c r="B8978">
        <v>-1</v>
      </c>
      <c r="C8978" t="s">
        <v>6067</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17520</v>
      </c>
    </row>
    <row r="8979" spans="1:19" x14ac:dyDescent="0.3">
      <c r="A8979" t="s">
        <v>20</v>
      </c>
      <c r="B8979">
        <v>-1</v>
      </c>
      <c r="C8979" t="s">
        <v>6067</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17521</v>
      </c>
      <c r="R8979">
        <v>1</v>
      </c>
      <c r="S8979">
        <v>111</v>
      </c>
    </row>
    <row r="8980" spans="1:19" x14ac:dyDescent="0.3">
      <c r="A8980" t="s">
        <v>20</v>
      </c>
      <c r="B8980">
        <v>-1</v>
      </c>
      <c r="C8980" t="s">
        <v>6067</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17522</v>
      </c>
      <c r="R8980">
        <v>112</v>
      </c>
      <c r="S8980">
        <v>290</v>
      </c>
    </row>
    <row r="8981" spans="1:19" x14ac:dyDescent="0.3">
      <c r="A8981" t="s">
        <v>20</v>
      </c>
      <c r="B8981">
        <v>-1</v>
      </c>
      <c r="C8981" t="s">
        <v>6067</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17523</v>
      </c>
      <c r="R8981">
        <v>291</v>
      </c>
      <c r="S8981">
        <v>450</v>
      </c>
    </row>
    <row r="8982" spans="1:19" x14ac:dyDescent="0.3">
      <c r="A8982" t="s">
        <v>20</v>
      </c>
      <c r="B8982">
        <v>-1</v>
      </c>
      <c r="C8982" t="s">
        <v>6067</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17524</v>
      </c>
      <c r="R8982">
        <v>451</v>
      </c>
      <c r="S8982">
        <v>570</v>
      </c>
    </row>
    <row r="8983" spans="1:19" x14ac:dyDescent="0.3">
      <c r="A8983" t="s">
        <v>20</v>
      </c>
      <c r="B8983">
        <v>-1</v>
      </c>
      <c r="C8983" t="s">
        <v>6067</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17525</v>
      </c>
    </row>
    <row r="8984" spans="1:19" x14ac:dyDescent="0.3">
      <c r="A8984" t="s">
        <v>20</v>
      </c>
      <c r="B8984">
        <v>-1</v>
      </c>
      <c r="C8984" t="s">
        <v>6067</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17526</v>
      </c>
    </row>
    <row r="8985" spans="1:19" x14ac:dyDescent="0.3">
      <c r="A8985" t="s">
        <v>110</v>
      </c>
      <c r="B8985">
        <v>-1</v>
      </c>
      <c r="C8985" t="s">
        <v>4241</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17527</v>
      </c>
      <c r="R8985">
        <v>1</v>
      </c>
      <c r="S8985">
        <v>115</v>
      </c>
    </row>
    <row r="8986" spans="1:19" x14ac:dyDescent="0.3">
      <c r="A8986" t="s">
        <v>110</v>
      </c>
      <c r="B8986">
        <v>-1</v>
      </c>
      <c r="C8986" t="s">
        <v>4241</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17528</v>
      </c>
      <c r="R8986">
        <v>116</v>
      </c>
      <c r="S8986">
        <v>207</v>
      </c>
    </row>
    <row r="8987" spans="1:19" x14ac:dyDescent="0.3">
      <c r="A8987" t="s">
        <v>110</v>
      </c>
      <c r="B8987">
        <v>-1</v>
      </c>
      <c r="C8987" t="s">
        <v>4241</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17529</v>
      </c>
      <c r="R8987">
        <v>208</v>
      </c>
      <c r="S8987">
        <v>373</v>
      </c>
    </row>
    <row r="8988" spans="1:19" x14ac:dyDescent="0.3">
      <c r="A8988" t="s">
        <v>110</v>
      </c>
      <c r="B8988">
        <v>-1</v>
      </c>
      <c r="C8988" t="s">
        <v>4241</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17530</v>
      </c>
      <c r="R8988">
        <v>374</v>
      </c>
      <c r="S8988">
        <v>534</v>
      </c>
    </row>
    <row r="8989" spans="1:19" x14ac:dyDescent="0.3">
      <c r="A8989" t="s">
        <v>110</v>
      </c>
      <c r="B8989">
        <v>-1</v>
      </c>
      <c r="C8989" t="s">
        <v>4241</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17531</v>
      </c>
      <c r="R8989">
        <v>535</v>
      </c>
      <c r="S8989">
        <v>678</v>
      </c>
    </row>
    <row r="8990" spans="1:19" x14ac:dyDescent="0.3">
      <c r="A8990" t="s">
        <v>110</v>
      </c>
      <c r="B8990">
        <v>-1</v>
      </c>
      <c r="C8990" t="s">
        <v>4241</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17532</v>
      </c>
      <c r="R8990">
        <v>679</v>
      </c>
      <c r="S8990">
        <v>815</v>
      </c>
    </row>
    <row r="8991" spans="1:19" x14ac:dyDescent="0.3">
      <c r="A8991" t="s">
        <v>110</v>
      </c>
      <c r="B8991">
        <v>-1</v>
      </c>
      <c r="C8991" t="s">
        <v>4241</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17533</v>
      </c>
      <c r="R8991">
        <v>816</v>
      </c>
      <c r="S8991">
        <v>967</v>
      </c>
    </row>
    <row r="8992" spans="1:19" x14ac:dyDescent="0.3">
      <c r="A8992" t="s">
        <v>110</v>
      </c>
      <c r="B8992">
        <v>-1</v>
      </c>
      <c r="C8992" t="s">
        <v>4241</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17534</v>
      </c>
      <c r="R8992">
        <v>968</v>
      </c>
      <c r="S8992">
        <v>1080</v>
      </c>
    </row>
    <row r="8993" spans="1:19" x14ac:dyDescent="0.3">
      <c r="A8993" t="s">
        <v>110</v>
      </c>
      <c r="B8993">
        <v>-1</v>
      </c>
      <c r="C8993" t="s">
        <v>4241</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17535</v>
      </c>
      <c r="R8993">
        <v>1081</v>
      </c>
      <c r="S8993">
        <v>1178</v>
      </c>
    </row>
    <row r="8994" spans="1:19" x14ac:dyDescent="0.3">
      <c r="A8994" t="s">
        <v>110</v>
      </c>
      <c r="B8994">
        <v>-1</v>
      </c>
      <c r="C8994" t="s">
        <v>4241</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17536</v>
      </c>
      <c r="R8994">
        <v>1179</v>
      </c>
      <c r="S8994">
        <v>1271</v>
      </c>
    </row>
    <row r="8995" spans="1:19" x14ac:dyDescent="0.3">
      <c r="A8995" t="s">
        <v>110</v>
      </c>
      <c r="B8995">
        <v>-1</v>
      </c>
      <c r="C8995" t="s">
        <v>4241</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17537</v>
      </c>
      <c r="R8995">
        <v>1272</v>
      </c>
      <c r="S8995">
        <v>1359</v>
      </c>
    </row>
    <row r="8996" spans="1:19" x14ac:dyDescent="0.3">
      <c r="A8996" t="s">
        <v>127</v>
      </c>
      <c r="B8996">
        <v>1</v>
      </c>
      <c r="C8996" t="s">
        <v>8848</v>
      </c>
      <c r="D8996" t="str">
        <f>INDEX(Transcripts[#Data], MATCH(Exons[[#This Row],[Transcript stable ID]], Transcripts[Transcript stable ID], 0), 4)</f>
        <v>NM_017628.4</v>
      </c>
      <c r="E8996" t="s">
        <v>27</v>
      </c>
      <c r="F8996">
        <v>106067032</v>
      </c>
      <c r="G8996">
        <v>106067243</v>
      </c>
      <c r="J8996">
        <v>106067032</v>
      </c>
      <c r="K8996" s="45">
        <v>106067032</v>
      </c>
      <c r="L8996" s="45">
        <v>106067243</v>
      </c>
      <c r="N8996">
        <v>1</v>
      </c>
      <c r="Q8996" t="s">
        <v>17538</v>
      </c>
    </row>
    <row r="8997" spans="1:19" x14ac:dyDescent="0.3">
      <c r="A8997" t="s">
        <v>127</v>
      </c>
      <c r="B8997">
        <v>1</v>
      </c>
      <c r="C8997" t="s">
        <v>8848</v>
      </c>
      <c r="D8997" t="str">
        <f>INDEX(Transcripts[#Data], MATCH(Exons[[#This Row],[Transcript stable ID]], Transcripts[Transcript stable ID], 0), 4)</f>
        <v>NM_017628.4</v>
      </c>
      <c r="E8997" t="s">
        <v>27</v>
      </c>
      <c r="F8997">
        <v>106111517</v>
      </c>
      <c r="G8997">
        <v>106111662</v>
      </c>
      <c r="J8997">
        <v>106067032</v>
      </c>
      <c r="K8997" s="45">
        <v>106111517</v>
      </c>
      <c r="L8997" s="45">
        <v>106111662</v>
      </c>
      <c r="N8997">
        <v>2</v>
      </c>
      <c r="Q8997" t="s">
        <v>17539</v>
      </c>
    </row>
    <row r="8998" spans="1:19" x14ac:dyDescent="0.3">
      <c r="A8998" t="s">
        <v>127</v>
      </c>
      <c r="B8998">
        <v>1</v>
      </c>
      <c r="C8998" t="s">
        <v>8848</v>
      </c>
      <c r="D8998" t="str">
        <f>INDEX(Transcripts[#Data], MATCH(Exons[[#This Row],[Transcript stable ID]], Transcripts[Transcript stable ID], 0), 4)</f>
        <v>NM_017628.4</v>
      </c>
      <c r="E8998" t="s">
        <v>27</v>
      </c>
      <c r="F8998">
        <v>106155054</v>
      </c>
      <c r="G8998">
        <v>106155099</v>
      </c>
      <c r="H8998">
        <v>106158598</v>
      </c>
      <c r="I8998">
        <v>106163928</v>
      </c>
      <c r="J8998">
        <v>106067032</v>
      </c>
      <c r="K8998" s="45">
        <v>106155054</v>
      </c>
      <c r="L8998" s="45">
        <v>106163928</v>
      </c>
      <c r="N8998">
        <v>3</v>
      </c>
      <c r="O8998">
        <v>405</v>
      </c>
      <c r="P8998">
        <v>3902</v>
      </c>
      <c r="Q8998" t="s">
        <v>17540</v>
      </c>
      <c r="R8998">
        <v>1</v>
      </c>
      <c r="S8998">
        <v>3498</v>
      </c>
    </row>
    <row r="8999" spans="1:19" x14ac:dyDescent="0.3">
      <c r="A8999" t="s">
        <v>127</v>
      </c>
      <c r="B8999">
        <v>1</v>
      </c>
      <c r="C8999" t="s">
        <v>8845</v>
      </c>
      <c r="D8999" t="str">
        <f>INDEX(Transcripts[#Data], MATCH(Exons[[#This Row],[Transcript stable ID]], Transcripts[Transcript stable ID], 0), 4)</f>
        <v>NM_001127208.2</v>
      </c>
      <c r="E8999" t="s">
        <v>27</v>
      </c>
      <c r="F8999">
        <v>106111517</v>
      </c>
      <c r="G8999">
        <v>106111662</v>
      </c>
      <c r="J8999">
        <v>106067943</v>
      </c>
      <c r="K8999" s="45">
        <v>106111517</v>
      </c>
      <c r="L8999" s="45">
        <v>106111662</v>
      </c>
      <c r="N8999">
        <v>2</v>
      </c>
      <c r="Q8999" t="s">
        <v>17539</v>
      </c>
    </row>
    <row r="9000" spans="1:19" x14ac:dyDescent="0.3">
      <c r="A9000" t="s">
        <v>127</v>
      </c>
      <c r="B9000">
        <v>1</v>
      </c>
      <c r="C9000" t="s">
        <v>8845</v>
      </c>
      <c r="D9000" t="str">
        <f>INDEX(Transcripts[#Data], MATCH(Exons[[#This Row],[Transcript stable ID]], Transcripts[Transcript stable ID], 0), 4)</f>
        <v>NM_001127208.2</v>
      </c>
      <c r="E9000" t="s">
        <v>27</v>
      </c>
      <c r="J9000">
        <v>106067943</v>
      </c>
      <c r="K9000" s="45">
        <v>106162496</v>
      </c>
      <c r="L9000" s="45">
        <v>106162586</v>
      </c>
      <c r="N9000">
        <v>4</v>
      </c>
      <c r="O9000">
        <v>3796</v>
      </c>
      <c r="P9000">
        <v>3886</v>
      </c>
      <c r="Q9000" t="s">
        <v>17541</v>
      </c>
      <c r="R9000">
        <v>3410</v>
      </c>
      <c r="S9000">
        <v>3500</v>
      </c>
    </row>
    <row r="9001" spans="1:19" x14ac:dyDescent="0.3">
      <c r="A9001" t="s">
        <v>127</v>
      </c>
      <c r="B9001">
        <v>1</v>
      </c>
      <c r="C9001" t="s">
        <v>8845</v>
      </c>
      <c r="D9001" t="str">
        <f>INDEX(Transcripts[#Data], MATCH(Exons[[#This Row],[Transcript stable ID]], Transcripts[Transcript stable ID], 0), 4)</f>
        <v>NM_001127208.2</v>
      </c>
      <c r="E9001" t="s">
        <v>27</v>
      </c>
      <c r="J9001">
        <v>106067943</v>
      </c>
      <c r="K9001" s="45">
        <v>106163991</v>
      </c>
      <c r="L9001" s="45">
        <v>106164084</v>
      </c>
      <c r="N9001">
        <v>5</v>
      </c>
      <c r="O9001">
        <v>3887</v>
      </c>
      <c r="P9001">
        <v>3980</v>
      </c>
      <c r="Q9001" t="s">
        <v>17542</v>
      </c>
      <c r="R9001">
        <v>3501</v>
      </c>
      <c r="S9001">
        <v>3594</v>
      </c>
    </row>
    <row r="9002" spans="1:19" x14ac:dyDescent="0.3">
      <c r="A9002" t="s">
        <v>127</v>
      </c>
      <c r="B9002">
        <v>1</v>
      </c>
      <c r="C9002" t="s">
        <v>8845</v>
      </c>
      <c r="D9002" t="str">
        <f>INDEX(Transcripts[#Data], MATCH(Exons[[#This Row],[Transcript stable ID]], Transcripts[Transcript stable ID], 0), 4)</f>
        <v>NM_001127208.2</v>
      </c>
      <c r="E9002" t="s">
        <v>27</v>
      </c>
      <c r="J9002">
        <v>106067943</v>
      </c>
      <c r="K9002" s="45">
        <v>106164727</v>
      </c>
      <c r="L9002" s="45">
        <v>106164935</v>
      </c>
      <c r="N9002">
        <v>6</v>
      </c>
      <c r="O9002">
        <v>3981</v>
      </c>
      <c r="P9002">
        <v>4189</v>
      </c>
      <c r="Q9002" t="s">
        <v>17543</v>
      </c>
      <c r="R9002">
        <v>3595</v>
      </c>
      <c r="S9002">
        <v>3803</v>
      </c>
    </row>
    <row r="9003" spans="1:19" x14ac:dyDescent="0.3">
      <c r="A9003" t="s">
        <v>127</v>
      </c>
      <c r="B9003">
        <v>1</v>
      </c>
      <c r="C9003" t="s">
        <v>8845</v>
      </c>
      <c r="D9003" t="str">
        <f>INDEX(Transcripts[#Data], MATCH(Exons[[#This Row],[Transcript stable ID]], Transcripts[Transcript stable ID], 0), 4)</f>
        <v>NM_001127208.2</v>
      </c>
      <c r="E9003" t="s">
        <v>27</v>
      </c>
      <c r="J9003">
        <v>106067943</v>
      </c>
      <c r="K9003" s="45">
        <v>106180776</v>
      </c>
      <c r="L9003" s="45">
        <v>106180926</v>
      </c>
      <c r="N9003">
        <v>7</v>
      </c>
      <c r="O9003">
        <v>4190</v>
      </c>
      <c r="P9003">
        <v>4340</v>
      </c>
      <c r="Q9003" t="s">
        <v>17544</v>
      </c>
      <c r="R9003">
        <v>3804</v>
      </c>
      <c r="S9003">
        <v>3954</v>
      </c>
    </row>
    <row r="9004" spans="1:19" x14ac:dyDescent="0.3">
      <c r="A9004" t="s">
        <v>127</v>
      </c>
      <c r="B9004">
        <v>1</v>
      </c>
      <c r="C9004" t="s">
        <v>8845</v>
      </c>
      <c r="D9004" t="str">
        <f>INDEX(Transcripts[#Data], MATCH(Exons[[#This Row],[Transcript stable ID]], Transcripts[Transcript stable ID], 0), 4)</f>
        <v>NM_001127208.2</v>
      </c>
      <c r="E9004" t="s">
        <v>27</v>
      </c>
      <c r="J9004">
        <v>106067943</v>
      </c>
      <c r="K9004" s="45">
        <v>106182916</v>
      </c>
      <c r="L9004" s="45">
        <v>106183005</v>
      </c>
      <c r="N9004">
        <v>8</v>
      </c>
      <c r="O9004">
        <v>4341</v>
      </c>
      <c r="P9004">
        <v>4430</v>
      </c>
      <c r="Q9004" t="s">
        <v>17545</v>
      </c>
      <c r="R9004">
        <v>3955</v>
      </c>
      <c r="S9004">
        <v>4044</v>
      </c>
    </row>
    <row r="9005" spans="1:19" x14ac:dyDescent="0.3">
      <c r="A9005" t="s">
        <v>127</v>
      </c>
      <c r="B9005">
        <v>1</v>
      </c>
      <c r="C9005" t="s">
        <v>8845</v>
      </c>
      <c r="D9005" t="str">
        <f>INDEX(Transcripts[#Data], MATCH(Exons[[#This Row],[Transcript stable ID]], Transcripts[Transcript stable ID], 0), 4)</f>
        <v>NM_001127208.2</v>
      </c>
      <c r="E9005" t="s">
        <v>27</v>
      </c>
      <c r="J9005">
        <v>106067943</v>
      </c>
      <c r="K9005" s="45">
        <v>106190767</v>
      </c>
      <c r="L9005" s="45">
        <v>106190904</v>
      </c>
      <c r="N9005">
        <v>9</v>
      </c>
      <c r="O9005">
        <v>4431</v>
      </c>
      <c r="P9005">
        <v>4568</v>
      </c>
      <c r="Q9005" t="s">
        <v>17546</v>
      </c>
      <c r="R9005">
        <v>4045</v>
      </c>
      <c r="S9005">
        <v>4182</v>
      </c>
    </row>
    <row r="9006" spans="1:19" x14ac:dyDescent="0.3">
      <c r="A9006" t="s">
        <v>127</v>
      </c>
      <c r="B9006">
        <v>1</v>
      </c>
      <c r="C9006" t="s">
        <v>8845</v>
      </c>
      <c r="D9006" t="str">
        <f>INDEX(Transcripts[#Data], MATCH(Exons[[#This Row],[Transcript stable ID]], Transcripts[Transcript stable ID], 0), 4)</f>
        <v>NM_001127208.2</v>
      </c>
      <c r="E9006" t="s">
        <v>27</v>
      </c>
      <c r="J9006">
        <v>106067943</v>
      </c>
      <c r="K9006" s="45">
        <v>106193721</v>
      </c>
      <c r="L9006" s="45">
        <v>106194075</v>
      </c>
      <c r="N9006">
        <v>10</v>
      </c>
      <c r="O9006">
        <v>4569</v>
      </c>
      <c r="P9006">
        <v>4923</v>
      </c>
      <c r="Q9006" t="s">
        <v>17547</v>
      </c>
      <c r="R9006">
        <v>4183</v>
      </c>
      <c r="S9006">
        <v>4537</v>
      </c>
    </row>
    <row r="9007" spans="1:19" x14ac:dyDescent="0.3">
      <c r="A9007" t="s">
        <v>127</v>
      </c>
      <c r="B9007">
        <v>1</v>
      </c>
      <c r="C9007" t="s">
        <v>8845</v>
      </c>
      <c r="D9007" t="str">
        <f>INDEX(Transcripts[#Data], MATCH(Exons[[#This Row],[Transcript stable ID]], Transcripts[Transcript stable ID], 0), 4)</f>
        <v>NM_001127208.2</v>
      </c>
      <c r="E9007" t="s">
        <v>27</v>
      </c>
      <c r="F9007">
        <v>106067943</v>
      </c>
      <c r="G9007">
        <v>106068136</v>
      </c>
      <c r="J9007">
        <v>106067943</v>
      </c>
      <c r="K9007" s="45">
        <v>106067943</v>
      </c>
      <c r="L9007" s="45">
        <v>106068136</v>
      </c>
      <c r="N9007">
        <v>1</v>
      </c>
      <c r="Q9007" t="s">
        <v>17548</v>
      </c>
    </row>
    <row r="9008" spans="1:19" x14ac:dyDescent="0.3">
      <c r="A9008" t="s">
        <v>127</v>
      </c>
      <c r="B9008">
        <v>1</v>
      </c>
      <c r="C9008" t="s">
        <v>8845</v>
      </c>
      <c r="D9008" t="str">
        <f>INDEX(Transcripts[#Data], MATCH(Exons[[#This Row],[Transcript stable ID]], Transcripts[Transcript stable ID], 0), 4)</f>
        <v>NM_001127208.2</v>
      </c>
      <c r="E9008" t="s">
        <v>27</v>
      </c>
      <c r="F9008">
        <v>106155054</v>
      </c>
      <c r="G9008">
        <v>106155099</v>
      </c>
      <c r="J9008">
        <v>106067943</v>
      </c>
      <c r="K9008" s="45">
        <v>106155054</v>
      </c>
      <c r="L9008" s="45">
        <v>106158508</v>
      </c>
      <c r="N9008">
        <v>3</v>
      </c>
      <c r="O9008">
        <v>387</v>
      </c>
      <c r="P9008">
        <v>3795</v>
      </c>
      <c r="Q9008" t="s">
        <v>17549</v>
      </c>
      <c r="R9008">
        <v>1</v>
      </c>
      <c r="S9008">
        <v>3409</v>
      </c>
    </row>
    <row r="9009" spans="1:19" x14ac:dyDescent="0.3">
      <c r="A9009" t="s">
        <v>127</v>
      </c>
      <c r="B9009">
        <v>1</v>
      </c>
      <c r="C9009" t="s">
        <v>8845</v>
      </c>
      <c r="D9009" t="str">
        <f>INDEX(Transcripts[#Data], MATCH(Exons[[#This Row],[Transcript stable ID]], Transcripts[Transcript stable ID], 0), 4)</f>
        <v>NM_001127208.2</v>
      </c>
      <c r="E9009" t="s">
        <v>27</v>
      </c>
      <c r="H9009">
        <v>106197677</v>
      </c>
      <c r="I9009">
        <v>106200960</v>
      </c>
      <c r="J9009">
        <v>106067943</v>
      </c>
      <c r="K9009" s="45">
        <v>106196205</v>
      </c>
      <c r="L9009" s="45">
        <v>106200960</v>
      </c>
      <c r="N9009">
        <v>11</v>
      </c>
      <c r="O9009">
        <v>4924</v>
      </c>
      <c r="P9009">
        <v>6395</v>
      </c>
      <c r="Q9009" t="s">
        <v>17550</v>
      </c>
      <c r="R9009">
        <v>4538</v>
      </c>
      <c r="S9009">
        <v>6009</v>
      </c>
    </row>
    <row r="9010" spans="1:19" x14ac:dyDescent="0.3">
      <c r="A9010" t="s">
        <v>6159</v>
      </c>
      <c r="B9010">
        <v>1</v>
      </c>
      <c r="C9010" t="s">
        <v>6172</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17551</v>
      </c>
      <c r="R9010">
        <v>1</v>
      </c>
      <c r="S9010">
        <v>9</v>
      </c>
    </row>
    <row r="9011" spans="1:19" x14ac:dyDescent="0.3">
      <c r="A9011" t="s">
        <v>6159</v>
      </c>
      <c r="B9011">
        <v>1</v>
      </c>
      <c r="C9011" t="s">
        <v>6172</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17552</v>
      </c>
      <c r="R9011">
        <v>10</v>
      </c>
      <c r="S9011">
        <v>122</v>
      </c>
    </row>
    <row r="9012" spans="1:19" x14ac:dyDescent="0.3">
      <c r="A9012" t="s">
        <v>6159</v>
      </c>
      <c r="B9012">
        <v>1</v>
      </c>
      <c r="C9012" t="s">
        <v>6172</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17553</v>
      </c>
      <c r="R9012">
        <v>123</v>
      </c>
      <c r="S9012">
        <v>197</v>
      </c>
    </row>
    <row r="9013" spans="1:19" x14ac:dyDescent="0.3">
      <c r="A9013" t="s">
        <v>6159</v>
      </c>
      <c r="B9013">
        <v>1</v>
      </c>
      <c r="C9013" t="s">
        <v>6172</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17554</v>
      </c>
      <c r="R9013">
        <v>198</v>
      </c>
      <c r="S9013">
        <v>269</v>
      </c>
    </row>
    <row r="9014" spans="1:19" x14ac:dyDescent="0.3">
      <c r="A9014" t="s">
        <v>6159</v>
      </c>
      <c r="B9014">
        <v>1</v>
      </c>
      <c r="C9014" t="s">
        <v>6172</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17555</v>
      </c>
      <c r="R9014">
        <v>270</v>
      </c>
      <c r="S9014">
        <v>338</v>
      </c>
    </row>
    <row r="9015" spans="1:19" x14ac:dyDescent="0.3">
      <c r="A9015" t="s">
        <v>6159</v>
      </c>
      <c r="B9015">
        <v>1</v>
      </c>
      <c r="C9015" t="s">
        <v>6172</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17556</v>
      </c>
      <c r="R9015">
        <v>339</v>
      </c>
      <c r="S9015">
        <v>484</v>
      </c>
    </row>
    <row r="9016" spans="1:19" x14ac:dyDescent="0.3">
      <c r="A9016" t="s">
        <v>6159</v>
      </c>
      <c r="B9016">
        <v>1</v>
      </c>
      <c r="C9016" t="s">
        <v>6172</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17557</v>
      </c>
      <c r="R9016">
        <v>485</v>
      </c>
      <c r="S9016">
        <v>627</v>
      </c>
    </row>
    <row r="9017" spans="1:19" x14ac:dyDescent="0.3">
      <c r="A9017" t="s">
        <v>6159</v>
      </c>
      <c r="B9017">
        <v>1</v>
      </c>
      <c r="C9017" t="s">
        <v>6172</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17558</v>
      </c>
      <c r="R9017">
        <v>628</v>
      </c>
      <c r="S9017">
        <v>760</v>
      </c>
    </row>
    <row r="9018" spans="1:19" x14ac:dyDescent="0.3">
      <c r="A9018" t="s">
        <v>6159</v>
      </c>
      <c r="B9018">
        <v>1</v>
      </c>
      <c r="C9018" t="s">
        <v>6172</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17559</v>
      </c>
      <c r="R9018">
        <v>761</v>
      </c>
      <c r="S9018">
        <v>1087</v>
      </c>
    </row>
    <row r="9019" spans="1:19" x14ac:dyDescent="0.3">
      <c r="A9019" t="s">
        <v>6159</v>
      </c>
      <c r="B9019">
        <v>1</v>
      </c>
      <c r="C9019" t="s">
        <v>6172</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17560</v>
      </c>
      <c r="R9019">
        <v>1088</v>
      </c>
      <c r="S9019">
        <v>1143</v>
      </c>
    </row>
    <row r="9020" spans="1:19" x14ac:dyDescent="0.3">
      <c r="A9020" t="s">
        <v>6159</v>
      </c>
      <c r="B9020">
        <v>1</v>
      </c>
      <c r="C9020" t="s">
        <v>6172</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17561</v>
      </c>
      <c r="R9020">
        <v>1144</v>
      </c>
      <c r="S9020">
        <v>1246</v>
      </c>
    </row>
    <row r="9021" spans="1:19" x14ac:dyDescent="0.3">
      <c r="A9021" t="s">
        <v>6159</v>
      </c>
      <c r="B9021">
        <v>1</v>
      </c>
      <c r="C9021" t="s">
        <v>6172</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17562</v>
      </c>
      <c r="R9021">
        <v>1247</v>
      </c>
      <c r="S9021">
        <v>1393</v>
      </c>
    </row>
    <row r="9022" spans="1:19" x14ac:dyDescent="0.3">
      <c r="A9022" t="s">
        <v>6159</v>
      </c>
      <c r="B9022">
        <v>1</v>
      </c>
      <c r="C9022" t="s">
        <v>6172</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17563</v>
      </c>
      <c r="R9022">
        <v>1394</v>
      </c>
      <c r="S9022">
        <v>1524</v>
      </c>
    </row>
    <row r="9023" spans="1:19" x14ac:dyDescent="0.3">
      <c r="A9023" t="s">
        <v>6159</v>
      </c>
      <c r="B9023">
        <v>1</v>
      </c>
      <c r="C9023" t="s">
        <v>6172</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17564</v>
      </c>
      <c r="R9023">
        <v>1525</v>
      </c>
      <c r="S9023">
        <v>1697</v>
      </c>
    </row>
    <row r="9024" spans="1:19" x14ac:dyDescent="0.3">
      <c r="A9024" t="s">
        <v>6159</v>
      </c>
      <c r="B9024">
        <v>1</v>
      </c>
      <c r="C9024" t="s">
        <v>6172</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17565</v>
      </c>
      <c r="R9024">
        <v>1698</v>
      </c>
      <c r="S9024">
        <v>1938</v>
      </c>
    </row>
    <row r="9025" spans="1:19" x14ac:dyDescent="0.3">
      <c r="A9025" t="s">
        <v>6159</v>
      </c>
      <c r="B9025">
        <v>1</v>
      </c>
      <c r="C9025" t="s">
        <v>6172</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17566</v>
      </c>
      <c r="R9025">
        <v>1939</v>
      </c>
      <c r="S9025">
        <v>2097</v>
      </c>
    </row>
    <row r="9026" spans="1:19" x14ac:dyDescent="0.3">
      <c r="A9026" t="s">
        <v>6159</v>
      </c>
      <c r="B9026">
        <v>1</v>
      </c>
      <c r="C9026" t="s">
        <v>6172</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17567</v>
      </c>
      <c r="R9026">
        <v>2098</v>
      </c>
      <c r="S9026">
        <v>2283</v>
      </c>
    </row>
    <row r="9027" spans="1:19" x14ac:dyDescent="0.3">
      <c r="A9027" t="s">
        <v>6159</v>
      </c>
      <c r="B9027">
        <v>1</v>
      </c>
      <c r="C9027" t="s">
        <v>6167</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17553</v>
      </c>
      <c r="R9027">
        <v>213</v>
      </c>
      <c r="S9027">
        <v>287</v>
      </c>
    </row>
    <row r="9028" spans="1:19" x14ac:dyDescent="0.3">
      <c r="A9028" t="s">
        <v>6159</v>
      </c>
      <c r="B9028">
        <v>1</v>
      </c>
      <c r="C9028" t="s">
        <v>6167</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17554</v>
      </c>
      <c r="R9028">
        <v>288</v>
      </c>
      <c r="S9028">
        <v>359</v>
      </c>
    </row>
    <row r="9029" spans="1:19" x14ac:dyDescent="0.3">
      <c r="A9029" t="s">
        <v>6159</v>
      </c>
      <c r="B9029">
        <v>1</v>
      </c>
      <c r="C9029" t="s">
        <v>6167</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17555</v>
      </c>
      <c r="R9029">
        <v>360</v>
      </c>
      <c r="S9029">
        <v>428</v>
      </c>
    </row>
    <row r="9030" spans="1:19" x14ac:dyDescent="0.3">
      <c r="A9030" t="s">
        <v>6159</v>
      </c>
      <c r="B9030">
        <v>1</v>
      </c>
      <c r="C9030" t="s">
        <v>6167</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17556</v>
      </c>
      <c r="R9030">
        <v>429</v>
      </c>
      <c r="S9030">
        <v>574</v>
      </c>
    </row>
    <row r="9031" spans="1:19" x14ac:dyDescent="0.3">
      <c r="A9031" t="s">
        <v>6159</v>
      </c>
      <c r="B9031">
        <v>1</v>
      </c>
      <c r="C9031" t="s">
        <v>6167</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17557</v>
      </c>
      <c r="R9031">
        <v>575</v>
      </c>
      <c r="S9031">
        <v>717</v>
      </c>
    </row>
    <row r="9032" spans="1:19" x14ac:dyDescent="0.3">
      <c r="A9032" t="s">
        <v>6159</v>
      </c>
      <c r="B9032">
        <v>1</v>
      </c>
      <c r="C9032" t="s">
        <v>6167</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17558</v>
      </c>
      <c r="R9032">
        <v>718</v>
      </c>
      <c r="S9032">
        <v>850</v>
      </c>
    </row>
    <row r="9033" spans="1:19" x14ac:dyDescent="0.3">
      <c r="A9033" t="s">
        <v>6159</v>
      </c>
      <c r="B9033">
        <v>1</v>
      </c>
      <c r="C9033" t="s">
        <v>6167</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17559</v>
      </c>
      <c r="R9033">
        <v>851</v>
      </c>
      <c r="S9033">
        <v>1177</v>
      </c>
    </row>
    <row r="9034" spans="1:19" x14ac:dyDescent="0.3">
      <c r="A9034" t="s">
        <v>6159</v>
      </c>
      <c r="B9034">
        <v>1</v>
      </c>
      <c r="C9034" t="s">
        <v>6167</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17560</v>
      </c>
      <c r="R9034">
        <v>1178</v>
      </c>
      <c r="S9034">
        <v>1233</v>
      </c>
    </row>
    <row r="9035" spans="1:19" x14ac:dyDescent="0.3">
      <c r="A9035" t="s">
        <v>6159</v>
      </c>
      <c r="B9035">
        <v>1</v>
      </c>
      <c r="C9035" t="s">
        <v>6167</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17561</v>
      </c>
      <c r="R9035">
        <v>1234</v>
      </c>
      <c r="S9035">
        <v>1336</v>
      </c>
    </row>
    <row r="9036" spans="1:19" x14ac:dyDescent="0.3">
      <c r="A9036" t="s">
        <v>6159</v>
      </c>
      <c r="B9036">
        <v>1</v>
      </c>
      <c r="C9036" t="s">
        <v>6167</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17562</v>
      </c>
      <c r="R9036">
        <v>1337</v>
      </c>
      <c r="S9036">
        <v>1483</v>
      </c>
    </row>
    <row r="9037" spans="1:19" x14ac:dyDescent="0.3">
      <c r="A9037" t="s">
        <v>6159</v>
      </c>
      <c r="B9037">
        <v>1</v>
      </c>
      <c r="C9037" t="s">
        <v>6167</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17563</v>
      </c>
      <c r="R9037">
        <v>1484</v>
      </c>
      <c r="S9037">
        <v>1614</v>
      </c>
    </row>
    <row r="9038" spans="1:19" x14ac:dyDescent="0.3">
      <c r="A9038" t="s">
        <v>6159</v>
      </c>
      <c r="B9038">
        <v>1</v>
      </c>
      <c r="C9038" t="s">
        <v>6167</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17564</v>
      </c>
      <c r="R9038">
        <v>1615</v>
      </c>
      <c r="S9038">
        <v>1787</v>
      </c>
    </row>
    <row r="9039" spans="1:19" x14ac:dyDescent="0.3">
      <c r="A9039" t="s">
        <v>6159</v>
      </c>
      <c r="B9039">
        <v>1</v>
      </c>
      <c r="C9039" t="s">
        <v>6167</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17565</v>
      </c>
      <c r="R9039">
        <v>1788</v>
      </c>
      <c r="S9039">
        <v>2028</v>
      </c>
    </row>
    <row r="9040" spans="1:19" x14ac:dyDescent="0.3">
      <c r="A9040" t="s">
        <v>6159</v>
      </c>
      <c r="B9040">
        <v>1</v>
      </c>
      <c r="C9040" t="s">
        <v>6167</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17566</v>
      </c>
      <c r="R9040">
        <v>2029</v>
      </c>
      <c r="S9040">
        <v>2187</v>
      </c>
    </row>
    <row r="9041" spans="1:19" x14ac:dyDescent="0.3">
      <c r="A9041" t="s">
        <v>6159</v>
      </c>
      <c r="B9041">
        <v>1</v>
      </c>
      <c r="C9041" t="s">
        <v>6167</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17568</v>
      </c>
      <c r="R9041">
        <v>1</v>
      </c>
      <c r="S9041">
        <v>212</v>
      </c>
    </row>
    <row r="9042" spans="1:19" x14ac:dyDescent="0.3">
      <c r="A9042" t="s">
        <v>6159</v>
      </c>
      <c r="B9042">
        <v>1</v>
      </c>
      <c r="C9042" t="s">
        <v>6167</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17569</v>
      </c>
      <c r="R9042">
        <v>2188</v>
      </c>
      <c r="S9042">
        <v>2373</v>
      </c>
    </row>
    <row r="9043" spans="1:19" x14ac:dyDescent="0.3">
      <c r="A9043" t="s">
        <v>6159</v>
      </c>
      <c r="B9043">
        <v>1</v>
      </c>
      <c r="C9043" t="s">
        <v>6180</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17553</v>
      </c>
      <c r="R9043">
        <v>213</v>
      </c>
      <c r="S9043">
        <v>287</v>
      </c>
    </row>
    <row r="9044" spans="1:19" x14ac:dyDescent="0.3">
      <c r="A9044" t="s">
        <v>6159</v>
      </c>
      <c r="B9044">
        <v>1</v>
      </c>
      <c r="C9044" t="s">
        <v>6180</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17554</v>
      </c>
      <c r="R9044">
        <v>288</v>
      </c>
      <c r="S9044">
        <v>359</v>
      </c>
    </row>
    <row r="9045" spans="1:19" x14ac:dyDescent="0.3">
      <c r="A9045" t="s">
        <v>6159</v>
      </c>
      <c r="B9045">
        <v>1</v>
      </c>
      <c r="C9045" t="s">
        <v>6180</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17555</v>
      </c>
      <c r="R9045">
        <v>360</v>
      </c>
      <c r="S9045">
        <v>428</v>
      </c>
    </row>
    <row r="9046" spans="1:19" x14ac:dyDescent="0.3">
      <c r="A9046" t="s">
        <v>6159</v>
      </c>
      <c r="B9046">
        <v>1</v>
      </c>
      <c r="C9046" t="s">
        <v>6180</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17556</v>
      </c>
      <c r="R9046">
        <v>429</v>
      </c>
      <c r="S9046">
        <v>574</v>
      </c>
    </row>
    <row r="9047" spans="1:19" x14ac:dyDescent="0.3">
      <c r="A9047" t="s">
        <v>6159</v>
      </c>
      <c r="B9047">
        <v>1</v>
      </c>
      <c r="C9047" t="s">
        <v>6180</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17557</v>
      </c>
      <c r="R9047">
        <v>575</v>
      </c>
      <c r="S9047">
        <v>717</v>
      </c>
    </row>
    <row r="9048" spans="1:19" x14ac:dyDescent="0.3">
      <c r="A9048" t="s">
        <v>6159</v>
      </c>
      <c r="B9048">
        <v>1</v>
      </c>
      <c r="C9048" t="s">
        <v>6180</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17558</v>
      </c>
      <c r="R9048">
        <v>718</v>
      </c>
      <c r="S9048">
        <v>850</v>
      </c>
    </row>
    <row r="9049" spans="1:19" x14ac:dyDescent="0.3">
      <c r="A9049" t="s">
        <v>6159</v>
      </c>
      <c r="B9049">
        <v>1</v>
      </c>
      <c r="C9049" t="s">
        <v>6180</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17559</v>
      </c>
      <c r="R9049">
        <v>851</v>
      </c>
      <c r="S9049">
        <v>1177</v>
      </c>
    </row>
    <row r="9050" spans="1:19" x14ac:dyDescent="0.3">
      <c r="A9050" t="s">
        <v>6159</v>
      </c>
      <c r="B9050">
        <v>1</v>
      </c>
      <c r="C9050" t="s">
        <v>6180</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17560</v>
      </c>
      <c r="R9050">
        <v>1196</v>
      </c>
      <c r="S9050">
        <v>1251</v>
      </c>
    </row>
    <row r="9051" spans="1:19" x14ac:dyDescent="0.3">
      <c r="A9051" t="s">
        <v>6159</v>
      </c>
      <c r="B9051">
        <v>1</v>
      </c>
      <c r="C9051" t="s">
        <v>6180</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17561</v>
      </c>
      <c r="R9051">
        <v>1252</v>
      </c>
      <c r="S9051">
        <v>1354</v>
      </c>
    </row>
    <row r="9052" spans="1:19" x14ac:dyDescent="0.3">
      <c r="A9052" t="s">
        <v>6159</v>
      </c>
      <c r="B9052">
        <v>1</v>
      </c>
      <c r="C9052" t="s">
        <v>6180</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17562</v>
      </c>
      <c r="R9052">
        <v>1355</v>
      </c>
      <c r="S9052">
        <v>1501</v>
      </c>
    </row>
    <row r="9053" spans="1:19" x14ac:dyDescent="0.3">
      <c r="A9053" t="s">
        <v>6159</v>
      </c>
      <c r="B9053">
        <v>1</v>
      </c>
      <c r="C9053" t="s">
        <v>6180</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17563</v>
      </c>
      <c r="R9053">
        <v>1502</v>
      </c>
      <c r="S9053">
        <v>1632</v>
      </c>
    </row>
    <row r="9054" spans="1:19" x14ac:dyDescent="0.3">
      <c r="A9054" t="s">
        <v>6159</v>
      </c>
      <c r="B9054">
        <v>1</v>
      </c>
      <c r="C9054" t="s">
        <v>6180</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17564</v>
      </c>
      <c r="R9054">
        <v>1633</v>
      </c>
      <c r="S9054">
        <v>1805</v>
      </c>
    </row>
    <row r="9055" spans="1:19" x14ac:dyDescent="0.3">
      <c r="A9055" t="s">
        <v>6159</v>
      </c>
      <c r="B9055">
        <v>1</v>
      </c>
      <c r="C9055" t="s">
        <v>6180</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17565</v>
      </c>
      <c r="R9055">
        <v>1806</v>
      </c>
      <c r="S9055">
        <v>2046</v>
      </c>
    </row>
    <row r="9056" spans="1:19" x14ac:dyDescent="0.3">
      <c r="A9056" t="s">
        <v>6159</v>
      </c>
      <c r="B9056">
        <v>1</v>
      </c>
      <c r="C9056" t="s">
        <v>6180</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17566</v>
      </c>
      <c r="R9056">
        <v>2047</v>
      </c>
      <c r="S9056">
        <v>2205</v>
      </c>
    </row>
    <row r="9057" spans="1:19" x14ac:dyDescent="0.3">
      <c r="A9057" t="s">
        <v>6159</v>
      </c>
      <c r="B9057">
        <v>1</v>
      </c>
      <c r="C9057" t="s">
        <v>6180</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17570</v>
      </c>
      <c r="R9057">
        <v>1</v>
      </c>
      <c r="S9057">
        <v>212</v>
      </c>
    </row>
    <row r="9058" spans="1:19" x14ac:dyDescent="0.3">
      <c r="A9058" t="s">
        <v>6159</v>
      </c>
      <c r="B9058">
        <v>1</v>
      </c>
      <c r="C9058" t="s">
        <v>6180</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17571</v>
      </c>
      <c r="R9058">
        <v>1178</v>
      </c>
      <c r="S9058">
        <v>1195</v>
      </c>
    </row>
    <row r="9059" spans="1:19" x14ac:dyDescent="0.3">
      <c r="A9059" t="s">
        <v>6159</v>
      </c>
      <c r="B9059">
        <v>1</v>
      </c>
      <c r="C9059" t="s">
        <v>6180</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17572</v>
      </c>
      <c r="R9059">
        <v>2206</v>
      </c>
      <c r="S9059">
        <v>2391</v>
      </c>
    </row>
    <row r="9060" spans="1:19" x14ac:dyDescent="0.3">
      <c r="A9060" t="s">
        <v>6339</v>
      </c>
      <c r="B9060">
        <v>-1</v>
      </c>
      <c r="C9060" t="s">
        <v>6349</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17573</v>
      </c>
      <c r="R9060">
        <v>3114</v>
      </c>
      <c r="S9060">
        <v>3201</v>
      </c>
    </row>
    <row r="9061" spans="1:19" x14ac:dyDescent="0.3">
      <c r="A9061" t="s">
        <v>6339</v>
      </c>
      <c r="B9061">
        <v>-1</v>
      </c>
      <c r="C9061" t="s">
        <v>6349</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17574</v>
      </c>
      <c r="R9061">
        <v>1</v>
      </c>
      <c r="S9061">
        <v>48</v>
      </c>
    </row>
    <row r="9062" spans="1:19" x14ac:dyDescent="0.3">
      <c r="A9062" t="s">
        <v>6339</v>
      </c>
      <c r="B9062">
        <v>-1</v>
      </c>
      <c r="C9062" t="s">
        <v>6349</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17575</v>
      </c>
      <c r="R9062">
        <v>49</v>
      </c>
      <c r="S9062">
        <v>108</v>
      </c>
    </row>
    <row r="9063" spans="1:19" x14ac:dyDescent="0.3">
      <c r="A9063" t="s">
        <v>6339</v>
      </c>
      <c r="B9063">
        <v>-1</v>
      </c>
      <c r="C9063" t="s">
        <v>6349</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17576</v>
      </c>
      <c r="R9063">
        <v>109</v>
      </c>
      <c r="S9063">
        <v>211</v>
      </c>
    </row>
    <row r="9064" spans="1:19" x14ac:dyDescent="0.3">
      <c r="A9064" t="s">
        <v>6339</v>
      </c>
      <c r="B9064">
        <v>-1</v>
      </c>
      <c r="C9064" t="s">
        <v>6349</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17577</v>
      </c>
      <c r="R9064">
        <v>212</v>
      </c>
      <c r="S9064">
        <v>1684</v>
      </c>
    </row>
    <row r="9065" spans="1:19" x14ac:dyDescent="0.3">
      <c r="A9065" t="s">
        <v>6339</v>
      </c>
      <c r="B9065">
        <v>-1</v>
      </c>
      <c r="C9065" t="s">
        <v>6349</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17578</v>
      </c>
      <c r="R9065">
        <v>1685</v>
      </c>
      <c r="S9065">
        <v>2514</v>
      </c>
    </row>
    <row r="9066" spans="1:19" x14ac:dyDescent="0.3">
      <c r="A9066" t="s">
        <v>6339</v>
      </c>
      <c r="B9066">
        <v>-1</v>
      </c>
      <c r="C9066" t="s">
        <v>6349</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17579</v>
      </c>
      <c r="R9066">
        <v>2515</v>
      </c>
      <c r="S9066">
        <v>2586</v>
      </c>
    </row>
    <row r="9067" spans="1:19" x14ac:dyDescent="0.3">
      <c r="A9067" t="s">
        <v>6339</v>
      </c>
      <c r="B9067">
        <v>-1</v>
      </c>
      <c r="C9067" t="s">
        <v>6349</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17580</v>
      </c>
      <c r="R9067">
        <v>2587</v>
      </c>
      <c r="S9067">
        <v>2748</v>
      </c>
    </row>
    <row r="9068" spans="1:19" x14ac:dyDescent="0.3">
      <c r="A9068" t="s">
        <v>6339</v>
      </c>
      <c r="B9068">
        <v>-1</v>
      </c>
      <c r="C9068" t="s">
        <v>6349</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17581</v>
      </c>
      <c r="R9068">
        <v>2749</v>
      </c>
      <c r="S9068">
        <v>2834</v>
      </c>
    </row>
    <row r="9069" spans="1:19" x14ac:dyDescent="0.3">
      <c r="A9069" t="s">
        <v>6339</v>
      </c>
      <c r="B9069">
        <v>-1</v>
      </c>
      <c r="C9069" t="s">
        <v>6349</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17582</v>
      </c>
      <c r="R9069">
        <v>2835</v>
      </c>
      <c r="S9069">
        <v>2996</v>
      </c>
    </row>
    <row r="9070" spans="1:19" x14ac:dyDescent="0.3">
      <c r="A9070" t="s">
        <v>6339</v>
      </c>
      <c r="B9070">
        <v>-1</v>
      </c>
      <c r="C9070" t="s">
        <v>6349</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17583</v>
      </c>
      <c r="R9070">
        <v>2997</v>
      </c>
      <c r="S9070">
        <v>3113</v>
      </c>
    </row>
    <row r="9071" spans="1:19" x14ac:dyDescent="0.3">
      <c r="A9071" t="s">
        <v>6339</v>
      </c>
      <c r="B9071">
        <v>-1</v>
      </c>
      <c r="C9071" t="s">
        <v>6349</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17584</v>
      </c>
      <c r="R9071">
        <v>3202</v>
      </c>
      <c r="S9071">
        <v>3350</v>
      </c>
    </row>
    <row r="9072" spans="1:19" x14ac:dyDescent="0.3">
      <c r="A9072" t="s">
        <v>6339</v>
      </c>
      <c r="B9072">
        <v>-1</v>
      </c>
      <c r="C9072" t="s">
        <v>6349</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17585</v>
      </c>
      <c r="R9072">
        <v>3351</v>
      </c>
      <c r="S9072">
        <v>3561</v>
      </c>
    </row>
    <row r="9073" spans="1:19" x14ac:dyDescent="0.3">
      <c r="A9073" t="s">
        <v>5442</v>
      </c>
      <c r="B9073">
        <v>-1</v>
      </c>
      <c r="C9073" t="s">
        <v>5447</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17586</v>
      </c>
    </row>
    <row r="9074" spans="1:19" x14ac:dyDescent="0.3">
      <c r="A9074" t="s">
        <v>5442</v>
      </c>
      <c r="B9074">
        <v>-1</v>
      </c>
      <c r="C9074" t="s">
        <v>5447</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17587</v>
      </c>
      <c r="R9074">
        <v>1</v>
      </c>
      <c r="S9074">
        <v>20</v>
      </c>
    </row>
    <row r="9075" spans="1:19" x14ac:dyDescent="0.3">
      <c r="A9075" t="s">
        <v>5442</v>
      </c>
      <c r="B9075">
        <v>-1</v>
      </c>
      <c r="C9075" t="s">
        <v>5447</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17588</v>
      </c>
      <c r="R9075">
        <v>21</v>
      </c>
      <c r="S9075">
        <v>153</v>
      </c>
    </row>
    <row r="9076" spans="1:19" x14ac:dyDescent="0.3">
      <c r="A9076" t="s">
        <v>5442</v>
      </c>
      <c r="B9076">
        <v>-1</v>
      </c>
      <c r="C9076" t="s">
        <v>5447</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17589</v>
      </c>
      <c r="R9076">
        <v>154</v>
      </c>
      <c r="S9076">
        <v>314</v>
      </c>
    </row>
    <row r="9077" spans="1:19" x14ac:dyDescent="0.3">
      <c r="A9077" t="s">
        <v>5442</v>
      </c>
      <c r="B9077">
        <v>-1</v>
      </c>
      <c r="C9077" t="s">
        <v>5447</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17590</v>
      </c>
      <c r="R9077">
        <v>315</v>
      </c>
      <c r="S9077">
        <v>402</v>
      </c>
    </row>
    <row r="9078" spans="1:19" x14ac:dyDescent="0.3">
      <c r="A9078" t="s">
        <v>5442</v>
      </c>
      <c r="B9078">
        <v>-1</v>
      </c>
      <c r="C9078" t="s">
        <v>5447</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17591</v>
      </c>
      <c r="R9078">
        <v>403</v>
      </c>
      <c r="S9078">
        <v>544</v>
      </c>
    </row>
    <row r="9079" spans="1:19" x14ac:dyDescent="0.3">
      <c r="A9079" t="s">
        <v>5442</v>
      </c>
      <c r="B9079">
        <v>-1</v>
      </c>
      <c r="C9079" t="s">
        <v>5447</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17592</v>
      </c>
      <c r="R9079">
        <v>545</v>
      </c>
      <c r="S9079">
        <v>659</v>
      </c>
    </row>
    <row r="9080" spans="1:19" x14ac:dyDescent="0.3">
      <c r="A9080" t="s">
        <v>5442</v>
      </c>
      <c r="B9080">
        <v>-1</v>
      </c>
      <c r="C9080" t="s">
        <v>5447</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17593</v>
      </c>
      <c r="R9080">
        <v>660</v>
      </c>
      <c r="S9080">
        <v>845</v>
      </c>
    </row>
    <row r="9081" spans="1:19" x14ac:dyDescent="0.3">
      <c r="A9081" t="s">
        <v>5442</v>
      </c>
      <c r="B9081">
        <v>-1</v>
      </c>
      <c r="C9081" t="s">
        <v>5447</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17594</v>
      </c>
      <c r="R9081">
        <v>846</v>
      </c>
      <c r="S9081">
        <v>1017</v>
      </c>
    </row>
    <row r="9082" spans="1:19" x14ac:dyDescent="0.3">
      <c r="A9082" t="s">
        <v>5442</v>
      </c>
      <c r="B9082">
        <v>-1</v>
      </c>
      <c r="C9082" t="s">
        <v>5447</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17595</v>
      </c>
      <c r="R9082">
        <v>1018</v>
      </c>
      <c r="S9082">
        <v>1098</v>
      </c>
    </row>
    <row r="9083" spans="1:19" x14ac:dyDescent="0.3">
      <c r="A9083" t="s">
        <v>5442</v>
      </c>
      <c r="B9083">
        <v>-1</v>
      </c>
      <c r="C9083" t="s">
        <v>5447</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17596</v>
      </c>
      <c r="R9083">
        <v>1099</v>
      </c>
      <c r="S9083">
        <v>1225</v>
      </c>
    </row>
    <row r="9084" spans="1:19" x14ac:dyDescent="0.3">
      <c r="A9084" t="s">
        <v>5442</v>
      </c>
      <c r="B9084">
        <v>-1</v>
      </c>
      <c r="C9084" t="s">
        <v>5447</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17597</v>
      </c>
      <c r="R9084">
        <v>1226</v>
      </c>
      <c r="S9084">
        <v>1326</v>
      </c>
    </row>
    <row r="9085" spans="1:19" x14ac:dyDescent="0.3">
      <c r="A9085" t="s">
        <v>5442</v>
      </c>
      <c r="B9085">
        <v>-1</v>
      </c>
      <c r="C9085" t="s">
        <v>5447</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17598</v>
      </c>
      <c r="R9085">
        <v>1327</v>
      </c>
      <c r="S9085">
        <v>1500</v>
      </c>
    </row>
    <row r="9086" spans="1:19" x14ac:dyDescent="0.3">
      <c r="A9086" t="s">
        <v>5442</v>
      </c>
      <c r="B9086">
        <v>-1</v>
      </c>
      <c r="C9086" t="s">
        <v>5447</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17599</v>
      </c>
      <c r="R9086">
        <v>1501</v>
      </c>
      <c r="S9086">
        <v>1563</v>
      </c>
    </row>
    <row r="9087" spans="1:19" x14ac:dyDescent="0.3">
      <c r="A9087" t="s">
        <v>5442</v>
      </c>
      <c r="B9087">
        <v>-1</v>
      </c>
      <c r="C9087" t="s">
        <v>5447</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17600</v>
      </c>
      <c r="R9087">
        <v>1564</v>
      </c>
      <c r="S9087">
        <v>1783</v>
      </c>
    </row>
    <row r="9088" spans="1:19" x14ac:dyDescent="0.3">
      <c r="A9088" t="s">
        <v>5442</v>
      </c>
      <c r="B9088">
        <v>-1</v>
      </c>
      <c r="C9088" t="s">
        <v>5447</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17601</v>
      </c>
      <c r="R9088">
        <v>1784</v>
      </c>
      <c r="S9088">
        <v>1867</v>
      </c>
    </row>
    <row r="9089" spans="1:19" x14ac:dyDescent="0.3">
      <c r="A9089" t="s">
        <v>5442</v>
      </c>
      <c r="B9089">
        <v>-1</v>
      </c>
      <c r="C9089" t="s">
        <v>5447</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17602</v>
      </c>
      <c r="R9089">
        <v>1868</v>
      </c>
      <c r="S9089">
        <v>1926</v>
      </c>
    </row>
    <row r="9090" spans="1:19" x14ac:dyDescent="0.3">
      <c r="A9090" t="s">
        <v>5442</v>
      </c>
      <c r="B9090">
        <v>-1</v>
      </c>
      <c r="C9090" t="s">
        <v>5447</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17603</v>
      </c>
      <c r="R9090">
        <v>1927</v>
      </c>
      <c r="S9090">
        <v>1994</v>
      </c>
    </row>
    <row r="9091" spans="1:19" x14ac:dyDescent="0.3">
      <c r="A9091" t="s">
        <v>5442</v>
      </c>
      <c r="B9091">
        <v>-1</v>
      </c>
      <c r="C9091" t="s">
        <v>5447</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17604</v>
      </c>
      <c r="R9091">
        <v>1995</v>
      </c>
      <c r="S9091">
        <v>2070</v>
      </c>
    </row>
    <row r="9092" spans="1:19" x14ac:dyDescent="0.3">
      <c r="A9092" t="s">
        <v>5442</v>
      </c>
      <c r="B9092">
        <v>-1</v>
      </c>
      <c r="C9092" t="s">
        <v>5447</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17605</v>
      </c>
      <c r="R9092">
        <v>2071</v>
      </c>
      <c r="S9092">
        <v>2127</v>
      </c>
    </row>
    <row r="9093" spans="1:19" x14ac:dyDescent="0.3">
      <c r="A9093" t="s">
        <v>5442</v>
      </c>
      <c r="B9093">
        <v>-1</v>
      </c>
      <c r="C9093" t="s">
        <v>5458</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17587</v>
      </c>
      <c r="R9093">
        <v>1</v>
      </c>
      <c r="S9093">
        <v>20</v>
      </c>
    </row>
    <row r="9094" spans="1:19" x14ac:dyDescent="0.3">
      <c r="A9094" t="s">
        <v>5442</v>
      </c>
      <c r="B9094">
        <v>-1</v>
      </c>
      <c r="C9094" t="s">
        <v>5458</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17588</v>
      </c>
      <c r="R9094">
        <v>21</v>
      </c>
      <c r="S9094">
        <v>153</v>
      </c>
    </row>
    <row r="9095" spans="1:19" x14ac:dyDescent="0.3">
      <c r="A9095" t="s">
        <v>5442</v>
      </c>
      <c r="B9095">
        <v>-1</v>
      </c>
      <c r="C9095" t="s">
        <v>5458</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17589</v>
      </c>
      <c r="R9095">
        <v>154</v>
      </c>
      <c r="S9095">
        <v>314</v>
      </c>
    </row>
    <row r="9096" spans="1:19" x14ac:dyDescent="0.3">
      <c r="A9096" t="s">
        <v>5442</v>
      </c>
      <c r="B9096">
        <v>-1</v>
      </c>
      <c r="C9096" t="s">
        <v>5458</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17590</v>
      </c>
      <c r="R9096">
        <v>315</v>
      </c>
      <c r="S9096">
        <v>402</v>
      </c>
    </row>
    <row r="9097" spans="1:19" x14ac:dyDescent="0.3">
      <c r="A9097" t="s">
        <v>5442</v>
      </c>
      <c r="B9097">
        <v>-1</v>
      </c>
      <c r="C9097" t="s">
        <v>5458</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17591</v>
      </c>
      <c r="R9097">
        <v>403</v>
      </c>
      <c r="S9097">
        <v>544</v>
      </c>
    </row>
    <row r="9098" spans="1:19" x14ac:dyDescent="0.3">
      <c r="A9098" t="s">
        <v>5442</v>
      </c>
      <c r="B9098">
        <v>-1</v>
      </c>
      <c r="C9098" t="s">
        <v>5458</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17592</v>
      </c>
      <c r="R9098">
        <v>545</v>
      </c>
      <c r="S9098">
        <v>659</v>
      </c>
    </row>
    <row r="9099" spans="1:19" x14ac:dyDescent="0.3">
      <c r="A9099" t="s">
        <v>5442</v>
      </c>
      <c r="B9099">
        <v>-1</v>
      </c>
      <c r="C9099" t="s">
        <v>5458</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17593</v>
      </c>
      <c r="R9099">
        <v>660</v>
      </c>
      <c r="S9099">
        <v>845</v>
      </c>
    </row>
    <row r="9100" spans="1:19" x14ac:dyDescent="0.3">
      <c r="A9100" t="s">
        <v>5442</v>
      </c>
      <c r="B9100">
        <v>-1</v>
      </c>
      <c r="C9100" t="s">
        <v>5458</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17594</v>
      </c>
      <c r="R9100">
        <v>846</v>
      </c>
      <c r="S9100">
        <v>1017</v>
      </c>
    </row>
    <row r="9101" spans="1:19" x14ac:dyDescent="0.3">
      <c r="A9101" t="s">
        <v>5442</v>
      </c>
      <c r="B9101">
        <v>-1</v>
      </c>
      <c r="C9101" t="s">
        <v>5458</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17595</v>
      </c>
      <c r="R9101">
        <v>1018</v>
      </c>
      <c r="S9101">
        <v>1098</v>
      </c>
    </row>
    <row r="9102" spans="1:19" x14ac:dyDescent="0.3">
      <c r="A9102" t="s">
        <v>5442</v>
      </c>
      <c r="B9102">
        <v>-1</v>
      </c>
      <c r="C9102" t="s">
        <v>5458</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17596</v>
      </c>
      <c r="R9102">
        <v>1099</v>
      </c>
      <c r="S9102">
        <v>1225</v>
      </c>
    </row>
    <row r="9103" spans="1:19" x14ac:dyDescent="0.3">
      <c r="A9103" t="s">
        <v>5442</v>
      </c>
      <c r="B9103">
        <v>-1</v>
      </c>
      <c r="C9103" t="s">
        <v>5458</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17597</v>
      </c>
      <c r="R9103">
        <v>1226</v>
      </c>
      <c r="S9103">
        <v>1326</v>
      </c>
    </row>
    <row r="9104" spans="1:19" x14ac:dyDescent="0.3">
      <c r="A9104" t="s">
        <v>5442</v>
      </c>
      <c r="B9104">
        <v>-1</v>
      </c>
      <c r="C9104" t="s">
        <v>5458</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17598</v>
      </c>
      <c r="R9104">
        <v>1327</v>
      </c>
      <c r="S9104">
        <v>1500</v>
      </c>
    </row>
    <row r="9105" spans="1:19" x14ac:dyDescent="0.3">
      <c r="A9105" t="s">
        <v>5442</v>
      </c>
      <c r="B9105">
        <v>-1</v>
      </c>
      <c r="C9105" t="s">
        <v>5458</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17599</v>
      </c>
      <c r="R9105">
        <v>1501</v>
      </c>
      <c r="S9105">
        <v>1563</v>
      </c>
    </row>
    <row r="9106" spans="1:19" x14ac:dyDescent="0.3">
      <c r="A9106" t="s">
        <v>5442</v>
      </c>
      <c r="B9106">
        <v>-1</v>
      </c>
      <c r="C9106" t="s">
        <v>5458</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17600</v>
      </c>
      <c r="R9106">
        <v>1564</v>
      </c>
      <c r="S9106">
        <v>1783</v>
      </c>
    </row>
    <row r="9107" spans="1:19" x14ac:dyDescent="0.3">
      <c r="A9107" t="s">
        <v>5442</v>
      </c>
      <c r="B9107">
        <v>-1</v>
      </c>
      <c r="C9107" t="s">
        <v>5458</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17602</v>
      </c>
      <c r="R9107">
        <v>1784</v>
      </c>
      <c r="S9107">
        <v>1842</v>
      </c>
    </row>
    <row r="9108" spans="1:19" x14ac:dyDescent="0.3">
      <c r="A9108" t="s">
        <v>5442</v>
      </c>
      <c r="B9108">
        <v>-1</v>
      </c>
      <c r="C9108" t="s">
        <v>5458</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17603</v>
      </c>
      <c r="R9108">
        <v>1843</v>
      </c>
      <c r="S9108">
        <v>1910</v>
      </c>
    </row>
    <row r="9109" spans="1:19" x14ac:dyDescent="0.3">
      <c r="A9109" t="s">
        <v>5442</v>
      </c>
      <c r="B9109">
        <v>-1</v>
      </c>
      <c r="C9109" t="s">
        <v>5458</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17604</v>
      </c>
      <c r="R9109">
        <v>1911</v>
      </c>
      <c r="S9109">
        <v>1986</v>
      </c>
    </row>
    <row r="9110" spans="1:19" x14ac:dyDescent="0.3">
      <c r="A9110" t="s">
        <v>5442</v>
      </c>
      <c r="B9110">
        <v>-1</v>
      </c>
      <c r="C9110" t="s">
        <v>5458</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17606</v>
      </c>
    </row>
    <row r="9111" spans="1:19" x14ac:dyDescent="0.3">
      <c r="A9111" t="s">
        <v>5442</v>
      </c>
      <c r="B9111">
        <v>-1</v>
      </c>
      <c r="C9111" t="s">
        <v>5458</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17607</v>
      </c>
      <c r="R9111">
        <v>1987</v>
      </c>
      <c r="S9111">
        <v>2043</v>
      </c>
    </row>
    <row r="9112" spans="1:19" x14ac:dyDescent="0.3">
      <c r="A9112" t="s">
        <v>18</v>
      </c>
      <c r="B9112">
        <v>-1</v>
      </c>
      <c r="C9112" t="s">
        <v>4860</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17608</v>
      </c>
    </row>
    <row r="9113" spans="1:19" x14ac:dyDescent="0.3">
      <c r="A9113" t="s">
        <v>18</v>
      </c>
      <c r="B9113">
        <v>-1</v>
      </c>
      <c r="C9113" t="s">
        <v>4860</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17609</v>
      </c>
      <c r="R9113">
        <v>1</v>
      </c>
      <c r="S9113">
        <v>111</v>
      </c>
    </row>
    <row r="9114" spans="1:19" x14ac:dyDescent="0.3">
      <c r="A9114" t="s">
        <v>18</v>
      </c>
      <c r="B9114">
        <v>-1</v>
      </c>
      <c r="C9114" t="s">
        <v>4860</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17610</v>
      </c>
      <c r="R9114">
        <v>112</v>
      </c>
      <c r="S9114">
        <v>290</v>
      </c>
    </row>
    <row r="9115" spans="1:19" x14ac:dyDescent="0.3">
      <c r="A9115" t="s">
        <v>18</v>
      </c>
      <c r="B9115">
        <v>-1</v>
      </c>
      <c r="C9115" t="s">
        <v>4860</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17611</v>
      </c>
      <c r="R9115">
        <v>291</v>
      </c>
      <c r="S9115">
        <v>450</v>
      </c>
    </row>
    <row r="9116" spans="1:19" x14ac:dyDescent="0.3">
      <c r="A9116" t="s">
        <v>18</v>
      </c>
      <c r="B9116">
        <v>-1</v>
      </c>
      <c r="C9116" t="s">
        <v>4860</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17612</v>
      </c>
      <c r="R9116">
        <v>451</v>
      </c>
      <c r="S9116">
        <v>567</v>
      </c>
    </row>
    <row r="9117" spans="1:19" x14ac:dyDescent="0.3">
      <c r="A9117" t="s">
        <v>18</v>
      </c>
      <c r="B9117">
        <v>-1</v>
      </c>
      <c r="C9117" t="s">
        <v>4867</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17609</v>
      </c>
      <c r="R9117">
        <v>1</v>
      </c>
      <c r="S9117">
        <v>111</v>
      </c>
    </row>
    <row r="9118" spans="1:19" x14ac:dyDescent="0.3">
      <c r="A9118" t="s">
        <v>18</v>
      </c>
      <c r="B9118">
        <v>-1</v>
      </c>
      <c r="C9118" t="s">
        <v>4867</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17610</v>
      </c>
      <c r="R9118">
        <v>112</v>
      </c>
      <c r="S9118">
        <v>290</v>
      </c>
    </row>
    <row r="9119" spans="1:19" x14ac:dyDescent="0.3">
      <c r="A9119" t="s">
        <v>18</v>
      </c>
      <c r="B9119">
        <v>-1</v>
      </c>
      <c r="C9119" t="s">
        <v>4867</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17611</v>
      </c>
      <c r="R9119">
        <v>291</v>
      </c>
      <c r="S9119">
        <v>450</v>
      </c>
    </row>
    <row r="9120" spans="1:19" x14ac:dyDescent="0.3">
      <c r="A9120" t="s">
        <v>18</v>
      </c>
      <c r="B9120">
        <v>-1</v>
      </c>
      <c r="C9120" t="s">
        <v>4867</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17613</v>
      </c>
    </row>
    <row r="9121" spans="1:19" x14ac:dyDescent="0.3">
      <c r="A9121" t="s">
        <v>18</v>
      </c>
      <c r="B9121">
        <v>-1</v>
      </c>
      <c r="C9121" t="s">
        <v>4867</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17614</v>
      </c>
      <c r="R9121">
        <v>451</v>
      </c>
      <c r="S9121">
        <v>570</v>
      </c>
    </row>
    <row r="9122" spans="1:19" x14ac:dyDescent="0.3">
      <c r="A9122" t="s">
        <v>18</v>
      </c>
      <c r="B9122">
        <v>-1</v>
      </c>
      <c r="C9122" t="s">
        <v>4867</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17615</v>
      </c>
    </row>
    <row r="9123" spans="1:19" x14ac:dyDescent="0.3">
      <c r="A9123" t="s">
        <v>3011</v>
      </c>
      <c r="B9123">
        <v>1</v>
      </c>
      <c r="C9123" t="s">
        <v>3012</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17616</v>
      </c>
    </row>
    <row r="9124" spans="1:19" x14ac:dyDescent="0.3">
      <c r="A9124" t="s">
        <v>3011</v>
      </c>
      <c r="B9124">
        <v>1</v>
      </c>
      <c r="C9124" t="s">
        <v>3012</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17617</v>
      </c>
      <c r="R9124">
        <v>1</v>
      </c>
      <c r="S9124">
        <v>1176</v>
      </c>
    </row>
    <row r="9125" spans="1:19" x14ac:dyDescent="0.3">
      <c r="A9125" t="s">
        <v>4485</v>
      </c>
      <c r="B9125">
        <v>-1</v>
      </c>
      <c r="C9125" t="s">
        <v>4488</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17618</v>
      </c>
      <c r="R9125">
        <v>185</v>
      </c>
      <c r="S9125">
        <v>308</v>
      </c>
    </row>
    <row r="9126" spans="1:19" x14ac:dyDescent="0.3">
      <c r="A9126" t="s">
        <v>4485</v>
      </c>
      <c r="B9126">
        <v>-1</v>
      </c>
      <c r="C9126" t="s">
        <v>4488</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17619</v>
      </c>
      <c r="R9126">
        <v>309</v>
      </c>
      <c r="S9126">
        <v>420</v>
      </c>
    </row>
    <row r="9127" spans="1:19" x14ac:dyDescent="0.3">
      <c r="A9127" t="s">
        <v>4485</v>
      </c>
      <c r="B9127">
        <v>-1</v>
      </c>
      <c r="C9127" t="s">
        <v>4488</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17620</v>
      </c>
      <c r="R9127">
        <v>421</v>
      </c>
      <c r="S9127">
        <v>566</v>
      </c>
    </row>
    <row r="9128" spans="1:19" x14ac:dyDescent="0.3">
      <c r="A9128" t="s">
        <v>4485</v>
      </c>
      <c r="B9128">
        <v>-1</v>
      </c>
      <c r="C9128" t="s">
        <v>4488</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17621</v>
      </c>
      <c r="R9128">
        <v>567</v>
      </c>
      <c r="S9128">
        <v>861</v>
      </c>
    </row>
    <row r="9129" spans="1:19" x14ac:dyDescent="0.3">
      <c r="A9129" t="s">
        <v>4485</v>
      </c>
      <c r="B9129">
        <v>-1</v>
      </c>
      <c r="C9129" t="s">
        <v>4488</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17622</v>
      </c>
      <c r="R9129">
        <v>862</v>
      </c>
      <c r="S9129">
        <v>984</v>
      </c>
    </row>
    <row r="9130" spans="1:19" x14ac:dyDescent="0.3">
      <c r="A9130" t="s">
        <v>4485</v>
      </c>
      <c r="B9130">
        <v>-1</v>
      </c>
      <c r="C9130" t="s">
        <v>4488</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17623</v>
      </c>
      <c r="R9130">
        <v>985</v>
      </c>
      <c r="S9130">
        <v>1142</v>
      </c>
    </row>
    <row r="9131" spans="1:19" x14ac:dyDescent="0.3">
      <c r="A9131" t="s">
        <v>4485</v>
      </c>
      <c r="B9131">
        <v>-1</v>
      </c>
      <c r="C9131" t="s">
        <v>4488</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17624</v>
      </c>
      <c r="R9131">
        <v>1143</v>
      </c>
      <c r="S9131">
        <v>1254</v>
      </c>
    </row>
    <row r="9132" spans="1:19" x14ac:dyDescent="0.3">
      <c r="A9132" t="s">
        <v>4485</v>
      </c>
      <c r="B9132">
        <v>-1</v>
      </c>
      <c r="C9132" t="s">
        <v>4488</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17625</v>
      </c>
      <c r="R9132">
        <v>1255</v>
      </c>
      <c r="S9132">
        <v>1441</v>
      </c>
    </row>
    <row r="9133" spans="1:19" x14ac:dyDescent="0.3">
      <c r="A9133" t="s">
        <v>4485</v>
      </c>
      <c r="B9133">
        <v>-1</v>
      </c>
      <c r="C9133" t="s">
        <v>4488</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17626</v>
      </c>
      <c r="R9133">
        <v>1442</v>
      </c>
      <c r="S9133">
        <v>1569</v>
      </c>
    </row>
    <row r="9134" spans="1:19" x14ac:dyDescent="0.3">
      <c r="A9134" t="s">
        <v>4485</v>
      </c>
      <c r="B9134">
        <v>-1</v>
      </c>
      <c r="C9134" t="s">
        <v>4488</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17627</v>
      </c>
      <c r="R9134">
        <v>1570</v>
      </c>
      <c r="S9134">
        <v>1701</v>
      </c>
    </row>
    <row r="9135" spans="1:19" x14ac:dyDescent="0.3">
      <c r="A9135" t="s">
        <v>4485</v>
      </c>
      <c r="B9135">
        <v>-1</v>
      </c>
      <c r="C9135" t="s">
        <v>4488</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17628</v>
      </c>
      <c r="R9135">
        <v>1702</v>
      </c>
      <c r="S9135">
        <v>1786</v>
      </c>
    </row>
    <row r="9136" spans="1:19" x14ac:dyDescent="0.3">
      <c r="A9136" t="s">
        <v>4485</v>
      </c>
      <c r="B9136">
        <v>-1</v>
      </c>
      <c r="C9136" t="s">
        <v>4488</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17629</v>
      </c>
      <c r="R9136">
        <v>1787</v>
      </c>
      <c r="S9136">
        <v>1914</v>
      </c>
    </row>
    <row r="9137" spans="1:19" x14ac:dyDescent="0.3">
      <c r="A9137" t="s">
        <v>4485</v>
      </c>
      <c r="B9137">
        <v>-1</v>
      </c>
      <c r="C9137" t="s">
        <v>4488</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17630</v>
      </c>
      <c r="R9137">
        <v>1915</v>
      </c>
      <c r="S9137">
        <v>2047</v>
      </c>
    </row>
    <row r="9138" spans="1:19" x14ac:dyDescent="0.3">
      <c r="A9138" t="s">
        <v>4485</v>
      </c>
      <c r="B9138">
        <v>-1</v>
      </c>
      <c r="C9138" t="s">
        <v>4488</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17631</v>
      </c>
      <c r="R9138">
        <v>2048</v>
      </c>
      <c r="S9138">
        <v>2199</v>
      </c>
    </row>
    <row r="9139" spans="1:19" x14ac:dyDescent="0.3">
      <c r="A9139" t="s">
        <v>4485</v>
      </c>
      <c r="B9139">
        <v>-1</v>
      </c>
      <c r="C9139" t="s">
        <v>4488</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17632</v>
      </c>
      <c r="R9139">
        <v>2200</v>
      </c>
      <c r="S9139">
        <v>2350</v>
      </c>
    </row>
    <row r="9140" spans="1:19" x14ac:dyDescent="0.3">
      <c r="A9140" t="s">
        <v>4485</v>
      </c>
      <c r="B9140">
        <v>-1</v>
      </c>
      <c r="C9140" t="s">
        <v>4488</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17633</v>
      </c>
      <c r="R9140">
        <v>2351</v>
      </c>
      <c r="S9140">
        <v>2490</v>
      </c>
    </row>
    <row r="9141" spans="1:19" x14ac:dyDescent="0.3">
      <c r="A9141" t="s">
        <v>4485</v>
      </c>
      <c r="B9141">
        <v>-1</v>
      </c>
      <c r="C9141" t="s">
        <v>4488</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17634</v>
      </c>
      <c r="R9141">
        <v>2491</v>
      </c>
      <c r="S9141">
        <v>2680</v>
      </c>
    </row>
    <row r="9142" spans="1:19" x14ac:dyDescent="0.3">
      <c r="A9142" t="s">
        <v>4485</v>
      </c>
      <c r="B9142">
        <v>-1</v>
      </c>
      <c r="C9142" t="s">
        <v>4488</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17635</v>
      </c>
      <c r="R9142">
        <v>2681</v>
      </c>
      <c r="S9142">
        <v>2805</v>
      </c>
    </row>
    <row r="9143" spans="1:19" x14ac:dyDescent="0.3">
      <c r="A9143" t="s">
        <v>4485</v>
      </c>
      <c r="B9143">
        <v>-1</v>
      </c>
      <c r="C9143" t="s">
        <v>4488</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17636</v>
      </c>
      <c r="R9143">
        <v>2806</v>
      </c>
      <c r="S9143">
        <v>2978</v>
      </c>
    </row>
    <row r="9144" spans="1:19" x14ac:dyDescent="0.3">
      <c r="A9144" t="s">
        <v>4485</v>
      </c>
      <c r="B9144">
        <v>-1</v>
      </c>
      <c r="C9144" t="s">
        <v>4488</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17637</v>
      </c>
      <c r="R9144">
        <v>2979</v>
      </c>
      <c r="S9144">
        <v>3096</v>
      </c>
    </row>
    <row r="9145" spans="1:19" x14ac:dyDescent="0.3">
      <c r="A9145" t="s">
        <v>4485</v>
      </c>
      <c r="B9145">
        <v>-1</v>
      </c>
      <c r="C9145" t="s">
        <v>4488</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17638</v>
      </c>
      <c r="R9145">
        <v>3097</v>
      </c>
      <c r="S9145">
        <v>3207</v>
      </c>
    </row>
    <row r="9146" spans="1:19" x14ac:dyDescent="0.3">
      <c r="A9146" t="s">
        <v>4485</v>
      </c>
      <c r="B9146">
        <v>-1</v>
      </c>
      <c r="C9146" t="s">
        <v>4488</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17639</v>
      </c>
      <c r="R9146">
        <v>1</v>
      </c>
      <c r="S9146">
        <v>184</v>
      </c>
    </row>
    <row r="9147" spans="1:19" x14ac:dyDescent="0.3">
      <c r="A9147" t="s">
        <v>4485</v>
      </c>
      <c r="B9147">
        <v>-1</v>
      </c>
      <c r="C9147" t="s">
        <v>4488</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17640</v>
      </c>
    </row>
    <row r="9148" spans="1:19" x14ac:dyDescent="0.3">
      <c r="A9148" t="s">
        <v>4485</v>
      </c>
      <c r="B9148">
        <v>-1</v>
      </c>
      <c r="C9148" t="s">
        <v>4488</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17641</v>
      </c>
      <c r="R9148">
        <v>3208</v>
      </c>
      <c r="S9148">
        <v>3375</v>
      </c>
    </row>
    <row r="9149" spans="1:19" x14ac:dyDescent="0.3">
      <c r="A9149" t="s">
        <v>770</v>
      </c>
      <c r="B9149">
        <v>1</v>
      </c>
      <c r="C9149" t="s">
        <v>775</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17642</v>
      </c>
    </row>
    <row r="9150" spans="1:19" x14ac:dyDescent="0.3">
      <c r="A9150" t="s">
        <v>770</v>
      </c>
      <c r="B9150">
        <v>1</v>
      </c>
      <c r="C9150" t="s">
        <v>775</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17643</v>
      </c>
      <c r="R9150">
        <v>1</v>
      </c>
      <c r="S9150">
        <v>853</v>
      </c>
    </row>
    <row r="9151" spans="1:19" x14ac:dyDescent="0.3">
      <c r="A9151" t="s">
        <v>770</v>
      </c>
      <c r="B9151">
        <v>1</v>
      </c>
      <c r="C9151" t="s">
        <v>775</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17644</v>
      </c>
      <c r="R9151">
        <v>854</v>
      </c>
      <c r="S9151">
        <v>953</v>
      </c>
    </row>
    <row r="9152" spans="1:19" x14ac:dyDescent="0.3">
      <c r="A9152" t="s">
        <v>770</v>
      </c>
      <c r="B9152">
        <v>1</v>
      </c>
      <c r="C9152" t="s">
        <v>775</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17645</v>
      </c>
      <c r="R9152">
        <v>954</v>
      </c>
      <c r="S9152">
        <v>1032</v>
      </c>
    </row>
    <row r="9153" spans="1:19" x14ac:dyDescent="0.3">
      <c r="A9153" t="s">
        <v>770</v>
      </c>
      <c r="B9153">
        <v>1</v>
      </c>
      <c r="C9153" t="s">
        <v>775</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17646</v>
      </c>
      <c r="R9153">
        <v>1033</v>
      </c>
      <c r="S9153">
        <v>1081</v>
      </c>
    </row>
    <row r="9154" spans="1:19" x14ac:dyDescent="0.3">
      <c r="A9154" t="s">
        <v>770</v>
      </c>
      <c r="B9154">
        <v>1</v>
      </c>
      <c r="C9154" t="s">
        <v>775</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17647</v>
      </c>
      <c r="R9154">
        <v>1082</v>
      </c>
      <c r="S9154">
        <v>1324</v>
      </c>
    </row>
    <row r="9155" spans="1:19" x14ac:dyDescent="0.3">
      <c r="A9155" t="s">
        <v>770</v>
      </c>
      <c r="B9155">
        <v>1</v>
      </c>
      <c r="C9155" t="s">
        <v>775</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17648</v>
      </c>
      <c r="R9155">
        <v>1325</v>
      </c>
      <c r="S9155">
        <v>1579</v>
      </c>
    </row>
    <row r="9156" spans="1:19" x14ac:dyDescent="0.3">
      <c r="A9156" t="s">
        <v>770</v>
      </c>
      <c r="B9156">
        <v>1</v>
      </c>
      <c r="C9156" t="s">
        <v>775</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17649</v>
      </c>
      <c r="R9156">
        <v>1580</v>
      </c>
      <c r="S9156">
        <v>1621</v>
      </c>
    </row>
    <row r="9157" spans="1:19" x14ac:dyDescent="0.3">
      <c r="A9157" t="s">
        <v>770</v>
      </c>
      <c r="B9157">
        <v>1</v>
      </c>
      <c r="C9157" t="s">
        <v>775</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17650</v>
      </c>
      <c r="R9157">
        <v>1622</v>
      </c>
      <c r="S9157">
        <v>1815</v>
      </c>
    </row>
    <row r="9158" spans="1:19" x14ac:dyDescent="0.3">
      <c r="A9158" t="s">
        <v>770</v>
      </c>
      <c r="B9158">
        <v>1</v>
      </c>
      <c r="C9158" t="s">
        <v>779</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17644</v>
      </c>
      <c r="R9158">
        <v>854</v>
      </c>
      <c r="S9158">
        <v>953</v>
      </c>
    </row>
    <row r="9159" spans="1:19" x14ac:dyDescent="0.3">
      <c r="A9159" t="s">
        <v>770</v>
      </c>
      <c r="B9159">
        <v>1</v>
      </c>
      <c r="C9159" t="s">
        <v>779</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17645</v>
      </c>
      <c r="R9159">
        <v>954</v>
      </c>
      <c r="S9159">
        <v>1032</v>
      </c>
    </row>
    <row r="9160" spans="1:19" x14ac:dyDescent="0.3">
      <c r="A9160" t="s">
        <v>770</v>
      </c>
      <c r="B9160">
        <v>1</v>
      </c>
      <c r="C9160" t="s">
        <v>779</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17646</v>
      </c>
      <c r="R9160">
        <v>1033</v>
      </c>
      <c r="S9160">
        <v>1081</v>
      </c>
    </row>
    <row r="9161" spans="1:19" x14ac:dyDescent="0.3">
      <c r="A9161" t="s">
        <v>770</v>
      </c>
      <c r="B9161">
        <v>1</v>
      </c>
      <c r="C9161" t="s">
        <v>779</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17647</v>
      </c>
      <c r="R9161">
        <v>1082</v>
      </c>
      <c r="S9161">
        <v>1324</v>
      </c>
    </row>
    <row r="9162" spans="1:19" x14ac:dyDescent="0.3">
      <c r="A9162" t="s">
        <v>770</v>
      </c>
      <c r="B9162">
        <v>1</v>
      </c>
      <c r="C9162" t="s">
        <v>779</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17648</v>
      </c>
      <c r="R9162">
        <v>1325</v>
      </c>
      <c r="S9162">
        <v>1579</v>
      </c>
    </row>
    <row r="9163" spans="1:19" x14ac:dyDescent="0.3">
      <c r="A9163" t="s">
        <v>770</v>
      </c>
      <c r="B9163">
        <v>1</v>
      </c>
      <c r="C9163" t="s">
        <v>779</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17649</v>
      </c>
      <c r="R9163">
        <v>1580</v>
      </c>
      <c r="S9163">
        <v>1621</v>
      </c>
    </row>
    <row r="9164" spans="1:19" x14ac:dyDescent="0.3">
      <c r="A9164" t="s">
        <v>770</v>
      </c>
      <c r="B9164">
        <v>1</v>
      </c>
      <c r="C9164" t="s">
        <v>779</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17651</v>
      </c>
    </row>
    <row r="9165" spans="1:19" x14ac:dyDescent="0.3">
      <c r="A9165" t="s">
        <v>770</v>
      </c>
      <c r="B9165">
        <v>1</v>
      </c>
      <c r="C9165" t="s">
        <v>779</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17652</v>
      </c>
    </row>
    <row r="9166" spans="1:19" x14ac:dyDescent="0.3">
      <c r="A9166" t="s">
        <v>770</v>
      </c>
      <c r="B9166">
        <v>1</v>
      </c>
      <c r="C9166" t="s">
        <v>779</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17653</v>
      </c>
      <c r="R9166">
        <v>1</v>
      </c>
      <c r="S9166">
        <v>853</v>
      </c>
    </row>
    <row r="9167" spans="1:19" x14ac:dyDescent="0.3">
      <c r="A9167" t="s">
        <v>770</v>
      </c>
      <c r="B9167">
        <v>1</v>
      </c>
      <c r="C9167" t="s">
        <v>779</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17654</v>
      </c>
      <c r="R9167">
        <v>1622</v>
      </c>
      <c r="S9167">
        <v>1815</v>
      </c>
    </row>
    <row r="9168" spans="1:19" x14ac:dyDescent="0.3">
      <c r="A9168" t="s">
        <v>5982</v>
      </c>
      <c r="B9168">
        <v>-1</v>
      </c>
      <c r="C9168" t="s">
        <v>5989</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17655</v>
      </c>
      <c r="R9168">
        <v>1</v>
      </c>
      <c r="S9168">
        <v>73</v>
      </c>
    </row>
    <row r="9169" spans="1:19" x14ac:dyDescent="0.3">
      <c r="A9169" t="s">
        <v>5982</v>
      </c>
      <c r="B9169">
        <v>-1</v>
      </c>
      <c r="C9169" t="s">
        <v>5989</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17656</v>
      </c>
      <c r="R9169">
        <v>74</v>
      </c>
      <c r="S9169">
        <v>155</v>
      </c>
    </row>
    <row r="9170" spans="1:19" x14ac:dyDescent="0.3">
      <c r="A9170" t="s">
        <v>5982</v>
      </c>
      <c r="B9170">
        <v>-1</v>
      </c>
      <c r="C9170" t="s">
        <v>5989</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17657</v>
      </c>
      <c r="R9170">
        <v>156</v>
      </c>
      <c r="S9170">
        <v>415</v>
      </c>
    </row>
    <row r="9171" spans="1:19" x14ac:dyDescent="0.3">
      <c r="A9171" t="s">
        <v>5982</v>
      </c>
      <c r="B9171">
        <v>-1</v>
      </c>
      <c r="C9171" t="s">
        <v>5989</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17658</v>
      </c>
      <c r="R9171">
        <v>416</v>
      </c>
      <c r="S9171">
        <v>751</v>
      </c>
    </row>
    <row r="9172" spans="1:19" x14ac:dyDescent="0.3">
      <c r="A9172" t="s">
        <v>5982</v>
      </c>
      <c r="B9172">
        <v>-1</v>
      </c>
      <c r="C9172" t="s">
        <v>5989</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17659</v>
      </c>
      <c r="R9172">
        <v>752</v>
      </c>
      <c r="S9172">
        <v>874</v>
      </c>
    </row>
    <row r="9173" spans="1:19" x14ac:dyDescent="0.3">
      <c r="A9173" t="s">
        <v>5982</v>
      </c>
      <c r="B9173">
        <v>-1</v>
      </c>
      <c r="C9173" t="s">
        <v>5989</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17660</v>
      </c>
      <c r="R9173">
        <v>875</v>
      </c>
      <c r="S9173">
        <v>1108</v>
      </c>
    </row>
    <row r="9174" spans="1:19" x14ac:dyDescent="0.3">
      <c r="A9174" t="s">
        <v>5982</v>
      </c>
      <c r="B9174">
        <v>-1</v>
      </c>
      <c r="C9174" t="s">
        <v>5989</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17661</v>
      </c>
      <c r="R9174">
        <v>1109</v>
      </c>
      <c r="S9174">
        <v>1264</v>
      </c>
    </row>
    <row r="9175" spans="1:19" x14ac:dyDescent="0.3">
      <c r="A9175" t="s">
        <v>5982</v>
      </c>
      <c r="B9175">
        <v>-1</v>
      </c>
      <c r="C9175" t="s">
        <v>5989</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17662</v>
      </c>
      <c r="R9175">
        <v>1265</v>
      </c>
      <c r="S9175">
        <v>1453</v>
      </c>
    </row>
    <row r="9176" spans="1:19" x14ac:dyDescent="0.3">
      <c r="A9176" t="s">
        <v>5982</v>
      </c>
      <c r="B9176">
        <v>-1</v>
      </c>
      <c r="C9176" t="s">
        <v>5989</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17663</v>
      </c>
      <c r="R9176">
        <v>1454</v>
      </c>
      <c r="S9176">
        <v>1567</v>
      </c>
    </row>
    <row r="9177" spans="1:19" x14ac:dyDescent="0.3">
      <c r="A9177" t="s">
        <v>5982</v>
      </c>
      <c r="B9177">
        <v>-1</v>
      </c>
      <c r="C9177" t="s">
        <v>5989</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17664</v>
      </c>
      <c r="R9177">
        <v>1568</v>
      </c>
      <c r="S9177">
        <v>1681</v>
      </c>
    </row>
    <row r="9178" spans="1:19" x14ac:dyDescent="0.3">
      <c r="A9178" t="s">
        <v>5982</v>
      </c>
      <c r="B9178">
        <v>-1</v>
      </c>
      <c r="C9178" t="s">
        <v>5989</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17665</v>
      </c>
      <c r="R9178">
        <v>1682</v>
      </c>
      <c r="S9178">
        <v>1915</v>
      </c>
    </row>
    <row r="9179" spans="1:19" x14ac:dyDescent="0.3">
      <c r="A9179" t="s">
        <v>5982</v>
      </c>
      <c r="B9179">
        <v>-1</v>
      </c>
      <c r="C9179" t="s">
        <v>5989</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17666</v>
      </c>
      <c r="R9179">
        <v>1916</v>
      </c>
      <c r="S9179">
        <v>2026</v>
      </c>
    </row>
    <row r="9180" spans="1:19" x14ac:dyDescent="0.3">
      <c r="A9180" t="s">
        <v>5982</v>
      </c>
      <c r="B9180">
        <v>-1</v>
      </c>
      <c r="C9180" t="s">
        <v>5989</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17667</v>
      </c>
      <c r="R9180">
        <v>2027</v>
      </c>
      <c r="S9180">
        <v>2219</v>
      </c>
    </row>
    <row r="9181" spans="1:19" x14ac:dyDescent="0.3">
      <c r="A9181" t="s">
        <v>5982</v>
      </c>
      <c r="B9181">
        <v>-1</v>
      </c>
      <c r="C9181" t="s">
        <v>5989</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17668</v>
      </c>
      <c r="R9181">
        <v>2220</v>
      </c>
      <c r="S9181">
        <v>2365</v>
      </c>
    </row>
    <row r="9182" spans="1:19" x14ac:dyDescent="0.3">
      <c r="A9182" t="s">
        <v>5982</v>
      </c>
      <c r="B9182">
        <v>-1</v>
      </c>
      <c r="C9182" t="s">
        <v>5989</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17669</v>
      </c>
      <c r="R9182">
        <v>2366</v>
      </c>
      <c r="S9182">
        <v>2479</v>
      </c>
    </row>
    <row r="9183" spans="1:19" x14ac:dyDescent="0.3">
      <c r="A9183" t="s">
        <v>5982</v>
      </c>
      <c r="B9183">
        <v>-1</v>
      </c>
      <c r="C9183" t="s">
        <v>5989</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17670</v>
      </c>
      <c r="R9183">
        <v>2480</v>
      </c>
      <c r="S9183">
        <v>2599</v>
      </c>
    </row>
    <row r="9184" spans="1:19" x14ac:dyDescent="0.3">
      <c r="A9184" t="s">
        <v>5982</v>
      </c>
      <c r="B9184">
        <v>-1</v>
      </c>
      <c r="C9184" t="s">
        <v>5989</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17671</v>
      </c>
      <c r="R9184">
        <v>2600</v>
      </c>
      <c r="S9184">
        <v>2752</v>
      </c>
    </row>
    <row r="9185" spans="1:19" x14ac:dyDescent="0.3">
      <c r="A9185" t="s">
        <v>5982</v>
      </c>
      <c r="B9185">
        <v>-1</v>
      </c>
      <c r="C9185" t="s">
        <v>5989</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17672</v>
      </c>
      <c r="R9185">
        <v>2753</v>
      </c>
      <c r="S9185">
        <v>2981</v>
      </c>
    </row>
    <row r="9186" spans="1:19" x14ac:dyDescent="0.3">
      <c r="A9186" t="s">
        <v>5982</v>
      </c>
      <c r="B9186">
        <v>-1</v>
      </c>
      <c r="C9186" t="s">
        <v>5989</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17673</v>
      </c>
      <c r="R9186">
        <v>2982</v>
      </c>
      <c r="S9186">
        <v>3183</v>
      </c>
    </row>
    <row r="9187" spans="1:19" x14ac:dyDescent="0.3">
      <c r="A9187" t="s">
        <v>5982</v>
      </c>
      <c r="B9187">
        <v>-1</v>
      </c>
      <c r="C9187" t="s">
        <v>5989</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17674</v>
      </c>
      <c r="R9187">
        <v>3184</v>
      </c>
      <c r="S9187">
        <v>3337</v>
      </c>
    </row>
    <row r="9188" spans="1:19" x14ac:dyDescent="0.3">
      <c r="A9188" t="s">
        <v>5982</v>
      </c>
      <c r="B9188">
        <v>-1</v>
      </c>
      <c r="C9188" t="s">
        <v>5989</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17675</v>
      </c>
      <c r="R9188">
        <v>3338</v>
      </c>
      <c r="S9188">
        <v>3522</v>
      </c>
    </row>
    <row r="9189" spans="1:19" x14ac:dyDescent="0.3">
      <c r="A9189" t="s">
        <v>5982</v>
      </c>
      <c r="B9189">
        <v>-1</v>
      </c>
      <c r="C9189" t="s">
        <v>5989</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17676</v>
      </c>
      <c r="R9189">
        <v>3523</v>
      </c>
      <c r="S9189">
        <v>3655</v>
      </c>
    </row>
    <row r="9190" spans="1:19" x14ac:dyDescent="0.3">
      <c r="A9190" t="s">
        <v>5982</v>
      </c>
      <c r="B9190">
        <v>-1</v>
      </c>
      <c r="C9190" t="s">
        <v>5989</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17677</v>
      </c>
      <c r="R9190">
        <v>3656</v>
      </c>
      <c r="S9190">
        <v>3892</v>
      </c>
    </row>
    <row r="9191" spans="1:19" x14ac:dyDescent="0.3">
      <c r="A9191" t="s">
        <v>5982</v>
      </c>
      <c r="B9191">
        <v>-1</v>
      </c>
      <c r="C9191" t="s">
        <v>5989</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17678</v>
      </c>
      <c r="R9191">
        <v>3893</v>
      </c>
      <c r="S9191">
        <v>4005</v>
      </c>
    </row>
    <row r="9192" spans="1:19" x14ac:dyDescent="0.3">
      <c r="A9192" t="s">
        <v>5982</v>
      </c>
      <c r="B9192">
        <v>-1</v>
      </c>
      <c r="C9192" t="s">
        <v>5989</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17679</v>
      </c>
      <c r="R9192">
        <v>4006</v>
      </c>
      <c r="S9192">
        <v>4511</v>
      </c>
    </row>
    <row r="9193" spans="1:19" x14ac:dyDescent="0.3">
      <c r="A9193" t="s">
        <v>5982</v>
      </c>
      <c r="B9193">
        <v>-1</v>
      </c>
      <c r="C9193" t="s">
        <v>5989</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17680</v>
      </c>
      <c r="R9193">
        <v>4512</v>
      </c>
      <c r="S9193">
        <v>4859</v>
      </c>
    </row>
    <row r="9194" spans="1:19" x14ac:dyDescent="0.3">
      <c r="A9194" t="s">
        <v>5982</v>
      </c>
      <c r="B9194">
        <v>-1</v>
      </c>
      <c r="C9194" t="s">
        <v>5989</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17681</v>
      </c>
      <c r="R9194">
        <v>4860</v>
      </c>
      <c r="S9194">
        <v>5002</v>
      </c>
    </row>
    <row r="9195" spans="1:19" x14ac:dyDescent="0.3">
      <c r="A9195" t="s">
        <v>5982</v>
      </c>
      <c r="B9195">
        <v>-1</v>
      </c>
      <c r="C9195" t="s">
        <v>5989</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17682</v>
      </c>
      <c r="R9195">
        <v>5003</v>
      </c>
      <c r="S9195">
        <v>5213</v>
      </c>
    </row>
    <row r="9196" spans="1:19" x14ac:dyDescent="0.3">
      <c r="A9196" t="s">
        <v>5982</v>
      </c>
      <c r="B9196">
        <v>-1</v>
      </c>
      <c r="C9196" t="s">
        <v>5989</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17683</v>
      </c>
      <c r="R9196">
        <v>5214</v>
      </c>
      <c r="S9196">
        <v>5310</v>
      </c>
    </row>
    <row r="9197" spans="1:19" x14ac:dyDescent="0.3">
      <c r="A9197" t="s">
        <v>5982</v>
      </c>
      <c r="B9197">
        <v>-1</v>
      </c>
      <c r="C9197" t="s">
        <v>5989</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17684</v>
      </c>
      <c r="R9197">
        <v>5311</v>
      </c>
      <c r="S9197">
        <v>5479</v>
      </c>
    </row>
    <row r="9198" spans="1:19" x14ac:dyDescent="0.3">
      <c r="A9198" t="s">
        <v>5982</v>
      </c>
      <c r="B9198">
        <v>-1</v>
      </c>
      <c r="C9198" t="s">
        <v>5989</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17685</v>
      </c>
      <c r="R9198">
        <v>5480</v>
      </c>
      <c r="S9198">
        <v>5781</v>
      </c>
    </row>
    <row r="9199" spans="1:19" x14ac:dyDescent="0.3">
      <c r="A9199" t="s">
        <v>5982</v>
      </c>
      <c r="B9199">
        <v>-1</v>
      </c>
      <c r="C9199" t="s">
        <v>5989</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17686</v>
      </c>
      <c r="R9199">
        <v>5782</v>
      </c>
      <c r="S9199">
        <v>5929</v>
      </c>
    </row>
    <row r="9200" spans="1:19" x14ac:dyDescent="0.3">
      <c r="A9200" t="s">
        <v>5982</v>
      </c>
      <c r="B9200">
        <v>-1</v>
      </c>
      <c r="C9200" t="s">
        <v>5989</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17687</v>
      </c>
      <c r="R9200">
        <v>5930</v>
      </c>
      <c r="S9200">
        <v>6027</v>
      </c>
    </row>
    <row r="9201" spans="1:19" x14ac:dyDescent="0.3">
      <c r="A9201" t="s">
        <v>5982</v>
      </c>
      <c r="B9201">
        <v>-1</v>
      </c>
      <c r="C9201" t="s">
        <v>5989</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17688</v>
      </c>
      <c r="R9201">
        <v>6028</v>
      </c>
      <c r="S9201">
        <v>7416</v>
      </c>
    </row>
    <row r="9202" spans="1:19" x14ac:dyDescent="0.3">
      <c r="A9202" t="s">
        <v>6628</v>
      </c>
      <c r="B9202">
        <v>1</v>
      </c>
      <c r="C9202" t="s">
        <v>6639</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17689</v>
      </c>
    </row>
    <row r="9203" spans="1:19" x14ac:dyDescent="0.3">
      <c r="A9203" t="s">
        <v>6628</v>
      </c>
      <c r="B9203">
        <v>1</v>
      </c>
      <c r="C9203" t="s">
        <v>6639</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17690</v>
      </c>
      <c r="R9203">
        <v>1</v>
      </c>
      <c r="S9203">
        <v>322</v>
      </c>
    </row>
    <row r="9204" spans="1:19" x14ac:dyDescent="0.3">
      <c r="A9204" t="s">
        <v>6628</v>
      </c>
      <c r="B9204">
        <v>1</v>
      </c>
      <c r="C9204" t="s">
        <v>6639</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17691</v>
      </c>
      <c r="R9204">
        <v>323</v>
      </c>
      <c r="S9204">
        <v>415</v>
      </c>
    </row>
    <row r="9205" spans="1:19" x14ac:dyDescent="0.3">
      <c r="A9205" t="s">
        <v>6628</v>
      </c>
      <c r="B9205">
        <v>1</v>
      </c>
      <c r="C9205" t="s">
        <v>6639</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17692</v>
      </c>
      <c r="R9205">
        <v>416</v>
      </c>
      <c r="S9205">
        <v>466</v>
      </c>
    </row>
    <row r="9206" spans="1:19" x14ac:dyDescent="0.3">
      <c r="A9206" t="s">
        <v>6628</v>
      </c>
      <c r="B9206">
        <v>1</v>
      </c>
      <c r="C9206" t="s">
        <v>6639</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17693</v>
      </c>
      <c r="R9206">
        <v>467</v>
      </c>
      <c r="S9206">
        <v>598</v>
      </c>
    </row>
    <row r="9207" spans="1:19" x14ac:dyDescent="0.3">
      <c r="A9207" t="s">
        <v>6628</v>
      </c>
      <c r="B9207">
        <v>1</v>
      </c>
      <c r="C9207" t="s">
        <v>6639</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17694</v>
      </c>
      <c r="R9207">
        <v>599</v>
      </c>
      <c r="S9207">
        <v>815</v>
      </c>
    </row>
    <row r="9208" spans="1:19" x14ac:dyDescent="0.3">
      <c r="A9208" t="s">
        <v>6628</v>
      </c>
      <c r="B9208">
        <v>1</v>
      </c>
      <c r="C9208" t="s">
        <v>6639</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17695</v>
      </c>
      <c r="R9208">
        <v>816</v>
      </c>
      <c r="S9208">
        <v>901</v>
      </c>
    </row>
    <row r="9209" spans="1:19" x14ac:dyDescent="0.3">
      <c r="A9209" t="s">
        <v>6628</v>
      </c>
      <c r="B9209">
        <v>1</v>
      </c>
      <c r="C9209" t="s">
        <v>6639</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17696</v>
      </c>
      <c r="R9209">
        <v>902</v>
      </c>
      <c r="S9209">
        <v>1010</v>
      </c>
    </row>
    <row r="9210" spans="1:19" x14ac:dyDescent="0.3">
      <c r="A9210" t="s">
        <v>6628</v>
      </c>
      <c r="B9210">
        <v>1</v>
      </c>
      <c r="C9210" t="s">
        <v>6639</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17697</v>
      </c>
      <c r="R9210">
        <v>1011</v>
      </c>
      <c r="S9210">
        <v>1109</v>
      </c>
    </row>
    <row r="9211" spans="1:19" x14ac:dyDescent="0.3">
      <c r="A9211" t="s">
        <v>6628</v>
      </c>
      <c r="B9211">
        <v>1</v>
      </c>
      <c r="C9211" t="s">
        <v>6639</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17698</v>
      </c>
      <c r="R9211">
        <v>1110</v>
      </c>
      <c r="S9211">
        <v>1290</v>
      </c>
    </row>
    <row r="9212" spans="1:19" x14ac:dyDescent="0.3">
      <c r="A9212" t="s">
        <v>6628</v>
      </c>
      <c r="B9212">
        <v>1</v>
      </c>
      <c r="C9212" t="s">
        <v>6639</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17699</v>
      </c>
      <c r="R9212">
        <v>1291</v>
      </c>
      <c r="S9212">
        <v>1416</v>
      </c>
    </row>
    <row r="9213" spans="1:19" x14ac:dyDescent="0.3">
      <c r="A9213" t="s">
        <v>6628</v>
      </c>
      <c r="B9213">
        <v>1</v>
      </c>
      <c r="C9213" t="s">
        <v>6639</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17700</v>
      </c>
      <c r="R9213">
        <v>1417</v>
      </c>
      <c r="S9213">
        <v>1559</v>
      </c>
    </row>
    <row r="9214" spans="1:19" x14ac:dyDescent="0.3">
      <c r="A9214" t="s">
        <v>6628</v>
      </c>
      <c r="B9214">
        <v>1</v>
      </c>
      <c r="C9214" t="s">
        <v>6639</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17701</v>
      </c>
      <c r="R9214">
        <v>1560</v>
      </c>
      <c r="S9214">
        <v>1736</v>
      </c>
    </row>
    <row r="9215" spans="1:19" x14ac:dyDescent="0.3">
      <c r="A9215" t="s">
        <v>6628</v>
      </c>
      <c r="B9215">
        <v>1</v>
      </c>
      <c r="C9215" t="s">
        <v>6639</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17702</v>
      </c>
      <c r="R9215">
        <v>1737</v>
      </c>
      <c r="S9215">
        <v>1808</v>
      </c>
    </row>
    <row r="9216" spans="1:19" x14ac:dyDescent="0.3">
      <c r="A9216" t="s">
        <v>6628</v>
      </c>
      <c r="B9216">
        <v>1</v>
      </c>
      <c r="C9216" t="s">
        <v>6639</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17703</v>
      </c>
      <c r="R9216">
        <v>1809</v>
      </c>
      <c r="S9216">
        <v>1979</v>
      </c>
    </row>
    <row r="9217" spans="1:19" x14ac:dyDescent="0.3">
      <c r="A9217" t="s">
        <v>6628</v>
      </c>
      <c r="B9217">
        <v>1</v>
      </c>
      <c r="C9217" t="s">
        <v>6639</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17704</v>
      </c>
      <c r="R9217">
        <v>1980</v>
      </c>
      <c r="S9217">
        <v>2187</v>
      </c>
    </row>
    <row r="9218" spans="1:19" x14ac:dyDescent="0.3">
      <c r="A9218" t="s">
        <v>145</v>
      </c>
      <c r="B9218">
        <v>1</v>
      </c>
      <c r="C9218" t="s">
        <v>1744</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17705</v>
      </c>
    </row>
    <row r="9219" spans="1:19" x14ac:dyDescent="0.3">
      <c r="A9219" t="s">
        <v>145</v>
      </c>
      <c r="B9219">
        <v>1</v>
      </c>
      <c r="C9219" t="s">
        <v>1744</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17706</v>
      </c>
    </row>
    <row r="9220" spans="1:19" x14ac:dyDescent="0.3">
      <c r="A9220" t="s">
        <v>145</v>
      </c>
      <c r="B9220">
        <v>1</v>
      </c>
      <c r="C9220" t="s">
        <v>1744</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17707</v>
      </c>
      <c r="R9220">
        <v>1</v>
      </c>
      <c r="S9220">
        <v>781</v>
      </c>
    </row>
    <row r="9221" spans="1:19" x14ac:dyDescent="0.3">
      <c r="A9221" t="s">
        <v>145</v>
      </c>
      <c r="B9221">
        <v>1</v>
      </c>
      <c r="C9221" t="s">
        <v>1744</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17708</v>
      </c>
      <c r="R9221">
        <v>782</v>
      </c>
      <c r="S9221">
        <v>952</v>
      </c>
    </row>
    <row r="9222" spans="1:19" x14ac:dyDescent="0.3">
      <c r="A9222" t="s">
        <v>145</v>
      </c>
      <c r="B9222">
        <v>1</v>
      </c>
      <c r="C9222" t="s">
        <v>1744</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17709</v>
      </c>
      <c r="R9222">
        <v>953</v>
      </c>
      <c r="S9222">
        <v>1086</v>
      </c>
    </row>
    <row r="9223" spans="1:19" x14ac:dyDescent="0.3">
      <c r="A9223" t="s">
        <v>145</v>
      </c>
      <c r="B9223">
        <v>1</v>
      </c>
      <c r="C9223" t="s">
        <v>1744</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17710</v>
      </c>
      <c r="R9223">
        <v>1087</v>
      </c>
      <c r="S9223">
        <v>1207</v>
      </c>
    </row>
    <row r="9224" spans="1:19" x14ac:dyDescent="0.3">
      <c r="A9224" t="s">
        <v>145</v>
      </c>
      <c r="B9224">
        <v>1</v>
      </c>
      <c r="C9224" t="s">
        <v>1744</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17711</v>
      </c>
      <c r="R9224">
        <v>1208</v>
      </c>
      <c r="S9224">
        <v>1357</v>
      </c>
    </row>
    <row r="9225" spans="1:19" x14ac:dyDescent="0.3">
      <c r="A9225" t="s">
        <v>145</v>
      </c>
      <c r="B9225">
        <v>1</v>
      </c>
      <c r="C9225" t="s">
        <v>1744</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17712</v>
      </c>
      <c r="R9225">
        <v>1358</v>
      </c>
      <c r="S9225">
        <v>1518</v>
      </c>
    </row>
    <row r="9226" spans="1:19" x14ac:dyDescent="0.3">
      <c r="A9226" t="s">
        <v>145</v>
      </c>
      <c r="B9226">
        <v>1</v>
      </c>
      <c r="C9226" t="s">
        <v>1744</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17713</v>
      </c>
      <c r="R9226">
        <v>1519</v>
      </c>
      <c r="S9226">
        <v>1701</v>
      </c>
    </row>
    <row r="9227" spans="1:19" x14ac:dyDescent="0.3">
      <c r="A9227" t="s">
        <v>145</v>
      </c>
      <c r="B9227">
        <v>1</v>
      </c>
      <c r="C9227" t="s">
        <v>1744</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17714</v>
      </c>
      <c r="R9227">
        <v>1702</v>
      </c>
      <c r="S9227">
        <v>1837</v>
      </c>
    </row>
    <row r="9228" spans="1:19" x14ac:dyDescent="0.3">
      <c r="A9228" t="s">
        <v>145</v>
      </c>
      <c r="B9228">
        <v>1</v>
      </c>
      <c r="C9228" t="s">
        <v>1744</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17715</v>
      </c>
      <c r="R9228">
        <v>1838</v>
      </c>
      <c r="S9228">
        <v>1999</v>
      </c>
    </row>
    <row r="9229" spans="1:19" x14ac:dyDescent="0.3">
      <c r="A9229" t="s">
        <v>145</v>
      </c>
      <c r="B9229">
        <v>1</v>
      </c>
      <c r="C9229" t="s">
        <v>1744</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17716</v>
      </c>
      <c r="R9229">
        <v>2000</v>
      </c>
      <c r="S9229">
        <v>2184</v>
      </c>
    </row>
    <row r="9230" spans="1:19" x14ac:dyDescent="0.3">
      <c r="A9230" t="s">
        <v>145</v>
      </c>
      <c r="B9230">
        <v>1</v>
      </c>
      <c r="C9230" t="s">
        <v>1748</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17705</v>
      </c>
    </row>
    <row r="9231" spans="1:19" x14ac:dyDescent="0.3">
      <c r="A9231" t="s">
        <v>145</v>
      </c>
      <c r="B9231">
        <v>1</v>
      </c>
      <c r="C9231" t="s">
        <v>1748</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17706</v>
      </c>
    </row>
    <row r="9232" spans="1:19" x14ac:dyDescent="0.3">
      <c r="A9232" t="s">
        <v>145</v>
      </c>
      <c r="B9232">
        <v>1</v>
      </c>
      <c r="C9232" t="s">
        <v>1748</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17710</v>
      </c>
      <c r="R9232">
        <v>103</v>
      </c>
      <c r="S9232">
        <v>223</v>
      </c>
    </row>
    <row r="9233" spans="1:19" x14ac:dyDescent="0.3">
      <c r="A9233" t="s">
        <v>145</v>
      </c>
      <c r="B9233">
        <v>1</v>
      </c>
      <c r="C9233" t="s">
        <v>1748</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17711</v>
      </c>
      <c r="R9233">
        <v>224</v>
      </c>
      <c r="S9233">
        <v>373</v>
      </c>
    </row>
    <row r="9234" spans="1:19" x14ac:dyDescent="0.3">
      <c r="A9234" t="s">
        <v>145</v>
      </c>
      <c r="B9234">
        <v>1</v>
      </c>
      <c r="C9234" t="s">
        <v>1748</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17712</v>
      </c>
      <c r="R9234">
        <v>374</v>
      </c>
      <c r="S9234">
        <v>534</v>
      </c>
    </row>
    <row r="9235" spans="1:19" x14ac:dyDescent="0.3">
      <c r="A9235" t="s">
        <v>145</v>
      </c>
      <c r="B9235">
        <v>1</v>
      </c>
      <c r="C9235" t="s">
        <v>1748</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17713</v>
      </c>
      <c r="R9235">
        <v>535</v>
      </c>
      <c r="S9235">
        <v>717</v>
      </c>
    </row>
    <row r="9236" spans="1:19" x14ac:dyDescent="0.3">
      <c r="A9236" t="s">
        <v>145</v>
      </c>
      <c r="B9236">
        <v>1</v>
      </c>
      <c r="C9236" t="s">
        <v>1748</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17714</v>
      </c>
      <c r="R9236">
        <v>718</v>
      </c>
      <c r="S9236">
        <v>853</v>
      </c>
    </row>
    <row r="9237" spans="1:19" x14ac:dyDescent="0.3">
      <c r="A9237" t="s">
        <v>145</v>
      </c>
      <c r="B9237">
        <v>1</v>
      </c>
      <c r="C9237" t="s">
        <v>1748</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17715</v>
      </c>
      <c r="R9237">
        <v>854</v>
      </c>
      <c r="S9237">
        <v>1015</v>
      </c>
    </row>
    <row r="9238" spans="1:19" x14ac:dyDescent="0.3">
      <c r="A9238" t="s">
        <v>145</v>
      </c>
      <c r="B9238">
        <v>1</v>
      </c>
      <c r="C9238" t="s">
        <v>1748</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17716</v>
      </c>
      <c r="R9238">
        <v>1016</v>
      </c>
      <c r="S9238">
        <v>1200</v>
      </c>
    </row>
    <row r="9239" spans="1:19" x14ac:dyDescent="0.3">
      <c r="A9239" t="s">
        <v>145</v>
      </c>
      <c r="B9239">
        <v>1</v>
      </c>
      <c r="C9239" t="s">
        <v>1748</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17717</v>
      </c>
      <c r="R9239">
        <v>1</v>
      </c>
      <c r="S9239">
        <v>102</v>
      </c>
    </row>
    <row r="9240" spans="1:19" x14ac:dyDescent="0.3">
      <c r="A9240" t="s">
        <v>4841</v>
      </c>
      <c r="B9240">
        <v>-1</v>
      </c>
      <c r="C9240" t="s">
        <v>4846</v>
      </c>
      <c r="D9240" t="str">
        <f>INDEX(Transcripts[#Data], MATCH(Exons[[#This Row],[Transcript stable ID]], Transcripts[Transcript stable ID], 0), 4)</f>
        <v>NM_003482.3</v>
      </c>
      <c r="E9240" t="s">
        <v>27</v>
      </c>
      <c r="J9240">
        <v>49449107</v>
      </c>
      <c r="K9240">
        <v>49449059</v>
      </c>
      <c r="L9240">
        <v>49449107</v>
      </c>
      <c r="N9240">
        <v>1</v>
      </c>
      <c r="O9240">
        <v>1</v>
      </c>
      <c r="P9240">
        <v>49</v>
      </c>
      <c r="Q9240" t="s">
        <v>17718</v>
      </c>
      <c r="R9240">
        <v>1</v>
      </c>
      <c r="S9240">
        <v>49</v>
      </c>
    </row>
    <row r="9241" spans="1:19" x14ac:dyDescent="0.3">
      <c r="A9241" t="s">
        <v>4841</v>
      </c>
      <c r="B9241">
        <v>-1</v>
      </c>
      <c r="C9241" t="s">
        <v>4846</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17719</v>
      </c>
      <c r="R9241">
        <v>50</v>
      </c>
      <c r="S9241">
        <v>176</v>
      </c>
    </row>
    <row r="9242" spans="1:19" x14ac:dyDescent="0.3">
      <c r="A9242" t="s">
        <v>4841</v>
      </c>
      <c r="B9242">
        <v>-1</v>
      </c>
      <c r="C9242" t="s">
        <v>4846</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17720</v>
      </c>
      <c r="R9242">
        <v>177</v>
      </c>
      <c r="S9242">
        <v>400</v>
      </c>
    </row>
    <row r="9243" spans="1:19" x14ac:dyDescent="0.3">
      <c r="A9243" t="s">
        <v>4841</v>
      </c>
      <c r="B9243">
        <v>-1</v>
      </c>
      <c r="C9243" t="s">
        <v>4846</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17721</v>
      </c>
      <c r="R9243">
        <v>401</v>
      </c>
      <c r="S9243">
        <v>510</v>
      </c>
    </row>
    <row r="9244" spans="1:19" x14ac:dyDescent="0.3">
      <c r="A9244" t="s">
        <v>4841</v>
      </c>
      <c r="B9244">
        <v>-1</v>
      </c>
      <c r="C9244" t="s">
        <v>4846</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17722</v>
      </c>
      <c r="R9244">
        <v>511</v>
      </c>
      <c r="S9244">
        <v>673</v>
      </c>
    </row>
    <row r="9245" spans="1:19" x14ac:dyDescent="0.3">
      <c r="A9245" t="s">
        <v>4841</v>
      </c>
      <c r="B9245">
        <v>-1</v>
      </c>
      <c r="C9245" t="s">
        <v>4846</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17723</v>
      </c>
      <c r="R9245">
        <v>674</v>
      </c>
      <c r="S9245">
        <v>839</v>
      </c>
    </row>
    <row r="9246" spans="1:19" x14ac:dyDescent="0.3">
      <c r="A9246" t="s">
        <v>4841</v>
      </c>
      <c r="B9246">
        <v>-1</v>
      </c>
      <c r="C9246" t="s">
        <v>4846</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17724</v>
      </c>
      <c r="R9246">
        <v>840</v>
      </c>
      <c r="S9246">
        <v>954</v>
      </c>
    </row>
    <row r="9247" spans="1:19" x14ac:dyDescent="0.3">
      <c r="A9247" t="s">
        <v>4841</v>
      </c>
      <c r="B9247">
        <v>-1</v>
      </c>
      <c r="C9247" t="s">
        <v>4846</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17725</v>
      </c>
      <c r="R9247">
        <v>955</v>
      </c>
      <c r="S9247">
        <v>1112</v>
      </c>
    </row>
    <row r="9248" spans="1:19" x14ac:dyDescent="0.3">
      <c r="A9248" t="s">
        <v>4841</v>
      </c>
      <c r="B9248">
        <v>-1</v>
      </c>
      <c r="C9248" t="s">
        <v>4846</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17726</v>
      </c>
      <c r="R9248">
        <v>1113</v>
      </c>
      <c r="S9248">
        <v>1258</v>
      </c>
    </row>
    <row r="9249" spans="1:19" x14ac:dyDescent="0.3">
      <c r="A9249" t="s">
        <v>4841</v>
      </c>
      <c r="B9249">
        <v>-1</v>
      </c>
      <c r="C9249" t="s">
        <v>4846</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17727</v>
      </c>
      <c r="R9249">
        <v>1259</v>
      </c>
      <c r="S9249">
        <v>2797</v>
      </c>
    </row>
    <row r="9250" spans="1:19" x14ac:dyDescent="0.3">
      <c r="A9250" t="s">
        <v>4841</v>
      </c>
      <c r="B9250">
        <v>-1</v>
      </c>
      <c r="C9250" t="s">
        <v>4846</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17728</v>
      </c>
      <c r="R9250">
        <v>2798</v>
      </c>
      <c r="S9250">
        <v>3906</v>
      </c>
    </row>
    <row r="9251" spans="1:19" x14ac:dyDescent="0.3">
      <c r="A9251" t="s">
        <v>4841</v>
      </c>
      <c r="B9251">
        <v>-1</v>
      </c>
      <c r="C9251" t="s">
        <v>4846</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17729</v>
      </c>
      <c r="R9251">
        <v>3907</v>
      </c>
      <c r="S9251">
        <v>4020</v>
      </c>
    </row>
    <row r="9252" spans="1:19" x14ac:dyDescent="0.3">
      <c r="A9252" t="s">
        <v>4841</v>
      </c>
      <c r="B9252">
        <v>-1</v>
      </c>
      <c r="C9252" t="s">
        <v>4846</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17730</v>
      </c>
      <c r="R9252">
        <v>4021</v>
      </c>
      <c r="S9252">
        <v>4131</v>
      </c>
    </row>
    <row r="9253" spans="1:19" x14ac:dyDescent="0.3">
      <c r="A9253" t="s">
        <v>4841</v>
      </c>
      <c r="B9253">
        <v>-1</v>
      </c>
      <c r="C9253" t="s">
        <v>4846</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17731</v>
      </c>
      <c r="R9253">
        <v>4132</v>
      </c>
      <c r="S9253">
        <v>4236</v>
      </c>
    </row>
    <row r="9254" spans="1:19" x14ac:dyDescent="0.3">
      <c r="A9254" t="s">
        <v>4841</v>
      </c>
      <c r="B9254">
        <v>-1</v>
      </c>
      <c r="C9254" t="s">
        <v>4846</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17732</v>
      </c>
      <c r="R9254">
        <v>4237</v>
      </c>
      <c r="S9254">
        <v>4418</v>
      </c>
    </row>
    <row r="9255" spans="1:19" x14ac:dyDescent="0.3">
      <c r="A9255" t="s">
        <v>4841</v>
      </c>
      <c r="B9255">
        <v>-1</v>
      </c>
      <c r="C9255" t="s">
        <v>4846</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17733</v>
      </c>
      <c r="R9255">
        <v>4419</v>
      </c>
      <c r="S9255">
        <v>4583</v>
      </c>
    </row>
    <row r="9256" spans="1:19" x14ac:dyDescent="0.3">
      <c r="A9256" t="s">
        <v>4841</v>
      </c>
      <c r="B9256">
        <v>-1</v>
      </c>
      <c r="C9256" t="s">
        <v>4846</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17734</v>
      </c>
      <c r="R9256">
        <v>4584</v>
      </c>
      <c r="S9256">
        <v>4693</v>
      </c>
    </row>
    <row r="9257" spans="1:19" x14ac:dyDescent="0.3">
      <c r="A9257" t="s">
        <v>4841</v>
      </c>
      <c r="B9257">
        <v>-1</v>
      </c>
      <c r="C9257" t="s">
        <v>4846</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17735</v>
      </c>
      <c r="R9257">
        <v>4694</v>
      </c>
      <c r="S9257">
        <v>4741</v>
      </c>
    </row>
    <row r="9258" spans="1:19" x14ac:dyDescent="0.3">
      <c r="A9258" t="s">
        <v>4841</v>
      </c>
      <c r="B9258">
        <v>-1</v>
      </c>
      <c r="C9258" t="s">
        <v>4846</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17736</v>
      </c>
      <c r="R9258">
        <v>4742</v>
      </c>
      <c r="S9258">
        <v>4963</v>
      </c>
    </row>
    <row r="9259" spans="1:19" x14ac:dyDescent="0.3">
      <c r="A9259" t="s">
        <v>4841</v>
      </c>
      <c r="B9259">
        <v>-1</v>
      </c>
      <c r="C9259" t="s">
        <v>4846</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17737</v>
      </c>
      <c r="R9259">
        <v>4964</v>
      </c>
      <c r="S9259">
        <v>5083</v>
      </c>
    </row>
    <row r="9260" spans="1:19" x14ac:dyDescent="0.3">
      <c r="A9260" t="s">
        <v>4841</v>
      </c>
      <c r="B9260">
        <v>-1</v>
      </c>
      <c r="C9260" t="s">
        <v>4846</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17738</v>
      </c>
      <c r="R9260">
        <v>5084</v>
      </c>
      <c r="S9260">
        <v>5188</v>
      </c>
    </row>
    <row r="9261" spans="1:19" x14ac:dyDescent="0.3">
      <c r="A9261" t="s">
        <v>4841</v>
      </c>
      <c r="B9261">
        <v>-1</v>
      </c>
      <c r="C9261" t="s">
        <v>4846</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17739</v>
      </c>
      <c r="R9261">
        <v>5189</v>
      </c>
      <c r="S9261">
        <v>5319</v>
      </c>
    </row>
    <row r="9262" spans="1:19" x14ac:dyDescent="0.3">
      <c r="A9262" t="s">
        <v>4841</v>
      </c>
      <c r="B9262">
        <v>-1</v>
      </c>
      <c r="C9262" t="s">
        <v>4846</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17740</v>
      </c>
      <c r="R9262">
        <v>5320</v>
      </c>
      <c r="S9262">
        <v>5467</v>
      </c>
    </row>
    <row r="9263" spans="1:19" x14ac:dyDescent="0.3">
      <c r="A9263" t="s">
        <v>4841</v>
      </c>
      <c r="B9263">
        <v>-1</v>
      </c>
      <c r="C9263" t="s">
        <v>4846</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17741</v>
      </c>
      <c r="R9263">
        <v>5468</v>
      </c>
      <c r="S9263">
        <v>5533</v>
      </c>
    </row>
    <row r="9264" spans="1:19" x14ac:dyDescent="0.3">
      <c r="A9264" t="s">
        <v>4841</v>
      </c>
      <c r="B9264">
        <v>-1</v>
      </c>
      <c r="C9264" t="s">
        <v>4846</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17742</v>
      </c>
      <c r="R9264">
        <v>5534</v>
      </c>
      <c r="S9264">
        <v>5644</v>
      </c>
    </row>
    <row r="9265" spans="1:19" x14ac:dyDescent="0.3">
      <c r="A9265" t="s">
        <v>4841</v>
      </c>
      <c r="B9265">
        <v>-1</v>
      </c>
      <c r="C9265" t="s">
        <v>4846</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17743</v>
      </c>
      <c r="R9265">
        <v>5645</v>
      </c>
      <c r="S9265">
        <v>5782</v>
      </c>
    </row>
    <row r="9266" spans="1:19" x14ac:dyDescent="0.3">
      <c r="A9266" t="s">
        <v>4841</v>
      </c>
      <c r="B9266">
        <v>-1</v>
      </c>
      <c r="C9266" t="s">
        <v>4846</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17744</v>
      </c>
      <c r="R9266">
        <v>5783</v>
      </c>
      <c r="S9266">
        <v>5867</v>
      </c>
    </row>
    <row r="9267" spans="1:19" x14ac:dyDescent="0.3">
      <c r="A9267" t="s">
        <v>4841</v>
      </c>
      <c r="B9267">
        <v>-1</v>
      </c>
      <c r="C9267" t="s">
        <v>4846</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17745</v>
      </c>
      <c r="R9267">
        <v>5868</v>
      </c>
      <c r="S9267">
        <v>6109</v>
      </c>
    </row>
    <row r="9268" spans="1:19" x14ac:dyDescent="0.3">
      <c r="A9268" t="s">
        <v>4841</v>
      </c>
      <c r="B9268">
        <v>-1</v>
      </c>
      <c r="C9268" t="s">
        <v>4846</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17746</v>
      </c>
      <c r="R9268">
        <v>6110</v>
      </c>
      <c r="S9268">
        <v>6183</v>
      </c>
    </row>
    <row r="9269" spans="1:19" x14ac:dyDescent="0.3">
      <c r="A9269" t="s">
        <v>4841</v>
      </c>
      <c r="B9269">
        <v>-1</v>
      </c>
      <c r="C9269" t="s">
        <v>4846</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17747</v>
      </c>
      <c r="R9269">
        <v>6184</v>
      </c>
      <c r="S9269">
        <v>6234</v>
      </c>
    </row>
    <row r="9270" spans="1:19" x14ac:dyDescent="0.3">
      <c r="A9270" t="s">
        <v>4841</v>
      </c>
      <c r="B9270">
        <v>-1</v>
      </c>
      <c r="C9270" t="s">
        <v>4846</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17748</v>
      </c>
      <c r="R9270">
        <v>6235</v>
      </c>
      <c r="S9270">
        <v>8046</v>
      </c>
    </row>
    <row r="9271" spans="1:19" x14ac:dyDescent="0.3">
      <c r="A9271" t="s">
        <v>4841</v>
      </c>
      <c r="B9271">
        <v>-1</v>
      </c>
      <c r="C9271" t="s">
        <v>4846</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17749</v>
      </c>
      <c r="R9271">
        <v>8047</v>
      </c>
      <c r="S9271">
        <v>8229</v>
      </c>
    </row>
    <row r="9272" spans="1:19" x14ac:dyDescent="0.3">
      <c r="A9272" t="s">
        <v>4841</v>
      </c>
      <c r="B9272">
        <v>-1</v>
      </c>
      <c r="C9272" t="s">
        <v>4846</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17750</v>
      </c>
      <c r="R9272">
        <v>8230</v>
      </c>
      <c r="S9272">
        <v>8366</v>
      </c>
    </row>
    <row r="9273" spans="1:19" x14ac:dyDescent="0.3">
      <c r="A9273" t="s">
        <v>4841</v>
      </c>
      <c r="B9273">
        <v>-1</v>
      </c>
      <c r="C9273" t="s">
        <v>4846</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17751</v>
      </c>
      <c r="R9273">
        <v>8367</v>
      </c>
      <c r="S9273">
        <v>10231</v>
      </c>
    </row>
    <row r="9274" spans="1:19" x14ac:dyDescent="0.3">
      <c r="A9274" t="s">
        <v>4841</v>
      </c>
      <c r="B9274">
        <v>-1</v>
      </c>
      <c r="C9274" t="s">
        <v>4846</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17752</v>
      </c>
      <c r="R9274">
        <v>10232</v>
      </c>
      <c r="S9274">
        <v>10355</v>
      </c>
    </row>
    <row r="9275" spans="1:19" x14ac:dyDescent="0.3">
      <c r="A9275" t="s">
        <v>4841</v>
      </c>
      <c r="B9275">
        <v>-1</v>
      </c>
      <c r="C9275" t="s">
        <v>4846</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17753</v>
      </c>
      <c r="R9275">
        <v>10356</v>
      </c>
      <c r="S9275">
        <v>10440</v>
      </c>
    </row>
    <row r="9276" spans="1:19" x14ac:dyDescent="0.3">
      <c r="A9276" t="s">
        <v>4841</v>
      </c>
      <c r="B9276">
        <v>-1</v>
      </c>
      <c r="C9276" t="s">
        <v>4846</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17754</v>
      </c>
      <c r="R9276">
        <v>10441</v>
      </c>
      <c r="S9276">
        <v>10507</v>
      </c>
    </row>
    <row r="9277" spans="1:19" x14ac:dyDescent="0.3">
      <c r="A9277" t="s">
        <v>4841</v>
      </c>
      <c r="B9277">
        <v>-1</v>
      </c>
      <c r="C9277" t="s">
        <v>4846</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17755</v>
      </c>
      <c r="R9277">
        <v>10508</v>
      </c>
      <c r="S9277">
        <v>10740</v>
      </c>
    </row>
    <row r="9278" spans="1:19" x14ac:dyDescent="0.3">
      <c r="A9278" t="s">
        <v>4841</v>
      </c>
      <c r="B9278">
        <v>-1</v>
      </c>
      <c r="C9278" t="s">
        <v>4846</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17756</v>
      </c>
      <c r="R9278">
        <v>10741</v>
      </c>
      <c r="S9278">
        <v>13530</v>
      </c>
    </row>
    <row r="9279" spans="1:19" x14ac:dyDescent="0.3">
      <c r="A9279" t="s">
        <v>4841</v>
      </c>
      <c r="B9279">
        <v>-1</v>
      </c>
      <c r="C9279" t="s">
        <v>4846</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17757</v>
      </c>
      <c r="R9279">
        <v>13531</v>
      </c>
      <c r="S9279">
        <v>13671</v>
      </c>
    </row>
    <row r="9280" spans="1:19" x14ac:dyDescent="0.3">
      <c r="A9280" t="s">
        <v>4841</v>
      </c>
      <c r="B9280">
        <v>-1</v>
      </c>
      <c r="C9280" t="s">
        <v>4846</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17758</v>
      </c>
      <c r="R9280">
        <v>13672</v>
      </c>
      <c r="S9280">
        <v>13839</v>
      </c>
    </row>
    <row r="9281" spans="1:19" x14ac:dyDescent="0.3">
      <c r="A9281" t="s">
        <v>4841</v>
      </c>
      <c r="B9281">
        <v>-1</v>
      </c>
      <c r="C9281" t="s">
        <v>4846</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17759</v>
      </c>
      <c r="R9281">
        <v>13840</v>
      </c>
      <c r="S9281">
        <v>13999</v>
      </c>
    </row>
    <row r="9282" spans="1:19" x14ac:dyDescent="0.3">
      <c r="A9282" t="s">
        <v>4841</v>
      </c>
      <c r="B9282">
        <v>-1</v>
      </c>
      <c r="C9282" t="s">
        <v>4846</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17760</v>
      </c>
      <c r="R9282">
        <v>14000</v>
      </c>
      <c r="S9282">
        <v>14075</v>
      </c>
    </row>
    <row r="9283" spans="1:19" x14ac:dyDescent="0.3">
      <c r="A9283" t="s">
        <v>4841</v>
      </c>
      <c r="B9283">
        <v>-1</v>
      </c>
      <c r="C9283" t="s">
        <v>4846</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17761</v>
      </c>
      <c r="R9283">
        <v>14076</v>
      </c>
      <c r="S9283">
        <v>14251</v>
      </c>
    </row>
    <row r="9284" spans="1:19" x14ac:dyDescent="0.3">
      <c r="A9284" t="s">
        <v>4841</v>
      </c>
      <c r="B9284">
        <v>-1</v>
      </c>
      <c r="C9284" t="s">
        <v>4846</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17762</v>
      </c>
      <c r="R9284">
        <v>14252</v>
      </c>
      <c r="S9284">
        <v>14382</v>
      </c>
    </row>
    <row r="9285" spans="1:19" x14ac:dyDescent="0.3">
      <c r="A9285" t="s">
        <v>4841</v>
      </c>
      <c r="B9285">
        <v>-1</v>
      </c>
      <c r="C9285" t="s">
        <v>4846</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17763</v>
      </c>
      <c r="R9285">
        <v>14383</v>
      </c>
      <c r="S9285">
        <v>14515</v>
      </c>
    </row>
    <row r="9286" spans="1:19" x14ac:dyDescent="0.3">
      <c r="A9286" t="s">
        <v>4841</v>
      </c>
      <c r="B9286">
        <v>-1</v>
      </c>
      <c r="C9286" t="s">
        <v>4846</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17764</v>
      </c>
      <c r="R9286">
        <v>14516</v>
      </c>
      <c r="S9286">
        <v>14643</v>
      </c>
    </row>
    <row r="9287" spans="1:19" x14ac:dyDescent="0.3">
      <c r="A9287" t="s">
        <v>4841</v>
      </c>
      <c r="B9287">
        <v>-1</v>
      </c>
      <c r="C9287" t="s">
        <v>4846</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17765</v>
      </c>
      <c r="R9287">
        <v>14644</v>
      </c>
      <c r="S9287">
        <v>15784</v>
      </c>
    </row>
    <row r="9288" spans="1:19" x14ac:dyDescent="0.3">
      <c r="A9288" t="s">
        <v>4841</v>
      </c>
      <c r="B9288">
        <v>-1</v>
      </c>
      <c r="C9288" t="s">
        <v>4846</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17766</v>
      </c>
      <c r="R9288">
        <v>15785</v>
      </c>
      <c r="S9288">
        <v>15921</v>
      </c>
    </row>
    <row r="9289" spans="1:19" x14ac:dyDescent="0.3">
      <c r="A9289" t="s">
        <v>4841</v>
      </c>
      <c r="B9289">
        <v>-1</v>
      </c>
      <c r="C9289" t="s">
        <v>4846</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17767</v>
      </c>
      <c r="R9289">
        <v>15922</v>
      </c>
      <c r="S9289">
        <v>16052</v>
      </c>
    </row>
    <row r="9290" spans="1:19" x14ac:dyDescent="0.3">
      <c r="A9290" t="s">
        <v>4841</v>
      </c>
      <c r="B9290">
        <v>-1</v>
      </c>
      <c r="C9290" t="s">
        <v>4846</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17768</v>
      </c>
      <c r="R9290">
        <v>16053</v>
      </c>
      <c r="S9290">
        <v>16338</v>
      </c>
    </row>
    <row r="9291" spans="1:19" x14ac:dyDescent="0.3">
      <c r="A9291" t="s">
        <v>4841</v>
      </c>
      <c r="B9291">
        <v>-1</v>
      </c>
      <c r="C9291" t="s">
        <v>4846</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17769</v>
      </c>
      <c r="R9291">
        <v>16339</v>
      </c>
      <c r="S9291">
        <v>16412</v>
      </c>
    </row>
    <row r="9292" spans="1:19" x14ac:dyDescent="0.3">
      <c r="A9292" t="s">
        <v>4841</v>
      </c>
      <c r="B9292">
        <v>-1</v>
      </c>
      <c r="C9292" t="s">
        <v>4846</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17770</v>
      </c>
      <c r="R9292">
        <v>16413</v>
      </c>
      <c r="S9292">
        <v>16521</v>
      </c>
    </row>
    <row r="9293" spans="1:19" x14ac:dyDescent="0.3">
      <c r="A9293" t="s">
        <v>4841</v>
      </c>
      <c r="B9293">
        <v>-1</v>
      </c>
      <c r="C9293" t="s">
        <v>4846</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17771</v>
      </c>
      <c r="R9293">
        <v>16522</v>
      </c>
      <c r="S9293">
        <v>16614</v>
      </c>
    </row>
    <row r="9294" spans="1:19" x14ac:dyDescent="0.3">
      <c r="A9294" t="s">
        <v>4689</v>
      </c>
      <c r="B9294">
        <v>1</v>
      </c>
      <c r="C9294" t="s">
        <v>4696</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17772</v>
      </c>
    </row>
    <row r="9295" spans="1:19" x14ac:dyDescent="0.3">
      <c r="A9295" t="s">
        <v>4689</v>
      </c>
      <c r="B9295">
        <v>1</v>
      </c>
      <c r="C9295" t="s">
        <v>4696</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17773</v>
      </c>
      <c r="R9295">
        <v>1</v>
      </c>
      <c r="S9295">
        <v>376</v>
      </c>
    </row>
    <row r="9296" spans="1:19" x14ac:dyDescent="0.3">
      <c r="A9296" t="s">
        <v>4689</v>
      </c>
      <c r="B9296">
        <v>1</v>
      </c>
      <c r="C9296" t="s">
        <v>4696</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17774</v>
      </c>
      <c r="R9296">
        <v>377</v>
      </c>
      <c r="S9296">
        <v>541</v>
      </c>
    </row>
    <row r="9297" spans="1:19" x14ac:dyDescent="0.3">
      <c r="A9297" t="s">
        <v>4689</v>
      </c>
      <c r="B9297">
        <v>1</v>
      </c>
      <c r="C9297" t="s">
        <v>4696</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17775</v>
      </c>
      <c r="R9297">
        <v>542</v>
      </c>
      <c r="S9297">
        <v>766</v>
      </c>
    </row>
    <row r="9298" spans="1:19" x14ac:dyDescent="0.3">
      <c r="A9298" t="s">
        <v>4689</v>
      </c>
      <c r="B9298">
        <v>1</v>
      </c>
      <c r="C9298" t="s">
        <v>4696</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17776</v>
      </c>
      <c r="R9298">
        <v>767</v>
      </c>
      <c r="S9298">
        <v>868</v>
      </c>
    </row>
    <row r="9299" spans="1:19" x14ac:dyDescent="0.3">
      <c r="A9299" t="s">
        <v>4689</v>
      </c>
      <c r="B9299">
        <v>1</v>
      </c>
      <c r="C9299" t="s">
        <v>4696</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17777</v>
      </c>
      <c r="R9299">
        <v>869</v>
      </c>
      <c r="S9299">
        <v>1065</v>
      </c>
    </row>
    <row r="9300" spans="1:19" x14ac:dyDescent="0.3">
      <c r="A9300" t="s">
        <v>7766</v>
      </c>
      <c r="B9300">
        <v>-1</v>
      </c>
      <c r="C9300" t="s">
        <v>7769</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17778</v>
      </c>
    </row>
    <row r="9301" spans="1:19" x14ac:dyDescent="0.3">
      <c r="A9301" t="s">
        <v>7766</v>
      </c>
      <c r="B9301">
        <v>-1</v>
      </c>
      <c r="C9301" t="s">
        <v>7769</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17779</v>
      </c>
      <c r="R9301">
        <v>1</v>
      </c>
      <c r="S9301">
        <v>156</v>
      </c>
    </row>
    <row r="9302" spans="1:19" x14ac:dyDescent="0.3">
      <c r="A9302" t="s">
        <v>7766</v>
      </c>
      <c r="B9302">
        <v>-1</v>
      </c>
      <c r="C9302" t="s">
        <v>7769</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17780</v>
      </c>
      <c r="R9302">
        <v>157</v>
      </c>
      <c r="S9302">
        <v>277</v>
      </c>
    </row>
    <row r="9303" spans="1:19" x14ac:dyDescent="0.3">
      <c r="A9303" t="s">
        <v>7766</v>
      </c>
      <c r="B9303">
        <v>-1</v>
      </c>
      <c r="C9303" t="s">
        <v>7769</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17781</v>
      </c>
      <c r="R9303">
        <v>278</v>
      </c>
      <c r="S9303">
        <v>408</v>
      </c>
    </row>
    <row r="9304" spans="1:19" x14ac:dyDescent="0.3">
      <c r="A9304" t="s">
        <v>7766</v>
      </c>
      <c r="B9304">
        <v>-1</v>
      </c>
      <c r="C9304" t="s">
        <v>7769</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17782</v>
      </c>
      <c r="R9304">
        <v>409</v>
      </c>
      <c r="S9304">
        <v>582</v>
      </c>
    </row>
    <row r="9305" spans="1:19" x14ac:dyDescent="0.3">
      <c r="A9305" t="s">
        <v>8952</v>
      </c>
      <c r="B9305">
        <v>-1</v>
      </c>
      <c r="C9305" t="s">
        <v>8961</v>
      </c>
      <c r="D9305" t="str">
        <f>INDEX(Transcripts[#Data], MATCH(Exons[[#This Row],[Transcript stable ID]], Transcripts[Transcript stable ID], 0), 4)</f>
        <v>NM_000546.5</v>
      </c>
      <c r="E9305" t="s">
        <v>27</v>
      </c>
      <c r="J9305">
        <v>7590856</v>
      </c>
      <c r="K9305">
        <v>7579700</v>
      </c>
      <c r="L9305">
        <v>7579721</v>
      </c>
      <c r="N9305">
        <v>3</v>
      </c>
      <c r="O9305">
        <v>265</v>
      </c>
      <c r="P9305">
        <v>286</v>
      </c>
      <c r="Q9305" t="s">
        <v>17783</v>
      </c>
      <c r="R9305">
        <v>75</v>
      </c>
      <c r="S9305">
        <v>96</v>
      </c>
    </row>
    <row r="9306" spans="1:19" x14ac:dyDescent="0.3">
      <c r="A9306" t="s">
        <v>8952</v>
      </c>
      <c r="B9306">
        <v>-1</v>
      </c>
      <c r="C9306" t="s">
        <v>8961</v>
      </c>
      <c r="D9306" t="str">
        <f>INDEX(Transcripts[#Data], MATCH(Exons[[#This Row],[Transcript stable ID]], Transcripts[Transcript stable ID], 0), 4)</f>
        <v>NM_000546.5</v>
      </c>
      <c r="E9306" t="s">
        <v>27</v>
      </c>
      <c r="J9306">
        <v>7590856</v>
      </c>
      <c r="K9306">
        <v>7579312</v>
      </c>
      <c r="L9306">
        <v>7579590</v>
      </c>
      <c r="N9306">
        <v>4</v>
      </c>
      <c r="O9306">
        <v>287</v>
      </c>
      <c r="P9306">
        <v>565</v>
      </c>
      <c r="Q9306" t="s">
        <v>17784</v>
      </c>
      <c r="R9306">
        <v>97</v>
      </c>
      <c r="S9306">
        <v>375</v>
      </c>
    </row>
    <row r="9307" spans="1:19" x14ac:dyDescent="0.3">
      <c r="A9307" t="s">
        <v>8952</v>
      </c>
      <c r="B9307">
        <v>-1</v>
      </c>
      <c r="C9307" t="s">
        <v>8961</v>
      </c>
      <c r="D9307" t="str">
        <f>INDEX(Transcripts[#Data], MATCH(Exons[[#This Row],[Transcript stable ID]], Transcripts[Transcript stable ID], 0), 4)</f>
        <v>NM_000546.5</v>
      </c>
      <c r="E9307" t="s">
        <v>27</v>
      </c>
      <c r="J9307">
        <v>7590856</v>
      </c>
      <c r="K9307">
        <v>7578371</v>
      </c>
      <c r="L9307">
        <v>7578554</v>
      </c>
      <c r="N9307">
        <v>5</v>
      </c>
      <c r="O9307">
        <v>566</v>
      </c>
      <c r="P9307">
        <v>749</v>
      </c>
      <c r="Q9307" t="s">
        <v>17785</v>
      </c>
      <c r="R9307">
        <v>376</v>
      </c>
      <c r="S9307">
        <v>559</v>
      </c>
    </row>
    <row r="9308" spans="1:19" x14ac:dyDescent="0.3">
      <c r="A9308" t="s">
        <v>8952</v>
      </c>
      <c r="B9308">
        <v>-1</v>
      </c>
      <c r="C9308" t="s">
        <v>8961</v>
      </c>
      <c r="D9308" t="str">
        <f>INDEX(Transcripts[#Data], MATCH(Exons[[#This Row],[Transcript stable ID]], Transcripts[Transcript stable ID], 0), 4)</f>
        <v>NM_000546.5</v>
      </c>
      <c r="E9308" t="s">
        <v>27</v>
      </c>
      <c r="J9308">
        <v>7590856</v>
      </c>
      <c r="K9308">
        <v>7578177</v>
      </c>
      <c r="L9308">
        <v>7578289</v>
      </c>
      <c r="N9308">
        <v>6</v>
      </c>
      <c r="O9308">
        <v>750</v>
      </c>
      <c r="P9308">
        <v>862</v>
      </c>
      <c r="Q9308" t="s">
        <v>17786</v>
      </c>
      <c r="R9308">
        <v>560</v>
      </c>
      <c r="S9308">
        <v>672</v>
      </c>
    </row>
    <row r="9309" spans="1:19" x14ac:dyDescent="0.3">
      <c r="A9309" t="s">
        <v>8952</v>
      </c>
      <c r="B9309">
        <v>-1</v>
      </c>
      <c r="C9309" t="s">
        <v>8961</v>
      </c>
      <c r="D9309" t="str">
        <f>INDEX(Transcripts[#Data], MATCH(Exons[[#This Row],[Transcript stable ID]], Transcripts[Transcript stable ID], 0), 4)</f>
        <v>NM_000546.5</v>
      </c>
      <c r="E9309" t="s">
        <v>27</v>
      </c>
      <c r="J9309">
        <v>7590856</v>
      </c>
      <c r="K9309">
        <v>7577499</v>
      </c>
      <c r="L9309">
        <v>7577608</v>
      </c>
      <c r="N9309">
        <v>7</v>
      </c>
      <c r="O9309">
        <v>863</v>
      </c>
      <c r="P9309">
        <v>972</v>
      </c>
      <c r="Q9309" t="s">
        <v>17787</v>
      </c>
      <c r="R9309">
        <v>673</v>
      </c>
      <c r="S9309">
        <v>782</v>
      </c>
    </row>
    <row r="9310" spans="1:19" x14ac:dyDescent="0.3">
      <c r="A9310" t="s">
        <v>8952</v>
      </c>
      <c r="B9310">
        <v>-1</v>
      </c>
      <c r="C9310" t="s">
        <v>8961</v>
      </c>
      <c r="D9310" t="str">
        <f>INDEX(Transcripts[#Data], MATCH(Exons[[#This Row],[Transcript stable ID]], Transcripts[Transcript stable ID], 0), 4)</f>
        <v>NM_000546.5</v>
      </c>
      <c r="E9310" t="s">
        <v>27</v>
      </c>
      <c r="J9310">
        <v>7590856</v>
      </c>
      <c r="K9310">
        <v>7577019</v>
      </c>
      <c r="L9310">
        <v>7577155</v>
      </c>
      <c r="N9310">
        <v>8</v>
      </c>
      <c r="O9310">
        <v>973</v>
      </c>
      <c r="P9310">
        <v>1109</v>
      </c>
      <c r="Q9310" t="s">
        <v>17788</v>
      </c>
      <c r="R9310">
        <v>783</v>
      </c>
      <c r="S9310">
        <v>919</v>
      </c>
    </row>
    <row r="9311" spans="1:19" x14ac:dyDescent="0.3">
      <c r="A9311" t="s">
        <v>8952</v>
      </c>
      <c r="B9311">
        <v>-1</v>
      </c>
      <c r="C9311" t="s">
        <v>8961</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17789</v>
      </c>
      <c r="R9311">
        <v>920</v>
      </c>
      <c r="S9311">
        <v>993</v>
      </c>
    </row>
    <row r="9312" spans="1:19" x14ac:dyDescent="0.3">
      <c r="A9312" t="s">
        <v>8952</v>
      </c>
      <c r="B9312">
        <v>-1</v>
      </c>
      <c r="C9312" t="s">
        <v>8961</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17790</v>
      </c>
    </row>
    <row r="9313" spans="1:19" x14ac:dyDescent="0.3">
      <c r="A9313" t="s">
        <v>8952</v>
      </c>
      <c r="B9313">
        <v>-1</v>
      </c>
      <c r="C9313" t="s">
        <v>8961</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17791</v>
      </c>
      <c r="R9313">
        <v>1</v>
      </c>
      <c r="S9313">
        <v>74</v>
      </c>
    </row>
    <row r="9314" spans="1:19" x14ac:dyDescent="0.3">
      <c r="A9314" t="s">
        <v>8952</v>
      </c>
      <c r="B9314">
        <v>-1</v>
      </c>
      <c r="C9314" t="s">
        <v>8961</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17792</v>
      </c>
      <c r="R9314">
        <v>994</v>
      </c>
      <c r="S9314">
        <v>1100</v>
      </c>
    </row>
    <row r="9315" spans="1:19" x14ac:dyDescent="0.3">
      <c r="A9315" t="s">
        <v>8952</v>
      </c>
      <c r="B9315">
        <v>-1</v>
      </c>
      <c r="C9315" t="s">
        <v>8961</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17793</v>
      </c>
      <c r="R9315">
        <v>1101</v>
      </c>
      <c r="S9315">
        <v>1182</v>
      </c>
    </row>
    <row r="9316" spans="1:19" x14ac:dyDescent="0.3">
      <c r="A9316" t="s">
        <v>8952</v>
      </c>
      <c r="B9316">
        <v>-1</v>
      </c>
      <c r="C9316" t="s">
        <v>8958</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17783</v>
      </c>
      <c r="R9316">
        <v>75</v>
      </c>
      <c r="S9316">
        <v>96</v>
      </c>
    </row>
    <row r="9317" spans="1:19" x14ac:dyDescent="0.3">
      <c r="A9317" t="s">
        <v>8952</v>
      </c>
      <c r="B9317">
        <v>-1</v>
      </c>
      <c r="C9317" t="s">
        <v>8958</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17784</v>
      </c>
      <c r="R9317">
        <v>97</v>
      </c>
      <c r="S9317">
        <v>375</v>
      </c>
    </row>
    <row r="9318" spans="1:19" x14ac:dyDescent="0.3">
      <c r="A9318" t="s">
        <v>8952</v>
      </c>
      <c r="B9318">
        <v>-1</v>
      </c>
      <c r="C9318" t="s">
        <v>8958</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17785</v>
      </c>
      <c r="R9318">
        <v>376</v>
      </c>
      <c r="S9318">
        <v>559</v>
      </c>
    </row>
    <row r="9319" spans="1:19" x14ac:dyDescent="0.3">
      <c r="A9319" t="s">
        <v>8952</v>
      </c>
      <c r="B9319">
        <v>-1</v>
      </c>
      <c r="C9319" t="s">
        <v>8958</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17786</v>
      </c>
      <c r="R9319">
        <v>560</v>
      </c>
      <c r="S9319">
        <v>672</v>
      </c>
    </row>
    <row r="9320" spans="1:19" x14ac:dyDescent="0.3">
      <c r="A9320" t="s">
        <v>8952</v>
      </c>
      <c r="B9320">
        <v>-1</v>
      </c>
      <c r="C9320" t="s">
        <v>8958</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17787</v>
      </c>
      <c r="R9320">
        <v>673</v>
      </c>
      <c r="S9320">
        <v>782</v>
      </c>
    </row>
    <row r="9321" spans="1:19" x14ac:dyDescent="0.3">
      <c r="A9321" t="s">
        <v>8952</v>
      </c>
      <c r="B9321">
        <v>-1</v>
      </c>
      <c r="C9321" t="s">
        <v>8958</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17788</v>
      </c>
      <c r="R9321">
        <v>783</v>
      </c>
      <c r="S9321">
        <v>919</v>
      </c>
    </row>
    <row r="9322" spans="1:19" x14ac:dyDescent="0.3">
      <c r="A9322" t="s">
        <v>8952</v>
      </c>
      <c r="B9322">
        <v>-1</v>
      </c>
      <c r="C9322" t="s">
        <v>8958</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17789</v>
      </c>
      <c r="R9322">
        <v>920</v>
      </c>
      <c r="S9322">
        <v>993</v>
      </c>
    </row>
    <row r="9323" spans="1:19" x14ac:dyDescent="0.3">
      <c r="A9323" t="s">
        <v>8952</v>
      </c>
      <c r="B9323">
        <v>-1</v>
      </c>
      <c r="C9323" t="s">
        <v>8958</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17794</v>
      </c>
    </row>
    <row r="9324" spans="1:19" x14ac:dyDescent="0.3">
      <c r="A9324" t="s">
        <v>8952</v>
      </c>
      <c r="B9324">
        <v>-1</v>
      </c>
      <c r="C9324" t="s">
        <v>8958</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17791</v>
      </c>
      <c r="R9324">
        <v>1</v>
      </c>
      <c r="S9324">
        <v>74</v>
      </c>
    </row>
    <row r="9325" spans="1:19" x14ac:dyDescent="0.3">
      <c r="A9325" t="s">
        <v>8952</v>
      </c>
      <c r="B9325">
        <v>-1</v>
      </c>
      <c r="C9325" t="s">
        <v>8958</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17795</v>
      </c>
    </row>
    <row r="9326" spans="1:19" x14ac:dyDescent="0.3">
      <c r="A9326" t="s">
        <v>8952</v>
      </c>
      <c r="B9326">
        <v>-1</v>
      </c>
      <c r="C9326" t="s">
        <v>8958</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17796</v>
      </c>
      <c r="R9326">
        <v>994</v>
      </c>
      <c r="S9326">
        <v>1041</v>
      </c>
    </row>
    <row r="9327" spans="1:19" x14ac:dyDescent="0.3">
      <c r="A9327" t="s">
        <v>8952</v>
      </c>
      <c r="B9327">
        <v>-1</v>
      </c>
      <c r="C9327" t="s">
        <v>8958</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17797</v>
      </c>
    </row>
    <row r="9328" spans="1:19" x14ac:dyDescent="0.3">
      <c r="A9328" t="s">
        <v>2232</v>
      </c>
      <c r="B9328">
        <v>-1</v>
      </c>
      <c r="C9328" t="s">
        <v>2241</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17798</v>
      </c>
    </row>
    <row r="9329" spans="1:19" x14ac:dyDescent="0.3">
      <c r="A9329" t="s">
        <v>2232</v>
      </c>
      <c r="B9329">
        <v>-1</v>
      </c>
      <c r="C9329" t="s">
        <v>2241</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17799</v>
      </c>
      <c r="R9329">
        <v>1</v>
      </c>
      <c r="S9329">
        <v>144</v>
      </c>
    </row>
    <row r="9330" spans="1:19" x14ac:dyDescent="0.3">
      <c r="A9330" t="s">
        <v>2232</v>
      </c>
      <c r="B9330">
        <v>-1</v>
      </c>
      <c r="C9330" t="s">
        <v>2241</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17800</v>
      </c>
      <c r="R9330">
        <v>145</v>
      </c>
      <c r="S9330">
        <v>307</v>
      </c>
    </row>
    <row r="9331" spans="1:19" x14ac:dyDescent="0.3">
      <c r="A9331" t="s">
        <v>2232</v>
      </c>
      <c r="B9331">
        <v>-1</v>
      </c>
      <c r="C9331" t="s">
        <v>2241</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17801</v>
      </c>
      <c r="R9331">
        <v>308</v>
      </c>
      <c r="S9331">
        <v>438</v>
      </c>
    </row>
    <row r="9332" spans="1:19" x14ac:dyDescent="0.3">
      <c r="A9332" t="s">
        <v>2232</v>
      </c>
      <c r="B9332">
        <v>-1</v>
      </c>
      <c r="C9332" t="s">
        <v>2241</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17802</v>
      </c>
      <c r="R9332">
        <v>439</v>
      </c>
      <c r="S9332">
        <v>573</v>
      </c>
    </row>
    <row r="9333" spans="1:19" x14ac:dyDescent="0.3">
      <c r="A9333" t="s">
        <v>2232</v>
      </c>
      <c r="B9333">
        <v>-1</v>
      </c>
      <c r="C9333" t="s">
        <v>2241</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17803</v>
      </c>
      <c r="R9333">
        <v>574</v>
      </c>
      <c r="S9333">
        <v>734</v>
      </c>
    </row>
    <row r="9334" spans="1:19" x14ac:dyDescent="0.3">
      <c r="A9334" t="s">
        <v>2232</v>
      </c>
      <c r="B9334">
        <v>-1</v>
      </c>
      <c r="C9334" t="s">
        <v>2241</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17804</v>
      </c>
      <c r="R9334">
        <v>735</v>
      </c>
      <c r="S9334">
        <v>903</v>
      </c>
    </row>
    <row r="9335" spans="1:19" x14ac:dyDescent="0.3">
      <c r="A9335" t="s">
        <v>2232</v>
      </c>
      <c r="B9335">
        <v>-1</v>
      </c>
      <c r="C9335" t="s">
        <v>2241</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17805</v>
      </c>
      <c r="R9335">
        <v>904</v>
      </c>
      <c r="S9335">
        <v>1376</v>
      </c>
    </row>
    <row r="9336" spans="1:19" x14ac:dyDescent="0.3">
      <c r="A9336" t="s">
        <v>2232</v>
      </c>
      <c r="B9336">
        <v>-1</v>
      </c>
      <c r="C9336" t="s">
        <v>2241</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17806</v>
      </c>
      <c r="R9336">
        <v>1377</v>
      </c>
      <c r="S9336">
        <v>1509</v>
      </c>
    </row>
    <row r="9337" spans="1:19" x14ac:dyDescent="0.3">
      <c r="A9337" t="s">
        <v>2232</v>
      </c>
      <c r="B9337">
        <v>-1</v>
      </c>
      <c r="C9337" t="s">
        <v>2241</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17807</v>
      </c>
      <c r="R9337">
        <v>1510</v>
      </c>
      <c r="S9337">
        <v>1752</v>
      </c>
    </row>
    <row r="9338" spans="1:19" x14ac:dyDescent="0.3">
      <c r="A9338" t="s">
        <v>2232</v>
      </c>
      <c r="B9338">
        <v>-1</v>
      </c>
      <c r="C9338" t="s">
        <v>2241</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17808</v>
      </c>
      <c r="R9338">
        <v>1753</v>
      </c>
      <c r="S9338">
        <v>1907</v>
      </c>
    </row>
    <row r="9339" spans="1:19" x14ac:dyDescent="0.3">
      <c r="A9339" t="s">
        <v>2232</v>
      </c>
      <c r="B9339">
        <v>-1</v>
      </c>
      <c r="C9339" t="s">
        <v>2241</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17809</v>
      </c>
      <c r="R9339">
        <v>1908</v>
      </c>
      <c r="S9339">
        <v>2040</v>
      </c>
    </row>
    <row r="9340" spans="1:19" x14ac:dyDescent="0.3">
      <c r="A9340" t="s">
        <v>2232</v>
      </c>
      <c r="B9340">
        <v>-1</v>
      </c>
      <c r="C9340" t="s">
        <v>2241</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17810</v>
      </c>
      <c r="R9340">
        <v>2041</v>
      </c>
      <c r="S9340">
        <v>2116</v>
      </c>
    </row>
    <row r="9341" spans="1:19" x14ac:dyDescent="0.3">
      <c r="A9341" t="s">
        <v>2232</v>
      </c>
      <c r="B9341">
        <v>-1</v>
      </c>
      <c r="C9341" t="s">
        <v>2241</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17811</v>
      </c>
      <c r="R9341">
        <v>2117</v>
      </c>
      <c r="S9341">
        <v>2256</v>
      </c>
    </row>
    <row r="9342" spans="1:19" x14ac:dyDescent="0.3">
      <c r="A9342" t="s">
        <v>2232</v>
      </c>
      <c r="B9342">
        <v>-1</v>
      </c>
      <c r="C9342" t="s">
        <v>2241</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17812</v>
      </c>
      <c r="R9342">
        <v>2257</v>
      </c>
      <c r="S9342">
        <v>2436</v>
      </c>
    </row>
    <row r="9343" spans="1:19" x14ac:dyDescent="0.3">
      <c r="A9343" t="s">
        <v>2232</v>
      </c>
      <c r="B9343">
        <v>-1</v>
      </c>
      <c r="C9343" t="s">
        <v>2241</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17813</v>
      </c>
      <c r="R9343">
        <v>2437</v>
      </c>
      <c r="S9343">
        <v>2650</v>
      </c>
    </row>
    <row r="9344" spans="1:19" x14ac:dyDescent="0.3">
      <c r="A9344" t="s">
        <v>2232</v>
      </c>
      <c r="B9344">
        <v>-1</v>
      </c>
      <c r="C9344" t="s">
        <v>2241</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17814</v>
      </c>
      <c r="R9344">
        <v>2651</v>
      </c>
      <c r="S9344">
        <v>2804</v>
      </c>
    </row>
    <row r="9345" spans="1:19" x14ac:dyDescent="0.3">
      <c r="A9345" t="s">
        <v>2232</v>
      </c>
      <c r="B9345">
        <v>-1</v>
      </c>
      <c r="C9345" t="s">
        <v>2241</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17815</v>
      </c>
      <c r="R9345">
        <v>2805</v>
      </c>
      <c r="S9345">
        <v>2987</v>
      </c>
    </row>
    <row r="9346" spans="1:19" x14ac:dyDescent="0.3">
      <c r="A9346" t="s">
        <v>2232</v>
      </c>
      <c r="B9346">
        <v>-1</v>
      </c>
      <c r="C9346" t="s">
        <v>2241</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17816</v>
      </c>
      <c r="R9346">
        <v>2988</v>
      </c>
      <c r="S9346">
        <v>3093</v>
      </c>
    </row>
    <row r="9347" spans="1:19" x14ac:dyDescent="0.3">
      <c r="A9347" t="s">
        <v>2232</v>
      </c>
      <c r="B9347">
        <v>-1</v>
      </c>
      <c r="C9347" t="s">
        <v>2241</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17817</v>
      </c>
      <c r="R9347">
        <v>3094</v>
      </c>
      <c r="S9347">
        <v>3269</v>
      </c>
    </row>
    <row r="9348" spans="1:19" x14ac:dyDescent="0.3">
      <c r="A9348" t="s">
        <v>2232</v>
      </c>
      <c r="B9348">
        <v>-1</v>
      </c>
      <c r="C9348" t="s">
        <v>2241</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17818</v>
      </c>
      <c r="R9348">
        <v>3270</v>
      </c>
      <c r="S9348">
        <v>4050</v>
      </c>
    </row>
    <row r="9349" spans="1:19" x14ac:dyDescent="0.3">
      <c r="A9349" t="s">
        <v>2232</v>
      </c>
      <c r="B9349">
        <v>-1</v>
      </c>
      <c r="C9349" t="s">
        <v>2241</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17819</v>
      </c>
      <c r="R9349">
        <v>4051</v>
      </c>
      <c r="S9349">
        <v>4206</v>
      </c>
    </row>
    <row r="9350" spans="1:19" x14ac:dyDescent="0.3">
      <c r="A9350" t="s">
        <v>2232</v>
      </c>
      <c r="B9350">
        <v>-1</v>
      </c>
      <c r="C9350" t="s">
        <v>2241</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17820</v>
      </c>
      <c r="R9350">
        <v>4207</v>
      </c>
      <c r="S9350">
        <v>5095</v>
      </c>
    </row>
    <row r="9351" spans="1:19" x14ac:dyDescent="0.3">
      <c r="A9351" t="s">
        <v>2232</v>
      </c>
      <c r="B9351">
        <v>-1</v>
      </c>
      <c r="C9351" t="s">
        <v>2241</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17821</v>
      </c>
      <c r="R9351">
        <v>5096</v>
      </c>
      <c r="S9351">
        <v>5364</v>
      </c>
    </row>
    <row r="9352" spans="1:19" x14ac:dyDescent="0.3">
      <c r="A9352" t="s">
        <v>2232</v>
      </c>
      <c r="B9352">
        <v>-1</v>
      </c>
      <c r="C9352" t="s">
        <v>2241</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17822</v>
      </c>
      <c r="R9352">
        <v>5365</v>
      </c>
      <c r="S9352">
        <v>5527</v>
      </c>
    </row>
    <row r="9353" spans="1:19" x14ac:dyDescent="0.3">
      <c r="A9353" t="s">
        <v>2232</v>
      </c>
      <c r="B9353">
        <v>-1</v>
      </c>
      <c r="C9353" t="s">
        <v>2241</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17823</v>
      </c>
      <c r="R9353">
        <v>5528</v>
      </c>
      <c r="S9353">
        <v>5603</v>
      </c>
    </row>
    <row r="9354" spans="1:19" x14ac:dyDescent="0.3">
      <c r="A9354" t="s">
        <v>2232</v>
      </c>
      <c r="B9354">
        <v>-1</v>
      </c>
      <c r="C9354" t="s">
        <v>2241</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17824</v>
      </c>
      <c r="R9354">
        <v>5604</v>
      </c>
      <c r="S9354">
        <v>5769</v>
      </c>
    </row>
    <row r="9355" spans="1:19" x14ac:dyDescent="0.3">
      <c r="A9355" t="s">
        <v>2232</v>
      </c>
      <c r="B9355">
        <v>-1</v>
      </c>
      <c r="C9355" t="s">
        <v>2247</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17799</v>
      </c>
      <c r="R9355">
        <v>1</v>
      </c>
      <c r="S9355">
        <v>144</v>
      </c>
    </row>
    <row r="9356" spans="1:19" x14ac:dyDescent="0.3">
      <c r="A9356" t="s">
        <v>2232</v>
      </c>
      <c r="B9356">
        <v>-1</v>
      </c>
      <c r="C9356" t="s">
        <v>2247</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17800</v>
      </c>
      <c r="R9356">
        <v>145</v>
      </c>
      <c r="S9356">
        <v>307</v>
      </c>
    </row>
    <row r="9357" spans="1:19" x14ac:dyDescent="0.3">
      <c r="A9357" t="s">
        <v>2232</v>
      </c>
      <c r="B9357">
        <v>-1</v>
      </c>
      <c r="C9357" t="s">
        <v>2247</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17801</v>
      </c>
      <c r="R9357">
        <v>308</v>
      </c>
      <c r="S9357">
        <v>438</v>
      </c>
    </row>
    <row r="9358" spans="1:19" x14ac:dyDescent="0.3">
      <c r="A9358" t="s">
        <v>2232</v>
      </c>
      <c r="B9358">
        <v>-1</v>
      </c>
      <c r="C9358" t="s">
        <v>2247</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17802</v>
      </c>
      <c r="R9358">
        <v>439</v>
      </c>
      <c r="S9358">
        <v>573</v>
      </c>
    </row>
    <row r="9359" spans="1:19" x14ac:dyDescent="0.3">
      <c r="A9359" t="s">
        <v>2232</v>
      </c>
      <c r="B9359">
        <v>-1</v>
      </c>
      <c r="C9359" t="s">
        <v>2247</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17803</v>
      </c>
      <c r="R9359">
        <v>574</v>
      </c>
      <c r="S9359">
        <v>734</v>
      </c>
    </row>
    <row r="9360" spans="1:19" x14ac:dyDescent="0.3">
      <c r="A9360" t="s">
        <v>2232</v>
      </c>
      <c r="B9360">
        <v>-1</v>
      </c>
      <c r="C9360" t="s">
        <v>2247</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17804</v>
      </c>
      <c r="R9360">
        <v>735</v>
      </c>
      <c r="S9360">
        <v>903</v>
      </c>
    </row>
    <row r="9361" spans="1:19" x14ac:dyDescent="0.3">
      <c r="A9361" t="s">
        <v>2232</v>
      </c>
      <c r="B9361">
        <v>-1</v>
      </c>
      <c r="C9361" t="s">
        <v>2247</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17805</v>
      </c>
      <c r="R9361">
        <v>904</v>
      </c>
      <c r="S9361">
        <v>1376</v>
      </c>
    </row>
    <row r="9362" spans="1:19" x14ac:dyDescent="0.3">
      <c r="A9362" t="s">
        <v>2232</v>
      </c>
      <c r="B9362">
        <v>-1</v>
      </c>
      <c r="C9362" t="s">
        <v>2247</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17806</v>
      </c>
      <c r="R9362">
        <v>1377</v>
      </c>
      <c r="S9362">
        <v>1509</v>
      </c>
    </row>
    <row r="9363" spans="1:19" x14ac:dyDescent="0.3">
      <c r="A9363" t="s">
        <v>2232</v>
      </c>
      <c r="B9363">
        <v>-1</v>
      </c>
      <c r="C9363" t="s">
        <v>2247</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17807</v>
      </c>
      <c r="R9363">
        <v>1510</v>
      </c>
      <c r="S9363">
        <v>1752</v>
      </c>
    </row>
    <row r="9364" spans="1:19" x14ac:dyDescent="0.3">
      <c r="A9364" t="s">
        <v>2232</v>
      </c>
      <c r="B9364">
        <v>-1</v>
      </c>
      <c r="C9364" t="s">
        <v>2247</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17808</v>
      </c>
      <c r="R9364">
        <v>1753</v>
      </c>
      <c r="S9364">
        <v>1907</v>
      </c>
    </row>
    <row r="9365" spans="1:19" x14ac:dyDescent="0.3">
      <c r="A9365" t="s">
        <v>2232</v>
      </c>
      <c r="B9365">
        <v>-1</v>
      </c>
      <c r="C9365" t="s">
        <v>2247</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17809</v>
      </c>
      <c r="R9365">
        <v>1908</v>
      </c>
      <c r="S9365">
        <v>2040</v>
      </c>
    </row>
    <row r="9366" spans="1:19" x14ac:dyDescent="0.3">
      <c r="A9366" t="s">
        <v>2232</v>
      </c>
      <c r="B9366">
        <v>-1</v>
      </c>
      <c r="C9366" t="s">
        <v>2247</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17810</v>
      </c>
      <c r="R9366">
        <v>2041</v>
      </c>
      <c r="S9366">
        <v>2116</v>
      </c>
    </row>
    <row r="9367" spans="1:19" x14ac:dyDescent="0.3">
      <c r="A9367" t="s">
        <v>2232</v>
      </c>
      <c r="B9367">
        <v>-1</v>
      </c>
      <c r="C9367" t="s">
        <v>2247</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17811</v>
      </c>
      <c r="R9367">
        <v>2117</v>
      </c>
      <c r="S9367">
        <v>2256</v>
      </c>
    </row>
    <row r="9368" spans="1:19" x14ac:dyDescent="0.3">
      <c r="A9368" t="s">
        <v>2232</v>
      </c>
      <c r="B9368">
        <v>-1</v>
      </c>
      <c r="C9368" t="s">
        <v>2247</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17812</v>
      </c>
      <c r="R9368">
        <v>2257</v>
      </c>
      <c r="S9368">
        <v>2436</v>
      </c>
    </row>
    <row r="9369" spans="1:19" x14ac:dyDescent="0.3">
      <c r="A9369" t="s">
        <v>2232</v>
      </c>
      <c r="B9369">
        <v>-1</v>
      </c>
      <c r="C9369" t="s">
        <v>2247</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17813</v>
      </c>
      <c r="R9369">
        <v>2437</v>
      </c>
      <c r="S9369">
        <v>2650</v>
      </c>
    </row>
    <row r="9370" spans="1:19" x14ac:dyDescent="0.3">
      <c r="A9370" t="s">
        <v>2232</v>
      </c>
      <c r="B9370">
        <v>-1</v>
      </c>
      <c r="C9370" t="s">
        <v>2247</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17814</v>
      </c>
      <c r="R9370">
        <v>2651</v>
      </c>
      <c r="S9370">
        <v>2804</v>
      </c>
    </row>
    <row r="9371" spans="1:19" x14ac:dyDescent="0.3">
      <c r="A9371" t="s">
        <v>2232</v>
      </c>
      <c r="B9371">
        <v>-1</v>
      </c>
      <c r="C9371" t="s">
        <v>2247</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17815</v>
      </c>
      <c r="R9371">
        <v>2805</v>
      </c>
      <c r="S9371">
        <v>2987</v>
      </c>
    </row>
    <row r="9372" spans="1:19" x14ac:dyDescent="0.3">
      <c r="A9372" t="s">
        <v>2232</v>
      </c>
      <c r="B9372">
        <v>-1</v>
      </c>
      <c r="C9372" t="s">
        <v>2247</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17816</v>
      </c>
      <c r="R9372">
        <v>2988</v>
      </c>
      <c r="S9372">
        <v>3093</v>
      </c>
    </row>
    <row r="9373" spans="1:19" x14ac:dyDescent="0.3">
      <c r="A9373" t="s">
        <v>2232</v>
      </c>
      <c r="B9373">
        <v>-1</v>
      </c>
      <c r="C9373" t="s">
        <v>2247</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17817</v>
      </c>
      <c r="R9373">
        <v>3094</v>
      </c>
      <c r="S9373">
        <v>3269</v>
      </c>
    </row>
    <row r="9374" spans="1:19" x14ac:dyDescent="0.3">
      <c r="A9374" t="s">
        <v>2232</v>
      </c>
      <c r="B9374">
        <v>-1</v>
      </c>
      <c r="C9374" t="s">
        <v>2247</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17818</v>
      </c>
      <c r="R9374">
        <v>3270</v>
      </c>
      <c r="S9374">
        <v>4050</v>
      </c>
    </row>
    <row r="9375" spans="1:19" x14ac:dyDescent="0.3">
      <c r="A9375" t="s">
        <v>2232</v>
      </c>
      <c r="B9375">
        <v>-1</v>
      </c>
      <c r="C9375" t="s">
        <v>2247</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17819</v>
      </c>
      <c r="R9375">
        <v>4051</v>
      </c>
      <c r="S9375">
        <v>4206</v>
      </c>
    </row>
    <row r="9376" spans="1:19" x14ac:dyDescent="0.3">
      <c r="A9376" t="s">
        <v>2232</v>
      </c>
      <c r="B9376">
        <v>-1</v>
      </c>
      <c r="C9376" t="s">
        <v>2247</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17820</v>
      </c>
      <c r="R9376">
        <v>4207</v>
      </c>
      <c r="S9376">
        <v>5095</v>
      </c>
    </row>
    <row r="9377" spans="1:19" x14ac:dyDescent="0.3">
      <c r="A9377" t="s">
        <v>2232</v>
      </c>
      <c r="B9377">
        <v>-1</v>
      </c>
      <c r="C9377" t="s">
        <v>2247</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17821</v>
      </c>
      <c r="R9377">
        <v>5096</v>
      </c>
      <c r="S9377">
        <v>5364</v>
      </c>
    </row>
    <row r="9378" spans="1:19" x14ac:dyDescent="0.3">
      <c r="A9378" t="s">
        <v>2232</v>
      </c>
      <c r="B9378">
        <v>-1</v>
      </c>
      <c r="C9378" t="s">
        <v>2247</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17822</v>
      </c>
      <c r="R9378">
        <v>5365</v>
      </c>
      <c r="S9378">
        <v>5527</v>
      </c>
    </row>
    <row r="9379" spans="1:19" x14ac:dyDescent="0.3">
      <c r="A9379" t="s">
        <v>2232</v>
      </c>
      <c r="B9379">
        <v>-1</v>
      </c>
      <c r="C9379" t="s">
        <v>2247</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17823</v>
      </c>
      <c r="R9379">
        <v>5528</v>
      </c>
      <c r="S9379">
        <v>5603</v>
      </c>
    </row>
    <row r="9380" spans="1:19" x14ac:dyDescent="0.3">
      <c r="A9380" t="s">
        <v>2232</v>
      </c>
      <c r="B9380">
        <v>-1</v>
      </c>
      <c r="C9380" t="s">
        <v>2247</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17825</v>
      </c>
    </row>
    <row r="9381" spans="1:19" x14ac:dyDescent="0.3">
      <c r="A9381" t="s">
        <v>2232</v>
      </c>
      <c r="B9381">
        <v>-1</v>
      </c>
      <c r="C9381" t="s">
        <v>2247</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17826</v>
      </c>
      <c r="R9381">
        <v>5604</v>
      </c>
      <c r="S9381">
        <v>5769</v>
      </c>
    </row>
    <row r="9382" spans="1:19" x14ac:dyDescent="0.3">
      <c r="A9382" t="s">
        <v>2232</v>
      </c>
      <c r="B9382">
        <v>-1</v>
      </c>
      <c r="C9382" t="s">
        <v>2245</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17799</v>
      </c>
      <c r="R9382">
        <v>1</v>
      </c>
      <c r="S9382">
        <v>144</v>
      </c>
    </row>
    <row r="9383" spans="1:19" x14ac:dyDescent="0.3">
      <c r="A9383" t="s">
        <v>2232</v>
      </c>
      <c r="B9383">
        <v>-1</v>
      </c>
      <c r="C9383" t="s">
        <v>2245</v>
      </c>
      <c r="D9383" t="e">
        <f>INDEX(Transcripts[#Data], MATCH(Exons[[#This Row],[Transcript stable ID]], Transcripts[Transcript stable ID], 0), 4)</f>
        <v>#N/A</v>
      </c>
      <c r="E9383" t="s">
        <v>27</v>
      </c>
      <c r="J9383">
        <v>95608055</v>
      </c>
      <c r="K9383">
        <v>95598852</v>
      </c>
      <c r="L9383">
        <v>95599014</v>
      </c>
      <c r="N9383">
        <v>4</v>
      </c>
      <c r="O9383">
        <v>327</v>
      </c>
      <c r="P9383">
        <v>489</v>
      </c>
      <c r="Q9383" t="s">
        <v>17800</v>
      </c>
      <c r="R9383">
        <v>145</v>
      </c>
      <c r="S9383">
        <v>307</v>
      </c>
    </row>
    <row r="9384" spans="1:19" x14ac:dyDescent="0.3">
      <c r="A9384" t="s">
        <v>2232</v>
      </c>
      <c r="B9384">
        <v>-1</v>
      </c>
      <c r="C9384" t="s">
        <v>2245</v>
      </c>
      <c r="D9384" t="e">
        <f>INDEX(Transcripts[#Data], MATCH(Exons[[#This Row],[Transcript stable ID]], Transcripts[Transcript stable ID], 0), 4)</f>
        <v>#N/A</v>
      </c>
      <c r="E9384" t="s">
        <v>27</v>
      </c>
      <c r="J9384">
        <v>95608055</v>
      </c>
      <c r="K9384">
        <v>95597846</v>
      </c>
      <c r="L9384">
        <v>95597976</v>
      </c>
      <c r="N9384">
        <v>5</v>
      </c>
      <c r="O9384">
        <v>490</v>
      </c>
      <c r="P9384">
        <v>620</v>
      </c>
      <c r="Q9384" t="s">
        <v>17801</v>
      </c>
      <c r="R9384">
        <v>308</v>
      </c>
      <c r="S9384">
        <v>438</v>
      </c>
    </row>
    <row r="9385" spans="1:19" x14ac:dyDescent="0.3">
      <c r="A9385" t="s">
        <v>2232</v>
      </c>
      <c r="B9385">
        <v>-1</v>
      </c>
      <c r="C9385" t="s">
        <v>2245</v>
      </c>
      <c r="D9385" t="e">
        <f>INDEX(Transcripts[#Data], MATCH(Exons[[#This Row],[Transcript stable ID]], Transcripts[Transcript stable ID], 0), 4)</f>
        <v>#N/A</v>
      </c>
      <c r="E9385" t="s">
        <v>27</v>
      </c>
      <c r="J9385">
        <v>95608055</v>
      </c>
      <c r="K9385">
        <v>95596395</v>
      </c>
      <c r="L9385">
        <v>95596529</v>
      </c>
      <c r="N9385">
        <v>6</v>
      </c>
      <c r="O9385">
        <v>621</v>
      </c>
      <c r="P9385">
        <v>755</v>
      </c>
      <c r="Q9385" t="s">
        <v>17802</v>
      </c>
      <c r="R9385">
        <v>439</v>
      </c>
      <c r="S9385">
        <v>573</v>
      </c>
    </row>
    <row r="9386" spans="1:19" x14ac:dyDescent="0.3">
      <c r="A9386" t="s">
        <v>2232</v>
      </c>
      <c r="B9386">
        <v>-1</v>
      </c>
      <c r="C9386" t="s">
        <v>2245</v>
      </c>
      <c r="D9386" t="e">
        <f>INDEX(Transcripts[#Data], MATCH(Exons[[#This Row],[Transcript stable ID]], Transcripts[Transcript stable ID], 0), 4)</f>
        <v>#N/A</v>
      </c>
      <c r="E9386" t="s">
        <v>27</v>
      </c>
      <c r="J9386">
        <v>95608055</v>
      </c>
      <c r="K9386">
        <v>95595809</v>
      </c>
      <c r="L9386">
        <v>95595969</v>
      </c>
      <c r="N9386">
        <v>7</v>
      </c>
      <c r="O9386">
        <v>756</v>
      </c>
      <c r="P9386">
        <v>916</v>
      </c>
      <c r="Q9386" t="s">
        <v>17803</v>
      </c>
      <c r="R9386">
        <v>574</v>
      </c>
      <c r="S9386">
        <v>734</v>
      </c>
    </row>
    <row r="9387" spans="1:19" x14ac:dyDescent="0.3">
      <c r="A9387" t="s">
        <v>2232</v>
      </c>
      <c r="B9387">
        <v>-1</v>
      </c>
      <c r="C9387" t="s">
        <v>2245</v>
      </c>
      <c r="D9387" t="e">
        <f>INDEX(Transcripts[#Data], MATCH(Exons[[#This Row],[Transcript stable ID]], Transcripts[Transcript stable ID], 0), 4)</f>
        <v>#N/A</v>
      </c>
      <c r="E9387" t="s">
        <v>27</v>
      </c>
      <c r="J9387">
        <v>95608055</v>
      </c>
      <c r="K9387">
        <v>95592917</v>
      </c>
      <c r="L9387">
        <v>95593085</v>
      </c>
      <c r="N9387">
        <v>8</v>
      </c>
      <c r="O9387">
        <v>917</v>
      </c>
      <c r="P9387">
        <v>1085</v>
      </c>
      <c r="Q9387" t="s">
        <v>17804</v>
      </c>
      <c r="R9387">
        <v>735</v>
      </c>
      <c r="S9387">
        <v>903</v>
      </c>
    </row>
    <row r="9388" spans="1:19" x14ac:dyDescent="0.3">
      <c r="A9388" t="s">
        <v>2232</v>
      </c>
      <c r="B9388">
        <v>-1</v>
      </c>
      <c r="C9388" t="s">
        <v>2245</v>
      </c>
      <c r="D9388" t="e">
        <f>INDEX(Transcripts[#Data], MATCH(Exons[[#This Row],[Transcript stable ID]], Transcripts[Transcript stable ID], 0), 4)</f>
        <v>#N/A</v>
      </c>
      <c r="E9388" t="s">
        <v>27</v>
      </c>
      <c r="J9388">
        <v>95608055</v>
      </c>
      <c r="K9388">
        <v>95590533</v>
      </c>
      <c r="L9388">
        <v>95591005</v>
      </c>
      <c r="N9388">
        <v>9</v>
      </c>
      <c r="O9388">
        <v>1086</v>
      </c>
      <c r="P9388">
        <v>1558</v>
      </c>
      <c r="Q9388" t="s">
        <v>17805</v>
      </c>
      <c r="R9388">
        <v>904</v>
      </c>
      <c r="S9388">
        <v>1376</v>
      </c>
    </row>
    <row r="9389" spans="1:19" x14ac:dyDescent="0.3">
      <c r="A9389" t="s">
        <v>2232</v>
      </c>
      <c r="B9389">
        <v>-1</v>
      </c>
      <c r="C9389" t="s">
        <v>2245</v>
      </c>
      <c r="D9389" t="e">
        <f>INDEX(Transcripts[#Data], MATCH(Exons[[#This Row],[Transcript stable ID]], Transcripts[Transcript stable ID], 0), 4)</f>
        <v>#N/A</v>
      </c>
      <c r="E9389" t="s">
        <v>27</v>
      </c>
      <c r="J9389">
        <v>95608055</v>
      </c>
      <c r="K9389">
        <v>95583959</v>
      </c>
      <c r="L9389">
        <v>95584091</v>
      </c>
      <c r="N9389">
        <v>10</v>
      </c>
      <c r="O9389">
        <v>1559</v>
      </c>
      <c r="P9389">
        <v>1691</v>
      </c>
      <c r="Q9389" t="s">
        <v>17806</v>
      </c>
      <c r="R9389">
        <v>1377</v>
      </c>
      <c r="S9389">
        <v>1509</v>
      </c>
    </row>
    <row r="9390" spans="1:19" x14ac:dyDescent="0.3">
      <c r="A9390" t="s">
        <v>2232</v>
      </c>
      <c r="B9390">
        <v>-1</v>
      </c>
      <c r="C9390" t="s">
        <v>2245</v>
      </c>
      <c r="D9390" t="e">
        <f>INDEX(Transcripts[#Data], MATCH(Exons[[#This Row],[Transcript stable ID]], Transcripts[Transcript stable ID], 0), 4)</f>
        <v>#N/A</v>
      </c>
      <c r="E9390" t="s">
        <v>27</v>
      </c>
      <c r="J9390">
        <v>95608055</v>
      </c>
      <c r="K9390">
        <v>95582790</v>
      </c>
      <c r="L9390">
        <v>95583032</v>
      </c>
      <c r="N9390">
        <v>11</v>
      </c>
      <c r="O9390">
        <v>1692</v>
      </c>
      <c r="P9390">
        <v>1934</v>
      </c>
      <c r="Q9390" t="s">
        <v>17807</v>
      </c>
      <c r="R9390">
        <v>1510</v>
      </c>
      <c r="S9390">
        <v>1752</v>
      </c>
    </row>
    <row r="9391" spans="1:19" x14ac:dyDescent="0.3">
      <c r="A9391" t="s">
        <v>2232</v>
      </c>
      <c r="B9391">
        <v>-1</v>
      </c>
      <c r="C9391" t="s">
        <v>2245</v>
      </c>
      <c r="D9391" t="e">
        <f>INDEX(Transcripts[#Data], MATCH(Exons[[#This Row],[Transcript stable ID]], Transcripts[Transcript stable ID], 0), 4)</f>
        <v>#N/A</v>
      </c>
      <c r="E9391" t="s">
        <v>27</v>
      </c>
      <c r="J9391">
        <v>95608055</v>
      </c>
      <c r="K9391">
        <v>95582004</v>
      </c>
      <c r="L9391">
        <v>95582158</v>
      </c>
      <c r="N9391">
        <v>12</v>
      </c>
      <c r="O9391">
        <v>1935</v>
      </c>
      <c r="P9391">
        <v>2089</v>
      </c>
      <c r="Q9391" t="s">
        <v>17808</v>
      </c>
      <c r="R9391">
        <v>1753</v>
      </c>
      <c r="S9391">
        <v>1907</v>
      </c>
    </row>
    <row r="9392" spans="1:19" x14ac:dyDescent="0.3">
      <c r="A9392" t="s">
        <v>2232</v>
      </c>
      <c r="B9392">
        <v>-1</v>
      </c>
      <c r="C9392" t="s">
        <v>2245</v>
      </c>
      <c r="D9392" t="e">
        <f>INDEX(Transcripts[#Data], MATCH(Exons[[#This Row],[Transcript stable ID]], Transcripts[Transcript stable ID], 0), 4)</f>
        <v>#N/A</v>
      </c>
      <c r="E9392" t="s">
        <v>27</v>
      </c>
      <c r="J9392">
        <v>95608055</v>
      </c>
      <c r="K9392">
        <v>95579429</v>
      </c>
      <c r="L9392">
        <v>95579561</v>
      </c>
      <c r="N9392">
        <v>13</v>
      </c>
      <c r="O9392">
        <v>2090</v>
      </c>
      <c r="P9392">
        <v>2222</v>
      </c>
      <c r="Q9392" t="s">
        <v>17809</v>
      </c>
      <c r="R9392">
        <v>1908</v>
      </c>
      <c r="S9392">
        <v>2040</v>
      </c>
    </row>
    <row r="9393" spans="1:19" x14ac:dyDescent="0.3">
      <c r="A9393" t="s">
        <v>2232</v>
      </c>
      <c r="B9393">
        <v>-1</v>
      </c>
      <c r="C9393" t="s">
        <v>2245</v>
      </c>
      <c r="D9393" t="e">
        <f>INDEX(Transcripts[#Data], MATCH(Exons[[#This Row],[Transcript stable ID]], Transcripts[Transcript stable ID], 0), 4)</f>
        <v>#N/A</v>
      </c>
      <c r="E9393" t="s">
        <v>27</v>
      </c>
      <c r="J9393">
        <v>95608055</v>
      </c>
      <c r="K9393">
        <v>95578509</v>
      </c>
      <c r="L9393">
        <v>95578584</v>
      </c>
      <c r="N9393">
        <v>14</v>
      </c>
      <c r="O9393">
        <v>2223</v>
      </c>
      <c r="P9393">
        <v>2298</v>
      </c>
      <c r="Q9393" t="s">
        <v>17810</v>
      </c>
      <c r="R9393">
        <v>2041</v>
      </c>
      <c r="S9393">
        <v>2116</v>
      </c>
    </row>
    <row r="9394" spans="1:19" x14ac:dyDescent="0.3">
      <c r="A9394" t="s">
        <v>2232</v>
      </c>
      <c r="B9394">
        <v>-1</v>
      </c>
      <c r="C9394" t="s">
        <v>2245</v>
      </c>
      <c r="D9394" t="e">
        <f>INDEX(Transcripts[#Data], MATCH(Exons[[#This Row],[Transcript stable ID]], Transcripts[Transcript stable ID], 0), 4)</f>
        <v>#N/A</v>
      </c>
      <c r="E9394" t="s">
        <v>27</v>
      </c>
      <c r="J9394">
        <v>95608055</v>
      </c>
      <c r="K9394">
        <v>95577654</v>
      </c>
      <c r="L9394">
        <v>95577793</v>
      </c>
      <c r="N9394">
        <v>15</v>
      </c>
      <c r="O9394">
        <v>2299</v>
      </c>
      <c r="P9394">
        <v>2438</v>
      </c>
      <c r="Q9394" t="s">
        <v>17811</v>
      </c>
      <c r="R9394">
        <v>2117</v>
      </c>
      <c r="S9394">
        <v>2256</v>
      </c>
    </row>
    <row r="9395" spans="1:19" x14ac:dyDescent="0.3">
      <c r="A9395" t="s">
        <v>2232</v>
      </c>
      <c r="B9395">
        <v>-1</v>
      </c>
      <c r="C9395" t="s">
        <v>2245</v>
      </c>
      <c r="D9395" t="e">
        <f>INDEX(Transcripts[#Data], MATCH(Exons[[#This Row],[Transcript stable ID]], Transcripts[Transcript stable ID], 0), 4)</f>
        <v>#N/A</v>
      </c>
      <c r="E9395" t="s">
        <v>27</v>
      </c>
      <c r="J9395">
        <v>95608055</v>
      </c>
      <c r="K9395">
        <v>95574661</v>
      </c>
      <c r="L9395">
        <v>95574840</v>
      </c>
      <c r="N9395">
        <v>16</v>
      </c>
      <c r="O9395">
        <v>2439</v>
      </c>
      <c r="P9395">
        <v>2618</v>
      </c>
      <c r="Q9395" t="s">
        <v>17812</v>
      </c>
      <c r="R9395">
        <v>2257</v>
      </c>
      <c r="S9395">
        <v>2436</v>
      </c>
    </row>
    <row r="9396" spans="1:19" x14ac:dyDescent="0.3">
      <c r="A9396" t="s">
        <v>2232</v>
      </c>
      <c r="B9396">
        <v>-1</v>
      </c>
      <c r="C9396" t="s">
        <v>2245</v>
      </c>
      <c r="D9396" t="e">
        <f>INDEX(Transcripts[#Data], MATCH(Exons[[#This Row],[Transcript stable ID]], Transcripts[Transcript stable ID], 0), 4)</f>
        <v>#N/A</v>
      </c>
      <c r="E9396" t="s">
        <v>27</v>
      </c>
      <c r="J9396">
        <v>95608055</v>
      </c>
      <c r="K9396">
        <v>95574217</v>
      </c>
      <c r="L9396">
        <v>95574430</v>
      </c>
      <c r="N9396">
        <v>17</v>
      </c>
      <c r="O9396">
        <v>2619</v>
      </c>
      <c r="P9396">
        <v>2832</v>
      </c>
      <c r="Q9396" t="s">
        <v>17813</v>
      </c>
      <c r="R9396">
        <v>2437</v>
      </c>
      <c r="S9396">
        <v>2650</v>
      </c>
    </row>
    <row r="9397" spans="1:19" x14ac:dyDescent="0.3">
      <c r="A9397" t="s">
        <v>2232</v>
      </c>
      <c r="B9397">
        <v>-1</v>
      </c>
      <c r="C9397" t="s">
        <v>2245</v>
      </c>
      <c r="D9397" t="e">
        <f>INDEX(Transcripts[#Data], MATCH(Exons[[#This Row],[Transcript stable ID]], Transcripts[Transcript stable ID], 0), 4)</f>
        <v>#N/A</v>
      </c>
      <c r="E9397" t="s">
        <v>27</v>
      </c>
      <c r="J9397">
        <v>95608055</v>
      </c>
      <c r="K9397">
        <v>95573945</v>
      </c>
      <c r="L9397">
        <v>95574098</v>
      </c>
      <c r="N9397">
        <v>18</v>
      </c>
      <c r="O9397">
        <v>2833</v>
      </c>
      <c r="P9397">
        <v>2986</v>
      </c>
      <c r="Q9397" t="s">
        <v>17814</v>
      </c>
      <c r="R9397">
        <v>2651</v>
      </c>
      <c r="S9397">
        <v>2804</v>
      </c>
    </row>
    <row r="9398" spans="1:19" x14ac:dyDescent="0.3">
      <c r="A9398" t="s">
        <v>2232</v>
      </c>
      <c r="B9398">
        <v>-1</v>
      </c>
      <c r="C9398" t="s">
        <v>2245</v>
      </c>
      <c r="D9398" t="e">
        <f>INDEX(Transcripts[#Data], MATCH(Exons[[#This Row],[Transcript stable ID]], Transcripts[Transcript stable ID], 0), 4)</f>
        <v>#N/A</v>
      </c>
      <c r="E9398" t="s">
        <v>27</v>
      </c>
      <c r="J9398">
        <v>95608055</v>
      </c>
      <c r="K9398">
        <v>95572378</v>
      </c>
      <c r="L9398">
        <v>95572560</v>
      </c>
      <c r="N9398">
        <v>19</v>
      </c>
      <c r="O9398">
        <v>2987</v>
      </c>
      <c r="P9398">
        <v>3169</v>
      </c>
      <c r="Q9398" t="s">
        <v>17815</v>
      </c>
      <c r="R9398">
        <v>2805</v>
      </c>
      <c r="S9398">
        <v>2987</v>
      </c>
    </row>
    <row r="9399" spans="1:19" x14ac:dyDescent="0.3">
      <c r="A9399" t="s">
        <v>2232</v>
      </c>
      <c r="B9399">
        <v>-1</v>
      </c>
      <c r="C9399" t="s">
        <v>2245</v>
      </c>
      <c r="D9399" t="e">
        <f>INDEX(Transcripts[#Data], MATCH(Exons[[#This Row],[Transcript stable ID]], Transcripts[Transcript stable ID], 0), 4)</f>
        <v>#N/A</v>
      </c>
      <c r="E9399" t="s">
        <v>27</v>
      </c>
      <c r="J9399">
        <v>95608055</v>
      </c>
      <c r="K9399">
        <v>95572015</v>
      </c>
      <c r="L9399">
        <v>95572120</v>
      </c>
      <c r="N9399">
        <v>20</v>
      </c>
      <c r="O9399">
        <v>3170</v>
      </c>
      <c r="P9399">
        <v>3275</v>
      </c>
      <c r="Q9399" t="s">
        <v>17816</v>
      </c>
      <c r="R9399">
        <v>2988</v>
      </c>
      <c r="S9399">
        <v>3093</v>
      </c>
    </row>
    <row r="9400" spans="1:19" x14ac:dyDescent="0.3">
      <c r="A9400" t="s">
        <v>2232</v>
      </c>
      <c r="B9400">
        <v>-1</v>
      </c>
      <c r="C9400" t="s">
        <v>2245</v>
      </c>
      <c r="D9400" t="e">
        <f>INDEX(Transcripts[#Data], MATCH(Exons[[#This Row],[Transcript stable ID]], Transcripts[Transcript stable ID], 0), 4)</f>
        <v>#N/A</v>
      </c>
      <c r="E9400" t="s">
        <v>27</v>
      </c>
      <c r="J9400">
        <v>95608055</v>
      </c>
      <c r="K9400">
        <v>95571408</v>
      </c>
      <c r="L9400">
        <v>95571583</v>
      </c>
      <c r="N9400">
        <v>21</v>
      </c>
      <c r="O9400">
        <v>3276</v>
      </c>
      <c r="P9400">
        <v>3451</v>
      </c>
      <c r="Q9400" t="s">
        <v>17817</v>
      </c>
      <c r="R9400">
        <v>3094</v>
      </c>
      <c r="S9400">
        <v>3269</v>
      </c>
    </row>
    <row r="9401" spans="1:19" x14ac:dyDescent="0.3">
      <c r="A9401" t="s">
        <v>2232</v>
      </c>
      <c r="B9401">
        <v>-1</v>
      </c>
      <c r="C9401" t="s">
        <v>2245</v>
      </c>
      <c r="D9401" t="e">
        <f>INDEX(Transcripts[#Data], MATCH(Exons[[#This Row],[Transcript stable ID]], Transcripts[Transcript stable ID], 0), 4)</f>
        <v>#N/A</v>
      </c>
      <c r="E9401" t="s">
        <v>27</v>
      </c>
      <c r="J9401">
        <v>95608055</v>
      </c>
      <c r="K9401">
        <v>95569683</v>
      </c>
      <c r="L9401">
        <v>95570463</v>
      </c>
      <c r="N9401">
        <v>22</v>
      </c>
      <c r="O9401">
        <v>3452</v>
      </c>
      <c r="P9401">
        <v>4232</v>
      </c>
      <c r="Q9401" t="s">
        <v>17818</v>
      </c>
      <c r="R9401">
        <v>3270</v>
      </c>
      <c r="S9401">
        <v>4050</v>
      </c>
    </row>
    <row r="9402" spans="1:19" x14ac:dyDescent="0.3">
      <c r="A9402" t="s">
        <v>2232</v>
      </c>
      <c r="B9402">
        <v>-1</v>
      </c>
      <c r="C9402" t="s">
        <v>2245</v>
      </c>
      <c r="D9402" t="e">
        <f>INDEX(Transcripts[#Data], MATCH(Exons[[#This Row],[Transcript stable ID]], Transcripts[Transcript stable ID], 0), 4)</f>
        <v>#N/A</v>
      </c>
      <c r="E9402" t="s">
        <v>27</v>
      </c>
      <c r="J9402">
        <v>95608055</v>
      </c>
      <c r="K9402">
        <v>95566117</v>
      </c>
      <c r="L9402">
        <v>95566272</v>
      </c>
      <c r="N9402">
        <v>23</v>
      </c>
      <c r="O9402">
        <v>4233</v>
      </c>
      <c r="P9402">
        <v>4388</v>
      </c>
      <c r="Q9402" t="s">
        <v>17819</v>
      </c>
      <c r="R9402">
        <v>4051</v>
      </c>
      <c r="S9402">
        <v>4206</v>
      </c>
    </row>
    <row r="9403" spans="1:19" x14ac:dyDescent="0.3">
      <c r="A9403" t="s">
        <v>2232</v>
      </c>
      <c r="B9403">
        <v>-1</v>
      </c>
      <c r="C9403" t="s">
        <v>2245</v>
      </c>
      <c r="D9403" t="e">
        <f>INDEX(Transcripts[#Data], MATCH(Exons[[#This Row],[Transcript stable ID]], Transcripts[Transcript stable ID], 0), 4)</f>
        <v>#N/A</v>
      </c>
      <c r="E9403" t="s">
        <v>27</v>
      </c>
      <c r="J9403">
        <v>95608055</v>
      </c>
      <c r="K9403">
        <v>95562162</v>
      </c>
      <c r="L9403">
        <v>95563050</v>
      </c>
      <c r="N9403">
        <v>24</v>
      </c>
      <c r="O9403">
        <v>4389</v>
      </c>
      <c r="P9403">
        <v>5277</v>
      </c>
      <c r="Q9403" t="s">
        <v>17820</v>
      </c>
      <c r="R9403">
        <v>4207</v>
      </c>
      <c r="S9403">
        <v>5095</v>
      </c>
    </row>
    <row r="9404" spans="1:19" x14ac:dyDescent="0.3">
      <c r="A9404" t="s">
        <v>2232</v>
      </c>
      <c r="B9404">
        <v>-1</v>
      </c>
      <c r="C9404" t="s">
        <v>2245</v>
      </c>
      <c r="D9404" t="e">
        <f>INDEX(Transcripts[#Data], MATCH(Exons[[#This Row],[Transcript stable ID]], Transcripts[Transcript stable ID], 0), 4)</f>
        <v>#N/A</v>
      </c>
      <c r="E9404" t="s">
        <v>27</v>
      </c>
      <c r="J9404">
        <v>95608055</v>
      </c>
      <c r="K9404">
        <v>95560225</v>
      </c>
      <c r="L9404">
        <v>95560493</v>
      </c>
      <c r="N9404">
        <v>25</v>
      </c>
      <c r="O9404">
        <v>5278</v>
      </c>
      <c r="P9404">
        <v>5546</v>
      </c>
      <c r="Q9404" t="s">
        <v>17821</v>
      </c>
      <c r="R9404">
        <v>5096</v>
      </c>
      <c r="S9404">
        <v>5364</v>
      </c>
    </row>
    <row r="9405" spans="1:19" x14ac:dyDescent="0.3">
      <c r="A9405" t="s">
        <v>2232</v>
      </c>
      <c r="B9405">
        <v>-1</v>
      </c>
      <c r="C9405" t="s">
        <v>2245</v>
      </c>
      <c r="D9405" t="e">
        <f>INDEX(Transcripts[#Data], MATCH(Exons[[#This Row],[Transcript stable ID]], Transcripts[Transcript stable ID], 0), 4)</f>
        <v>#N/A</v>
      </c>
      <c r="E9405" t="s">
        <v>27</v>
      </c>
      <c r="J9405">
        <v>95608055</v>
      </c>
      <c r="K9405">
        <v>95557540</v>
      </c>
      <c r="L9405">
        <v>95557702</v>
      </c>
      <c r="N9405">
        <v>26</v>
      </c>
      <c r="O9405">
        <v>5547</v>
      </c>
      <c r="P9405">
        <v>5709</v>
      </c>
      <c r="Q9405" t="s">
        <v>17822</v>
      </c>
      <c r="R9405">
        <v>5365</v>
      </c>
      <c r="S9405">
        <v>5527</v>
      </c>
    </row>
    <row r="9406" spans="1:19" x14ac:dyDescent="0.3">
      <c r="A9406" t="s">
        <v>2232</v>
      </c>
      <c r="B9406">
        <v>-1</v>
      </c>
      <c r="C9406" t="s">
        <v>2245</v>
      </c>
      <c r="D9406" t="e">
        <f>INDEX(Transcripts[#Data], MATCH(Exons[[#This Row],[Transcript stable ID]], Transcripts[Transcript stable ID], 0), 4)</f>
        <v>#N/A</v>
      </c>
      <c r="E9406" t="s">
        <v>27</v>
      </c>
      <c r="J9406">
        <v>95608055</v>
      </c>
      <c r="K9406">
        <v>95557371</v>
      </c>
      <c r="L9406">
        <v>95557446</v>
      </c>
      <c r="N9406">
        <v>27</v>
      </c>
      <c r="O9406">
        <v>5710</v>
      </c>
      <c r="P9406">
        <v>5785</v>
      </c>
      <c r="Q9406" t="s">
        <v>17823</v>
      </c>
      <c r="R9406">
        <v>5528</v>
      </c>
      <c r="S9406">
        <v>5603</v>
      </c>
    </row>
    <row r="9407" spans="1:19" x14ac:dyDescent="0.3">
      <c r="A9407" t="s">
        <v>2232</v>
      </c>
      <c r="B9407">
        <v>-1</v>
      </c>
      <c r="C9407" t="s">
        <v>2245</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17827</v>
      </c>
    </row>
    <row r="9408" spans="1:19" x14ac:dyDescent="0.3">
      <c r="A9408" t="s">
        <v>2232</v>
      </c>
      <c r="B9408">
        <v>-1</v>
      </c>
      <c r="C9408" t="s">
        <v>2245</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17828</v>
      </c>
    </row>
    <row r="9409" spans="1:19" x14ac:dyDescent="0.3">
      <c r="A9409" t="s">
        <v>2232</v>
      </c>
      <c r="B9409">
        <v>-1</v>
      </c>
      <c r="C9409" t="s">
        <v>2245</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17829</v>
      </c>
      <c r="R9409">
        <v>5604</v>
      </c>
      <c r="S9409">
        <v>5769</v>
      </c>
    </row>
    <row r="9410" spans="1:19" x14ac:dyDescent="0.3">
      <c r="A9410" t="s">
        <v>2232</v>
      </c>
      <c r="B9410">
        <v>-1</v>
      </c>
      <c r="C9410" t="s">
        <v>2250</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17800</v>
      </c>
      <c r="R9410">
        <v>145</v>
      </c>
      <c r="S9410">
        <v>307</v>
      </c>
    </row>
    <row r="9411" spans="1:19" x14ac:dyDescent="0.3">
      <c r="A9411" t="s">
        <v>2232</v>
      </c>
      <c r="B9411">
        <v>-1</v>
      </c>
      <c r="C9411" t="s">
        <v>2250</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17801</v>
      </c>
      <c r="R9411">
        <v>308</v>
      </c>
      <c r="S9411">
        <v>438</v>
      </c>
    </row>
    <row r="9412" spans="1:19" x14ac:dyDescent="0.3">
      <c r="A9412" t="s">
        <v>2232</v>
      </c>
      <c r="B9412">
        <v>-1</v>
      </c>
      <c r="C9412" t="s">
        <v>2250</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17802</v>
      </c>
      <c r="R9412">
        <v>439</v>
      </c>
      <c r="S9412">
        <v>573</v>
      </c>
    </row>
    <row r="9413" spans="1:19" x14ac:dyDescent="0.3">
      <c r="A9413" t="s">
        <v>2232</v>
      </c>
      <c r="B9413">
        <v>-1</v>
      </c>
      <c r="C9413" t="s">
        <v>2250</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17803</v>
      </c>
      <c r="R9413">
        <v>574</v>
      </c>
      <c r="S9413">
        <v>734</v>
      </c>
    </row>
    <row r="9414" spans="1:19" x14ac:dyDescent="0.3">
      <c r="A9414" t="s">
        <v>2232</v>
      </c>
      <c r="B9414">
        <v>-1</v>
      </c>
      <c r="C9414" t="s">
        <v>2250</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17804</v>
      </c>
      <c r="R9414">
        <v>735</v>
      </c>
      <c r="S9414">
        <v>903</v>
      </c>
    </row>
    <row r="9415" spans="1:19" x14ac:dyDescent="0.3">
      <c r="A9415" t="s">
        <v>2232</v>
      </c>
      <c r="B9415">
        <v>-1</v>
      </c>
      <c r="C9415" t="s">
        <v>2250</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17805</v>
      </c>
      <c r="R9415">
        <v>904</v>
      </c>
      <c r="S9415">
        <v>1376</v>
      </c>
    </row>
    <row r="9416" spans="1:19" x14ac:dyDescent="0.3">
      <c r="A9416" t="s">
        <v>2232</v>
      </c>
      <c r="B9416">
        <v>-1</v>
      </c>
      <c r="C9416" t="s">
        <v>2250</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17806</v>
      </c>
      <c r="R9416">
        <v>1377</v>
      </c>
      <c r="S9416">
        <v>1509</v>
      </c>
    </row>
    <row r="9417" spans="1:19" x14ac:dyDescent="0.3">
      <c r="A9417" t="s">
        <v>2232</v>
      </c>
      <c r="B9417">
        <v>-1</v>
      </c>
      <c r="C9417" t="s">
        <v>2250</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17807</v>
      </c>
      <c r="R9417">
        <v>1510</v>
      </c>
      <c r="S9417">
        <v>1752</v>
      </c>
    </row>
    <row r="9418" spans="1:19" x14ac:dyDescent="0.3">
      <c r="A9418" t="s">
        <v>2232</v>
      </c>
      <c r="B9418">
        <v>-1</v>
      </c>
      <c r="C9418" t="s">
        <v>2250</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17808</v>
      </c>
      <c r="R9418">
        <v>1753</v>
      </c>
      <c r="S9418">
        <v>1907</v>
      </c>
    </row>
    <row r="9419" spans="1:19" x14ac:dyDescent="0.3">
      <c r="A9419" t="s">
        <v>2232</v>
      </c>
      <c r="B9419">
        <v>-1</v>
      </c>
      <c r="C9419" t="s">
        <v>2250</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17809</v>
      </c>
      <c r="R9419">
        <v>1908</v>
      </c>
      <c r="S9419">
        <v>2040</v>
      </c>
    </row>
    <row r="9420" spans="1:19" x14ac:dyDescent="0.3">
      <c r="A9420" t="s">
        <v>2232</v>
      </c>
      <c r="B9420">
        <v>-1</v>
      </c>
      <c r="C9420" t="s">
        <v>2250</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17810</v>
      </c>
      <c r="R9420">
        <v>2041</v>
      </c>
      <c r="S9420">
        <v>2116</v>
      </c>
    </row>
    <row r="9421" spans="1:19" x14ac:dyDescent="0.3">
      <c r="A9421" t="s">
        <v>2232</v>
      </c>
      <c r="B9421">
        <v>-1</v>
      </c>
      <c r="C9421" t="s">
        <v>2250</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17811</v>
      </c>
      <c r="R9421">
        <v>2117</v>
      </c>
      <c r="S9421">
        <v>2256</v>
      </c>
    </row>
    <row r="9422" spans="1:19" x14ac:dyDescent="0.3">
      <c r="A9422" t="s">
        <v>2232</v>
      </c>
      <c r="B9422">
        <v>-1</v>
      </c>
      <c r="C9422" t="s">
        <v>2250</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17812</v>
      </c>
      <c r="R9422">
        <v>2257</v>
      </c>
      <c r="S9422">
        <v>2436</v>
      </c>
    </row>
    <row r="9423" spans="1:19" x14ac:dyDescent="0.3">
      <c r="A9423" t="s">
        <v>2232</v>
      </c>
      <c r="B9423">
        <v>-1</v>
      </c>
      <c r="C9423" t="s">
        <v>2250</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17813</v>
      </c>
      <c r="R9423">
        <v>2437</v>
      </c>
      <c r="S9423">
        <v>2650</v>
      </c>
    </row>
    <row r="9424" spans="1:19" x14ac:dyDescent="0.3">
      <c r="A9424" t="s">
        <v>2232</v>
      </c>
      <c r="B9424">
        <v>-1</v>
      </c>
      <c r="C9424" t="s">
        <v>2250</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17814</v>
      </c>
      <c r="R9424">
        <v>2651</v>
      </c>
      <c r="S9424">
        <v>2804</v>
      </c>
    </row>
    <row r="9425" spans="1:19" x14ac:dyDescent="0.3">
      <c r="A9425" t="s">
        <v>2232</v>
      </c>
      <c r="B9425">
        <v>-1</v>
      </c>
      <c r="C9425" t="s">
        <v>2250</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17815</v>
      </c>
      <c r="R9425">
        <v>2805</v>
      </c>
      <c r="S9425">
        <v>2987</v>
      </c>
    </row>
    <row r="9426" spans="1:19" x14ac:dyDescent="0.3">
      <c r="A9426" t="s">
        <v>2232</v>
      </c>
      <c r="B9426">
        <v>-1</v>
      </c>
      <c r="C9426" t="s">
        <v>2250</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17816</v>
      </c>
      <c r="R9426">
        <v>2988</v>
      </c>
      <c r="S9426">
        <v>3093</v>
      </c>
    </row>
    <row r="9427" spans="1:19" x14ac:dyDescent="0.3">
      <c r="A9427" t="s">
        <v>2232</v>
      </c>
      <c r="B9427">
        <v>-1</v>
      </c>
      <c r="C9427" t="s">
        <v>2250</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17817</v>
      </c>
      <c r="R9427">
        <v>3094</v>
      </c>
      <c r="S9427">
        <v>3269</v>
      </c>
    </row>
    <row r="9428" spans="1:19" x14ac:dyDescent="0.3">
      <c r="A9428" t="s">
        <v>2232</v>
      </c>
      <c r="B9428">
        <v>-1</v>
      </c>
      <c r="C9428" t="s">
        <v>2250</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17818</v>
      </c>
      <c r="R9428">
        <v>3270</v>
      </c>
      <c r="S9428">
        <v>4050</v>
      </c>
    </row>
    <row r="9429" spans="1:19" x14ac:dyDescent="0.3">
      <c r="A9429" t="s">
        <v>2232</v>
      </c>
      <c r="B9429">
        <v>-1</v>
      </c>
      <c r="C9429" t="s">
        <v>2250</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17819</v>
      </c>
      <c r="R9429">
        <v>4051</v>
      </c>
      <c r="S9429">
        <v>4206</v>
      </c>
    </row>
    <row r="9430" spans="1:19" x14ac:dyDescent="0.3">
      <c r="A9430" t="s">
        <v>2232</v>
      </c>
      <c r="B9430">
        <v>-1</v>
      </c>
      <c r="C9430" t="s">
        <v>2250</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17820</v>
      </c>
      <c r="R9430">
        <v>4207</v>
      </c>
      <c r="S9430">
        <v>5095</v>
      </c>
    </row>
    <row r="9431" spans="1:19" x14ac:dyDescent="0.3">
      <c r="A9431" t="s">
        <v>2232</v>
      </c>
      <c r="B9431">
        <v>-1</v>
      </c>
      <c r="C9431" t="s">
        <v>2250</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17821</v>
      </c>
      <c r="R9431">
        <v>5096</v>
      </c>
      <c r="S9431">
        <v>5364</v>
      </c>
    </row>
    <row r="9432" spans="1:19" x14ac:dyDescent="0.3">
      <c r="A9432" t="s">
        <v>2232</v>
      </c>
      <c r="B9432">
        <v>-1</v>
      </c>
      <c r="C9432" t="s">
        <v>2250</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17830</v>
      </c>
      <c r="R9432">
        <v>1</v>
      </c>
      <c r="S9432">
        <v>144</v>
      </c>
    </row>
    <row r="9433" spans="1:19" x14ac:dyDescent="0.3">
      <c r="A9433" t="s">
        <v>2232</v>
      </c>
      <c r="B9433">
        <v>-1</v>
      </c>
      <c r="C9433" t="s">
        <v>2250</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17831</v>
      </c>
      <c r="R9433">
        <v>5365</v>
      </c>
      <c r="S9433">
        <v>5440</v>
      </c>
    </row>
    <row r="9434" spans="1:19" x14ac:dyDescent="0.3">
      <c r="A9434" t="s">
        <v>2232</v>
      </c>
      <c r="B9434">
        <v>-1</v>
      </c>
      <c r="C9434" t="s">
        <v>2250</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17832</v>
      </c>
      <c r="R9434">
        <v>5441</v>
      </c>
      <c r="S9434">
        <v>5490</v>
      </c>
    </row>
    <row r="9435" spans="1:19" x14ac:dyDescent="0.3">
      <c r="A9435" t="s">
        <v>6574</v>
      </c>
      <c r="B9435">
        <v>1</v>
      </c>
      <c r="C9435" t="s">
        <v>6580</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17833</v>
      </c>
    </row>
    <row r="9436" spans="1:19" x14ac:dyDescent="0.3">
      <c r="A9436" t="s">
        <v>6574</v>
      </c>
      <c r="B9436">
        <v>1</v>
      </c>
      <c r="C9436" t="s">
        <v>6580</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17834</v>
      </c>
      <c r="R9436">
        <v>1</v>
      </c>
      <c r="S9436">
        <v>334</v>
      </c>
    </row>
    <row r="9437" spans="1:19" x14ac:dyDescent="0.3">
      <c r="A9437" t="s">
        <v>6574</v>
      </c>
      <c r="B9437">
        <v>1</v>
      </c>
      <c r="C9437" t="s">
        <v>6580</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17835</v>
      </c>
      <c r="R9437">
        <v>335</v>
      </c>
      <c r="S9437">
        <v>427</v>
      </c>
    </row>
    <row r="9438" spans="1:19" x14ac:dyDescent="0.3">
      <c r="A9438" t="s">
        <v>6574</v>
      </c>
      <c r="B9438">
        <v>1</v>
      </c>
      <c r="C9438" t="s">
        <v>6580</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17836</v>
      </c>
      <c r="R9438">
        <v>428</v>
      </c>
      <c r="S9438">
        <v>502</v>
      </c>
    </row>
    <row r="9439" spans="1:19" x14ac:dyDescent="0.3">
      <c r="A9439" t="s">
        <v>6574</v>
      </c>
      <c r="B9439">
        <v>1</v>
      </c>
      <c r="C9439" t="s">
        <v>6580</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17837</v>
      </c>
      <c r="R9439">
        <v>503</v>
      </c>
      <c r="S9439">
        <v>634</v>
      </c>
    </row>
    <row r="9440" spans="1:19" x14ac:dyDescent="0.3">
      <c r="A9440" t="s">
        <v>6574</v>
      </c>
      <c r="B9440">
        <v>1</v>
      </c>
      <c r="C9440" t="s">
        <v>6580</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17838</v>
      </c>
      <c r="R9440">
        <v>635</v>
      </c>
      <c r="S9440">
        <v>836</v>
      </c>
    </row>
    <row r="9441" spans="1:19" x14ac:dyDescent="0.3">
      <c r="A9441" t="s">
        <v>6574</v>
      </c>
      <c r="B9441">
        <v>1</v>
      </c>
      <c r="C9441" t="s">
        <v>6580</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17839</v>
      </c>
      <c r="R9441">
        <v>837</v>
      </c>
      <c r="S9441">
        <v>916</v>
      </c>
    </row>
    <row r="9442" spans="1:19" x14ac:dyDescent="0.3">
      <c r="A9442" t="s">
        <v>6574</v>
      </c>
      <c r="B9442">
        <v>1</v>
      </c>
      <c r="C9442" t="s">
        <v>6580</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17840</v>
      </c>
      <c r="R9442">
        <v>917</v>
      </c>
      <c r="S9442">
        <v>1019</v>
      </c>
    </row>
    <row r="9443" spans="1:19" x14ac:dyDescent="0.3">
      <c r="A9443" t="s">
        <v>6574</v>
      </c>
      <c r="B9443">
        <v>1</v>
      </c>
      <c r="C9443" t="s">
        <v>6580</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17841</v>
      </c>
      <c r="R9443">
        <v>1020</v>
      </c>
      <c r="S9443">
        <v>1118</v>
      </c>
    </row>
    <row r="9444" spans="1:19" x14ac:dyDescent="0.3">
      <c r="A9444" t="s">
        <v>6574</v>
      </c>
      <c r="B9444">
        <v>1</v>
      </c>
      <c r="C9444" t="s">
        <v>6580</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17842</v>
      </c>
      <c r="R9444">
        <v>1119</v>
      </c>
      <c r="S9444">
        <v>1299</v>
      </c>
    </row>
    <row r="9445" spans="1:19" x14ac:dyDescent="0.3">
      <c r="A9445" t="s">
        <v>6574</v>
      </c>
      <c r="B9445">
        <v>1</v>
      </c>
      <c r="C9445" t="s">
        <v>6580</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17843</v>
      </c>
      <c r="R9445">
        <v>1300</v>
      </c>
      <c r="S9445">
        <v>1425</v>
      </c>
    </row>
    <row r="9446" spans="1:19" x14ac:dyDescent="0.3">
      <c r="A9446" t="s">
        <v>6574</v>
      </c>
      <c r="B9446">
        <v>1</v>
      </c>
      <c r="C9446" t="s">
        <v>6580</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17844</v>
      </c>
      <c r="R9446">
        <v>1426</v>
      </c>
      <c r="S9446">
        <v>1568</v>
      </c>
    </row>
    <row r="9447" spans="1:19" x14ac:dyDescent="0.3">
      <c r="A9447" t="s">
        <v>6574</v>
      </c>
      <c r="B9447">
        <v>1</v>
      </c>
      <c r="C9447" t="s">
        <v>6580</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17845</v>
      </c>
      <c r="R9447">
        <v>1569</v>
      </c>
      <c r="S9447">
        <v>1745</v>
      </c>
    </row>
    <row r="9448" spans="1:19" x14ac:dyDescent="0.3">
      <c r="A9448" t="s">
        <v>6574</v>
      </c>
      <c r="B9448">
        <v>1</v>
      </c>
      <c r="C9448" t="s">
        <v>6580</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17846</v>
      </c>
      <c r="R9448">
        <v>1746</v>
      </c>
      <c r="S9448">
        <v>1814</v>
      </c>
    </row>
    <row r="9449" spans="1:19" x14ac:dyDescent="0.3">
      <c r="A9449" t="s">
        <v>6574</v>
      </c>
      <c r="B9449">
        <v>1</v>
      </c>
      <c r="C9449" t="s">
        <v>6580</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17847</v>
      </c>
      <c r="R9449">
        <v>1815</v>
      </c>
      <c r="S9449">
        <v>1985</v>
      </c>
    </row>
    <row r="9450" spans="1:19" x14ac:dyDescent="0.3">
      <c r="A9450" t="s">
        <v>6574</v>
      </c>
      <c r="B9450">
        <v>1</v>
      </c>
      <c r="C9450" t="s">
        <v>6580</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17848</v>
      </c>
      <c r="R9450">
        <v>1986</v>
      </c>
      <c r="S9450">
        <v>2175</v>
      </c>
    </row>
    <row r="9451" spans="1:19" x14ac:dyDescent="0.3">
      <c r="A9451" t="s">
        <v>6574</v>
      </c>
      <c r="B9451">
        <v>1</v>
      </c>
      <c r="C9451" t="s">
        <v>6593</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17840</v>
      </c>
      <c r="R9451">
        <v>17</v>
      </c>
      <c r="S9451">
        <v>119</v>
      </c>
    </row>
    <row r="9452" spans="1:19" x14ac:dyDescent="0.3">
      <c r="A9452" t="s">
        <v>6574</v>
      </c>
      <c r="B9452">
        <v>1</v>
      </c>
      <c r="C9452" t="s">
        <v>6593</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17841</v>
      </c>
      <c r="R9452">
        <v>120</v>
      </c>
      <c r="S9452">
        <v>218</v>
      </c>
    </row>
    <row r="9453" spans="1:19" x14ac:dyDescent="0.3">
      <c r="A9453" t="s">
        <v>6574</v>
      </c>
      <c r="B9453">
        <v>1</v>
      </c>
      <c r="C9453" t="s">
        <v>6593</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17842</v>
      </c>
      <c r="R9453">
        <v>219</v>
      </c>
      <c r="S9453">
        <v>399</v>
      </c>
    </row>
    <row r="9454" spans="1:19" x14ac:dyDescent="0.3">
      <c r="A9454" t="s">
        <v>6574</v>
      </c>
      <c r="B9454">
        <v>1</v>
      </c>
      <c r="C9454" t="s">
        <v>6593</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17843</v>
      </c>
      <c r="R9454">
        <v>400</v>
      </c>
      <c r="S9454">
        <v>525</v>
      </c>
    </row>
    <row r="9455" spans="1:19" x14ac:dyDescent="0.3">
      <c r="A9455" t="s">
        <v>6574</v>
      </c>
      <c r="B9455">
        <v>1</v>
      </c>
      <c r="C9455" t="s">
        <v>6593</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17844</v>
      </c>
      <c r="R9455">
        <v>526</v>
      </c>
      <c r="S9455">
        <v>668</v>
      </c>
    </row>
    <row r="9456" spans="1:19" x14ac:dyDescent="0.3">
      <c r="A9456" t="s">
        <v>6574</v>
      </c>
      <c r="B9456">
        <v>1</v>
      </c>
      <c r="C9456" t="s">
        <v>6593</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17845</v>
      </c>
      <c r="R9456">
        <v>669</v>
      </c>
      <c r="S9456">
        <v>845</v>
      </c>
    </row>
    <row r="9457" spans="1:19" x14ac:dyDescent="0.3">
      <c r="A9457" t="s">
        <v>6574</v>
      </c>
      <c r="B9457">
        <v>1</v>
      </c>
      <c r="C9457" t="s">
        <v>6593</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17846</v>
      </c>
      <c r="R9457">
        <v>846</v>
      </c>
      <c r="S9457">
        <v>914</v>
      </c>
    </row>
    <row r="9458" spans="1:19" x14ac:dyDescent="0.3">
      <c r="A9458" t="s">
        <v>6574</v>
      </c>
      <c r="B9458">
        <v>1</v>
      </c>
      <c r="C9458" t="s">
        <v>6593</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17847</v>
      </c>
      <c r="R9458">
        <v>915</v>
      </c>
      <c r="S9458">
        <v>1085</v>
      </c>
    </row>
    <row r="9459" spans="1:19" x14ac:dyDescent="0.3">
      <c r="A9459" t="s">
        <v>6574</v>
      </c>
      <c r="B9459">
        <v>1</v>
      </c>
      <c r="C9459" t="s">
        <v>6593</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17849</v>
      </c>
      <c r="R9459">
        <v>1</v>
      </c>
      <c r="S9459">
        <v>16</v>
      </c>
    </row>
    <row r="9460" spans="1:19" x14ac:dyDescent="0.3">
      <c r="A9460" t="s">
        <v>6574</v>
      </c>
      <c r="B9460">
        <v>1</v>
      </c>
      <c r="C9460" t="s">
        <v>6593</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17850</v>
      </c>
      <c r="R9460">
        <v>1086</v>
      </c>
      <c r="S9460">
        <v>1275</v>
      </c>
    </row>
    <row r="9461" spans="1:19" x14ac:dyDescent="0.3">
      <c r="A9461" t="s">
        <v>6574</v>
      </c>
      <c r="B9461">
        <v>1</v>
      </c>
      <c r="C9461" t="s">
        <v>6601</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17840</v>
      </c>
      <c r="R9461">
        <v>107</v>
      </c>
      <c r="S9461">
        <v>209</v>
      </c>
    </row>
    <row r="9462" spans="1:19" x14ac:dyDescent="0.3">
      <c r="A9462" t="s">
        <v>6574</v>
      </c>
      <c r="B9462">
        <v>1</v>
      </c>
      <c r="C9462" t="s">
        <v>6601</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17841</v>
      </c>
      <c r="R9462">
        <v>210</v>
      </c>
      <c r="S9462">
        <v>308</v>
      </c>
    </row>
    <row r="9463" spans="1:19" x14ac:dyDescent="0.3">
      <c r="A9463" t="s">
        <v>6574</v>
      </c>
      <c r="B9463">
        <v>1</v>
      </c>
      <c r="C9463" t="s">
        <v>6601</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17842</v>
      </c>
      <c r="R9463">
        <v>309</v>
      </c>
      <c r="S9463">
        <v>489</v>
      </c>
    </row>
    <row r="9464" spans="1:19" x14ac:dyDescent="0.3">
      <c r="A9464" t="s">
        <v>6574</v>
      </c>
      <c r="B9464">
        <v>1</v>
      </c>
      <c r="C9464" t="s">
        <v>6601</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17843</v>
      </c>
      <c r="R9464">
        <v>490</v>
      </c>
      <c r="S9464">
        <v>615</v>
      </c>
    </row>
    <row r="9465" spans="1:19" x14ac:dyDescent="0.3">
      <c r="A9465" t="s">
        <v>6574</v>
      </c>
      <c r="B9465">
        <v>1</v>
      </c>
      <c r="C9465" t="s">
        <v>6601</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17844</v>
      </c>
      <c r="R9465">
        <v>616</v>
      </c>
      <c r="S9465">
        <v>758</v>
      </c>
    </row>
    <row r="9466" spans="1:19" x14ac:dyDescent="0.3">
      <c r="A9466" t="s">
        <v>6574</v>
      </c>
      <c r="B9466">
        <v>1</v>
      </c>
      <c r="C9466" t="s">
        <v>6601</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17845</v>
      </c>
      <c r="R9466">
        <v>759</v>
      </c>
      <c r="S9466">
        <v>935</v>
      </c>
    </row>
    <row r="9467" spans="1:19" x14ac:dyDescent="0.3">
      <c r="A9467" t="s">
        <v>6574</v>
      </c>
      <c r="B9467">
        <v>1</v>
      </c>
      <c r="C9467" t="s">
        <v>6601</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17846</v>
      </c>
      <c r="R9467">
        <v>936</v>
      </c>
      <c r="S9467">
        <v>1004</v>
      </c>
    </row>
    <row r="9468" spans="1:19" x14ac:dyDescent="0.3">
      <c r="A9468" t="s">
        <v>6574</v>
      </c>
      <c r="B9468">
        <v>1</v>
      </c>
      <c r="C9468" t="s">
        <v>6601</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17847</v>
      </c>
      <c r="R9468">
        <v>1005</v>
      </c>
      <c r="S9468">
        <v>1175</v>
      </c>
    </row>
    <row r="9469" spans="1:19" x14ac:dyDescent="0.3">
      <c r="A9469" t="s">
        <v>6574</v>
      </c>
      <c r="B9469">
        <v>1</v>
      </c>
      <c r="C9469" t="s">
        <v>6601</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17850</v>
      </c>
      <c r="R9469">
        <v>1176</v>
      </c>
      <c r="S9469">
        <v>1365</v>
      </c>
    </row>
    <row r="9470" spans="1:19" x14ac:dyDescent="0.3">
      <c r="A9470" t="s">
        <v>6574</v>
      </c>
      <c r="B9470">
        <v>1</v>
      </c>
      <c r="C9470" t="s">
        <v>6601</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17851</v>
      </c>
      <c r="R9470">
        <v>1</v>
      </c>
      <c r="S9470">
        <v>106</v>
      </c>
    </row>
    <row r="9471" spans="1:19" x14ac:dyDescent="0.3">
      <c r="A9471" t="s">
        <v>6574</v>
      </c>
      <c r="B9471">
        <v>1</v>
      </c>
      <c r="C9471" t="s">
        <v>6597</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17842</v>
      </c>
      <c r="R9471">
        <v>30</v>
      </c>
      <c r="S9471">
        <v>210</v>
      </c>
    </row>
    <row r="9472" spans="1:19" x14ac:dyDescent="0.3">
      <c r="A9472" t="s">
        <v>6574</v>
      </c>
      <c r="B9472">
        <v>1</v>
      </c>
      <c r="C9472" t="s">
        <v>6597</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17843</v>
      </c>
      <c r="R9472">
        <v>211</v>
      </c>
      <c r="S9472">
        <v>336</v>
      </c>
    </row>
    <row r="9473" spans="1:19" x14ac:dyDescent="0.3">
      <c r="A9473" t="s">
        <v>6574</v>
      </c>
      <c r="B9473">
        <v>1</v>
      </c>
      <c r="C9473" t="s">
        <v>6597</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17844</v>
      </c>
      <c r="R9473">
        <v>337</v>
      </c>
      <c r="S9473">
        <v>479</v>
      </c>
    </row>
    <row r="9474" spans="1:19" x14ac:dyDescent="0.3">
      <c r="A9474" t="s">
        <v>6574</v>
      </c>
      <c r="B9474">
        <v>1</v>
      </c>
      <c r="C9474" t="s">
        <v>6597</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17845</v>
      </c>
      <c r="R9474">
        <v>480</v>
      </c>
      <c r="S9474">
        <v>656</v>
      </c>
    </row>
    <row r="9475" spans="1:19" x14ac:dyDescent="0.3">
      <c r="A9475" t="s">
        <v>6574</v>
      </c>
      <c r="B9475">
        <v>1</v>
      </c>
      <c r="C9475" t="s">
        <v>6597</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17846</v>
      </c>
      <c r="R9475">
        <v>657</v>
      </c>
      <c r="S9475">
        <v>725</v>
      </c>
    </row>
    <row r="9476" spans="1:19" x14ac:dyDescent="0.3">
      <c r="A9476" t="s">
        <v>6574</v>
      </c>
      <c r="B9476">
        <v>1</v>
      </c>
      <c r="C9476" t="s">
        <v>6597</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17847</v>
      </c>
      <c r="R9476">
        <v>726</v>
      </c>
      <c r="S9476">
        <v>896</v>
      </c>
    </row>
    <row r="9477" spans="1:19" x14ac:dyDescent="0.3">
      <c r="A9477" t="s">
        <v>6574</v>
      </c>
      <c r="B9477">
        <v>1</v>
      </c>
      <c r="C9477" t="s">
        <v>6597</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17852</v>
      </c>
      <c r="R9477">
        <v>1</v>
      </c>
      <c r="S9477">
        <v>29</v>
      </c>
    </row>
    <row r="9478" spans="1:19" x14ac:dyDescent="0.3">
      <c r="A9478" t="s">
        <v>6574</v>
      </c>
      <c r="B9478">
        <v>1</v>
      </c>
      <c r="C9478" t="s">
        <v>6597</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17853</v>
      </c>
    </row>
    <row r="9479" spans="1:19" x14ac:dyDescent="0.3">
      <c r="A9479" t="s">
        <v>6574</v>
      </c>
      <c r="B9479">
        <v>1</v>
      </c>
      <c r="C9479" t="s">
        <v>6597</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17854</v>
      </c>
      <c r="R9479">
        <v>897</v>
      </c>
      <c r="S9479">
        <v>1086</v>
      </c>
    </row>
    <row r="9480" spans="1:19" x14ac:dyDescent="0.3">
      <c r="A9480" t="s">
        <v>2170</v>
      </c>
      <c r="B9480">
        <v>1</v>
      </c>
      <c r="C9480" t="s">
        <v>2171</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17855</v>
      </c>
    </row>
    <row r="9481" spans="1:19" x14ac:dyDescent="0.3">
      <c r="A9481" t="s">
        <v>2170</v>
      </c>
      <c r="B9481">
        <v>1</v>
      </c>
      <c r="C9481" t="s">
        <v>2171</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17856</v>
      </c>
      <c r="R9481">
        <v>1</v>
      </c>
      <c r="S9481">
        <v>82</v>
      </c>
    </row>
    <row r="9482" spans="1:19" x14ac:dyDescent="0.3">
      <c r="A9482" t="s">
        <v>2170</v>
      </c>
      <c r="B9482">
        <v>1</v>
      </c>
      <c r="C9482" t="s">
        <v>2171</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17857</v>
      </c>
      <c r="R9482">
        <v>83</v>
      </c>
      <c r="S9482">
        <v>185</v>
      </c>
    </row>
    <row r="9483" spans="1:19" x14ac:dyDescent="0.3">
      <c r="A9483" t="s">
        <v>2170</v>
      </c>
      <c r="B9483">
        <v>1</v>
      </c>
      <c r="C9483" t="s">
        <v>2171</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17858</v>
      </c>
      <c r="R9483">
        <v>186</v>
      </c>
      <c r="S9483">
        <v>417</v>
      </c>
    </row>
    <row r="9484" spans="1:19" x14ac:dyDescent="0.3">
      <c r="A9484" t="s">
        <v>2170</v>
      </c>
      <c r="B9484">
        <v>1</v>
      </c>
      <c r="C9484" t="s">
        <v>2171</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17859</v>
      </c>
    </row>
    <row r="9485" spans="1:19" x14ac:dyDescent="0.3">
      <c r="A9485" t="s">
        <v>2170</v>
      </c>
      <c r="B9485">
        <v>1</v>
      </c>
      <c r="C9485" t="s">
        <v>2171</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17860</v>
      </c>
    </row>
    <row r="9486" spans="1:19" x14ac:dyDescent="0.3">
      <c r="A9486" t="s">
        <v>2170</v>
      </c>
      <c r="B9486">
        <v>1</v>
      </c>
      <c r="C9486" t="s">
        <v>2171</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17861</v>
      </c>
      <c r="R9486">
        <v>418</v>
      </c>
      <c r="S9486">
        <v>565</v>
      </c>
    </row>
    <row r="9487" spans="1:19" x14ac:dyDescent="0.3">
      <c r="A9487" t="s">
        <v>2170</v>
      </c>
      <c r="B9487">
        <v>1</v>
      </c>
      <c r="C9487" t="s">
        <v>2171</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17862</v>
      </c>
      <c r="R9487">
        <v>566</v>
      </c>
      <c r="S9487">
        <v>671</v>
      </c>
    </row>
    <row r="9488" spans="1:19" x14ac:dyDescent="0.3">
      <c r="A9488" t="s">
        <v>2170</v>
      </c>
      <c r="B9488">
        <v>1</v>
      </c>
      <c r="C9488" t="s">
        <v>2171</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17863</v>
      </c>
      <c r="R9488">
        <v>672</v>
      </c>
      <c r="S9488">
        <v>855</v>
      </c>
    </row>
    <row r="9489" spans="1:19" x14ac:dyDescent="0.3">
      <c r="A9489" t="s">
        <v>2170</v>
      </c>
      <c r="B9489">
        <v>1</v>
      </c>
      <c r="C9489" t="s">
        <v>2171</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17864</v>
      </c>
      <c r="R9489">
        <v>856</v>
      </c>
      <c r="S9489">
        <v>1099</v>
      </c>
    </row>
    <row r="9490" spans="1:19" x14ac:dyDescent="0.3">
      <c r="A9490" t="s">
        <v>2170</v>
      </c>
      <c r="B9490">
        <v>1</v>
      </c>
      <c r="C9490" t="s">
        <v>2171</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17865</v>
      </c>
      <c r="R9490">
        <v>1100</v>
      </c>
      <c r="S9490">
        <v>1162</v>
      </c>
    </row>
    <row r="9491" spans="1:19" x14ac:dyDescent="0.3">
      <c r="A9491" t="s">
        <v>2170</v>
      </c>
      <c r="B9491">
        <v>1</v>
      </c>
      <c r="C9491" t="s">
        <v>2171</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17866</v>
      </c>
      <c r="R9491">
        <v>1163</v>
      </c>
      <c r="S9491">
        <v>1293</v>
      </c>
    </row>
    <row r="9492" spans="1:19" x14ac:dyDescent="0.3">
      <c r="A9492" t="s">
        <v>2170</v>
      </c>
      <c r="B9492">
        <v>1</v>
      </c>
      <c r="C9492" t="s">
        <v>2171</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17867</v>
      </c>
      <c r="R9492">
        <v>1294</v>
      </c>
      <c r="S9492">
        <v>1504</v>
      </c>
    </row>
    <row r="9493" spans="1:19" x14ac:dyDescent="0.3">
      <c r="A9493" t="s">
        <v>2170</v>
      </c>
      <c r="B9493">
        <v>1</v>
      </c>
      <c r="C9493" t="s">
        <v>2171</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17868</v>
      </c>
      <c r="R9493">
        <v>1505</v>
      </c>
      <c r="S9493">
        <v>1728</v>
      </c>
    </row>
    <row r="9494" spans="1:19" x14ac:dyDescent="0.3">
      <c r="A9494" t="s">
        <v>2170</v>
      </c>
      <c r="B9494">
        <v>1</v>
      </c>
      <c r="C9494" t="s">
        <v>2171</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17869</v>
      </c>
      <c r="R9494">
        <v>1729</v>
      </c>
      <c r="S9494">
        <v>1856</v>
      </c>
    </row>
    <row r="9495" spans="1:19" x14ac:dyDescent="0.3">
      <c r="A9495" t="s">
        <v>2170</v>
      </c>
      <c r="B9495">
        <v>1</v>
      </c>
      <c r="C9495" t="s">
        <v>2171</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17870</v>
      </c>
      <c r="R9495">
        <v>1857</v>
      </c>
      <c r="S9495">
        <v>2048</v>
      </c>
    </row>
    <row r="9496" spans="1:19" x14ac:dyDescent="0.3">
      <c r="A9496" t="s">
        <v>2170</v>
      </c>
      <c r="B9496">
        <v>1</v>
      </c>
      <c r="C9496" t="s">
        <v>2171</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17871</v>
      </c>
      <c r="R9496">
        <v>2049</v>
      </c>
      <c r="S9496">
        <v>2283</v>
      </c>
    </row>
    <row r="9497" spans="1:19" x14ac:dyDescent="0.3">
      <c r="A9497" t="s">
        <v>2170</v>
      </c>
      <c r="B9497">
        <v>1</v>
      </c>
      <c r="C9497" t="s">
        <v>2171</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17872</v>
      </c>
      <c r="R9497">
        <v>2284</v>
      </c>
      <c r="S9497">
        <v>2433</v>
      </c>
    </row>
    <row r="9498" spans="1:19" x14ac:dyDescent="0.3">
      <c r="A9498" t="s">
        <v>2170</v>
      </c>
      <c r="B9498">
        <v>1</v>
      </c>
      <c r="C9498" t="s">
        <v>2171</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17873</v>
      </c>
      <c r="R9498">
        <v>2434</v>
      </c>
      <c r="S9498">
        <v>2568</v>
      </c>
    </row>
    <row r="9499" spans="1:19" x14ac:dyDescent="0.3">
      <c r="A9499" t="s">
        <v>2170</v>
      </c>
      <c r="B9499">
        <v>1</v>
      </c>
      <c r="C9499" t="s">
        <v>2175</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17855</v>
      </c>
    </row>
    <row r="9500" spans="1:19" x14ac:dyDescent="0.3">
      <c r="A9500" t="s">
        <v>2170</v>
      </c>
      <c r="B9500">
        <v>1</v>
      </c>
      <c r="C9500" t="s">
        <v>2175</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17856</v>
      </c>
      <c r="R9500">
        <v>1</v>
      </c>
      <c r="S9500">
        <v>82</v>
      </c>
    </row>
    <row r="9501" spans="1:19" x14ac:dyDescent="0.3">
      <c r="A9501" t="s">
        <v>2170</v>
      </c>
      <c r="B9501">
        <v>1</v>
      </c>
      <c r="C9501" t="s">
        <v>2175</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17857</v>
      </c>
      <c r="R9501">
        <v>83</v>
      </c>
      <c r="S9501">
        <v>185</v>
      </c>
    </row>
    <row r="9502" spans="1:19" x14ac:dyDescent="0.3">
      <c r="A9502" t="s">
        <v>2170</v>
      </c>
      <c r="B9502">
        <v>1</v>
      </c>
      <c r="C9502" t="s">
        <v>2175</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17858</v>
      </c>
      <c r="R9502">
        <v>186</v>
      </c>
      <c r="S9502">
        <v>417</v>
      </c>
    </row>
    <row r="9503" spans="1:19" x14ac:dyDescent="0.3">
      <c r="A9503" t="s">
        <v>2170</v>
      </c>
      <c r="B9503">
        <v>1</v>
      </c>
      <c r="C9503" t="s">
        <v>2175</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17861</v>
      </c>
      <c r="R9503">
        <v>418</v>
      </c>
      <c r="S9503">
        <v>565</v>
      </c>
    </row>
    <row r="9504" spans="1:19" x14ac:dyDescent="0.3">
      <c r="A9504" t="s">
        <v>2170</v>
      </c>
      <c r="B9504">
        <v>1</v>
      </c>
      <c r="C9504" t="s">
        <v>2175</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17862</v>
      </c>
      <c r="R9504">
        <v>566</v>
      </c>
      <c r="S9504">
        <v>671</v>
      </c>
    </row>
    <row r="9505" spans="1:19" x14ac:dyDescent="0.3">
      <c r="A9505" t="s">
        <v>2170</v>
      </c>
      <c r="B9505">
        <v>1</v>
      </c>
      <c r="C9505" t="s">
        <v>2175</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17863</v>
      </c>
      <c r="R9505">
        <v>672</v>
      </c>
      <c r="S9505">
        <v>855</v>
      </c>
    </row>
    <row r="9506" spans="1:19" x14ac:dyDescent="0.3">
      <c r="A9506" t="s">
        <v>2170</v>
      </c>
      <c r="B9506">
        <v>1</v>
      </c>
      <c r="C9506" t="s">
        <v>2175</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17864</v>
      </c>
      <c r="R9506">
        <v>856</v>
      </c>
      <c r="S9506">
        <v>1099</v>
      </c>
    </row>
    <row r="9507" spans="1:19" x14ac:dyDescent="0.3">
      <c r="A9507" t="s">
        <v>2170</v>
      </c>
      <c r="B9507">
        <v>1</v>
      </c>
      <c r="C9507" t="s">
        <v>2175</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17865</v>
      </c>
      <c r="R9507">
        <v>1100</v>
      </c>
      <c r="S9507">
        <v>1162</v>
      </c>
    </row>
    <row r="9508" spans="1:19" x14ac:dyDescent="0.3">
      <c r="A9508" t="s">
        <v>2170</v>
      </c>
      <c r="B9508">
        <v>1</v>
      </c>
      <c r="C9508" t="s">
        <v>2175</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17866</v>
      </c>
      <c r="R9508">
        <v>1163</v>
      </c>
      <c r="S9508">
        <v>1293</v>
      </c>
    </row>
    <row r="9509" spans="1:19" x14ac:dyDescent="0.3">
      <c r="A9509" t="s">
        <v>2170</v>
      </c>
      <c r="B9509">
        <v>1</v>
      </c>
      <c r="C9509" t="s">
        <v>2175</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17867</v>
      </c>
      <c r="R9509">
        <v>1294</v>
      </c>
      <c r="S9509">
        <v>1504</v>
      </c>
    </row>
    <row r="9510" spans="1:19" x14ac:dyDescent="0.3">
      <c r="A9510" t="s">
        <v>2170</v>
      </c>
      <c r="B9510">
        <v>1</v>
      </c>
      <c r="C9510" t="s">
        <v>2175</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17868</v>
      </c>
      <c r="R9510">
        <v>1505</v>
      </c>
      <c r="S9510">
        <v>1728</v>
      </c>
    </row>
    <row r="9511" spans="1:19" x14ac:dyDescent="0.3">
      <c r="A9511" t="s">
        <v>2170</v>
      </c>
      <c r="B9511">
        <v>1</v>
      </c>
      <c r="C9511" t="s">
        <v>2175</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17869</v>
      </c>
      <c r="R9511">
        <v>1729</v>
      </c>
      <c r="S9511">
        <v>1856</v>
      </c>
    </row>
    <row r="9512" spans="1:19" x14ac:dyDescent="0.3">
      <c r="A9512" t="s">
        <v>2170</v>
      </c>
      <c r="B9512">
        <v>1</v>
      </c>
      <c r="C9512" t="s">
        <v>2175</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17870</v>
      </c>
      <c r="R9512">
        <v>1857</v>
      </c>
      <c r="S9512">
        <v>2048</v>
      </c>
    </row>
    <row r="9513" spans="1:19" x14ac:dyDescent="0.3">
      <c r="A9513" t="s">
        <v>2170</v>
      </c>
      <c r="B9513">
        <v>1</v>
      </c>
      <c r="C9513" t="s">
        <v>2175</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17871</v>
      </c>
      <c r="R9513">
        <v>2049</v>
      </c>
      <c r="S9513">
        <v>2283</v>
      </c>
    </row>
    <row r="9514" spans="1:19" x14ac:dyDescent="0.3">
      <c r="A9514" t="s">
        <v>2170</v>
      </c>
      <c r="B9514">
        <v>1</v>
      </c>
      <c r="C9514" t="s">
        <v>2175</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17872</v>
      </c>
      <c r="R9514">
        <v>2284</v>
      </c>
      <c r="S9514">
        <v>2433</v>
      </c>
    </row>
    <row r="9515" spans="1:19" x14ac:dyDescent="0.3">
      <c r="A9515" t="s">
        <v>2170</v>
      </c>
      <c r="B9515">
        <v>1</v>
      </c>
      <c r="C9515" t="s">
        <v>2175</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17874</v>
      </c>
    </row>
    <row r="9516" spans="1:19" x14ac:dyDescent="0.3">
      <c r="A9516" t="s">
        <v>2170</v>
      </c>
      <c r="B9516">
        <v>1</v>
      </c>
      <c r="C9516" t="s">
        <v>2175</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17875</v>
      </c>
      <c r="R9516">
        <v>2434</v>
      </c>
      <c r="S9516">
        <v>2568</v>
      </c>
    </row>
    <row r="9517" spans="1:19" x14ac:dyDescent="0.3">
      <c r="A9517" t="s">
        <v>943</v>
      </c>
      <c r="B9517">
        <v>-1</v>
      </c>
      <c r="C9517" t="s">
        <v>946</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17876</v>
      </c>
    </row>
    <row r="9518" spans="1:19" x14ac:dyDescent="0.3">
      <c r="A9518" t="s">
        <v>943</v>
      </c>
      <c r="B9518">
        <v>-1</v>
      </c>
      <c r="C9518" t="s">
        <v>946</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17877</v>
      </c>
      <c r="R9518">
        <v>1</v>
      </c>
      <c r="S9518">
        <v>236</v>
      </c>
    </row>
    <row r="9519" spans="1:19" x14ac:dyDescent="0.3">
      <c r="A9519" t="s">
        <v>943</v>
      </c>
      <c r="B9519">
        <v>-1</v>
      </c>
      <c r="C9519" t="s">
        <v>946</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17878</v>
      </c>
      <c r="R9519">
        <v>237</v>
      </c>
      <c r="S9519">
        <v>427</v>
      </c>
    </row>
    <row r="9520" spans="1:19" x14ac:dyDescent="0.3">
      <c r="A9520" t="s">
        <v>943</v>
      </c>
      <c r="B9520">
        <v>-1</v>
      </c>
      <c r="C9520" t="s">
        <v>946</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17879</v>
      </c>
      <c r="R9520">
        <v>428</v>
      </c>
      <c r="S9520">
        <v>618</v>
      </c>
    </row>
    <row r="9521" spans="1:19" x14ac:dyDescent="0.3">
      <c r="A9521" t="s">
        <v>943</v>
      </c>
      <c r="B9521">
        <v>-1</v>
      </c>
      <c r="C9521" t="s">
        <v>946</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17880</v>
      </c>
      <c r="R9521">
        <v>619</v>
      </c>
      <c r="S9521">
        <v>724</v>
      </c>
    </row>
    <row r="9522" spans="1:19" x14ac:dyDescent="0.3">
      <c r="A9522" t="s">
        <v>943</v>
      </c>
      <c r="B9522">
        <v>-1</v>
      </c>
      <c r="C9522" t="s">
        <v>946</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17881</v>
      </c>
      <c r="R9522">
        <v>725</v>
      </c>
      <c r="S9522">
        <v>961</v>
      </c>
    </row>
    <row r="9523" spans="1:19" x14ac:dyDescent="0.3">
      <c r="A9523" t="s">
        <v>943</v>
      </c>
      <c r="B9523">
        <v>-1</v>
      </c>
      <c r="C9523" t="s">
        <v>946</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17882</v>
      </c>
      <c r="R9523">
        <v>962</v>
      </c>
      <c r="S9523">
        <v>1184</v>
      </c>
    </row>
    <row r="9524" spans="1:19" x14ac:dyDescent="0.3">
      <c r="A9524" t="s">
        <v>943</v>
      </c>
      <c r="B9524">
        <v>-1</v>
      </c>
      <c r="C9524" t="s">
        <v>946</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17883</v>
      </c>
      <c r="R9524">
        <v>1185</v>
      </c>
      <c r="S9524">
        <v>2301</v>
      </c>
    </row>
    <row r="9525" spans="1:19" x14ac:dyDescent="0.3">
      <c r="A9525" t="s">
        <v>1253</v>
      </c>
      <c r="B9525">
        <v>1</v>
      </c>
      <c r="C9525" t="s">
        <v>1258</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17884</v>
      </c>
      <c r="R9525">
        <v>1</v>
      </c>
      <c r="S9525">
        <v>131</v>
      </c>
    </row>
    <row r="9526" spans="1:19" x14ac:dyDescent="0.3">
      <c r="A9526" t="s">
        <v>1253</v>
      </c>
      <c r="B9526">
        <v>1</v>
      </c>
      <c r="C9526" t="s">
        <v>1258</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17885</v>
      </c>
      <c r="R9526">
        <v>132</v>
      </c>
      <c r="S9526">
        <v>237</v>
      </c>
    </row>
    <row r="9527" spans="1:19" x14ac:dyDescent="0.3">
      <c r="A9527" t="s">
        <v>1253</v>
      </c>
      <c r="B9527">
        <v>1</v>
      </c>
      <c r="C9527" t="s">
        <v>1258</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17886</v>
      </c>
      <c r="R9527">
        <v>238</v>
      </c>
      <c r="S9527">
        <v>307</v>
      </c>
    </row>
    <row r="9528" spans="1:19" x14ac:dyDescent="0.3">
      <c r="A9528" t="s">
        <v>1253</v>
      </c>
      <c r="B9528">
        <v>1</v>
      </c>
      <c r="C9528" t="s">
        <v>1258</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17887</v>
      </c>
      <c r="R9528">
        <v>308</v>
      </c>
      <c r="S9528">
        <v>370</v>
      </c>
    </row>
    <row r="9529" spans="1:19" x14ac:dyDescent="0.3">
      <c r="A9529" t="s">
        <v>1253</v>
      </c>
      <c r="B9529">
        <v>1</v>
      </c>
      <c r="C9529" t="s">
        <v>1258</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17888</v>
      </c>
      <c r="R9529">
        <v>371</v>
      </c>
      <c r="S9529">
        <v>423</v>
      </c>
    </row>
    <row r="9530" spans="1:19" x14ac:dyDescent="0.3">
      <c r="A9530" t="s">
        <v>1253</v>
      </c>
      <c r="B9530">
        <v>1</v>
      </c>
      <c r="C9530" t="s">
        <v>1258</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17889</v>
      </c>
      <c r="R9530">
        <v>424</v>
      </c>
      <c r="S9530">
        <v>512</v>
      </c>
    </row>
    <row r="9531" spans="1:19" x14ac:dyDescent="0.3">
      <c r="A9531" t="s">
        <v>1253</v>
      </c>
      <c r="B9531">
        <v>1</v>
      </c>
      <c r="C9531" t="s">
        <v>1258</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17890</v>
      </c>
      <c r="R9531">
        <v>513</v>
      </c>
      <c r="S9531">
        <v>729</v>
      </c>
    </row>
    <row r="9532" spans="1:19" x14ac:dyDescent="0.3">
      <c r="A9532" t="s">
        <v>1253</v>
      </c>
      <c r="B9532">
        <v>1</v>
      </c>
      <c r="C9532" t="s">
        <v>1258</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17891</v>
      </c>
      <c r="R9532">
        <v>730</v>
      </c>
      <c r="S9532">
        <v>828</v>
      </c>
    </row>
    <row r="9533" spans="1:19" x14ac:dyDescent="0.3">
      <c r="A9533" t="s">
        <v>1253</v>
      </c>
      <c r="B9533">
        <v>1</v>
      </c>
      <c r="C9533" t="s">
        <v>1258</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17892</v>
      </c>
      <c r="R9533">
        <v>829</v>
      </c>
      <c r="S9533">
        <v>907</v>
      </c>
    </row>
    <row r="9534" spans="1:19" x14ac:dyDescent="0.3">
      <c r="A9534" t="s">
        <v>1253</v>
      </c>
      <c r="B9534">
        <v>1</v>
      </c>
      <c r="C9534" t="s">
        <v>1258</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17893</v>
      </c>
      <c r="R9534">
        <v>908</v>
      </c>
      <c r="S9534">
        <v>972</v>
      </c>
    </row>
    <row r="9535" spans="1:19" x14ac:dyDescent="0.3">
      <c r="A9535" t="s">
        <v>1253</v>
      </c>
      <c r="B9535">
        <v>1</v>
      </c>
      <c r="C9535" t="s">
        <v>1258</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17894</v>
      </c>
      <c r="R9535">
        <v>973</v>
      </c>
      <c r="S9535">
        <v>1030</v>
      </c>
    </row>
    <row r="9536" spans="1:19" x14ac:dyDescent="0.3">
      <c r="A9536" t="s">
        <v>1253</v>
      </c>
      <c r="B9536">
        <v>1</v>
      </c>
      <c r="C9536" t="s">
        <v>1258</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17895</v>
      </c>
      <c r="R9536">
        <v>1031</v>
      </c>
      <c r="S9536">
        <v>1066</v>
      </c>
    </row>
    <row r="9537" spans="1:19" x14ac:dyDescent="0.3">
      <c r="A9537" t="s">
        <v>1253</v>
      </c>
      <c r="B9537">
        <v>1</v>
      </c>
      <c r="C9537" t="s">
        <v>1258</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17896</v>
      </c>
      <c r="R9537">
        <v>1067</v>
      </c>
      <c r="S9537">
        <v>1154</v>
      </c>
    </row>
    <row r="9538" spans="1:19" x14ac:dyDescent="0.3">
      <c r="A9538" t="s">
        <v>1253</v>
      </c>
      <c r="B9538">
        <v>1</v>
      </c>
      <c r="C9538" t="s">
        <v>1258</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17897</v>
      </c>
      <c r="R9538">
        <v>1155</v>
      </c>
      <c r="S9538">
        <v>1316</v>
      </c>
    </row>
    <row r="9539" spans="1:19" x14ac:dyDescent="0.3">
      <c r="A9539" t="s">
        <v>1253</v>
      </c>
      <c r="B9539">
        <v>1</v>
      </c>
      <c r="C9539" t="s">
        <v>1258</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17898</v>
      </c>
      <c r="R9539">
        <v>1317</v>
      </c>
      <c r="S9539">
        <v>1417</v>
      </c>
    </row>
    <row r="9540" spans="1:19" x14ac:dyDescent="0.3">
      <c r="A9540" t="s">
        <v>1253</v>
      </c>
      <c r="B9540">
        <v>1</v>
      </c>
      <c r="C9540" t="s">
        <v>1258</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17899</v>
      </c>
      <c r="R9540">
        <v>1418</v>
      </c>
      <c r="S9540">
        <v>1559</v>
      </c>
    </row>
    <row r="9541" spans="1:19" x14ac:dyDescent="0.3">
      <c r="A9541" t="s">
        <v>1253</v>
      </c>
      <c r="B9541">
        <v>1</v>
      </c>
      <c r="C9541" t="s">
        <v>1258</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17900</v>
      </c>
      <c r="R9541">
        <v>1560</v>
      </c>
      <c r="S9541">
        <v>1596</v>
      </c>
    </row>
    <row r="9542" spans="1:19" x14ac:dyDescent="0.3">
      <c r="A9542" t="s">
        <v>114</v>
      </c>
      <c r="B9542">
        <v>-1</v>
      </c>
      <c r="C9542" t="s">
        <v>9395</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17901</v>
      </c>
    </row>
    <row r="9543" spans="1:19" x14ac:dyDescent="0.3">
      <c r="A9543" t="s">
        <v>114</v>
      </c>
      <c r="B9543">
        <v>-1</v>
      </c>
      <c r="C9543" t="s">
        <v>9395</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17902</v>
      </c>
      <c r="R9543">
        <v>1</v>
      </c>
      <c r="S9543">
        <v>126</v>
      </c>
    </row>
    <row r="9544" spans="1:19" x14ac:dyDescent="0.3">
      <c r="A9544" t="s">
        <v>114</v>
      </c>
      <c r="B9544">
        <v>-1</v>
      </c>
      <c r="C9544" t="s">
        <v>9395</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17903</v>
      </c>
      <c r="R9544">
        <v>127</v>
      </c>
      <c r="S9544">
        <v>228</v>
      </c>
    </row>
    <row r="9545" spans="1:19" x14ac:dyDescent="0.3">
      <c r="A9545" t="s">
        <v>114</v>
      </c>
      <c r="B9545">
        <v>-1</v>
      </c>
      <c r="C9545" t="s">
        <v>9395</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17904</v>
      </c>
      <c r="R9545">
        <v>229</v>
      </c>
      <c r="S9545">
        <v>301</v>
      </c>
    </row>
    <row r="9546" spans="1:19" x14ac:dyDescent="0.3">
      <c r="A9546" t="s">
        <v>114</v>
      </c>
      <c r="B9546">
        <v>-1</v>
      </c>
      <c r="C9546" t="s">
        <v>9395</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17905</v>
      </c>
      <c r="R9546">
        <v>302</v>
      </c>
      <c r="S9546">
        <v>363</v>
      </c>
    </row>
    <row r="9547" spans="1:19" x14ac:dyDescent="0.3">
      <c r="A9547" t="s">
        <v>114</v>
      </c>
      <c r="B9547">
        <v>-1</v>
      </c>
      <c r="C9547" t="s">
        <v>9395</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17906</v>
      </c>
      <c r="R9547">
        <v>364</v>
      </c>
      <c r="S9547">
        <v>408</v>
      </c>
    </row>
    <row r="9548" spans="1:19" x14ac:dyDescent="0.3">
      <c r="A9548" t="s">
        <v>114</v>
      </c>
      <c r="B9548">
        <v>-1</v>
      </c>
      <c r="C9548" t="s">
        <v>9395</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17907</v>
      </c>
      <c r="R9548">
        <v>409</v>
      </c>
      <c r="S9548">
        <v>590</v>
      </c>
    </row>
    <row r="9549" spans="1:19" x14ac:dyDescent="0.3">
      <c r="A9549" t="s">
        <v>114</v>
      </c>
      <c r="B9549">
        <v>-1</v>
      </c>
      <c r="C9549" t="s">
        <v>9395</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17908</v>
      </c>
      <c r="R9549">
        <v>591</v>
      </c>
      <c r="S9549">
        <v>639</v>
      </c>
    </row>
    <row r="9550" spans="1:19" x14ac:dyDescent="0.3">
      <c r="A9550" t="s">
        <v>114</v>
      </c>
      <c r="B9550">
        <v>-1</v>
      </c>
      <c r="C9550" t="s">
        <v>9395</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17909</v>
      </c>
      <c r="R9550">
        <v>640</v>
      </c>
      <c r="S9550">
        <v>759</v>
      </c>
    </row>
    <row r="9551" spans="1:19" x14ac:dyDescent="0.3">
      <c r="A9551" t="s">
        <v>114</v>
      </c>
      <c r="B9551">
        <v>-1</v>
      </c>
      <c r="C9551" t="s">
        <v>9395</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17910</v>
      </c>
      <c r="R9551">
        <v>760</v>
      </c>
      <c r="S9551">
        <v>888</v>
      </c>
    </row>
    <row r="9552" spans="1:19" x14ac:dyDescent="0.3">
      <c r="A9552" t="s">
        <v>114</v>
      </c>
      <c r="B9552">
        <v>-1</v>
      </c>
      <c r="C9552" t="s">
        <v>9395</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17911</v>
      </c>
      <c r="R9552">
        <v>889</v>
      </c>
      <c r="S9552">
        <v>1047</v>
      </c>
    </row>
    <row r="9553" spans="1:19" x14ac:dyDescent="0.3">
      <c r="A9553" t="s">
        <v>114</v>
      </c>
      <c r="B9553">
        <v>-1</v>
      </c>
      <c r="C9553" t="s">
        <v>9395</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17912</v>
      </c>
      <c r="R9553">
        <v>1048</v>
      </c>
      <c r="S9553">
        <v>1245</v>
      </c>
    </row>
    <row r="9554" spans="1:19" x14ac:dyDescent="0.3">
      <c r="A9554" t="s">
        <v>114</v>
      </c>
      <c r="B9554">
        <v>-1</v>
      </c>
      <c r="C9554" t="s">
        <v>9395</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17913</v>
      </c>
      <c r="R9554">
        <v>1246</v>
      </c>
      <c r="S9554">
        <v>1384</v>
      </c>
    </row>
    <row r="9555" spans="1:19" x14ac:dyDescent="0.3">
      <c r="A9555" t="s">
        <v>114</v>
      </c>
      <c r="B9555">
        <v>-1</v>
      </c>
      <c r="C9555" t="s">
        <v>9395</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17914</v>
      </c>
      <c r="R9555">
        <v>1385</v>
      </c>
      <c r="S9555">
        <v>1566</v>
      </c>
    </row>
    <row r="9556" spans="1:19" x14ac:dyDescent="0.3">
      <c r="A9556" t="s">
        <v>114</v>
      </c>
      <c r="B9556">
        <v>-1</v>
      </c>
      <c r="C9556" t="s">
        <v>9395</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17915</v>
      </c>
      <c r="R9556">
        <v>1567</v>
      </c>
      <c r="S9556">
        <v>1723</v>
      </c>
    </row>
    <row r="9557" spans="1:19" x14ac:dyDescent="0.3">
      <c r="A9557" t="s">
        <v>114</v>
      </c>
      <c r="B9557">
        <v>-1</v>
      </c>
      <c r="C9557" t="s">
        <v>9395</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17916</v>
      </c>
      <c r="R9557">
        <v>1724</v>
      </c>
      <c r="S9557">
        <v>1887</v>
      </c>
    </row>
    <row r="9558" spans="1:19" x14ac:dyDescent="0.3">
      <c r="A9558" t="s">
        <v>114</v>
      </c>
      <c r="B9558">
        <v>-1</v>
      </c>
      <c r="C9558" t="s">
        <v>9395</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17917</v>
      </c>
      <c r="R9558">
        <v>1888</v>
      </c>
      <c r="S9558">
        <v>2022</v>
      </c>
    </row>
    <row r="9559" spans="1:19" x14ac:dyDescent="0.3">
      <c r="A9559" t="s">
        <v>114</v>
      </c>
      <c r="B9559">
        <v>-1</v>
      </c>
      <c r="C9559" t="s">
        <v>9395</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17918</v>
      </c>
      <c r="R9559">
        <v>2023</v>
      </c>
      <c r="S9559">
        <v>2206</v>
      </c>
    </row>
    <row r="9560" spans="1:19" x14ac:dyDescent="0.3">
      <c r="A9560" t="s">
        <v>114</v>
      </c>
      <c r="B9560">
        <v>-1</v>
      </c>
      <c r="C9560" t="s">
        <v>9395</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17919</v>
      </c>
      <c r="R9560">
        <v>2207</v>
      </c>
      <c r="S9560">
        <v>2313</v>
      </c>
    </row>
    <row r="9561" spans="1:19" x14ac:dyDescent="0.3">
      <c r="A9561" t="s">
        <v>114</v>
      </c>
      <c r="B9561">
        <v>-1</v>
      </c>
      <c r="C9561" t="s">
        <v>9395</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17920</v>
      </c>
      <c r="R9561">
        <v>2314</v>
      </c>
      <c r="S9561">
        <v>2508</v>
      </c>
    </row>
    <row r="9562" spans="1:19" x14ac:dyDescent="0.3">
      <c r="A9562" t="s">
        <v>114</v>
      </c>
      <c r="B9562">
        <v>-1</v>
      </c>
      <c r="C9562" t="s">
        <v>9395</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17921</v>
      </c>
      <c r="R9562">
        <v>2509</v>
      </c>
      <c r="S9562">
        <v>2677</v>
      </c>
    </row>
    <row r="9563" spans="1:19" x14ac:dyDescent="0.3">
      <c r="A9563" t="s">
        <v>114</v>
      </c>
      <c r="B9563">
        <v>-1</v>
      </c>
      <c r="C9563" t="s">
        <v>9395</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17922</v>
      </c>
      <c r="R9563">
        <v>2678</v>
      </c>
      <c r="S9563">
        <v>2812</v>
      </c>
    </row>
    <row r="9564" spans="1:19" x14ac:dyDescent="0.3">
      <c r="A9564" t="s">
        <v>114</v>
      </c>
      <c r="B9564">
        <v>-1</v>
      </c>
      <c r="C9564" t="s">
        <v>9395</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17923</v>
      </c>
      <c r="R9564">
        <v>2813</v>
      </c>
      <c r="S9564">
        <v>2972</v>
      </c>
    </row>
    <row r="9565" spans="1:19" x14ac:dyDescent="0.3">
      <c r="A9565" t="s">
        <v>114</v>
      </c>
      <c r="B9565">
        <v>-1</v>
      </c>
      <c r="C9565" t="s">
        <v>9395</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17924</v>
      </c>
      <c r="R9565">
        <v>2973</v>
      </c>
      <c r="S9565">
        <v>3069</v>
      </c>
    </row>
    <row r="9566" spans="1:19" x14ac:dyDescent="0.3">
      <c r="A9566" t="s">
        <v>114</v>
      </c>
      <c r="B9566">
        <v>-1</v>
      </c>
      <c r="C9566" t="s">
        <v>9395</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17925</v>
      </c>
      <c r="R9566">
        <v>3070</v>
      </c>
      <c r="S9566">
        <v>3216</v>
      </c>
    </row>
    <row r="9567" spans="1:19" x14ac:dyDescent="0.3">
      <c r="A9567" t="s">
        <v>976</v>
      </c>
      <c r="B9567">
        <v>-1</v>
      </c>
      <c r="C9567" t="s">
        <v>999</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17926</v>
      </c>
    </row>
    <row r="9568" spans="1:19" x14ac:dyDescent="0.3">
      <c r="A9568" t="s">
        <v>976</v>
      </c>
      <c r="B9568">
        <v>-1</v>
      </c>
      <c r="C9568" t="s">
        <v>999</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17927</v>
      </c>
    </row>
    <row r="9569" spans="1:19" x14ac:dyDescent="0.3">
      <c r="A9569" t="s">
        <v>976</v>
      </c>
      <c r="B9569">
        <v>-1</v>
      </c>
      <c r="C9569" t="s">
        <v>999</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17928</v>
      </c>
      <c r="R9569">
        <v>1</v>
      </c>
      <c r="S9569">
        <v>141</v>
      </c>
    </row>
    <row r="9570" spans="1:19" x14ac:dyDescent="0.3">
      <c r="A9570" t="s">
        <v>976</v>
      </c>
      <c r="B9570">
        <v>-1</v>
      </c>
      <c r="C9570" t="s">
        <v>999</v>
      </c>
      <c r="D9570" t="e">
        <f>INDEX(Transcripts[#Data], MATCH(Exons[[#This Row],[Transcript stable ID]], Transcripts[Transcript stable ID], 0), 4)</f>
        <v>#N/A</v>
      </c>
      <c r="E9570" t="s">
        <v>27</v>
      </c>
      <c r="J9570">
        <v>100641167</v>
      </c>
      <c r="K9570">
        <v>100629524</v>
      </c>
      <c r="L9570">
        <v>100629622</v>
      </c>
      <c r="N9570">
        <v>4</v>
      </c>
      <c r="O9570">
        <v>455</v>
      </c>
      <c r="P9570">
        <v>553</v>
      </c>
      <c r="Q9570" t="s">
        <v>17929</v>
      </c>
      <c r="R9570">
        <v>142</v>
      </c>
      <c r="S9570">
        <v>240</v>
      </c>
    </row>
    <row r="9571" spans="1:19" x14ac:dyDescent="0.3">
      <c r="A9571" t="s">
        <v>976</v>
      </c>
      <c r="B9571">
        <v>-1</v>
      </c>
      <c r="C9571" t="s">
        <v>999</v>
      </c>
      <c r="D9571" t="e">
        <f>INDEX(Transcripts[#Data], MATCH(Exons[[#This Row],[Transcript stable ID]], Transcripts[Transcript stable ID], 0), 4)</f>
        <v>#N/A</v>
      </c>
      <c r="E9571" t="s">
        <v>27</v>
      </c>
      <c r="J9571">
        <v>100641167</v>
      </c>
      <c r="K9571">
        <v>100626621</v>
      </c>
      <c r="L9571">
        <v>100626689</v>
      </c>
      <c r="N9571">
        <v>5</v>
      </c>
      <c r="O9571">
        <v>554</v>
      </c>
      <c r="P9571">
        <v>622</v>
      </c>
      <c r="Q9571" t="s">
        <v>17930</v>
      </c>
      <c r="R9571">
        <v>241</v>
      </c>
      <c r="S9571">
        <v>309</v>
      </c>
    </row>
    <row r="9572" spans="1:19" x14ac:dyDescent="0.3">
      <c r="A9572" t="s">
        <v>976</v>
      </c>
      <c r="B9572">
        <v>-1</v>
      </c>
      <c r="C9572" t="s">
        <v>999</v>
      </c>
      <c r="D9572" t="e">
        <f>INDEX(Transcripts[#Data], MATCH(Exons[[#This Row],[Transcript stable ID]], Transcripts[Transcript stable ID], 0), 4)</f>
        <v>#N/A</v>
      </c>
      <c r="E9572" t="s">
        <v>27</v>
      </c>
      <c r="J9572">
        <v>100641167</v>
      </c>
      <c r="K9572">
        <v>100624986</v>
      </c>
      <c r="L9572">
        <v>100625067</v>
      </c>
      <c r="N9572">
        <v>6</v>
      </c>
      <c r="O9572">
        <v>623</v>
      </c>
      <c r="P9572">
        <v>704</v>
      </c>
      <c r="Q9572" t="s">
        <v>17931</v>
      </c>
      <c r="R9572">
        <v>310</v>
      </c>
      <c r="S9572">
        <v>391</v>
      </c>
    </row>
    <row r="9573" spans="1:19" x14ac:dyDescent="0.3">
      <c r="A9573" t="s">
        <v>976</v>
      </c>
      <c r="B9573">
        <v>-1</v>
      </c>
      <c r="C9573" t="s">
        <v>999</v>
      </c>
      <c r="D9573" t="e">
        <f>INDEX(Transcripts[#Data], MATCH(Exons[[#This Row],[Transcript stable ID]], Transcripts[Transcript stable ID], 0), 4)</f>
        <v>#N/A</v>
      </c>
      <c r="E9573" t="s">
        <v>27</v>
      </c>
      <c r="J9573">
        <v>100641167</v>
      </c>
      <c r="K9573">
        <v>100617549</v>
      </c>
      <c r="L9573">
        <v>100617677</v>
      </c>
      <c r="N9573">
        <v>7</v>
      </c>
      <c r="O9573">
        <v>705</v>
      </c>
      <c r="P9573">
        <v>833</v>
      </c>
      <c r="Q9573" t="s">
        <v>17932</v>
      </c>
      <c r="R9573">
        <v>392</v>
      </c>
      <c r="S9573">
        <v>520</v>
      </c>
    </row>
    <row r="9574" spans="1:19" x14ac:dyDescent="0.3">
      <c r="A9574" t="s">
        <v>976</v>
      </c>
      <c r="B9574">
        <v>-1</v>
      </c>
      <c r="C9574" t="s">
        <v>999</v>
      </c>
      <c r="D9574" t="e">
        <f>INDEX(Transcripts[#Data], MATCH(Exons[[#This Row],[Transcript stable ID]], Transcripts[Transcript stable ID], 0), 4)</f>
        <v>#N/A</v>
      </c>
      <c r="E9574" t="s">
        <v>27</v>
      </c>
      <c r="J9574">
        <v>100641167</v>
      </c>
      <c r="K9574">
        <v>100617161</v>
      </c>
      <c r="L9574">
        <v>100617228</v>
      </c>
      <c r="N9574">
        <v>8</v>
      </c>
      <c r="O9574">
        <v>834</v>
      </c>
      <c r="P9574">
        <v>901</v>
      </c>
      <c r="Q9574" t="s">
        <v>17933</v>
      </c>
      <c r="R9574">
        <v>521</v>
      </c>
      <c r="S9574">
        <v>588</v>
      </c>
    </row>
    <row r="9575" spans="1:19" x14ac:dyDescent="0.3">
      <c r="A9575" t="s">
        <v>976</v>
      </c>
      <c r="B9575">
        <v>-1</v>
      </c>
      <c r="C9575" t="s">
        <v>999</v>
      </c>
      <c r="D9575" t="e">
        <f>INDEX(Transcripts[#Data], MATCH(Exons[[#This Row],[Transcript stable ID]], Transcripts[Transcript stable ID], 0), 4)</f>
        <v>#N/A</v>
      </c>
      <c r="E9575" t="s">
        <v>27</v>
      </c>
      <c r="J9575">
        <v>100641167</v>
      </c>
      <c r="K9575">
        <v>100615556</v>
      </c>
      <c r="L9575">
        <v>100615743</v>
      </c>
      <c r="N9575">
        <v>9</v>
      </c>
      <c r="O9575">
        <v>902</v>
      </c>
      <c r="P9575">
        <v>1089</v>
      </c>
      <c r="Q9575" t="s">
        <v>17934</v>
      </c>
      <c r="R9575">
        <v>589</v>
      </c>
      <c r="S9575">
        <v>776</v>
      </c>
    </row>
    <row r="9576" spans="1:19" x14ac:dyDescent="0.3">
      <c r="A9576" t="s">
        <v>976</v>
      </c>
      <c r="B9576">
        <v>-1</v>
      </c>
      <c r="C9576" t="s">
        <v>999</v>
      </c>
      <c r="D9576" t="e">
        <f>INDEX(Transcripts[#Data], MATCH(Exons[[#This Row],[Transcript stable ID]], Transcripts[Transcript stable ID], 0), 4)</f>
        <v>#N/A</v>
      </c>
      <c r="E9576" t="s">
        <v>27</v>
      </c>
      <c r="J9576">
        <v>100641167</v>
      </c>
      <c r="K9576">
        <v>100615076</v>
      </c>
      <c r="L9576">
        <v>100615138</v>
      </c>
      <c r="N9576">
        <v>10</v>
      </c>
      <c r="O9576">
        <v>1090</v>
      </c>
      <c r="P9576">
        <v>1152</v>
      </c>
      <c r="Q9576" t="s">
        <v>17935</v>
      </c>
      <c r="R9576">
        <v>777</v>
      </c>
      <c r="S9576">
        <v>839</v>
      </c>
    </row>
    <row r="9577" spans="1:19" x14ac:dyDescent="0.3">
      <c r="A9577" t="s">
        <v>976</v>
      </c>
      <c r="B9577">
        <v>-1</v>
      </c>
      <c r="C9577" t="s">
        <v>999</v>
      </c>
      <c r="D9577" t="e">
        <f>INDEX(Transcripts[#Data], MATCH(Exons[[#This Row],[Transcript stable ID]], Transcripts[Transcript stable ID], 0), 4)</f>
        <v>#N/A</v>
      </c>
      <c r="E9577" t="s">
        <v>27</v>
      </c>
      <c r="J9577">
        <v>100641167</v>
      </c>
      <c r="K9577">
        <v>100614281</v>
      </c>
      <c r="L9577">
        <v>100614335</v>
      </c>
      <c r="N9577">
        <v>11</v>
      </c>
      <c r="O9577">
        <v>1153</v>
      </c>
      <c r="P9577">
        <v>1207</v>
      </c>
      <c r="Q9577" t="s">
        <v>17936</v>
      </c>
      <c r="R9577">
        <v>840</v>
      </c>
      <c r="S9577">
        <v>894</v>
      </c>
    </row>
    <row r="9578" spans="1:19" x14ac:dyDescent="0.3">
      <c r="A9578" t="s">
        <v>976</v>
      </c>
      <c r="B9578">
        <v>-1</v>
      </c>
      <c r="C9578" t="s">
        <v>999</v>
      </c>
      <c r="D9578" t="e">
        <f>INDEX(Transcripts[#Data], MATCH(Exons[[#This Row],[Transcript stable ID]], Transcripts[Transcript stable ID], 0), 4)</f>
        <v>#N/A</v>
      </c>
      <c r="E9578" t="s">
        <v>27</v>
      </c>
      <c r="J9578">
        <v>100641167</v>
      </c>
      <c r="K9578">
        <v>100613605</v>
      </c>
      <c r="L9578">
        <v>100613684</v>
      </c>
      <c r="N9578">
        <v>12</v>
      </c>
      <c r="O9578">
        <v>1208</v>
      </c>
      <c r="P9578">
        <v>1287</v>
      </c>
      <c r="Q9578" t="s">
        <v>17937</v>
      </c>
      <c r="R9578">
        <v>895</v>
      </c>
      <c r="S9578">
        <v>974</v>
      </c>
    </row>
    <row r="9579" spans="1:19" x14ac:dyDescent="0.3">
      <c r="A9579" t="s">
        <v>976</v>
      </c>
      <c r="B9579">
        <v>-1</v>
      </c>
      <c r="C9579" t="s">
        <v>999</v>
      </c>
      <c r="D9579" t="e">
        <f>INDEX(Transcripts[#Data], MATCH(Exons[[#This Row],[Transcript stable ID]], Transcripts[Transcript stable ID], 0), 4)</f>
        <v>#N/A</v>
      </c>
      <c r="E9579" t="s">
        <v>27</v>
      </c>
      <c r="J9579">
        <v>100641167</v>
      </c>
      <c r="K9579">
        <v>100613362</v>
      </c>
      <c r="L9579">
        <v>100613425</v>
      </c>
      <c r="N9579">
        <v>13</v>
      </c>
      <c r="O9579">
        <v>1288</v>
      </c>
      <c r="P9579">
        <v>1351</v>
      </c>
      <c r="Q9579" t="s">
        <v>17938</v>
      </c>
      <c r="R9579">
        <v>975</v>
      </c>
      <c r="S9579">
        <v>1038</v>
      </c>
    </row>
    <row r="9580" spans="1:19" x14ac:dyDescent="0.3">
      <c r="A9580" t="s">
        <v>976</v>
      </c>
      <c r="B9580">
        <v>-1</v>
      </c>
      <c r="C9580" t="s">
        <v>999</v>
      </c>
      <c r="D9580" t="e">
        <f>INDEX(Transcripts[#Data], MATCH(Exons[[#This Row],[Transcript stable ID]], Transcripts[Transcript stable ID], 0), 4)</f>
        <v>#N/A</v>
      </c>
      <c r="E9580" t="s">
        <v>27</v>
      </c>
      <c r="J9580">
        <v>100641167</v>
      </c>
      <c r="K9580">
        <v>100609618</v>
      </c>
      <c r="L9580">
        <v>100609682</v>
      </c>
      <c r="N9580">
        <v>14</v>
      </c>
      <c r="O9580">
        <v>1352</v>
      </c>
      <c r="P9580">
        <v>1416</v>
      </c>
      <c r="Q9580" t="s">
        <v>17939</v>
      </c>
      <c r="R9580">
        <v>1039</v>
      </c>
      <c r="S9580">
        <v>1103</v>
      </c>
    </row>
    <row r="9581" spans="1:19" x14ac:dyDescent="0.3">
      <c r="A9581" t="s">
        <v>976</v>
      </c>
      <c r="B9581">
        <v>-1</v>
      </c>
      <c r="C9581" t="s">
        <v>999</v>
      </c>
      <c r="D9581" t="e">
        <f>INDEX(Transcripts[#Data], MATCH(Exons[[#This Row],[Transcript stable ID]], Transcripts[Transcript stable ID], 0), 4)</f>
        <v>#N/A</v>
      </c>
      <c r="E9581" t="s">
        <v>27</v>
      </c>
      <c r="J9581">
        <v>100641167</v>
      </c>
      <c r="K9581">
        <v>100608858</v>
      </c>
      <c r="L9581">
        <v>100608976</v>
      </c>
      <c r="N9581">
        <v>15</v>
      </c>
      <c r="O9581">
        <v>1417</v>
      </c>
      <c r="P9581">
        <v>1535</v>
      </c>
      <c r="Q9581" t="s">
        <v>17940</v>
      </c>
      <c r="R9581">
        <v>1104</v>
      </c>
      <c r="S9581">
        <v>1222</v>
      </c>
    </row>
    <row r="9582" spans="1:19" x14ac:dyDescent="0.3">
      <c r="A9582" t="s">
        <v>976</v>
      </c>
      <c r="B9582">
        <v>-1</v>
      </c>
      <c r="C9582" t="s">
        <v>999</v>
      </c>
      <c r="D9582" t="e">
        <f>INDEX(Transcripts[#Data], MATCH(Exons[[#This Row],[Transcript stable ID]], Transcripts[Transcript stable ID], 0), 4)</f>
        <v>#N/A</v>
      </c>
      <c r="E9582" t="s">
        <v>27</v>
      </c>
      <c r="J9582">
        <v>100641167</v>
      </c>
      <c r="K9582">
        <v>100608182</v>
      </c>
      <c r="L9582">
        <v>100608339</v>
      </c>
      <c r="N9582">
        <v>16</v>
      </c>
      <c r="O9582">
        <v>1536</v>
      </c>
      <c r="P9582">
        <v>1693</v>
      </c>
      <c r="Q9582" t="s">
        <v>17941</v>
      </c>
      <c r="R9582">
        <v>1223</v>
      </c>
      <c r="S9582">
        <v>1380</v>
      </c>
    </row>
    <row r="9583" spans="1:19" x14ac:dyDescent="0.3">
      <c r="A9583" t="s">
        <v>976</v>
      </c>
      <c r="B9583">
        <v>-1</v>
      </c>
      <c r="C9583" t="s">
        <v>999</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17942</v>
      </c>
      <c r="R9583">
        <v>1381</v>
      </c>
      <c r="S9583">
        <v>1452</v>
      </c>
    </row>
    <row r="9584" spans="1:19" x14ac:dyDescent="0.3">
      <c r="A9584" t="s">
        <v>976</v>
      </c>
      <c r="B9584">
        <v>-1</v>
      </c>
      <c r="C9584" t="s">
        <v>994</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17928</v>
      </c>
      <c r="R9584">
        <v>1</v>
      </c>
      <c r="S9584">
        <v>141</v>
      </c>
    </row>
    <row r="9585" spans="1:19" x14ac:dyDescent="0.3">
      <c r="A9585" t="s">
        <v>976</v>
      </c>
      <c r="B9585">
        <v>-1</v>
      </c>
      <c r="C9585" t="s">
        <v>994</v>
      </c>
      <c r="D9585" t="e">
        <f>INDEX(Transcripts[#Data], MATCH(Exons[[#This Row],[Transcript stable ID]], Transcripts[Transcript stable ID], 0), 4)</f>
        <v>#N/A</v>
      </c>
      <c r="E9585" t="s">
        <v>27</v>
      </c>
      <c r="J9585">
        <v>100641183</v>
      </c>
      <c r="K9585">
        <v>100629524</v>
      </c>
      <c r="L9585">
        <v>100629622</v>
      </c>
      <c r="N9585">
        <v>3</v>
      </c>
      <c r="O9585">
        <v>306</v>
      </c>
      <c r="P9585">
        <v>404</v>
      </c>
      <c r="Q9585" t="s">
        <v>17929</v>
      </c>
      <c r="R9585">
        <v>142</v>
      </c>
      <c r="S9585">
        <v>240</v>
      </c>
    </row>
    <row r="9586" spans="1:19" x14ac:dyDescent="0.3">
      <c r="A9586" t="s">
        <v>976</v>
      </c>
      <c r="B9586">
        <v>-1</v>
      </c>
      <c r="C9586" t="s">
        <v>994</v>
      </c>
      <c r="D9586" t="e">
        <f>INDEX(Transcripts[#Data], MATCH(Exons[[#This Row],[Transcript stable ID]], Transcripts[Transcript stable ID], 0), 4)</f>
        <v>#N/A</v>
      </c>
      <c r="E9586" t="s">
        <v>27</v>
      </c>
      <c r="J9586">
        <v>100641183</v>
      </c>
      <c r="K9586">
        <v>100626621</v>
      </c>
      <c r="L9586">
        <v>100626689</v>
      </c>
      <c r="N9586">
        <v>4</v>
      </c>
      <c r="O9586">
        <v>405</v>
      </c>
      <c r="P9586">
        <v>473</v>
      </c>
      <c r="Q9586" t="s">
        <v>17930</v>
      </c>
      <c r="R9586">
        <v>241</v>
      </c>
      <c r="S9586">
        <v>309</v>
      </c>
    </row>
    <row r="9587" spans="1:19" x14ac:dyDescent="0.3">
      <c r="A9587" t="s">
        <v>976</v>
      </c>
      <c r="B9587">
        <v>-1</v>
      </c>
      <c r="C9587" t="s">
        <v>994</v>
      </c>
      <c r="D9587" t="e">
        <f>INDEX(Transcripts[#Data], MATCH(Exons[[#This Row],[Transcript stable ID]], Transcripts[Transcript stable ID], 0), 4)</f>
        <v>#N/A</v>
      </c>
      <c r="E9587" t="s">
        <v>27</v>
      </c>
      <c r="J9587">
        <v>100641183</v>
      </c>
      <c r="K9587">
        <v>100624986</v>
      </c>
      <c r="L9587">
        <v>100625067</v>
      </c>
      <c r="N9587">
        <v>5</v>
      </c>
      <c r="O9587">
        <v>474</v>
      </c>
      <c r="P9587">
        <v>555</v>
      </c>
      <c r="Q9587" t="s">
        <v>17931</v>
      </c>
      <c r="R9587">
        <v>310</v>
      </c>
      <c r="S9587">
        <v>391</v>
      </c>
    </row>
    <row r="9588" spans="1:19" x14ac:dyDescent="0.3">
      <c r="A9588" t="s">
        <v>976</v>
      </c>
      <c r="B9588">
        <v>-1</v>
      </c>
      <c r="C9588" t="s">
        <v>994</v>
      </c>
      <c r="D9588" t="e">
        <f>INDEX(Transcripts[#Data], MATCH(Exons[[#This Row],[Transcript stable ID]], Transcripts[Transcript stable ID], 0), 4)</f>
        <v>#N/A</v>
      </c>
      <c r="E9588" t="s">
        <v>27</v>
      </c>
      <c r="J9588">
        <v>100641183</v>
      </c>
      <c r="K9588">
        <v>100617549</v>
      </c>
      <c r="L9588">
        <v>100617677</v>
      </c>
      <c r="N9588">
        <v>6</v>
      </c>
      <c r="O9588">
        <v>556</v>
      </c>
      <c r="P9588">
        <v>684</v>
      </c>
      <c r="Q9588" t="s">
        <v>17932</v>
      </c>
      <c r="R9588">
        <v>392</v>
      </c>
      <c r="S9588">
        <v>520</v>
      </c>
    </row>
    <row r="9589" spans="1:19" x14ac:dyDescent="0.3">
      <c r="A9589" t="s">
        <v>976</v>
      </c>
      <c r="B9589">
        <v>-1</v>
      </c>
      <c r="C9589" t="s">
        <v>994</v>
      </c>
      <c r="D9589" t="e">
        <f>INDEX(Transcripts[#Data], MATCH(Exons[[#This Row],[Transcript stable ID]], Transcripts[Transcript stable ID], 0), 4)</f>
        <v>#N/A</v>
      </c>
      <c r="E9589" t="s">
        <v>27</v>
      </c>
      <c r="J9589">
        <v>100641183</v>
      </c>
      <c r="K9589">
        <v>100617161</v>
      </c>
      <c r="L9589">
        <v>100617228</v>
      </c>
      <c r="N9589">
        <v>7</v>
      </c>
      <c r="O9589">
        <v>685</v>
      </c>
      <c r="P9589">
        <v>752</v>
      </c>
      <c r="Q9589" t="s">
        <v>17933</v>
      </c>
      <c r="R9589">
        <v>521</v>
      </c>
      <c r="S9589">
        <v>588</v>
      </c>
    </row>
    <row r="9590" spans="1:19" x14ac:dyDescent="0.3">
      <c r="A9590" t="s">
        <v>976</v>
      </c>
      <c r="B9590">
        <v>-1</v>
      </c>
      <c r="C9590" t="s">
        <v>994</v>
      </c>
      <c r="D9590" t="e">
        <f>INDEX(Transcripts[#Data], MATCH(Exons[[#This Row],[Transcript stable ID]], Transcripts[Transcript stable ID], 0), 4)</f>
        <v>#N/A</v>
      </c>
      <c r="E9590" t="s">
        <v>27</v>
      </c>
      <c r="J9590">
        <v>100641183</v>
      </c>
      <c r="K9590">
        <v>100615556</v>
      </c>
      <c r="L9590">
        <v>100615743</v>
      </c>
      <c r="N9590">
        <v>8</v>
      </c>
      <c r="O9590">
        <v>753</v>
      </c>
      <c r="P9590">
        <v>940</v>
      </c>
      <c r="Q9590" t="s">
        <v>17934</v>
      </c>
      <c r="R9590">
        <v>589</v>
      </c>
      <c r="S9590">
        <v>776</v>
      </c>
    </row>
    <row r="9591" spans="1:19" x14ac:dyDescent="0.3">
      <c r="A9591" t="s">
        <v>976</v>
      </c>
      <c r="B9591">
        <v>-1</v>
      </c>
      <c r="C9591" t="s">
        <v>994</v>
      </c>
      <c r="D9591" t="e">
        <f>INDEX(Transcripts[#Data], MATCH(Exons[[#This Row],[Transcript stable ID]], Transcripts[Transcript stable ID], 0), 4)</f>
        <v>#N/A</v>
      </c>
      <c r="E9591" t="s">
        <v>27</v>
      </c>
      <c r="J9591">
        <v>100641183</v>
      </c>
      <c r="K9591">
        <v>100615076</v>
      </c>
      <c r="L9591">
        <v>100615138</v>
      </c>
      <c r="N9591">
        <v>9</v>
      </c>
      <c r="O9591">
        <v>941</v>
      </c>
      <c r="P9591">
        <v>1003</v>
      </c>
      <c r="Q9591" t="s">
        <v>17935</v>
      </c>
      <c r="R9591">
        <v>777</v>
      </c>
      <c r="S9591">
        <v>839</v>
      </c>
    </row>
    <row r="9592" spans="1:19" x14ac:dyDescent="0.3">
      <c r="A9592" t="s">
        <v>976</v>
      </c>
      <c r="B9592">
        <v>-1</v>
      </c>
      <c r="C9592" t="s">
        <v>994</v>
      </c>
      <c r="D9592" t="e">
        <f>INDEX(Transcripts[#Data], MATCH(Exons[[#This Row],[Transcript stable ID]], Transcripts[Transcript stable ID], 0), 4)</f>
        <v>#N/A</v>
      </c>
      <c r="E9592" t="s">
        <v>27</v>
      </c>
      <c r="J9592">
        <v>100641183</v>
      </c>
      <c r="K9592">
        <v>100614281</v>
      </c>
      <c r="L9592">
        <v>100614335</v>
      </c>
      <c r="N9592">
        <v>10</v>
      </c>
      <c r="O9592">
        <v>1004</v>
      </c>
      <c r="P9592">
        <v>1058</v>
      </c>
      <c r="Q9592" t="s">
        <v>17936</v>
      </c>
      <c r="R9592">
        <v>840</v>
      </c>
      <c r="S9592">
        <v>894</v>
      </c>
    </row>
    <row r="9593" spans="1:19" x14ac:dyDescent="0.3">
      <c r="A9593" t="s">
        <v>976</v>
      </c>
      <c r="B9593">
        <v>-1</v>
      </c>
      <c r="C9593" t="s">
        <v>994</v>
      </c>
      <c r="D9593" t="e">
        <f>INDEX(Transcripts[#Data], MATCH(Exons[[#This Row],[Transcript stable ID]], Transcripts[Transcript stable ID], 0), 4)</f>
        <v>#N/A</v>
      </c>
      <c r="E9593" t="s">
        <v>27</v>
      </c>
      <c r="J9593">
        <v>100641183</v>
      </c>
      <c r="K9593">
        <v>100613605</v>
      </c>
      <c r="L9593">
        <v>100613684</v>
      </c>
      <c r="N9593">
        <v>11</v>
      </c>
      <c r="O9593">
        <v>1059</v>
      </c>
      <c r="P9593">
        <v>1138</v>
      </c>
      <c r="Q9593" t="s">
        <v>17937</v>
      </c>
      <c r="R9593">
        <v>895</v>
      </c>
      <c r="S9593">
        <v>974</v>
      </c>
    </row>
    <row r="9594" spans="1:19" x14ac:dyDescent="0.3">
      <c r="A9594" t="s">
        <v>976</v>
      </c>
      <c r="B9594">
        <v>-1</v>
      </c>
      <c r="C9594" t="s">
        <v>994</v>
      </c>
      <c r="D9594" t="e">
        <f>INDEX(Transcripts[#Data], MATCH(Exons[[#This Row],[Transcript stable ID]], Transcripts[Transcript stable ID], 0), 4)</f>
        <v>#N/A</v>
      </c>
      <c r="E9594" t="s">
        <v>27</v>
      </c>
      <c r="J9594">
        <v>100641183</v>
      </c>
      <c r="K9594">
        <v>100609618</v>
      </c>
      <c r="L9594">
        <v>100609682</v>
      </c>
      <c r="N9594">
        <v>16</v>
      </c>
      <c r="O9594">
        <v>1731</v>
      </c>
      <c r="P9594">
        <v>1795</v>
      </c>
      <c r="Q9594" t="s">
        <v>17939</v>
      </c>
      <c r="R9594">
        <v>1567</v>
      </c>
      <c r="S9594">
        <v>1631</v>
      </c>
    </row>
    <row r="9595" spans="1:19" x14ac:dyDescent="0.3">
      <c r="A9595" t="s">
        <v>976</v>
      </c>
      <c r="B9595">
        <v>-1</v>
      </c>
      <c r="C9595" t="s">
        <v>994</v>
      </c>
      <c r="D9595" t="e">
        <f>INDEX(Transcripts[#Data], MATCH(Exons[[#This Row],[Transcript stable ID]], Transcripts[Transcript stable ID], 0), 4)</f>
        <v>#N/A</v>
      </c>
      <c r="E9595" t="s">
        <v>27</v>
      </c>
      <c r="J9595">
        <v>100641183</v>
      </c>
      <c r="K9595">
        <v>100608858</v>
      </c>
      <c r="L9595">
        <v>100608976</v>
      </c>
      <c r="N9595">
        <v>17</v>
      </c>
      <c r="O9595">
        <v>1796</v>
      </c>
      <c r="P9595">
        <v>1914</v>
      </c>
      <c r="Q9595" t="s">
        <v>17940</v>
      </c>
      <c r="R9595">
        <v>1632</v>
      </c>
      <c r="S9595">
        <v>1750</v>
      </c>
    </row>
    <row r="9596" spans="1:19" x14ac:dyDescent="0.3">
      <c r="A9596" t="s">
        <v>976</v>
      </c>
      <c r="B9596">
        <v>-1</v>
      </c>
      <c r="C9596" t="s">
        <v>994</v>
      </c>
      <c r="D9596" t="e">
        <f>INDEX(Transcripts[#Data], MATCH(Exons[[#This Row],[Transcript stable ID]], Transcripts[Transcript stable ID], 0), 4)</f>
        <v>#N/A</v>
      </c>
      <c r="E9596" t="s">
        <v>27</v>
      </c>
      <c r="J9596">
        <v>100641183</v>
      </c>
      <c r="K9596">
        <v>100608182</v>
      </c>
      <c r="L9596">
        <v>100608339</v>
      </c>
      <c r="N9596">
        <v>18</v>
      </c>
      <c r="O9596">
        <v>1915</v>
      </c>
      <c r="P9596">
        <v>2072</v>
      </c>
      <c r="Q9596" t="s">
        <v>17941</v>
      </c>
      <c r="R9596">
        <v>1751</v>
      </c>
      <c r="S9596">
        <v>1908</v>
      </c>
    </row>
    <row r="9597" spans="1:19" x14ac:dyDescent="0.3">
      <c r="A9597" t="s">
        <v>976</v>
      </c>
      <c r="B9597">
        <v>-1</v>
      </c>
      <c r="C9597" t="s">
        <v>994</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17943</v>
      </c>
    </row>
    <row r="9598" spans="1:19" x14ac:dyDescent="0.3">
      <c r="A9598" t="s">
        <v>976</v>
      </c>
      <c r="B9598">
        <v>-1</v>
      </c>
      <c r="C9598" t="s">
        <v>994</v>
      </c>
      <c r="D9598" t="e">
        <f>INDEX(Transcripts[#Data], MATCH(Exons[[#This Row],[Transcript stable ID]], Transcripts[Transcript stable ID], 0), 4)</f>
        <v>#N/A</v>
      </c>
      <c r="E9598" t="s">
        <v>27</v>
      </c>
      <c r="J9598">
        <v>100641183</v>
      </c>
      <c r="K9598">
        <v>100613298</v>
      </c>
      <c r="L9598">
        <v>100613425</v>
      </c>
      <c r="N9598">
        <v>12</v>
      </c>
      <c r="O9598">
        <v>1139</v>
      </c>
      <c r="P9598">
        <v>1266</v>
      </c>
      <c r="Q9598" t="s">
        <v>17944</v>
      </c>
      <c r="R9598">
        <v>975</v>
      </c>
      <c r="S9598">
        <v>1102</v>
      </c>
    </row>
    <row r="9599" spans="1:19" x14ac:dyDescent="0.3">
      <c r="A9599" t="s">
        <v>976</v>
      </c>
      <c r="B9599">
        <v>-1</v>
      </c>
      <c r="C9599" t="s">
        <v>994</v>
      </c>
      <c r="D9599" t="e">
        <f>INDEX(Transcripts[#Data], MATCH(Exons[[#This Row],[Transcript stable ID]], Transcripts[Transcript stable ID], 0), 4)</f>
        <v>#N/A</v>
      </c>
      <c r="E9599" t="s">
        <v>27</v>
      </c>
      <c r="J9599">
        <v>100641183</v>
      </c>
      <c r="K9599">
        <v>100612497</v>
      </c>
      <c r="L9599">
        <v>100612571</v>
      </c>
      <c r="N9599">
        <v>13</v>
      </c>
      <c r="O9599">
        <v>1267</v>
      </c>
      <c r="P9599">
        <v>1341</v>
      </c>
      <c r="Q9599" t="s">
        <v>17945</v>
      </c>
      <c r="R9599">
        <v>1103</v>
      </c>
      <c r="S9599">
        <v>1177</v>
      </c>
    </row>
    <row r="9600" spans="1:19" x14ac:dyDescent="0.3">
      <c r="A9600" t="s">
        <v>976</v>
      </c>
      <c r="B9600">
        <v>-1</v>
      </c>
      <c r="C9600" t="s">
        <v>994</v>
      </c>
      <c r="D9600" t="e">
        <f>INDEX(Transcripts[#Data], MATCH(Exons[[#This Row],[Transcript stable ID]], Transcripts[Transcript stable ID], 0), 4)</f>
        <v>#N/A</v>
      </c>
      <c r="E9600" t="s">
        <v>27</v>
      </c>
      <c r="J9600">
        <v>100641183</v>
      </c>
      <c r="K9600">
        <v>100611772</v>
      </c>
      <c r="L9600">
        <v>100611943</v>
      </c>
      <c r="N9600">
        <v>14</v>
      </c>
      <c r="O9600">
        <v>1342</v>
      </c>
      <c r="P9600">
        <v>1513</v>
      </c>
      <c r="Q9600" t="s">
        <v>17946</v>
      </c>
      <c r="R9600">
        <v>1178</v>
      </c>
      <c r="S9600">
        <v>1349</v>
      </c>
    </row>
    <row r="9601" spans="1:19" x14ac:dyDescent="0.3">
      <c r="A9601" t="s">
        <v>976</v>
      </c>
      <c r="B9601">
        <v>-1</v>
      </c>
      <c r="C9601" t="s">
        <v>994</v>
      </c>
      <c r="D9601" t="e">
        <f>INDEX(Transcripts[#Data], MATCH(Exons[[#This Row],[Transcript stable ID]], Transcripts[Transcript stable ID], 0), 4)</f>
        <v>#N/A</v>
      </c>
      <c r="E9601" t="s">
        <v>27</v>
      </c>
      <c r="J9601">
        <v>100641183</v>
      </c>
      <c r="K9601">
        <v>100611040</v>
      </c>
      <c r="L9601">
        <v>100611256</v>
      </c>
      <c r="N9601">
        <v>15</v>
      </c>
      <c r="O9601">
        <v>1514</v>
      </c>
      <c r="P9601">
        <v>1730</v>
      </c>
      <c r="Q9601" t="s">
        <v>17947</v>
      </c>
      <c r="R9601">
        <v>1350</v>
      </c>
      <c r="S9601">
        <v>1566</v>
      </c>
    </row>
    <row r="9602" spans="1:19" x14ac:dyDescent="0.3">
      <c r="A9602" t="s">
        <v>976</v>
      </c>
      <c r="B9602">
        <v>-1</v>
      </c>
      <c r="C9602" t="s">
        <v>994</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17948</v>
      </c>
      <c r="R9602">
        <v>1909</v>
      </c>
      <c r="S9602">
        <v>1980</v>
      </c>
    </row>
    <row r="9603" spans="1:19" x14ac:dyDescent="0.3">
      <c r="A9603" s="60" t="s">
        <v>17958</v>
      </c>
      <c r="B9603" s="60">
        <v>-1</v>
      </c>
      <c r="C9603" s="60" t="s">
        <v>17959</v>
      </c>
      <c r="D9603" s="60" t="str">
        <f>INDEX(Transcripts[#Data], MATCH(Exons[[#This Row],[Transcript stable ID]], Transcripts[Transcript stable ID], 0), 4)</f>
        <v>NM_002019.4</v>
      </c>
      <c r="E9603" t="s">
        <v>27</v>
      </c>
      <c r="F9603">
        <v>29068981</v>
      </c>
      <c r="G9603">
        <v>29069232</v>
      </c>
      <c r="J9603">
        <v>29069232</v>
      </c>
      <c r="K9603" s="47">
        <v>29068917</v>
      </c>
      <c r="L9603" s="47">
        <v>29069232</v>
      </c>
      <c r="N9603">
        <v>1</v>
      </c>
      <c r="O9603">
        <v>253</v>
      </c>
      <c r="P9603">
        <v>316</v>
      </c>
      <c r="Q9603" t="s">
        <v>17960</v>
      </c>
      <c r="R9603">
        <v>1</v>
      </c>
      <c r="S9603">
        <v>64</v>
      </c>
    </row>
    <row r="9604" spans="1:19" x14ac:dyDescent="0.3">
      <c r="A9604" s="60" t="s">
        <v>17958</v>
      </c>
      <c r="B9604" s="60">
        <v>-1</v>
      </c>
      <c r="C9604" s="60" t="s">
        <v>17959</v>
      </c>
      <c r="D9604" s="60" t="str">
        <f>INDEX(Transcripts[#Data], MATCH(Exons[[#This Row],[Transcript stable ID]], Transcripts[Transcript stable ID], 0), 4)</f>
        <v>NM_002019.4</v>
      </c>
      <c r="E9604" t="s">
        <v>27</v>
      </c>
      <c r="J9604">
        <v>29069232</v>
      </c>
      <c r="K9604" s="47">
        <v>29041658</v>
      </c>
      <c r="L9604" s="47">
        <v>29041754</v>
      </c>
      <c r="N9604">
        <v>2</v>
      </c>
      <c r="O9604">
        <v>317</v>
      </c>
      <c r="P9604">
        <v>413</v>
      </c>
      <c r="Q9604" t="s">
        <v>17961</v>
      </c>
      <c r="R9604">
        <v>65</v>
      </c>
      <c r="S9604">
        <v>161</v>
      </c>
    </row>
    <row r="9605" spans="1:19" x14ac:dyDescent="0.3">
      <c r="A9605" s="60" t="s">
        <v>17958</v>
      </c>
      <c r="B9605" s="60">
        <v>-1</v>
      </c>
      <c r="C9605" s="60" t="s">
        <v>17959</v>
      </c>
      <c r="D9605" s="60" t="str">
        <f>INDEX(Transcripts[#Data], MATCH(Exons[[#This Row],[Transcript stable ID]], Transcripts[Transcript stable ID], 0), 4)</f>
        <v>NM_002019.4</v>
      </c>
      <c r="E9605" t="s">
        <v>27</v>
      </c>
      <c r="J9605">
        <v>29069232</v>
      </c>
      <c r="K9605" s="47">
        <v>29041040</v>
      </c>
      <c r="L9605" s="47">
        <v>29041266</v>
      </c>
      <c r="N9605">
        <v>3</v>
      </c>
      <c r="O9605">
        <v>414</v>
      </c>
      <c r="P9605">
        <v>640</v>
      </c>
      <c r="Q9605" t="s">
        <v>17962</v>
      </c>
      <c r="R9605">
        <v>162</v>
      </c>
      <c r="S9605">
        <v>388</v>
      </c>
    </row>
    <row r="9606" spans="1:19" x14ac:dyDescent="0.3">
      <c r="A9606" s="60" t="s">
        <v>17958</v>
      </c>
      <c r="B9606" s="60">
        <v>-1</v>
      </c>
      <c r="C9606" s="60" t="s">
        <v>17959</v>
      </c>
      <c r="D9606" s="60" t="str">
        <f>INDEX(Transcripts[#Data], MATCH(Exons[[#This Row],[Transcript stable ID]], Transcripts[Transcript stable ID], 0), 4)</f>
        <v>NM_002019.4</v>
      </c>
      <c r="E9606" t="s">
        <v>27</v>
      </c>
      <c r="J9606">
        <v>29069232</v>
      </c>
      <c r="K9606" s="47">
        <v>29012358</v>
      </c>
      <c r="L9606" s="47">
        <v>29012482</v>
      </c>
      <c r="N9606">
        <v>4</v>
      </c>
      <c r="O9606">
        <v>641</v>
      </c>
      <c r="P9606">
        <v>765</v>
      </c>
      <c r="Q9606" t="s">
        <v>17963</v>
      </c>
      <c r="R9606">
        <v>389</v>
      </c>
      <c r="S9606">
        <v>513</v>
      </c>
    </row>
    <row r="9607" spans="1:19" x14ac:dyDescent="0.3">
      <c r="A9607" s="60" t="s">
        <v>17958</v>
      </c>
      <c r="B9607" s="60">
        <v>-1</v>
      </c>
      <c r="C9607" s="60" t="s">
        <v>17959</v>
      </c>
      <c r="D9607" s="60" t="str">
        <f>INDEX(Transcripts[#Data], MATCH(Exons[[#This Row],[Transcript stable ID]], Transcripts[Transcript stable ID], 0), 4)</f>
        <v>NM_002019.4</v>
      </c>
      <c r="E9607" t="s">
        <v>27</v>
      </c>
      <c r="J9607">
        <v>29069232</v>
      </c>
      <c r="K9607" s="47">
        <v>29008195</v>
      </c>
      <c r="L9607" s="47">
        <v>29008357</v>
      </c>
      <c r="N9607">
        <v>5</v>
      </c>
      <c r="O9607">
        <v>766</v>
      </c>
      <c r="P9607">
        <v>928</v>
      </c>
      <c r="Q9607" t="s">
        <v>17964</v>
      </c>
      <c r="R9607">
        <v>514</v>
      </c>
      <c r="S9607">
        <v>676</v>
      </c>
    </row>
    <row r="9608" spans="1:19" x14ac:dyDescent="0.3">
      <c r="A9608" s="60" t="s">
        <v>17958</v>
      </c>
      <c r="B9608" s="60">
        <v>-1</v>
      </c>
      <c r="C9608" s="60" t="s">
        <v>17959</v>
      </c>
      <c r="D9608" s="60" t="str">
        <f>INDEX(Transcripts[#Data], MATCH(Exons[[#This Row],[Transcript stable ID]], Transcripts[Transcript stable ID], 0), 4)</f>
        <v>NM_002019.4</v>
      </c>
      <c r="E9608" t="s">
        <v>27</v>
      </c>
      <c r="J9608">
        <v>29069232</v>
      </c>
      <c r="K9608" s="47">
        <v>29007956</v>
      </c>
      <c r="L9608" s="47">
        <v>29008092</v>
      </c>
      <c r="N9608">
        <v>6</v>
      </c>
      <c r="O9608">
        <v>929</v>
      </c>
      <c r="P9608">
        <v>1065</v>
      </c>
      <c r="Q9608" t="s">
        <v>17965</v>
      </c>
      <c r="R9608">
        <v>677</v>
      </c>
      <c r="S9608">
        <v>813</v>
      </c>
    </row>
    <row r="9609" spans="1:19" x14ac:dyDescent="0.3">
      <c r="A9609" s="60" t="s">
        <v>17958</v>
      </c>
      <c r="B9609" s="60">
        <v>-1</v>
      </c>
      <c r="C9609" s="60" t="s">
        <v>17959</v>
      </c>
      <c r="D9609" s="60" t="str">
        <f>INDEX(Transcripts[#Data], MATCH(Exons[[#This Row],[Transcript stable ID]], Transcripts[Transcript stable ID], 0), 4)</f>
        <v>NM_002019.4</v>
      </c>
      <c r="E9609" t="s">
        <v>27</v>
      </c>
      <c r="J9609">
        <v>29069232</v>
      </c>
      <c r="K9609" s="47">
        <v>29005273</v>
      </c>
      <c r="L9609" s="47">
        <v>29005447</v>
      </c>
      <c r="N9609">
        <v>7</v>
      </c>
      <c r="O9609">
        <v>1066</v>
      </c>
      <c r="P9609">
        <v>1240</v>
      </c>
      <c r="Q9609" t="s">
        <v>17966</v>
      </c>
      <c r="R9609">
        <v>814</v>
      </c>
      <c r="S9609">
        <v>988</v>
      </c>
    </row>
    <row r="9610" spans="1:19" x14ac:dyDescent="0.3">
      <c r="A9610" s="60" t="s">
        <v>17958</v>
      </c>
      <c r="B9610" s="60">
        <v>-1</v>
      </c>
      <c r="C9610" s="60" t="s">
        <v>17959</v>
      </c>
      <c r="D9610" s="60" t="str">
        <f>INDEX(Transcripts[#Data], MATCH(Exons[[#This Row],[Transcript stable ID]], Transcripts[Transcript stable ID], 0), 4)</f>
        <v>NM_002019.4</v>
      </c>
      <c r="E9610" s="43" t="s">
        <v>27</v>
      </c>
      <c r="J9610">
        <v>29069232</v>
      </c>
      <c r="K9610" s="47">
        <v>29004187</v>
      </c>
      <c r="L9610" s="47">
        <v>29004304</v>
      </c>
      <c r="N9610">
        <v>8</v>
      </c>
      <c r="O9610">
        <v>1241</v>
      </c>
      <c r="P9610">
        <v>1358</v>
      </c>
      <c r="Q9610" t="s">
        <v>17967</v>
      </c>
      <c r="R9610">
        <v>989</v>
      </c>
      <c r="S9610">
        <v>1106</v>
      </c>
    </row>
    <row r="9611" spans="1:19" x14ac:dyDescent="0.3">
      <c r="A9611" s="60" t="s">
        <v>17958</v>
      </c>
      <c r="B9611" s="60">
        <v>-1</v>
      </c>
      <c r="C9611" s="60" t="s">
        <v>17959</v>
      </c>
      <c r="D9611" s="60" t="str">
        <f>INDEX(Transcripts[#Data], MATCH(Exons[[#This Row],[Transcript stable ID]], Transcripts[Transcript stable ID], 0), 4)</f>
        <v>NM_002019.4</v>
      </c>
      <c r="E9611" t="s">
        <v>27</v>
      </c>
      <c r="J9611">
        <v>29069232</v>
      </c>
      <c r="K9611" s="47">
        <v>29001889</v>
      </c>
      <c r="L9611" s="47">
        <v>29002058</v>
      </c>
      <c r="N9611">
        <v>9</v>
      </c>
      <c r="O9611">
        <v>1359</v>
      </c>
      <c r="P9611">
        <v>1528</v>
      </c>
      <c r="Q9611" t="s">
        <v>17968</v>
      </c>
      <c r="R9611">
        <v>1107</v>
      </c>
      <c r="S9611">
        <v>1276</v>
      </c>
    </row>
    <row r="9612" spans="1:19" x14ac:dyDescent="0.3">
      <c r="A9612" s="60" t="s">
        <v>17958</v>
      </c>
      <c r="B9612" s="60">
        <v>-1</v>
      </c>
      <c r="C9612" s="60" t="s">
        <v>17959</v>
      </c>
      <c r="D9612" s="60" t="str">
        <f>INDEX(Transcripts[#Data], MATCH(Exons[[#This Row],[Transcript stable ID]], Transcripts[Transcript stable ID], 0), 4)</f>
        <v>NM_002019.4</v>
      </c>
      <c r="E9612" t="s">
        <v>27</v>
      </c>
      <c r="J9612">
        <v>29069232</v>
      </c>
      <c r="K9612" s="47">
        <v>29001296</v>
      </c>
      <c r="L9612" s="47">
        <v>29001455</v>
      </c>
      <c r="N9612">
        <v>10</v>
      </c>
      <c r="O9612">
        <v>1529</v>
      </c>
      <c r="P9612">
        <v>1688</v>
      </c>
      <c r="Q9612" t="s">
        <v>17969</v>
      </c>
      <c r="R9612">
        <v>1277</v>
      </c>
      <c r="S9612">
        <v>1436</v>
      </c>
    </row>
    <row r="9613" spans="1:19" x14ac:dyDescent="0.3">
      <c r="A9613" s="60" t="s">
        <v>17958</v>
      </c>
      <c r="B9613" s="60">
        <v>-1</v>
      </c>
      <c r="C9613" s="60" t="s">
        <v>17959</v>
      </c>
      <c r="D9613" s="60" t="str">
        <f>INDEX(Transcripts[#Data], MATCH(Exons[[#This Row],[Transcript stable ID]], Transcripts[Transcript stable ID], 0), 4)</f>
        <v>NM_002019.4</v>
      </c>
      <c r="E9613" t="s">
        <v>27</v>
      </c>
      <c r="J9613">
        <v>29069232</v>
      </c>
      <c r="K9613" s="47">
        <v>28979917</v>
      </c>
      <c r="L9613" s="47">
        <v>28980031</v>
      </c>
      <c r="N9613">
        <v>11</v>
      </c>
      <c r="O9613">
        <v>1689</v>
      </c>
      <c r="P9613">
        <v>1803</v>
      </c>
      <c r="Q9613" t="s">
        <v>17970</v>
      </c>
      <c r="R9613">
        <v>1437</v>
      </c>
      <c r="S9613">
        <v>1551</v>
      </c>
    </row>
    <row r="9614" spans="1:19" x14ac:dyDescent="0.3">
      <c r="A9614" s="60" t="s">
        <v>17958</v>
      </c>
      <c r="B9614" s="60">
        <v>-1</v>
      </c>
      <c r="C9614" s="60" t="s">
        <v>17959</v>
      </c>
      <c r="D9614" s="60" t="str">
        <f>INDEX(Transcripts[#Data], MATCH(Exons[[#This Row],[Transcript stable ID]], Transcripts[Transcript stable ID], 0), 4)</f>
        <v>NM_002019.4</v>
      </c>
      <c r="E9614" t="s">
        <v>27</v>
      </c>
      <c r="J9614">
        <v>29069232</v>
      </c>
      <c r="K9614" s="47">
        <v>28971097</v>
      </c>
      <c r="L9614" s="47">
        <v>28971205</v>
      </c>
      <c r="N9614">
        <v>12</v>
      </c>
      <c r="O9614">
        <v>1804</v>
      </c>
      <c r="P9614">
        <v>1912</v>
      </c>
      <c r="Q9614" t="s">
        <v>17971</v>
      </c>
      <c r="R9614">
        <v>1552</v>
      </c>
      <c r="S9614">
        <v>1660</v>
      </c>
    </row>
    <row r="9615" spans="1:19" x14ac:dyDescent="0.3">
      <c r="A9615" s="60" t="s">
        <v>17958</v>
      </c>
      <c r="B9615" s="60">
        <v>-1</v>
      </c>
      <c r="C9615" s="60" t="s">
        <v>17959</v>
      </c>
      <c r="D9615" s="60" t="str">
        <f>INDEX(Transcripts[#Data], MATCH(Exons[[#This Row],[Transcript stable ID]], Transcripts[Transcript stable ID], 0), 4)</f>
        <v>NM_002019.4</v>
      </c>
      <c r="E9615" t="s">
        <v>27</v>
      </c>
      <c r="J9615">
        <v>29069232</v>
      </c>
      <c r="K9615" s="47">
        <v>28963933</v>
      </c>
      <c r="L9615" s="47">
        <v>28964241</v>
      </c>
      <c r="N9615">
        <v>13</v>
      </c>
      <c r="O9615">
        <v>1913</v>
      </c>
      <c r="P9615">
        <v>2221</v>
      </c>
      <c r="Q9615" t="s">
        <v>17972</v>
      </c>
      <c r="R9615">
        <v>1661</v>
      </c>
      <c r="S9615">
        <v>1969</v>
      </c>
    </row>
    <row r="9616" spans="1:19" x14ac:dyDescent="0.3">
      <c r="A9616" s="60" t="s">
        <v>17958</v>
      </c>
      <c r="B9616" s="60">
        <v>-1</v>
      </c>
      <c r="C9616" s="60" t="s">
        <v>17959</v>
      </c>
      <c r="D9616" s="60" t="str">
        <f>INDEX(Transcripts[#Data], MATCH(Exons[[#This Row],[Transcript stable ID]], Transcripts[Transcript stable ID], 0), 4)</f>
        <v>NM_002019.4</v>
      </c>
      <c r="E9616" t="s">
        <v>27</v>
      </c>
      <c r="J9616">
        <v>29069232</v>
      </c>
      <c r="K9616" s="47">
        <v>28959022</v>
      </c>
      <c r="L9616" s="47">
        <v>28959168</v>
      </c>
      <c r="N9616">
        <v>14</v>
      </c>
      <c r="O9616">
        <v>2222</v>
      </c>
      <c r="P9616">
        <v>2368</v>
      </c>
      <c r="Q9616" t="s">
        <v>17973</v>
      </c>
      <c r="R9616">
        <v>1970</v>
      </c>
      <c r="S9616">
        <v>2116</v>
      </c>
    </row>
    <row r="9617" spans="1:19" x14ac:dyDescent="0.3">
      <c r="A9617" s="60" t="s">
        <v>17958</v>
      </c>
      <c r="B9617" s="60">
        <v>-1</v>
      </c>
      <c r="C9617" s="60" t="s">
        <v>17959</v>
      </c>
      <c r="D9617" s="60" t="str">
        <f>INDEX(Transcripts[#Data], MATCH(Exons[[#This Row],[Transcript stable ID]], Transcripts[Transcript stable ID], 0), 4)</f>
        <v>NM_002019.4</v>
      </c>
      <c r="E9617" t="s">
        <v>27</v>
      </c>
      <c r="J9617">
        <v>29069232</v>
      </c>
      <c r="K9617" s="47">
        <v>28931691</v>
      </c>
      <c r="L9617" s="47">
        <v>28931822</v>
      </c>
      <c r="N9617">
        <v>15</v>
      </c>
      <c r="O9617">
        <v>2369</v>
      </c>
      <c r="P9617">
        <v>2500</v>
      </c>
      <c r="Q9617" t="s">
        <v>17974</v>
      </c>
      <c r="R9617">
        <v>2117</v>
      </c>
      <c r="S9617">
        <v>2248</v>
      </c>
    </row>
    <row r="9618" spans="1:19" x14ac:dyDescent="0.3">
      <c r="A9618" s="60" t="s">
        <v>17958</v>
      </c>
      <c r="B9618" s="60">
        <v>-1</v>
      </c>
      <c r="C9618" s="60" t="s">
        <v>17959</v>
      </c>
      <c r="D9618" s="60" t="str">
        <f>INDEX(Transcripts[#Data], MATCH(Exons[[#This Row],[Transcript stable ID]], Transcripts[Transcript stable ID], 0), 4)</f>
        <v>NM_002019.4</v>
      </c>
      <c r="E9618" t="s">
        <v>27</v>
      </c>
      <c r="J9618">
        <v>29069232</v>
      </c>
      <c r="K9618" s="47">
        <v>28919582</v>
      </c>
      <c r="L9618" s="47">
        <v>28919688</v>
      </c>
      <c r="N9618">
        <v>16</v>
      </c>
      <c r="O9618">
        <v>2501</v>
      </c>
      <c r="P9618">
        <v>2607</v>
      </c>
      <c r="Q9618" t="s">
        <v>17975</v>
      </c>
      <c r="R9618">
        <v>2249</v>
      </c>
      <c r="S9618">
        <v>2355</v>
      </c>
    </row>
    <row r="9619" spans="1:19" x14ac:dyDescent="0.3">
      <c r="A9619" s="60" t="s">
        <v>17958</v>
      </c>
      <c r="B9619" s="60">
        <v>-1</v>
      </c>
      <c r="C9619" s="60" t="s">
        <v>17959</v>
      </c>
      <c r="D9619" s="60" t="str">
        <f>INDEX(Transcripts[#Data], MATCH(Exons[[#This Row],[Transcript stable ID]], Transcripts[Transcript stable ID], 0), 4)</f>
        <v>NM_002019.4</v>
      </c>
      <c r="E9619" t="s">
        <v>27</v>
      </c>
      <c r="J9619">
        <v>29069232</v>
      </c>
      <c r="K9619" s="47">
        <v>28913305</v>
      </c>
      <c r="L9619" s="47">
        <v>28913437</v>
      </c>
      <c r="N9619">
        <v>17</v>
      </c>
      <c r="O9619">
        <v>2608</v>
      </c>
      <c r="P9619">
        <v>2740</v>
      </c>
      <c r="Q9619" t="s">
        <v>17976</v>
      </c>
      <c r="R9619">
        <v>2356</v>
      </c>
      <c r="S9619">
        <v>2488</v>
      </c>
    </row>
    <row r="9620" spans="1:19" x14ac:dyDescent="0.3">
      <c r="A9620" s="60" t="s">
        <v>17958</v>
      </c>
      <c r="B9620" s="60">
        <v>-1</v>
      </c>
      <c r="C9620" s="60" t="s">
        <v>17959</v>
      </c>
      <c r="D9620" s="60" t="str">
        <f>INDEX(Transcripts[#Data], MATCH(Exons[[#This Row],[Transcript stable ID]], Transcripts[Transcript stable ID], 0), 4)</f>
        <v>NM_002019.4</v>
      </c>
      <c r="E9620" t="s">
        <v>27</v>
      </c>
      <c r="J9620">
        <v>29069232</v>
      </c>
      <c r="K9620" s="47">
        <v>28908162</v>
      </c>
      <c r="L9620" s="47">
        <v>28908266</v>
      </c>
      <c r="N9620">
        <v>18</v>
      </c>
      <c r="O9620">
        <v>2741</v>
      </c>
      <c r="P9620">
        <v>2845</v>
      </c>
      <c r="Q9620" t="s">
        <v>17977</v>
      </c>
      <c r="R9620">
        <v>2489</v>
      </c>
      <c r="S9620">
        <v>2593</v>
      </c>
    </row>
    <row r="9621" spans="1:19" x14ac:dyDescent="0.3">
      <c r="A9621" s="60" t="s">
        <v>17958</v>
      </c>
      <c r="B9621" s="60">
        <v>-1</v>
      </c>
      <c r="C9621" s="60" t="s">
        <v>17959</v>
      </c>
      <c r="D9621" s="60" t="str">
        <f>INDEX(Transcripts[#Data], MATCH(Exons[[#This Row],[Transcript stable ID]], Transcripts[Transcript stable ID], 0), 4)</f>
        <v>NM_002019.4</v>
      </c>
      <c r="E9621" t="s">
        <v>27</v>
      </c>
      <c r="J9621">
        <v>29069232</v>
      </c>
      <c r="K9621" s="47">
        <v>28903752</v>
      </c>
      <c r="L9621" s="47">
        <v>28903865</v>
      </c>
      <c r="N9621">
        <v>19</v>
      </c>
      <c r="O9621">
        <v>2846</v>
      </c>
      <c r="P9621">
        <v>2959</v>
      </c>
      <c r="Q9621" t="s">
        <v>17978</v>
      </c>
      <c r="R9621">
        <v>2594</v>
      </c>
      <c r="S9621">
        <v>2707</v>
      </c>
    </row>
    <row r="9622" spans="1:19" x14ac:dyDescent="0.3">
      <c r="A9622" s="60" t="s">
        <v>17958</v>
      </c>
      <c r="B9622" s="60">
        <v>-1</v>
      </c>
      <c r="C9622" s="60" t="s">
        <v>17959</v>
      </c>
      <c r="D9622" s="60" t="str">
        <f>INDEX(Transcripts[#Data], MATCH(Exons[[#This Row],[Transcript stable ID]], Transcripts[Transcript stable ID], 0), 4)</f>
        <v>NM_002019.4</v>
      </c>
      <c r="E9622" t="s">
        <v>27</v>
      </c>
      <c r="J9622">
        <v>29069232</v>
      </c>
      <c r="K9622" s="47">
        <v>28901599</v>
      </c>
      <c r="L9622" s="47">
        <v>28901687</v>
      </c>
      <c r="N9622">
        <v>20</v>
      </c>
      <c r="O9622">
        <v>2960</v>
      </c>
      <c r="P9622">
        <v>3048</v>
      </c>
      <c r="Q9622" t="s">
        <v>17979</v>
      </c>
      <c r="R9622">
        <v>2708</v>
      </c>
      <c r="S9622">
        <v>2796</v>
      </c>
    </row>
    <row r="9623" spans="1:19" x14ac:dyDescent="0.3">
      <c r="A9623" s="60" t="s">
        <v>17958</v>
      </c>
      <c r="B9623" s="60">
        <v>-1</v>
      </c>
      <c r="C9623" s="60" t="s">
        <v>17959</v>
      </c>
      <c r="D9623" s="60" t="str">
        <f>INDEX(Transcripts[#Data], MATCH(Exons[[#This Row],[Transcript stable ID]], Transcripts[Transcript stable ID], 0), 4)</f>
        <v>NM_002019.4</v>
      </c>
      <c r="E9623" t="s">
        <v>27</v>
      </c>
      <c r="J9623">
        <v>29069232</v>
      </c>
      <c r="K9623" s="47">
        <v>28896927</v>
      </c>
      <c r="L9623" s="47">
        <v>28897083</v>
      </c>
      <c r="N9623">
        <v>21</v>
      </c>
      <c r="O9623">
        <v>3049</v>
      </c>
      <c r="P9623">
        <v>3205</v>
      </c>
      <c r="Q9623" t="s">
        <v>17980</v>
      </c>
      <c r="R9623">
        <v>2797</v>
      </c>
      <c r="S9623">
        <v>2953</v>
      </c>
    </row>
    <row r="9624" spans="1:19" x14ac:dyDescent="0.3">
      <c r="A9624" s="60" t="s">
        <v>17958</v>
      </c>
      <c r="B9624" s="60">
        <v>-1</v>
      </c>
      <c r="C9624" s="60" t="s">
        <v>17959</v>
      </c>
      <c r="D9624" s="60" t="str">
        <f>INDEX(Transcripts[#Data], MATCH(Exons[[#This Row],[Transcript stable ID]], Transcripts[Transcript stable ID], 0), 4)</f>
        <v>NM_002019.4</v>
      </c>
      <c r="E9624" t="s">
        <v>27</v>
      </c>
      <c r="J9624">
        <v>29069232</v>
      </c>
      <c r="K9624" s="47">
        <v>28896399</v>
      </c>
      <c r="L9624" s="47">
        <v>28896496</v>
      </c>
      <c r="N9624">
        <v>22</v>
      </c>
      <c r="O9624">
        <v>3206</v>
      </c>
      <c r="P9624">
        <v>3303</v>
      </c>
      <c r="Q9624" t="s">
        <v>17981</v>
      </c>
      <c r="R9624">
        <v>2954</v>
      </c>
      <c r="S9624">
        <v>3051</v>
      </c>
    </row>
    <row r="9625" spans="1:19" x14ac:dyDescent="0.3">
      <c r="A9625" s="60" t="s">
        <v>17958</v>
      </c>
      <c r="B9625" s="60">
        <v>-1</v>
      </c>
      <c r="C9625" s="60" t="s">
        <v>17959</v>
      </c>
      <c r="D9625" s="60" t="str">
        <f>INDEX(Transcripts[#Data], MATCH(Exons[[#This Row],[Transcript stable ID]], Transcripts[Transcript stable ID], 0), 4)</f>
        <v>NM_002019.4</v>
      </c>
      <c r="E9625" t="s">
        <v>27</v>
      </c>
      <c r="J9625">
        <v>29069232</v>
      </c>
      <c r="K9625" s="47">
        <v>28895600</v>
      </c>
      <c r="L9625" s="47">
        <v>28895722</v>
      </c>
      <c r="N9625">
        <v>23</v>
      </c>
      <c r="O9625">
        <v>3304</v>
      </c>
      <c r="P9625">
        <v>3426</v>
      </c>
      <c r="Q9625" t="s">
        <v>17982</v>
      </c>
      <c r="R9625">
        <v>3052</v>
      </c>
      <c r="S9625">
        <v>3174</v>
      </c>
    </row>
    <row r="9626" spans="1:19" x14ac:dyDescent="0.3">
      <c r="A9626" s="60" t="s">
        <v>17958</v>
      </c>
      <c r="B9626" s="60">
        <v>-1</v>
      </c>
      <c r="C9626" s="60" t="s">
        <v>17959</v>
      </c>
      <c r="D9626" s="60" t="str">
        <f>INDEX(Transcripts[#Data], MATCH(Exons[[#This Row],[Transcript stable ID]], Transcripts[Transcript stable ID], 0), 4)</f>
        <v>NM_002019.4</v>
      </c>
      <c r="E9626" t="s">
        <v>27</v>
      </c>
      <c r="J9626">
        <v>29069232</v>
      </c>
      <c r="K9626" s="47">
        <v>28893560</v>
      </c>
      <c r="L9626" s="47">
        <v>28893671</v>
      </c>
      <c r="N9626">
        <v>24</v>
      </c>
      <c r="O9626">
        <v>3427</v>
      </c>
      <c r="P9626">
        <v>3538</v>
      </c>
      <c r="Q9626" t="s">
        <v>17983</v>
      </c>
      <c r="R9626">
        <v>3175</v>
      </c>
      <c r="S9626">
        <v>3286</v>
      </c>
    </row>
    <row r="9627" spans="1:19" x14ac:dyDescent="0.3">
      <c r="A9627" s="60" t="s">
        <v>17958</v>
      </c>
      <c r="B9627" s="60">
        <v>-1</v>
      </c>
      <c r="C9627" s="60" t="s">
        <v>17959</v>
      </c>
      <c r="D9627" s="60" t="str">
        <f>INDEX(Transcripts[#Data], MATCH(Exons[[#This Row],[Transcript stable ID]], Transcripts[Transcript stable ID], 0), 4)</f>
        <v>NM_002019.4</v>
      </c>
      <c r="E9627" t="s">
        <v>27</v>
      </c>
      <c r="J9627">
        <v>29069232</v>
      </c>
      <c r="K9627" s="47">
        <v>28891635</v>
      </c>
      <c r="L9627" s="47">
        <v>28891734</v>
      </c>
      <c r="N9627">
        <v>25</v>
      </c>
      <c r="O9627">
        <v>3539</v>
      </c>
      <c r="P9627">
        <v>3638</v>
      </c>
      <c r="Q9627" t="s">
        <v>17984</v>
      </c>
      <c r="R9627">
        <v>3287</v>
      </c>
      <c r="S9627">
        <v>3386</v>
      </c>
    </row>
    <row r="9628" spans="1:19" x14ac:dyDescent="0.3">
      <c r="A9628" s="60" t="s">
        <v>17958</v>
      </c>
      <c r="B9628" s="60">
        <v>-1</v>
      </c>
      <c r="C9628" s="60" t="s">
        <v>17959</v>
      </c>
      <c r="D9628" s="60" t="str">
        <f>INDEX(Transcripts[#Data], MATCH(Exons[[#This Row],[Transcript stable ID]], Transcripts[Transcript stable ID], 0), 4)</f>
        <v>NM_002019.4</v>
      </c>
      <c r="E9628" t="s">
        <v>27</v>
      </c>
      <c r="J9628">
        <v>29069232</v>
      </c>
      <c r="K9628" s="47">
        <v>28886130</v>
      </c>
      <c r="L9628" s="47">
        <v>28886235</v>
      </c>
      <c r="N9628">
        <v>26</v>
      </c>
      <c r="O9628">
        <v>3639</v>
      </c>
      <c r="P9628">
        <v>3744</v>
      </c>
      <c r="Q9628" t="s">
        <v>17985</v>
      </c>
      <c r="R9628">
        <v>3387</v>
      </c>
      <c r="S9628">
        <v>3492</v>
      </c>
    </row>
    <row r="9629" spans="1:19" x14ac:dyDescent="0.3">
      <c r="A9629" s="60" t="s">
        <v>17958</v>
      </c>
      <c r="B9629" s="60">
        <v>-1</v>
      </c>
      <c r="C9629" s="60" t="s">
        <v>17959</v>
      </c>
      <c r="D9629" s="60" t="str">
        <f>INDEX(Transcripts[#Data], MATCH(Exons[[#This Row],[Transcript stable ID]], Transcripts[Transcript stable ID], 0), 4)</f>
        <v>NM_002019.4</v>
      </c>
      <c r="E9629" t="s">
        <v>27</v>
      </c>
      <c r="J9629">
        <v>29069232</v>
      </c>
      <c r="K9629" s="47">
        <v>28885727</v>
      </c>
      <c r="L9629" s="47">
        <v>28885869</v>
      </c>
      <c r="N9629">
        <v>27</v>
      </c>
      <c r="O9629">
        <v>3745</v>
      </c>
      <c r="P9629">
        <v>3887</v>
      </c>
      <c r="Q9629" t="s">
        <v>17986</v>
      </c>
      <c r="R9629">
        <v>3493</v>
      </c>
      <c r="S9629">
        <v>3635</v>
      </c>
    </row>
    <row r="9630" spans="1:19" x14ac:dyDescent="0.3">
      <c r="A9630" s="60" t="s">
        <v>17958</v>
      </c>
      <c r="B9630" s="60">
        <v>-1</v>
      </c>
      <c r="C9630" s="60" t="s">
        <v>17959</v>
      </c>
      <c r="D9630" s="60" t="str">
        <f>INDEX(Transcripts[#Data], MATCH(Exons[[#This Row],[Transcript stable ID]], Transcripts[Transcript stable ID], 0), 4)</f>
        <v>NM_002019.4</v>
      </c>
      <c r="E9630" t="s">
        <v>27</v>
      </c>
      <c r="J9630">
        <v>29069232</v>
      </c>
      <c r="K9630" s="47">
        <v>28882980</v>
      </c>
      <c r="L9630" s="47">
        <v>28883064</v>
      </c>
      <c r="N9630">
        <v>28</v>
      </c>
      <c r="O9630">
        <v>3888</v>
      </c>
      <c r="P9630">
        <v>3972</v>
      </c>
      <c r="Q9630" t="s">
        <v>17987</v>
      </c>
      <c r="R9630">
        <v>3636</v>
      </c>
      <c r="S9630">
        <v>3720</v>
      </c>
    </row>
    <row r="9631" spans="1:19" x14ac:dyDescent="0.3">
      <c r="A9631" s="60" t="s">
        <v>17958</v>
      </c>
      <c r="B9631" s="60">
        <v>-1</v>
      </c>
      <c r="C9631" s="60" t="s">
        <v>17959</v>
      </c>
      <c r="D9631" s="60" t="str">
        <f>INDEX(Transcripts[#Data], MATCH(Exons[[#This Row],[Transcript stable ID]], Transcripts[Transcript stable ID], 0), 4)</f>
        <v>NM_002019.4</v>
      </c>
      <c r="E9631" t="s">
        <v>27</v>
      </c>
      <c r="J9631">
        <v>29069232</v>
      </c>
      <c r="K9631" s="47">
        <v>28880815</v>
      </c>
      <c r="L9631" s="47">
        <v>28880909</v>
      </c>
      <c r="N9631">
        <v>29</v>
      </c>
      <c r="O9631">
        <v>3973</v>
      </c>
      <c r="P9631">
        <v>4067</v>
      </c>
      <c r="Q9631" t="s">
        <v>17988</v>
      </c>
      <c r="R9631">
        <v>3721</v>
      </c>
      <c r="S9631">
        <v>3815</v>
      </c>
    </row>
    <row r="9632" spans="1:19" x14ac:dyDescent="0.3">
      <c r="A9632" s="60" t="s">
        <v>17958</v>
      </c>
      <c r="B9632" s="60">
        <v>-1</v>
      </c>
      <c r="C9632" s="60" t="s">
        <v>17959</v>
      </c>
      <c r="D9632" s="60" t="str">
        <f>INDEX(Transcripts[#Data], MATCH(Exons[[#This Row],[Transcript stable ID]], Transcripts[Transcript stable ID], 0), 4)</f>
        <v>NM_002019.4</v>
      </c>
      <c r="E9632" t="s">
        <v>27</v>
      </c>
      <c r="H9632">
        <v>28874489</v>
      </c>
      <c r="I9632">
        <v>28877303</v>
      </c>
      <c r="J9632">
        <v>29069232</v>
      </c>
      <c r="K9632" s="47">
        <v>28874489</v>
      </c>
      <c r="L9632" s="47">
        <v>28877505</v>
      </c>
      <c r="N9632">
        <v>30</v>
      </c>
      <c r="O9632">
        <v>4068</v>
      </c>
      <c r="P9632">
        <v>4269</v>
      </c>
      <c r="Q9632" t="s">
        <v>17989</v>
      </c>
      <c r="R9632">
        <v>3816</v>
      </c>
      <c r="S9632">
        <v>4017</v>
      </c>
    </row>
    <row r="9633" spans="1:19" x14ac:dyDescent="0.3">
      <c r="A9633" s="60" t="s">
        <v>17958</v>
      </c>
      <c r="B9633" s="60">
        <v>-1</v>
      </c>
      <c r="C9633" s="60" t="s">
        <v>17992</v>
      </c>
      <c r="D9633" s="60" t="str">
        <f>INDEX(Transcripts[#Data], MATCH(Exons[[#This Row],[Transcript stable ID]], Transcripts[Transcript stable ID], 0), 4)</f>
        <v>NM_001160030.1</v>
      </c>
      <c r="E9633" t="s">
        <v>27</v>
      </c>
      <c r="J9633">
        <v>29069265</v>
      </c>
      <c r="K9633" s="47">
        <v>29041658</v>
      </c>
      <c r="L9633" s="47">
        <v>29041754</v>
      </c>
      <c r="N9633">
        <v>2</v>
      </c>
      <c r="O9633">
        <v>350</v>
      </c>
      <c r="P9633">
        <v>446</v>
      </c>
      <c r="Q9633" t="s">
        <v>17961</v>
      </c>
      <c r="R9633">
        <v>65</v>
      </c>
      <c r="S9633">
        <v>161</v>
      </c>
    </row>
    <row r="9634" spans="1:19" x14ac:dyDescent="0.3">
      <c r="A9634" s="60" t="s">
        <v>17958</v>
      </c>
      <c r="B9634" s="60">
        <v>-1</v>
      </c>
      <c r="C9634" s="60" t="s">
        <v>17992</v>
      </c>
      <c r="D9634" s="60" t="str">
        <f>INDEX(Transcripts[#Data], MATCH(Exons[[#This Row],[Transcript stable ID]], Transcripts[Transcript stable ID], 0), 4)</f>
        <v>NM_001160030.1</v>
      </c>
      <c r="E9634" t="s">
        <v>27</v>
      </c>
      <c r="J9634">
        <v>29069265</v>
      </c>
      <c r="K9634" s="47">
        <v>29041040</v>
      </c>
      <c r="L9634" s="47">
        <v>29041266</v>
      </c>
      <c r="N9634">
        <v>3</v>
      </c>
      <c r="O9634">
        <v>447</v>
      </c>
      <c r="P9634">
        <v>673</v>
      </c>
      <c r="Q9634" t="s">
        <v>17962</v>
      </c>
      <c r="R9634">
        <v>162</v>
      </c>
      <c r="S9634">
        <v>388</v>
      </c>
    </row>
    <row r="9635" spans="1:19" x14ac:dyDescent="0.3">
      <c r="A9635" s="60" t="s">
        <v>17958</v>
      </c>
      <c r="B9635" s="60">
        <v>-1</v>
      </c>
      <c r="C9635" s="60" t="s">
        <v>17992</v>
      </c>
      <c r="D9635" s="60" t="str">
        <f>INDEX(Transcripts[#Data], MATCH(Exons[[#This Row],[Transcript stable ID]], Transcripts[Transcript stable ID], 0), 4)</f>
        <v>NM_001160030.1</v>
      </c>
      <c r="E9635" t="s">
        <v>27</v>
      </c>
      <c r="J9635">
        <v>29069265</v>
      </c>
      <c r="K9635" s="47">
        <v>29012358</v>
      </c>
      <c r="L9635" s="47">
        <v>29012482</v>
      </c>
      <c r="N9635">
        <v>4</v>
      </c>
      <c r="O9635">
        <v>674</v>
      </c>
      <c r="P9635">
        <v>798</v>
      </c>
      <c r="Q9635" t="s">
        <v>17963</v>
      </c>
      <c r="R9635">
        <v>389</v>
      </c>
      <c r="S9635">
        <v>513</v>
      </c>
    </row>
    <row r="9636" spans="1:19" x14ac:dyDescent="0.3">
      <c r="A9636" s="60" t="s">
        <v>17958</v>
      </c>
      <c r="B9636" s="60">
        <v>-1</v>
      </c>
      <c r="C9636" s="60" t="s">
        <v>17992</v>
      </c>
      <c r="D9636" s="60" t="str">
        <f>INDEX(Transcripts[#Data], MATCH(Exons[[#This Row],[Transcript stable ID]], Transcripts[Transcript stable ID], 0), 4)</f>
        <v>NM_001160030.1</v>
      </c>
      <c r="E9636" t="s">
        <v>27</v>
      </c>
      <c r="J9636">
        <v>29069265</v>
      </c>
      <c r="K9636" s="47">
        <v>29008195</v>
      </c>
      <c r="L9636" s="47">
        <v>29008357</v>
      </c>
      <c r="N9636">
        <v>5</v>
      </c>
      <c r="O9636">
        <v>799</v>
      </c>
      <c r="P9636">
        <v>961</v>
      </c>
      <c r="Q9636" t="s">
        <v>17964</v>
      </c>
      <c r="R9636">
        <v>514</v>
      </c>
      <c r="S9636">
        <v>676</v>
      </c>
    </row>
    <row r="9637" spans="1:19" x14ac:dyDescent="0.3">
      <c r="A9637" s="60" t="s">
        <v>17958</v>
      </c>
      <c r="B9637" s="60">
        <v>-1</v>
      </c>
      <c r="C9637" s="60" t="s">
        <v>17992</v>
      </c>
      <c r="D9637" s="60" t="str">
        <f>INDEX(Transcripts[#Data], MATCH(Exons[[#This Row],[Transcript stable ID]], Transcripts[Transcript stable ID], 0), 4)</f>
        <v>NM_001160030.1</v>
      </c>
      <c r="E9637" t="s">
        <v>27</v>
      </c>
      <c r="J9637">
        <v>29069265</v>
      </c>
      <c r="K9637" s="47">
        <v>29007956</v>
      </c>
      <c r="L9637" s="47">
        <v>29008092</v>
      </c>
      <c r="N9637">
        <v>6</v>
      </c>
      <c r="O9637">
        <v>962</v>
      </c>
      <c r="P9637">
        <v>1098</v>
      </c>
      <c r="Q9637" t="s">
        <v>17965</v>
      </c>
      <c r="R9637">
        <v>677</v>
      </c>
      <c r="S9637">
        <v>813</v>
      </c>
    </row>
    <row r="9638" spans="1:19" x14ac:dyDescent="0.3">
      <c r="A9638" s="60" t="s">
        <v>17958</v>
      </c>
      <c r="B9638" s="60">
        <v>-1</v>
      </c>
      <c r="C9638" s="60" t="s">
        <v>17992</v>
      </c>
      <c r="D9638" s="60" t="str">
        <f>INDEX(Transcripts[#Data], MATCH(Exons[[#This Row],[Transcript stable ID]], Transcripts[Transcript stable ID], 0), 4)</f>
        <v>NM_001160030.1</v>
      </c>
      <c r="E9638" t="s">
        <v>27</v>
      </c>
      <c r="J9638">
        <v>29069265</v>
      </c>
      <c r="K9638" s="47">
        <v>29005273</v>
      </c>
      <c r="L9638" s="47">
        <v>29005447</v>
      </c>
      <c r="N9638">
        <v>7</v>
      </c>
      <c r="O9638">
        <v>1099</v>
      </c>
      <c r="P9638">
        <v>1273</v>
      </c>
      <c r="Q9638" t="s">
        <v>17966</v>
      </c>
      <c r="R9638">
        <v>814</v>
      </c>
      <c r="S9638">
        <v>988</v>
      </c>
    </row>
    <row r="9639" spans="1:19" x14ac:dyDescent="0.3">
      <c r="A9639" s="60" t="s">
        <v>17958</v>
      </c>
      <c r="B9639" s="60">
        <v>-1</v>
      </c>
      <c r="C9639" s="60" t="s">
        <v>17992</v>
      </c>
      <c r="D9639" s="60" t="str">
        <f>INDEX(Transcripts[#Data], MATCH(Exons[[#This Row],[Transcript stable ID]], Transcripts[Transcript stable ID], 0), 4)</f>
        <v>NM_001160030.1</v>
      </c>
      <c r="E9639" t="s">
        <v>27</v>
      </c>
      <c r="J9639">
        <v>29069265</v>
      </c>
      <c r="K9639" s="47">
        <v>29004187</v>
      </c>
      <c r="L9639" s="47">
        <v>29004304</v>
      </c>
      <c r="N9639">
        <v>8</v>
      </c>
      <c r="O9639">
        <v>1274</v>
      </c>
      <c r="P9639">
        <v>1391</v>
      </c>
      <c r="Q9639" t="s">
        <v>17967</v>
      </c>
      <c r="R9639">
        <v>989</v>
      </c>
      <c r="S9639">
        <v>1106</v>
      </c>
    </row>
    <row r="9640" spans="1:19" x14ac:dyDescent="0.3">
      <c r="A9640" s="60" t="s">
        <v>17958</v>
      </c>
      <c r="B9640" s="60">
        <v>-1</v>
      </c>
      <c r="C9640" s="60" t="s">
        <v>17992</v>
      </c>
      <c r="D9640" s="60" t="str">
        <f>INDEX(Transcripts[#Data], MATCH(Exons[[#This Row],[Transcript stable ID]], Transcripts[Transcript stable ID], 0), 4)</f>
        <v>NM_001160030.1</v>
      </c>
      <c r="E9640" t="s">
        <v>27</v>
      </c>
      <c r="J9640">
        <v>29069265</v>
      </c>
      <c r="K9640" s="47">
        <v>29001889</v>
      </c>
      <c r="L9640" s="47">
        <v>29002058</v>
      </c>
      <c r="N9640">
        <v>9</v>
      </c>
      <c r="O9640">
        <v>1392</v>
      </c>
      <c r="P9640">
        <v>1561</v>
      </c>
      <c r="Q9640" t="s">
        <v>17968</v>
      </c>
      <c r="R9640">
        <v>1107</v>
      </c>
      <c r="S9640">
        <v>1276</v>
      </c>
    </row>
    <row r="9641" spans="1:19" x14ac:dyDescent="0.3">
      <c r="A9641" s="60" t="s">
        <v>17958</v>
      </c>
      <c r="B9641" s="60">
        <v>-1</v>
      </c>
      <c r="C9641" s="60" t="s">
        <v>17992</v>
      </c>
      <c r="D9641" s="60" t="str">
        <f>INDEX(Transcripts[#Data], MATCH(Exons[[#This Row],[Transcript stable ID]], Transcripts[Transcript stable ID], 0), 4)</f>
        <v>NM_001160030.1</v>
      </c>
      <c r="E9641" t="s">
        <v>27</v>
      </c>
      <c r="J9641">
        <v>29069265</v>
      </c>
      <c r="K9641" s="47">
        <v>29001296</v>
      </c>
      <c r="L9641" s="47">
        <v>29001455</v>
      </c>
      <c r="N9641">
        <v>10</v>
      </c>
      <c r="O9641">
        <v>1562</v>
      </c>
      <c r="P9641">
        <v>1721</v>
      </c>
      <c r="Q9641" t="s">
        <v>17969</v>
      </c>
      <c r="R9641">
        <v>1277</v>
      </c>
      <c r="S9641">
        <v>1436</v>
      </c>
    </row>
    <row r="9642" spans="1:19" x14ac:dyDescent="0.3">
      <c r="A9642" s="60" t="s">
        <v>17958</v>
      </c>
      <c r="B9642" s="60">
        <v>-1</v>
      </c>
      <c r="C9642" s="60" t="s">
        <v>17992</v>
      </c>
      <c r="D9642" s="60" t="str">
        <f>INDEX(Transcripts[#Data], MATCH(Exons[[#This Row],[Transcript stable ID]], Transcripts[Transcript stable ID], 0), 4)</f>
        <v>NM_001160030.1</v>
      </c>
      <c r="E9642" t="s">
        <v>27</v>
      </c>
      <c r="J9642">
        <v>29069265</v>
      </c>
      <c r="K9642" s="47">
        <v>28979917</v>
      </c>
      <c r="L9642" s="47">
        <v>28980031</v>
      </c>
      <c r="N9642">
        <v>11</v>
      </c>
      <c r="O9642">
        <v>1722</v>
      </c>
      <c r="P9642">
        <v>1836</v>
      </c>
      <c r="Q9642" t="s">
        <v>17970</v>
      </c>
      <c r="R9642">
        <v>1437</v>
      </c>
      <c r="S9642">
        <v>1551</v>
      </c>
    </row>
    <row r="9643" spans="1:19" x14ac:dyDescent="0.3">
      <c r="A9643" s="60" t="s">
        <v>17958</v>
      </c>
      <c r="B9643" s="60">
        <v>-1</v>
      </c>
      <c r="C9643" s="60" t="s">
        <v>17992</v>
      </c>
      <c r="D9643" s="60" t="str">
        <f>INDEX(Transcripts[#Data], MATCH(Exons[[#This Row],[Transcript stable ID]], Transcripts[Transcript stable ID], 0), 4)</f>
        <v>NM_001160030.1</v>
      </c>
      <c r="E9643" t="s">
        <v>27</v>
      </c>
      <c r="J9643">
        <v>29069265</v>
      </c>
      <c r="K9643" s="47">
        <v>28971097</v>
      </c>
      <c r="L9643" s="47">
        <v>28971205</v>
      </c>
      <c r="N9643">
        <v>12</v>
      </c>
      <c r="O9643">
        <v>1837</v>
      </c>
      <c r="P9643">
        <v>1945</v>
      </c>
      <c r="Q9643" t="s">
        <v>17971</v>
      </c>
      <c r="R9643">
        <v>1552</v>
      </c>
      <c r="S9643">
        <v>1660</v>
      </c>
    </row>
    <row r="9644" spans="1:19" x14ac:dyDescent="0.3">
      <c r="A9644" s="60" t="s">
        <v>17958</v>
      </c>
      <c r="B9644" s="60">
        <v>-1</v>
      </c>
      <c r="C9644" s="60" t="s">
        <v>17992</v>
      </c>
      <c r="D9644" s="60" t="str">
        <f>INDEX(Transcripts[#Data], MATCH(Exons[[#This Row],[Transcript stable ID]], Transcripts[Transcript stable ID], 0), 4)</f>
        <v>NM_001160030.1</v>
      </c>
      <c r="E9644" t="s">
        <v>27</v>
      </c>
      <c r="J9644">
        <v>29069265</v>
      </c>
      <c r="K9644" s="47">
        <v>28963933</v>
      </c>
      <c r="L9644" s="47">
        <v>28964241</v>
      </c>
      <c r="N9644">
        <v>13</v>
      </c>
      <c r="O9644">
        <v>1946</v>
      </c>
      <c r="P9644">
        <v>2254</v>
      </c>
      <c r="Q9644" t="s">
        <v>17972</v>
      </c>
      <c r="R9644">
        <v>1661</v>
      </c>
      <c r="S9644">
        <v>1969</v>
      </c>
    </row>
    <row r="9645" spans="1:19" x14ac:dyDescent="0.3">
      <c r="A9645" s="60" t="s">
        <v>17958</v>
      </c>
      <c r="B9645" s="60">
        <v>-1</v>
      </c>
      <c r="C9645" s="60" t="s">
        <v>17992</v>
      </c>
      <c r="D9645" s="60" t="str">
        <f>INDEX(Transcripts[#Data], MATCH(Exons[[#This Row],[Transcript stable ID]], Transcripts[Transcript stable ID], 0), 4)</f>
        <v>NM_001160030.1</v>
      </c>
      <c r="E9645" t="s">
        <v>27</v>
      </c>
      <c r="J9645">
        <v>29069265</v>
      </c>
      <c r="K9645" s="47">
        <v>28959022</v>
      </c>
      <c r="L9645" s="47">
        <v>28959168</v>
      </c>
      <c r="N9645">
        <v>14</v>
      </c>
      <c r="O9645">
        <v>2255</v>
      </c>
      <c r="P9645">
        <v>2401</v>
      </c>
      <c r="Q9645" t="s">
        <v>17973</v>
      </c>
      <c r="R9645">
        <v>1970</v>
      </c>
      <c r="S9645">
        <v>2116</v>
      </c>
    </row>
    <row r="9646" spans="1:19" x14ac:dyDescent="0.3">
      <c r="A9646" s="60" t="s">
        <v>17958</v>
      </c>
      <c r="B9646" s="60">
        <v>-1</v>
      </c>
      <c r="C9646" s="60" t="s">
        <v>17992</v>
      </c>
      <c r="D9646" s="60" t="str">
        <f>INDEX(Transcripts[#Data], MATCH(Exons[[#This Row],[Transcript stable ID]], Transcripts[Transcript stable ID], 0), 4)</f>
        <v>NM_001160030.1</v>
      </c>
      <c r="E9646" t="s">
        <v>27</v>
      </c>
      <c r="F9646">
        <v>29068981</v>
      </c>
      <c r="G9646">
        <v>29069265</v>
      </c>
      <c r="J9646">
        <v>29069265</v>
      </c>
      <c r="K9646" s="47">
        <v>29068917</v>
      </c>
      <c r="L9646" s="47">
        <v>29069265</v>
      </c>
      <c r="N9646">
        <v>1</v>
      </c>
      <c r="O9646">
        <v>286</v>
      </c>
      <c r="P9646">
        <v>349</v>
      </c>
      <c r="Q9646" t="s">
        <v>17993</v>
      </c>
      <c r="R9646">
        <v>1</v>
      </c>
      <c r="S9646">
        <v>64</v>
      </c>
    </row>
    <row r="9647" spans="1:19" x14ac:dyDescent="0.3">
      <c r="A9647" s="60" t="s">
        <v>17958</v>
      </c>
      <c r="B9647" s="60">
        <v>-1</v>
      </c>
      <c r="C9647" s="60" t="s">
        <v>17992</v>
      </c>
      <c r="D9647" s="60" t="str">
        <f>INDEX(Transcripts[#Data], MATCH(Exons[[#This Row],[Transcript stable ID]], Transcripts[Transcript stable ID], 0), 4)</f>
        <v>NM_001160030.1</v>
      </c>
      <c r="E9647" t="s">
        <v>27</v>
      </c>
      <c r="H9647">
        <v>28942234</v>
      </c>
      <c r="I9647">
        <v>28942714</v>
      </c>
      <c r="J9647">
        <v>29069265</v>
      </c>
      <c r="K9647" s="47">
        <v>28942234</v>
      </c>
      <c r="L9647" s="47">
        <v>28942800</v>
      </c>
      <c r="N9647">
        <v>15</v>
      </c>
      <c r="O9647">
        <v>2402</v>
      </c>
      <c r="P9647">
        <v>2487</v>
      </c>
      <c r="Q9647" t="s">
        <v>17994</v>
      </c>
      <c r="R9647">
        <v>2117</v>
      </c>
      <c r="S9647">
        <v>2202</v>
      </c>
    </row>
    <row r="9648" spans="1:19" x14ac:dyDescent="0.3">
      <c r="A9648" s="60" t="s">
        <v>17958</v>
      </c>
      <c r="B9648" s="60">
        <v>-1</v>
      </c>
      <c r="C9648" s="60" t="s">
        <v>17995</v>
      </c>
      <c r="D9648" s="60" t="str">
        <f>INDEX(Transcripts[#Data], MATCH(Exons[[#This Row],[Transcript stable ID]], Transcripts[Transcript stable ID], 0), 4)</f>
        <v>NM_001160031.1</v>
      </c>
      <c r="E9648" t="s">
        <v>27</v>
      </c>
      <c r="J9648">
        <v>29069265</v>
      </c>
      <c r="K9648" s="47">
        <v>29041658</v>
      </c>
      <c r="L9648" s="47">
        <v>29041754</v>
      </c>
      <c r="N9648">
        <v>2</v>
      </c>
      <c r="O9648">
        <v>350</v>
      </c>
      <c r="P9648">
        <v>446</v>
      </c>
      <c r="Q9648" t="s">
        <v>17961</v>
      </c>
      <c r="R9648">
        <v>65</v>
      </c>
      <c r="S9648">
        <v>161</v>
      </c>
    </row>
    <row r="9649" spans="1:19" x14ac:dyDescent="0.3">
      <c r="A9649" s="60" t="s">
        <v>17958</v>
      </c>
      <c r="B9649" s="60">
        <v>-1</v>
      </c>
      <c r="C9649" s="60" t="s">
        <v>17995</v>
      </c>
      <c r="D9649" s="60" t="str">
        <f>INDEX(Transcripts[#Data], MATCH(Exons[[#This Row],[Transcript stable ID]], Transcripts[Transcript stable ID], 0), 4)</f>
        <v>NM_001160031.1</v>
      </c>
      <c r="E9649" t="s">
        <v>27</v>
      </c>
      <c r="J9649">
        <v>29069265</v>
      </c>
      <c r="K9649" s="47">
        <v>29041040</v>
      </c>
      <c r="L9649" s="47">
        <v>29041266</v>
      </c>
      <c r="N9649">
        <v>3</v>
      </c>
      <c r="O9649">
        <v>447</v>
      </c>
      <c r="P9649">
        <v>673</v>
      </c>
      <c r="Q9649" t="s">
        <v>17962</v>
      </c>
      <c r="R9649">
        <v>162</v>
      </c>
      <c r="S9649">
        <v>388</v>
      </c>
    </row>
    <row r="9650" spans="1:19" x14ac:dyDescent="0.3">
      <c r="A9650" s="60" t="s">
        <v>17958</v>
      </c>
      <c r="B9650" s="60">
        <v>-1</v>
      </c>
      <c r="C9650" s="60" t="s">
        <v>17995</v>
      </c>
      <c r="D9650" s="60" t="str">
        <f>INDEX(Transcripts[#Data], MATCH(Exons[[#This Row],[Transcript stable ID]], Transcripts[Transcript stable ID], 0), 4)</f>
        <v>NM_001160031.1</v>
      </c>
      <c r="E9650" t="s">
        <v>27</v>
      </c>
      <c r="J9650">
        <v>29069265</v>
      </c>
      <c r="K9650" s="47">
        <v>29012358</v>
      </c>
      <c r="L9650" s="47">
        <v>29012482</v>
      </c>
      <c r="N9650">
        <v>4</v>
      </c>
      <c r="O9650">
        <v>674</v>
      </c>
      <c r="P9650">
        <v>798</v>
      </c>
      <c r="Q9650" t="s">
        <v>17963</v>
      </c>
      <c r="R9650">
        <v>389</v>
      </c>
      <c r="S9650">
        <v>513</v>
      </c>
    </row>
    <row r="9651" spans="1:19" x14ac:dyDescent="0.3">
      <c r="A9651" s="60" t="s">
        <v>17958</v>
      </c>
      <c r="B9651" s="60">
        <v>-1</v>
      </c>
      <c r="C9651" s="60" t="s">
        <v>17995</v>
      </c>
      <c r="D9651" s="60" t="str">
        <f>INDEX(Transcripts[#Data], MATCH(Exons[[#This Row],[Transcript stable ID]], Transcripts[Transcript stable ID], 0), 4)</f>
        <v>NM_001160031.1</v>
      </c>
      <c r="E9651" t="s">
        <v>27</v>
      </c>
      <c r="J9651">
        <v>29069265</v>
      </c>
      <c r="K9651" s="47">
        <v>29008195</v>
      </c>
      <c r="L9651" s="47">
        <v>29008357</v>
      </c>
      <c r="N9651">
        <v>5</v>
      </c>
      <c r="O9651">
        <v>799</v>
      </c>
      <c r="P9651">
        <v>961</v>
      </c>
      <c r="Q9651" t="s">
        <v>17964</v>
      </c>
      <c r="R9651">
        <v>514</v>
      </c>
      <c r="S9651">
        <v>676</v>
      </c>
    </row>
    <row r="9652" spans="1:19" x14ac:dyDescent="0.3">
      <c r="A9652" s="60" t="s">
        <v>17958</v>
      </c>
      <c r="B9652" s="60">
        <v>-1</v>
      </c>
      <c r="C9652" s="60" t="s">
        <v>17995</v>
      </c>
      <c r="D9652" s="60" t="str">
        <f>INDEX(Transcripts[#Data], MATCH(Exons[[#This Row],[Transcript stable ID]], Transcripts[Transcript stable ID], 0), 4)</f>
        <v>NM_001160031.1</v>
      </c>
      <c r="E9652" t="s">
        <v>27</v>
      </c>
      <c r="J9652">
        <v>29069265</v>
      </c>
      <c r="K9652" s="47">
        <v>29007956</v>
      </c>
      <c r="L9652" s="47">
        <v>29008092</v>
      </c>
      <c r="N9652">
        <v>6</v>
      </c>
      <c r="O9652">
        <v>962</v>
      </c>
      <c r="P9652">
        <v>1098</v>
      </c>
      <c r="Q9652" t="s">
        <v>17965</v>
      </c>
      <c r="R9652">
        <v>677</v>
      </c>
      <c r="S9652">
        <v>813</v>
      </c>
    </row>
    <row r="9653" spans="1:19" x14ac:dyDescent="0.3">
      <c r="A9653" s="60" t="s">
        <v>17958</v>
      </c>
      <c r="B9653" s="60">
        <v>-1</v>
      </c>
      <c r="C9653" s="60" t="s">
        <v>17995</v>
      </c>
      <c r="D9653" s="60" t="str">
        <f>INDEX(Transcripts[#Data], MATCH(Exons[[#This Row],[Transcript stable ID]], Transcripts[Transcript stable ID], 0), 4)</f>
        <v>NM_001160031.1</v>
      </c>
      <c r="E9653" t="s">
        <v>27</v>
      </c>
      <c r="J9653">
        <v>29069265</v>
      </c>
      <c r="K9653" s="47">
        <v>29005273</v>
      </c>
      <c r="L9653" s="47">
        <v>29005447</v>
      </c>
      <c r="N9653">
        <v>7</v>
      </c>
      <c r="O9653">
        <v>1099</v>
      </c>
      <c r="P9653">
        <v>1273</v>
      </c>
      <c r="Q9653" t="s">
        <v>17966</v>
      </c>
      <c r="R9653">
        <v>814</v>
      </c>
      <c r="S9653">
        <v>988</v>
      </c>
    </row>
    <row r="9654" spans="1:19" x14ac:dyDescent="0.3">
      <c r="A9654" s="60" t="s">
        <v>17958</v>
      </c>
      <c r="B9654" s="60">
        <v>-1</v>
      </c>
      <c r="C9654" s="60" t="s">
        <v>17995</v>
      </c>
      <c r="D9654" s="60" t="str">
        <f>INDEX(Transcripts[#Data], MATCH(Exons[[#This Row],[Transcript stable ID]], Transcripts[Transcript stable ID], 0), 4)</f>
        <v>NM_001160031.1</v>
      </c>
      <c r="E9654" t="s">
        <v>27</v>
      </c>
      <c r="J9654">
        <v>29069265</v>
      </c>
      <c r="K9654" s="47">
        <v>29004187</v>
      </c>
      <c r="L9654" s="47">
        <v>29004304</v>
      </c>
      <c r="N9654">
        <v>8</v>
      </c>
      <c r="O9654">
        <v>1274</v>
      </c>
      <c r="P9654">
        <v>1391</v>
      </c>
      <c r="Q9654" t="s">
        <v>17967</v>
      </c>
      <c r="R9654">
        <v>989</v>
      </c>
      <c r="S9654">
        <v>1106</v>
      </c>
    </row>
    <row r="9655" spans="1:19" x14ac:dyDescent="0.3">
      <c r="A9655" s="60" t="s">
        <v>17958</v>
      </c>
      <c r="B9655" s="60">
        <v>-1</v>
      </c>
      <c r="C9655" s="60" t="s">
        <v>17995</v>
      </c>
      <c r="D9655" s="60" t="str">
        <f>INDEX(Transcripts[#Data], MATCH(Exons[[#This Row],[Transcript stable ID]], Transcripts[Transcript stable ID], 0), 4)</f>
        <v>NM_001160031.1</v>
      </c>
      <c r="E9655" t="s">
        <v>27</v>
      </c>
      <c r="J9655">
        <v>29069265</v>
      </c>
      <c r="K9655" s="47">
        <v>29001889</v>
      </c>
      <c r="L9655" s="47">
        <v>29002058</v>
      </c>
      <c r="N9655">
        <v>9</v>
      </c>
      <c r="O9655">
        <v>1392</v>
      </c>
      <c r="P9655">
        <v>1561</v>
      </c>
      <c r="Q9655" t="s">
        <v>17968</v>
      </c>
      <c r="R9655">
        <v>1107</v>
      </c>
      <c r="S9655">
        <v>1276</v>
      </c>
    </row>
    <row r="9656" spans="1:19" x14ac:dyDescent="0.3">
      <c r="A9656" s="60" t="s">
        <v>17958</v>
      </c>
      <c r="B9656" s="60">
        <v>-1</v>
      </c>
      <c r="C9656" s="60" t="s">
        <v>17995</v>
      </c>
      <c r="D9656" s="60" t="str">
        <f>INDEX(Transcripts[#Data], MATCH(Exons[[#This Row],[Transcript stable ID]], Transcripts[Transcript stable ID], 0), 4)</f>
        <v>NM_001160031.1</v>
      </c>
      <c r="E9656" t="s">
        <v>27</v>
      </c>
      <c r="J9656">
        <v>29069265</v>
      </c>
      <c r="K9656" s="47">
        <v>29001296</v>
      </c>
      <c r="L9656" s="47">
        <v>29001455</v>
      </c>
      <c r="N9656">
        <v>10</v>
      </c>
      <c r="O9656">
        <v>1562</v>
      </c>
      <c r="P9656">
        <v>1721</v>
      </c>
      <c r="Q9656" t="s">
        <v>17969</v>
      </c>
      <c r="R9656">
        <v>1277</v>
      </c>
      <c r="S9656">
        <v>1436</v>
      </c>
    </row>
    <row r="9657" spans="1:19" x14ac:dyDescent="0.3">
      <c r="A9657" s="60" t="s">
        <v>17958</v>
      </c>
      <c r="B9657" s="60">
        <v>-1</v>
      </c>
      <c r="C9657" s="60" t="s">
        <v>17995</v>
      </c>
      <c r="D9657" s="60" t="str">
        <f>INDEX(Transcripts[#Data], MATCH(Exons[[#This Row],[Transcript stable ID]], Transcripts[Transcript stable ID], 0), 4)</f>
        <v>NM_001160031.1</v>
      </c>
      <c r="E9657" t="s">
        <v>27</v>
      </c>
      <c r="J9657">
        <v>29069265</v>
      </c>
      <c r="K9657" s="47">
        <v>28979917</v>
      </c>
      <c r="L9657" s="47">
        <v>28980031</v>
      </c>
      <c r="N9657">
        <v>11</v>
      </c>
      <c r="O9657">
        <v>1722</v>
      </c>
      <c r="P9657">
        <v>1836</v>
      </c>
      <c r="Q9657" t="s">
        <v>17970</v>
      </c>
      <c r="R9657">
        <v>1437</v>
      </c>
      <c r="S9657">
        <v>1551</v>
      </c>
    </row>
    <row r="9658" spans="1:19" x14ac:dyDescent="0.3">
      <c r="A9658" s="60" t="s">
        <v>17958</v>
      </c>
      <c r="B9658" s="60">
        <v>-1</v>
      </c>
      <c r="C9658" s="60" t="s">
        <v>17995</v>
      </c>
      <c r="D9658" s="60" t="str">
        <f>INDEX(Transcripts[#Data], MATCH(Exons[[#This Row],[Transcript stable ID]], Transcripts[Transcript stable ID], 0), 4)</f>
        <v>NM_001160031.1</v>
      </c>
      <c r="E9658" t="s">
        <v>27</v>
      </c>
      <c r="F9658">
        <v>29068981</v>
      </c>
      <c r="G9658">
        <v>29069265</v>
      </c>
      <c r="J9658">
        <v>29069265</v>
      </c>
      <c r="K9658" s="47">
        <v>29068917</v>
      </c>
      <c r="L9658" s="47">
        <v>29069265</v>
      </c>
      <c r="N9658">
        <v>1</v>
      </c>
      <c r="O9658">
        <v>286</v>
      </c>
      <c r="P9658">
        <v>349</v>
      </c>
      <c r="Q9658" t="s">
        <v>17993</v>
      </c>
      <c r="R9658">
        <v>1</v>
      </c>
      <c r="S9658">
        <v>64</v>
      </c>
    </row>
    <row r="9659" spans="1:19" x14ac:dyDescent="0.3">
      <c r="A9659" s="60" t="s">
        <v>17958</v>
      </c>
      <c r="B9659" s="60">
        <v>-1</v>
      </c>
      <c r="C9659" s="60" t="s">
        <v>17995</v>
      </c>
      <c r="D9659" s="60" t="str">
        <f>INDEX(Transcripts[#Data], MATCH(Exons[[#This Row],[Transcript stable ID]], Transcripts[Transcript stable ID], 0), 4)</f>
        <v>NM_001160031.1</v>
      </c>
      <c r="E9659" t="s">
        <v>27</v>
      </c>
      <c r="J9659">
        <v>29069265</v>
      </c>
      <c r="K9659" s="47">
        <v>28973181</v>
      </c>
      <c r="L9659" s="47">
        <v>28973255</v>
      </c>
      <c r="N9659">
        <v>12</v>
      </c>
      <c r="O9659">
        <v>1837</v>
      </c>
      <c r="P9659">
        <v>1911</v>
      </c>
      <c r="Q9659" t="s">
        <v>17996</v>
      </c>
      <c r="R9659">
        <v>1552</v>
      </c>
      <c r="S9659">
        <v>1626</v>
      </c>
    </row>
    <row r="9660" spans="1:19" x14ac:dyDescent="0.3">
      <c r="A9660" s="60" t="s">
        <v>103</v>
      </c>
      <c r="B9660" s="60">
        <v>1</v>
      </c>
      <c r="C9660" s="60" t="s">
        <v>3904</v>
      </c>
      <c r="D9660" s="60" t="str">
        <f>INDEX(Transcripts[#Data], MATCH(Exons[[#This Row],[Transcript stable ID]], Transcripts[Transcript stable ID], 0), 4)</f>
        <v>NM_001077490.2</v>
      </c>
      <c r="E9660" t="s">
        <v>27</v>
      </c>
      <c r="J9660">
        <v>57428511</v>
      </c>
      <c r="K9660" s="47">
        <v>57428511</v>
      </c>
      <c r="L9660" s="47">
        <v>57430388</v>
      </c>
      <c r="N9660">
        <v>1</v>
      </c>
      <c r="O9660">
        <v>1</v>
      </c>
      <c r="P9660">
        <v>1878</v>
      </c>
      <c r="Q9660" t="s">
        <v>17997</v>
      </c>
      <c r="R9660">
        <v>1</v>
      </c>
      <c r="S9660">
        <v>1878</v>
      </c>
    </row>
    <row r="9661" spans="1:19" x14ac:dyDescent="0.3">
      <c r="A9661" s="60" t="s">
        <v>103</v>
      </c>
      <c r="B9661" s="60">
        <v>1</v>
      </c>
      <c r="C9661" s="60" t="s">
        <v>3886</v>
      </c>
      <c r="D9661" s="60" t="str">
        <f>INDEX(Transcripts[#Data], MATCH(Exons[[#This Row],[Transcript stable ID]], Transcripts[Transcript stable ID], 0), 4)</f>
        <v>NM_001309840.1</v>
      </c>
      <c r="E9661" t="s">
        <v>27</v>
      </c>
      <c r="F9661">
        <v>57414773</v>
      </c>
      <c r="G9661">
        <v>57415161</v>
      </c>
      <c r="H9661">
        <v>57415900</v>
      </c>
      <c r="I9661">
        <v>57415941</v>
      </c>
      <c r="J9661">
        <v>57414773</v>
      </c>
      <c r="K9661" s="47">
        <v>57414773</v>
      </c>
      <c r="L9661" s="47">
        <v>57415941</v>
      </c>
      <c r="N9661">
        <v>1</v>
      </c>
      <c r="O9661">
        <v>390</v>
      </c>
      <c r="P9661">
        <v>1127</v>
      </c>
      <c r="Q9661" t="s">
        <v>17998</v>
      </c>
      <c r="R9661">
        <v>1</v>
      </c>
      <c r="S9661">
        <v>738</v>
      </c>
    </row>
    <row r="9662" spans="1:19" x14ac:dyDescent="0.3">
      <c r="A9662" s="60" t="s">
        <v>103</v>
      </c>
      <c r="B9662" s="60">
        <v>1</v>
      </c>
      <c r="C9662" s="60" t="s">
        <v>3886</v>
      </c>
      <c r="D9662" s="60" t="str">
        <f>INDEX(Transcripts[#Data], MATCH(Exons[[#This Row],[Transcript stable ID]], Transcripts[Transcript stable ID], 0), 4)</f>
        <v>NM_001309840.1</v>
      </c>
      <c r="E9662" t="s">
        <v>27</v>
      </c>
      <c r="H9662">
        <v>57470667</v>
      </c>
      <c r="I9662">
        <v>57470739</v>
      </c>
      <c r="J9662">
        <v>57414773</v>
      </c>
      <c r="K9662" s="47">
        <v>57470667</v>
      </c>
      <c r="L9662" s="47">
        <v>57470739</v>
      </c>
      <c r="N9662">
        <v>2</v>
      </c>
      <c r="Q9662" t="s">
        <v>12383</v>
      </c>
    </row>
    <row r="9663" spans="1:19" x14ac:dyDescent="0.3">
      <c r="A9663" s="60" t="s">
        <v>103</v>
      </c>
      <c r="B9663" s="60">
        <v>1</v>
      </c>
      <c r="C9663" s="60" t="s">
        <v>3886</v>
      </c>
      <c r="D9663" s="60" t="str">
        <f>INDEX(Transcripts[#Data], MATCH(Exons[[#This Row],[Transcript stable ID]], Transcripts[Transcript stable ID], 0), 4)</f>
        <v>NM_001309840.1</v>
      </c>
      <c r="E9663" t="s">
        <v>27</v>
      </c>
      <c r="H9663">
        <v>57473996</v>
      </c>
      <c r="I9663">
        <v>57474040</v>
      </c>
      <c r="J9663">
        <v>57414773</v>
      </c>
      <c r="K9663" s="47">
        <v>57473996</v>
      </c>
      <c r="L9663" s="47">
        <v>57474040</v>
      </c>
      <c r="N9663">
        <v>3</v>
      </c>
      <c r="Q9663" t="s">
        <v>12384</v>
      </c>
    </row>
    <row r="9664" spans="1:19" x14ac:dyDescent="0.3">
      <c r="A9664" s="60" t="s">
        <v>103</v>
      </c>
      <c r="B9664" s="60">
        <v>1</v>
      </c>
      <c r="C9664" s="60" t="s">
        <v>3886</v>
      </c>
      <c r="D9664" s="60" t="str">
        <f>INDEX(Transcripts[#Data], MATCH(Exons[[#This Row],[Transcript stable ID]], Transcripts[Transcript stable ID], 0), 4)</f>
        <v>NM_001309840.1</v>
      </c>
      <c r="E9664" t="s">
        <v>27</v>
      </c>
      <c r="H9664">
        <v>57478586</v>
      </c>
      <c r="I9664">
        <v>57478640</v>
      </c>
      <c r="J9664">
        <v>57414773</v>
      </c>
      <c r="K9664" s="47">
        <v>57478586</v>
      </c>
      <c r="L9664" s="47">
        <v>57478640</v>
      </c>
      <c r="N9664">
        <v>4</v>
      </c>
      <c r="Q9664" t="s">
        <v>17999</v>
      </c>
    </row>
    <row r="9665" spans="1:19" x14ac:dyDescent="0.3">
      <c r="A9665" s="60" t="s">
        <v>103</v>
      </c>
      <c r="B9665" s="60">
        <v>1</v>
      </c>
      <c r="C9665" s="60" t="s">
        <v>3886</v>
      </c>
      <c r="D9665" s="60" t="str">
        <f>INDEX(Transcripts[#Data], MATCH(Exons[[#This Row],[Transcript stable ID]], Transcripts[Transcript stable ID], 0), 4)</f>
        <v>NM_001309840.1</v>
      </c>
      <c r="E9665" t="s">
        <v>27</v>
      </c>
      <c r="H9665">
        <v>57478727</v>
      </c>
      <c r="I9665">
        <v>57478846</v>
      </c>
      <c r="J9665">
        <v>57414773</v>
      </c>
      <c r="K9665" s="47">
        <v>57478727</v>
      </c>
      <c r="L9665" s="47">
        <v>57478846</v>
      </c>
      <c r="N9665">
        <v>5</v>
      </c>
      <c r="Q9665" t="s">
        <v>12385</v>
      </c>
    </row>
    <row r="9666" spans="1:19" x14ac:dyDescent="0.3">
      <c r="A9666" s="60" t="s">
        <v>103</v>
      </c>
      <c r="B9666" s="60">
        <v>1</v>
      </c>
      <c r="C9666" s="60" t="s">
        <v>3886</v>
      </c>
      <c r="D9666" s="60" t="str">
        <f>INDEX(Transcripts[#Data], MATCH(Exons[[#This Row],[Transcript stable ID]], Transcripts[Transcript stable ID], 0), 4)</f>
        <v>NM_001309840.1</v>
      </c>
      <c r="E9666" t="s">
        <v>27</v>
      </c>
      <c r="H9666">
        <v>57480438</v>
      </c>
      <c r="I9666">
        <v>57480535</v>
      </c>
      <c r="J9666">
        <v>57414773</v>
      </c>
      <c r="K9666" s="47">
        <v>57480438</v>
      </c>
      <c r="L9666" s="47">
        <v>57480535</v>
      </c>
      <c r="N9666">
        <v>6</v>
      </c>
      <c r="Q9666" t="s">
        <v>12386</v>
      </c>
    </row>
    <row r="9667" spans="1:19" x14ac:dyDescent="0.3">
      <c r="A9667" s="60" t="s">
        <v>103</v>
      </c>
      <c r="B9667" s="60">
        <v>1</v>
      </c>
      <c r="C9667" s="60" t="s">
        <v>3886</v>
      </c>
      <c r="D9667" s="60" t="str">
        <f>INDEX(Transcripts[#Data], MATCH(Exons[[#This Row],[Transcript stable ID]], Transcripts[Transcript stable ID], 0), 4)</f>
        <v>NM_001309840.1</v>
      </c>
      <c r="E9667" t="s">
        <v>27</v>
      </c>
      <c r="H9667">
        <v>57484217</v>
      </c>
      <c r="I9667">
        <v>57484271</v>
      </c>
      <c r="J9667">
        <v>57414773</v>
      </c>
      <c r="K9667" s="47">
        <v>57484217</v>
      </c>
      <c r="L9667" s="47">
        <v>57484271</v>
      </c>
      <c r="N9667">
        <v>7</v>
      </c>
      <c r="Q9667" t="s">
        <v>12387</v>
      </c>
    </row>
    <row r="9668" spans="1:19" x14ac:dyDescent="0.3">
      <c r="A9668" s="60" t="s">
        <v>103</v>
      </c>
      <c r="B9668" s="60">
        <v>1</v>
      </c>
      <c r="C9668" s="60" t="s">
        <v>3886</v>
      </c>
      <c r="D9668" s="60" t="str">
        <f>INDEX(Transcripts[#Data], MATCH(Exons[[#This Row],[Transcript stable ID]], Transcripts[Transcript stable ID], 0), 4)</f>
        <v>NM_001309840.1</v>
      </c>
      <c r="E9668" t="s">
        <v>27</v>
      </c>
      <c r="H9668">
        <v>57484405</v>
      </c>
      <c r="I9668">
        <v>57484478</v>
      </c>
      <c r="J9668">
        <v>57414773</v>
      </c>
      <c r="K9668" s="47">
        <v>57484405</v>
      </c>
      <c r="L9668" s="47">
        <v>57484478</v>
      </c>
      <c r="N9668">
        <v>8</v>
      </c>
      <c r="Q9668" t="s">
        <v>12388</v>
      </c>
    </row>
    <row r="9669" spans="1:19" x14ac:dyDescent="0.3">
      <c r="A9669" s="60" t="s">
        <v>103</v>
      </c>
      <c r="B9669" s="60">
        <v>1</v>
      </c>
      <c r="C9669" s="60" t="s">
        <v>3886</v>
      </c>
      <c r="D9669" s="60" t="str">
        <f>INDEX(Transcripts[#Data], MATCH(Exons[[#This Row],[Transcript stable ID]], Transcripts[Transcript stable ID], 0), 4)</f>
        <v>NM_001309840.1</v>
      </c>
      <c r="E9669" t="s">
        <v>27</v>
      </c>
      <c r="H9669">
        <v>57484576</v>
      </c>
      <c r="I9669">
        <v>57484634</v>
      </c>
      <c r="J9669">
        <v>57414773</v>
      </c>
      <c r="K9669" s="47">
        <v>57484576</v>
      </c>
      <c r="L9669" s="47">
        <v>57484634</v>
      </c>
      <c r="N9669">
        <v>9</v>
      </c>
      <c r="Q9669" t="s">
        <v>12389</v>
      </c>
    </row>
    <row r="9670" spans="1:19" x14ac:dyDescent="0.3">
      <c r="A9670" s="60" t="s">
        <v>103</v>
      </c>
      <c r="B9670" s="60">
        <v>1</v>
      </c>
      <c r="C9670" s="60" t="s">
        <v>3886</v>
      </c>
      <c r="D9670" s="60" t="str">
        <f>INDEX(Transcripts[#Data], MATCH(Exons[[#This Row],[Transcript stable ID]], Transcripts[Transcript stable ID], 0), 4)</f>
        <v>NM_001309840.1</v>
      </c>
      <c r="E9670" t="s">
        <v>27</v>
      </c>
      <c r="H9670">
        <v>57484739</v>
      </c>
      <c r="I9670">
        <v>57484859</v>
      </c>
      <c r="J9670">
        <v>57414773</v>
      </c>
      <c r="K9670" s="47">
        <v>57484739</v>
      </c>
      <c r="L9670" s="47">
        <v>57484859</v>
      </c>
      <c r="N9670">
        <v>10</v>
      </c>
      <c r="Q9670" t="s">
        <v>12390</v>
      </c>
    </row>
    <row r="9671" spans="1:19" x14ac:dyDescent="0.3">
      <c r="A9671" s="60" t="s">
        <v>103</v>
      </c>
      <c r="B9671" s="60">
        <v>1</v>
      </c>
      <c r="C9671" s="60" t="s">
        <v>3886</v>
      </c>
      <c r="D9671" s="60" t="str">
        <f>INDEX(Transcripts[#Data], MATCH(Exons[[#This Row],[Transcript stable ID]], Transcripts[Transcript stable ID], 0), 4)</f>
        <v>NM_001309840.1</v>
      </c>
      <c r="E9671" t="s">
        <v>27</v>
      </c>
      <c r="H9671">
        <v>57485006</v>
      </c>
      <c r="I9671">
        <v>57485136</v>
      </c>
      <c r="J9671">
        <v>57414773</v>
      </c>
      <c r="K9671" s="47">
        <v>57485006</v>
      </c>
      <c r="L9671" s="47">
        <v>57485136</v>
      </c>
      <c r="N9671">
        <v>11</v>
      </c>
      <c r="Q9671" t="s">
        <v>12391</v>
      </c>
    </row>
    <row r="9672" spans="1:19" x14ac:dyDescent="0.3">
      <c r="A9672" s="60" t="s">
        <v>103</v>
      </c>
      <c r="B9672" s="60">
        <v>1</v>
      </c>
      <c r="C9672" s="60" t="s">
        <v>3886</v>
      </c>
      <c r="D9672" s="60" t="str">
        <f>INDEX(Transcripts[#Data], MATCH(Exons[[#This Row],[Transcript stable ID]], Transcripts[Transcript stable ID], 0), 4)</f>
        <v>NM_001309840.1</v>
      </c>
      <c r="E9672" t="s">
        <v>27</v>
      </c>
      <c r="H9672">
        <v>57485389</v>
      </c>
      <c r="I9672">
        <v>57485456</v>
      </c>
      <c r="J9672">
        <v>57414773</v>
      </c>
      <c r="K9672" s="47">
        <v>57485389</v>
      </c>
      <c r="L9672" s="47">
        <v>57485456</v>
      </c>
      <c r="N9672">
        <v>12</v>
      </c>
      <c r="Q9672" t="s">
        <v>12392</v>
      </c>
    </row>
    <row r="9673" spans="1:19" x14ac:dyDescent="0.3">
      <c r="A9673" s="60" t="s">
        <v>103</v>
      </c>
      <c r="B9673" s="60">
        <v>1</v>
      </c>
      <c r="C9673" s="60" t="s">
        <v>3886</v>
      </c>
      <c r="D9673" s="60" t="str">
        <f>INDEX(Transcripts[#Data], MATCH(Exons[[#This Row],[Transcript stable ID]], Transcripts[Transcript stable ID], 0), 4)</f>
        <v>NM_001309840.1</v>
      </c>
      <c r="E9673" t="s">
        <v>27</v>
      </c>
      <c r="H9673">
        <v>57485738</v>
      </c>
      <c r="I9673">
        <v>57486247</v>
      </c>
      <c r="J9673">
        <v>57414773</v>
      </c>
      <c r="K9673" s="47">
        <v>57485738</v>
      </c>
      <c r="L9673" s="47">
        <v>57486247</v>
      </c>
      <c r="N9673">
        <v>13</v>
      </c>
      <c r="Q9673" t="s">
        <v>12393</v>
      </c>
    </row>
    <row r="9674" spans="1:19" x14ac:dyDescent="0.3">
      <c r="A9674" s="60" t="s">
        <v>103</v>
      </c>
      <c r="B9674" s="60">
        <v>1</v>
      </c>
      <c r="C9674" s="60" t="s">
        <v>3919</v>
      </c>
      <c r="D9674" s="60" t="str">
        <f>INDEX(Transcripts[#Data], MATCH(Exons[[#This Row],[Transcript stable ID]], Transcripts[Transcript stable ID], 0), 4)</f>
        <v>NM_001309842.1</v>
      </c>
      <c r="E9674" t="s">
        <v>27</v>
      </c>
      <c r="J9674">
        <v>57466771</v>
      </c>
      <c r="K9674" s="47">
        <v>57470667</v>
      </c>
      <c r="L9674" s="47">
        <v>57470739</v>
      </c>
      <c r="N9674">
        <v>2</v>
      </c>
      <c r="O9674">
        <v>151</v>
      </c>
      <c r="P9674">
        <v>223</v>
      </c>
      <c r="Q9674" t="s">
        <v>12397</v>
      </c>
      <c r="R9674">
        <v>140</v>
      </c>
      <c r="S9674">
        <v>212</v>
      </c>
    </row>
    <row r="9675" spans="1:19" x14ac:dyDescent="0.3">
      <c r="A9675" s="60" t="s">
        <v>103</v>
      </c>
      <c r="B9675" s="60">
        <v>1</v>
      </c>
      <c r="C9675" s="60" t="s">
        <v>3919</v>
      </c>
      <c r="D9675" s="60" t="str">
        <f>INDEX(Transcripts[#Data], MATCH(Exons[[#This Row],[Transcript stable ID]], Transcripts[Transcript stable ID], 0), 4)</f>
        <v>NM_001309842.1</v>
      </c>
      <c r="E9675" t="s">
        <v>27</v>
      </c>
      <c r="J9675">
        <v>57466771</v>
      </c>
      <c r="K9675" s="47">
        <v>57473996</v>
      </c>
      <c r="L9675" s="47">
        <v>57474040</v>
      </c>
      <c r="N9675">
        <v>3</v>
      </c>
      <c r="O9675">
        <v>224</v>
      </c>
      <c r="P9675">
        <v>268</v>
      </c>
      <c r="Q9675" t="s">
        <v>12398</v>
      </c>
      <c r="R9675">
        <v>213</v>
      </c>
      <c r="S9675">
        <v>257</v>
      </c>
    </row>
    <row r="9676" spans="1:19" x14ac:dyDescent="0.3">
      <c r="A9676" s="60" t="s">
        <v>103</v>
      </c>
      <c r="B9676" s="60">
        <v>1</v>
      </c>
      <c r="C9676" s="60" t="s">
        <v>3919</v>
      </c>
      <c r="D9676" s="60" t="str">
        <f>INDEX(Transcripts[#Data], MATCH(Exons[[#This Row],[Transcript stable ID]], Transcripts[Transcript stable ID], 0), 4)</f>
        <v>NM_001309842.1</v>
      </c>
      <c r="E9676" t="s">
        <v>27</v>
      </c>
      <c r="H9676">
        <v>57475011</v>
      </c>
      <c r="I9676">
        <v>57475465</v>
      </c>
      <c r="J9676">
        <v>57466771</v>
      </c>
      <c r="K9676" s="47">
        <v>57475004</v>
      </c>
      <c r="L9676" s="47">
        <v>57475465</v>
      </c>
      <c r="N9676">
        <v>4</v>
      </c>
      <c r="O9676">
        <v>269</v>
      </c>
      <c r="P9676">
        <v>275</v>
      </c>
      <c r="Q9676" t="s">
        <v>18000</v>
      </c>
      <c r="R9676">
        <v>258</v>
      </c>
      <c r="S9676">
        <v>264</v>
      </c>
    </row>
    <row r="9677" spans="1:19" x14ac:dyDescent="0.3">
      <c r="A9677" s="60" t="s">
        <v>103</v>
      </c>
      <c r="B9677" s="60">
        <v>1</v>
      </c>
      <c r="C9677" s="60" t="s">
        <v>3919</v>
      </c>
      <c r="D9677" s="60" t="str">
        <f>INDEX(Transcripts[#Data], MATCH(Exons[[#This Row],[Transcript stable ID]], Transcripts[Transcript stable ID], 0), 4)</f>
        <v>NM_001309842.1</v>
      </c>
      <c r="E9677" t="s">
        <v>27</v>
      </c>
      <c r="F9677">
        <v>57466771</v>
      </c>
      <c r="G9677">
        <v>57466781</v>
      </c>
      <c r="J9677">
        <v>57466771</v>
      </c>
      <c r="K9677" s="47">
        <v>57466771</v>
      </c>
      <c r="L9677" s="47">
        <v>57466920</v>
      </c>
      <c r="N9677">
        <v>1</v>
      </c>
      <c r="O9677">
        <v>12</v>
      </c>
      <c r="P9677">
        <v>150</v>
      </c>
      <c r="Q9677" t="s">
        <v>18001</v>
      </c>
      <c r="R9677">
        <v>1</v>
      </c>
      <c r="S9677">
        <v>139</v>
      </c>
    </row>
    <row r="9678" spans="1:19" x14ac:dyDescent="0.3">
      <c r="A9678" s="60" t="s">
        <v>103</v>
      </c>
      <c r="B9678" s="60">
        <v>1</v>
      </c>
      <c r="C9678" s="60" t="s">
        <v>3900</v>
      </c>
      <c r="D9678" s="60" t="str">
        <f>INDEX(Transcripts[#Data], MATCH(Exons[[#This Row],[Transcript stable ID]], Transcripts[Transcript stable ID], 0), 4)</f>
        <v>NM_080426.3</v>
      </c>
      <c r="E9678" t="s">
        <v>27</v>
      </c>
      <c r="J9678">
        <v>57466357</v>
      </c>
      <c r="K9678" s="47">
        <v>57470667</v>
      </c>
      <c r="L9678" s="47">
        <v>57470739</v>
      </c>
      <c r="N9678">
        <v>2</v>
      </c>
      <c r="O9678">
        <v>565</v>
      </c>
      <c r="P9678">
        <v>637</v>
      </c>
      <c r="Q9678" t="s">
        <v>12397</v>
      </c>
      <c r="R9678">
        <v>140</v>
      </c>
      <c r="S9678">
        <v>212</v>
      </c>
    </row>
    <row r="9679" spans="1:19" x14ac:dyDescent="0.3">
      <c r="A9679" s="60" t="s">
        <v>103</v>
      </c>
      <c r="B9679" s="60">
        <v>1</v>
      </c>
      <c r="C9679" s="60" t="s">
        <v>3900</v>
      </c>
      <c r="D9679" s="60" t="str">
        <f>INDEX(Transcripts[#Data], MATCH(Exons[[#This Row],[Transcript stable ID]], Transcripts[Transcript stable ID], 0), 4)</f>
        <v>NM_080426.3</v>
      </c>
      <c r="E9679" t="s">
        <v>27</v>
      </c>
      <c r="J9679">
        <v>57466357</v>
      </c>
      <c r="K9679" s="47">
        <v>57478727</v>
      </c>
      <c r="L9679" s="47">
        <v>57478846</v>
      </c>
      <c r="N9679">
        <v>4</v>
      </c>
      <c r="O9679">
        <v>696</v>
      </c>
      <c r="P9679">
        <v>815</v>
      </c>
      <c r="Q9679" t="s">
        <v>12400</v>
      </c>
      <c r="R9679">
        <v>271</v>
      </c>
      <c r="S9679">
        <v>390</v>
      </c>
    </row>
    <row r="9680" spans="1:19" x14ac:dyDescent="0.3">
      <c r="A9680" s="60" t="s">
        <v>103</v>
      </c>
      <c r="B9680" s="60">
        <v>1</v>
      </c>
      <c r="C9680" s="60" t="s">
        <v>3900</v>
      </c>
      <c r="D9680" s="60" t="str">
        <f>INDEX(Transcripts[#Data], MATCH(Exons[[#This Row],[Transcript stable ID]], Transcripts[Transcript stable ID], 0), 4)</f>
        <v>NM_080426.3</v>
      </c>
      <c r="E9680" t="s">
        <v>27</v>
      </c>
      <c r="J9680">
        <v>57466357</v>
      </c>
      <c r="K9680" s="47">
        <v>57480438</v>
      </c>
      <c r="L9680" s="47">
        <v>57480535</v>
      </c>
      <c r="N9680">
        <v>5</v>
      </c>
      <c r="O9680">
        <v>816</v>
      </c>
      <c r="P9680">
        <v>913</v>
      </c>
      <c r="Q9680" t="s">
        <v>12401</v>
      </c>
      <c r="R9680">
        <v>391</v>
      </c>
      <c r="S9680">
        <v>488</v>
      </c>
    </row>
    <row r="9681" spans="1:19" x14ac:dyDescent="0.3">
      <c r="A9681" s="60" t="s">
        <v>103</v>
      </c>
      <c r="B9681" s="60">
        <v>1</v>
      </c>
      <c r="C9681" s="60" t="s">
        <v>3900</v>
      </c>
      <c r="D9681" s="60" t="str">
        <f>INDEX(Transcripts[#Data], MATCH(Exons[[#This Row],[Transcript stable ID]], Transcripts[Transcript stable ID], 0), 4)</f>
        <v>NM_080426.3</v>
      </c>
      <c r="E9681" t="s">
        <v>27</v>
      </c>
      <c r="J9681">
        <v>57466357</v>
      </c>
      <c r="K9681" s="47">
        <v>57484217</v>
      </c>
      <c r="L9681" s="47">
        <v>57484271</v>
      </c>
      <c r="N9681">
        <v>6</v>
      </c>
      <c r="O9681">
        <v>914</v>
      </c>
      <c r="P9681">
        <v>968</v>
      </c>
      <c r="Q9681" t="s">
        <v>12402</v>
      </c>
      <c r="R9681">
        <v>489</v>
      </c>
      <c r="S9681">
        <v>543</v>
      </c>
    </row>
    <row r="9682" spans="1:19" x14ac:dyDescent="0.3">
      <c r="A9682" s="60" t="s">
        <v>103</v>
      </c>
      <c r="B9682" s="60">
        <v>1</v>
      </c>
      <c r="C9682" s="60" t="s">
        <v>3900</v>
      </c>
      <c r="D9682" s="60" t="str">
        <f>INDEX(Transcripts[#Data], MATCH(Exons[[#This Row],[Transcript stable ID]], Transcripts[Transcript stable ID], 0), 4)</f>
        <v>NM_080426.3</v>
      </c>
      <c r="E9682" t="s">
        <v>27</v>
      </c>
      <c r="J9682">
        <v>57466357</v>
      </c>
      <c r="K9682" s="47">
        <v>57484405</v>
      </c>
      <c r="L9682" s="47">
        <v>57484478</v>
      </c>
      <c r="N9682">
        <v>7</v>
      </c>
      <c r="O9682">
        <v>969</v>
      </c>
      <c r="P9682">
        <v>1042</v>
      </c>
      <c r="Q9682" t="s">
        <v>12403</v>
      </c>
      <c r="R9682">
        <v>544</v>
      </c>
      <c r="S9682">
        <v>617</v>
      </c>
    </row>
    <row r="9683" spans="1:19" x14ac:dyDescent="0.3">
      <c r="A9683" s="60" t="s">
        <v>103</v>
      </c>
      <c r="B9683" s="60">
        <v>1</v>
      </c>
      <c r="C9683" s="60" t="s">
        <v>3900</v>
      </c>
      <c r="D9683" s="60" t="str">
        <f>INDEX(Transcripts[#Data], MATCH(Exons[[#This Row],[Transcript stable ID]], Transcripts[Transcript stable ID], 0), 4)</f>
        <v>NM_080426.3</v>
      </c>
      <c r="E9683" t="s">
        <v>27</v>
      </c>
      <c r="J9683">
        <v>57466357</v>
      </c>
      <c r="K9683" s="47">
        <v>57484576</v>
      </c>
      <c r="L9683" s="47">
        <v>57484634</v>
      </c>
      <c r="N9683">
        <v>8</v>
      </c>
      <c r="O9683">
        <v>1043</v>
      </c>
      <c r="P9683">
        <v>1101</v>
      </c>
      <c r="Q9683" t="s">
        <v>12404</v>
      </c>
      <c r="R9683">
        <v>618</v>
      </c>
      <c r="S9683">
        <v>676</v>
      </c>
    </row>
    <row r="9684" spans="1:19" x14ac:dyDescent="0.3">
      <c r="A9684" s="60" t="s">
        <v>103</v>
      </c>
      <c r="B9684" s="60">
        <v>1</v>
      </c>
      <c r="C9684" s="60" t="s">
        <v>3900</v>
      </c>
      <c r="D9684" s="60" t="str">
        <f>INDEX(Transcripts[#Data], MATCH(Exons[[#This Row],[Transcript stable ID]], Transcripts[Transcript stable ID], 0), 4)</f>
        <v>NM_080426.3</v>
      </c>
      <c r="E9684" t="s">
        <v>27</v>
      </c>
      <c r="J9684">
        <v>57466357</v>
      </c>
      <c r="K9684" s="47">
        <v>57484739</v>
      </c>
      <c r="L9684" s="47">
        <v>57484859</v>
      </c>
      <c r="N9684">
        <v>9</v>
      </c>
      <c r="O9684">
        <v>1102</v>
      </c>
      <c r="P9684">
        <v>1222</v>
      </c>
      <c r="Q9684" t="s">
        <v>12405</v>
      </c>
      <c r="R9684">
        <v>677</v>
      </c>
      <c r="S9684">
        <v>797</v>
      </c>
    </row>
    <row r="9685" spans="1:19" x14ac:dyDescent="0.3">
      <c r="A9685" s="60" t="s">
        <v>103</v>
      </c>
      <c r="B9685" s="60">
        <v>1</v>
      </c>
      <c r="C9685" s="60" t="s">
        <v>3900</v>
      </c>
      <c r="D9685" s="60" t="str">
        <f>INDEX(Transcripts[#Data], MATCH(Exons[[#This Row],[Transcript stable ID]], Transcripts[Transcript stable ID], 0), 4)</f>
        <v>NM_080426.3</v>
      </c>
      <c r="E9685" t="s">
        <v>27</v>
      </c>
      <c r="J9685">
        <v>57466357</v>
      </c>
      <c r="K9685" s="47">
        <v>57485006</v>
      </c>
      <c r="L9685" s="47">
        <v>57485136</v>
      </c>
      <c r="N9685">
        <v>10</v>
      </c>
      <c r="O9685">
        <v>1223</v>
      </c>
      <c r="P9685">
        <v>1353</v>
      </c>
      <c r="Q9685" t="s">
        <v>12406</v>
      </c>
      <c r="R9685">
        <v>798</v>
      </c>
      <c r="S9685">
        <v>928</v>
      </c>
    </row>
    <row r="9686" spans="1:19" x14ac:dyDescent="0.3">
      <c r="A9686" s="60" t="s">
        <v>103</v>
      </c>
      <c r="B9686" s="60">
        <v>1</v>
      </c>
      <c r="C9686" s="60" t="s">
        <v>3900</v>
      </c>
      <c r="D9686" s="60" t="str">
        <f>INDEX(Transcripts[#Data], MATCH(Exons[[#This Row],[Transcript stable ID]], Transcripts[Transcript stable ID], 0), 4)</f>
        <v>NM_080426.3</v>
      </c>
      <c r="E9686" t="s">
        <v>27</v>
      </c>
      <c r="J9686">
        <v>57466357</v>
      </c>
      <c r="K9686" s="47">
        <v>57485389</v>
      </c>
      <c r="L9686" s="47">
        <v>57485456</v>
      </c>
      <c r="N9686">
        <v>11</v>
      </c>
      <c r="O9686">
        <v>1354</v>
      </c>
      <c r="P9686">
        <v>1421</v>
      </c>
      <c r="Q9686" t="s">
        <v>12407</v>
      </c>
      <c r="R9686">
        <v>929</v>
      </c>
      <c r="S9686">
        <v>996</v>
      </c>
    </row>
    <row r="9687" spans="1:19" x14ac:dyDescent="0.3">
      <c r="A9687" s="60" t="s">
        <v>103</v>
      </c>
      <c r="B9687" s="60">
        <v>1</v>
      </c>
      <c r="C9687" s="60" t="s">
        <v>3900</v>
      </c>
      <c r="D9687" s="60" t="str">
        <f>INDEX(Transcripts[#Data], MATCH(Exons[[#This Row],[Transcript stable ID]], Transcripts[Transcript stable ID], 0), 4)</f>
        <v>NM_080426.3</v>
      </c>
      <c r="E9687" t="s">
        <v>27</v>
      </c>
      <c r="H9687">
        <v>57485885</v>
      </c>
      <c r="I9687">
        <v>57486247</v>
      </c>
      <c r="J9687">
        <v>57466357</v>
      </c>
      <c r="K9687" s="47">
        <v>57485738</v>
      </c>
      <c r="L9687" s="47">
        <v>57486247</v>
      </c>
      <c r="N9687">
        <v>12</v>
      </c>
      <c r="O9687">
        <v>1422</v>
      </c>
      <c r="P9687">
        <v>1568</v>
      </c>
      <c r="Q9687" t="s">
        <v>12408</v>
      </c>
      <c r="R9687">
        <v>997</v>
      </c>
      <c r="S9687">
        <v>1143</v>
      </c>
    </row>
    <row r="9688" spans="1:19" x14ac:dyDescent="0.3">
      <c r="A9688" s="60" t="s">
        <v>103</v>
      </c>
      <c r="B9688" s="60">
        <v>1</v>
      </c>
      <c r="C9688" s="60" t="s">
        <v>3900</v>
      </c>
      <c r="D9688" s="60" t="str">
        <f>INDEX(Transcripts[#Data], MATCH(Exons[[#This Row],[Transcript stable ID]], Transcripts[Transcript stable ID], 0), 4)</f>
        <v>NM_080426.3</v>
      </c>
      <c r="E9688" t="s">
        <v>27</v>
      </c>
      <c r="J9688">
        <v>57466357</v>
      </c>
      <c r="K9688" s="47">
        <v>57478583</v>
      </c>
      <c r="L9688" s="47">
        <v>57478640</v>
      </c>
      <c r="N9688">
        <v>3</v>
      </c>
      <c r="O9688">
        <v>638</v>
      </c>
      <c r="P9688">
        <v>695</v>
      </c>
      <c r="Q9688" t="s">
        <v>12410</v>
      </c>
      <c r="R9688">
        <v>213</v>
      </c>
      <c r="S9688">
        <v>270</v>
      </c>
    </row>
    <row r="9689" spans="1:19" x14ac:dyDescent="0.3">
      <c r="A9689" s="60" t="s">
        <v>103</v>
      </c>
      <c r="B9689" s="60">
        <v>1</v>
      </c>
      <c r="C9689" s="60" t="s">
        <v>3900</v>
      </c>
      <c r="D9689" s="60" t="str">
        <f>INDEX(Transcripts[#Data], MATCH(Exons[[#This Row],[Transcript stable ID]], Transcripts[Transcript stable ID], 0), 4)</f>
        <v>NM_080426.3</v>
      </c>
      <c r="E9689" t="s">
        <v>27</v>
      </c>
      <c r="F9689">
        <v>57466357</v>
      </c>
      <c r="G9689">
        <v>57466781</v>
      </c>
      <c r="J9689">
        <v>57466357</v>
      </c>
      <c r="K9689" s="47">
        <v>57466357</v>
      </c>
      <c r="L9689" s="47">
        <v>57466920</v>
      </c>
      <c r="N9689">
        <v>1</v>
      </c>
      <c r="O9689">
        <v>426</v>
      </c>
      <c r="P9689">
        <v>564</v>
      </c>
      <c r="Q9689" t="s">
        <v>18002</v>
      </c>
      <c r="R9689">
        <v>1</v>
      </c>
      <c r="S9689">
        <v>139</v>
      </c>
    </row>
    <row r="9690" spans="1:19" x14ac:dyDescent="0.3">
      <c r="A9690" s="60" t="s">
        <v>18003</v>
      </c>
      <c r="B9690" s="60">
        <v>-1</v>
      </c>
      <c r="C9690" s="60" t="s">
        <v>18004</v>
      </c>
      <c r="D9690" s="60" t="str">
        <f>INDEX(Transcripts[#Data], MATCH(Exons[[#This Row],[Transcript stable ID]], Transcripts[Transcript stable ID], 0), 4)</f>
        <v>NM_000620.5</v>
      </c>
      <c r="E9690" t="s">
        <v>27</v>
      </c>
      <c r="F9690">
        <v>117799317</v>
      </c>
      <c r="G9690">
        <v>117799582</v>
      </c>
      <c r="J9690">
        <v>117799582</v>
      </c>
      <c r="K9690" s="47">
        <v>117799317</v>
      </c>
      <c r="L9690" s="47">
        <v>117799582</v>
      </c>
      <c r="N9690">
        <v>1</v>
      </c>
      <c r="Q9690" t="s">
        <v>18005</v>
      </c>
    </row>
    <row r="9691" spans="1:19" x14ac:dyDescent="0.3">
      <c r="A9691" s="60" t="s">
        <v>18003</v>
      </c>
      <c r="B9691" s="60">
        <v>-1</v>
      </c>
      <c r="C9691" s="60" t="s">
        <v>18004</v>
      </c>
      <c r="D9691" s="60" t="str">
        <f>INDEX(Transcripts[#Data], MATCH(Exons[[#This Row],[Transcript stable ID]], Transcripts[Transcript stable ID], 0), 4)</f>
        <v>NM_000620.5</v>
      </c>
      <c r="E9691" t="s">
        <v>27</v>
      </c>
      <c r="F9691">
        <v>117768875</v>
      </c>
      <c r="G9691">
        <v>117769294</v>
      </c>
      <c r="J9691">
        <v>117799582</v>
      </c>
      <c r="K9691" s="47">
        <v>117768150</v>
      </c>
      <c r="L9691" s="47">
        <v>117769294</v>
      </c>
      <c r="N9691">
        <v>2</v>
      </c>
      <c r="O9691">
        <v>687</v>
      </c>
      <c r="P9691">
        <v>1411</v>
      </c>
      <c r="Q9691" t="s">
        <v>18006</v>
      </c>
      <c r="R9691">
        <v>1</v>
      </c>
      <c r="S9691">
        <v>725</v>
      </c>
    </row>
    <row r="9692" spans="1:19" x14ac:dyDescent="0.3">
      <c r="A9692" s="60" t="s">
        <v>18003</v>
      </c>
      <c r="B9692" s="60">
        <v>-1</v>
      </c>
      <c r="C9692" s="60" t="s">
        <v>18004</v>
      </c>
      <c r="D9692" s="60" t="str">
        <f>INDEX(Transcripts[#Data], MATCH(Exons[[#This Row],[Transcript stable ID]], Transcripts[Transcript stable ID], 0), 4)</f>
        <v>NM_000620.5</v>
      </c>
      <c r="E9692" t="s">
        <v>27</v>
      </c>
      <c r="J9692">
        <v>117799582</v>
      </c>
      <c r="K9692" s="47">
        <v>117749271</v>
      </c>
      <c r="L9692" s="47">
        <v>117749397</v>
      </c>
      <c r="N9692">
        <v>3</v>
      </c>
      <c r="O9692">
        <v>1412</v>
      </c>
      <c r="P9692">
        <v>1538</v>
      </c>
      <c r="Q9692" t="s">
        <v>18007</v>
      </c>
      <c r="R9692">
        <v>726</v>
      </c>
      <c r="S9692">
        <v>852</v>
      </c>
    </row>
    <row r="9693" spans="1:19" x14ac:dyDescent="0.3">
      <c r="A9693" s="60" t="s">
        <v>18003</v>
      </c>
      <c r="B9693" s="60">
        <v>-1</v>
      </c>
      <c r="C9693" s="60" t="s">
        <v>18004</v>
      </c>
      <c r="D9693" s="60" t="str">
        <f>INDEX(Transcripts[#Data], MATCH(Exons[[#This Row],[Transcript stable ID]], Transcripts[Transcript stable ID], 0), 4)</f>
        <v>NM_000620.5</v>
      </c>
      <c r="E9693" t="s">
        <v>27</v>
      </c>
      <c r="J9693">
        <v>117799582</v>
      </c>
      <c r="K9693" s="47">
        <v>117728103</v>
      </c>
      <c r="L9693" s="47">
        <v>117728231</v>
      </c>
      <c r="N9693">
        <v>4</v>
      </c>
      <c r="O9693">
        <v>1539</v>
      </c>
      <c r="P9693">
        <v>1667</v>
      </c>
      <c r="Q9693" t="s">
        <v>18008</v>
      </c>
      <c r="R9693">
        <v>853</v>
      </c>
      <c r="S9693">
        <v>981</v>
      </c>
    </row>
    <row r="9694" spans="1:19" x14ac:dyDescent="0.3">
      <c r="A9694" s="60" t="s">
        <v>18003</v>
      </c>
      <c r="B9694" s="60">
        <v>-1</v>
      </c>
      <c r="C9694" s="60" t="s">
        <v>18004</v>
      </c>
      <c r="D9694" s="60" t="str">
        <f>INDEX(Transcripts[#Data], MATCH(Exons[[#This Row],[Transcript stable ID]], Transcripts[Transcript stable ID], 0), 4)</f>
        <v>NM_000620.5</v>
      </c>
      <c r="E9694" t="s">
        <v>27</v>
      </c>
      <c r="J9694">
        <v>117799582</v>
      </c>
      <c r="K9694" s="47">
        <v>117725879</v>
      </c>
      <c r="L9694" s="47">
        <v>117726024</v>
      </c>
      <c r="N9694">
        <v>5</v>
      </c>
      <c r="O9694">
        <v>1668</v>
      </c>
      <c r="P9694">
        <v>1813</v>
      </c>
      <c r="Q9694" t="s">
        <v>18009</v>
      </c>
      <c r="R9694">
        <v>982</v>
      </c>
      <c r="S9694">
        <v>1127</v>
      </c>
    </row>
    <row r="9695" spans="1:19" x14ac:dyDescent="0.3">
      <c r="A9695" s="60" t="s">
        <v>18003</v>
      </c>
      <c r="B9695" s="60">
        <v>-1</v>
      </c>
      <c r="C9695" s="60" t="s">
        <v>18004</v>
      </c>
      <c r="D9695" s="60" t="str">
        <f>INDEX(Transcripts[#Data], MATCH(Exons[[#This Row],[Transcript stable ID]], Transcripts[Transcript stable ID], 0), 4)</f>
        <v>NM_000620.5</v>
      </c>
      <c r="E9695" t="s">
        <v>27</v>
      </c>
      <c r="J9695">
        <v>117799582</v>
      </c>
      <c r="K9695" s="47">
        <v>117723909</v>
      </c>
      <c r="L9695" s="47">
        <v>117724071</v>
      </c>
      <c r="N9695">
        <v>6</v>
      </c>
      <c r="O9695">
        <v>1814</v>
      </c>
      <c r="P9695">
        <v>1976</v>
      </c>
      <c r="Q9695" t="s">
        <v>18010</v>
      </c>
      <c r="R9695">
        <v>1128</v>
      </c>
      <c r="S9695">
        <v>1290</v>
      </c>
    </row>
    <row r="9696" spans="1:19" x14ac:dyDescent="0.3">
      <c r="A9696" s="60" t="s">
        <v>18003</v>
      </c>
      <c r="B9696" s="60">
        <v>-1</v>
      </c>
      <c r="C9696" s="60" t="s">
        <v>18004</v>
      </c>
      <c r="D9696" s="60" t="str">
        <f>INDEX(Transcripts[#Data], MATCH(Exons[[#This Row],[Transcript stable ID]], Transcripts[Transcript stable ID], 0), 4)</f>
        <v>NM_000620.5</v>
      </c>
      <c r="E9696" t="s">
        <v>27</v>
      </c>
      <c r="J9696">
        <v>117799582</v>
      </c>
      <c r="K9696" s="47">
        <v>117723046</v>
      </c>
      <c r="L9696" s="47">
        <v>117723137</v>
      </c>
      <c r="N9696">
        <v>7</v>
      </c>
      <c r="O9696">
        <v>1977</v>
      </c>
      <c r="P9696">
        <v>2068</v>
      </c>
      <c r="Q9696" t="s">
        <v>18011</v>
      </c>
      <c r="R9696">
        <v>1291</v>
      </c>
      <c r="S9696">
        <v>1382</v>
      </c>
    </row>
    <row r="9697" spans="1:19" x14ac:dyDescent="0.3">
      <c r="A9697" s="60" t="s">
        <v>18003</v>
      </c>
      <c r="B9697" s="60">
        <v>-1</v>
      </c>
      <c r="C9697" s="60" t="s">
        <v>18004</v>
      </c>
      <c r="D9697" s="60" t="str">
        <f>INDEX(Transcripts[#Data], MATCH(Exons[[#This Row],[Transcript stable ID]], Transcripts[Transcript stable ID], 0), 4)</f>
        <v>NM_000620.5</v>
      </c>
      <c r="E9697" t="s">
        <v>27</v>
      </c>
      <c r="J9697">
        <v>117799582</v>
      </c>
      <c r="K9697" s="47">
        <v>117718530</v>
      </c>
      <c r="L9697" s="47">
        <v>117718671</v>
      </c>
      <c r="N9697">
        <v>8</v>
      </c>
      <c r="O9697">
        <v>2069</v>
      </c>
      <c r="P9697">
        <v>2210</v>
      </c>
      <c r="Q9697" t="s">
        <v>18012</v>
      </c>
      <c r="R9697">
        <v>1383</v>
      </c>
      <c r="S9697">
        <v>1524</v>
      </c>
    </row>
    <row r="9698" spans="1:19" x14ac:dyDescent="0.3">
      <c r="A9698" s="60" t="s">
        <v>18003</v>
      </c>
      <c r="B9698" s="60">
        <v>-1</v>
      </c>
      <c r="C9698" s="60" t="s">
        <v>18004</v>
      </c>
      <c r="D9698" s="60" t="str">
        <f>INDEX(Transcripts[#Data], MATCH(Exons[[#This Row],[Transcript stable ID]], Transcripts[Transcript stable ID], 0), 4)</f>
        <v>NM_000620.5</v>
      </c>
      <c r="E9698" t="s">
        <v>27</v>
      </c>
      <c r="J9698">
        <v>117799582</v>
      </c>
      <c r="K9698" s="47">
        <v>117715764</v>
      </c>
      <c r="L9698" s="47">
        <v>117715903</v>
      </c>
      <c r="N9698">
        <v>9</v>
      </c>
      <c r="O9698">
        <v>2211</v>
      </c>
      <c r="P9698">
        <v>2350</v>
      </c>
      <c r="Q9698" t="s">
        <v>18013</v>
      </c>
      <c r="R9698">
        <v>1525</v>
      </c>
      <c r="S9698">
        <v>1664</v>
      </c>
    </row>
    <row r="9699" spans="1:19" x14ac:dyDescent="0.3">
      <c r="A9699" s="60" t="s">
        <v>18003</v>
      </c>
      <c r="B9699" s="60">
        <v>-1</v>
      </c>
      <c r="C9699" s="60" t="s">
        <v>18004</v>
      </c>
      <c r="D9699" s="60" t="str">
        <f>INDEX(Transcripts[#Data], MATCH(Exons[[#This Row],[Transcript stable ID]], Transcripts[Transcript stable ID], 0), 4)</f>
        <v>NM_000620.5</v>
      </c>
      <c r="E9699" t="s">
        <v>27</v>
      </c>
      <c r="J9699">
        <v>117799582</v>
      </c>
      <c r="K9699" s="47">
        <v>117710190</v>
      </c>
      <c r="L9699" s="47">
        <v>117710364</v>
      </c>
      <c r="N9699">
        <v>10</v>
      </c>
      <c r="O9699">
        <v>2351</v>
      </c>
      <c r="P9699">
        <v>2525</v>
      </c>
      <c r="Q9699" t="s">
        <v>18014</v>
      </c>
      <c r="R9699">
        <v>1665</v>
      </c>
      <c r="S9699">
        <v>1839</v>
      </c>
    </row>
    <row r="9700" spans="1:19" x14ac:dyDescent="0.3">
      <c r="A9700" s="60" t="s">
        <v>18003</v>
      </c>
      <c r="B9700" s="60">
        <v>-1</v>
      </c>
      <c r="C9700" s="60" t="s">
        <v>18004</v>
      </c>
      <c r="D9700" s="60" t="str">
        <f>INDEX(Transcripts[#Data], MATCH(Exons[[#This Row],[Transcript stable ID]], Transcripts[Transcript stable ID], 0), 4)</f>
        <v>NM_000620.5</v>
      </c>
      <c r="E9700" t="s">
        <v>27</v>
      </c>
      <c r="J9700">
        <v>117799582</v>
      </c>
      <c r="K9700" s="47">
        <v>117705848</v>
      </c>
      <c r="L9700" s="47">
        <v>117705949</v>
      </c>
      <c r="N9700">
        <v>11</v>
      </c>
      <c r="O9700">
        <v>2526</v>
      </c>
      <c r="P9700">
        <v>2627</v>
      </c>
      <c r="Q9700" t="s">
        <v>18015</v>
      </c>
      <c r="R9700">
        <v>1840</v>
      </c>
      <c r="S9700">
        <v>1941</v>
      </c>
    </row>
    <row r="9701" spans="1:19" x14ac:dyDescent="0.3">
      <c r="A9701" s="60" t="s">
        <v>18003</v>
      </c>
      <c r="B9701" s="60">
        <v>-1</v>
      </c>
      <c r="C9701" s="60" t="s">
        <v>18004</v>
      </c>
      <c r="D9701" s="60" t="str">
        <f>INDEX(Transcripts[#Data], MATCH(Exons[[#This Row],[Transcript stable ID]], Transcripts[Transcript stable ID], 0), 4)</f>
        <v>NM_000620.5</v>
      </c>
      <c r="E9701" t="s">
        <v>27</v>
      </c>
      <c r="J9701">
        <v>117799582</v>
      </c>
      <c r="K9701" s="47">
        <v>117703121</v>
      </c>
      <c r="L9701" s="47">
        <v>117703315</v>
      </c>
      <c r="N9701">
        <v>12</v>
      </c>
      <c r="O9701">
        <v>2628</v>
      </c>
      <c r="P9701">
        <v>2822</v>
      </c>
      <c r="Q9701" t="s">
        <v>18016</v>
      </c>
      <c r="R9701">
        <v>1942</v>
      </c>
      <c r="S9701">
        <v>2136</v>
      </c>
    </row>
    <row r="9702" spans="1:19" x14ac:dyDescent="0.3">
      <c r="A9702" s="60" t="s">
        <v>18003</v>
      </c>
      <c r="B9702" s="60">
        <v>-1</v>
      </c>
      <c r="C9702" s="60" t="s">
        <v>18004</v>
      </c>
      <c r="D9702" s="60" t="str">
        <f>INDEX(Transcripts[#Data], MATCH(Exons[[#This Row],[Transcript stable ID]], Transcripts[Transcript stable ID], 0), 4)</f>
        <v>NM_000620.5</v>
      </c>
      <c r="E9702" t="s">
        <v>27</v>
      </c>
      <c r="J9702">
        <v>117799582</v>
      </c>
      <c r="K9702" s="47">
        <v>117701694</v>
      </c>
      <c r="L9702" s="47">
        <v>117701779</v>
      </c>
      <c r="N9702">
        <v>13</v>
      </c>
      <c r="O9702">
        <v>2823</v>
      </c>
      <c r="P9702">
        <v>2908</v>
      </c>
      <c r="Q9702" t="s">
        <v>18017</v>
      </c>
      <c r="R9702">
        <v>2137</v>
      </c>
      <c r="S9702">
        <v>2222</v>
      </c>
    </row>
    <row r="9703" spans="1:19" x14ac:dyDescent="0.3">
      <c r="A9703" s="60" t="s">
        <v>18003</v>
      </c>
      <c r="B9703" s="60">
        <v>-1</v>
      </c>
      <c r="C9703" s="60" t="s">
        <v>18004</v>
      </c>
      <c r="D9703" s="60" t="str">
        <f>INDEX(Transcripts[#Data], MATCH(Exons[[#This Row],[Transcript stable ID]], Transcripts[Transcript stable ID], 0), 4)</f>
        <v>NM_000620.5</v>
      </c>
      <c r="E9703" t="s">
        <v>27</v>
      </c>
      <c r="J9703">
        <v>117799582</v>
      </c>
      <c r="K9703" s="47">
        <v>117698270</v>
      </c>
      <c r="L9703" s="47">
        <v>117698414</v>
      </c>
      <c r="N9703">
        <v>14</v>
      </c>
      <c r="O9703">
        <v>2909</v>
      </c>
      <c r="P9703">
        <v>3053</v>
      </c>
      <c r="Q9703" t="s">
        <v>18018</v>
      </c>
      <c r="R9703">
        <v>2223</v>
      </c>
      <c r="S9703">
        <v>2367</v>
      </c>
    </row>
    <row r="9704" spans="1:19" x14ac:dyDescent="0.3">
      <c r="A9704" s="60" t="s">
        <v>18003</v>
      </c>
      <c r="B9704" s="60">
        <v>-1</v>
      </c>
      <c r="C9704" s="60" t="s">
        <v>18004</v>
      </c>
      <c r="D9704" s="60" t="str">
        <f>INDEX(Transcripts[#Data], MATCH(Exons[[#This Row],[Transcript stable ID]], Transcripts[Transcript stable ID], 0), 4)</f>
        <v>NM_000620.5</v>
      </c>
      <c r="E9704" t="s">
        <v>27</v>
      </c>
      <c r="J9704">
        <v>117799582</v>
      </c>
      <c r="K9704" s="47">
        <v>117696831</v>
      </c>
      <c r="L9704" s="47">
        <v>117696935</v>
      </c>
      <c r="N9704">
        <v>15</v>
      </c>
      <c r="O9704">
        <v>3054</v>
      </c>
      <c r="P9704">
        <v>3158</v>
      </c>
      <c r="Q9704" t="s">
        <v>18019</v>
      </c>
      <c r="R9704">
        <v>2368</v>
      </c>
      <c r="S9704">
        <v>2472</v>
      </c>
    </row>
    <row r="9705" spans="1:19" x14ac:dyDescent="0.3">
      <c r="A9705" s="60" t="s">
        <v>18003</v>
      </c>
      <c r="B9705" s="60">
        <v>-1</v>
      </c>
      <c r="C9705" s="60" t="s">
        <v>18004</v>
      </c>
      <c r="D9705" s="60" t="str">
        <f>INDEX(Transcripts[#Data], MATCH(Exons[[#This Row],[Transcript stable ID]], Transcripts[Transcript stable ID], 0), 4)</f>
        <v>NM_000620.5</v>
      </c>
      <c r="E9705" t="s">
        <v>27</v>
      </c>
      <c r="J9705">
        <v>117799582</v>
      </c>
      <c r="K9705" s="47">
        <v>117696202</v>
      </c>
      <c r="L9705" s="47">
        <v>117696260</v>
      </c>
      <c r="N9705">
        <v>16</v>
      </c>
      <c r="O9705">
        <v>3159</v>
      </c>
      <c r="P9705">
        <v>3217</v>
      </c>
      <c r="Q9705" t="s">
        <v>18020</v>
      </c>
      <c r="R9705">
        <v>2473</v>
      </c>
      <c r="S9705">
        <v>2531</v>
      </c>
    </row>
    <row r="9706" spans="1:19" x14ac:dyDescent="0.3">
      <c r="A9706" s="60" t="s">
        <v>18003</v>
      </c>
      <c r="B9706" s="60">
        <v>-1</v>
      </c>
      <c r="C9706" s="60" t="s">
        <v>18004</v>
      </c>
      <c r="D9706" s="60" t="str">
        <f>INDEX(Transcripts[#Data], MATCH(Exons[[#This Row],[Transcript stable ID]], Transcripts[Transcript stable ID], 0), 4)</f>
        <v>NM_000620.5</v>
      </c>
      <c r="E9706" t="s">
        <v>27</v>
      </c>
      <c r="J9706">
        <v>117799582</v>
      </c>
      <c r="K9706" s="47">
        <v>117691443</v>
      </c>
      <c r="L9706" s="47">
        <v>117691559</v>
      </c>
      <c r="N9706">
        <v>17</v>
      </c>
      <c r="O9706">
        <v>3218</v>
      </c>
      <c r="P9706">
        <v>3334</v>
      </c>
      <c r="Q9706" t="s">
        <v>18021</v>
      </c>
      <c r="R9706">
        <v>2532</v>
      </c>
      <c r="S9706">
        <v>2648</v>
      </c>
    </row>
    <row r="9707" spans="1:19" x14ac:dyDescent="0.3">
      <c r="A9707" s="60" t="s">
        <v>18003</v>
      </c>
      <c r="B9707" s="60">
        <v>-1</v>
      </c>
      <c r="C9707" s="60" t="s">
        <v>18004</v>
      </c>
      <c r="D9707" s="60" t="str">
        <f>INDEX(Transcripts[#Data], MATCH(Exons[[#This Row],[Transcript stable ID]], Transcripts[Transcript stable ID], 0), 4)</f>
        <v>NM_000620.5</v>
      </c>
      <c r="E9707" t="s">
        <v>27</v>
      </c>
      <c r="J9707">
        <v>117799582</v>
      </c>
      <c r="K9707" s="47">
        <v>117685153</v>
      </c>
      <c r="L9707" s="47">
        <v>117685327</v>
      </c>
      <c r="N9707">
        <v>18</v>
      </c>
      <c r="O9707">
        <v>3335</v>
      </c>
      <c r="P9707">
        <v>3509</v>
      </c>
      <c r="Q9707" t="s">
        <v>18022</v>
      </c>
      <c r="R9707">
        <v>2649</v>
      </c>
      <c r="S9707">
        <v>2823</v>
      </c>
    </row>
    <row r="9708" spans="1:19" x14ac:dyDescent="0.3">
      <c r="A9708" s="60" t="s">
        <v>18003</v>
      </c>
      <c r="B9708" s="60">
        <v>-1</v>
      </c>
      <c r="C9708" s="60" t="s">
        <v>18004</v>
      </c>
      <c r="D9708" s="60" t="str">
        <f>INDEX(Transcripts[#Data], MATCH(Exons[[#This Row],[Transcript stable ID]], Transcripts[Transcript stable ID], 0), 4)</f>
        <v>NM_000620.5</v>
      </c>
      <c r="E9708" t="s">
        <v>27</v>
      </c>
      <c r="J9708">
        <v>117799582</v>
      </c>
      <c r="K9708" s="47">
        <v>117681102</v>
      </c>
      <c r="L9708" s="47">
        <v>117681240</v>
      </c>
      <c r="N9708">
        <v>19</v>
      </c>
      <c r="O9708">
        <v>3510</v>
      </c>
      <c r="P9708">
        <v>3648</v>
      </c>
      <c r="Q9708" t="s">
        <v>18023</v>
      </c>
      <c r="R9708">
        <v>2824</v>
      </c>
      <c r="S9708">
        <v>2962</v>
      </c>
    </row>
    <row r="9709" spans="1:19" x14ac:dyDescent="0.3">
      <c r="A9709" s="60" t="s">
        <v>18003</v>
      </c>
      <c r="B9709" s="60">
        <v>-1</v>
      </c>
      <c r="C9709" s="60" t="s">
        <v>18004</v>
      </c>
      <c r="D9709" s="60" t="str">
        <f>INDEX(Transcripts[#Data], MATCH(Exons[[#This Row],[Transcript stable ID]], Transcripts[Transcript stable ID], 0), 4)</f>
        <v>NM_000620.5</v>
      </c>
      <c r="E9709" t="s">
        <v>27</v>
      </c>
      <c r="J9709">
        <v>117799582</v>
      </c>
      <c r="K9709" s="47">
        <v>117680432</v>
      </c>
      <c r="L9709" s="47">
        <v>117680510</v>
      </c>
      <c r="N9709">
        <v>20</v>
      </c>
      <c r="O9709">
        <v>3649</v>
      </c>
      <c r="P9709">
        <v>3727</v>
      </c>
      <c r="Q9709" t="s">
        <v>18024</v>
      </c>
      <c r="R9709">
        <v>2963</v>
      </c>
      <c r="S9709">
        <v>3041</v>
      </c>
    </row>
    <row r="9710" spans="1:19" x14ac:dyDescent="0.3">
      <c r="A9710" s="60" t="s">
        <v>18003</v>
      </c>
      <c r="B9710" s="60">
        <v>-1</v>
      </c>
      <c r="C9710" s="60" t="s">
        <v>18004</v>
      </c>
      <c r="D9710" s="60" t="str">
        <f>INDEX(Transcripts[#Data], MATCH(Exons[[#This Row],[Transcript stable ID]], Transcripts[Transcript stable ID], 0), 4)</f>
        <v>NM_000620.5</v>
      </c>
      <c r="E9710" t="s">
        <v>27</v>
      </c>
      <c r="J9710">
        <v>117799582</v>
      </c>
      <c r="K9710" s="47">
        <v>117672370</v>
      </c>
      <c r="L9710" s="47">
        <v>117672563</v>
      </c>
      <c r="N9710">
        <v>21</v>
      </c>
      <c r="O9710">
        <v>3728</v>
      </c>
      <c r="P9710">
        <v>3921</v>
      </c>
      <c r="Q9710" t="s">
        <v>18025</v>
      </c>
      <c r="R9710">
        <v>3042</v>
      </c>
      <c r="S9710">
        <v>3235</v>
      </c>
    </row>
    <row r="9711" spans="1:19" x14ac:dyDescent="0.3">
      <c r="A9711" s="60" t="s">
        <v>18003</v>
      </c>
      <c r="B9711" s="60">
        <v>-1</v>
      </c>
      <c r="C9711" s="60" t="s">
        <v>18004</v>
      </c>
      <c r="D9711" s="60" t="str">
        <f>INDEX(Transcripts[#Data], MATCH(Exons[[#This Row],[Transcript stable ID]], Transcripts[Transcript stable ID], 0), 4)</f>
        <v>NM_000620.5</v>
      </c>
      <c r="E9711" t="s">
        <v>27</v>
      </c>
      <c r="J9711">
        <v>117799582</v>
      </c>
      <c r="K9711" s="47">
        <v>117669767</v>
      </c>
      <c r="L9711" s="47">
        <v>117669936</v>
      </c>
      <c r="N9711">
        <v>22</v>
      </c>
      <c r="O9711">
        <v>3922</v>
      </c>
      <c r="P9711">
        <v>4091</v>
      </c>
      <c r="Q9711" t="s">
        <v>18026</v>
      </c>
      <c r="R9711">
        <v>3236</v>
      </c>
      <c r="S9711">
        <v>3405</v>
      </c>
    </row>
    <row r="9712" spans="1:19" x14ac:dyDescent="0.3">
      <c r="A9712" s="60" t="s">
        <v>18003</v>
      </c>
      <c r="B9712" s="60">
        <v>-1</v>
      </c>
      <c r="C9712" s="60" t="s">
        <v>18004</v>
      </c>
      <c r="D9712" s="60" t="str">
        <f>INDEX(Transcripts[#Data], MATCH(Exons[[#This Row],[Transcript stable ID]], Transcripts[Transcript stable ID], 0), 4)</f>
        <v>NM_000620.5</v>
      </c>
      <c r="E9712" t="s">
        <v>27</v>
      </c>
      <c r="J9712">
        <v>117799582</v>
      </c>
      <c r="K9712" s="47">
        <v>117665236</v>
      </c>
      <c r="L9712" s="47">
        <v>117665446</v>
      </c>
      <c r="N9712">
        <v>23</v>
      </c>
      <c r="O9712">
        <v>4092</v>
      </c>
      <c r="P9712">
        <v>4302</v>
      </c>
      <c r="Q9712" t="s">
        <v>18027</v>
      </c>
      <c r="R9712">
        <v>3406</v>
      </c>
      <c r="S9712">
        <v>3616</v>
      </c>
    </row>
    <row r="9713" spans="1:19" x14ac:dyDescent="0.3">
      <c r="A9713" s="60" t="s">
        <v>18003</v>
      </c>
      <c r="B9713" s="60">
        <v>-1</v>
      </c>
      <c r="C9713" s="60" t="s">
        <v>18004</v>
      </c>
      <c r="D9713" s="60" t="str">
        <f>INDEX(Transcripts[#Data], MATCH(Exons[[#This Row],[Transcript stable ID]], Transcripts[Transcript stable ID], 0), 4)</f>
        <v>NM_000620.5</v>
      </c>
      <c r="E9713" t="s">
        <v>27</v>
      </c>
      <c r="J9713">
        <v>117799582</v>
      </c>
      <c r="K9713" s="47">
        <v>117664488</v>
      </c>
      <c r="L9713" s="47">
        <v>117664575</v>
      </c>
      <c r="N9713">
        <v>24</v>
      </c>
      <c r="O9713">
        <v>4303</v>
      </c>
      <c r="P9713">
        <v>4390</v>
      </c>
      <c r="Q9713" t="s">
        <v>18028</v>
      </c>
      <c r="R9713">
        <v>3617</v>
      </c>
      <c r="S9713">
        <v>3704</v>
      </c>
    </row>
    <row r="9714" spans="1:19" x14ac:dyDescent="0.3">
      <c r="A9714" s="60" t="s">
        <v>18003</v>
      </c>
      <c r="B9714" s="60">
        <v>-1</v>
      </c>
      <c r="C9714" s="60" t="s">
        <v>18004</v>
      </c>
      <c r="D9714" s="60" t="str">
        <f>INDEX(Transcripts[#Data], MATCH(Exons[[#This Row],[Transcript stable ID]], Transcripts[Transcript stable ID], 0), 4)</f>
        <v>NM_000620.5</v>
      </c>
      <c r="E9714" t="s">
        <v>27</v>
      </c>
      <c r="J9714">
        <v>117799582</v>
      </c>
      <c r="K9714" s="47">
        <v>117662821</v>
      </c>
      <c r="L9714" s="47">
        <v>117662942</v>
      </c>
      <c r="N9714">
        <v>25</v>
      </c>
      <c r="O9714">
        <v>4391</v>
      </c>
      <c r="P9714">
        <v>4512</v>
      </c>
      <c r="Q9714" t="s">
        <v>18029</v>
      </c>
      <c r="R9714">
        <v>3705</v>
      </c>
      <c r="S9714">
        <v>3826</v>
      </c>
    </row>
    <row r="9715" spans="1:19" x14ac:dyDescent="0.3">
      <c r="A9715" s="60" t="s">
        <v>18003</v>
      </c>
      <c r="B9715" s="60">
        <v>-1</v>
      </c>
      <c r="C9715" s="60" t="s">
        <v>18004</v>
      </c>
      <c r="D9715" s="60" t="str">
        <f>INDEX(Transcripts[#Data], MATCH(Exons[[#This Row],[Transcript stable ID]], Transcripts[Transcript stable ID], 0), 4)</f>
        <v>NM_000620.5</v>
      </c>
      <c r="E9715" t="s">
        <v>27</v>
      </c>
      <c r="J9715">
        <v>117799582</v>
      </c>
      <c r="K9715" s="47">
        <v>117660520</v>
      </c>
      <c r="L9715" s="47">
        <v>117660668</v>
      </c>
      <c r="N9715">
        <v>26</v>
      </c>
      <c r="O9715">
        <v>4513</v>
      </c>
      <c r="P9715">
        <v>4661</v>
      </c>
      <c r="Q9715" t="s">
        <v>18030</v>
      </c>
      <c r="R9715">
        <v>3827</v>
      </c>
      <c r="S9715">
        <v>3975</v>
      </c>
    </row>
    <row r="9716" spans="1:19" x14ac:dyDescent="0.3">
      <c r="A9716" s="60" t="s">
        <v>18003</v>
      </c>
      <c r="B9716" s="60">
        <v>-1</v>
      </c>
      <c r="C9716" s="60" t="s">
        <v>18004</v>
      </c>
      <c r="D9716" s="60" t="str">
        <f>INDEX(Transcripts[#Data], MATCH(Exons[[#This Row],[Transcript stable ID]], Transcripts[Transcript stable ID], 0), 4)</f>
        <v>NM_000620.5</v>
      </c>
      <c r="E9716" t="s">
        <v>27</v>
      </c>
      <c r="J9716">
        <v>117799582</v>
      </c>
      <c r="K9716" s="47">
        <v>117657880</v>
      </c>
      <c r="L9716" s="47">
        <v>117658074</v>
      </c>
      <c r="N9716">
        <v>27</v>
      </c>
      <c r="O9716">
        <v>4662</v>
      </c>
      <c r="P9716">
        <v>4856</v>
      </c>
      <c r="Q9716" t="s">
        <v>18031</v>
      </c>
      <c r="R9716">
        <v>3976</v>
      </c>
      <c r="S9716">
        <v>4170</v>
      </c>
    </row>
    <row r="9717" spans="1:19" x14ac:dyDescent="0.3">
      <c r="A9717" s="60" t="s">
        <v>18003</v>
      </c>
      <c r="B9717" s="60">
        <v>-1</v>
      </c>
      <c r="C9717" s="60" t="s">
        <v>18004</v>
      </c>
      <c r="D9717" s="60" t="str">
        <f>INDEX(Transcripts[#Data], MATCH(Exons[[#This Row],[Transcript stable ID]], Transcripts[Transcript stable ID], 0), 4)</f>
        <v>NM_000620.5</v>
      </c>
      <c r="E9717" t="s">
        <v>27</v>
      </c>
      <c r="J9717">
        <v>117799582</v>
      </c>
      <c r="K9717" s="47">
        <v>117655851</v>
      </c>
      <c r="L9717" s="47">
        <v>117655969</v>
      </c>
      <c r="N9717">
        <v>28</v>
      </c>
      <c r="O9717">
        <v>4857</v>
      </c>
      <c r="P9717">
        <v>4975</v>
      </c>
      <c r="Q9717" t="s">
        <v>18032</v>
      </c>
      <c r="R9717">
        <v>4171</v>
      </c>
      <c r="S9717">
        <v>4289</v>
      </c>
    </row>
    <row r="9718" spans="1:19" x14ac:dyDescent="0.3">
      <c r="A9718" s="60" t="s">
        <v>18003</v>
      </c>
      <c r="B9718" s="60">
        <v>-1</v>
      </c>
      <c r="C9718" s="60" t="s">
        <v>18004</v>
      </c>
      <c r="D9718" s="60" t="str">
        <f>INDEX(Transcripts[#Data], MATCH(Exons[[#This Row],[Transcript stable ID]], Transcripts[Transcript stable ID], 0), 4)</f>
        <v>NM_000620.5</v>
      </c>
      <c r="E9718" t="s">
        <v>27</v>
      </c>
      <c r="H9718">
        <v>117645947</v>
      </c>
      <c r="I9718">
        <v>117653113</v>
      </c>
      <c r="J9718">
        <v>117799582</v>
      </c>
      <c r="K9718" s="47">
        <v>117645947</v>
      </c>
      <c r="L9718" s="47">
        <v>117653129</v>
      </c>
      <c r="N9718">
        <v>29</v>
      </c>
      <c r="O9718">
        <v>4976</v>
      </c>
      <c r="P9718">
        <v>4991</v>
      </c>
      <c r="Q9718" t="s">
        <v>18033</v>
      </c>
      <c r="R9718">
        <v>4290</v>
      </c>
      <c r="S9718">
        <v>4305</v>
      </c>
    </row>
    <row r="9719" spans="1:19" x14ac:dyDescent="0.3">
      <c r="A9719" s="60" t="s">
        <v>18003</v>
      </c>
      <c r="B9719" s="60">
        <v>-1</v>
      </c>
      <c r="C9719" s="60" t="s">
        <v>18004</v>
      </c>
      <c r="D9719" s="60" t="str">
        <f>INDEX(Transcripts[#Data], MATCH(Exons[[#This Row],[Transcript stable ID]], Transcripts[Transcript stable ID], 0), 4)</f>
        <v>NM_000620.5</v>
      </c>
      <c r="E9719" t="s">
        <v>27</v>
      </c>
      <c r="F9719">
        <v>117799317</v>
      </c>
      <c r="G9719">
        <v>117799582</v>
      </c>
      <c r="J9719">
        <v>117799582</v>
      </c>
      <c r="K9719" s="47">
        <v>117799317</v>
      </c>
      <c r="L9719" s="47">
        <v>117799582</v>
      </c>
      <c r="N9719">
        <v>1</v>
      </c>
      <c r="Q9719" t="s">
        <v>18005</v>
      </c>
    </row>
    <row r="9720" spans="1:19" x14ac:dyDescent="0.3">
      <c r="A9720" s="60" t="s">
        <v>18003</v>
      </c>
      <c r="B9720" s="60">
        <v>-1</v>
      </c>
      <c r="C9720" s="60" t="s">
        <v>18004</v>
      </c>
      <c r="D9720" s="60" t="str">
        <f>INDEX(Transcripts[#Data], MATCH(Exons[[#This Row],[Transcript stable ID]], Transcripts[Transcript stable ID], 0), 4)</f>
        <v>NM_000620.5</v>
      </c>
      <c r="E9720" t="s">
        <v>27</v>
      </c>
      <c r="F9720">
        <v>117768875</v>
      </c>
      <c r="G9720">
        <v>117769294</v>
      </c>
      <c r="J9720">
        <v>117799582</v>
      </c>
      <c r="K9720" s="47">
        <v>117768150</v>
      </c>
      <c r="L9720" s="47">
        <v>117769294</v>
      </c>
      <c r="N9720">
        <v>2</v>
      </c>
      <c r="O9720">
        <v>687</v>
      </c>
      <c r="P9720">
        <v>1411</v>
      </c>
      <c r="Q9720" t="s">
        <v>18006</v>
      </c>
      <c r="R9720">
        <v>1</v>
      </c>
      <c r="S9720">
        <v>725</v>
      </c>
    </row>
    <row r="9721" spans="1:19" x14ac:dyDescent="0.3">
      <c r="A9721" s="60" t="s">
        <v>18003</v>
      </c>
      <c r="B9721" s="60">
        <v>-1</v>
      </c>
      <c r="C9721" s="60" t="s">
        <v>18004</v>
      </c>
      <c r="D9721" s="60" t="str">
        <f>INDEX(Transcripts[#Data], MATCH(Exons[[#This Row],[Transcript stable ID]], Transcripts[Transcript stable ID], 0), 4)</f>
        <v>NM_000620.5</v>
      </c>
      <c r="E9721" t="s">
        <v>27</v>
      </c>
      <c r="J9721">
        <v>117799582</v>
      </c>
      <c r="K9721" s="47">
        <v>117749271</v>
      </c>
      <c r="L9721" s="47">
        <v>117749397</v>
      </c>
      <c r="N9721">
        <v>3</v>
      </c>
      <c r="O9721">
        <v>1412</v>
      </c>
      <c r="P9721">
        <v>1538</v>
      </c>
      <c r="Q9721" t="s">
        <v>18007</v>
      </c>
      <c r="R9721">
        <v>726</v>
      </c>
      <c r="S9721">
        <v>852</v>
      </c>
    </row>
    <row r="9722" spans="1:19" x14ac:dyDescent="0.3">
      <c r="A9722" s="60" t="s">
        <v>18003</v>
      </c>
      <c r="B9722" s="60">
        <v>-1</v>
      </c>
      <c r="C9722" s="60" t="s">
        <v>18004</v>
      </c>
      <c r="D9722" s="60" t="str">
        <f>INDEX(Transcripts[#Data], MATCH(Exons[[#This Row],[Transcript stable ID]], Transcripts[Transcript stable ID], 0), 4)</f>
        <v>NM_000620.5</v>
      </c>
      <c r="E9722" t="s">
        <v>27</v>
      </c>
      <c r="J9722">
        <v>117799582</v>
      </c>
      <c r="K9722" s="47">
        <v>117728103</v>
      </c>
      <c r="L9722" s="47">
        <v>117728231</v>
      </c>
      <c r="N9722">
        <v>4</v>
      </c>
      <c r="O9722">
        <v>1539</v>
      </c>
      <c r="P9722">
        <v>1667</v>
      </c>
      <c r="Q9722" t="s">
        <v>18008</v>
      </c>
      <c r="R9722">
        <v>853</v>
      </c>
      <c r="S9722">
        <v>981</v>
      </c>
    </row>
    <row r="9723" spans="1:19" x14ac:dyDescent="0.3">
      <c r="A9723" s="60" t="s">
        <v>18003</v>
      </c>
      <c r="B9723" s="60">
        <v>-1</v>
      </c>
      <c r="C9723" s="60" t="s">
        <v>18004</v>
      </c>
      <c r="D9723" s="60" t="str">
        <f>INDEX(Transcripts[#Data], MATCH(Exons[[#This Row],[Transcript stable ID]], Transcripts[Transcript stable ID], 0), 4)</f>
        <v>NM_000620.5</v>
      </c>
      <c r="E9723" t="s">
        <v>27</v>
      </c>
      <c r="J9723">
        <v>117799582</v>
      </c>
      <c r="K9723" s="47">
        <v>117725879</v>
      </c>
      <c r="L9723" s="47">
        <v>117726024</v>
      </c>
      <c r="N9723">
        <v>5</v>
      </c>
      <c r="O9723">
        <v>1668</v>
      </c>
      <c r="P9723">
        <v>1813</v>
      </c>
      <c r="Q9723" t="s">
        <v>18009</v>
      </c>
      <c r="R9723">
        <v>982</v>
      </c>
      <c r="S9723">
        <v>1127</v>
      </c>
    </row>
    <row r="9724" spans="1:19" x14ac:dyDescent="0.3">
      <c r="A9724" s="60" t="s">
        <v>18003</v>
      </c>
      <c r="B9724" s="60">
        <v>-1</v>
      </c>
      <c r="C9724" s="60" t="s">
        <v>18004</v>
      </c>
      <c r="D9724" s="60" t="str">
        <f>INDEX(Transcripts[#Data], MATCH(Exons[[#This Row],[Transcript stable ID]], Transcripts[Transcript stable ID], 0), 4)</f>
        <v>NM_000620.5</v>
      </c>
      <c r="E9724" t="s">
        <v>27</v>
      </c>
      <c r="J9724">
        <v>117799582</v>
      </c>
      <c r="K9724" s="47">
        <v>117723909</v>
      </c>
      <c r="L9724" s="47">
        <v>117724071</v>
      </c>
      <c r="N9724">
        <v>6</v>
      </c>
      <c r="O9724">
        <v>1814</v>
      </c>
      <c r="P9724">
        <v>1976</v>
      </c>
      <c r="Q9724" t="s">
        <v>18010</v>
      </c>
      <c r="R9724">
        <v>1128</v>
      </c>
      <c r="S9724">
        <v>1290</v>
      </c>
    </row>
    <row r="9725" spans="1:19" x14ac:dyDescent="0.3">
      <c r="A9725" s="60" t="s">
        <v>18003</v>
      </c>
      <c r="B9725" s="60">
        <v>-1</v>
      </c>
      <c r="C9725" s="60" t="s">
        <v>18004</v>
      </c>
      <c r="D9725" s="60" t="str">
        <f>INDEX(Transcripts[#Data], MATCH(Exons[[#This Row],[Transcript stable ID]], Transcripts[Transcript stable ID], 0), 4)</f>
        <v>NM_000620.5</v>
      </c>
      <c r="E9725" t="s">
        <v>27</v>
      </c>
      <c r="J9725">
        <v>117799582</v>
      </c>
      <c r="K9725" s="47">
        <v>117723046</v>
      </c>
      <c r="L9725" s="47">
        <v>117723137</v>
      </c>
      <c r="N9725">
        <v>7</v>
      </c>
      <c r="O9725">
        <v>1977</v>
      </c>
      <c r="P9725">
        <v>2068</v>
      </c>
      <c r="Q9725" t="s">
        <v>18011</v>
      </c>
      <c r="R9725">
        <v>1291</v>
      </c>
      <c r="S9725">
        <v>1382</v>
      </c>
    </row>
    <row r="9726" spans="1:19" x14ac:dyDescent="0.3">
      <c r="A9726" s="60" t="s">
        <v>18003</v>
      </c>
      <c r="B9726" s="60">
        <v>-1</v>
      </c>
      <c r="C9726" s="60" t="s">
        <v>18004</v>
      </c>
      <c r="D9726" s="60" t="str">
        <f>INDEX(Transcripts[#Data], MATCH(Exons[[#This Row],[Transcript stable ID]], Transcripts[Transcript stable ID], 0), 4)</f>
        <v>NM_000620.5</v>
      </c>
      <c r="E9726" t="s">
        <v>27</v>
      </c>
      <c r="J9726">
        <v>117799582</v>
      </c>
      <c r="K9726" s="47">
        <v>117718530</v>
      </c>
      <c r="L9726" s="47">
        <v>117718671</v>
      </c>
      <c r="N9726">
        <v>8</v>
      </c>
      <c r="O9726">
        <v>2069</v>
      </c>
      <c r="P9726">
        <v>2210</v>
      </c>
      <c r="Q9726" t="s">
        <v>18012</v>
      </c>
      <c r="R9726">
        <v>1383</v>
      </c>
      <c r="S9726">
        <v>1524</v>
      </c>
    </row>
    <row r="9727" spans="1:19" x14ac:dyDescent="0.3">
      <c r="A9727" s="60" t="s">
        <v>18003</v>
      </c>
      <c r="B9727" s="60">
        <v>-1</v>
      </c>
      <c r="C9727" s="60" t="s">
        <v>18004</v>
      </c>
      <c r="D9727" s="60" t="str">
        <f>INDEX(Transcripts[#Data], MATCH(Exons[[#This Row],[Transcript stable ID]], Transcripts[Transcript stable ID], 0), 4)</f>
        <v>NM_000620.5</v>
      </c>
      <c r="E9727" t="s">
        <v>27</v>
      </c>
      <c r="J9727">
        <v>117799582</v>
      </c>
      <c r="K9727" s="47">
        <v>117715764</v>
      </c>
      <c r="L9727" s="47">
        <v>117715903</v>
      </c>
      <c r="N9727">
        <v>9</v>
      </c>
      <c r="O9727">
        <v>2211</v>
      </c>
      <c r="P9727">
        <v>2350</v>
      </c>
      <c r="Q9727" t="s">
        <v>18013</v>
      </c>
      <c r="R9727">
        <v>1525</v>
      </c>
      <c r="S9727">
        <v>1664</v>
      </c>
    </row>
    <row r="9728" spans="1:19" x14ac:dyDescent="0.3">
      <c r="A9728" s="60" t="s">
        <v>18003</v>
      </c>
      <c r="B9728" s="60">
        <v>-1</v>
      </c>
      <c r="C9728" s="60" t="s">
        <v>18004</v>
      </c>
      <c r="D9728" s="60" t="str">
        <f>INDEX(Transcripts[#Data], MATCH(Exons[[#This Row],[Transcript stable ID]], Transcripts[Transcript stable ID], 0), 4)</f>
        <v>NM_000620.5</v>
      </c>
      <c r="E9728" t="s">
        <v>27</v>
      </c>
      <c r="J9728">
        <v>117799582</v>
      </c>
      <c r="K9728" s="47">
        <v>117710190</v>
      </c>
      <c r="L9728" s="47">
        <v>117710364</v>
      </c>
      <c r="N9728">
        <v>10</v>
      </c>
      <c r="O9728">
        <v>2351</v>
      </c>
      <c r="P9728">
        <v>2525</v>
      </c>
      <c r="Q9728" t="s">
        <v>18014</v>
      </c>
      <c r="R9728">
        <v>1665</v>
      </c>
      <c r="S9728">
        <v>1839</v>
      </c>
    </row>
    <row r="9729" spans="1:19" x14ac:dyDescent="0.3">
      <c r="A9729" s="60" t="s">
        <v>18003</v>
      </c>
      <c r="B9729" s="60">
        <v>-1</v>
      </c>
      <c r="C9729" s="60" t="s">
        <v>18004</v>
      </c>
      <c r="D9729" s="60" t="str">
        <f>INDEX(Transcripts[#Data], MATCH(Exons[[#This Row],[Transcript stable ID]], Transcripts[Transcript stable ID], 0), 4)</f>
        <v>NM_000620.5</v>
      </c>
      <c r="E9729" t="s">
        <v>27</v>
      </c>
      <c r="J9729">
        <v>117799582</v>
      </c>
      <c r="K9729" s="47">
        <v>117705848</v>
      </c>
      <c r="L9729" s="47">
        <v>117705949</v>
      </c>
      <c r="N9729">
        <v>11</v>
      </c>
      <c r="O9729">
        <v>2526</v>
      </c>
      <c r="P9729">
        <v>2627</v>
      </c>
      <c r="Q9729" t="s">
        <v>18015</v>
      </c>
      <c r="R9729">
        <v>1840</v>
      </c>
      <c r="S9729">
        <v>1941</v>
      </c>
    </row>
    <row r="9730" spans="1:19" x14ac:dyDescent="0.3">
      <c r="A9730" s="60" t="s">
        <v>18003</v>
      </c>
      <c r="B9730" s="60">
        <v>-1</v>
      </c>
      <c r="C9730" s="60" t="s">
        <v>18004</v>
      </c>
      <c r="D9730" s="60" t="str">
        <f>INDEX(Transcripts[#Data], MATCH(Exons[[#This Row],[Transcript stable ID]], Transcripts[Transcript stable ID], 0), 4)</f>
        <v>NM_000620.5</v>
      </c>
      <c r="E9730" t="s">
        <v>27</v>
      </c>
      <c r="J9730">
        <v>117799582</v>
      </c>
      <c r="K9730" s="47">
        <v>117703121</v>
      </c>
      <c r="L9730" s="47">
        <v>117703315</v>
      </c>
      <c r="N9730">
        <v>12</v>
      </c>
      <c r="O9730">
        <v>2628</v>
      </c>
      <c r="P9730">
        <v>2822</v>
      </c>
      <c r="Q9730" t="s">
        <v>18016</v>
      </c>
      <c r="R9730">
        <v>1942</v>
      </c>
      <c r="S9730">
        <v>2136</v>
      </c>
    </row>
    <row r="9731" spans="1:19" x14ac:dyDescent="0.3">
      <c r="A9731" s="60" t="s">
        <v>18003</v>
      </c>
      <c r="B9731" s="60">
        <v>-1</v>
      </c>
      <c r="C9731" s="60" t="s">
        <v>18004</v>
      </c>
      <c r="D9731" s="60" t="str">
        <f>INDEX(Transcripts[#Data], MATCH(Exons[[#This Row],[Transcript stable ID]], Transcripts[Transcript stable ID], 0), 4)</f>
        <v>NM_000620.5</v>
      </c>
      <c r="E9731" t="s">
        <v>27</v>
      </c>
      <c r="J9731">
        <v>117799582</v>
      </c>
      <c r="K9731" s="47">
        <v>117701694</v>
      </c>
      <c r="L9731" s="47">
        <v>117701779</v>
      </c>
      <c r="N9731">
        <v>13</v>
      </c>
      <c r="O9731">
        <v>2823</v>
      </c>
      <c r="P9731">
        <v>2908</v>
      </c>
      <c r="Q9731" t="s">
        <v>18017</v>
      </c>
      <c r="R9731">
        <v>2137</v>
      </c>
      <c r="S9731">
        <v>2222</v>
      </c>
    </row>
    <row r="9732" spans="1:19" x14ac:dyDescent="0.3">
      <c r="A9732" s="60" t="s">
        <v>18003</v>
      </c>
      <c r="B9732" s="60">
        <v>-1</v>
      </c>
      <c r="C9732" s="60" t="s">
        <v>18004</v>
      </c>
      <c r="D9732" s="60" t="str">
        <f>INDEX(Transcripts[#Data], MATCH(Exons[[#This Row],[Transcript stable ID]], Transcripts[Transcript stable ID], 0), 4)</f>
        <v>NM_000620.5</v>
      </c>
      <c r="E9732" t="s">
        <v>27</v>
      </c>
      <c r="J9732">
        <v>117799582</v>
      </c>
      <c r="K9732" s="47">
        <v>117698270</v>
      </c>
      <c r="L9732" s="47">
        <v>117698414</v>
      </c>
      <c r="N9732">
        <v>14</v>
      </c>
      <c r="O9732">
        <v>2909</v>
      </c>
      <c r="P9732">
        <v>3053</v>
      </c>
      <c r="Q9732" t="s">
        <v>18018</v>
      </c>
      <c r="R9732">
        <v>2223</v>
      </c>
      <c r="S9732">
        <v>2367</v>
      </c>
    </row>
    <row r="9733" spans="1:19" x14ac:dyDescent="0.3">
      <c r="A9733" s="60" t="s">
        <v>18003</v>
      </c>
      <c r="B9733" s="60">
        <v>-1</v>
      </c>
      <c r="C9733" s="60" t="s">
        <v>18004</v>
      </c>
      <c r="D9733" s="60" t="str">
        <f>INDEX(Transcripts[#Data], MATCH(Exons[[#This Row],[Transcript stable ID]], Transcripts[Transcript stable ID], 0), 4)</f>
        <v>NM_000620.5</v>
      </c>
      <c r="E9733" t="s">
        <v>27</v>
      </c>
      <c r="J9733">
        <v>117799582</v>
      </c>
      <c r="K9733" s="47">
        <v>117696831</v>
      </c>
      <c r="L9733" s="47">
        <v>117696935</v>
      </c>
      <c r="N9733">
        <v>15</v>
      </c>
      <c r="O9733">
        <v>3054</v>
      </c>
      <c r="P9733">
        <v>3158</v>
      </c>
      <c r="Q9733" t="s">
        <v>18019</v>
      </c>
      <c r="R9733">
        <v>2368</v>
      </c>
      <c r="S9733">
        <v>2472</v>
      </c>
    </row>
    <row r="9734" spans="1:19" x14ac:dyDescent="0.3">
      <c r="A9734" s="60" t="s">
        <v>18003</v>
      </c>
      <c r="B9734" s="60">
        <v>-1</v>
      </c>
      <c r="C9734" s="60" t="s">
        <v>18004</v>
      </c>
      <c r="D9734" s="60" t="str">
        <f>INDEX(Transcripts[#Data], MATCH(Exons[[#This Row],[Transcript stable ID]], Transcripts[Transcript stable ID], 0), 4)</f>
        <v>NM_000620.5</v>
      </c>
      <c r="E9734" t="s">
        <v>27</v>
      </c>
      <c r="J9734">
        <v>117799582</v>
      </c>
      <c r="K9734" s="47">
        <v>117696202</v>
      </c>
      <c r="L9734" s="47">
        <v>117696260</v>
      </c>
      <c r="N9734">
        <v>16</v>
      </c>
      <c r="O9734">
        <v>3159</v>
      </c>
      <c r="P9734">
        <v>3217</v>
      </c>
      <c r="Q9734" t="s">
        <v>18020</v>
      </c>
      <c r="R9734">
        <v>2473</v>
      </c>
      <c r="S9734">
        <v>2531</v>
      </c>
    </row>
    <row r="9735" spans="1:19" x14ac:dyDescent="0.3">
      <c r="A9735" s="60" t="s">
        <v>18003</v>
      </c>
      <c r="B9735" s="60">
        <v>-1</v>
      </c>
      <c r="C9735" s="60" t="s">
        <v>18004</v>
      </c>
      <c r="D9735" s="60" t="str">
        <f>INDEX(Transcripts[#Data], MATCH(Exons[[#This Row],[Transcript stable ID]], Transcripts[Transcript stable ID], 0), 4)</f>
        <v>NM_000620.5</v>
      </c>
      <c r="E9735" t="s">
        <v>27</v>
      </c>
      <c r="J9735">
        <v>117799582</v>
      </c>
      <c r="K9735" s="47">
        <v>117691443</v>
      </c>
      <c r="L9735" s="47">
        <v>117691559</v>
      </c>
      <c r="N9735">
        <v>17</v>
      </c>
      <c r="O9735">
        <v>3218</v>
      </c>
      <c r="P9735">
        <v>3334</v>
      </c>
      <c r="Q9735" t="s">
        <v>18021</v>
      </c>
      <c r="R9735">
        <v>2532</v>
      </c>
      <c r="S9735">
        <v>2648</v>
      </c>
    </row>
    <row r="9736" spans="1:19" x14ac:dyDescent="0.3">
      <c r="A9736" s="60" t="s">
        <v>18003</v>
      </c>
      <c r="B9736" s="60">
        <v>-1</v>
      </c>
      <c r="C9736" s="60" t="s">
        <v>18004</v>
      </c>
      <c r="D9736" s="60" t="str">
        <f>INDEX(Transcripts[#Data], MATCH(Exons[[#This Row],[Transcript stable ID]], Transcripts[Transcript stable ID], 0), 4)</f>
        <v>NM_000620.5</v>
      </c>
      <c r="E9736" t="s">
        <v>27</v>
      </c>
      <c r="J9736">
        <v>117799582</v>
      </c>
      <c r="K9736" s="47">
        <v>117685153</v>
      </c>
      <c r="L9736" s="47">
        <v>117685327</v>
      </c>
      <c r="N9736">
        <v>18</v>
      </c>
      <c r="O9736">
        <v>3335</v>
      </c>
      <c r="P9736">
        <v>3509</v>
      </c>
      <c r="Q9736" t="s">
        <v>18022</v>
      </c>
      <c r="R9736">
        <v>2649</v>
      </c>
      <c r="S9736">
        <v>2823</v>
      </c>
    </row>
    <row r="9737" spans="1:19" x14ac:dyDescent="0.3">
      <c r="A9737" s="60" t="s">
        <v>18003</v>
      </c>
      <c r="B9737" s="60">
        <v>-1</v>
      </c>
      <c r="C9737" s="60" t="s">
        <v>18004</v>
      </c>
      <c r="D9737" s="60" t="str">
        <f>INDEX(Transcripts[#Data], MATCH(Exons[[#This Row],[Transcript stable ID]], Transcripts[Transcript stable ID], 0), 4)</f>
        <v>NM_000620.5</v>
      </c>
      <c r="E9737" t="s">
        <v>27</v>
      </c>
      <c r="J9737">
        <v>117799582</v>
      </c>
      <c r="K9737" s="47">
        <v>117681102</v>
      </c>
      <c r="L9737" s="47">
        <v>117681240</v>
      </c>
      <c r="N9737">
        <v>19</v>
      </c>
      <c r="O9737">
        <v>3510</v>
      </c>
      <c r="P9737">
        <v>3648</v>
      </c>
      <c r="Q9737" t="s">
        <v>18023</v>
      </c>
      <c r="R9737">
        <v>2824</v>
      </c>
      <c r="S9737">
        <v>2962</v>
      </c>
    </row>
    <row r="9738" spans="1:19" x14ac:dyDescent="0.3">
      <c r="A9738" s="60" t="s">
        <v>18003</v>
      </c>
      <c r="B9738" s="60">
        <v>-1</v>
      </c>
      <c r="C9738" s="60" t="s">
        <v>18004</v>
      </c>
      <c r="D9738" s="60" t="str">
        <f>INDEX(Transcripts[#Data], MATCH(Exons[[#This Row],[Transcript stable ID]], Transcripts[Transcript stable ID], 0), 4)</f>
        <v>NM_000620.5</v>
      </c>
      <c r="E9738" t="s">
        <v>27</v>
      </c>
      <c r="J9738">
        <v>117799582</v>
      </c>
      <c r="K9738" s="47">
        <v>117680432</v>
      </c>
      <c r="L9738" s="47">
        <v>117680510</v>
      </c>
      <c r="N9738">
        <v>20</v>
      </c>
      <c r="O9738">
        <v>3649</v>
      </c>
      <c r="P9738">
        <v>3727</v>
      </c>
      <c r="Q9738" t="s">
        <v>18024</v>
      </c>
      <c r="R9738">
        <v>2963</v>
      </c>
      <c r="S9738">
        <v>3041</v>
      </c>
    </row>
    <row r="9739" spans="1:19" x14ac:dyDescent="0.3">
      <c r="A9739" s="60" t="s">
        <v>18003</v>
      </c>
      <c r="B9739" s="60">
        <v>-1</v>
      </c>
      <c r="C9739" s="60" t="s">
        <v>18004</v>
      </c>
      <c r="D9739" s="60" t="str">
        <f>INDEX(Transcripts[#Data], MATCH(Exons[[#This Row],[Transcript stable ID]], Transcripts[Transcript stable ID], 0), 4)</f>
        <v>NM_000620.5</v>
      </c>
      <c r="E9739" t="s">
        <v>27</v>
      </c>
      <c r="J9739">
        <v>117799582</v>
      </c>
      <c r="K9739" s="47">
        <v>117672370</v>
      </c>
      <c r="L9739" s="47">
        <v>117672563</v>
      </c>
      <c r="N9739">
        <v>21</v>
      </c>
      <c r="O9739">
        <v>3728</v>
      </c>
      <c r="P9739">
        <v>3921</v>
      </c>
      <c r="Q9739" t="s">
        <v>18025</v>
      </c>
      <c r="R9739">
        <v>3042</v>
      </c>
      <c r="S9739">
        <v>3235</v>
      </c>
    </row>
    <row r="9740" spans="1:19" x14ac:dyDescent="0.3">
      <c r="A9740" s="60" t="s">
        <v>18003</v>
      </c>
      <c r="B9740" s="60">
        <v>-1</v>
      </c>
      <c r="C9740" s="60" t="s">
        <v>18004</v>
      </c>
      <c r="D9740" s="60" t="str">
        <f>INDEX(Transcripts[#Data], MATCH(Exons[[#This Row],[Transcript stable ID]], Transcripts[Transcript stable ID], 0), 4)</f>
        <v>NM_000620.5</v>
      </c>
      <c r="E9740" t="s">
        <v>27</v>
      </c>
      <c r="J9740">
        <v>117799582</v>
      </c>
      <c r="K9740" s="47">
        <v>117669767</v>
      </c>
      <c r="L9740" s="47">
        <v>117669936</v>
      </c>
      <c r="N9740">
        <v>22</v>
      </c>
      <c r="O9740">
        <v>3922</v>
      </c>
      <c r="P9740">
        <v>4091</v>
      </c>
      <c r="Q9740" t="s">
        <v>18026</v>
      </c>
      <c r="R9740">
        <v>3236</v>
      </c>
      <c r="S9740">
        <v>3405</v>
      </c>
    </row>
    <row r="9741" spans="1:19" x14ac:dyDescent="0.3">
      <c r="A9741" s="60" t="s">
        <v>18003</v>
      </c>
      <c r="B9741" s="60">
        <v>-1</v>
      </c>
      <c r="C9741" s="60" t="s">
        <v>18004</v>
      </c>
      <c r="D9741" s="60" t="str">
        <f>INDEX(Transcripts[#Data], MATCH(Exons[[#This Row],[Transcript stable ID]], Transcripts[Transcript stable ID], 0), 4)</f>
        <v>NM_000620.5</v>
      </c>
      <c r="E9741" t="s">
        <v>27</v>
      </c>
      <c r="J9741">
        <v>117799582</v>
      </c>
      <c r="K9741" s="47">
        <v>117665236</v>
      </c>
      <c r="L9741" s="47">
        <v>117665446</v>
      </c>
      <c r="N9741">
        <v>23</v>
      </c>
      <c r="O9741">
        <v>4092</v>
      </c>
      <c r="P9741">
        <v>4302</v>
      </c>
      <c r="Q9741" t="s">
        <v>18027</v>
      </c>
      <c r="R9741">
        <v>3406</v>
      </c>
      <c r="S9741">
        <v>3616</v>
      </c>
    </row>
    <row r="9742" spans="1:19" x14ac:dyDescent="0.3">
      <c r="A9742" s="60" t="s">
        <v>18003</v>
      </c>
      <c r="B9742" s="60">
        <v>-1</v>
      </c>
      <c r="C9742" s="60" t="s">
        <v>18004</v>
      </c>
      <c r="D9742" s="60" t="str">
        <f>INDEX(Transcripts[#Data], MATCH(Exons[[#This Row],[Transcript stable ID]], Transcripts[Transcript stable ID], 0), 4)</f>
        <v>NM_000620.5</v>
      </c>
      <c r="E9742" t="s">
        <v>27</v>
      </c>
      <c r="J9742">
        <v>117799582</v>
      </c>
      <c r="K9742" s="47">
        <v>117664488</v>
      </c>
      <c r="L9742" s="47">
        <v>117664575</v>
      </c>
      <c r="N9742">
        <v>24</v>
      </c>
      <c r="O9742">
        <v>4303</v>
      </c>
      <c r="P9742">
        <v>4390</v>
      </c>
      <c r="Q9742" t="s">
        <v>18028</v>
      </c>
      <c r="R9742">
        <v>3617</v>
      </c>
      <c r="S9742">
        <v>3704</v>
      </c>
    </row>
    <row r="9743" spans="1:19" x14ac:dyDescent="0.3">
      <c r="A9743" s="60" t="s">
        <v>18003</v>
      </c>
      <c r="B9743" s="60">
        <v>-1</v>
      </c>
      <c r="C9743" s="60" t="s">
        <v>18004</v>
      </c>
      <c r="D9743" s="60" t="str">
        <f>INDEX(Transcripts[#Data], MATCH(Exons[[#This Row],[Transcript stable ID]], Transcripts[Transcript stable ID], 0), 4)</f>
        <v>NM_000620.5</v>
      </c>
      <c r="E9743" t="s">
        <v>27</v>
      </c>
      <c r="J9743">
        <v>117799582</v>
      </c>
      <c r="K9743" s="47">
        <v>117662821</v>
      </c>
      <c r="L9743" s="47">
        <v>117662942</v>
      </c>
      <c r="N9743">
        <v>25</v>
      </c>
      <c r="O9743">
        <v>4391</v>
      </c>
      <c r="P9743">
        <v>4512</v>
      </c>
      <c r="Q9743" t="s">
        <v>18029</v>
      </c>
      <c r="R9743">
        <v>3705</v>
      </c>
      <c r="S9743">
        <v>3826</v>
      </c>
    </row>
    <row r="9744" spans="1:19" x14ac:dyDescent="0.3">
      <c r="A9744" s="60" t="s">
        <v>18003</v>
      </c>
      <c r="B9744" s="60">
        <v>-1</v>
      </c>
      <c r="C9744" s="60" t="s">
        <v>18004</v>
      </c>
      <c r="D9744" s="60" t="str">
        <f>INDEX(Transcripts[#Data], MATCH(Exons[[#This Row],[Transcript stable ID]], Transcripts[Transcript stable ID], 0), 4)</f>
        <v>NM_000620.5</v>
      </c>
      <c r="E9744" t="s">
        <v>27</v>
      </c>
      <c r="J9744">
        <v>117799582</v>
      </c>
      <c r="K9744" s="47">
        <v>117660520</v>
      </c>
      <c r="L9744" s="47">
        <v>117660668</v>
      </c>
      <c r="N9744">
        <v>26</v>
      </c>
      <c r="O9744">
        <v>4513</v>
      </c>
      <c r="P9744">
        <v>4661</v>
      </c>
      <c r="Q9744" t="s">
        <v>18030</v>
      </c>
      <c r="R9744">
        <v>3827</v>
      </c>
      <c r="S9744">
        <v>3975</v>
      </c>
    </row>
    <row r="9745" spans="1:19" x14ac:dyDescent="0.3">
      <c r="A9745" s="60" t="s">
        <v>18003</v>
      </c>
      <c r="B9745" s="60">
        <v>-1</v>
      </c>
      <c r="C9745" s="60" t="s">
        <v>18004</v>
      </c>
      <c r="D9745" s="60" t="str">
        <f>INDEX(Transcripts[#Data], MATCH(Exons[[#This Row],[Transcript stable ID]], Transcripts[Transcript stable ID], 0), 4)</f>
        <v>NM_000620.5</v>
      </c>
      <c r="E9745" t="s">
        <v>27</v>
      </c>
      <c r="J9745">
        <v>117799582</v>
      </c>
      <c r="K9745" s="47">
        <v>117657880</v>
      </c>
      <c r="L9745" s="47">
        <v>117658074</v>
      </c>
      <c r="N9745">
        <v>27</v>
      </c>
      <c r="O9745">
        <v>4662</v>
      </c>
      <c r="P9745">
        <v>4856</v>
      </c>
      <c r="Q9745" t="s">
        <v>18031</v>
      </c>
      <c r="R9745">
        <v>3976</v>
      </c>
      <c r="S9745">
        <v>4170</v>
      </c>
    </row>
    <row r="9746" spans="1:19" x14ac:dyDescent="0.3">
      <c r="A9746" s="60" t="s">
        <v>18003</v>
      </c>
      <c r="B9746" s="60">
        <v>-1</v>
      </c>
      <c r="C9746" s="60" t="s">
        <v>18004</v>
      </c>
      <c r="D9746" s="60" t="str">
        <f>INDEX(Transcripts[#Data], MATCH(Exons[[#This Row],[Transcript stable ID]], Transcripts[Transcript stable ID], 0), 4)</f>
        <v>NM_000620.5</v>
      </c>
      <c r="E9746" t="s">
        <v>27</v>
      </c>
      <c r="J9746">
        <v>117799582</v>
      </c>
      <c r="K9746" s="47">
        <v>117655851</v>
      </c>
      <c r="L9746" s="47">
        <v>117655969</v>
      </c>
      <c r="N9746">
        <v>28</v>
      </c>
      <c r="O9746">
        <v>4857</v>
      </c>
      <c r="P9746">
        <v>4975</v>
      </c>
      <c r="Q9746" t="s">
        <v>18032</v>
      </c>
      <c r="R9746">
        <v>4171</v>
      </c>
      <c r="S9746">
        <v>4289</v>
      </c>
    </row>
    <row r="9747" spans="1:19" x14ac:dyDescent="0.3">
      <c r="A9747" s="60" t="s">
        <v>18003</v>
      </c>
      <c r="B9747" s="60">
        <v>-1</v>
      </c>
      <c r="C9747" s="60" t="s">
        <v>18004</v>
      </c>
      <c r="D9747" s="60" t="str">
        <f>INDEX(Transcripts[#Data], MATCH(Exons[[#This Row],[Transcript stable ID]], Transcripts[Transcript stable ID], 0), 4)</f>
        <v>NM_000620.5</v>
      </c>
      <c r="E9747" t="s">
        <v>27</v>
      </c>
      <c r="H9747">
        <v>117645947</v>
      </c>
      <c r="I9747">
        <v>117653113</v>
      </c>
      <c r="J9747">
        <v>117799582</v>
      </c>
      <c r="K9747" s="47">
        <v>117645947</v>
      </c>
      <c r="L9747" s="47">
        <v>117653129</v>
      </c>
      <c r="N9747">
        <v>29</v>
      </c>
      <c r="O9747">
        <v>4976</v>
      </c>
      <c r="P9747">
        <v>4991</v>
      </c>
      <c r="Q9747" t="s">
        <v>18033</v>
      </c>
      <c r="R9747">
        <v>4290</v>
      </c>
      <c r="S9747">
        <v>4305</v>
      </c>
    </row>
    <row r="9748" spans="1:19" x14ac:dyDescent="0.3">
      <c r="A9748" s="60" t="s">
        <v>18003</v>
      </c>
      <c r="B9748" s="60">
        <v>-1</v>
      </c>
      <c r="C9748" s="60" t="s">
        <v>18037</v>
      </c>
      <c r="D9748" s="60" t="e">
        <f>INDEX(Transcripts[#Data], MATCH(Exons[[#This Row],[Transcript stable ID]], Transcripts[Transcript stable ID], 0), 4)</f>
        <v>#N/A</v>
      </c>
      <c r="E9748" t="s">
        <v>27</v>
      </c>
      <c r="F9748">
        <v>117799317</v>
      </c>
      <c r="G9748">
        <v>117799582</v>
      </c>
      <c r="J9748">
        <v>117799582</v>
      </c>
      <c r="K9748" s="47">
        <v>117799317</v>
      </c>
      <c r="L9748" s="47">
        <v>117799582</v>
      </c>
      <c r="N9748">
        <v>1</v>
      </c>
      <c r="Q9748" t="s">
        <v>18005</v>
      </c>
    </row>
    <row r="9749" spans="1:19" x14ac:dyDescent="0.3">
      <c r="A9749" s="60" t="s">
        <v>18003</v>
      </c>
      <c r="B9749" s="60">
        <v>-1</v>
      </c>
      <c r="C9749" s="60" t="s">
        <v>18037</v>
      </c>
      <c r="D9749" s="60" t="e">
        <f>INDEX(Transcripts[#Data], MATCH(Exons[[#This Row],[Transcript stable ID]], Transcripts[Transcript stable ID], 0), 4)</f>
        <v>#N/A</v>
      </c>
      <c r="E9749" t="s">
        <v>27</v>
      </c>
      <c r="F9749">
        <v>117768875</v>
      </c>
      <c r="G9749">
        <v>117769294</v>
      </c>
      <c r="J9749">
        <v>117799582</v>
      </c>
      <c r="K9749" s="47">
        <v>117768150</v>
      </c>
      <c r="L9749" s="47">
        <v>117769294</v>
      </c>
      <c r="N9749">
        <v>2</v>
      </c>
      <c r="O9749">
        <v>687</v>
      </c>
      <c r="P9749">
        <v>1411</v>
      </c>
      <c r="Q9749" t="s">
        <v>18006</v>
      </c>
      <c r="R9749">
        <v>1</v>
      </c>
      <c r="S9749">
        <v>725</v>
      </c>
    </row>
    <row r="9750" spans="1:19" x14ac:dyDescent="0.3">
      <c r="A9750" s="60" t="s">
        <v>18003</v>
      </c>
      <c r="B9750" s="60">
        <v>-1</v>
      </c>
      <c r="C9750" s="60" t="s">
        <v>18037</v>
      </c>
      <c r="D9750" s="60" t="e">
        <f>INDEX(Transcripts[#Data], MATCH(Exons[[#This Row],[Transcript stable ID]], Transcripts[Transcript stable ID], 0), 4)</f>
        <v>#N/A</v>
      </c>
      <c r="E9750" t="s">
        <v>27</v>
      </c>
      <c r="J9750">
        <v>117799582</v>
      </c>
      <c r="K9750" s="47">
        <v>117749271</v>
      </c>
      <c r="L9750" s="47">
        <v>117749397</v>
      </c>
      <c r="N9750">
        <v>3</v>
      </c>
      <c r="O9750">
        <v>1412</v>
      </c>
      <c r="P9750">
        <v>1538</v>
      </c>
      <c r="Q9750" t="s">
        <v>18007</v>
      </c>
      <c r="R9750">
        <v>726</v>
      </c>
      <c r="S9750">
        <v>852</v>
      </c>
    </row>
    <row r="9751" spans="1:19" x14ac:dyDescent="0.3">
      <c r="A9751" s="60" t="s">
        <v>18003</v>
      </c>
      <c r="B9751" s="60">
        <v>-1</v>
      </c>
      <c r="C9751" s="60" t="s">
        <v>18037</v>
      </c>
      <c r="D9751" s="60" t="e">
        <f>INDEX(Transcripts[#Data], MATCH(Exons[[#This Row],[Transcript stable ID]], Transcripts[Transcript stable ID], 0), 4)</f>
        <v>#N/A</v>
      </c>
      <c r="E9751" t="s">
        <v>27</v>
      </c>
      <c r="J9751">
        <v>117799582</v>
      </c>
      <c r="K9751" s="47">
        <v>117739821</v>
      </c>
      <c r="L9751" s="47">
        <v>117739876</v>
      </c>
      <c r="N9751">
        <v>4</v>
      </c>
      <c r="O9751">
        <v>1539</v>
      </c>
      <c r="P9751">
        <v>1594</v>
      </c>
      <c r="Q9751" t="s">
        <v>18038</v>
      </c>
      <c r="R9751">
        <v>853</v>
      </c>
      <c r="S9751">
        <v>908</v>
      </c>
    </row>
    <row r="9752" spans="1:19" x14ac:dyDescent="0.3">
      <c r="A9752" s="60" t="s">
        <v>18003</v>
      </c>
      <c r="B9752" s="60">
        <v>-1</v>
      </c>
      <c r="C9752" s="60" t="s">
        <v>18037</v>
      </c>
      <c r="D9752" s="60" t="e">
        <f>INDEX(Transcripts[#Data], MATCH(Exons[[#This Row],[Transcript stable ID]], Transcripts[Transcript stable ID], 0), 4)</f>
        <v>#N/A</v>
      </c>
      <c r="E9752" t="s">
        <v>27</v>
      </c>
      <c r="J9752">
        <v>117799582</v>
      </c>
      <c r="K9752" s="47">
        <v>117728103</v>
      </c>
      <c r="L9752" s="47">
        <v>117728231</v>
      </c>
      <c r="N9752">
        <v>5</v>
      </c>
      <c r="O9752">
        <v>1595</v>
      </c>
      <c r="P9752">
        <v>1723</v>
      </c>
      <c r="Q9752" t="s">
        <v>18039</v>
      </c>
      <c r="R9752">
        <v>909</v>
      </c>
      <c r="S9752">
        <v>1037</v>
      </c>
    </row>
    <row r="9753" spans="1:19" x14ac:dyDescent="0.3">
      <c r="A9753" s="60" t="s">
        <v>18003</v>
      </c>
      <c r="B9753" s="60">
        <v>-1</v>
      </c>
      <c r="C9753" s="60" t="s">
        <v>18037</v>
      </c>
      <c r="D9753" s="60" t="e">
        <f>INDEX(Transcripts[#Data], MATCH(Exons[[#This Row],[Transcript stable ID]], Transcripts[Transcript stable ID], 0), 4)</f>
        <v>#N/A</v>
      </c>
      <c r="E9753" t="s">
        <v>27</v>
      </c>
      <c r="J9753">
        <v>117799582</v>
      </c>
      <c r="K9753" s="47">
        <v>117725879</v>
      </c>
      <c r="L9753" s="47">
        <v>117726024</v>
      </c>
      <c r="N9753">
        <v>6</v>
      </c>
      <c r="O9753">
        <v>1724</v>
      </c>
      <c r="P9753">
        <v>1869</v>
      </c>
      <c r="Q9753" t="s">
        <v>18040</v>
      </c>
      <c r="R9753">
        <v>1038</v>
      </c>
      <c r="S9753">
        <v>1183</v>
      </c>
    </row>
    <row r="9754" spans="1:19" x14ac:dyDescent="0.3">
      <c r="A9754" s="60" t="s">
        <v>18003</v>
      </c>
      <c r="B9754" s="60">
        <v>-1</v>
      </c>
      <c r="C9754" s="60" t="s">
        <v>18037</v>
      </c>
      <c r="D9754" s="60" t="e">
        <f>INDEX(Transcripts[#Data], MATCH(Exons[[#This Row],[Transcript stable ID]], Transcripts[Transcript stable ID], 0), 4)</f>
        <v>#N/A</v>
      </c>
      <c r="E9754" t="s">
        <v>27</v>
      </c>
      <c r="H9754">
        <v>117723909</v>
      </c>
      <c r="I9754">
        <v>117724030</v>
      </c>
      <c r="J9754">
        <v>117799582</v>
      </c>
      <c r="K9754" s="47">
        <v>117723909</v>
      </c>
      <c r="L9754" s="47">
        <v>117724071</v>
      </c>
      <c r="N9754">
        <v>7</v>
      </c>
      <c r="O9754">
        <v>1870</v>
      </c>
      <c r="P9754">
        <v>1910</v>
      </c>
      <c r="Q9754" t="s">
        <v>18041</v>
      </c>
      <c r="R9754">
        <v>1184</v>
      </c>
      <c r="S9754">
        <v>1224</v>
      </c>
    </row>
    <row r="9755" spans="1:19" x14ac:dyDescent="0.3">
      <c r="A9755" s="60" t="s">
        <v>18003</v>
      </c>
      <c r="B9755" s="60">
        <v>-1</v>
      </c>
      <c r="C9755" s="60" t="s">
        <v>18037</v>
      </c>
      <c r="D9755" s="60" t="e">
        <f>INDEX(Transcripts[#Data], MATCH(Exons[[#This Row],[Transcript stable ID]], Transcripts[Transcript stable ID], 0), 4)</f>
        <v>#N/A</v>
      </c>
      <c r="E9755" t="s">
        <v>27</v>
      </c>
      <c r="H9755">
        <v>117723046</v>
      </c>
      <c r="I9755">
        <v>117723137</v>
      </c>
      <c r="J9755">
        <v>117799582</v>
      </c>
      <c r="K9755" s="47">
        <v>117723046</v>
      </c>
      <c r="L9755" s="47">
        <v>117723137</v>
      </c>
      <c r="N9755">
        <v>8</v>
      </c>
      <c r="Q9755" t="s">
        <v>18042</v>
      </c>
    </row>
    <row r="9756" spans="1:19" x14ac:dyDescent="0.3">
      <c r="A9756" s="60" t="s">
        <v>18003</v>
      </c>
      <c r="B9756" s="60">
        <v>-1</v>
      </c>
      <c r="C9756" s="60" t="s">
        <v>18037</v>
      </c>
      <c r="D9756" s="60" t="e">
        <f>INDEX(Transcripts[#Data], MATCH(Exons[[#This Row],[Transcript stable ID]], Transcripts[Transcript stable ID], 0), 4)</f>
        <v>#N/A</v>
      </c>
      <c r="E9756" t="s">
        <v>27</v>
      </c>
      <c r="H9756">
        <v>117718530</v>
      </c>
      <c r="I9756">
        <v>117718671</v>
      </c>
      <c r="J9756">
        <v>117799582</v>
      </c>
      <c r="K9756" s="47">
        <v>117718530</v>
      </c>
      <c r="L9756" s="47">
        <v>117718671</v>
      </c>
      <c r="N9756">
        <v>9</v>
      </c>
      <c r="Q9756" t="s">
        <v>18043</v>
      </c>
    </row>
    <row r="9757" spans="1:19" x14ac:dyDescent="0.3">
      <c r="A9757" s="60" t="s">
        <v>18003</v>
      </c>
      <c r="B9757" s="60">
        <v>-1</v>
      </c>
      <c r="C9757" s="60" t="s">
        <v>18037</v>
      </c>
      <c r="D9757" s="60" t="e">
        <f>INDEX(Transcripts[#Data], MATCH(Exons[[#This Row],[Transcript stable ID]], Transcripts[Transcript stable ID], 0), 4)</f>
        <v>#N/A</v>
      </c>
      <c r="E9757" t="s">
        <v>27</v>
      </c>
      <c r="H9757">
        <v>117715764</v>
      </c>
      <c r="I9757">
        <v>117715903</v>
      </c>
      <c r="J9757">
        <v>117799582</v>
      </c>
      <c r="K9757" s="47">
        <v>117715764</v>
      </c>
      <c r="L9757" s="47">
        <v>117715903</v>
      </c>
      <c r="N9757">
        <v>10</v>
      </c>
      <c r="Q9757" t="s">
        <v>18044</v>
      </c>
    </row>
    <row r="9758" spans="1:19" x14ac:dyDescent="0.3">
      <c r="A9758" s="60" t="s">
        <v>18003</v>
      </c>
      <c r="B9758" s="60">
        <v>-1</v>
      </c>
      <c r="C9758" s="60" t="s">
        <v>18037</v>
      </c>
      <c r="D9758" s="60" t="e">
        <f>INDEX(Transcripts[#Data], MATCH(Exons[[#This Row],[Transcript stable ID]], Transcripts[Transcript stable ID], 0), 4)</f>
        <v>#N/A</v>
      </c>
      <c r="E9758" t="s">
        <v>27</v>
      </c>
      <c r="H9758">
        <v>117710190</v>
      </c>
      <c r="I9758">
        <v>117710364</v>
      </c>
      <c r="J9758">
        <v>117799582</v>
      </c>
      <c r="K9758" s="47">
        <v>117710190</v>
      </c>
      <c r="L9758" s="47">
        <v>117710364</v>
      </c>
      <c r="N9758">
        <v>11</v>
      </c>
      <c r="Q9758" t="s">
        <v>18045</v>
      </c>
    </row>
    <row r="9759" spans="1:19" x14ac:dyDescent="0.3">
      <c r="A9759" s="60" t="s">
        <v>18003</v>
      </c>
      <c r="B9759" s="60">
        <v>-1</v>
      </c>
      <c r="C9759" s="60" t="s">
        <v>18037</v>
      </c>
      <c r="D9759" s="60" t="e">
        <f>INDEX(Transcripts[#Data], MATCH(Exons[[#This Row],[Transcript stable ID]], Transcripts[Transcript stable ID], 0), 4)</f>
        <v>#N/A</v>
      </c>
      <c r="E9759" t="s">
        <v>27</v>
      </c>
      <c r="H9759">
        <v>117705848</v>
      </c>
      <c r="I9759">
        <v>117705949</v>
      </c>
      <c r="J9759">
        <v>117799582</v>
      </c>
      <c r="K9759" s="47">
        <v>117705848</v>
      </c>
      <c r="L9759" s="47">
        <v>117705949</v>
      </c>
      <c r="N9759">
        <v>12</v>
      </c>
      <c r="Q9759" t="s">
        <v>18046</v>
      </c>
    </row>
    <row r="9760" spans="1:19" x14ac:dyDescent="0.3">
      <c r="A9760" s="60" t="s">
        <v>18003</v>
      </c>
      <c r="B9760" s="60">
        <v>-1</v>
      </c>
      <c r="C9760" s="60" t="s">
        <v>18037</v>
      </c>
      <c r="D9760" s="60" t="e">
        <f>INDEX(Transcripts[#Data], MATCH(Exons[[#This Row],[Transcript stable ID]], Transcripts[Transcript stable ID], 0), 4)</f>
        <v>#N/A</v>
      </c>
      <c r="E9760" t="s">
        <v>27</v>
      </c>
      <c r="H9760">
        <v>117703121</v>
      </c>
      <c r="I9760">
        <v>117703315</v>
      </c>
      <c r="J9760">
        <v>117799582</v>
      </c>
      <c r="K9760" s="47">
        <v>117703121</v>
      </c>
      <c r="L9760" s="47">
        <v>117703315</v>
      </c>
      <c r="N9760">
        <v>13</v>
      </c>
      <c r="Q9760" t="s">
        <v>18047</v>
      </c>
    </row>
    <row r="9761" spans="1:17" x14ac:dyDescent="0.3">
      <c r="A9761" s="60" t="s">
        <v>18003</v>
      </c>
      <c r="B9761" s="60">
        <v>-1</v>
      </c>
      <c r="C9761" s="60" t="s">
        <v>18037</v>
      </c>
      <c r="D9761" s="60" t="e">
        <f>INDEX(Transcripts[#Data], MATCH(Exons[[#This Row],[Transcript stable ID]], Transcripts[Transcript stable ID], 0), 4)</f>
        <v>#N/A</v>
      </c>
      <c r="E9761" t="s">
        <v>27</v>
      </c>
      <c r="H9761">
        <v>117701694</v>
      </c>
      <c r="I9761">
        <v>117701779</v>
      </c>
      <c r="J9761">
        <v>117799582</v>
      </c>
      <c r="K9761" s="47">
        <v>117701694</v>
      </c>
      <c r="L9761" s="47">
        <v>117701779</v>
      </c>
      <c r="N9761">
        <v>14</v>
      </c>
      <c r="Q9761" t="s">
        <v>18048</v>
      </c>
    </row>
    <row r="9762" spans="1:17" x14ac:dyDescent="0.3">
      <c r="A9762" s="60" t="s">
        <v>18003</v>
      </c>
      <c r="B9762" s="60">
        <v>-1</v>
      </c>
      <c r="C9762" s="60" t="s">
        <v>18037</v>
      </c>
      <c r="D9762" s="60" t="e">
        <f>INDEX(Transcripts[#Data], MATCH(Exons[[#This Row],[Transcript stable ID]], Transcripts[Transcript stable ID], 0), 4)</f>
        <v>#N/A</v>
      </c>
      <c r="E9762" t="s">
        <v>27</v>
      </c>
      <c r="H9762">
        <v>117698270</v>
      </c>
      <c r="I9762">
        <v>117698414</v>
      </c>
      <c r="J9762">
        <v>117799582</v>
      </c>
      <c r="K9762" s="47">
        <v>117698270</v>
      </c>
      <c r="L9762" s="47">
        <v>117698414</v>
      </c>
      <c r="N9762">
        <v>15</v>
      </c>
      <c r="Q9762" t="s">
        <v>18049</v>
      </c>
    </row>
    <row r="9763" spans="1:17" x14ac:dyDescent="0.3">
      <c r="A9763" s="60" t="s">
        <v>18003</v>
      </c>
      <c r="B9763" s="60">
        <v>-1</v>
      </c>
      <c r="C9763" s="60" t="s">
        <v>18037</v>
      </c>
      <c r="D9763" s="60" t="e">
        <f>INDEX(Transcripts[#Data], MATCH(Exons[[#This Row],[Transcript stable ID]], Transcripts[Transcript stable ID], 0), 4)</f>
        <v>#N/A</v>
      </c>
      <c r="E9763" t="s">
        <v>27</v>
      </c>
      <c r="H9763">
        <v>117696831</v>
      </c>
      <c r="I9763">
        <v>117696935</v>
      </c>
      <c r="J9763">
        <v>117799582</v>
      </c>
      <c r="K9763" s="47">
        <v>117696831</v>
      </c>
      <c r="L9763" s="47">
        <v>117696935</v>
      </c>
      <c r="N9763">
        <v>16</v>
      </c>
      <c r="Q9763" t="s">
        <v>18050</v>
      </c>
    </row>
    <row r="9764" spans="1:17" x14ac:dyDescent="0.3">
      <c r="A9764" s="60" t="s">
        <v>18003</v>
      </c>
      <c r="B9764" s="60">
        <v>-1</v>
      </c>
      <c r="C9764" s="60" t="s">
        <v>18037</v>
      </c>
      <c r="D9764" s="60" t="e">
        <f>INDEX(Transcripts[#Data], MATCH(Exons[[#This Row],[Transcript stable ID]], Transcripts[Transcript stable ID], 0), 4)</f>
        <v>#N/A</v>
      </c>
      <c r="E9764" t="s">
        <v>27</v>
      </c>
      <c r="H9764">
        <v>117696202</v>
      </c>
      <c r="I9764">
        <v>117696260</v>
      </c>
      <c r="J9764">
        <v>117799582</v>
      </c>
      <c r="K9764" s="47">
        <v>117696202</v>
      </c>
      <c r="L9764" s="47">
        <v>117696260</v>
      </c>
      <c r="N9764">
        <v>17</v>
      </c>
      <c r="Q9764" t="s">
        <v>18051</v>
      </c>
    </row>
    <row r="9765" spans="1:17" x14ac:dyDescent="0.3">
      <c r="A9765" s="60" t="s">
        <v>18003</v>
      </c>
      <c r="B9765" s="60">
        <v>-1</v>
      </c>
      <c r="C9765" s="60" t="s">
        <v>18037</v>
      </c>
      <c r="D9765" s="60" t="e">
        <f>INDEX(Transcripts[#Data], MATCH(Exons[[#This Row],[Transcript stable ID]], Transcripts[Transcript stable ID], 0), 4)</f>
        <v>#N/A</v>
      </c>
      <c r="E9765" t="s">
        <v>27</v>
      </c>
      <c r="H9765">
        <v>117691443</v>
      </c>
      <c r="I9765">
        <v>117691559</v>
      </c>
      <c r="J9765">
        <v>117799582</v>
      </c>
      <c r="K9765" s="47">
        <v>117691443</v>
      </c>
      <c r="L9765" s="47">
        <v>117691559</v>
      </c>
      <c r="N9765">
        <v>18</v>
      </c>
      <c r="Q9765" t="s">
        <v>18052</v>
      </c>
    </row>
    <row r="9766" spans="1:17" x14ac:dyDescent="0.3">
      <c r="A9766" s="60" t="s">
        <v>18003</v>
      </c>
      <c r="B9766" s="60">
        <v>-1</v>
      </c>
      <c r="C9766" s="60" t="s">
        <v>18037</v>
      </c>
      <c r="D9766" s="60" t="e">
        <f>INDEX(Transcripts[#Data], MATCH(Exons[[#This Row],[Transcript stable ID]], Transcripts[Transcript stable ID], 0), 4)</f>
        <v>#N/A</v>
      </c>
      <c r="E9766" t="s">
        <v>27</v>
      </c>
      <c r="H9766">
        <v>117685153</v>
      </c>
      <c r="I9766">
        <v>117685327</v>
      </c>
      <c r="J9766">
        <v>117799582</v>
      </c>
      <c r="K9766" s="47">
        <v>117685153</v>
      </c>
      <c r="L9766" s="47">
        <v>117685327</v>
      </c>
      <c r="N9766">
        <v>19</v>
      </c>
      <c r="Q9766" t="s">
        <v>18053</v>
      </c>
    </row>
    <row r="9767" spans="1:17" x14ac:dyDescent="0.3">
      <c r="A9767" s="60" t="s">
        <v>18003</v>
      </c>
      <c r="B9767" s="60">
        <v>-1</v>
      </c>
      <c r="C9767" s="60" t="s">
        <v>18037</v>
      </c>
      <c r="D9767" s="60" t="e">
        <f>INDEX(Transcripts[#Data], MATCH(Exons[[#This Row],[Transcript stable ID]], Transcripts[Transcript stable ID], 0), 4)</f>
        <v>#N/A</v>
      </c>
      <c r="E9767" t="s">
        <v>27</v>
      </c>
      <c r="H9767">
        <v>117681102</v>
      </c>
      <c r="I9767">
        <v>117681240</v>
      </c>
      <c r="J9767">
        <v>117799582</v>
      </c>
      <c r="K9767" s="47">
        <v>117681102</v>
      </c>
      <c r="L9767" s="47">
        <v>117681240</v>
      </c>
      <c r="N9767">
        <v>20</v>
      </c>
      <c r="Q9767" t="s">
        <v>18054</v>
      </c>
    </row>
    <row r="9768" spans="1:17" x14ac:dyDescent="0.3">
      <c r="A9768" s="60" t="s">
        <v>18003</v>
      </c>
      <c r="B9768" s="60">
        <v>-1</v>
      </c>
      <c r="C9768" s="60" t="s">
        <v>18037</v>
      </c>
      <c r="D9768" s="60" t="e">
        <f>INDEX(Transcripts[#Data], MATCH(Exons[[#This Row],[Transcript stable ID]], Transcripts[Transcript stable ID], 0), 4)</f>
        <v>#N/A</v>
      </c>
      <c r="E9768" t="s">
        <v>27</v>
      </c>
      <c r="H9768">
        <v>117680432</v>
      </c>
      <c r="I9768">
        <v>117680510</v>
      </c>
      <c r="J9768">
        <v>117799582</v>
      </c>
      <c r="K9768" s="47">
        <v>117680432</v>
      </c>
      <c r="L9768" s="47">
        <v>117680510</v>
      </c>
      <c r="N9768">
        <v>21</v>
      </c>
      <c r="Q9768" t="s">
        <v>18055</v>
      </c>
    </row>
    <row r="9769" spans="1:17" x14ac:dyDescent="0.3">
      <c r="A9769" s="60" t="s">
        <v>18003</v>
      </c>
      <c r="B9769" s="60">
        <v>-1</v>
      </c>
      <c r="C9769" s="60" t="s">
        <v>18037</v>
      </c>
      <c r="D9769" s="60" t="e">
        <f>INDEX(Transcripts[#Data], MATCH(Exons[[#This Row],[Transcript stable ID]], Transcripts[Transcript stable ID], 0), 4)</f>
        <v>#N/A</v>
      </c>
      <c r="E9769" t="s">
        <v>27</v>
      </c>
      <c r="H9769">
        <v>117672370</v>
      </c>
      <c r="I9769">
        <v>117672563</v>
      </c>
      <c r="J9769">
        <v>117799582</v>
      </c>
      <c r="K9769" s="47">
        <v>117672370</v>
      </c>
      <c r="L9769" s="47">
        <v>117672563</v>
      </c>
      <c r="N9769">
        <v>22</v>
      </c>
      <c r="Q9769" t="s">
        <v>18056</v>
      </c>
    </row>
    <row r="9770" spans="1:17" x14ac:dyDescent="0.3">
      <c r="A9770" s="60" t="s">
        <v>18003</v>
      </c>
      <c r="B9770" s="60">
        <v>-1</v>
      </c>
      <c r="C9770" s="60" t="s">
        <v>18037</v>
      </c>
      <c r="D9770" s="60" t="e">
        <f>INDEX(Transcripts[#Data], MATCH(Exons[[#This Row],[Transcript stable ID]], Transcripts[Transcript stable ID], 0), 4)</f>
        <v>#N/A</v>
      </c>
      <c r="E9770" t="s">
        <v>27</v>
      </c>
      <c r="H9770">
        <v>117669767</v>
      </c>
      <c r="I9770">
        <v>117669936</v>
      </c>
      <c r="J9770">
        <v>117799582</v>
      </c>
      <c r="K9770" s="47">
        <v>117669767</v>
      </c>
      <c r="L9770" s="47">
        <v>117669936</v>
      </c>
      <c r="N9770">
        <v>23</v>
      </c>
      <c r="Q9770" t="s">
        <v>18057</v>
      </c>
    </row>
    <row r="9771" spans="1:17" x14ac:dyDescent="0.3">
      <c r="A9771" s="60" t="s">
        <v>18003</v>
      </c>
      <c r="B9771" s="60">
        <v>-1</v>
      </c>
      <c r="C9771" s="60" t="s">
        <v>18037</v>
      </c>
      <c r="D9771" s="60" t="e">
        <f>INDEX(Transcripts[#Data], MATCH(Exons[[#This Row],[Transcript stable ID]], Transcripts[Transcript stable ID], 0), 4)</f>
        <v>#N/A</v>
      </c>
      <c r="E9771" t="s">
        <v>27</v>
      </c>
      <c r="H9771">
        <v>117665236</v>
      </c>
      <c r="I9771">
        <v>117665446</v>
      </c>
      <c r="J9771">
        <v>117799582</v>
      </c>
      <c r="K9771" s="47">
        <v>117665236</v>
      </c>
      <c r="L9771" s="47">
        <v>117665446</v>
      </c>
      <c r="N9771">
        <v>24</v>
      </c>
      <c r="Q9771" t="s">
        <v>18058</v>
      </c>
    </row>
    <row r="9772" spans="1:17" x14ac:dyDescent="0.3">
      <c r="A9772" s="60" t="s">
        <v>18003</v>
      </c>
      <c r="B9772" s="60">
        <v>-1</v>
      </c>
      <c r="C9772" s="60" t="s">
        <v>18037</v>
      </c>
      <c r="D9772" s="60" t="e">
        <f>INDEX(Transcripts[#Data], MATCH(Exons[[#This Row],[Transcript stable ID]], Transcripts[Transcript stable ID], 0), 4)</f>
        <v>#N/A</v>
      </c>
      <c r="E9772" t="s">
        <v>27</v>
      </c>
      <c r="H9772">
        <v>117664488</v>
      </c>
      <c r="I9772">
        <v>117664575</v>
      </c>
      <c r="J9772">
        <v>117799582</v>
      </c>
      <c r="K9772" s="47">
        <v>117664488</v>
      </c>
      <c r="L9772" s="47">
        <v>117664575</v>
      </c>
      <c r="N9772">
        <v>25</v>
      </c>
      <c r="Q9772" t="s">
        <v>18059</v>
      </c>
    </row>
    <row r="9773" spans="1:17" x14ac:dyDescent="0.3">
      <c r="A9773" s="60" t="s">
        <v>18003</v>
      </c>
      <c r="B9773" s="60">
        <v>-1</v>
      </c>
      <c r="C9773" s="60" t="s">
        <v>18037</v>
      </c>
      <c r="D9773" s="60" t="e">
        <f>INDEX(Transcripts[#Data], MATCH(Exons[[#This Row],[Transcript stable ID]], Transcripts[Transcript stable ID], 0), 4)</f>
        <v>#N/A</v>
      </c>
      <c r="E9773" t="s">
        <v>27</v>
      </c>
      <c r="H9773">
        <v>117662821</v>
      </c>
      <c r="I9773">
        <v>117662942</v>
      </c>
      <c r="J9773">
        <v>117799582</v>
      </c>
      <c r="K9773" s="47">
        <v>117662821</v>
      </c>
      <c r="L9773" s="47">
        <v>117662942</v>
      </c>
      <c r="N9773">
        <v>26</v>
      </c>
      <c r="Q9773" t="s">
        <v>18060</v>
      </c>
    </row>
    <row r="9774" spans="1:17" x14ac:dyDescent="0.3">
      <c r="A9774" s="60" t="s">
        <v>18003</v>
      </c>
      <c r="B9774" s="60">
        <v>-1</v>
      </c>
      <c r="C9774" s="60" t="s">
        <v>18037</v>
      </c>
      <c r="D9774" s="60" t="e">
        <f>INDEX(Transcripts[#Data], MATCH(Exons[[#This Row],[Transcript stable ID]], Transcripts[Transcript stable ID], 0), 4)</f>
        <v>#N/A</v>
      </c>
      <c r="E9774" t="s">
        <v>27</v>
      </c>
      <c r="H9774">
        <v>117660520</v>
      </c>
      <c r="I9774">
        <v>117660668</v>
      </c>
      <c r="J9774">
        <v>117799582</v>
      </c>
      <c r="K9774" s="47">
        <v>117660520</v>
      </c>
      <c r="L9774" s="47">
        <v>117660668</v>
      </c>
      <c r="N9774">
        <v>27</v>
      </c>
      <c r="Q9774" t="s">
        <v>18061</v>
      </c>
    </row>
    <row r="9775" spans="1:17" x14ac:dyDescent="0.3">
      <c r="A9775" s="60" t="s">
        <v>18003</v>
      </c>
      <c r="B9775" s="60">
        <v>-1</v>
      </c>
      <c r="C9775" s="60" t="s">
        <v>18037</v>
      </c>
      <c r="D9775" s="60" t="e">
        <f>INDEX(Transcripts[#Data], MATCH(Exons[[#This Row],[Transcript stable ID]], Transcripts[Transcript stable ID], 0), 4)</f>
        <v>#N/A</v>
      </c>
      <c r="E9775" t="s">
        <v>27</v>
      </c>
      <c r="H9775">
        <v>117657880</v>
      </c>
      <c r="I9775">
        <v>117658074</v>
      </c>
      <c r="J9775">
        <v>117799582</v>
      </c>
      <c r="K9775" s="47">
        <v>117657880</v>
      </c>
      <c r="L9775" s="47">
        <v>117658074</v>
      </c>
      <c r="N9775">
        <v>28</v>
      </c>
      <c r="Q9775" t="s">
        <v>18062</v>
      </c>
    </row>
    <row r="9776" spans="1:17" x14ac:dyDescent="0.3">
      <c r="A9776" s="60" t="s">
        <v>18003</v>
      </c>
      <c r="B9776" s="60">
        <v>-1</v>
      </c>
      <c r="C9776" s="60" t="s">
        <v>18037</v>
      </c>
      <c r="D9776" s="60" t="e">
        <f>INDEX(Transcripts[#Data], MATCH(Exons[[#This Row],[Transcript stable ID]], Transcripts[Transcript stable ID], 0), 4)</f>
        <v>#N/A</v>
      </c>
      <c r="E9776" t="s">
        <v>27</v>
      </c>
      <c r="H9776">
        <v>117655851</v>
      </c>
      <c r="I9776">
        <v>117655969</v>
      </c>
      <c r="J9776">
        <v>117799582</v>
      </c>
      <c r="K9776" s="47">
        <v>117655851</v>
      </c>
      <c r="L9776" s="47">
        <v>117655969</v>
      </c>
      <c r="N9776">
        <v>29</v>
      </c>
      <c r="Q9776" t="s">
        <v>18063</v>
      </c>
    </row>
    <row r="9777" spans="1:19" x14ac:dyDescent="0.3">
      <c r="A9777" s="60" t="s">
        <v>18003</v>
      </c>
      <c r="B9777" s="60">
        <v>-1</v>
      </c>
      <c r="C9777" s="60" t="s">
        <v>18037</v>
      </c>
      <c r="D9777" s="60" t="e">
        <f>INDEX(Transcripts[#Data], MATCH(Exons[[#This Row],[Transcript stable ID]], Transcripts[Transcript stable ID], 0), 4)</f>
        <v>#N/A</v>
      </c>
      <c r="E9777" t="s">
        <v>27</v>
      </c>
      <c r="H9777">
        <v>117650979</v>
      </c>
      <c r="I9777">
        <v>117653129</v>
      </c>
      <c r="J9777">
        <v>117799582</v>
      </c>
      <c r="K9777" s="47">
        <v>117650979</v>
      </c>
      <c r="L9777" s="47">
        <v>117653129</v>
      </c>
      <c r="N9777">
        <v>30</v>
      </c>
      <c r="Q9777" t="s">
        <v>18064</v>
      </c>
    </row>
    <row r="9778" spans="1:19" x14ac:dyDescent="0.3">
      <c r="A9778" s="60" t="s">
        <v>18003</v>
      </c>
      <c r="B9778" s="60">
        <v>-1</v>
      </c>
      <c r="C9778" s="60" t="s">
        <v>18037</v>
      </c>
      <c r="D9778" s="60" t="e">
        <f>INDEX(Transcripts[#Data], MATCH(Exons[[#This Row],[Transcript stable ID]], Transcripts[Transcript stable ID], 0), 4)</f>
        <v>#N/A</v>
      </c>
      <c r="E9778" t="s">
        <v>27</v>
      </c>
      <c r="F9778">
        <v>117799317</v>
      </c>
      <c r="G9778">
        <v>117799582</v>
      </c>
      <c r="J9778">
        <v>117799582</v>
      </c>
      <c r="K9778" s="47">
        <v>117799317</v>
      </c>
      <c r="L9778" s="47">
        <v>117799582</v>
      </c>
      <c r="N9778">
        <v>1</v>
      </c>
      <c r="Q9778" t="s">
        <v>18005</v>
      </c>
    </row>
    <row r="9779" spans="1:19" x14ac:dyDescent="0.3">
      <c r="A9779" s="60" t="s">
        <v>18003</v>
      </c>
      <c r="B9779" s="60">
        <v>-1</v>
      </c>
      <c r="C9779" s="60" t="s">
        <v>18037</v>
      </c>
      <c r="D9779" s="60" t="e">
        <f>INDEX(Transcripts[#Data], MATCH(Exons[[#This Row],[Transcript stable ID]], Transcripts[Transcript stable ID], 0), 4)</f>
        <v>#N/A</v>
      </c>
      <c r="E9779" t="s">
        <v>27</v>
      </c>
      <c r="F9779">
        <v>117768875</v>
      </c>
      <c r="G9779">
        <v>117769294</v>
      </c>
      <c r="J9779">
        <v>117799582</v>
      </c>
      <c r="K9779" s="47">
        <v>117768150</v>
      </c>
      <c r="L9779" s="47">
        <v>117769294</v>
      </c>
      <c r="N9779">
        <v>2</v>
      </c>
      <c r="O9779">
        <v>687</v>
      </c>
      <c r="P9779">
        <v>1411</v>
      </c>
      <c r="Q9779" t="s">
        <v>18006</v>
      </c>
      <c r="R9779">
        <v>1</v>
      </c>
      <c r="S9779">
        <v>725</v>
      </c>
    </row>
    <row r="9780" spans="1:19" x14ac:dyDescent="0.3">
      <c r="A9780" s="60" t="s">
        <v>18003</v>
      </c>
      <c r="B9780" s="60">
        <v>-1</v>
      </c>
      <c r="C9780" s="60" t="s">
        <v>18037</v>
      </c>
      <c r="D9780" s="60" t="e">
        <f>INDEX(Transcripts[#Data], MATCH(Exons[[#This Row],[Transcript stable ID]], Transcripts[Transcript stable ID], 0), 4)</f>
        <v>#N/A</v>
      </c>
      <c r="E9780" t="s">
        <v>27</v>
      </c>
      <c r="J9780">
        <v>117799582</v>
      </c>
      <c r="K9780" s="47">
        <v>117749271</v>
      </c>
      <c r="L9780" s="47">
        <v>117749397</v>
      </c>
      <c r="N9780">
        <v>3</v>
      </c>
      <c r="O9780">
        <v>1412</v>
      </c>
      <c r="P9780">
        <v>1538</v>
      </c>
      <c r="Q9780" t="s">
        <v>18007</v>
      </c>
      <c r="R9780">
        <v>726</v>
      </c>
      <c r="S9780">
        <v>852</v>
      </c>
    </row>
    <row r="9781" spans="1:19" x14ac:dyDescent="0.3">
      <c r="A9781" s="60" t="s">
        <v>18003</v>
      </c>
      <c r="B9781" s="60">
        <v>-1</v>
      </c>
      <c r="C9781" s="60" t="s">
        <v>18037</v>
      </c>
      <c r="D9781" s="60" t="e">
        <f>INDEX(Transcripts[#Data], MATCH(Exons[[#This Row],[Transcript stable ID]], Transcripts[Transcript stable ID], 0), 4)</f>
        <v>#N/A</v>
      </c>
      <c r="E9781" t="s">
        <v>27</v>
      </c>
      <c r="J9781">
        <v>117799582</v>
      </c>
      <c r="K9781" s="47">
        <v>117739821</v>
      </c>
      <c r="L9781" s="47">
        <v>117739876</v>
      </c>
      <c r="N9781">
        <v>4</v>
      </c>
      <c r="O9781">
        <v>1539</v>
      </c>
      <c r="P9781">
        <v>1594</v>
      </c>
      <c r="Q9781" t="s">
        <v>18038</v>
      </c>
      <c r="R9781">
        <v>853</v>
      </c>
      <c r="S9781">
        <v>908</v>
      </c>
    </row>
    <row r="9782" spans="1:19" x14ac:dyDescent="0.3">
      <c r="A9782" s="60" t="s">
        <v>18003</v>
      </c>
      <c r="B9782" s="60">
        <v>-1</v>
      </c>
      <c r="C9782" s="60" t="s">
        <v>18037</v>
      </c>
      <c r="D9782" s="60" t="e">
        <f>INDEX(Transcripts[#Data], MATCH(Exons[[#This Row],[Transcript stable ID]], Transcripts[Transcript stable ID], 0), 4)</f>
        <v>#N/A</v>
      </c>
      <c r="E9782" t="s">
        <v>27</v>
      </c>
      <c r="J9782">
        <v>117799582</v>
      </c>
      <c r="K9782" s="47">
        <v>117728103</v>
      </c>
      <c r="L9782" s="47">
        <v>117728231</v>
      </c>
      <c r="N9782">
        <v>5</v>
      </c>
      <c r="O9782">
        <v>1595</v>
      </c>
      <c r="P9782">
        <v>1723</v>
      </c>
      <c r="Q9782" t="s">
        <v>18039</v>
      </c>
      <c r="R9782">
        <v>909</v>
      </c>
      <c r="S9782">
        <v>1037</v>
      </c>
    </row>
    <row r="9783" spans="1:19" x14ac:dyDescent="0.3">
      <c r="A9783" s="60" t="s">
        <v>18003</v>
      </c>
      <c r="B9783" s="60">
        <v>-1</v>
      </c>
      <c r="C9783" s="60" t="s">
        <v>18037</v>
      </c>
      <c r="D9783" s="60" t="e">
        <f>INDEX(Transcripts[#Data], MATCH(Exons[[#This Row],[Transcript stable ID]], Transcripts[Transcript stable ID], 0), 4)</f>
        <v>#N/A</v>
      </c>
      <c r="E9783" t="s">
        <v>27</v>
      </c>
      <c r="J9783">
        <v>117799582</v>
      </c>
      <c r="K9783" s="47">
        <v>117725879</v>
      </c>
      <c r="L9783" s="47">
        <v>117726024</v>
      </c>
      <c r="N9783">
        <v>6</v>
      </c>
      <c r="O9783">
        <v>1724</v>
      </c>
      <c r="P9783">
        <v>1869</v>
      </c>
      <c r="Q9783" t="s">
        <v>18040</v>
      </c>
      <c r="R9783">
        <v>1038</v>
      </c>
      <c r="S9783">
        <v>1183</v>
      </c>
    </row>
    <row r="9784" spans="1:19" x14ac:dyDescent="0.3">
      <c r="A9784" s="60" t="s">
        <v>18003</v>
      </c>
      <c r="B9784" s="60">
        <v>-1</v>
      </c>
      <c r="C9784" s="60" t="s">
        <v>18037</v>
      </c>
      <c r="D9784" s="60" t="e">
        <f>INDEX(Transcripts[#Data], MATCH(Exons[[#This Row],[Transcript stable ID]], Transcripts[Transcript stable ID], 0), 4)</f>
        <v>#N/A</v>
      </c>
      <c r="E9784" t="s">
        <v>27</v>
      </c>
      <c r="H9784">
        <v>117723909</v>
      </c>
      <c r="I9784">
        <v>117724030</v>
      </c>
      <c r="J9784">
        <v>117799582</v>
      </c>
      <c r="K9784" s="47">
        <v>117723909</v>
      </c>
      <c r="L9784" s="47">
        <v>117724071</v>
      </c>
      <c r="N9784">
        <v>7</v>
      </c>
      <c r="O9784">
        <v>1870</v>
      </c>
      <c r="P9784">
        <v>1910</v>
      </c>
      <c r="Q9784" t="s">
        <v>18041</v>
      </c>
      <c r="R9784">
        <v>1184</v>
      </c>
      <c r="S9784">
        <v>1224</v>
      </c>
    </row>
    <row r="9785" spans="1:19" x14ac:dyDescent="0.3">
      <c r="A9785" s="60" t="s">
        <v>18003</v>
      </c>
      <c r="B9785" s="60">
        <v>-1</v>
      </c>
      <c r="C9785" s="60" t="s">
        <v>18037</v>
      </c>
      <c r="D9785" s="60" t="e">
        <f>INDEX(Transcripts[#Data], MATCH(Exons[[#This Row],[Transcript stable ID]], Transcripts[Transcript stable ID], 0), 4)</f>
        <v>#N/A</v>
      </c>
      <c r="E9785" t="s">
        <v>27</v>
      </c>
      <c r="H9785">
        <v>117723046</v>
      </c>
      <c r="I9785">
        <v>117723137</v>
      </c>
      <c r="J9785">
        <v>117799582</v>
      </c>
      <c r="K9785" s="47">
        <v>117723046</v>
      </c>
      <c r="L9785" s="47">
        <v>117723137</v>
      </c>
      <c r="N9785">
        <v>8</v>
      </c>
      <c r="Q9785" t="s">
        <v>18042</v>
      </c>
    </row>
    <row r="9786" spans="1:19" x14ac:dyDescent="0.3">
      <c r="A9786" s="60" t="s">
        <v>18003</v>
      </c>
      <c r="B9786" s="60">
        <v>-1</v>
      </c>
      <c r="C9786" s="60" t="s">
        <v>18037</v>
      </c>
      <c r="D9786" s="60" t="e">
        <f>INDEX(Transcripts[#Data], MATCH(Exons[[#This Row],[Transcript stable ID]], Transcripts[Transcript stable ID], 0), 4)</f>
        <v>#N/A</v>
      </c>
      <c r="E9786" t="s">
        <v>27</v>
      </c>
      <c r="H9786">
        <v>117718530</v>
      </c>
      <c r="I9786">
        <v>117718671</v>
      </c>
      <c r="J9786">
        <v>117799582</v>
      </c>
      <c r="K9786" s="47">
        <v>117718530</v>
      </c>
      <c r="L9786" s="47">
        <v>117718671</v>
      </c>
      <c r="N9786">
        <v>9</v>
      </c>
      <c r="Q9786" t="s">
        <v>18043</v>
      </c>
    </row>
    <row r="9787" spans="1:19" x14ac:dyDescent="0.3">
      <c r="A9787" s="60" t="s">
        <v>18003</v>
      </c>
      <c r="B9787" s="60">
        <v>-1</v>
      </c>
      <c r="C9787" s="60" t="s">
        <v>18037</v>
      </c>
      <c r="D9787" s="60" t="e">
        <f>INDEX(Transcripts[#Data], MATCH(Exons[[#This Row],[Transcript stable ID]], Transcripts[Transcript stable ID], 0), 4)</f>
        <v>#N/A</v>
      </c>
      <c r="E9787" t="s">
        <v>27</v>
      </c>
      <c r="H9787">
        <v>117715764</v>
      </c>
      <c r="I9787">
        <v>117715903</v>
      </c>
      <c r="J9787">
        <v>117799582</v>
      </c>
      <c r="K9787" s="47">
        <v>117715764</v>
      </c>
      <c r="L9787" s="47">
        <v>117715903</v>
      </c>
      <c r="N9787">
        <v>10</v>
      </c>
      <c r="Q9787" t="s">
        <v>18044</v>
      </c>
    </row>
    <row r="9788" spans="1:19" x14ac:dyDescent="0.3">
      <c r="A9788" s="60" t="s">
        <v>18003</v>
      </c>
      <c r="B9788" s="60">
        <v>-1</v>
      </c>
      <c r="C9788" s="60" t="s">
        <v>18037</v>
      </c>
      <c r="D9788" s="60" t="e">
        <f>INDEX(Transcripts[#Data], MATCH(Exons[[#This Row],[Transcript stable ID]], Transcripts[Transcript stable ID], 0), 4)</f>
        <v>#N/A</v>
      </c>
      <c r="E9788" t="s">
        <v>27</v>
      </c>
      <c r="H9788">
        <v>117710190</v>
      </c>
      <c r="I9788">
        <v>117710364</v>
      </c>
      <c r="J9788">
        <v>117799582</v>
      </c>
      <c r="K9788" s="47">
        <v>117710190</v>
      </c>
      <c r="L9788" s="47">
        <v>117710364</v>
      </c>
      <c r="N9788">
        <v>11</v>
      </c>
      <c r="Q9788" t="s">
        <v>18045</v>
      </c>
    </row>
    <row r="9789" spans="1:19" x14ac:dyDescent="0.3">
      <c r="A9789" s="60" t="s">
        <v>18003</v>
      </c>
      <c r="B9789" s="60">
        <v>-1</v>
      </c>
      <c r="C9789" s="60" t="s">
        <v>18037</v>
      </c>
      <c r="D9789" s="60" t="e">
        <f>INDEX(Transcripts[#Data], MATCH(Exons[[#This Row],[Transcript stable ID]], Transcripts[Transcript stable ID], 0), 4)</f>
        <v>#N/A</v>
      </c>
      <c r="E9789" t="s">
        <v>27</v>
      </c>
      <c r="H9789">
        <v>117705848</v>
      </c>
      <c r="I9789">
        <v>117705949</v>
      </c>
      <c r="J9789">
        <v>117799582</v>
      </c>
      <c r="K9789" s="47">
        <v>117705848</v>
      </c>
      <c r="L9789" s="47">
        <v>117705949</v>
      </c>
      <c r="N9789">
        <v>12</v>
      </c>
      <c r="Q9789" t="s">
        <v>18046</v>
      </c>
    </row>
    <row r="9790" spans="1:19" x14ac:dyDescent="0.3">
      <c r="A9790" s="60" t="s">
        <v>18003</v>
      </c>
      <c r="B9790" s="60">
        <v>-1</v>
      </c>
      <c r="C9790" s="60" t="s">
        <v>18037</v>
      </c>
      <c r="D9790" s="60" t="e">
        <f>INDEX(Transcripts[#Data], MATCH(Exons[[#This Row],[Transcript stable ID]], Transcripts[Transcript stable ID], 0), 4)</f>
        <v>#N/A</v>
      </c>
      <c r="E9790" t="s">
        <v>27</v>
      </c>
      <c r="H9790">
        <v>117703121</v>
      </c>
      <c r="I9790">
        <v>117703315</v>
      </c>
      <c r="J9790">
        <v>117799582</v>
      </c>
      <c r="K9790" s="47">
        <v>117703121</v>
      </c>
      <c r="L9790" s="47">
        <v>117703315</v>
      </c>
      <c r="N9790">
        <v>13</v>
      </c>
      <c r="Q9790" t="s">
        <v>18047</v>
      </c>
    </row>
    <row r="9791" spans="1:19" x14ac:dyDescent="0.3">
      <c r="A9791" s="60" t="s">
        <v>18003</v>
      </c>
      <c r="B9791" s="60">
        <v>-1</v>
      </c>
      <c r="C9791" s="60" t="s">
        <v>18037</v>
      </c>
      <c r="D9791" s="60" t="e">
        <f>INDEX(Transcripts[#Data], MATCH(Exons[[#This Row],[Transcript stable ID]], Transcripts[Transcript stable ID], 0), 4)</f>
        <v>#N/A</v>
      </c>
      <c r="E9791" t="s">
        <v>27</v>
      </c>
      <c r="H9791">
        <v>117701694</v>
      </c>
      <c r="I9791">
        <v>117701779</v>
      </c>
      <c r="J9791">
        <v>117799582</v>
      </c>
      <c r="K9791" s="47">
        <v>117701694</v>
      </c>
      <c r="L9791" s="47">
        <v>117701779</v>
      </c>
      <c r="N9791">
        <v>14</v>
      </c>
      <c r="Q9791" t="s">
        <v>18048</v>
      </c>
    </row>
    <row r="9792" spans="1:19" x14ac:dyDescent="0.3">
      <c r="A9792" s="60" t="s">
        <v>18003</v>
      </c>
      <c r="B9792" s="60">
        <v>-1</v>
      </c>
      <c r="C9792" s="60" t="s">
        <v>18037</v>
      </c>
      <c r="D9792" s="60" t="e">
        <f>INDEX(Transcripts[#Data], MATCH(Exons[[#This Row],[Transcript stable ID]], Transcripts[Transcript stable ID], 0), 4)</f>
        <v>#N/A</v>
      </c>
      <c r="E9792" t="s">
        <v>27</v>
      </c>
      <c r="H9792">
        <v>117698270</v>
      </c>
      <c r="I9792">
        <v>117698414</v>
      </c>
      <c r="J9792">
        <v>117799582</v>
      </c>
      <c r="K9792" s="47">
        <v>117698270</v>
      </c>
      <c r="L9792" s="47">
        <v>117698414</v>
      </c>
      <c r="N9792">
        <v>15</v>
      </c>
      <c r="Q9792" t="s">
        <v>18049</v>
      </c>
    </row>
    <row r="9793" spans="1:19" x14ac:dyDescent="0.3">
      <c r="A9793" s="60" t="s">
        <v>18003</v>
      </c>
      <c r="B9793" s="60">
        <v>-1</v>
      </c>
      <c r="C9793" s="60" t="s">
        <v>18037</v>
      </c>
      <c r="D9793" s="60" t="e">
        <f>INDEX(Transcripts[#Data], MATCH(Exons[[#This Row],[Transcript stable ID]], Transcripts[Transcript stable ID], 0), 4)</f>
        <v>#N/A</v>
      </c>
      <c r="E9793" t="s">
        <v>27</v>
      </c>
      <c r="H9793">
        <v>117696831</v>
      </c>
      <c r="I9793">
        <v>117696935</v>
      </c>
      <c r="J9793">
        <v>117799582</v>
      </c>
      <c r="K9793" s="47">
        <v>117696831</v>
      </c>
      <c r="L9793" s="47">
        <v>117696935</v>
      </c>
      <c r="N9793">
        <v>16</v>
      </c>
      <c r="Q9793" t="s">
        <v>18050</v>
      </c>
    </row>
    <row r="9794" spans="1:19" x14ac:dyDescent="0.3">
      <c r="A9794" s="60" t="s">
        <v>18003</v>
      </c>
      <c r="B9794" s="60">
        <v>-1</v>
      </c>
      <c r="C9794" s="60" t="s">
        <v>18037</v>
      </c>
      <c r="D9794" s="60" t="e">
        <f>INDEX(Transcripts[#Data], MATCH(Exons[[#This Row],[Transcript stable ID]], Transcripts[Transcript stable ID], 0), 4)</f>
        <v>#N/A</v>
      </c>
      <c r="E9794" t="s">
        <v>27</v>
      </c>
      <c r="H9794">
        <v>117696202</v>
      </c>
      <c r="I9794">
        <v>117696260</v>
      </c>
      <c r="J9794">
        <v>117799582</v>
      </c>
      <c r="K9794" s="47">
        <v>117696202</v>
      </c>
      <c r="L9794" s="47">
        <v>117696260</v>
      </c>
      <c r="N9794">
        <v>17</v>
      </c>
      <c r="Q9794" t="s">
        <v>18051</v>
      </c>
    </row>
    <row r="9795" spans="1:19" x14ac:dyDescent="0.3">
      <c r="A9795" s="60" t="s">
        <v>18003</v>
      </c>
      <c r="B9795" s="60">
        <v>-1</v>
      </c>
      <c r="C9795" s="60" t="s">
        <v>18037</v>
      </c>
      <c r="D9795" s="60" t="e">
        <f>INDEX(Transcripts[#Data], MATCH(Exons[[#This Row],[Transcript stable ID]], Transcripts[Transcript stable ID], 0), 4)</f>
        <v>#N/A</v>
      </c>
      <c r="E9795" t="s">
        <v>27</v>
      </c>
      <c r="H9795">
        <v>117691443</v>
      </c>
      <c r="I9795">
        <v>117691559</v>
      </c>
      <c r="J9795">
        <v>117799582</v>
      </c>
      <c r="K9795" s="47">
        <v>117691443</v>
      </c>
      <c r="L9795" s="47">
        <v>117691559</v>
      </c>
      <c r="N9795">
        <v>18</v>
      </c>
      <c r="Q9795" t="s">
        <v>18052</v>
      </c>
    </row>
    <row r="9796" spans="1:19" x14ac:dyDescent="0.3">
      <c r="A9796" s="60" t="s">
        <v>18003</v>
      </c>
      <c r="B9796" s="60">
        <v>-1</v>
      </c>
      <c r="C9796" s="60" t="s">
        <v>18037</v>
      </c>
      <c r="D9796" s="60" t="e">
        <f>INDEX(Transcripts[#Data], MATCH(Exons[[#This Row],[Transcript stable ID]], Transcripts[Transcript stable ID], 0), 4)</f>
        <v>#N/A</v>
      </c>
      <c r="E9796" t="s">
        <v>27</v>
      </c>
      <c r="H9796">
        <v>117685153</v>
      </c>
      <c r="I9796">
        <v>117685327</v>
      </c>
      <c r="J9796">
        <v>117799582</v>
      </c>
      <c r="K9796" s="47">
        <v>117685153</v>
      </c>
      <c r="L9796" s="47">
        <v>117685327</v>
      </c>
      <c r="N9796">
        <v>19</v>
      </c>
      <c r="Q9796" t="s">
        <v>18053</v>
      </c>
    </row>
    <row r="9797" spans="1:19" x14ac:dyDescent="0.3">
      <c r="A9797" s="60" t="s">
        <v>18003</v>
      </c>
      <c r="B9797" s="60">
        <v>-1</v>
      </c>
      <c r="C9797" s="60" t="s">
        <v>18037</v>
      </c>
      <c r="D9797" s="60" t="e">
        <f>INDEX(Transcripts[#Data], MATCH(Exons[[#This Row],[Transcript stable ID]], Transcripts[Transcript stable ID], 0), 4)</f>
        <v>#N/A</v>
      </c>
      <c r="E9797" t="s">
        <v>27</v>
      </c>
      <c r="H9797">
        <v>117681102</v>
      </c>
      <c r="I9797">
        <v>117681240</v>
      </c>
      <c r="J9797">
        <v>117799582</v>
      </c>
      <c r="K9797" s="47">
        <v>117681102</v>
      </c>
      <c r="L9797" s="47">
        <v>117681240</v>
      </c>
      <c r="N9797">
        <v>20</v>
      </c>
      <c r="Q9797" t="s">
        <v>18054</v>
      </c>
    </row>
    <row r="9798" spans="1:19" x14ac:dyDescent="0.3">
      <c r="A9798" s="60" t="s">
        <v>18003</v>
      </c>
      <c r="B9798" s="60">
        <v>-1</v>
      </c>
      <c r="C9798" s="60" t="s">
        <v>18037</v>
      </c>
      <c r="D9798" s="60" t="e">
        <f>INDEX(Transcripts[#Data], MATCH(Exons[[#This Row],[Transcript stable ID]], Transcripts[Transcript stable ID], 0), 4)</f>
        <v>#N/A</v>
      </c>
      <c r="E9798" t="s">
        <v>27</v>
      </c>
      <c r="H9798">
        <v>117680432</v>
      </c>
      <c r="I9798">
        <v>117680510</v>
      </c>
      <c r="J9798">
        <v>117799582</v>
      </c>
      <c r="K9798" s="47">
        <v>117680432</v>
      </c>
      <c r="L9798" s="47">
        <v>117680510</v>
      </c>
      <c r="N9798">
        <v>21</v>
      </c>
      <c r="Q9798" t="s">
        <v>18055</v>
      </c>
    </row>
    <row r="9799" spans="1:19" x14ac:dyDescent="0.3">
      <c r="A9799" s="60" t="s">
        <v>18003</v>
      </c>
      <c r="B9799" s="60">
        <v>-1</v>
      </c>
      <c r="C9799" s="60" t="s">
        <v>18037</v>
      </c>
      <c r="D9799" s="60" t="e">
        <f>INDEX(Transcripts[#Data], MATCH(Exons[[#This Row],[Transcript stable ID]], Transcripts[Transcript stable ID], 0), 4)</f>
        <v>#N/A</v>
      </c>
      <c r="E9799" t="s">
        <v>27</v>
      </c>
      <c r="H9799">
        <v>117672370</v>
      </c>
      <c r="I9799">
        <v>117672563</v>
      </c>
      <c r="J9799">
        <v>117799582</v>
      </c>
      <c r="K9799" s="47">
        <v>117672370</v>
      </c>
      <c r="L9799" s="47">
        <v>117672563</v>
      </c>
      <c r="N9799">
        <v>22</v>
      </c>
      <c r="Q9799" t="s">
        <v>18056</v>
      </c>
    </row>
    <row r="9800" spans="1:19" x14ac:dyDescent="0.3">
      <c r="A9800" s="60" t="s">
        <v>18003</v>
      </c>
      <c r="B9800" s="60">
        <v>-1</v>
      </c>
      <c r="C9800" s="60" t="s">
        <v>18037</v>
      </c>
      <c r="D9800" s="60" t="e">
        <f>INDEX(Transcripts[#Data], MATCH(Exons[[#This Row],[Transcript stable ID]], Transcripts[Transcript stable ID], 0), 4)</f>
        <v>#N/A</v>
      </c>
      <c r="E9800" t="s">
        <v>27</v>
      </c>
      <c r="H9800">
        <v>117669767</v>
      </c>
      <c r="I9800">
        <v>117669936</v>
      </c>
      <c r="J9800">
        <v>117799582</v>
      </c>
      <c r="K9800" s="47">
        <v>117669767</v>
      </c>
      <c r="L9800" s="47">
        <v>117669936</v>
      </c>
      <c r="N9800">
        <v>23</v>
      </c>
      <c r="Q9800" t="s">
        <v>18057</v>
      </c>
    </row>
    <row r="9801" spans="1:19" x14ac:dyDescent="0.3">
      <c r="A9801" s="60" t="s">
        <v>18003</v>
      </c>
      <c r="B9801" s="60">
        <v>-1</v>
      </c>
      <c r="C9801" s="60" t="s">
        <v>18037</v>
      </c>
      <c r="D9801" s="60" t="e">
        <f>INDEX(Transcripts[#Data], MATCH(Exons[[#This Row],[Transcript stable ID]], Transcripts[Transcript stable ID], 0), 4)</f>
        <v>#N/A</v>
      </c>
      <c r="E9801" t="s">
        <v>27</v>
      </c>
      <c r="H9801">
        <v>117665236</v>
      </c>
      <c r="I9801">
        <v>117665446</v>
      </c>
      <c r="J9801">
        <v>117799582</v>
      </c>
      <c r="K9801" s="47">
        <v>117665236</v>
      </c>
      <c r="L9801" s="47">
        <v>117665446</v>
      </c>
      <c r="N9801">
        <v>24</v>
      </c>
      <c r="Q9801" t="s">
        <v>18058</v>
      </c>
    </row>
    <row r="9802" spans="1:19" x14ac:dyDescent="0.3">
      <c r="A9802" s="60" t="s">
        <v>18003</v>
      </c>
      <c r="B9802" s="60">
        <v>-1</v>
      </c>
      <c r="C9802" s="60" t="s">
        <v>18037</v>
      </c>
      <c r="D9802" s="60" t="e">
        <f>INDEX(Transcripts[#Data], MATCH(Exons[[#This Row],[Transcript stable ID]], Transcripts[Transcript stable ID], 0), 4)</f>
        <v>#N/A</v>
      </c>
      <c r="E9802" t="s">
        <v>27</v>
      </c>
      <c r="H9802">
        <v>117664488</v>
      </c>
      <c r="I9802">
        <v>117664575</v>
      </c>
      <c r="J9802">
        <v>117799582</v>
      </c>
      <c r="K9802" s="47">
        <v>117664488</v>
      </c>
      <c r="L9802" s="47">
        <v>117664575</v>
      </c>
      <c r="N9802">
        <v>25</v>
      </c>
      <c r="Q9802" t="s">
        <v>18059</v>
      </c>
    </row>
    <row r="9803" spans="1:19" x14ac:dyDescent="0.3">
      <c r="A9803" s="60" t="s">
        <v>18003</v>
      </c>
      <c r="B9803" s="60">
        <v>-1</v>
      </c>
      <c r="C9803" s="60" t="s">
        <v>18037</v>
      </c>
      <c r="D9803" s="60" t="e">
        <f>INDEX(Transcripts[#Data], MATCH(Exons[[#This Row],[Transcript stable ID]], Transcripts[Transcript stable ID], 0), 4)</f>
        <v>#N/A</v>
      </c>
      <c r="E9803" t="s">
        <v>27</v>
      </c>
      <c r="H9803">
        <v>117662821</v>
      </c>
      <c r="I9803">
        <v>117662942</v>
      </c>
      <c r="J9803">
        <v>117799582</v>
      </c>
      <c r="K9803" s="47">
        <v>117662821</v>
      </c>
      <c r="L9803" s="47">
        <v>117662942</v>
      </c>
      <c r="N9803">
        <v>26</v>
      </c>
      <c r="Q9803" t="s">
        <v>18060</v>
      </c>
    </row>
    <row r="9804" spans="1:19" x14ac:dyDescent="0.3">
      <c r="A9804" s="60" t="s">
        <v>18003</v>
      </c>
      <c r="B9804" s="60">
        <v>-1</v>
      </c>
      <c r="C9804" s="60" t="s">
        <v>18037</v>
      </c>
      <c r="D9804" s="60" t="e">
        <f>INDEX(Transcripts[#Data], MATCH(Exons[[#This Row],[Transcript stable ID]], Transcripts[Transcript stable ID], 0), 4)</f>
        <v>#N/A</v>
      </c>
      <c r="E9804" t="s">
        <v>27</v>
      </c>
      <c r="H9804">
        <v>117660520</v>
      </c>
      <c r="I9804">
        <v>117660668</v>
      </c>
      <c r="J9804">
        <v>117799582</v>
      </c>
      <c r="K9804" s="47">
        <v>117660520</v>
      </c>
      <c r="L9804" s="47">
        <v>117660668</v>
      </c>
      <c r="N9804">
        <v>27</v>
      </c>
      <c r="Q9804" t="s">
        <v>18061</v>
      </c>
    </row>
    <row r="9805" spans="1:19" x14ac:dyDescent="0.3">
      <c r="A9805" s="60" t="s">
        <v>18003</v>
      </c>
      <c r="B9805" s="60">
        <v>-1</v>
      </c>
      <c r="C9805" s="60" t="s">
        <v>18037</v>
      </c>
      <c r="D9805" s="60" t="e">
        <f>INDEX(Transcripts[#Data], MATCH(Exons[[#This Row],[Transcript stable ID]], Transcripts[Transcript stable ID], 0), 4)</f>
        <v>#N/A</v>
      </c>
      <c r="E9805" t="s">
        <v>27</v>
      </c>
      <c r="H9805">
        <v>117657880</v>
      </c>
      <c r="I9805">
        <v>117658074</v>
      </c>
      <c r="J9805">
        <v>117799582</v>
      </c>
      <c r="K9805" s="47">
        <v>117657880</v>
      </c>
      <c r="L9805" s="47">
        <v>117658074</v>
      </c>
      <c r="N9805">
        <v>28</v>
      </c>
      <c r="Q9805" t="s">
        <v>18062</v>
      </c>
    </row>
    <row r="9806" spans="1:19" x14ac:dyDescent="0.3">
      <c r="A9806" s="60" t="s">
        <v>18003</v>
      </c>
      <c r="B9806" s="60">
        <v>-1</v>
      </c>
      <c r="C9806" s="60" t="s">
        <v>18037</v>
      </c>
      <c r="D9806" s="60" t="e">
        <f>INDEX(Transcripts[#Data], MATCH(Exons[[#This Row],[Transcript stable ID]], Transcripts[Transcript stable ID], 0), 4)</f>
        <v>#N/A</v>
      </c>
      <c r="E9806" t="s">
        <v>27</v>
      </c>
      <c r="H9806">
        <v>117655851</v>
      </c>
      <c r="I9806">
        <v>117655969</v>
      </c>
      <c r="J9806">
        <v>117799582</v>
      </c>
      <c r="K9806" s="47">
        <v>117655851</v>
      </c>
      <c r="L9806" s="47">
        <v>117655969</v>
      </c>
      <c r="N9806">
        <v>29</v>
      </c>
      <c r="Q9806" t="s">
        <v>18063</v>
      </c>
    </row>
    <row r="9807" spans="1:19" x14ac:dyDescent="0.3">
      <c r="A9807" s="60" t="s">
        <v>18003</v>
      </c>
      <c r="B9807" s="60">
        <v>-1</v>
      </c>
      <c r="C9807" s="60" t="s">
        <v>18037</v>
      </c>
      <c r="D9807" s="60" t="e">
        <f>INDEX(Transcripts[#Data], MATCH(Exons[[#This Row],[Transcript stable ID]], Transcripts[Transcript stable ID], 0), 4)</f>
        <v>#N/A</v>
      </c>
      <c r="E9807" t="s">
        <v>27</v>
      </c>
      <c r="H9807">
        <v>117650979</v>
      </c>
      <c r="I9807">
        <v>117653129</v>
      </c>
      <c r="J9807">
        <v>117799582</v>
      </c>
      <c r="K9807" s="47">
        <v>117650979</v>
      </c>
      <c r="L9807" s="47">
        <v>117653129</v>
      </c>
      <c r="N9807">
        <v>30</v>
      </c>
      <c r="Q9807" t="s">
        <v>18064</v>
      </c>
    </row>
    <row r="9808" spans="1:19" x14ac:dyDescent="0.3">
      <c r="A9808" s="60" t="s">
        <v>115</v>
      </c>
      <c r="B9808" s="60">
        <v>-1</v>
      </c>
      <c r="C9808" s="60" t="s">
        <v>818</v>
      </c>
      <c r="D9808" s="60" t="str">
        <f>INDEX(Transcripts[#Data], MATCH(Exons[[#This Row],[Transcript stable ID]], Transcripts[Transcript stable ID], 0), 4)</f>
        <v>NM_001354609.1</v>
      </c>
      <c r="E9808" t="s">
        <v>27</v>
      </c>
      <c r="J9808">
        <v>140482957</v>
      </c>
      <c r="K9808" s="47">
        <v>140482821</v>
      </c>
      <c r="L9808" s="47">
        <v>140482957</v>
      </c>
      <c r="N9808">
        <v>1</v>
      </c>
      <c r="O9808">
        <v>1</v>
      </c>
      <c r="P9808">
        <v>137</v>
      </c>
      <c r="Q9808" t="s">
        <v>12922</v>
      </c>
      <c r="R9808">
        <v>1</v>
      </c>
      <c r="S9808">
        <v>137</v>
      </c>
    </row>
    <row r="9809" spans="1:19" x14ac:dyDescent="0.3">
      <c r="A9809" s="60" t="s">
        <v>115</v>
      </c>
      <c r="B9809" s="60">
        <v>-1</v>
      </c>
      <c r="C9809" s="60" t="s">
        <v>818</v>
      </c>
      <c r="D9809" s="60" t="str">
        <f>INDEX(Transcripts[#Data], MATCH(Exons[[#This Row],[Transcript stable ID]], Transcripts[Transcript stable ID], 0), 4)</f>
        <v>NM_001354609.1</v>
      </c>
      <c r="E9809" t="s">
        <v>27</v>
      </c>
      <c r="J9809">
        <v>140482957</v>
      </c>
      <c r="K9809" s="47">
        <v>140481376</v>
      </c>
      <c r="L9809" s="47">
        <v>140481493</v>
      </c>
      <c r="N9809">
        <v>2</v>
      </c>
      <c r="O9809">
        <v>138</v>
      </c>
      <c r="P9809">
        <v>255</v>
      </c>
      <c r="Q9809" t="s">
        <v>12923</v>
      </c>
      <c r="R9809">
        <v>138</v>
      </c>
      <c r="S9809">
        <v>255</v>
      </c>
    </row>
    <row r="9810" spans="1:19" x14ac:dyDescent="0.3">
      <c r="A9810" s="60" t="s">
        <v>115</v>
      </c>
      <c r="B9810" s="60">
        <v>-1</v>
      </c>
      <c r="C9810" s="60" t="s">
        <v>818</v>
      </c>
      <c r="D9810" s="60" t="str">
        <f>INDEX(Transcripts[#Data], MATCH(Exons[[#This Row],[Transcript stable ID]], Transcripts[Transcript stable ID], 0), 4)</f>
        <v>NM_001354609.1</v>
      </c>
      <c r="E9810" t="s">
        <v>27</v>
      </c>
      <c r="J9810">
        <v>140482957</v>
      </c>
      <c r="K9810" s="47">
        <v>140477791</v>
      </c>
      <c r="L9810" s="47">
        <v>140477875</v>
      </c>
      <c r="N9810">
        <v>3</v>
      </c>
      <c r="O9810">
        <v>256</v>
      </c>
      <c r="P9810">
        <v>340</v>
      </c>
      <c r="Q9810" t="s">
        <v>12924</v>
      </c>
      <c r="R9810">
        <v>256</v>
      </c>
      <c r="S9810">
        <v>340</v>
      </c>
    </row>
    <row r="9811" spans="1:19" x14ac:dyDescent="0.3">
      <c r="A9811" s="60" t="s">
        <v>115</v>
      </c>
      <c r="B9811" s="60">
        <v>-1</v>
      </c>
      <c r="C9811" s="60" t="s">
        <v>818</v>
      </c>
      <c r="D9811" s="60" t="str">
        <f>INDEX(Transcripts[#Data], MATCH(Exons[[#This Row],[Transcript stable ID]], Transcripts[Transcript stable ID], 0), 4)</f>
        <v>NM_001354609.1</v>
      </c>
      <c r="E9811" t="s">
        <v>27</v>
      </c>
      <c r="J9811">
        <v>140482957</v>
      </c>
      <c r="K9811" s="47">
        <v>140476712</v>
      </c>
      <c r="L9811" s="47">
        <v>140476888</v>
      </c>
      <c r="N9811">
        <v>4</v>
      </c>
      <c r="O9811">
        <v>341</v>
      </c>
      <c r="P9811">
        <v>517</v>
      </c>
      <c r="Q9811" t="s">
        <v>12925</v>
      </c>
      <c r="R9811">
        <v>341</v>
      </c>
      <c r="S9811">
        <v>517</v>
      </c>
    </row>
    <row r="9812" spans="1:19" x14ac:dyDescent="0.3">
      <c r="A9812" s="60" t="s">
        <v>115</v>
      </c>
      <c r="B9812" s="60">
        <v>-1</v>
      </c>
      <c r="C9812" s="60" t="s">
        <v>818</v>
      </c>
      <c r="D9812" s="60" t="str">
        <f>INDEX(Transcripts[#Data], MATCH(Exons[[#This Row],[Transcript stable ID]], Transcripts[Transcript stable ID], 0), 4)</f>
        <v>NM_001354609.1</v>
      </c>
      <c r="E9812" t="s">
        <v>27</v>
      </c>
      <c r="J9812">
        <v>140482957</v>
      </c>
      <c r="K9812" s="47">
        <v>140453987</v>
      </c>
      <c r="L9812" s="47">
        <v>140454033</v>
      </c>
      <c r="N9812">
        <v>5</v>
      </c>
      <c r="O9812">
        <v>518</v>
      </c>
      <c r="P9812">
        <v>564</v>
      </c>
      <c r="Q9812" t="s">
        <v>12926</v>
      </c>
      <c r="R9812">
        <v>518</v>
      </c>
      <c r="S9812">
        <v>564</v>
      </c>
    </row>
    <row r="9813" spans="1:19" x14ac:dyDescent="0.3">
      <c r="A9813" s="60" t="s">
        <v>115</v>
      </c>
      <c r="B9813" s="60">
        <v>-1</v>
      </c>
      <c r="C9813" s="60" t="s">
        <v>818</v>
      </c>
      <c r="D9813" s="60" t="str">
        <f>INDEX(Transcripts[#Data], MATCH(Exons[[#This Row],[Transcript stable ID]], Transcripts[Transcript stable ID], 0), 4)</f>
        <v>NM_001354609.1</v>
      </c>
      <c r="E9813" t="s">
        <v>27</v>
      </c>
      <c r="J9813">
        <v>140482957</v>
      </c>
      <c r="K9813" s="47">
        <v>140453075</v>
      </c>
      <c r="L9813" s="47">
        <v>140453193</v>
      </c>
      <c r="N9813">
        <v>6</v>
      </c>
      <c r="O9813">
        <v>565</v>
      </c>
      <c r="P9813">
        <v>683</v>
      </c>
      <c r="Q9813" t="s">
        <v>12927</v>
      </c>
      <c r="R9813">
        <v>565</v>
      </c>
      <c r="S9813">
        <v>683</v>
      </c>
    </row>
    <row r="9814" spans="1:19" x14ac:dyDescent="0.3">
      <c r="A9814" s="60" t="s">
        <v>115</v>
      </c>
      <c r="B9814" s="60">
        <v>-1</v>
      </c>
      <c r="C9814" s="60" t="s">
        <v>818</v>
      </c>
      <c r="D9814" s="60" t="str">
        <f>INDEX(Transcripts[#Data], MATCH(Exons[[#This Row],[Transcript stable ID]], Transcripts[Transcript stable ID], 0), 4)</f>
        <v>NM_001354609.1</v>
      </c>
      <c r="E9814" t="s">
        <v>27</v>
      </c>
      <c r="J9814">
        <v>140482957</v>
      </c>
      <c r="K9814" s="47">
        <v>140449087</v>
      </c>
      <c r="L9814" s="47">
        <v>140449218</v>
      </c>
      <c r="N9814">
        <v>7</v>
      </c>
      <c r="O9814">
        <v>684</v>
      </c>
      <c r="P9814">
        <v>815</v>
      </c>
      <c r="Q9814" t="s">
        <v>12928</v>
      </c>
      <c r="R9814">
        <v>684</v>
      </c>
      <c r="S9814">
        <v>815</v>
      </c>
    </row>
    <row r="9815" spans="1:19" x14ac:dyDescent="0.3">
      <c r="A9815" s="60" t="s">
        <v>115</v>
      </c>
      <c r="B9815" s="60">
        <v>-1</v>
      </c>
      <c r="C9815" s="60" t="s">
        <v>818</v>
      </c>
      <c r="D9815" s="60" t="str">
        <f>INDEX(Transcripts[#Data], MATCH(Exons[[#This Row],[Transcript stable ID]], Transcripts[Transcript stable ID], 0), 4)</f>
        <v>NM_001354609.1</v>
      </c>
      <c r="E9815" t="s">
        <v>27</v>
      </c>
      <c r="J9815">
        <v>140482957</v>
      </c>
      <c r="K9815" s="47">
        <v>140439612</v>
      </c>
      <c r="L9815" s="47">
        <v>140439746</v>
      </c>
      <c r="N9815">
        <v>8</v>
      </c>
      <c r="O9815">
        <v>816</v>
      </c>
      <c r="P9815">
        <v>950</v>
      </c>
      <c r="Q9815" t="s">
        <v>12929</v>
      </c>
      <c r="R9815">
        <v>816</v>
      </c>
      <c r="S9815">
        <v>950</v>
      </c>
    </row>
    <row r="9816" spans="1:19" x14ac:dyDescent="0.3">
      <c r="A9816" s="60" t="s">
        <v>115</v>
      </c>
      <c r="B9816" s="60">
        <v>-1</v>
      </c>
      <c r="C9816" s="60" t="s">
        <v>818</v>
      </c>
      <c r="D9816" s="60" t="str">
        <f>INDEX(Transcripts[#Data], MATCH(Exons[[#This Row],[Transcript stable ID]], Transcripts[Transcript stable ID], 0), 4)</f>
        <v>NM_001354609.1</v>
      </c>
      <c r="E9816" t="s">
        <v>27</v>
      </c>
      <c r="J9816">
        <v>140482957</v>
      </c>
      <c r="K9816" s="47">
        <v>140434417</v>
      </c>
      <c r="L9816" s="47">
        <v>140434570</v>
      </c>
      <c r="N9816">
        <v>9</v>
      </c>
      <c r="O9816">
        <v>951</v>
      </c>
      <c r="P9816">
        <v>1104</v>
      </c>
      <c r="Q9816" t="s">
        <v>18065</v>
      </c>
      <c r="R9816">
        <v>951</v>
      </c>
      <c r="S9816">
        <v>1104</v>
      </c>
    </row>
    <row r="9817" spans="1:19" x14ac:dyDescent="0.3">
      <c r="A9817" s="60" t="s">
        <v>115</v>
      </c>
      <c r="B9817" s="60">
        <v>-1</v>
      </c>
      <c r="C9817" s="60" t="s">
        <v>818</v>
      </c>
      <c r="D9817" s="60" t="str">
        <f>INDEX(Transcripts[#Data], MATCH(Exons[[#This Row],[Transcript stable ID]], Transcripts[Transcript stable ID], 0), 4)</f>
        <v>NM_001354609.1</v>
      </c>
      <c r="E9817" t="s">
        <v>27</v>
      </c>
      <c r="H9817">
        <v>140419127</v>
      </c>
      <c r="I9817">
        <v>140426293</v>
      </c>
      <c r="J9817">
        <v>140482957</v>
      </c>
      <c r="K9817" s="47">
        <v>140419127</v>
      </c>
      <c r="L9817" s="47">
        <v>140426316</v>
      </c>
      <c r="N9817">
        <v>10</v>
      </c>
      <c r="O9817">
        <v>1105</v>
      </c>
      <c r="P9817">
        <v>1127</v>
      </c>
      <c r="Q9817" t="s">
        <v>18066</v>
      </c>
      <c r="R9817">
        <v>1105</v>
      </c>
      <c r="S9817">
        <v>1127</v>
      </c>
    </row>
    <row r="9818" spans="1:19" x14ac:dyDescent="0.3">
      <c r="A9818" s="60" t="s">
        <v>18067</v>
      </c>
      <c r="B9818" s="60">
        <v>-1</v>
      </c>
      <c r="C9818" s="60" t="s">
        <v>18068</v>
      </c>
      <c r="D9818" s="60" t="str">
        <f>INDEX(Transcripts[#Data], MATCH(Exons[[#This Row],[Transcript stable ID]], Transcripts[Transcript stable ID], 0), 4)</f>
        <v>NM_182961.4</v>
      </c>
      <c r="E9818" t="s">
        <v>27</v>
      </c>
      <c r="F9818">
        <v>152958324</v>
      </c>
      <c r="G9818">
        <v>152958534</v>
      </c>
      <c r="J9818">
        <v>152958534</v>
      </c>
      <c r="K9818" s="47">
        <v>152958324</v>
      </c>
      <c r="L9818" s="47">
        <v>152958534</v>
      </c>
      <c r="N9818">
        <v>1</v>
      </c>
      <c r="Q9818" t="s">
        <v>18069</v>
      </c>
    </row>
    <row r="9819" spans="1:19" x14ac:dyDescent="0.3">
      <c r="A9819" s="60" t="s">
        <v>18067</v>
      </c>
      <c r="B9819" s="60">
        <v>-1</v>
      </c>
      <c r="C9819" s="60" t="s">
        <v>18068</v>
      </c>
      <c r="D9819" s="60" t="str">
        <f>INDEX(Transcripts[#Data], MATCH(Exons[[#This Row],[Transcript stable ID]], Transcripts[Transcript stable ID], 0), 4)</f>
        <v>NM_182961.4</v>
      </c>
      <c r="E9819" t="s">
        <v>27</v>
      </c>
      <c r="F9819">
        <v>152957773</v>
      </c>
      <c r="G9819">
        <v>152957940</v>
      </c>
      <c r="J9819">
        <v>152958534</v>
      </c>
      <c r="K9819" s="47">
        <v>152957773</v>
      </c>
      <c r="L9819" s="47">
        <v>152957940</v>
      </c>
      <c r="N9819">
        <v>2</v>
      </c>
      <c r="Q9819" t="s">
        <v>18070</v>
      </c>
    </row>
    <row r="9820" spans="1:19" x14ac:dyDescent="0.3">
      <c r="A9820" s="60" t="s">
        <v>18067</v>
      </c>
      <c r="B9820" s="60">
        <v>-1</v>
      </c>
      <c r="C9820" s="60" t="s">
        <v>18068</v>
      </c>
      <c r="D9820" s="60" t="str">
        <f>INDEX(Transcripts[#Data], MATCH(Exons[[#This Row],[Transcript stable ID]], Transcripts[Transcript stable ID], 0), 4)</f>
        <v>NM_182961.4</v>
      </c>
      <c r="E9820" t="s">
        <v>27</v>
      </c>
      <c r="F9820">
        <v>152949467</v>
      </c>
      <c r="G9820">
        <v>152949689</v>
      </c>
      <c r="J9820">
        <v>152958534</v>
      </c>
      <c r="K9820" s="47">
        <v>152949400</v>
      </c>
      <c r="L9820" s="47">
        <v>152949689</v>
      </c>
      <c r="N9820">
        <v>3</v>
      </c>
      <c r="O9820">
        <v>603</v>
      </c>
      <c r="P9820">
        <v>669</v>
      </c>
      <c r="Q9820" t="s">
        <v>18071</v>
      </c>
      <c r="R9820">
        <v>1</v>
      </c>
      <c r="S9820">
        <v>67</v>
      </c>
    </row>
    <row r="9821" spans="1:19" x14ac:dyDescent="0.3">
      <c r="A9821" s="60" t="s">
        <v>18067</v>
      </c>
      <c r="B9821" s="60">
        <v>-1</v>
      </c>
      <c r="C9821" s="60" t="s">
        <v>18068</v>
      </c>
      <c r="D9821" s="60" t="str">
        <f>INDEX(Transcripts[#Data], MATCH(Exons[[#This Row],[Transcript stable ID]], Transcripts[Transcript stable ID], 0), 4)</f>
        <v>NM_182961.4</v>
      </c>
      <c r="E9821" t="s">
        <v>27</v>
      </c>
      <c r="J9821">
        <v>152958534</v>
      </c>
      <c r="K9821" s="47">
        <v>152861095</v>
      </c>
      <c r="L9821" s="47">
        <v>152861156</v>
      </c>
      <c r="N9821">
        <v>4</v>
      </c>
      <c r="O9821">
        <v>670</v>
      </c>
      <c r="P9821">
        <v>731</v>
      </c>
      <c r="Q9821" t="s">
        <v>18072</v>
      </c>
      <c r="R9821">
        <v>68</v>
      </c>
      <c r="S9821">
        <v>129</v>
      </c>
    </row>
    <row r="9822" spans="1:19" x14ac:dyDescent="0.3">
      <c r="A9822" s="60" t="s">
        <v>18067</v>
      </c>
      <c r="B9822" s="60">
        <v>-1</v>
      </c>
      <c r="C9822" s="60" t="s">
        <v>18068</v>
      </c>
      <c r="D9822" s="60" t="str">
        <f>INDEX(Transcripts[#Data], MATCH(Exons[[#This Row],[Transcript stable ID]], Transcripts[Transcript stable ID], 0), 4)</f>
        <v>NM_182961.4</v>
      </c>
      <c r="E9822" t="s">
        <v>27</v>
      </c>
      <c r="J9822">
        <v>152958534</v>
      </c>
      <c r="K9822" s="47">
        <v>152847215</v>
      </c>
      <c r="L9822" s="47">
        <v>152847310</v>
      </c>
      <c r="N9822">
        <v>5</v>
      </c>
      <c r="O9822">
        <v>732</v>
      </c>
      <c r="P9822">
        <v>827</v>
      </c>
      <c r="Q9822" t="s">
        <v>18073</v>
      </c>
      <c r="R9822">
        <v>130</v>
      </c>
      <c r="S9822">
        <v>225</v>
      </c>
    </row>
    <row r="9823" spans="1:19" x14ac:dyDescent="0.3">
      <c r="A9823" s="60" t="s">
        <v>18067</v>
      </c>
      <c r="B9823" s="60">
        <v>-1</v>
      </c>
      <c r="C9823" s="60" t="s">
        <v>18068</v>
      </c>
      <c r="D9823" s="60" t="str">
        <f>INDEX(Transcripts[#Data], MATCH(Exons[[#This Row],[Transcript stable ID]], Transcripts[Transcript stable ID], 0), 4)</f>
        <v>NM_182961.4</v>
      </c>
      <c r="E9823" t="s">
        <v>27</v>
      </c>
      <c r="J9823">
        <v>152958534</v>
      </c>
      <c r="K9823" s="47">
        <v>152841594</v>
      </c>
      <c r="L9823" s="47">
        <v>152841677</v>
      </c>
      <c r="N9823">
        <v>6</v>
      </c>
      <c r="O9823">
        <v>828</v>
      </c>
      <c r="P9823">
        <v>911</v>
      </c>
      <c r="Q9823" t="s">
        <v>18074</v>
      </c>
      <c r="R9823">
        <v>226</v>
      </c>
      <c r="S9823">
        <v>309</v>
      </c>
    </row>
    <row r="9824" spans="1:19" x14ac:dyDescent="0.3">
      <c r="A9824" s="60" t="s">
        <v>18067</v>
      </c>
      <c r="B9824" s="60">
        <v>-1</v>
      </c>
      <c r="C9824" s="60" t="s">
        <v>18068</v>
      </c>
      <c r="D9824" s="60" t="str">
        <f>INDEX(Transcripts[#Data], MATCH(Exons[[#This Row],[Transcript stable ID]], Transcripts[Transcript stable ID], 0), 4)</f>
        <v>NM_182961.4</v>
      </c>
      <c r="E9824" t="s">
        <v>27</v>
      </c>
      <c r="J9824">
        <v>152958534</v>
      </c>
      <c r="K9824" s="47">
        <v>152832146</v>
      </c>
      <c r="L9824" s="47">
        <v>152832238</v>
      </c>
      <c r="N9824">
        <v>7</v>
      </c>
      <c r="O9824">
        <v>912</v>
      </c>
      <c r="P9824">
        <v>1004</v>
      </c>
      <c r="Q9824" t="s">
        <v>18075</v>
      </c>
      <c r="R9824">
        <v>310</v>
      </c>
      <c r="S9824">
        <v>402</v>
      </c>
    </row>
    <row r="9825" spans="1:19" x14ac:dyDescent="0.3">
      <c r="A9825" s="60" t="s">
        <v>18067</v>
      </c>
      <c r="B9825" s="60">
        <v>-1</v>
      </c>
      <c r="C9825" s="60" t="s">
        <v>18068</v>
      </c>
      <c r="D9825" s="60" t="str">
        <f>INDEX(Transcripts[#Data], MATCH(Exons[[#This Row],[Transcript stable ID]], Transcripts[Transcript stable ID], 0), 4)</f>
        <v>NM_182961.4</v>
      </c>
      <c r="E9825" t="s">
        <v>27</v>
      </c>
      <c r="J9825">
        <v>152958534</v>
      </c>
      <c r="K9825" s="47">
        <v>152831328</v>
      </c>
      <c r="L9825" s="47">
        <v>152831506</v>
      </c>
      <c r="N9825">
        <v>8</v>
      </c>
      <c r="O9825">
        <v>1005</v>
      </c>
      <c r="P9825">
        <v>1183</v>
      </c>
      <c r="Q9825" t="s">
        <v>18076</v>
      </c>
      <c r="R9825">
        <v>403</v>
      </c>
      <c r="S9825">
        <v>581</v>
      </c>
    </row>
    <row r="9826" spans="1:19" x14ac:dyDescent="0.3">
      <c r="A9826" s="60" t="s">
        <v>18067</v>
      </c>
      <c r="B9826" s="60">
        <v>-1</v>
      </c>
      <c r="C9826" s="60" t="s">
        <v>18068</v>
      </c>
      <c r="D9826" s="60" t="str">
        <f>INDEX(Transcripts[#Data], MATCH(Exons[[#This Row],[Transcript stable ID]], Transcripts[Transcript stable ID], 0), 4)</f>
        <v>NM_182961.4</v>
      </c>
      <c r="E9826" t="s">
        <v>27</v>
      </c>
      <c r="J9826">
        <v>152958534</v>
      </c>
      <c r="K9826" s="47">
        <v>152826336</v>
      </c>
      <c r="L9826" s="47">
        <v>152826532</v>
      </c>
      <c r="N9826">
        <v>9</v>
      </c>
      <c r="O9826">
        <v>1184</v>
      </c>
      <c r="P9826">
        <v>1380</v>
      </c>
      <c r="Q9826" t="s">
        <v>18077</v>
      </c>
      <c r="R9826">
        <v>582</v>
      </c>
      <c r="S9826">
        <v>778</v>
      </c>
    </row>
    <row r="9827" spans="1:19" x14ac:dyDescent="0.3">
      <c r="A9827" s="60" t="s">
        <v>18067</v>
      </c>
      <c r="B9827" s="60">
        <v>-1</v>
      </c>
      <c r="C9827" s="60" t="s">
        <v>18068</v>
      </c>
      <c r="D9827" s="60" t="str">
        <f>INDEX(Transcripts[#Data], MATCH(Exons[[#This Row],[Transcript stable ID]], Transcripts[Transcript stable ID], 0), 4)</f>
        <v>NM_182961.4</v>
      </c>
      <c r="E9827" t="s">
        <v>27</v>
      </c>
      <c r="J9827">
        <v>152958534</v>
      </c>
      <c r="K9827" s="47">
        <v>152823768</v>
      </c>
      <c r="L9827" s="47">
        <v>152823877</v>
      </c>
      <c r="N9827">
        <v>10</v>
      </c>
      <c r="O9827">
        <v>1381</v>
      </c>
      <c r="P9827">
        <v>1490</v>
      </c>
      <c r="Q9827" t="s">
        <v>18078</v>
      </c>
      <c r="R9827">
        <v>779</v>
      </c>
      <c r="S9827">
        <v>888</v>
      </c>
    </row>
    <row r="9828" spans="1:19" x14ac:dyDescent="0.3">
      <c r="A9828" s="60" t="s">
        <v>18067</v>
      </c>
      <c r="B9828" s="60">
        <v>-1</v>
      </c>
      <c r="C9828" s="60" t="s">
        <v>18068</v>
      </c>
      <c r="D9828" s="60" t="str">
        <f>INDEX(Transcripts[#Data], MATCH(Exons[[#This Row],[Transcript stable ID]], Transcripts[Transcript stable ID], 0), 4)</f>
        <v>NM_182961.4</v>
      </c>
      <c r="E9828" t="s">
        <v>27</v>
      </c>
      <c r="J9828">
        <v>152958534</v>
      </c>
      <c r="K9828" s="47">
        <v>152819877</v>
      </c>
      <c r="L9828" s="47">
        <v>152819927</v>
      </c>
      <c r="N9828">
        <v>11</v>
      </c>
      <c r="O9828">
        <v>1491</v>
      </c>
      <c r="P9828">
        <v>1541</v>
      </c>
      <c r="Q9828" t="s">
        <v>18079</v>
      </c>
      <c r="R9828">
        <v>889</v>
      </c>
      <c r="S9828">
        <v>939</v>
      </c>
    </row>
    <row r="9829" spans="1:19" x14ac:dyDescent="0.3">
      <c r="A9829" s="60" t="s">
        <v>18067</v>
      </c>
      <c r="B9829" s="60">
        <v>-1</v>
      </c>
      <c r="C9829" s="60" t="s">
        <v>18068</v>
      </c>
      <c r="D9829" s="60" t="str">
        <f>INDEX(Transcripts[#Data], MATCH(Exons[[#This Row],[Transcript stable ID]], Transcripts[Transcript stable ID], 0), 4)</f>
        <v>NM_182961.4</v>
      </c>
      <c r="E9829" t="s">
        <v>27</v>
      </c>
      <c r="J9829">
        <v>152958534</v>
      </c>
      <c r="K9829" s="47">
        <v>152809531</v>
      </c>
      <c r="L9829" s="47">
        <v>152809638</v>
      </c>
      <c r="N9829">
        <v>12</v>
      </c>
      <c r="O9829">
        <v>1542</v>
      </c>
      <c r="P9829">
        <v>1649</v>
      </c>
      <c r="Q9829" t="s">
        <v>18080</v>
      </c>
      <c r="R9829">
        <v>940</v>
      </c>
      <c r="S9829">
        <v>1047</v>
      </c>
    </row>
    <row r="9830" spans="1:19" x14ac:dyDescent="0.3">
      <c r="A9830" s="60" t="s">
        <v>18067</v>
      </c>
      <c r="B9830" s="60">
        <v>-1</v>
      </c>
      <c r="C9830" s="60" t="s">
        <v>18068</v>
      </c>
      <c r="D9830" s="60" t="str">
        <f>INDEX(Transcripts[#Data], MATCH(Exons[[#This Row],[Transcript stable ID]], Transcripts[Transcript stable ID], 0), 4)</f>
        <v>NM_182961.4</v>
      </c>
      <c r="E9830" t="s">
        <v>27</v>
      </c>
      <c r="J9830">
        <v>152958534</v>
      </c>
      <c r="K9830" s="47">
        <v>152805970</v>
      </c>
      <c r="L9830" s="47">
        <v>152806107</v>
      </c>
      <c r="N9830">
        <v>13</v>
      </c>
      <c r="O9830">
        <v>1650</v>
      </c>
      <c r="P9830">
        <v>1787</v>
      </c>
      <c r="Q9830" t="s">
        <v>18081</v>
      </c>
      <c r="R9830">
        <v>1048</v>
      </c>
      <c r="S9830">
        <v>1185</v>
      </c>
    </row>
    <row r="9831" spans="1:19" x14ac:dyDescent="0.3">
      <c r="A9831" s="60" t="s">
        <v>18067</v>
      </c>
      <c r="B9831" s="60">
        <v>-1</v>
      </c>
      <c r="C9831" s="60" t="s">
        <v>18068</v>
      </c>
      <c r="D9831" s="60" t="str">
        <f>INDEX(Transcripts[#Data], MATCH(Exons[[#This Row],[Transcript stable ID]], Transcripts[Transcript stable ID], 0), 4)</f>
        <v>NM_182961.4</v>
      </c>
      <c r="E9831" t="s">
        <v>27</v>
      </c>
      <c r="J9831">
        <v>152958534</v>
      </c>
      <c r="K9831" s="47">
        <v>152804220</v>
      </c>
      <c r="L9831" s="47">
        <v>152804384</v>
      </c>
      <c r="N9831">
        <v>14</v>
      </c>
      <c r="O9831">
        <v>1788</v>
      </c>
      <c r="P9831">
        <v>1952</v>
      </c>
      <c r="Q9831" t="s">
        <v>18082</v>
      </c>
      <c r="R9831">
        <v>1186</v>
      </c>
      <c r="S9831">
        <v>1350</v>
      </c>
    </row>
    <row r="9832" spans="1:19" x14ac:dyDescent="0.3">
      <c r="A9832" s="60" t="s">
        <v>18067</v>
      </c>
      <c r="B9832" s="60">
        <v>-1</v>
      </c>
      <c r="C9832" s="60" t="s">
        <v>18068</v>
      </c>
      <c r="D9832" s="60" t="str">
        <f>INDEX(Transcripts[#Data], MATCH(Exons[[#This Row],[Transcript stable ID]], Transcripts[Transcript stable ID], 0), 4)</f>
        <v>NM_182961.4</v>
      </c>
      <c r="E9832" t="s">
        <v>27</v>
      </c>
      <c r="J9832">
        <v>152958534</v>
      </c>
      <c r="K9832" s="47">
        <v>152793436</v>
      </c>
      <c r="L9832" s="47">
        <v>152793548</v>
      </c>
      <c r="N9832">
        <v>15</v>
      </c>
      <c r="O9832">
        <v>1953</v>
      </c>
      <c r="P9832">
        <v>2065</v>
      </c>
      <c r="Q9832" t="s">
        <v>18083</v>
      </c>
      <c r="R9832">
        <v>1351</v>
      </c>
      <c r="S9832">
        <v>1463</v>
      </c>
    </row>
    <row r="9833" spans="1:19" x14ac:dyDescent="0.3">
      <c r="A9833" s="60" t="s">
        <v>18067</v>
      </c>
      <c r="B9833" s="60">
        <v>-1</v>
      </c>
      <c r="C9833" s="60" t="s">
        <v>18068</v>
      </c>
      <c r="D9833" s="60" t="str">
        <f>INDEX(Transcripts[#Data], MATCH(Exons[[#This Row],[Transcript stable ID]], Transcripts[Transcript stable ID], 0), 4)</f>
        <v>NM_182961.4</v>
      </c>
      <c r="E9833" t="s">
        <v>27</v>
      </c>
      <c r="J9833">
        <v>152958534</v>
      </c>
      <c r="K9833" s="47">
        <v>152792732</v>
      </c>
      <c r="L9833" s="47">
        <v>152792900</v>
      </c>
      <c r="N9833">
        <v>16</v>
      </c>
      <c r="O9833">
        <v>2066</v>
      </c>
      <c r="P9833">
        <v>2234</v>
      </c>
      <c r="Q9833" t="s">
        <v>18084</v>
      </c>
      <c r="R9833">
        <v>1464</v>
      </c>
      <c r="S9833">
        <v>1632</v>
      </c>
    </row>
    <row r="9834" spans="1:19" x14ac:dyDescent="0.3">
      <c r="A9834" s="60" t="s">
        <v>18067</v>
      </c>
      <c r="B9834" s="60">
        <v>-1</v>
      </c>
      <c r="C9834" s="60" t="s">
        <v>18068</v>
      </c>
      <c r="D9834" s="60" t="str">
        <f>INDEX(Transcripts[#Data], MATCH(Exons[[#This Row],[Transcript stable ID]], Transcripts[Transcript stable ID], 0), 4)</f>
        <v>NM_182961.4</v>
      </c>
      <c r="E9834" t="s">
        <v>27</v>
      </c>
      <c r="J9834">
        <v>152958534</v>
      </c>
      <c r="K9834" s="47">
        <v>152787117</v>
      </c>
      <c r="L9834" s="47">
        <v>152787213</v>
      </c>
      <c r="N9834">
        <v>17</v>
      </c>
      <c r="O9834">
        <v>2235</v>
      </c>
      <c r="P9834">
        <v>2331</v>
      </c>
      <c r="Q9834" t="s">
        <v>18085</v>
      </c>
      <c r="R9834">
        <v>1633</v>
      </c>
      <c r="S9834">
        <v>1729</v>
      </c>
    </row>
    <row r="9835" spans="1:19" x14ac:dyDescent="0.3">
      <c r="A9835" s="60" t="s">
        <v>18067</v>
      </c>
      <c r="B9835" s="60">
        <v>-1</v>
      </c>
      <c r="C9835" s="60" t="s">
        <v>18068</v>
      </c>
      <c r="D9835" s="60" t="str">
        <f>INDEX(Transcripts[#Data], MATCH(Exons[[#This Row],[Transcript stable ID]], Transcripts[Transcript stable ID], 0), 4)</f>
        <v>NM_182961.4</v>
      </c>
      <c r="E9835" t="s">
        <v>27</v>
      </c>
      <c r="J9835">
        <v>152958534</v>
      </c>
      <c r="K9835" s="47">
        <v>152786393</v>
      </c>
      <c r="L9835" s="47">
        <v>152786595</v>
      </c>
      <c r="N9835">
        <v>18</v>
      </c>
      <c r="O9835">
        <v>2332</v>
      </c>
      <c r="P9835">
        <v>2534</v>
      </c>
      <c r="Q9835" t="s">
        <v>18086</v>
      </c>
      <c r="R9835">
        <v>1730</v>
      </c>
      <c r="S9835">
        <v>1932</v>
      </c>
    </row>
    <row r="9836" spans="1:19" x14ac:dyDescent="0.3">
      <c r="A9836" s="60" t="s">
        <v>18067</v>
      </c>
      <c r="B9836" s="60">
        <v>-1</v>
      </c>
      <c r="C9836" s="60" t="s">
        <v>18068</v>
      </c>
      <c r="D9836" s="60" t="str">
        <f>INDEX(Transcripts[#Data], MATCH(Exons[[#This Row],[Transcript stable ID]], Transcripts[Transcript stable ID], 0), 4)</f>
        <v>NM_182961.4</v>
      </c>
      <c r="E9836" t="s">
        <v>27</v>
      </c>
      <c r="J9836">
        <v>152958534</v>
      </c>
      <c r="K9836" s="47">
        <v>152784488</v>
      </c>
      <c r="L9836" s="47">
        <v>152784652</v>
      </c>
      <c r="N9836">
        <v>19</v>
      </c>
      <c r="O9836">
        <v>2535</v>
      </c>
      <c r="P9836">
        <v>2699</v>
      </c>
      <c r="Q9836" t="s">
        <v>18087</v>
      </c>
      <c r="R9836">
        <v>1933</v>
      </c>
      <c r="S9836">
        <v>2097</v>
      </c>
    </row>
    <row r="9837" spans="1:19" x14ac:dyDescent="0.3">
      <c r="A9837" s="60" t="s">
        <v>18067</v>
      </c>
      <c r="B9837" s="60">
        <v>-1</v>
      </c>
      <c r="C9837" s="60" t="s">
        <v>18068</v>
      </c>
      <c r="D9837" s="60" t="str">
        <f>INDEX(Transcripts[#Data], MATCH(Exons[[#This Row],[Transcript stable ID]], Transcripts[Transcript stable ID], 0), 4)</f>
        <v>NM_182961.4</v>
      </c>
      <c r="E9837" t="s">
        <v>27</v>
      </c>
      <c r="J9837">
        <v>152958534</v>
      </c>
      <c r="K9837" s="47">
        <v>152783873</v>
      </c>
      <c r="L9837" s="47">
        <v>152784025</v>
      </c>
      <c r="N9837">
        <v>20</v>
      </c>
      <c r="O9837">
        <v>2700</v>
      </c>
      <c r="P9837">
        <v>2852</v>
      </c>
      <c r="Q9837" t="s">
        <v>18088</v>
      </c>
      <c r="R9837">
        <v>2098</v>
      </c>
      <c r="S9837">
        <v>2250</v>
      </c>
    </row>
    <row r="9838" spans="1:19" x14ac:dyDescent="0.3">
      <c r="A9838" s="60" t="s">
        <v>18067</v>
      </c>
      <c r="B9838" s="60">
        <v>-1</v>
      </c>
      <c r="C9838" s="60" t="s">
        <v>18068</v>
      </c>
      <c r="D9838" s="60" t="str">
        <f>INDEX(Transcripts[#Data], MATCH(Exons[[#This Row],[Transcript stable ID]], Transcripts[Transcript stable ID], 0), 4)</f>
        <v>NM_182961.4</v>
      </c>
      <c r="E9838" t="s">
        <v>27</v>
      </c>
      <c r="J9838">
        <v>152958534</v>
      </c>
      <c r="K9838" s="47">
        <v>152782732</v>
      </c>
      <c r="L9838" s="47">
        <v>152782875</v>
      </c>
      <c r="N9838">
        <v>21</v>
      </c>
      <c r="O9838">
        <v>2853</v>
      </c>
      <c r="P9838">
        <v>2996</v>
      </c>
      <c r="Q9838" t="s">
        <v>18089</v>
      </c>
      <c r="R9838">
        <v>2251</v>
      </c>
      <c r="S9838">
        <v>2394</v>
      </c>
    </row>
    <row r="9839" spans="1:19" x14ac:dyDescent="0.3">
      <c r="A9839" s="60" t="s">
        <v>18067</v>
      </c>
      <c r="B9839" s="60">
        <v>-1</v>
      </c>
      <c r="C9839" s="60" t="s">
        <v>18068</v>
      </c>
      <c r="D9839" s="60" t="str">
        <f>INDEX(Transcripts[#Data], MATCH(Exons[[#This Row],[Transcript stable ID]], Transcripts[Transcript stable ID], 0), 4)</f>
        <v>NM_182961.4</v>
      </c>
      <c r="E9839" t="s">
        <v>27</v>
      </c>
      <c r="J9839">
        <v>152958534</v>
      </c>
      <c r="K9839" s="47">
        <v>152779892</v>
      </c>
      <c r="L9839" s="47">
        <v>152780065</v>
      </c>
      <c r="N9839">
        <v>22</v>
      </c>
      <c r="O9839">
        <v>2997</v>
      </c>
      <c r="P9839">
        <v>3170</v>
      </c>
      <c r="Q9839" t="s">
        <v>18090</v>
      </c>
      <c r="R9839">
        <v>2395</v>
      </c>
      <c r="S9839">
        <v>2568</v>
      </c>
    </row>
    <row r="9840" spans="1:19" x14ac:dyDescent="0.3">
      <c r="A9840" s="60" t="s">
        <v>18067</v>
      </c>
      <c r="B9840" s="60">
        <v>-1</v>
      </c>
      <c r="C9840" s="60" t="s">
        <v>18068</v>
      </c>
      <c r="D9840" s="60" t="str">
        <f>INDEX(Transcripts[#Data], MATCH(Exons[[#This Row],[Transcript stable ID]], Transcripts[Transcript stable ID], 0), 4)</f>
        <v>NM_182961.4</v>
      </c>
      <c r="E9840" t="s">
        <v>27</v>
      </c>
      <c r="J9840">
        <v>152958534</v>
      </c>
      <c r="K9840" s="47">
        <v>152777021</v>
      </c>
      <c r="L9840" s="47">
        <v>152777179</v>
      </c>
      <c r="N9840">
        <v>23</v>
      </c>
      <c r="O9840">
        <v>3171</v>
      </c>
      <c r="P9840">
        <v>3329</v>
      </c>
      <c r="Q9840" t="s">
        <v>18091</v>
      </c>
      <c r="R9840">
        <v>2569</v>
      </c>
      <c r="S9840">
        <v>2727</v>
      </c>
    </row>
    <row r="9841" spans="1:19" x14ac:dyDescent="0.3">
      <c r="A9841" s="60" t="s">
        <v>18067</v>
      </c>
      <c r="B9841" s="60">
        <v>-1</v>
      </c>
      <c r="C9841" s="60" t="s">
        <v>18068</v>
      </c>
      <c r="D9841" s="60" t="str">
        <f>INDEX(Transcripts[#Data], MATCH(Exons[[#This Row],[Transcript stable ID]], Transcripts[Transcript stable ID], 0), 4)</f>
        <v>NM_182961.4</v>
      </c>
      <c r="E9841" t="s">
        <v>27</v>
      </c>
      <c r="J9841">
        <v>152958534</v>
      </c>
      <c r="K9841" s="47">
        <v>152776561</v>
      </c>
      <c r="L9841" s="47">
        <v>152776725</v>
      </c>
      <c r="N9841">
        <v>24</v>
      </c>
      <c r="O9841">
        <v>3330</v>
      </c>
      <c r="P9841">
        <v>3494</v>
      </c>
      <c r="Q9841" t="s">
        <v>18092</v>
      </c>
      <c r="R9841">
        <v>2728</v>
      </c>
      <c r="S9841">
        <v>2892</v>
      </c>
    </row>
    <row r="9842" spans="1:19" x14ac:dyDescent="0.3">
      <c r="A9842" s="60" t="s">
        <v>18067</v>
      </c>
      <c r="B9842" s="60">
        <v>-1</v>
      </c>
      <c r="C9842" s="60" t="s">
        <v>18068</v>
      </c>
      <c r="D9842" s="60" t="str">
        <f>INDEX(Transcripts[#Data], MATCH(Exons[[#This Row],[Transcript stable ID]], Transcripts[Transcript stable ID], 0), 4)</f>
        <v>NM_182961.4</v>
      </c>
      <c r="E9842" t="s">
        <v>27</v>
      </c>
      <c r="J9842">
        <v>152958534</v>
      </c>
      <c r="K9842" s="47">
        <v>152774721</v>
      </c>
      <c r="L9842" s="47">
        <v>152774855</v>
      </c>
      <c r="N9842">
        <v>25</v>
      </c>
      <c r="O9842">
        <v>3495</v>
      </c>
      <c r="P9842">
        <v>3629</v>
      </c>
      <c r="Q9842" t="s">
        <v>18093</v>
      </c>
      <c r="R9842">
        <v>2893</v>
      </c>
      <c r="S9842">
        <v>3027</v>
      </c>
    </row>
    <row r="9843" spans="1:19" x14ac:dyDescent="0.3">
      <c r="A9843" s="60" t="s">
        <v>18067</v>
      </c>
      <c r="B9843" s="60">
        <v>-1</v>
      </c>
      <c r="C9843" s="60" t="s">
        <v>18068</v>
      </c>
      <c r="D9843" s="60" t="str">
        <f>INDEX(Transcripts[#Data], MATCH(Exons[[#This Row],[Transcript stable ID]], Transcripts[Transcript stable ID], 0), 4)</f>
        <v>NM_182961.4</v>
      </c>
      <c r="E9843" t="s">
        <v>27</v>
      </c>
      <c r="J9843">
        <v>152958534</v>
      </c>
      <c r="K9843" s="47">
        <v>152772182</v>
      </c>
      <c r="L9843" s="47">
        <v>152772340</v>
      </c>
      <c r="N9843">
        <v>26</v>
      </c>
      <c r="O9843">
        <v>3630</v>
      </c>
      <c r="P9843">
        <v>3788</v>
      </c>
      <c r="Q9843" t="s">
        <v>18094</v>
      </c>
      <c r="R9843">
        <v>3028</v>
      </c>
      <c r="S9843">
        <v>3186</v>
      </c>
    </row>
    <row r="9844" spans="1:19" x14ac:dyDescent="0.3">
      <c r="A9844" s="60" t="s">
        <v>18067</v>
      </c>
      <c r="B9844" s="60">
        <v>-1</v>
      </c>
      <c r="C9844" s="60" t="s">
        <v>18068</v>
      </c>
      <c r="D9844" s="60" t="str">
        <f>INDEX(Transcripts[#Data], MATCH(Exons[[#This Row],[Transcript stable ID]], Transcripts[Transcript stable ID], 0), 4)</f>
        <v>NM_182961.4</v>
      </c>
      <c r="E9844" t="s">
        <v>27</v>
      </c>
      <c r="J9844">
        <v>152958534</v>
      </c>
      <c r="K9844" s="47">
        <v>152771760</v>
      </c>
      <c r="L9844" s="47">
        <v>152771968</v>
      </c>
      <c r="N9844">
        <v>27</v>
      </c>
      <c r="O9844">
        <v>3789</v>
      </c>
      <c r="P9844">
        <v>3997</v>
      </c>
      <c r="Q9844" t="s">
        <v>18095</v>
      </c>
      <c r="R9844">
        <v>3187</v>
      </c>
      <c r="S9844">
        <v>3395</v>
      </c>
    </row>
    <row r="9845" spans="1:19" x14ac:dyDescent="0.3">
      <c r="A9845" s="60" t="s">
        <v>18067</v>
      </c>
      <c r="B9845" s="60">
        <v>-1</v>
      </c>
      <c r="C9845" s="60" t="s">
        <v>18068</v>
      </c>
      <c r="D9845" s="60" t="str">
        <f>INDEX(Transcripts[#Data], MATCH(Exons[[#This Row],[Transcript stable ID]], Transcripts[Transcript stable ID], 0), 4)</f>
        <v>NM_182961.4</v>
      </c>
      <c r="E9845" t="s">
        <v>27</v>
      </c>
      <c r="J9845">
        <v>152958534</v>
      </c>
      <c r="K9845" s="47">
        <v>152770668</v>
      </c>
      <c r="L9845" s="47">
        <v>152770776</v>
      </c>
      <c r="N9845">
        <v>28</v>
      </c>
      <c r="O9845">
        <v>3998</v>
      </c>
      <c r="P9845">
        <v>4106</v>
      </c>
      <c r="Q9845" t="s">
        <v>18096</v>
      </c>
      <c r="R9845">
        <v>3396</v>
      </c>
      <c r="S9845">
        <v>3504</v>
      </c>
    </row>
    <row r="9846" spans="1:19" x14ac:dyDescent="0.3">
      <c r="A9846" s="60" t="s">
        <v>18067</v>
      </c>
      <c r="B9846" s="60">
        <v>-1</v>
      </c>
      <c r="C9846" s="60" t="s">
        <v>18068</v>
      </c>
      <c r="D9846" s="60" t="str">
        <f>INDEX(Transcripts[#Data], MATCH(Exons[[#This Row],[Transcript stable ID]], Transcripts[Transcript stable ID], 0), 4)</f>
        <v>NM_182961.4</v>
      </c>
      <c r="E9846" t="s">
        <v>27</v>
      </c>
      <c r="J9846">
        <v>152958534</v>
      </c>
      <c r="K9846" s="47">
        <v>152768593</v>
      </c>
      <c r="L9846" s="47">
        <v>152768757</v>
      </c>
      <c r="N9846">
        <v>29</v>
      </c>
      <c r="O9846">
        <v>4107</v>
      </c>
      <c r="P9846">
        <v>4271</v>
      </c>
      <c r="Q9846" t="s">
        <v>18097</v>
      </c>
      <c r="R9846">
        <v>3505</v>
      </c>
      <c r="S9846">
        <v>3669</v>
      </c>
    </row>
    <row r="9847" spans="1:19" x14ac:dyDescent="0.3">
      <c r="A9847" s="60" t="s">
        <v>18067</v>
      </c>
      <c r="B9847" s="60">
        <v>-1</v>
      </c>
      <c r="C9847" s="60" t="s">
        <v>18068</v>
      </c>
      <c r="D9847" s="60" t="str">
        <f>INDEX(Transcripts[#Data], MATCH(Exons[[#This Row],[Transcript stable ID]], Transcripts[Transcript stable ID], 0), 4)</f>
        <v>NM_182961.4</v>
      </c>
      <c r="E9847" t="s">
        <v>27</v>
      </c>
      <c r="J9847">
        <v>152958534</v>
      </c>
      <c r="K9847" s="47">
        <v>152765546</v>
      </c>
      <c r="L9847" s="47">
        <v>152765713</v>
      </c>
      <c r="N9847">
        <v>30</v>
      </c>
      <c r="O9847">
        <v>4272</v>
      </c>
      <c r="P9847">
        <v>4439</v>
      </c>
      <c r="Q9847" t="s">
        <v>18098</v>
      </c>
      <c r="R9847">
        <v>3670</v>
      </c>
      <c r="S9847">
        <v>3837</v>
      </c>
    </row>
    <row r="9848" spans="1:19" x14ac:dyDescent="0.3">
      <c r="A9848" s="60" t="s">
        <v>18067</v>
      </c>
      <c r="B9848" s="60">
        <v>-1</v>
      </c>
      <c r="C9848" s="60" t="s">
        <v>18068</v>
      </c>
      <c r="D9848" s="60" t="str">
        <f>INDEX(Transcripts[#Data], MATCH(Exons[[#This Row],[Transcript stable ID]], Transcripts[Transcript stable ID], 0), 4)</f>
        <v>NM_182961.4</v>
      </c>
      <c r="E9848" t="s">
        <v>27</v>
      </c>
      <c r="J9848">
        <v>152958534</v>
      </c>
      <c r="K9848" s="47">
        <v>152763210</v>
      </c>
      <c r="L9848" s="47">
        <v>152763380</v>
      </c>
      <c r="N9848">
        <v>31</v>
      </c>
      <c r="O9848">
        <v>4440</v>
      </c>
      <c r="P9848">
        <v>4610</v>
      </c>
      <c r="Q9848" t="s">
        <v>18099</v>
      </c>
      <c r="R9848">
        <v>3838</v>
      </c>
      <c r="S9848">
        <v>4008</v>
      </c>
    </row>
    <row r="9849" spans="1:19" x14ac:dyDescent="0.3">
      <c r="A9849" s="60" t="s">
        <v>18067</v>
      </c>
      <c r="B9849" s="60">
        <v>-1</v>
      </c>
      <c r="C9849" s="60" t="s">
        <v>18068</v>
      </c>
      <c r="D9849" s="60" t="str">
        <f>INDEX(Transcripts[#Data], MATCH(Exons[[#This Row],[Transcript stable ID]], Transcripts[Transcript stable ID], 0), 4)</f>
        <v>NM_182961.4</v>
      </c>
      <c r="E9849" t="s">
        <v>27</v>
      </c>
      <c r="J9849">
        <v>152958534</v>
      </c>
      <c r="K9849" s="47">
        <v>152762265</v>
      </c>
      <c r="L9849" s="47">
        <v>152762405</v>
      </c>
      <c r="N9849">
        <v>32</v>
      </c>
      <c r="O9849">
        <v>4611</v>
      </c>
      <c r="P9849">
        <v>4751</v>
      </c>
      <c r="Q9849" t="s">
        <v>18100</v>
      </c>
      <c r="R9849">
        <v>4009</v>
      </c>
      <c r="S9849">
        <v>4149</v>
      </c>
    </row>
    <row r="9850" spans="1:19" x14ac:dyDescent="0.3">
      <c r="A9850" s="60" t="s">
        <v>18067</v>
      </c>
      <c r="B9850" s="60">
        <v>-1</v>
      </c>
      <c r="C9850" s="60" t="s">
        <v>18068</v>
      </c>
      <c r="D9850" s="60" t="str">
        <f>INDEX(Transcripts[#Data], MATCH(Exons[[#This Row],[Transcript stable ID]], Transcripts[Transcript stable ID], 0), 4)</f>
        <v>NM_182961.4</v>
      </c>
      <c r="E9850" t="s">
        <v>27</v>
      </c>
      <c r="J9850">
        <v>152958534</v>
      </c>
      <c r="K9850" s="47">
        <v>152757076</v>
      </c>
      <c r="L9850" s="47">
        <v>152757236</v>
      </c>
      <c r="N9850">
        <v>33</v>
      </c>
      <c r="O9850">
        <v>4752</v>
      </c>
      <c r="P9850">
        <v>4912</v>
      </c>
      <c r="Q9850" t="s">
        <v>18101</v>
      </c>
      <c r="R9850">
        <v>4150</v>
      </c>
      <c r="S9850">
        <v>4310</v>
      </c>
    </row>
    <row r="9851" spans="1:19" x14ac:dyDescent="0.3">
      <c r="A9851" s="60" t="s">
        <v>18067</v>
      </c>
      <c r="B9851" s="60">
        <v>-1</v>
      </c>
      <c r="C9851" s="60" t="s">
        <v>18068</v>
      </c>
      <c r="D9851" s="60" t="str">
        <f>INDEX(Transcripts[#Data], MATCH(Exons[[#This Row],[Transcript stable ID]], Transcripts[Transcript stable ID], 0), 4)</f>
        <v>NM_182961.4</v>
      </c>
      <c r="E9851" t="s">
        <v>27</v>
      </c>
      <c r="J9851">
        <v>152958534</v>
      </c>
      <c r="K9851" s="47">
        <v>152754930</v>
      </c>
      <c r="L9851" s="47">
        <v>152755080</v>
      </c>
      <c r="N9851">
        <v>34</v>
      </c>
      <c r="O9851">
        <v>4913</v>
      </c>
      <c r="P9851">
        <v>5063</v>
      </c>
      <c r="Q9851" t="s">
        <v>18102</v>
      </c>
      <c r="R9851">
        <v>4311</v>
      </c>
      <c r="S9851">
        <v>4461</v>
      </c>
    </row>
    <row r="9852" spans="1:19" x14ac:dyDescent="0.3">
      <c r="A9852" s="60" t="s">
        <v>18067</v>
      </c>
      <c r="B9852" s="60">
        <v>-1</v>
      </c>
      <c r="C9852" s="60" t="s">
        <v>18068</v>
      </c>
      <c r="D9852" s="60" t="str">
        <f>INDEX(Transcripts[#Data], MATCH(Exons[[#This Row],[Transcript stable ID]], Transcripts[Transcript stable ID], 0), 4)</f>
        <v>NM_182961.4</v>
      </c>
      <c r="E9852" t="s">
        <v>27</v>
      </c>
      <c r="J9852">
        <v>152958534</v>
      </c>
      <c r="K9852" s="47">
        <v>152751617</v>
      </c>
      <c r="L9852" s="47">
        <v>152751844</v>
      </c>
      <c r="N9852">
        <v>35</v>
      </c>
      <c r="O9852">
        <v>5064</v>
      </c>
      <c r="P9852">
        <v>5291</v>
      </c>
      <c r="Q9852" t="s">
        <v>18103</v>
      </c>
      <c r="R9852">
        <v>4462</v>
      </c>
      <c r="S9852">
        <v>4689</v>
      </c>
    </row>
    <row r="9853" spans="1:19" x14ac:dyDescent="0.3">
      <c r="A9853" s="60" t="s">
        <v>18067</v>
      </c>
      <c r="B9853" s="60">
        <v>-1</v>
      </c>
      <c r="C9853" s="60" t="s">
        <v>18068</v>
      </c>
      <c r="D9853" s="60" t="str">
        <f>INDEX(Transcripts[#Data], MATCH(Exons[[#This Row],[Transcript stable ID]], Transcripts[Transcript stable ID], 0), 4)</f>
        <v>NM_182961.4</v>
      </c>
      <c r="E9853" t="s">
        <v>27</v>
      </c>
      <c r="J9853">
        <v>152958534</v>
      </c>
      <c r="K9853" s="47">
        <v>152751247</v>
      </c>
      <c r="L9853" s="47">
        <v>152751345</v>
      </c>
      <c r="N9853">
        <v>36</v>
      </c>
      <c r="O9853">
        <v>5292</v>
      </c>
      <c r="P9853">
        <v>5390</v>
      </c>
      <c r="Q9853" t="s">
        <v>18104</v>
      </c>
      <c r="R9853">
        <v>4690</v>
      </c>
      <c r="S9853">
        <v>4788</v>
      </c>
    </row>
    <row r="9854" spans="1:19" x14ac:dyDescent="0.3">
      <c r="A9854" s="60" t="s">
        <v>18067</v>
      </c>
      <c r="B9854" s="60">
        <v>-1</v>
      </c>
      <c r="C9854" s="60" t="s">
        <v>18068</v>
      </c>
      <c r="D9854" s="60" t="str">
        <f>INDEX(Transcripts[#Data], MATCH(Exons[[#This Row],[Transcript stable ID]], Transcripts[Transcript stable ID], 0), 4)</f>
        <v>NM_182961.4</v>
      </c>
      <c r="E9854" t="s">
        <v>27</v>
      </c>
      <c r="J9854">
        <v>152958534</v>
      </c>
      <c r="K9854" s="47">
        <v>152749340</v>
      </c>
      <c r="L9854" s="47">
        <v>152749527</v>
      </c>
      <c r="N9854">
        <v>37</v>
      </c>
      <c r="O9854">
        <v>5391</v>
      </c>
      <c r="P9854">
        <v>5578</v>
      </c>
      <c r="Q9854" t="s">
        <v>18105</v>
      </c>
      <c r="R9854">
        <v>4789</v>
      </c>
      <c r="S9854">
        <v>4976</v>
      </c>
    </row>
    <row r="9855" spans="1:19" x14ac:dyDescent="0.3">
      <c r="A9855" s="60" t="s">
        <v>18067</v>
      </c>
      <c r="B9855" s="60">
        <v>-1</v>
      </c>
      <c r="C9855" s="60" t="s">
        <v>18068</v>
      </c>
      <c r="D9855" s="60" t="str">
        <f>INDEX(Transcripts[#Data], MATCH(Exons[[#This Row],[Transcript stable ID]], Transcripts[Transcript stable ID], 0), 4)</f>
        <v>NM_182961.4</v>
      </c>
      <c r="E9855" t="s">
        <v>27</v>
      </c>
      <c r="J9855">
        <v>152958534</v>
      </c>
      <c r="K9855" s="47">
        <v>152748828</v>
      </c>
      <c r="L9855" s="47">
        <v>152748951</v>
      </c>
      <c r="N9855">
        <v>38</v>
      </c>
      <c r="O9855">
        <v>5579</v>
      </c>
      <c r="P9855">
        <v>5702</v>
      </c>
      <c r="Q9855" t="s">
        <v>18106</v>
      </c>
      <c r="R9855">
        <v>4977</v>
      </c>
      <c r="S9855">
        <v>5100</v>
      </c>
    </row>
    <row r="9856" spans="1:19" x14ac:dyDescent="0.3">
      <c r="A9856" s="60" t="s">
        <v>18067</v>
      </c>
      <c r="B9856" s="60">
        <v>-1</v>
      </c>
      <c r="C9856" s="60" t="s">
        <v>18068</v>
      </c>
      <c r="D9856" s="60" t="str">
        <f>INDEX(Transcripts[#Data], MATCH(Exons[[#This Row],[Transcript stable ID]], Transcripts[Transcript stable ID], 0), 4)</f>
        <v>NM_182961.4</v>
      </c>
      <c r="E9856" t="s">
        <v>27</v>
      </c>
      <c r="J9856">
        <v>152958534</v>
      </c>
      <c r="K9856" s="47">
        <v>152746516</v>
      </c>
      <c r="L9856" s="47">
        <v>152746682</v>
      </c>
      <c r="N9856">
        <v>39</v>
      </c>
      <c r="O9856">
        <v>5703</v>
      </c>
      <c r="P9856">
        <v>5869</v>
      </c>
      <c r="Q9856" t="s">
        <v>18107</v>
      </c>
      <c r="R9856">
        <v>5101</v>
      </c>
      <c r="S9856">
        <v>5267</v>
      </c>
    </row>
    <row r="9857" spans="1:19" x14ac:dyDescent="0.3">
      <c r="A9857" s="60" t="s">
        <v>18067</v>
      </c>
      <c r="B9857" s="60">
        <v>-1</v>
      </c>
      <c r="C9857" s="60" t="s">
        <v>18068</v>
      </c>
      <c r="D9857" s="60" t="str">
        <f>INDEX(Transcripts[#Data], MATCH(Exons[[#This Row],[Transcript stable ID]], Transcripts[Transcript stable ID], 0), 4)</f>
        <v>NM_182961.4</v>
      </c>
      <c r="E9857" t="s">
        <v>27</v>
      </c>
      <c r="J9857">
        <v>152958534</v>
      </c>
      <c r="K9857" s="47">
        <v>152740704</v>
      </c>
      <c r="L9857" s="47">
        <v>152740857</v>
      </c>
      <c r="N9857">
        <v>40</v>
      </c>
      <c r="O9857">
        <v>5870</v>
      </c>
      <c r="P9857">
        <v>6023</v>
      </c>
      <c r="Q9857" t="s">
        <v>18108</v>
      </c>
      <c r="R9857">
        <v>5268</v>
      </c>
      <c r="S9857">
        <v>5421</v>
      </c>
    </row>
    <row r="9858" spans="1:19" x14ac:dyDescent="0.3">
      <c r="A9858" s="60" t="s">
        <v>18067</v>
      </c>
      <c r="B9858" s="60">
        <v>-1</v>
      </c>
      <c r="C9858" s="60" t="s">
        <v>18068</v>
      </c>
      <c r="D9858" s="60" t="str">
        <f>INDEX(Transcripts[#Data], MATCH(Exons[[#This Row],[Transcript stable ID]], Transcripts[Transcript stable ID], 0), 4)</f>
        <v>NM_182961.4</v>
      </c>
      <c r="E9858" t="s">
        <v>27</v>
      </c>
      <c r="J9858">
        <v>152958534</v>
      </c>
      <c r="K9858" s="47">
        <v>152737522</v>
      </c>
      <c r="L9858" s="47">
        <v>152738150</v>
      </c>
      <c r="N9858">
        <v>41</v>
      </c>
      <c r="O9858">
        <v>6024</v>
      </c>
      <c r="P9858">
        <v>6652</v>
      </c>
      <c r="Q9858" t="s">
        <v>18109</v>
      </c>
      <c r="R9858">
        <v>5422</v>
      </c>
      <c r="S9858">
        <v>6050</v>
      </c>
    </row>
    <row r="9859" spans="1:19" x14ac:dyDescent="0.3">
      <c r="A9859" s="60" t="s">
        <v>18067</v>
      </c>
      <c r="B9859" s="60">
        <v>-1</v>
      </c>
      <c r="C9859" s="60" t="s">
        <v>18068</v>
      </c>
      <c r="D9859" s="60" t="str">
        <f>INDEX(Transcripts[#Data], MATCH(Exons[[#This Row],[Transcript stable ID]], Transcripts[Transcript stable ID], 0), 4)</f>
        <v>NM_182961.4</v>
      </c>
      <c r="E9859" t="s">
        <v>27</v>
      </c>
      <c r="J9859">
        <v>152958534</v>
      </c>
      <c r="K9859" s="47">
        <v>152734487</v>
      </c>
      <c r="L9859" s="47">
        <v>152734666</v>
      </c>
      <c r="N9859">
        <v>42</v>
      </c>
      <c r="O9859">
        <v>6653</v>
      </c>
      <c r="P9859">
        <v>6832</v>
      </c>
      <c r="Q9859" t="s">
        <v>18110</v>
      </c>
      <c r="R9859">
        <v>6051</v>
      </c>
      <c r="S9859">
        <v>6230</v>
      </c>
    </row>
    <row r="9860" spans="1:19" x14ac:dyDescent="0.3">
      <c r="A9860" s="60" t="s">
        <v>18067</v>
      </c>
      <c r="B9860" s="60">
        <v>-1</v>
      </c>
      <c r="C9860" s="60" t="s">
        <v>18068</v>
      </c>
      <c r="D9860" s="60" t="str">
        <f>INDEX(Transcripts[#Data], MATCH(Exons[[#This Row],[Transcript stable ID]], Transcripts[Transcript stable ID], 0), 4)</f>
        <v>NM_182961.4</v>
      </c>
      <c r="E9860" t="s">
        <v>27</v>
      </c>
      <c r="J9860">
        <v>152958534</v>
      </c>
      <c r="K9860" s="47">
        <v>152730694</v>
      </c>
      <c r="L9860" s="47">
        <v>152730844</v>
      </c>
      <c r="N9860">
        <v>43</v>
      </c>
      <c r="O9860">
        <v>6833</v>
      </c>
      <c r="P9860">
        <v>6983</v>
      </c>
      <c r="Q9860" t="s">
        <v>18111</v>
      </c>
      <c r="R9860">
        <v>6231</v>
      </c>
      <c r="S9860">
        <v>6381</v>
      </c>
    </row>
    <row r="9861" spans="1:19" x14ac:dyDescent="0.3">
      <c r="A9861" s="60" t="s">
        <v>18067</v>
      </c>
      <c r="B9861" s="60">
        <v>-1</v>
      </c>
      <c r="C9861" s="60" t="s">
        <v>18068</v>
      </c>
      <c r="D9861" s="60" t="str">
        <f>INDEX(Transcripts[#Data], MATCH(Exons[[#This Row],[Transcript stable ID]], Transcripts[Transcript stable ID], 0), 4)</f>
        <v>NM_182961.4</v>
      </c>
      <c r="E9861" t="s">
        <v>27</v>
      </c>
      <c r="J9861">
        <v>152958534</v>
      </c>
      <c r="K9861" s="47">
        <v>152730203</v>
      </c>
      <c r="L9861" s="47">
        <v>152730361</v>
      </c>
      <c r="N9861">
        <v>44</v>
      </c>
      <c r="O9861">
        <v>6984</v>
      </c>
      <c r="P9861">
        <v>7142</v>
      </c>
      <c r="Q9861" t="s">
        <v>18112</v>
      </c>
      <c r="R9861">
        <v>6382</v>
      </c>
      <c r="S9861">
        <v>6540</v>
      </c>
    </row>
    <row r="9862" spans="1:19" x14ac:dyDescent="0.3">
      <c r="A9862" s="60" t="s">
        <v>18067</v>
      </c>
      <c r="B9862" s="60">
        <v>-1</v>
      </c>
      <c r="C9862" s="60" t="s">
        <v>18068</v>
      </c>
      <c r="D9862" s="60" t="str">
        <f>INDEX(Transcripts[#Data], MATCH(Exons[[#This Row],[Transcript stable ID]], Transcripts[Transcript stable ID], 0), 4)</f>
        <v>NM_182961.4</v>
      </c>
      <c r="E9862" t="s">
        <v>27</v>
      </c>
      <c r="J9862">
        <v>152958534</v>
      </c>
      <c r="K9862" s="47">
        <v>152728149</v>
      </c>
      <c r="L9862" s="47">
        <v>152728331</v>
      </c>
      <c r="N9862">
        <v>45</v>
      </c>
      <c r="O9862">
        <v>7143</v>
      </c>
      <c r="P9862">
        <v>7325</v>
      </c>
      <c r="Q9862" t="s">
        <v>18113</v>
      </c>
      <c r="R9862">
        <v>6541</v>
      </c>
      <c r="S9862">
        <v>6723</v>
      </c>
    </row>
    <row r="9863" spans="1:19" x14ac:dyDescent="0.3">
      <c r="A9863" s="60" t="s">
        <v>18067</v>
      </c>
      <c r="B9863" s="60">
        <v>-1</v>
      </c>
      <c r="C9863" s="60" t="s">
        <v>18068</v>
      </c>
      <c r="D9863" s="60" t="str">
        <f>INDEX(Transcripts[#Data], MATCH(Exons[[#This Row],[Transcript stable ID]], Transcripts[Transcript stable ID], 0), 4)</f>
        <v>NM_182961.4</v>
      </c>
      <c r="E9863" t="s">
        <v>27</v>
      </c>
      <c r="J9863">
        <v>152958534</v>
      </c>
      <c r="K9863" s="47">
        <v>152725348</v>
      </c>
      <c r="L9863" s="47">
        <v>152725449</v>
      </c>
      <c r="N9863">
        <v>46</v>
      </c>
      <c r="O9863">
        <v>7326</v>
      </c>
      <c r="P9863">
        <v>7427</v>
      </c>
      <c r="Q9863" t="s">
        <v>18114</v>
      </c>
      <c r="R9863">
        <v>6724</v>
      </c>
      <c r="S9863">
        <v>6825</v>
      </c>
    </row>
    <row r="9864" spans="1:19" x14ac:dyDescent="0.3">
      <c r="A9864" s="60" t="s">
        <v>18067</v>
      </c>
      <c r="B9864" s="60">
        <v>-1</v>
      </c>
      <c r="C9864" s="60" t="s">
        <v>18068</v>
      </c>
      <c r="D9864" s="60" t="str">
        <f>INDEX(Transcripts[#Data], MATCH(Exons[[#This Row],[Transcript stable ID]], Transcripts[Transcript stable ID], 0), 4)</f>
        <v>NM_182961.4</v>
      </c>
      <c r="E9864" t="s">
        <v>27</v>
      </c>
      <c r="J9864">
        <v>152958534</v>
      </c>
      <c r="K9864" s="47">
        <v>152722273</v>
      </c>
      <c r="L9864" s="47">
        <v>152722476</v>
      </c>
      <c r="N9864">
        <v>47</v>
      </c>
      <c r="O9864">
        <v>7428</v>
      </c>
      <c r="P9864">
        <v>7631</v>
      </c>
      <c r="Q9864" t="s">
        <v>18115</v>
      </c>
      <c r="R9864">
        <v>6826</v>
      </c>
      <c r="S9864">
        <v>7029</v>
      </c>
    </row>
    <row r="9865" spans="1:19" x14ac:dyDescent="0.3">
      <c r="A9865" s="60" t="s">
        <v>18067</v>
      </c>
      <c r="B9865" s="60">
        <v>-1</v>
      </c>
      <c r="C9865" s="60" t="s">
        <v>18068</v>
      </c>
      <c r="D9865" s="60" t="str">
        <f>INDEX(Transcripts[#Data], MATCH(Exons[[#This Row],[Transcript stable ID]], Transcripts[Transcript stable ID], 0), 4)</f>
        <v>NM_182961.4</v>
      </c>
      <c r="E9865" t="s">
        <v>27</v>
      </c>
      <c r="J9865">
        <v>152958534</v>
      </c>
      <c r="K9865" s="47">
        <v>152720751</v>
      </c>
      <c r="L9865" s="47">
        <v>152720958</v>
      </c>
      <c r="N9865">
        <v>48</v>
      </c>
      <c r="O9865">
        <v>7632</v>
      </c>
      <c r="P9865">
        <v>7839</v>
      </c>
      <c r="Q9865" t="s">
        <v>18116</v>
      </c>
      <c r="R9865">
        <v>7030</v>
      </c>
      <c r="S9865">
        <v>7237</v>
      </c>
    </row>
    <row r="9866" spans="1:19" x14ac:dyDescent="0.3">
      <c r="A9866" s="60" t="s">
        <v>18067</v>
      </c>
      <c r="B9866" s="60">
        <v>-1</v>
      </c>
      <c r="C9866" s="60" t="s">
        <v>18068</v>
      </c>
      <c r="D9866" s="60" t="str">
        <f>INDEX(Transcripts[#Data], MATCH(Exons[[#This Row],[Transcript stable ID]], Transcripts[Transcript stable ID], 0), 4)</f>
        <v>NM_182961.4</v>
      </c>
      <c r="E9866" t="s">
        <v>27</v>
      </c>
      <c r="J9866">
        <v>152958534</v>
      </c>
      <c r="K9866" s="47">
        <v>152719754</v>
      </c>
      <c r="L9866" s="47">
        <v>152719866</v>
      </c>
      <c r="N9866">
        <v>49</v>
      </c>
      <c r="O9866">
        <v>7840</v>
      </c>
      <c r="P9866">
        <v>7952</v>
      </c>
      <c r="Q9866" t="s">
        <v>18117</v>
      </c>
      <c r="R9866">
        <v>7238</v>
      </c>
      <c r="S9866">
        <v>7350</v>
      </c>
    </row>
    <row r="9867" spans="1:19" x14ac:dyDescent="0.3">
      <c r="A9867" s="60" t="s">
        <v>18067</v>
      </c>
      <c r="B9867" s="60">
        <v>-1</v>
      </c>
      <c r="C9867" s="60" t="s">
        <v>18068</v>
      </c>
      <c r="D9867" s="60" t="str">
        <f>INDEX(Transcripts[#Data], MATCH(Exons[[#This Row],[Transcript stable ID]], Transcripts[Transcript stable ID], 0), 4)</f>
        <v>NM_182961.4</v>
      </c>
      <c r="E9867" t="s">
        <v>27</v>
      </c>
      <c r="J9867">
        <v>152958534</v>
      </c>
      <c r="K9867" s="47">
        <v>152717910</v>
      </c>
      <c r="L9867" s="47">
        <v>152718115</v>
      </c>
      <c r="N9867">
        <v>50</v>
      </c>
      <c r="O9867">
        <v>7953</v>
      </c>
      <c r="P9867">
        <v>8158</v>
      </c>
      <c r="Q9867" t="s">
        <v>18118</v>
      </c>
      <c r="R9867">
        <v>7351</v>
      </c>
      <c r="S9867">
        <v>7556</v>
      </c>
    </row>
    <row r="9868" spans="1:19" x14ac:dyDescent="0.3">
      <c r="A9868" s="60" t="s">
        <v>18067</v>
      </c>
      <c r="B9868" s="60">
        <v>-1</v>
      </c>
      <c r="C9868" s="60" t="s">
        <v>18068</v>
      </c>
      <c r="D9868" s="60" t="str">
        <f>INDEX(Transcripts[#Data], MATCH(Exons[[#This Row],[Transcript stable ID]], Transcripts[Transcript stable ID], 0), 4)</f>
        <v>NM_182961.4</v>
      </c>
      <c r="E9868" t="s">
        <v>27</v>
      </c>
      <c r="J9868">
        <v>152958534</v>
      </c>
      <c r="K9868" s="47">
        <v>152716651</v>
      </c>
      <c r="L9868" s="47">
        <v>152716806</v>
      </c>
      <c r="N9868">
        <v>51</v>
      </c>
      <c r="O9868">
        <v>8159</v>
      </c>
      <c r="P9868">
        <v>8314</v>
      </c>
      <c r="Q9868" t="s">
        <v>18119</v>
      </c>
      <c r="R9868">
        <v>7557</v>
      </c>
      <c r="S9868">
        <v>7712</v>
      </c>
    </row>
    <row r="9869" spans="1:19" x14ac:dyDescent="0.3">
      <c r="A9869" s="60" t="s">
        <v>18067</v>
      </c>
      <c r="B9869" s="60">
        <v>-1</v>
      </c>
      <c r="C9869" s="60" t="s">
        <v>18068</v>
      </c>
      <c r="D9869" s="60" t="str">
        <f>INDEX(Transcripts[#Data], MATCH(Exons[[#This Row],[Transcript stable ID]], Transcripts[Transcript stable ID], 0), 4)</f>
        <v>NM_182961.4</v>
      </c>
      <c r="E9869" t="s">
        <v>27</v>
      </c>
      <c r="J9869">
        <v>152958534</v>
      </c>
      <c r="K9869" s="47">
        <v>152712412</v>
      </c>
      <c r="L9869" s="47">
        <v>152712703</v>
      </c>
      <c r="N9869">
        <v>52</v>
      </c>
      <c r="O9869">
        <v>8315</v>
      </c>
      <c r="P9869">
        <v>8606</v>
      </c>
      <c r="Q9869" t="s">
        <v>18120</v>
      </c>
      <c r="R9869">
        <v>7713</v>
      </c>
      <c r="S9869">
        <v>8004</v>
      </c>
    </row>
    <row r="9870" spans="1:19" x14ac:dyDescent="0.3">
      <c r="A9870" s="60" t="s">
        <v>18067</v>
      </c>
      <c r="B9870" s="60">
        <v>-1</v>
      </c>
      <c r="C9870" s="60" t="s">
        <v>18068</v>
      </c>
      <c r="D9870" s="60" t="str">
        <f>INDEX(Transcripts[#Data], MATCH(Exons[[#This Row],[Transcript stable ID]], Transcripts[Transcript stable ID], 0), 4)</f>
        <v>NM_182961.4</v>
      </c>
      <c r="E9870" t="s">
        <v>27</v>
      </c>
      <c r="J9870">
        <v>152958534</v>
      </c>
      <c r="K9870" s="47">
        <v>152711415</v>
      </c>
      <c r="L9870" s="47">
        <v>152711587</v>
      </c>
      <c r="N9870">
        <v>53</v>
      </c>
      <c r="O9870">
        <v>8607</v>
      </c>
      <c r="P9870">
        <v>8779</v>
      </c>
      <c r="Q9870" t="s">
        <v>18121</v>
      </c>
      <c r="R9870">
        <v>8005</v>
      </c>
      <c r="S9870">
        <v>8177</v>
      </c>
    </row>
    <row r="9871" spans="1:19" x14ac:dyDescent="0.3">
      <c r="A9871" s="60" t="s">
        <v>18067</v>
      </c>
      <c r="B9871" s="60">
        <v>-1</v>
      </c>
      <c r="C9871" s="60" t="s">
        <v>18068</v>
      </c>
      <c r="D9871" s="60" t="str">
        <f>INDEX(Transcripts[#Data], MATCH(Exons[[#This Row],[Transcript stable ID]], Transcripts[Transcript stable ID], 0), 4)</f>
        <v>NM_182961.4</v>
      </c>
      <c r="E9871" t="s">
        <v>27</v>
      </c>
      <c r="J9871">
        <v>152958534</v>
      </c>
      <c r="K9871" s="47">
        <v>152708207</v>
      </c>
      <c r="L9871" s="47">
        <v>152708516</v>
      </c>
      <c r="N9871">
        <v>54</v>
      </c>
      <c r="O9871">
        <v>8780</v>
      </c>
      <c r="P9871">
        <v>9089</v>
      </c>
      <c r="Q9871" t="s">
        <v>18122</v>
      </c>
      <c r="R9871">
        <v>8178</v>
      </c>
      <c r="S9871">
        <v>8487</v>
      </c>
    </row>
    <row r="9872" spans="1:19" x14ac:dyDescent="0.3">
      <c r="A9872" s="60" t="s">
        <v>18067</v>
      </c>
      <c r="B9872" s="60">
        <v>-1</v>
      </c>
      <c r="C9872" s="60" t="s">
        <v>18068</v>
      </c>
      <c r="D9872" s="60" t="str">
        <f>INDEX(Transcripts[#Data], MATCH(Exons[[#This Row],[Transcript stable ID]], Transcripts[Transcript stable ID], 0), 4)</f>
        <v>NM_182961.4</v>
      </c>
      <c r="E9872" t="s">
        <v>27</v>
      </c>
      <c r="J9872">
        <v>152958534</v>
      </c>
      <c r="K9872" s="47">
        <v>152706809</v>
      </c>
      <c r="L9872" s="47">
        <v>152706973</v>
      </c>
      <c r="N9872">
        <v>55</v>
      </c>
      <c r="O9872">
        <v>9090</v>
      </c>
      <c r="P9872">
        <v>9254</v>
      </c>
      <c r="Q9872" t="s">
        <v>18123</v>
      </c>
      <c r="R9872">
        <v>8488</v>
      </c>
      <c r="S9872">
        <v>8652</v>
      </c>
    </row>
    <row r="9873" spans="1:19" x14ac:dyDescent="0.3">
      <c r="A9873" s="60" t="s">
        <v>18067</v>
      </c>
      <c r="B9873" s="60">
        <v>-1</v>
      </c>
      <c r="C9873" s="60" t="s">
        <v>18068</v>
      </c>
      <c r="D9873" s="60" t="str">
        <f>INDEX(Transcripts[#Data], MATCH(Exons[[#This Row],[Transcript stable ID]], Transcripts[Transcript stable ID], 0), 4)</f>
        <v>NM_182961.4</v>
      </c>
      <c r="E9873" t="s">
        <v>27</v>
      </c>
      <c r="J9873">
        <v>152958534</v>
      </c>
      <c r="K9873" s="47">
        <v>152702141</v>
      </c>
      <c r="L9873" s="47">
        <v>152702497</v>
      </c>
      <c r="N9873">
        <v>56</v>
      </c>
      <c r="O9873">
        <v>9255</v>
      </c>
      <c r="P9873">
        <v>9611</v>
      </c>
      <c r="Q9873" t="s">
        <v>18124</v>
      </c>
      <c r="R9873">
        <v>8653</v>
      </c>
      <c r="S9873">
        <v>9009</v>
      </c>
    </row>
    <row r="9874" spans="1:19" x14ac:dyDescent="0.3">
      <c r="A9874" s="60" t="s">
        <v>18067</v>
      </c>
      <c r="B9874" s="60">
        <v>-1</v>
      </c>
      <c r="C9874" s="60" t="s">
        <v>18068</v>
      </c>
      <c r="D9874" s="60" t="str">
        <f>INDEX(Transcripts[#Data], MATCH(Exons[[#This Row],[Transcript stable ID]], Transcripts[Transcript stable ID], 0), 4)</f>
        <v>NM_182961.4</v>
      </c>
      <c r="E9874" t="s">
        <v>27</v>
      </c>
      <c r="J9874">
        <v>152958534</v>
      </c>
      <c r="K9874" s="47">
        <v>152697911</v>
      </c>
      <c r="L9874" s="47">
        <v>152698047</v>
      </c>
      <c r="N9874">
        <v>57</v>
      </c>
      <c r="O9874">
        <v>9612</v>
      </c>
      <c r="P9874">
        <v>9748</v>
      </c>
      <c r="Q9874" t="s">
        <v>18125</v>
      </c>
      <c r="R9874">
        <v>9010</v>
      </c>
      <c r="S9874">
        <v>9146</v>
      </c>
    </row>
    <row r="9875" spans="1:19" x14ac:dyDescent="0.3">
      <c r="A9875" s="60" t="s">
        <v>18067</v>
      </c>
      <c r="B9875" s="60">
        <v>-1</v>
      </c>
      <c r="C9875" s="60" t="s">
        <v>18068</v>
      </c>
      <c r="D9875" s="60" t="str">
        <f>INDEX(Transcripts[#Data], MATCH(Exons[[#This Row],[Transcript stable ID]], Transcripts[Transcript stable ID], 0), 4)</f>
        <v>NM_182961.4</v>
      </c>
      <c r="E9875" t="s">
        <v>27</v>
      </c>
      <c r="J9875">
        <v>152958534</v>
      </c>
      <c r="K9875" s="47">
        <v>152697516</v>
      </c>
      <c r="L9875" s="47">
        <v>152697693</v>
      </c>
      <c r="N9875">
        <v>58</v>
      </c>
      <c r="O9875">
        <v>9749</v>
      </c>
      <c r="P9875">
        <v>9926</v>
      </c>
      <c r="Q9875" t="s">
        <v>18126</v>
      </c>
      <c r="R9875">
        <v>9147</v>
      </c>
      <c r="S9875">
        <v>9324</v>
      </c>
    </row>
    <row r="9876" spans="1:19" x14ac:dyDescent="0.3">
      <c r="A9876" s="60" t="s">
        <v>18067</v>
      </c>
      <c r="B9876" s="60">
        <v>-1</v>
      </c>
      <c r="C9876" s="60" t="s">
        <v>18068</v>
      </c>
      <c r="D9876" s="60" t="str">
        <f>INDEX(Transcripts[#Data], MATCH(Exons[[#This Row],[Transcript stable ID]], Transcripts[Transcript stable ID], 0), 4)</f>
        <v>NM_182961.4</v>
      </c>
      <c r="E9876" t="s">
        <v>27</v>
      </c>
      <c r="J9876">
        <v>152958534</v>
      </c>
      <c r="K9876" s="47">
        <v>152694172</v>
      </c>
      <c r="L9876" s="47">
        <v>152694354</v>
      </c>
      <c r="N9876">
        <v>59</v>
      </c>
      <c r="O9876">
        <v>9927</v>
      </c>
      <c r="P9876">
        <v>10109</v>
      </c>
      <c r="Q9876" t="s">
        <v>18127</v>
      </c>
      <c r="R9876">
        <v>9325</v>
      </c>
      <c r="S9876">
        <v>9507</v>
      </c>
    </row>
    <row r="9877" spans="1:19" x14ac:dyDescent="0.3">
      <c r="A9877" s="60" t="s">
        <v>18067</v>
      </c>
      <c r="B9877" s="60">
        <v>-1</v>
      </c>
      <c r="C9877" s="60" t="s">
        <v>18068</v>
      </c>
      <c r="D9877" s="60" t="str">
        <f>INDEX(Transcripts[#Data], MATCH(Exons[[#This Row],[Transcript stable ID]], Transcripts[Transcript stable ID], 0), 4)</f>
        <v>NM_182961.4</v>
      </c>
      <c r="E9877" t="s">
        <v>27</v>
      </c>
      <c r="J9877">
        <v>152958534</v>
      </c>
      <c r="K9877" s="47">
        <v>152690606</v>
      </c>
      <c r="L9877" s="47">
        <v>152690749</v>
      </c>
      <c r="N9877">
        <v>60</v>
      </c>
      <c r="O9877">
        <v>10110</v>
      </c>
      <c r="P9877">
        <v>10253</v>
      </c>
      <c r="Q9877" t="s">
        <v>18128</v>
      </c>
      <c r="R9877">
        <v>9508</v>
      </c>
      <c r="S9877">
        <v>9651</v>
      </c>
    </row>
    <row r="9878" spans="1:19" x14ac:dyDescent="0.3">
      <c r="A9878" s="60" t="s">
        <v>18067</v>
      </c>
      <c r="B9878" s="60">
        <v>-1</v>
      </c>
      <c r="C9878" s="60" t="s">
        <v>18068</v>
      </c>
      <c r="D9878" s="60" t="str">
        <f>INDEX(Transcripts[#Data], MATCH(Exons[[#This Row],[Transcript stable ID]], Transcripts[Transcript stable ID], 0), 4)</f>
        <v>NM_182961.4</v>
      </c>
      <c r="E9878" t="s">
        <v>27</v>
      </c>
      <c r="J9878">
        <v>152958534</v>
      </c>
      <c r="K9878" s="47">
        <v>152690107</v>
      </c>
      <c r="L9878" s="47">
        <v>152690262</v>
      </c>
      <c r="N9878">
        <v>61</v>
      </c>
      <c r="O9878">
        <v>10254</v>
      </c>
      <c r="P9878">
        <v>10409</v>
      </c>
      <c r="Q9878" t="s">
        <v>18129</v>
      </c>
      <c r="R9878">
        <v>9652</v>
      </c>
      <c r="S9878">
        <v>9807</v>
      </c>
    </row>
    <row r="9879" spans="1:19" x14ac:dyDescent="0.3">
      <c r="A9879" s="60" t="s">
        <v>18067</v>
      </c>
      <c r="B9879" s="60">
        <v>-1</v>
      </c>
      <c r="C9879" s="60" t="s">
        <v>18068</v>
      </c>
      <c r="D9879" s="60" t="str">
        <f>INDEX(Transcripts[#Data], MATCH(Exons[[#This Row],[Transcript stable ID]], Transcripts[Transcript stable ID], 0), 4)</f>
        <v>NM_182961.4</v>
      </c>
      <c r="E9879" t="s">
        <v>27</v>
      </c>
      <c r="J9879">
        <v>152958534</v>
      </c>
      <c r="K9879" s="47">
        <v>152688353</v>
      </c>
      <c r="L9879" s="47">
        <v>152688517</v>
      </c>
      <c r="N9879">
        <v>62</v>
      </c>
      <c r="O9879">
        <v>10410</v>
      </c>
      <c r="P9879">
        <v>10574</v>
      </c>
      <c r="Q9879" t="s">
        <v>18130</v>
      </c>
      <c r="R9879">
        <v>9808</v>
      </c>
      <c r="S9879">
        <v>9972</v>
      </c>
    </row>
    <row r="9880" spans="1:19" x14ac:dyDescent="0.3">
      <c r="A9880" s="60" t="s">
        <v>18067</v>
      </c>
      <c r="B9880" s="60">
        <v>-1</v>
      </c>
      <c r="C9880" s="60" t="s">
        <v>18068</v>
      </c>
      <c r="D9880" s="60" t="str">
        <f>INDEX(Transcripts[#Data], MATCH(Exons[[#This Row],[Transcript stable ID]], Transcripts[Transcript stable ID], 0), 4)</f>
        <v>NM_182961.4</v>
      </c>
      <c r="E9880" t="s">
        <v>27</v>
      </c>
      <c r="J9880">
        <v>152958534</v>
      </c>
      <c r="K9880" s="47">
        <v>152685982</v>
      </c>
      <c r="L9880" s="47">
        <v>152686154</v>
      </c>
      <c r="N9880">
        <v>63</v>
      </c>
      <c r="O9880">
        <v>10575</v>
      </c>
      <c r="P9880">
        <v>10747</v>
      </c>
      <c r="Q9880" t="s">
        <v>18131</v>
      </c>
      <c r="R9880">
        <v>9973</v>
      </c>
      <c r="S9880">
        <v>10145</v>
      </c>
    </row>
    <row r="9881" spans="1:19" x14ac:dyDescent="0.3">
      <c r="A9881" s="60" t="s">
        <v>18067</v>
      </c>
      <c r="B9881" s="60">
        <v>-1</v>
      </c>
      <c r="C9881" s="60" t="s">
        <v>18068</v>
      </c>
      <c r="D9881" s="60" t="str">
        <f>INDEX(Transcripts[#Data], MATCH(Exons[[#This Row],[Transcript stable ID]], Transcripts[Transcript stable ID], 0), 4)</f>
        <v>NM_182961.4</v>
      </c>
      <c r="E9881" t="s">
        <v>27</v>
      </c>
      <c r="J9881">
        <v>152958534</v>
      </c>
      <c r="K9881" s="47">
        <v>152683305</v>
      </c>
      <c r="L9881" s="47">
        <v>152683458</v>
      </c>
      <c r="N9881">
        <v>64</v>
      </c>
      <c r="O9881">
        <v>10748</v>
      </c>
      <c r="P9881">
        <v>10901</v>
      </c>
      <c r="Q9881" t="s">
        <v>18132</v>
      </c>
      <c r="R9881">
        <v>10146</v>
      </c>
      <c r="S9881">
        <v>10299</v>
      </c>
    </row>
    <row r="9882" spans="1:19" x14ac:dyDescent="0.3">
      <c r="A9882" s="60" t="s">
        <v>18067</v>
      </c>
      <c r="B9882" s="60">
        <v>-1</v>
      </c>
      <c r="C9882" s="60" t="s">
        <v>18068</v>
      </c>
      <c r="D9882" s="60" t="str">
        <f>INDEX(Transcripts[#Data], MATCH(Exons[[#This Row],[Transcript stable ID]], Transcripts[Transcript stable ID], 0), 4)</f>
        <v>NM_182961.4</v>
      </c>
      <c r="E9882" t="s">
        <v>27</v>
      </c>
      <c r="J9882">
        <v>152958534</v>
      </c>
      <c r="K9882" s="47">
        <v>152680450</v>
      </c>
      <c r="L9882" s="47">
        <v>152680593</v>
      </c>
      <c r="N9882">
        <v>65</v>
      </c>
      <c r="O9882">
        <v>10902</v>
      </c>
      <c r="P9882">
        <v>11045</v>
      </c>
      <c r="Q9882" t="s">
        <v>18133</v>
      </c>
      <c r="R9882">
        <v>10300</v>
      </c>
      <c r="S9882">
        <v>10443</v>
      </c>
    </row>
    <row r="9883" spans="1:19" x14ac:dyDescent="0.3">
      <c r="A9883" s="60" t="s">
        <v>18067</v>
      </c>
      <c r="B9883" s="60">
        <v>-1</v>
      </c>
      <c r="C9883" s="60" t="s">
        <v>18068</v>
      </c>
      <c r="D9883" s="60" t="str">
        <f>INDEX(Transcripts[#Data], MATCH(Exons[[#This Row],[Transcript stable ID]], Transcripts[Transcript stable ID], 0), 4)</f>
        <v>NM_182961.4</v>
      </c>
      <c r="E9883" t="s">
        <v>27</v>
      </c>
      <c r="J9883">
        <v>152958534</v>
      </c>
      <c r="K9883" s="47">
        <v>152679508</v>
      </c>
      <c r="L9883" s="47">
        <v>152679672</v>
      </c>
      <c r="N9883">
        <v>66</v>
      </c>
      <c r="O9883">
        <v>11046</v>
      </c>
      <c r="P9883">
        <v>11210</v>
      </c>
      <c r="Q9883" t="s">
        <v>18134</v>
      </c>
      <c r="R9883">
        <v>10444</v>
      </c>
      <c r="S9883">
        <v>10608</v>
      </c>
    </row>
    <row r="9884" spans="1:19" x14ac:dyDescent="0.3">
      <c r="A9884" s="60" t="s">
        <v>18067</v>
      </c>
      <c r="B9884" s="60">
        <v>-1</v>
      </c>
      <c r="C9884" s="60" t="s">
        <v>18068</v>
      </c>
      <c r="D9884" s="60" t="str">
        <f>INDEX(Transcripts[#Data], MATCH(Exons[[#This Row],[Transcript stable ID]], Transcripts[Transcript stable ID], 0), 4)</f>
        <v>NM_182961.4</v>
      </c>
      <c r="E9884" t="s">
        <v>27</v>
      </c>
      <c r="J9884">
        <v>152958534</v>
      </c>
      <c r="K9884" s="47">
        <v>152675794</v>
      </c>
      <c r="L9884" s="47">
        <v>152676111</v>
      </c>
      <c r="N9884">
        <v>67</v>
      </c>
      <c r="O9884">
        <v>11211</v>
      </c>
      <c r="P9884">
        <v>11528</v>
      </c>
      <c r="Q9884" t="s">
        <v>18135</v>
      </c>
      <c r="R9884">
        <v>10609</v>
      </c>
      <c r="S9884">
        <v>10926</v>
      </c>
    </row>
    <row r="9885" spans="1:19" x14ac:dyDescent="0.3">
      <c r="A9885" s="60" t="s">
        <v>18067</v>
      </c>
      <c r="B9885" s="60">
        <v>-1</v>
      </c>
      <c r="C9885" s="60" t="s">
        <v>18068</v>
      </c>
      <c r="D9885" s="60" t="str">
        <f>INDEX(Transcripts[#Data], MATCH(Exons[[#This Row],[Transcript stable ID]], Transcripts[Transcript stable ID], 0), 4)</f>
        <v>NM_182961.4</v>
      </c>
      <c r="E9885" t="s">
        <v>27</v>
      </c>
      <c r="J9885">
        <v>152958534</v>
      </c>
      <c r="K9885" s="47">
        <v>152674724</v>
      </c>
      <c r="L9885" s="47">
        <v>152674879</v>
      </c>
      <c r="N9885">
        <v>68</v>
      </c>
      <c r="O9885">
        <v>11529</v>
      </c>
      <c r="P9885">
        <v>11684</v>
      </c>
      <c r="Q9885" t="s">
        <v>18136</v>
      </c>
      <c r="R9885">
        <v>10927</v>
      </c>
      <c r="S9885">
        <v>11082</v>
      </c>
    </row>
    <row r="9886" spans="1:19" x14ac:dyDescent="0.3">
      <c r="A9886" s="60" t="s">
        <v>18067</v>
      </c>
      <c r="B9886" s="60">
        <v>-1</v>
      </c>
      <c r="C9886" s="60" t="s">
        <v>18068</v>
      </c>
      <c r="D9886" s="60" t="str">
        <f>INDEX(Transcripts[#Data], MATCH(Exons[[#This Row],[Transcript stable ID]], Transcripts[Transcript stable ID], 0), 4)</f>
        <v>NM_182961.4</v>
      </c>
      <c r="E9886" t="s">
        <v>27</v>
      </c>
      <c r="J9886">
        <v>152958534</v>
      </c>
      <c r="K9886" s="47">
        <v>152674398</v>
      </c>
      <c r="L9886" s="47">
        <v>152674568</v>
      </c>
      <c r="N9886">
        <v>69</v>
      </c>
      <c r="O9886">
        <v>11685</v>
      </c>
      <c r="P9886">
        <v>11855</v>
      </c>
      <c r="Q9886" t="s">
        <v>18137</v>
      </c>
      <c r="R9886">
        <v>11083</v>
      </c>
      <c r="S9886">
        <v>11253</v>
      </c>
    </row>
    <row r="9887" spans="1:19" x14ac:dyDescent="0.3">
      <c r="A9887" s="60" t="s">
        <v>18067</v>
      </c>
      <c r="B9887" s="60">
        <v>-1</v>
      </c>
      <c r="C9887" s="60" t="s">
        <v>18068</v>
      </c>
      <c r="D9887" s="60" t="str">
        <f>INDEX(Transcripts[#Data], MATCH(Exons[[#This Row],[Transcript stable ID]], Transcripts[Transcript stable ID], 0), 4)</f>
        <v>NM_182961.4</v>
      </c>
      <c r="E9887" t="s">
        <v>27</v>
      </c>
      <c r="J9887">
        <v>152958534</v>
      </c>
      <c r="K9887" s="47">
        <v>152673162</v>
      </c>
      <c r="L9887" s="47">
        <v>152673488</v>
      </c>
      <c r="N9887">
        <v>70</v>
      </c>
      <c r="O9887">
        <v>11856</v>
      </c>
      <c r="P9887">
        <v>12182</v>
      </c>
      <c r="Q9887" t="s">
        <v>18138</v>
      </c>
      <c r="R9887">
        <v>11254</v>
      </c>
      <c r="S9887">
        <v>11580</v>
      </c>
    </row>
    <row r="9888" spans="1:19" x14ac:dyDescent="0.3">
      <c r="A9888" s="60" t="s">
        <v>18067</v>
      </c>
      <c r="B9888" s="60">
        <v>-1</v>
      </c>
      <c r="C9888" s="60" t="s">
        <v>18068</v>
      </c>
      <c r="D9888" s="60" t="str">
        <f>INDEX(Transcripts[#Data], MATCH(Exons[[#This Row],[Transcript stable ID]], Transcripts[Transcript stable ID], 0), 4)</f>
        <v>NM_182961.4</v>
      </c>
      <c r="E9888" t="s">
        <v>27</v>
      </c>
      <c r="J9888">
        <v>152958534</v>
      </c>
      <c r="K9888" s="47">
        <v>152671753</v>
      </c>
      <c r="L9888" s="47">
        <v>152671905</v>
      </c>
      <c r="N9888">
        <v>71</v>
      </c>
      <c r="O9888">
        <v>12183</v>
      </c>
      <c r="P9888">
        <v>12335</v>
      </c>
      <c r="Q9888" t="s">
        <v>18139</v>
      </c>
      <c r="R9888">
        <v>11581</v>
      </c>
      <c r="S9888">
        <v>11733</v>
      </c>
    </row>
    <row r="9889" spans="1:19" x14ac:dyDescent="0.3">
      <c r="A9889" s="60" t="s">
        <v>18067</v>
      </c>
      <c r="B9889" s="60">
        <v>-1</v>
      </c>
      <c r="C9889" s="60" t="s">
        <v>18068</v>
      </c>
      <c r="D9889" s="60" t="str">
        <f>INDEX(Transcripts[#Data], MATCH(Exons[[#This Row],[Transcript stable ID]], Transcripts[Transcript stable ID], 0), 4)</f>
        <v>NM_182961.4</v>
      </c>
      <c r="E9889" t="s">
        <v>27</v>
      </c>
      <c r="J9889">
        <v>152958534</v>
      </c>
      <c r="K9889" s="47">
        <v>152671303</v>
      </c>
      <c r="L9889" s="47">
        <v>152671470</v>
      </c>
      <c r="N9889">
        <v>72</v>
      </c>
      <c r="O9889">
        <v>12336</v>
      </c>
      <c r="P9889">
        <v>12503</v>
      </c>
      <c r="Q9889" t="s">
        <v>18140</v>
      </c>
      <c r="R9889">
        <v>11734</v>
      </c>
      <c r="S9889">
        <v>11901</v>
      </c>
    </row>
    <row r="9890" spans="1:19" x14ac:dyDescent="0.3">
      <c r="A9890" s="60" t="s">
        <v>18067</v>
      </c>
      <c r="B9890" s="60">
        <v>-1</v>
      </c>
      <c r="C9890" s="60" t="s">
        <v>18068</v>
      </c>
      <c r="D9890" s="60" t="str">
        <f>INDEX(Transcripts[#Data], MATCH(Exons[[#This Row],[Transcript stable ID]], Transcripts[Transcript stable ID], 0), 4)</f>
        <v>NM_182961.4</v>
      </c>
      <c r="E9890" t="s">
        <v>27</v>
      </c>
      <c r="J9890">
        <v>152958534</v>
      </c>
      <c r="K9890" s="47">
        <v>152668194</v>
      </c>
      <c r="L9890" s="47">
        <v>152668370</v>
      </c>
      <c r="N9890">
        <v>73</v>
      </c>
      <c r="O9890">
        <v>12504</v>
      </c>
      <c r="P9890">
        <v>12680</v>
      </c>
      <c r="Q9890" t="s">
        <v>18141</v>
      </c>
      <c r="R9890">
        <v>11902</v>
      </c>
      <c r="S9890">
        <v>12078</v>
      </c>
    </row>
    <row r="9891" spans="1:19" x14ac:dyDescent="0.3">
      <c r="A9891" s="60" t="s">
        <v>18067</v>
      </c>
      <c r="B9891" s="60">
        <v>-1</v>
      </c>
      <c r="C9891" s="60" t="s">
        <v>18068</v>
      </c>
      <c r="D9891" s="60" t="str">
        <f>INDEX(Transcripts[#Data], MATCH(Exons[[#This Row],[Transcript stable ID]], Transcripts[Transcript stable ID], 0), 4)</f>
        <v>NM_182961.4</v>
      </c>
      <c r="E9891" t="s">
        <v>27</v>
      </c>
      <c r="J9891">
        <v>152958534</v>
      </c>
      <c r="K9891" s="47">
        <v>152665216</v>
      </c>
      <c r="L9891" s="47">
        <v>152665362</v>
      </c>
      <c r="N9891">
        <v>74</v>
      </c>
      <c r="O9891">
        <v>12681</v>
      </c>
      <c r="P9891">
        <v>12827</v>
      </c>
      <c r="Q9891" t="s">
        <v>18142</v>
      </c>
      <c r="R9891">
        <v>12079</v>
      </c>
      <c r="S9891">
        <v>12225</v>
      </c>
    </row>
    <row r="9892" spans="1:19" x14ac:dyDescent="0.3">
      <c r="A9892" s="60" t="s">
        <v>18067</v>
      </c>
      <c r="B9892" s="60">
        <v>-1</v>
      </c>
      <c r="C9892" s="60" t="s">
        <v>18068</v>
      </c>
      <c r="D9892" s="60" t="str">
        <f>INDEX(Transcripts[#Data], MATCH(Exons[[#This Row],[Transcript stable ID]], Transcripts[Transcript stable ID], 0), 4)</f>
        <v>NM_182961.4</v>
      </c>
      <c r="E9892" t="s">
        <v>27</v>
      </c>
      <c r="J9892">
        <v>152958534</v>
      </c>
      <c r="K9892" s="47">
        <v>152660376</v>
      </c>
      <c r="L9892" s="47">
        <v>152660501</v>
      </c>
      <c r="N9892">
        <v>75</v>
      </c>
      <c r="O9892">
        <v>12828</v>
      </c>
      <c r="P9892">
        <v>12953</v>
      </c>
      <c r="Q9892" t="s">
        <v>18143</v>
      </c>
      <c r="R9892">
        <v>12226</v>
      </c>
      <c r="S9892">
        <v>12351</v>
      </c>
    </row>
    <row r="9893" spans="1:19" x14ac:dyDescent="0.3">
      <c r="A9893" s="60" t="s">
        <v>18067</v>
      </c>
      <c r="B9893" s="60">
        <v>-1</v>
      </c>
      <c r="C9893" s="60" t="s">
        <v>18068</v>
      </c>
      <c r="D9893" s="60" t="str">
        <f>INDEX(Transcripts[#Data], MATCH(Exons[[#This Row],[Transcript stable ID]], Transcripts[Transcript stable ID], 0), 4)</f>
        <v>NM_182961.4</v>
      </c>
      <c r="E9893" t="s">
        <v>27</v>
      </c>
      <c r="J9893">
        <v>152958534</v>
      </c>
      <c r="K9893" s="47">
        <v>152657976</v>
      </c>
      <c r="L9893" s="47">
        <v>152658152</v>
      </c>
      <c r="N9893">
        <v>76</v>
      </c>
      <c r="O9893">
        <v>12954</v>
      </c>
      <c r="P9893">
        <v>13130</v>
      </c>
      <c r="Q9893" t="s">
        <v>18144</v>
      </c>
      <c r="R9893">
        <v>12352</v>
      </c>
      <c r="S9893">
        <v>12528</v>
      </c>
    </row>
    <row r="9894" spans="1:19" x14ac:dyDescent="0.3">
      <c r="A9894" s="60" t="s">
        <v>18067</v>
      </c>
      <c r="B9894" s="60">
        <v>-1</v>
      </c>
      <c r="C9894" s="60" t="s">
        <v>18068</v>
      </c>
      <c r="D9894" s="60" t="str">
        <f>INDEX(Transcripts[#Data], MATCH(Exons[[#This Row],[Transcript stable ID]], Transcripts[Transcript stable ID], 0), 4)</f>
        <v>NM_182961.4</v>
      </c>
      <c r="E9894" t="s">
        <v>27</v>
      </c>
      <c r="J9894">
        <v>152958534</v>
      </c>
      <c r="K9894" s="47">
        <v>152655143</v>
      </c>
      <c r="L9894" s="47">
        <v>152655408</v>
      </c>
      <c r="N9894">
        <v>77</v>
      </c>
      <c r="O9894">
        <v>13131</v>
      </c>
      <c r="P9894">
        <v>13396</v>
      </c>
      <c r="Q9894" t="s">
        <v>18145</v>
      </c>
      <c r="R9894">
        <v>12529</v>
      </c>
      <c r="S9894">
        <v>12794</v>
      </c>
    </row>
    <row r="9895" spans="1:19" x14ac:dyDescent="0.3">
      <c r="A9895" s="60" t="s">
        <v>18067</v>
      </c>
      <c r="B9895" s="60">
        <v>-1</v>
      </c>
      <c r="C9895" s="60" t="s">
        <v>18068</v>
      </c>
      <c r="D9895" s="60" t="str">
        <f>INDEX(Transcripts[#Data], MATCH(Exons[[#This Row],[Transcript stable ID]], Transcripts[Transcript stable ID], 0), 4)</f>
        <v>NM_182961.4</v>
      </c>
      <c r="E9895" t="s">
        <v>27</v>
      </c>
      <c r="J9895">
        <v>152958534</v>
      </c>
      <c r="K9895" s="47">
        <v>152650865</v>
      </c>
      <c r="L9895" s="47">
        <v>152653025</v>
      </c>
      <c r="N9895">
        <v>78</v>
      </c>
      <c r="O9895">
        <v>13397</v>
      </c>
      <c r="P9895">
        <v>15557</v>
      </c>
      <c r="Q9895" t="s">
        <v>18146</v>
      </c>
      <c r="R9895">
        <v>12795</v>
      </c>
      <c r="S9895">
        <v>14955</v>
      </c>
    </row>
    <row r="9896" spans="1:19" x14ac:dyDescent="0.3">
      <c r="A9896" s="60" t="s">
        <v>18067</v>
      </c>
      <c r="B9896" s="60">
        <v>-1</v>
      </c>
      <c r="C9896" s="60" t="s">
        <v>18068</v>
      </c>
      <c r="D9896" s="60" t="str">
        <f>INDEX(Transcripts[#Data], MATCH(Exons[[#This Row],[Transcript stable ID]], Transcripts[Transcript stable ID], 0), 4)</f>
        <v>NM_182961.4</v>
      </c>
      <c r="E9896" t="s">
        <v>27</v>
      </c>
      <c r="J9896">
        <v>152958534</v>
      </c>
      <c r="K9896" s="47">
        <v>152647431</v>
      </c>
      <c r="L9896" s="47">
        <v>152647768</v>
      </c>
      <c r="N9896">
        <v>79</v>
      </c>
      <c r="O9896">
        <v>15558</v>
      </c>
      <c r="P9896">
        <v>15895</v>
      </c>
      <c r="Q9896" t="s">
        <v>18147</v>
      </c>
      <c r="R9896">
        <v>14956</v>
      </c>
      <c r="S9896">
        <v>15293</v>
      </c>
    </row>
    <row r="9897" spans="1:19" x14ac:dyDescent="0.3">
      <c r="A9897" s="60" t="s">
        <v>18067</v>
      </c>
      <c r="B9897" s="60">
        <v>-1</v>
      </c>
      <c r="C9897" s="60" t="s">
        <v>18068</v>
      </c>
      <c r="D9897" s="60" t="str">
        <f>INDEX(Transcripts[#Data], MATCH(Exons[[#This Row],[Transcript stable ID]], Transcripts[Transcript stable ID], 0), 4)</f>
        <v>NM_182961.4</v>
      </c>
      <c r="E9897" t="s">
        <v>27</v>
      </c>
      <c r="J9897">
        <v>152958534</v>
      </c>
      <c r="K9897" s="47">
        <v>152647093</v>
      </c>
      <c r="L9897" s="47">
        <v>152647237</v>
      </c>
      <c r="N9897">
        <v>80</v>
      </c>
      <c r="O9897">
        <v>15896</v>
      </c>
      <c r="P9897">
        <v>16040</v>
      </c>
      <c r="Q9897" t="s">
        <v>18148</v>
      </c>
      <c r="R9897">
        <v>15294</v>
      </c>
      <c r="S9897">
        <v>15438</v>
      </c>
    </row>
    <row r="9898" spans="1:19" x14ac:dyDescent="0.3">
      <c r="A9898" s="60" t="s">
        <v>18067</v>
      </c>
      <c r="B9898" s="60">
        <v>-1</v>
      </c>
      <c r="C9898" s="60" t="s">
        <v>18068</v>
      </c>
      <c r="D9898" s="60" t="str">
        <f>INDEX(Transcripts[#Data], MATCH(Exons[[#This Row],[Transcript stable ID]], Transcripts[Transcript stable ID], 0), 4)</f>
        <v>NM_182961.4</v>
      </c>
      <c r="E9898" t="s">
        <v>27</v>
      </c>
      <c r="J9898">
        <v>152958534</v>
      </c>
      <c r="K9898" s="47">
        <v>152646219</v>
      </c>
      <c r="L9898" s="47">
        <v>152646437</v>
      </c>
      <c r="N9898">
        <v>81</v>
      </c>
      <c r="O9898">
        <v>16041</v>
      </c>
      <c r="P9898">
        <v>16259</v>
      </c>
      <c r="Q9898" t="s">
        <v>18149</v>
      </c>
      <c r="R9898">
        <v>15439</v>
      </c>
      <c r="S9898">
        <v>15657</v>
      </c>
    </row>
    <row r="9899" spans="1:19" x14ac:dyDescent="0.3">
      <c r="A9899" s="60" t="s">
        <v>18067</v>
      </c>
      <c r="B9899" s="60">
        <v>-1</v>
      </c>
      <c r="C9899" s="60" t="s">
        <v>18068</v>
      </c>
      <c r="D9899" s="60" t="str">
        <f>INDEX(Transcripts[#Data], MATCH(Exons[[#This Row],[Transcript stable ID]], Transcripts[Transcript stable ID], 0), 4)</f>
        <v>NM_182961.4</v>
      </c>
      <c r="E9899" t="s">
        <v>27</v>
      </c>
      <c r="J9899">
        <v>152958534</v>
      </c>
      <c r="K9899" s="47">
        <v>152644613</v>
      </c>
      <c r="L9899" s="47">
        <v>152644872</v>
      </c>
      <c r="N9899">
        <v>82</v>
      </c>
      <c r="O9899">
        <v>16260</v>
      </c>
      <c r="P9899">
        <v>16519</v>
      </c>
      <c r="Q9899" t="s">
        <v>18150</v>
      </c>
      <c r="R9899">
        <v>15658</v>
      </c>
      <c r="S9899">
        <v>15917</v>
      </c>
    </row>
    <row r="9900" spans="1:19" x14ac:dyDescent="0.3">
      <c r="A9900" s="60" t="s">
        <v>18067</v>
      </c>
      <c r="B9900" s="60">
        <v>-1</v>
      </c>
      <c r="C9900" s="60" t="s">
        <v>18068</v>
      </c>
      <c r="D9900" s="60" t="str">
        <f>INDEX(Transcripts[#Data], MATCH(Exons[[#This Row],[Transcript stable ID]], Transcripts[Transcript stable ID], 0), 4)</f>
        <v>NM_182961.4</v>
      </c>
      <c r="E9900" t="s">
        <v>27</v>
      </c>
      <c r="J9900">
        <v>152958534</v>
      </c>
      <c r="K9900" s="47">
        <v>152642856</v>
      </c>
      <c r="L9900" s="47">
        <v>152643021</v>
      </c>
      <c r="N9900">
        <v>83</v>
      </c>
      <c r="O9900">
        <v>16520</v>
      </c>
      <c r="P9900">
        <v>16685</v>
      </c>
      <c r="Q9900" t="s">
        <v>18151</v>
      </c>
      <c r="R9900">
        <v>15918</v>
      </c>
      <c r="S9900">
        <v>16083</v>
      </c>
    </row>
    <row r="9901" spans="1:19" x14ac:dyDescent="0.3">
      <c r="A9901" s="60" t="s">
        <v>18067</v>
      </c>
      <c r="B9901" s="60">
        <v>-1</v>
      </c>
      <c r="C9901" s="60" t="s">
        <v>18068</v>
      </c>
      <c r="D9901" s="60" t="str">
        <f>INDEX(Transcripts[#Data], MATCH(Exons[[#This Row],[Transcript stable ID]], Transcripts[Transcript stable ID], 0), 4)</f>
        <v>NM_182961.4</v>
      </c>
      <c r="E9901" t="s">
        <v>27</v>
      </c>
      <c r="J9901">
        <v>152958534</v>
      </c>
      <c r="K9901" s="47">
        <v>152642373</v>
      </c>
      <c r="L9901" s="47">
        <v>152642525</v>
      </c>
      <c r="N9901">
        <v>84</v>
      </c>
      <c r="O9901">
        <v>16686</v>
      </c>
      <c r="P9901">
        <v>16838</v>
      </c>
      <c r="Q9901" t="s">
        <v>18152</v>
      </c>
      <c r="R9901">
        <v>16084</v>
      </c>
      <c r="S9901">
        <v>16236</v>
      </c>
    </row>
    <row r="9902" spans="1:19" x14ac:dyDescent="0.3">
      <c r="A9902" s="60" t="s">
        <v>18067</v>
      </c>
      <c r="B9902" s="60">
        <v>-1</v>
      </c>
      <c r="C9902" s="60" t="s">
        <v>18068</v>
      </c>
      <c r="D9902" s="60" t="str">
        <f>INDEX(Transcripts[#Data], MATCH(Exons[[#This Row],[Transcript stable ID]], Transcripts[Transcript stable ID], 0), 4)</f>
        <v>NM_182961.4</v>
      </c>
      <c r="E9902" t="s">
        <v>27</v>
      </c>
      <c r="J9902">
        <v>152958534</v>
      </c>
      <c r="K9902" s="47">
        <v>152639998</v>
      </c>
      <c r="L9902" s="47">
        <v>152640150</v>
      </c>
      <c r="N9902">
        <v>85</v>
      </c>
      <c r="O9902">
        <v>16839</v>
      </c>
      <c r="P9902">
        <v>16991</v>
      </c>
      <c r="Q9902" t="s">
        <v>18153</v>
      </c>
      <c r="R9902">
        <v>16237</v>
      </c>
      <c r="S9902">
        <v>16389</v>
      </c>
    </row>
    <row r="9903" spans="1:19" x14ac:dyDescent="0.3">
      <c r="A9903" s="60" t="s">
        <v>18067</v>
      </c>
      <c r="B9903" s="60">
        <v>-1</v>
      </c>
      <c r="C9903" s="60" t="s">
        <v>18068</v>
      </c>
      <c r="D9903" s="60" t="str">
        <f>INDEX(Transcripts[#Data], MATCH(Exons[[#This Row],[Transcript stable ID]], Transcripts[Transcript stable ID], 0), 4)</f>
        <v>NM_182961.4</v>
      </c>
      <c r="E9903" t="s">
        <v>27</v>
      </c>
      <c r="J9903">
        <v>152958534</v>
      </c>
      <c r="K9903" s="47">
        <v>152639216</v>
      </c>
      <c r="L9903" s="47">
        <v>152639398</v>
      </c>
      <c r="N9903">
        <v>86</v>
      </c>
      <c r="O9903">
        <v>16992</v>
      </c>
      <c r="P9903">
        <v>17174</v>
      </c>
      <c r="Q9903" t="s">
        <v>18154</v>
      </c>
      <c r="R9903">
        <v>16390</v>
      </c>
      <c r="S9903">
        <v>16572</v>
      </c>
    </row>
    <row r="9904" spans="1:19" x14ac:dyDescent="0.3">
      <c r="A9904" s="60" t="s">
        <v>18067</v>
      </c>
      <c r="B9904" s="60">
        <v>-1</v>
      </c>
      <c r="C9904" s="60" t="s">
        <v>18068</v>
      </c>
      <c r="D9904" s="60" t="str">
        <f>INDEX(Transcripts[#Data], MATCH(Exons[[#This Row],[Transcript stable ID]], Transcripts[Transcript stable ID], 0), 4)</f>
        <v>NM_182961.4</v>
      </c>
      <c r="E9904" t="s">
        <v>27</v>
      </c>
      <c r="J9904">
        <v>152958534</v>
      </c>
      <c r="K9904" s="47">
        <v>152637984</v>
      </c>
      <c r="L9904" s="47">
        <v>152638121</v>
      </c>
      <c r="N9904">
        <v>87</v>
      </c>
      <c r="O9904">
        <v>17175</v>
      </c>
      <c r="P9904">
        <v>17312</v>
      </c>
      <c r="Q9904" t="s">
        <v>18155</v>
      </c>
      <c r="R9904">
        <v>16573</v>
      </c>
      <c r="S9904">
        <v>16710</v>
      </c>
    </row>
    <row r="9905" spans="1:19" x14ac:dyDescent="0.3">
      <c r="A9905" s="60" t="s">
        <v>18067</v>
      </c>
      <c r="B9905" s="60">
        <v>-1</v>
      </c>
      <c r="C9905" s="60" t="s">
        <v>18068</v>
      </c>
      <c r="D9905" s="60" t="str">
        <f>INDEX(Transcripts[#Data], MATCH(Exons[[#This Row],[Transcript stable ID]], Transcripts[Transcript stable ID], 0), 4)</f>
        <v>NM_182961.4</v>
      </c>
      <c r="E9905" t="s">
        <v>27</v>
      </c>
      <c r="J9905">
        <v>152958534</v>
      </c>
      <c r="K9905" s="47">
        <v>152631823</v>
      </c>
      <c r="L9905" s="47">
        <v>152632008</v>
      </c>
      <c r="N9905">
        <v>88</v>
      </c>
      <c r="O9905">
        <v>17313</v>
      </c>
      <c r="P9905">
        <v>17498</v>
      </c>
      <c r="Q9905" t="s">
        <v>18156</v>
      </c>
      <c r="R9905">
        <v>16711</v>
      </c>
      <c r="S9905">
        <v>16896</v>
      </c>
    </row>
    <row r="9906" spans="1:19" x14ac:dyDescent="0.3">
      <c r="A9906" s="60" t="s">
        <v>18067</v>
      </c>
      <c r="B9906" s="60">
        <v>-1</v>
      </c>
      <c r="C9906" s="60" t="s">
        <v>18068</v>
      </c>
      <c r="D9906" s="60" t="str">
        <f>INDEX(Transcripts[#Data], MATCH(Exons[[#This Row],[Transcript stable ID]], Transcripts[Transcript stable ID], 0), 4)</f>
        <v>NM_182961.4</v>
      </c>
      <c r="E9906" t="s">
        <v>27</v>
      </c>
      <c r="J9906">
        <v>152958534</v>
      </c>
      <c r="K9906" s="47">
        <v>152631531</v>
      </c>
      <c r="L9906" s="47">
        <v>152631653</v>
      </c>
      <c r="N9906">
        <v>89</v>
      </c>
      <c r="O9906">
        <v>17499</v>
      </c>
      <c r="P9906">
        <v>17621</v>
      </c>
      <c r="Q9906" t="s">
        <v>18157</v>
      </c>
      <c r="R9906">
        <v>16897</v>
      </c>
      <c r="S9906">
        <v>17019</v>
      </c>
    </row>
    <row r="9907" spans="1:19" x14ac:dyDescent="0.3">
      <c r="A9907" s="60" t="s">
        <v>18067</v>
      </c>
      <c r="B9907" s="60">
        <v>-1</v>
      </c>
      <c r="C9907" s="60" t="s">
        <v>18068</v>
      </c>
      <c r="D9907" s="60" t="str">
        <f>INDEX(Transcripts[#Data], MATCH(Exons[[#This Row],[Transcript stable ID]], Transcripts[Transcript stable ID], 0), 4)</f>
        <v>NM_182961.4</v>
      </c>
      <c r="E9907" t="s">
        <v>27</v>
      </c>
      <c r="J9907">
        <v>152958534</v>
      </c>
      <c r="K9907" s="47">
        <v>152630970</v>
      </c>
      <c r="L9907" s="47">
        <v>152631152</v>
      </c>
      <c r="N9907">
        <v>90</v>
      </c>
      <c r="O9907">
        <v>17622</v>
      </c>
      <c r="P9907">
        <v>17804</v>
      </c>
      <c r="Q9907" t="s">
        <v>18158</v>
      </c>
      <c r="R9907">
        <v>17020</v>
      </c>
      <c r="S9907">
        <v>17202</v>
      </c>
    </row>
    <row r="9908" spans="1:19" x14ac:dyDescent="0.3">
      <c r="A9908" s="60" t="s">
        <v>18067</v>
      </c>
      <c r="B9908" s="60">
        <v>-1</v>
      </c>
      <c r="C9908" s="60" t="s">
        <v>18068</v>
      </c>
      <c r="D9908" s="60" t="str">
        <f>INDEX(Transcripts[#Data], MATCH(Exons[[#This Row],[Transcript stable ID]], Transcripts[Transcript stable ID], 0), 4)</f>
        <v>NM_182961.4</v>
      </c>
      <c r="E9908" t="s">
        <v>27</v>
      </c>
      <c r="J9908">
        <v>152958534</v>
      </c>
      <c r="K9908" s="47">
        <v>152629624</v>
      </c>
      <c r="L9908" s="47">
        <v>152629767</v>
      </c>
      <c r="N9908">
        <v>91</v>
      </c>
      <c r="O9908">
        <v>17805</v>
      </c>
      <c r="P9908">
        <v>17948</v>
      </c>
      <c r="Q9908" t="s">
        <v>18159</v>
      </c>
      <c r="R9908">
        <v>17203</v>
      </c>
      <c r="S9908">
        <v>17346</v>
      </c>
    </row>
    <row r="9909" spans="1:19" x14ac:dyDescent="0.3">
      <c r="A9909" s="60" t="s">
        <v>18067</v>
      </c>
      <c r="B9909" s="60">
        <v>-1</v>
      </c>
      <c r="C9909" s="60" t="s">
        <v>18068</v>
      </c>
      <c r="D9909" s="60" t="str">
        <f>INDEX(Transcripts[#Data], MATCH(Exons[[#This Row],[Transcript stable ID]], Transcripts[Transcript stable ID], 0), 4)</f>
        <v>NM_182961.4</v>
      </c>
      <c r="E9909" t="s">
        <v>27</v>
      </c>
      <c r="J9909">
        <v>152958534</v>
      </c>
      <c r="K9909" s="47">
        <v>152623004</v>
      </c>
      <c r="L9909" s="47">
        <v>152623198</v>
      </c>
      <c r="N9909">
        <v>92</v>
      </c>
      <c r="O9909">
        <v>17949</v>
      </c>
      <c r="P9909">
        <v>18143</v>
      </c>
      <c r="Q9909" t="s">
        <v>18160</v>
      </c>
      <c r="R9909">
        <v>17347</v>
      </c>
      <c r="S9909">
        <v>17541</v>
      </c>
    </row>
    <row r="9910" spans="1:19" x14ac:dyDescent="0.3">
      <c r="A9910" s="60" t="s">
        <v>18067</v>
      </c>
      <c r="B9910" s="60">
        <v>-1</v>
      </c>
      <c r="C9910" s="60" t="s">
        <v>18068</v>
      </c>
      <c r="D9910" s="60" t="str">
        <f>INDEX(Transcripts[#Data], MATCH(Exons[[#This Row],[Transcript stable ID]], Transcripts[Transcript stable ID], 0), 4)</f>
        <v>NM_182961.4</v>
      </c>
      <c r="E9910" t="s">
        <v>27</v>
      </c>
      <c r="J9910">
        <v>152958534</v>
      </c>
      <c r="K9910" s="47">
        <v>152621776</v>
      </c>
      <c r="L9910" s="47">
        <v>152621916</v>
      </c>
      <c r="N9910">
        <v>93</v>
      </c>
      <c r="O9910">
        <v>18144</v>
      </c>
      <c r="P9910">
        <v>18284</v>
      </c>
      <c r="Q9910" t="s">
        <v>18161</v>
      </c>
      <c r="R9910">
        <v>17542</v>
      </c>
      <c r="S9910">
        <v>17682</v>
      </c>
    </row>
    <row r="9911" spans="1:19" x14ac:dyDescent="0.3">
      <c r="A9911" s="60" t="s">
        <v>18067</v>
      </c>
      <c r="B9911" s="60">
        <v>-1</v>
      </c>
      <c r="C9911" s="60" t="s">
        <v>18068</v>
      </c>
      <c r="D9911" s="60" t="str">
        <f>INDEX(Transcripts[#Data], MATCH(Exons[[#This Row],[Transcript stable ID]], Transcripts[Transcript stable ID], 0), 4)</f>
        <v>NM_182961.4</v>
      </c>
      <c r="E9911" t="s">
        <v>27</v>
      </c>
      <c r="J9911">
        <v>152958534</v>
      </c>
      <c r="K9911" s="47">
        <v>152615095</v>
      </c>
      <c r="L9911" s="47">
        <v>152615262</v>
      </c>
      <c r="N9911">
        <v>94</v>
      </c>
      <c r="O9911">
        <v>18285</v>
      </c>
      <c r="P9911">
        <v>18452</v>
      </c>
      <c r="Q9911" t="s">
        <v>18162</v>
      </c>
      <c r="R9911">
        <v>17683</v>
      </c>
      <c r="S9911">
        <v>17850</v>
      </c>
    </row>
    <row r="9912" spans="1:19" x14ac:dyDescent="0.3">
      <c r="A9912" s="60" t="s">
        <v>18067</v>
      </c>
      <c r="B9912" s="60">
        <v>-1</v>
      </c>
      <c r="C9912" s="60" t="s">
        <v>18068</v>
      </c>
      <c r="D9912" s="60" t="str">
        <f>INDEX(Transcripts[#Data], MATCH(Exons[[#This Row],[Transcript stable ID]], Transcripts[Transcript stable ID], 0), 4)</f>
        <v>NM_182961.4</v>
      </c>
      <c r="E9912" t="s">
        <v>27</v>
      </c>
      <c r="J9912">
        <v>152958534</v>
      </c>
      <c r="K9912" s="47">
        <v>152614723</v>
      </c>
      <c r="L9912" s="47">
        <v>152614884</v>
      </c>
      <c r="N9912">
        <v>95</v>
      </c>
      <c r="O9912">
        <v>18453</v>
      </c>
      <c r="P9912">
        <v>18614</v>
      </c>
      <c r="Q9912" t="s">
        <v>18163</v>
      </c>
      <c r="R9912">
        <v>17851</v>
      </c>
      <c r="S9912">
        <v>18012</v>
      </c>
    </row>
    <row r="9913" spans="1:19" x14ac:dyDescent="0.3">
      <c r="A9913" s="60" t="s">
        <v>18067</v>
      </c>
      <c r="B9913" s="60">
        <v>-1</v>
      </c>
      <c r="C9913" s="60" t="s">
        <v>18068</v>
      </c>
      <c r="D9913" s="60" t="str">
        <f>INDEX(Transcripts[#Data], MATCH(Exons[[#This Row],[Transcript stable ID]], Transcripts[Transcript stable ID], 0), 4)</f>
        <v>NM_182961.4</v>
      </c>
      <c r="E9913" t="s">
        <v>27</v>
      </c>
      <c r="J9913">
        <v>152958534</v>
      </c>
      <c r="K9913" s="47">
        <v>152605113</v>
      </c>
      <c r="L9913" s="47">
        <v>152605307</v>
      </c>
      <c r="N9913">
        <v>96</v>
      </c>
      <c r="O9913">
        <v>18615</v>
      </c>
      <c r="P9913">
        <v>18809</v>
      </c>
      <c r="Q9913" t="s">
        <v>18164</v>
      </c>
      <c r="R9913">
        <v>18013</v>
      </c>
      <c r="S9913">
        <v>18207</v>
      </c>
    </row>
    <row r="9914" spans="1:19" x14ac:dyDescent="0.3">
      <c r="A9914" s="60" t="s">
        <v>18067</v>
      </c>
      <c r="B9914" s="60">
        <v>-1</v>
      </c>
      <c r="C9914" s="60" t="s">
        <v>18068</v>
      </c>
      <c r="D9914" s="60" t="str">
        <f>INDEX(Transcripts[#Data], MATCH(Exons[[#This Row],[Transcript stable ID]], Transcripts[Transcript stable ID], 0), 4)</f>
        <v>NM_182961.4</v>
      </c>
      <c r="E9914" t="s">
        <v>27</v>
      </c>
      <c r="J9914">
        <v>152958534</v>
      </c>
      <c r="K9914" s="47">
        <v>152602942</v>
      </c>
      <c r="L9914" s="47">
        <v>152603115</v>
      </c>
      <c r="N9914">
        <v>97</v>
      </c>
      <c r="O9914">
        <v>18810</v>
      </c>
      <c r="P9914">
        <v>18983</v>
      </c>
      <c r="Q9914" t="s">
        <v>18165</v>
      </c>
      <c r="R9914">
        <v>18208</v>
      </c>
      <c r="S9914">
        <v>18381</v>
      </c>
    </row>
    <row r="9915" spans="1:19" x14ac:dyDescent="0.3">
      <c r="A9915" s="60" t="s">
        <v>18067</v>
      </c>
      <c r="B9915" s="60">
        <v>-1</v>
      </c>
      <c r="C9915" s="60" t="s">
        <v>18068</v>
      </c>
      <c r="D9915" s="60" t="str">
        <f>INDEX(Transcripts[#Data], MATCH(Exons[[#This Row],[Transcript stable ID]], Transcripts[Transcript stable ID], 0), 4)</f>
        <v>NM_182961.4</v>
      </c>
      <c r="E9915" t="s">
        <v>27</v>
      </c>
      <c r="J9915">
        <v>152958534</v>
      </c>
      <c r="K9915" s="47">
        <v>152599224</v>
      </c>
      <c r="L9915" s="47">
        <v>152599415</v>
      </c>
      <c r="N9915">
        <v>98</v>
      </c>
      <c r="O9915">
        <v>18984</v>
      </c>
      <c r="P9915">
        <v>19175</v>
      </c>
      <c r="Q9915" t="s">
        <v>18166</v>
      </c>
      <c r="R9915">
        <v>18382</v>
      </c>
      <c r="S9915">
        <v>18573</v>
      </c>
    </row>
    <row r="9916" spans="1:19" x14ac:dyDescent="0.3">
      <c r="A9916" s="60" t="s">
        <v>18067</v>
      </c>
      <c r="B9916" s="60">
        <v>-1</v>
      </c>
      <c r="C9916" s="60" t="s">
        <v>18068</v>
      </c>
      <c r="D9916" s="60" t="str">
        <f>INDEX(Transcripts[#Data], MATCH(Exons[[#This Row],[Transcript stable ID]], Transcripts[Transcript stable ID], 0), 4)</f>
        <v>NM_182961.4</v>
      </c>
      <c r="E9916" t="s">
        <v>27</v>
      </c>
      <c r="J9916">
        <v>152958534</v>
      </c>
      <c r="K9916" s="47">
        <v>152590290</v>
      </c>
      <c r="L9916" s="47">
        <v>152590421</v>
      </c>
      <c r="N9916">
        <v>99</v>
      </c>
      <c r="O9916">
        <v>19176</v>
      </c>
      <c r="P9916">
        <v>19307</v>
      </c>
      <c r="Q9916" t="s">
        <v>18167</v>
      </c>
      <c r="R9916">
        <v>18574</v>
      </c>
      <c r="S9916">
        <v>18705</v>
      </c>
    </row>
    <row r="9917" spans="1:19" x14ac:dyDescent="0.3">
      <c r="A9917" s="60" t="s">
        <v>18067</v>
      </c>
      <c r="B9917" s="60">
        <v>-1</v>
      </c>
      <c r="C9917" s="60" t="s">
        <v>18068</v>
      </c>
      <c r="D9917" s="60" t="str">
        <f>INDEX(Transcripts[#Data], MATCH(Exons[[#This Row],[Transcript stable ID]], Transcripts[Transcript stable ID], 0), 4)</f>
        <v>NM_182961.4</v>
      </c>
      <c r="E9917" t="s">
        <v>27</v>
      </c>
      <c r="J9917">
        <v>152958534</v>
      </c>
      <c r="K9917" s="47">
        <v>152589191</v>
      </c>
      <c r="L9917" s="47">
        <v>152589300</v>
      </c>
      <c r="N9917">
        <v>100</v>
      </c>
      <c r="O9917">
        <v>19308</v>
      </c>
      <c r="P9917">
        <v>19417</v>
      </c>
      <c r="Q9917" t="s">
        <v>18168</v>
      </c>
      <c r="R9917">
        <v>18706</v>
      </c>
      <c r="S9917">
        <v>18815</v>
      </c>
    </row>
    <row r="9918" spans="1:19" x14ac:dyDescent="0.3">
      <c r="A9918" s="60" t="s">
        <v>18067</v>
      </c>
      <c r="B9918" s="60">
        <v>-1</v>
      </c>
      <c r="C9918" s="60" t="s">
        <v>18068</v>
      </c>
      <c r="D9918" s="60" t="str">
        <f>INDEX(Transcripts[#Data], MATCH(Exons[[#This Row],[Transcript stable ID]], Transcripts[Transcript stable ID], 0), 4)</f>
        <v>NM_182961.4</v>
      </c>
      <c r="E9918" t="s">
        <v>27</v>
      </c>
      <c r="J9918">
        <v>152958534</v>
      </c>
      <c r="K9918" s="47">
        <v>152583167</v>
      </c>
      <c r="L9918" s="47">
        <v>152583323</v>
      </c>
      <c r="N9918">
        <v>101</v>
      </c>
      <c r="O9918">
        <v>19418</v>
      </c>
      <c r="P9918">
        <v>19574</v>
      </c>
      <c r="Q9918" t="s">
        <v>18169</v>
      </c>
      <c r="R9918">
        <v>18816</v>
      </c>
      <c r="S9918">
        <v>18972</v>
      </c>
    </row>
    <row r="9919" spans="1:19" x14ac:dyDescent="0.3">
      <c r="A9919" s="60" t="s">
        <v>18067</v>
      </c>
      <c r="B9919" s="60">
        <v>-1</v>
      </c>
      <c r="C9919" s="60" t="s">
        <v>18068</v>
      </c>
      <c r="D9919" s="60" t="str">
        <f>INDEX(Transcripts[#Data], MATCH(Exons[[#This Row],[Transcript stable ID]], Transcripts[Transcript stable ID], 0), 4)</f>
        <v>NM_182961.4</v>
      </c>
      <c r="E9919" t="s">
        <v>27</v>
      </c>
      <c r="J9919">
        <v>152958534</v>
      </c>
      <c r="K9919" s="47">
        <v>152577769</v>
      </c>
      <c r="L9919" s="47">
        <v>152577900</v>
      </c>
      <c r="N9919">
        <v>102</v>
      </c>
      <c r="O9919">
        <v>19575</v>
      </c>
      <c r="P9919">
        <v>19706</v>
      </c>
      <c r="Q9919" t="s">
        <v>18170</v>
      </c>
      <c r="R9919">
        <v>18973</v>
      </c>
      <c r="S9919">
        <v>19104</v>
      </c>
    </row>
    <row r="9920" spans="1:19" x14ac:dyDescent="0.3">
      <c r="A9920" s="60" t="s">
        <v>18067</v>
      </c>
      <c r="B9920" s="60">
        <v>-1</v>
      </c>
      <c r="C9920" s="60" t="s">
        <v>18068</v>
      </c>
      <c r="D9920" s="60" t="str">
        <f>INDEX(Transcripts[#Data], MATCH(Exons[[#This Row],[Transcript stable ID]], Transcripts[Transcript stable ID], 0), 4)</f>
        <v>NM_182961.4</v>
      </c>
      <c r="E9920" t="s">
        <v>27</v>
      </c>
      <c r="J9920">
        <v>152958534</v>
      </c>
      <c r="K9920" s="47">
        <v>152576726</v>
      </c>
      <c r="L9920" s="47">
        <v>152576881</v>
      </c>
      <c r="N9920">
        <v>103</v>
      </c>
      <c r="O9920">
        <v>19707</v>
      </c>
      <c r="P9920">
        <v>19862</v>
      </c>
      <c r="Q9920" t="s">
        <v>18171</v>
      </c>
      <c r="R9920">
        <v>19105</v>
      </c>
      <c r="S9920">
        <v>19260</v>
      </c>
    </row>
    <row r="9921" spans="1:19" x14ac:dyDescent="0.3">
      <c r="A9921" s="60" t="s">
        <v>18067</v>
      </c>
      <c r="B9921" s="60">
        <v>-1</v>
      </c>
      <c r="C9921" s="60" t="s">
        <v>18068</v>
      </c>
      <c r="D9921" s="60" t="str">
        <f>INDEX(Transcripts[#Data], MATCH(Exons[[#This Row],[Transcript stable ID]], Transcripts[Transcript stable ID], 0), 4)</f>
        <v>NM_182961.4</v>
      </c>
      <c r="E9921" t="s">
        <v>27</v>
      </c>
      <c r="J9921">
        <v>152958534</v>
      </c>
      <c r="K9921" s="47">
        <v>152576015</v>
      </c>
      <c r="L9921" s="47">
        <v>152576224</v>
      </c>
      <c r="N9921">
        <v>104</v>
      </c>
      <c r="O9921">
        <v>19863</v>
      </c>
      <c r="P9921">
        <v>20072</v>
      </c>
      <c r="Q9921" t="s">
        <v>18172</v>
      </c>
      <c r="R9921">
        <v>19261</v>
      </c>
      <c r="S9921">
        <v>19470</v>
      </c>
    </row>
    <row r="9922" spans="1:19" x14ac:dyDescent="0.3">
      <c r="A9922" s="60" t="s">
        <v>18067</v>
      </c>
      <c r="B9922" s="60">
        <v>-1</v>
      </c>
      <c r="C9922" s="60" t="s">
        <v>18068</v>
      </c>
      <c r="D9922" s="60" t="str">
        <f>INDEX(Transcripts[#Data], MATCH(Exons[[#This Row],[Transcript stable ID]], Transcripts[Transcript stable ID], 0), 4)</f>
        <v>NM_182961.4</v>
      </c>
      <c r="E9922" t="s">
        <v>27</v>
      </c>
      <c r="J9922">
        <v>152958534</v>
      </c>
      <c r="K9922" s="47">
        <v>152570296</v>
      </c>
      <c r="L9922" s="47">
        <v>152570397</v>
      </c>
      <c r="N9922">
        <v>105</v>
      </c>
      <c r="O9922">
        <v>20073</v>
      </c>
      <c r="P9922">
        <v>20174</v>
      </c>
      <c r="Q9922" t="s">
        <v>18173</v>
      </c>
      <c r="R9922">
        <v>19471</v>
      </c>
      <c r="S9922">
        <v>19572</v>
      </c>
    </row>
    <row r="9923" spans="1:19" x14ac:dyDescent="0.3">
      <c r="A9923" s="60" t="s">
        <v>18067</v>
      </c>
      <c r="B9923" s="60">
        <v>-1</v>
      </c>
      <c r="C9923" s="60" t="s">
        <v>18068</v>
      </c>
      <c r="D9923" s="60" t="str">
        <f>INDEX(Transcripts[#Data], MATCH(Exons[[#This Row],[Transcript stable ID]], Transcripts[Transcript stable ID], 0), 4)</f>
        <v>NM_182961.4</v>
      </c>
      <c r="E9923" t="s">
        <v>27</v>
      </c>
      <c r="J9923">
        <v>152958534</v>
      </c>
      <c r="K9923" s="47">
        <v>152565672</v>
      </c>
      <c r="L9923" s="47">
        <v>152565791</v>
      </c>
      <c r="N9923">
        <v>106</v>
      </c>
      <c r="O9923">
        <v>20175</v>
      </c>
      <c r="P9923">
        <v>20294</v>
      </c>
      <c r="Q9923" t="s">
        <v>18174</v>
      </c>
      <c r="R9923">
        <v>19573</v>
      </c>
      <c r="S9923">
        <v>19692</v>
      </c>
    </row>
    <row r="9924" spans="1:19" x14ac:dyDescent="0.3">
      <c r="A9924" s="60" t="s">
        <v>18067</v>
      </c>
      <c r="B9924" s="60">
        <v>-1</v>
      </c>
      <c r="C9924" s="60" t="s">
        <v>18068</v>
      </c>
      <c r="D9924" s="60" t="str">
        <f>INDEX(Transcripts[#Data], MATCH(Exons[[#This Row],[Transcript stable ID]], Transcripts[Transcript stable ID], 0), 4)</f>
        <v>NM_182961.4</v>
      </c>
      <c r="E9924" t="s">
        <v>27</v>
      </c>
      <c r="J9924">
        <v>152958534</v>
      </c>
      <c r="K9924" s="47">
        <v>152563375</v>
      </c>
      <c r="L9924" s="47">
        <v>152563575</v>
      </c>
      <c r="N9924">
        <v>107</v>
      </c>
      <c r="O9924">
        <v>20295</v>
      </c>
      <c r="P9924">
        <v>20495</v>
      </c>
      <c r="Q9924" t="s">
        <v>18175</v>
      </c>
      <c r="R9924">
        <v>19693</v>
      </c>
      <c r="S9924">
        <v>19893</v>
      </c>
    </row>
    <row r="9925" spans="1:19" x14ac:dyDescent="0.3">
      <c r="A9925" s="60" t="s">
        <v>18067</v>
      </c>
      <c r="B9925" s="60">
        <v>-1</v>
      </c>
      <c r="C9925" s="60" t="s">
        <v>18068</v>
      </c>
      <c r="D9925" s="60" t="str">
        <f>INDEX(Transcripts[#Data], MATCH(Exons[[#This Row],[Transcript stable ID]], Transcripts[Transcript stable ID], 0), 4)</f>
        <v>NM_182961.4</v>
      </c>
      <c r="E9925" t="s">
        <v>27</v>
      </c>
      <c r="J9925">
        <v>152958534</v>
      </c>
      <c r="K9925" s="47">
        <v>152560668</v>
      </c>
      <c r="L9925" s="47">
        <v>152560841</v>
      </c>
      <c r="N9925">
        <v>108</v>
      </c>
      <c r="O9925">
        <v>20496</v>
      </c>
      <c r="P9925">
        <v>20669</v>
      </c>
      <c r="Q9925" t="s">
        <v>18176</v>
      </c>
      <c r="R9925">
        <v>19894</v>
      </c>
      <c r="S9925">
        <v>20067</v>
      </c>
    </row>
    <row r="9926" spans="1:19" x14ac:dyDescent="0.3">
      <c r="A9926" s="60" t="s">
        <v>18067</v>
      </c>
      <c r="B9926" s="60">
        <v>-1</v>
      </c>
      <c r="C9926" s="60" t="s">
        <v>18068</v>
      </c>
      <c r="D9926" s="60" t="str">
        <f>INDEX(Transcripts[#Data], MATCH(Exons[[#This Row],[Transcript stable ID]], Transcripts[Transcript stable ID], 0), 4)</f>
        <v>NM_182961.4</v>
      </c>
      <c r="E9926" t="s">
        <v>27</v>
      </c>
      <c r="J9926">
        <v>152958534</v>
      </c>
      <c r="K9926" s="47">
        <v>152557952</v>
      </c>
      <c r="L9926" s="47">
        <v>152558083</v>
      </c>
      <c r="N9926">
        <v>109</v>
      </c>
      <c r="O9926">
        <v>20670</v>
      </c>
      <c r="P9926">
        <v>20801</v>
      </c>
      <c r="Q9926" t="s">
        <v>18177</v>
      </c>
      <c r="R9926">
        <v>20068</v>
      </c>
      <c r="S9926">
        <v>20199</v>
      </c>
    </row>
    <row r="9927" spans="1:19" x14ac:dyDescent="0.3">
      <c r="A9927" s="60" t="s">
        <v>18067</v>
      </c>
      <c r="B9927" s="60">
        <v>-1</v>
      </c>
      <c r="C9927" s="60" t="s">
        <v>18068</v>
      </c>
      <c r="D9927" s="60" t="str">
        <f>INDEX(Transcripts[#Data], MATCH(Exons[[#This Row],[Transcript stable ID]], Transcripts[Transcript stable ID], 0), 4)</f>
        <v>NM_182961.4</v>
      </c>
      <c r="E9927" t="s">
        <v>27</v>
      </c>
      <c r="J9927">
        <v>152958534</v>
      </c>
      <c r="K9927" s="47">
        <v>152557242</v>
      </c>
      <c r="L9927" s="47">
        <v>152557438</v>
      </c>
      <c r="N9927">
        <v>110</v>
      </c>
      <c r="O9927">
        <v>20802</v>
      </c>
      <c r="P9927">
        <v>20998</v>
      </c>
      <c r="Q9927" t="s">
        <v>18178</v>
      </c>
      <c r="R9927">
        <v>20200</v>
      </c>
      <c r="S9927">
        <v>20396</v>
      </c>
    </row>
    <row r="9928" spans="1:19" x14ac:dyDescent="0.3">
      <c r="A9928" s="60" t="s">
        <v>18067</v>
      </c>
      <c r="B9928" s="60">
        <v>-1</v>
      </c>
      <c r="C9928" s="60" t="s">
        <v>18068</v>
      </c>
      <c r="D9928" s="60" t="str">
        <f>INDEX(Transcripts[#Data], MATCH(Exons[[#This Row],[Transcript stable ID]], Transcripts[Transcript stable ID], 0), 4)</f>
        <v>NM_182961.4</v>
      </c>
      <c r="E9928" t="s">
        <v>27</v>
      </c>
      <c r="J9928">
        <v>152958534</v>
      </c>
      <c r="K9928" s="47">
        <v>152555803</v>
      </c>
      <c r="L9928" s="47">
        <v>152555935</v>
      </c>
      <c r="N9928">
        <v>111</v>
      </c>
      <c r="O9928">
        <v>20999</v>
      </c>
      <c r="P9928">
        <v>21131</v>
      </c>
      <c r="Q9928" t="s">
        <v>18179</v>
      </c>
      <c r="R9928">
        <v>20397</v>
      </c>
      <c r="S9928">
        <v>20529</v>
      </c>
    </row>
    <row r="9929" spans="1:19" x14ac:dyDescent="0.3">
      <c r="A9929" s="60" t="s">
        <v>18067</v>
      </c>
      <c r="B9929" s="60">
        <v>-1</v>
      </c>
      <c r="C9929" s="60" t="s">
        <v>18068</v>
      </c>
      <c r="D9929" s="60" t="str">
        <f>INDEX(Transcripts[#Data], MATCH(Exons[[#This Row],[Transcript stable ID]], Transcripts[Transcript stable ID], 0), 4)</f>
        <v>NM_182961.4</v>
      </c>
      <c r="E9929" t="s">
        <v>27</v>
      </c>
      <c r="J9929">
        <v>152958534</v>
      </c>
      <c r="K9929" s="47">
        <v>152554916</v>
      </c>
      <c r="L9929" s="47">
        <v>152555098</v>
      </c>
      <c r="N9929">
        <v>112</v>
      </c>
      <c r="O9929">
        <v>21132</v>
      </c>
      <c r="P9929">
        <v>21314</v>
      </c>
      <c r="Q9929" t="s">
        <v>18180</v>
      </c>
      <c r="R9929">
        <v>20530</v>
      </c>
      <c r="S9929">
        <v>20712</v>
      </c>
    </row>
    <row r="9930" spans="1:19" x14ac:dyDescent="0.3">
      <c r="A9930" s="60" t="s">
        <v>18067</v>
      </c>
      <c r="B9930" s="60">
        <v>-1</v>
      </c>
      <c r="C9930" s="60" t="s">
        <v>18068</v>
      </c>
      <c r="D9930" s="60" t="str">
        <f>INDEX(Transcripts[#Data], MATCH(Exons[[#This Row],[Transcript stable ID]], Transcripts[Transcript stable ID], 0), 4)</f>
        <v>NM_182961.4</v>
      </c>
      <c r="E9930" t="s">
        <v>27</v>
      </c>
      <c r="J9930">
        <v>152958534</v>
      </c>
      <c r="K9930" s="47">
        <v>152553251</v>
      </c>
      <c r="L9930" s="47">
        <v>152553400</v>
      </c>
      <c r="N9930">
        <v>113</v>
      </c>
      <c r="O9930">
        <v>21315</v>
      </c>
      <c r="P9930">
        <v>21464</v>
      </c>
      <c r="Q9930" t="s">
        <v>18181</v>
      </c>
      <c r="R9930">
        <v>20713</v>
      </c>
      <c r="S9930">
        <v>20862</v>
      </c>
    </row>
    <row r="9931" spans="1:19" x14ac:dyDescent="0.3">
      <c r="A9931" s="60" t="s">
        <v>18067</v>
      </c>
      <c r="B9931" s="60">
        <v>-1</v>
      </c>
      <c r="C9931" s="60" t="s">
        <v>18068</v>
      </c>
      <c r="D9931" s="60" t="str">
        <f>INDEX(Transcripts[#Data], MATCH(Exons[[#This Row],[Transcript stable ID]], Transcripts[Transcript stable ID], 0), 4)</f>
        <v>NM_182961.4</v>
      </c>
      <c r="E9931" t="s">
        <v>27</v>
      </c>
      <c r="J9931">
        <v>152958534</v>
      </c>
      <c r="K9931" s="47">
        <v>152552526</v>
      </c>
      <c r="L9931" s="47">
        <v>152552702</v>
      </c>
      <c r="N9931">
        <v>114</v>
      </c>
      <c r="O9931">
        <v>21465</v>
      </c>
      <c r="P9931">
        <v>21641</v>
      </c>
      <c r="Q9931" t="s">
        <v>18182</v>
      </c>
      <c r="R9931">
        <v>20863</v>
      </c>
      <c r="S9931">
        <v>21039</v>
      </c>
    </row>
    <row r="9932" spans="1:19" x14ac:dyDescent="0.3">
      <c r="A9932" s="60" t="s">
        <v>18067</v>
      </c>
      <c r="B9932" s="60">
        <v>-1</v>
      </c>
      <c r="C9932" s="60" t="s">
        <v>18068</v>
      </c>
      <c r="D9932" s="60" t="str">
        <f>INDEX(Transcripts[#Data], MATCH(Exons[[#This Row],[Transcript stable ID]], Transcripts[Transcript stable ID], 0), 4)</f>
        <v>NM_182961.4</v>
      </c>
      <c r="E9932" t="s">
        <v>27</v>
      </c>
      <c r="J9932">
        <v>152958534</v>
      </c>
      <c r="K9932" s="47">
        <v>152551682</v>
      </c>
      <c r="L9932" s="47">
        <v>152551837</v>
      </c>
      <c r="N9932">
        <v>115</v>
      </c>
      <c r="O9932">
        <v>21642</v>
      </c>
      <c r="P9932">
        <v>21797</v>
      </c>
      <c r="Q9932" t="s">
        <v>18183</v>
      </c>
      <c r="R9932">
        <v>21040</v>
      </c>
      <c r="S9932">
        <v>21195</v>
      </c>
    </row>
    <row r="9933" spans="1:19" x14ac:dyDescent="0.3">
      <c r="A9933" s="60" t="s">
        <v>18067</v>
      </c>
      <c r="B9933" s="60">
        <v>-1</v>
      </c>
      <c r="C9933" s="60" t="s">
        <v>18068</v>
      </c>
      <c r="D9933" s="60" t="str">
        <f>INDEX(Transcripts[#Data], MATCH(Exons[[#This Row],[Transcript stable ID]], Transcripts[Transcript stable ID], 0), 4)</f>
        <v>NM_182961.4</v>
      </c>
      <c r="E9933" t="s">
        <v>27</v>
      </c>
      <c r="J9933">
        <v>152958534</v>
      </c>
      <c r="K9933" s="47">
        <v>152546856</v>
      </c>
      <c r="L9933" s="47">
        <v>152547011</v>
      </c>
      <c r="N9933">
        <v>116</v>
      </c>
      <c r="O9933">
        <v>21798</v>
      </c>
      <c r="P9933">
        <v>21953</v>
      </c>
      <c r="Q9933" t="s">
        <v>18184</v>
      </c>
      <c r="R9933">
        <v>21196</v>
      </c>
      <c r="S9933">
        <v>21351</v>
      </c>
    </row>
    <row r="9934" spans="1:19" x14ac:dyDescent="0.3">
      <c r="A9934" s="60" t="s">
        <v>18067</v>
      </c>
      <c r="B9934" s="60">
        <v>-1</v>
      </c>
      <c r="C9934" s="60" t="s">
        <v>18068</v>
      </c>
      <c r="D9934" s="60" t="str">
        <f>INDEX(Transcripts[#Data], MATCH(Exons[[#This Row],[Transcript stable ID]], Transcripts[Transcript stable ID], 0), 4)</f>
        <v>NM_182961.4</v>
      </c>
      <c r="E9934" t="s">
        <v>27</v>
      </c>
      <c r="J9934">
        <v>152958534</v>
      </c>
      <c r="K9934" s="47">
        <v>152545629</v>
      </c>
      <c r="L9934" s="47">
        <v>152545799</v>
      </c>
      <c r="N9934">
        <v>117</v>
      </c>
      <c r="O9934">
        <v>21954</v>
      </c>
      <c r="P9934">
        <v>22124</v>
      </c>
      <c r="Q9934" t="s">
        <v>18185</v>
      </c>
      <c r="R9934">
        <v>21352</v>
      </c>
      <c r="S9934">
        <v>21522</v>
      </c>
    </row>
    <row r="9935" spans="1:19" x14ac:dyDescent="0.3">
      <c r="A9935" s="60" t="s">
        <v>18067</v>
      </c>
      <c r="B9935" s="60">
        <v>-1</v>
      </c>
      <c r="C9935" s="60" t="s">
        <v>18068</v>
      </c>
      <c r="D9935" s="60" t="str">
        <f>INDEX(Transcripts[#Data], MATCH(Exons[[#This Row],[Transcript stable ID]], Transcripts[Transcript stable ID], 0), 4)</f>
        <v>NM_182961.4</v>
      </c>
      <c r="E9935" t="s">
        <v>27</v>
      </c>
      <c r="J9935">
        <v>152958534</v>
      </c>
      <c r="K9935" s="47">
        <v>152542561</v>
      </c>
      <c r="L9935" s="47">
        <v>152542694</v>
      </c>
      <c r="N9935">
        <v>118</v>
      </c>
      <c r="O9935">
        <v>22125</v>
      </c>
      <c r="P9935">
        <v>22258</v>
      </c>
      <c r="Q9935" t="s">
        <v>18186</v>
      </c>
      <c r="R9935">
        <v>21523</v>
      </c>
      <c r="S9935">
        <v>21656</v>
      </c>
    </row>
    <row r="9936" spans="1:19" x14ac:dyDescent="0.3">
      <c r="A9936" s="60" t="s">
        <v>18067</v>
      </c>
      <c r="B9936" s="60">
        <v>-1</v>
      </c>
      <c r="C9936" s="60" t="s">
        <v>18068</v>
      </c>
      <c r="D9936" s="60" t="str">
        <f>INDEX(Transcripts[#Data], MATCH(Exons[[#This Row],[Transcript stable ID]], Transcripts[Transcript stable ID], 0), 4)</f>
        <v>NM_182961.4</v>
      </c>
      <c r="E9936" t="s">
        <v>27</v>
      </c>
      <c r="J9936">
        <v>152958534</v>
      </c>
      <c r="K9936" s="47">
        <v>152541977</v>
      </c>
      <c r="L9936" s="47">
        <v>152542181</v>
      </c>
      <c r="N9936">
        <v>119</v>
      </c>
      <c r="O9936">
        <v>22259</v>
      </c>
      <c r="P9936">
        <v>22463</v>
      </c>
      <c r="Q9936" t="s">
        <v>18187</v>
      </c>
      <c r="R9936">
        <v>21657</v>
      </c>
      <c r="S9936">
        <v>21861</v>
      </c>
    </row>
    <row r="9937" spans="1:19" x14ac:dyDescent="0.3">
      <c r="A9937" s="60" t="s">
        <v>18067</v>
      </c>
      <c r="B9937" s="60">
        <v>-1</v>
      </c>
      <c r="C9937" s="60" t="s">
        <v>18068</v>
      </c>
      <c r="D9937" s="60" t="str">
        <f>INDEX(Transcripts[#Data], MATCH(Exons[[#This Row],[Transcript stable ID]], Transcripts[Transcript stable ID], 0), 4)</f>
        <v>NM_182961.4</v>
      </c>
      <c r="E9937" t="s">
        <v>27</v>
      </c>
      <c r="J9937">
        <v>152958534</v>
      </c>
      <c r="K9937" s="47">
        <v>152540138</v>
      </c>
      <c r="L9937" s="47">
        <v>152540320</v>
      </c>
      <c r="N9937">
        <v>120</v>
      </c>
      <c r="O9937">
        <v>22464</v>
      </c>
      <c r="P9937">
        <v>22646</v>
      </c>
      <c r="Q9937" t="s">
        <v>18188</v>
      </c>
      <c r="R9937">
        <v>21862</v>
      </c>
      <c r="S9937">
        <v>22044</v>
      </c>
    </row>
    <row r="9938" spans="1:19" x14ac:dyDescent="0.3">
      <c r="A9938" s="60" t="s">
        <v>18067</v>
      </c>
      <c r="B9938" s="60">
        <v>-1</v>
      </c>
      <c r="C9938" s="60" t="s">
        <v>18068</v>
      </c>
      <c r="D9938" s="60" t="str">
        <f>INDEX(Transcripts[#Data], MATCH(Exons[[#This Row],[Transcript stable ID]], Transcripts[Transcript stable ID], 0), 4)</f>
        <v>NM_182961.4</v>
      </c>
      <c r="E9938" t="s">
        <v>27</v>
      </c>
      <c r="J9938">
        <v>152958534</v>
      </c>
      <c r="K9938" s="47">
        <v>152539392</v>
      </c>
      <c r="L9938" s="47">
        <v>152539538</v>
      </c>
      <c r="N9938">
        <v>121</v>
      </c>
      <c r="O9938">
        <v>22647</v>
      </c>
      <c r="P9938">
        <v>22793</v>
      </c>
      <c r="Q9938" t="s">
        <v>18189</v>
      </c>
      <c r="R9938">
        <v>22045</v>
      </c>
      <c r="S9938">
        <v>22191</v>
      </c>
    </row>
    <row r="9939" spans="1:19" x14ac:dyDescent="0.3">
      <c r="A9939" s="60" t="s">
        <v>18067</v>
      </c>
      <c r="B9939" s="60">
        <v>-1</v>
      </c>
      <c r="C9939" s="60" t="s">
        <v>18068</v>
      </c>
      <c r="D9939" s="60" t="str">
        <f>INDEX(Transcripts[#Data], MATCH(Exons[[#This Row],[Transcript stable ID]], Transcripts[Transcript stable ID], 0), 4)</f>
        <v>NM_182961.4</v>
      </c>
      <c r="E9939" t="s">
        <v>27</v>
      </c>
      <c r="J9939">
        <v>152958534</v>
      </c>
      <c r="K9939" s="47">
        <v>152536041</v>
      </c>
      <c r="L9939" s="47">
        <v>152536195</v>
      </c>
      <c r="N9939">
        <v>122</v>
      </c>
      <c r="O9939">
        <v>22794</v>
      </c>
      <c r="P9939">
        <v>22948</v>
      </c>
      <c r="Q9939" t="s">
        <v>18190</v>
      </c>
      <c r="R9939">
        <v>22192</v>
      </c>
      <c r="S9939">
        <v>22346</v>
      </c>
    </row>
    <row r="9940" spans="1:19" x14ac:dyDescent="0.3">
      <c r="A9940" s="60" t="s">
        <v>18067</v>
      </c>
      <c r="B9940" s="60">
        <v>-1</v>
      </c>
      <c r="C9940" s="60" t="s">
        <v>18068</v>
      </c>
      <c r="D9940" s="60" t="str">
        <f>INDEX(Transcripts[#Data], MATCH(Exons[[#This Row],[Transcript stable ID]], Transcripts[Transcript stable ID], 0), 4)</f>
        <v>NM_182961.4</v>
      </c>
      <c r="E9940" t="s">
        <v>27</v>
      </c>
      <c r="J9940">
        <v>152958534</v>
      </c>
      <c r="K9940" s="47">
        <v>152534747</v>
      </c>
      <c r="L9940" s="47">
        <v>152534894</v>
      </c>
      <c r="N9940">
        <v>123</v>
      </c>
      <c r="O9940">
        <v>22949</v>
      </c>
      <c r="P9940">
        <v>23096</v>
      </c>
      <c r="Q9940" t="s">
        <v>18191</v>
      </c>
      <c r="R9940">
        <v>22347</v>
      </c>
      <c r="S9940">
        <v>22494</v>
      </c>
    </row>
    <row r="9941" spans="1:19" x14ac:dyDescent="0.3">
      <c r="A9941" s="60" t="s">
        <v>18067</v>
      </c>
      <c r="B9941" s="60">
        <v>-1</v>
      </c>
      <c r="C9941" s="60" t="s">
        <v>18068</v>
      </c>
      <c r="D9941" s="60" t="str">
        <f>INDEX(Transcripts[#Data], MATCH(Exons[[#This Row],[Transcript stable ID]], Transcripts[Transcript stable ID], 0), 4)</f>
        <v>NM_182961.4</v>
      </c>
      <c r="E9941" t="s">
        <v>27</v>
      </c>
      <c r="J9941">
        <v>152958534</v>
      </c>
      <c r="K9941" s="47">
        <v>152532629</v>
      </c>
      <c r="L9941" s="47">
        <v>152532723</v>
      </c>
      <c r="N9941">
        <v>124</v>
      </c>
      <c r="O9941">
        <v>23097</v>
      </c>
      <c r="P9941">
        <v>23191</v>
      </c>
      <c r="Q9941" t="s">
        <v>18192</v>
      </c>
      <c r="R9941">
        <v>22495</v>
      </c>
      <c r="S9941">
        <v>22589</v>
      </c>
    </row>
    <row r="9942" spans="1:19" x14ac:dyDescent="0.3">
      <c r="A9942" s="60" t="s">
        <v>18067</v>
      </c>
      <c r="B9942" s="60">
        <v>-1</v>
      </c>
      <c r="C9942" s="60" t="s">
        <v>18068</v>
      </c>
      <c r="D9942" s="60" t="str">
        <f>INDEX(Transcripts[#Data], MATCH(Exons[[#This Row],[Transcript stable ID]], Transcripts[Transcript stable ID], 0), 4)</f>
        <v>NM_182961.4</v>
      </c>
      <c r="E9942" t="s">
        <v>27</v>
      </c>
      <c r="J9942">
        <v>152958534</v>
      </c>
      <c r="K9942" s="47">
        <v>152529107</v>
      </c>
      <c r="L9942" s="47">
        <v>152529341</v>
      </c>
      <c r="N9942">
        <v>125</v>
      </c>
      <c r="O9942">
        <v>23192</v>
      </c>
      <c r="P9942">
        <v>23426</v>
      </c>
      <c r="Q9942" t="s">
        <v>18193</v>
      </c>
      <c r="R9942">
        <v>22590</v>
      </c>
      <c r="S9942">
        <v>22824</v>
      </c>
    </row>
    <row r="9943" spans="1:19" x14ac:dyDescent="0.3">
      <c r="A9943" s="60" t="s">
        <v>18067</v>
      </c>
      <c r="B9943" s="60">
        <v>-1</v>
      </c>
      <c r="C9943" s="60" t="s">
        <v>18068</v>
      </c>
      <c r="D9943" s="60" t="str">
        <f>INDEX(Transcripts[#Data], MATCH(Exons[[#This Row],[Transcript stable ID]], Transcripts[Transcript stable ID], 0), 4)</f>
        <v>NM_182961.4</v>
      </c>
      <c r="E9943" t="s">
        <v>27</v>
      </c>
      <c r="J9943">
        <v>152958534</v>
      </c>
      <c r="K9943" s="47">
        <v>152527303</v>
      </c>
      <c r="L9943" s="47">
        <v>152527497</v>
      </c>
      <c r="N9943">
        <v>126</v>
      </c>
      <c r="O9943">
        <v>23427</v>
      </c>
      <c r="P9943">
        <v>23621</v>
      </c>
      <c r="Q9943" t="s">
        <v>18194</v>
      </c>
      <c r="R9943">
        <v>22825</v>
      </c>
      <c r="S9943">
        <v>23019</v>
      </c>
    </row>
    <row r="9944" spans="1:19" x14ac:dyDescent="0.3">
      <c r="A9944" s="60" t="s">
        <v>18067</v>
      </c>
      <c r="B9944" s="60">
        <v>-1</v>
      </c>
      <c r="C9944" s="60" t="s">
        <v>18068</v>
      </c>
      <c r="D9944" s="60" t="str">
        <f>INDEX(Transcripts[#Data], MATCH(Exons[[#This Row],[Transcript stable ID]], Transcripts[Transcript stable ID], 0), 4)</f>
        <v>NM_182961.4</v>
      </c>
      <c r="E9944" t="s">
        <v>27</v>
      </c>
      <c r="J9944">
        <v>152958534</v>
      </c>
      <c r="K9944" s="47">
        <v>152522959</v>
      </c>
      <c r="L9944" s="47">
        <v>152523084</v>
      </c>
      <c r="N9944">
        <v>127</v>
      </c>
      <c r="O9944">
        <v>23622</v>
      </c>
      <c r="P9944">
        <v>23747</v>
      </c>
      <c r="Q9944" t="s">
        <v>18195</v>
      </c>
      <c r="R9944">
        <v>23020</v>
      </c>
      <c r="S9944">
        <v>23145</v>
      </c>
    </row>
    <row r="9945" spans="1:19" x14ac:dyDescent="0.3">
      <c r="A9945" s="60" t="s">
        <v>18067</v>
      </c>
      <c r="B9945" s="60">
        <v>-1</v>
      </c>
      <c r="C9945" s="60" t="s">
        <v>18068</v>
      </c>
      <c r="D9945" s="60" t="str">
        <f>INDEX(Transcripts[#Data], MATCH(Exons[[#This Row],[Transcript stable ID]], Transcripts[Transcript stable ID], 0), 4)</f>
        <v>NM_182961.4</v>
      </c>
      <c r="E9945" t="s">
        <v>27</v>
      </c>
      <c r="J9945">
        <v>152958534</v>
      </c>
      <c r="K9945" s="47">
        <v>152510387</v>
      </c>
      <c r="L9945" s="47">
        <v>152510542</v>
      </c>
      <c r="N9945">
        <v>128</v>
      </c>
      <c r="O9945">
        <v>23748</v>
      </c>
      <c r="P9945">
        <v>23903</v>
      </c>
      <c r="Q9945" t="s">
        <v>18196</v>
      </c>
      <c r="R9945">
        <v>23146</v>
      </c>
      <c r="S9945">
        <v>23301</v>
      </c>
    </row>
    <row r="9946" spans="1:19" x14ac:dyDescent="0.3">
      <c r="A9946" s="60" t="s">
        <v>18067</v>
      </c>
      <c r="B9946" s="60">
        <v>-1</v>
      </c>
      <c r="C9946" s="60" t="s">
        <v>18068</v>
      </c>
      <c r="D9946" s="60" t="str">
        <f>INDEX(Transcripts[#Data], MATCH(Exons[[#This Row],[Transcript stable ID]], Transcripts[Transcript stable ID], 0), 4)</f>
        <v>NM_182961.4</v>
      </c>
      <c r="E9946" t="s">
        <v>27</v>
      </c>
      <c r="J9946">
        <v>152958534</v>
      </c>
      <c r="K9946" s="47">
        <v>152501271</v>
      </c>
      <c r="L9946" s="47">
        <v>152501429</v>
      </c>
      <c r="N9946">
        <v>129</v>
      </c>
      <c r="O9946">
        <v>23904</v>
      </c>
      <c r="P9946">
        <v>24062</v>
      </c>
      <c r="Q9946" t="s">
        <v>18197</v>
      </c>
      <c r="R9946">
        <v>23302</v>
      </c>
      <c r="S9946">
        <v>23460</v>
      </c>
    </row>
    <row r="9947" spans="1:19" x14ac:dyDescent="0.3">
      <c r="A9947" s="60" t="s">
        <v>18067</v>
      </c>
      <c r="B9947" s="60">
        <v>-1</v>
      </c>
      <c r="C9947" s="60" t="s">
        <v>18068</v>
      </c>
      <c r="D9947" s="60" t="str">
        <f>INDEX(Transcripts[#Data], MATCH(Exons[[#This Row],[Transcript stable ID]], Transcripts[Transcript stable ID], 0), 4)</f>
        <v>NM_182961.4</v>
      </c>
      <c r="E9947" t="s">
        <v>27</v>
      </c>
      <c r="J9947">
        <v>152958534</v>
      </c>
      <c r="K9947" s="47">
        <v>152497529</v>
      </c>
      <c r="L9947" s="47">
        <v>152497695</v>
      </c>
      <c r="N9947">
        <v>130</v>
      </c>
      <c r="O9947">
        <v>24063</v>
      </c>
      <c r="P9947">
        <v>24229</v>
      </c>
      <c r="Q9947" t="s">
        <v>18198</v>
      </c>
      <c r="R9947">
        <v>23461</v>
      </c>
      <c r="S9947">
        <v>23627</v>
      </c>
    </row>
    <row r="9948" spans="1:19" x14ac:dyDescent="0.3">
      <c r="A9948" s="60" t="s">
        <v>18067</v>
      </c>
      <c r="B9948" s="60">
        <v>-1</v>
      </c>
      <c r="C9948" s="60" t="s">
        <v>18068</v>
      </c>
      <c r="D9948" s="60" t="str">
        <f>INDEX(Transcripts[#Data], MATCH(Exons[[#This Row],[Transcript stable ID]], Transcripts[Transcript stable ID], 0), 4)</f>
        <v>NM_182961.4</v>
      </c>
      <c r="E9948" t="s">
        <v>27</v>
      </c>
      <c r="J9948">
        <v>152958534</v>
      </c>
      <c r="K9948" s="47">
        <v>152485298</v>
      </c>
      <c r="L9948" s="47">
        <v>152485460</v>
      </c>
      <c r="N9948">
        <v>131</v>
      </c>
      <c r="O9948">
        <v>24230</v>
      </c>
      <c r="P9948">
        <v>24392</v>
      </c>
      <c r="Q9948" t="s">
        <v>18199</v>
      </c>
      <c r="R9948">
        <v>23628</v>
      </c>
      <c r="S9948">
        <v>23790</v>
      </c>
    </row>
    <row r="9949" spans="1:19" x14ac:dyDescent="0.3">
      <c r="A9949" s="60" t="s">
        <v>18067</v>
      </c>
      <c r="B9949" s="60">
        <v>-1</v>
      </c>
      <c r="C9949" s="60" t="s">
        <v>18068</v>
      </c>
      <c r="D9949" s="60" t="str">
        <f>INDEX(Transcripts[#Data], MATCH(Exons[[#This Row],[Transcript stable ID]], Transcripts[Transcript stable ID], 0), 4)</f>
        <v>NM_182961.4</v>
      </c>
      <c r="E9949" t="s">
        <v>27</v>
      </c>
      <c r="J9949">
        <v>152958534</v>
      </c>
      <c r="K9949" s="47">
        <v>152477045</v>
      </c>
      <c r="L9949" s="47">
        <v>152477232</v>
      </c>
      <c r="N9949">
        <v>132</v>
      </c>
      <c r="O9949">
        <v>24393</v>
      </c>
      <c r="P9949">
        <v>24580</v>
      </c>
      <c r="Q9949" t="s">
        <v>18200</v>
      </c>
      <c r="R9949">
        <v>23791</v>
      </c>
      <c r="S9949">
        <v>23978</v>
      </c>
    </row>
    <row r="9950" spans="1:19" x14ac:dyDescent="0.3">
      <c r="A9950" s="60" t="s">
        <v>18067</v>
      </c>
      <c r="B9950" s="60">
        <v>-1</v>
      </c>
      <c r="C9950" s="60" t="s">
        <v>18068</v>
      </c>
      <c r="D9950" s="60" t="str">
        <f>INDEX(Transcripts[#Data], MATCH(Exons[[#This Row],[Transcript stable ID]], Transcripts[Transcript stable ID], 0), 4)</f>
        <v>NM_182961.4</v>
      </c>
      <c r="E9950" t="s">
        <v>27</v>
      </c>
      <c r="J9950">
        <v>152958534</v>
      </c>
      <c r="K9950" s="47">
        <v>152476027</v>
      </c>
      <c r="L9950" s="47">
        <v>152476177</v>
      </c>
      <c r="N9950">
        <v>133</v>
      </c>
      <c r="O9950">
        <v>24581</v>
      </c>
      <c r="P9950">
        <v>24731</v>
      </c>
      <c r="Q9950" t="s">
        <v>18201</v>
      </c>
      <c r="R9950">
        <v>23979</v>
      </c>
      <c r="S9950">
        <v>24129</v>
      </c>
    </row>
    <row r="9951" spans="1:19" x14ac:dyDescent="0.3">
      <c r="A9951" s="60" t="s">
        <v>18067</v>
      </c>
      <c r="B9951" s="60">
        <v>-1</v>
      </c>
      <c r="C9951" s="60" t="s">
        <v>18068</v>
      </c>
      <c r="D9951" s="60" t="str">
        <f>INDEX(Transcripts[#Data], MATCH(Exons[[#This Row],[Transcript stable ID]], Transcripts[Transcript stable ID], 0), 4)</f>
        <v>NM_182961.4</v>
      </c>
      <c r="E9951" t="s">
        <v>27</v>
      </c>
      <c r="J9951">
        <v>152958534</v>
      </c>
      <c r="K9951" s="47">
        <v>152473094</v>
      </c>
      <c r="L9951" s="47">
        <v>152473276</v>
      </c>
      <c r="N9951">
        <v>134</v>
      </c>
      <c r="O9951">
        <v>24732</v>
      </c>
      <c r="P9951">
        <v>24914</v>
      </c>
      <c r="Q9951" t="s">
        <v>18202</v>
      </c>
      <c r="R9951">
        <v>24130</v>
      </c>
      <c r="S9951">
        <v>24312</v>
      </c>
    </row>
    <row r="9952" spans="1:19" x14ac:dyDescent="0.3">
      <c r="A9952" s="60" t="s">
        <v>18067</v>
      </c>
      <c r="B9952" s="60">
        <v>-1</v>
      </c>
      <c r="C9952" s="60" t="s">
        <v>18068</v>
      </c>
      <c r="D9952" s="60" t="str">
        <f>INDEX(Transcripts[#Data], MATCH(Exons[[#This Row],[Transcript stable ID]], Transcripts[Transcript stable ID], 0), 4)</f>
        <v>NM_182961.4</v>
      </c>
      <c r="E9952" t="s">
        <v>27</v>
      </c>
      <c r="J9952">
        <v>152958534</v>
      </c>
      <c r="K9952" s="47">
        <v>152472688</v>
      </c>
      <c r="L9952" s="47">
        <v>152472825</v>
      </c>
      <c r="N9952">
        <v>135</v>
      </c>
      <c r="O9952">
        <v>24915</v>
      </c>
      <c r="P9952">
        <v>25052</v>
      </c>
      <c r="Q9952" t="s">
        <v>18203</v>
      </c>
      <c r="R9952">
        <v>24313</v>
      </c>
      <c r="S9952">
        <v>24450</v>
      </c>
    </row>
    <row r="9953" spans="1:19" x14ac:dyDescent="0.3">
      <c r="A9953" s="60" t="s">
        <v>18067</v>
      </c>
      <c r="B9953" s="60">
        <v>-1</v>
      </c>
      <c r="C9953" s="60" t="s">
        <v>18068</v>
      </c>
      <c r="D9953" s="60" t="str">
        <f>INDEX(Transcripts[#Data], MATCH(Exons[[#This Row],[Transcript stable ID]], Transcripts[Transcript stable ID], 0), 4)</f>
        <v>NM_182961.4</v>
      </c>
      <c r="E9953" t="s">
        <v>27</v>
      </c>
      <c r="J9953">
        <v>152958534</v>
      </c>
      <c r="K9953" s="47">
        <v>152470612</v>
      </c>
      <c r="L9953" s="47">
        <v>152470803</v>
      </c>
      <c r="N9953">
        <v>136</v>
      </c>
      <c r="O9953">
        <v>25053</v>
      </c>
      <c r="P9953">
        <v>25244</v>
      </c>
      <c r="Q9953" t="s">
        <v>18204</v>
      </c>
      <c r="R9953">
        <v>24451</v>
      </c>
      <c r="S9953">
        <v>24642</v>
      </c>
    </row>
    <row r="9954" spans="1:19" x14ac:dyDescent="0.3">
      <c r="A9954" s="60" t="s">
        <v>18067</v>
      </c>
      <c r="B9954" s="60">
        <v>-1</v>
      </c>
      <c r="C9954" s="60" t="s">
        <v>18068</v>
      </c>
      <c r="D9954" s="60" t="str">
        <f>INDEX(Transcripts[#Data], MATCH(Exons[[#This Row],[Transcript stable ID]], Transcripts[Transcript stable ID], 0), 4)</f>
        <v>NM_182961.4</v>
      </c>
      <c r="E9954" t="s">
        <v>27</v>
      </c>
      <c r="J9954">
        <v>152958534</v>
      </c>
      <c r="K9954" s="47">
        <v>152469180</v>
      </c>
      <c r="L9954" s="47">
        <v>152469513</v>
      </c>
      <c r="N9954">
        <v>137</v>
      </c>
      <c r="O9954">
        <v>25245</v>
      </c>
      <c r="P9954">
        <v>25578</v>
      </c>
      <c r="Q9954" t="s">
        <v>18205</v>
      </c>
      <c r="R9954">
        <v>24643</v>
      </c>
      <c r="S9954">
        <v>24976</v>
      </c>
    </row>
    <row r="9955" spans="1:19" x14ac:dyDescent="0.3">
      <c r="A9955" s="60" t="s">
        <v>18067</v>
      </c>
      <c r="B9955" s="60">
        <v>-1</v>
      </c>
      <c r="C9955" s="60" t="s">
        <v>18068</v>
      </c>
      <c r="D9955" s="60" t="str">
        <f>INDEX(Transcripts[#Data], MATCH(Exons[[#This Row],[Transcript stable ID]], Transcripts[Transcript stable ID], 0), 4)</f>
        <v>NM_182961.4</v>
      </c>
      <c r="E9955" t="s">
        <v>27</v>
      </c>
      <c r="J9955">
        <v>152958534</v>
      </c>
      <c r="K9955" s="47">
        <v>152464758</v>
      </c>
      <c r="L9955" s="47">
        <v>152464900</v>
      </c>
      <c r="N9955">
        <v>138</v>
      </c>
      <c r="O9955">
        <v>25579</v>
      </c>
      <c r="P9955">
        <v>25721</v>
      </c>
      <c r="Q9955" t="s">
        <v>18206</v>
      </c>
      <c r="R9955">
        <v>24977</v>
      </c>
      <c r="S9955">
        <v>25119</v>
      </c>
    </row>
    <row r="9956" spans="1:19" x14ac:dyDescent="0.3">
      <c r="A9956" s="60" t="s">
        <v>18067</v>
      </c>
      <c r="B9956" s="60">
        <v>-1</v>
      </c>
      <c r="C9956" s="60" t="s">
        <v>18068</v>
      </c>
      <c r="D9956" s="60" t="str">
        <f>INDEX(Transcripts[#Data], MATCH(Exons[[#This Row],[Transcript stable ID]], Transcripts[Transcript stable ID], 0), 4)</f>
        <v>NM_182961.4</v>
      </c>
      <c r="E9956" t="s">
        <v>27</v>
      </c>
      <c r="J9956">
        <v>152958534</v>
      </c>
      <c r="K9956" s="47">
        <v>152462338</v>
      </c>
      <c r="L9956" s="47">
        <v>152462464</v>
      </c>
      <c r="N9956">
        <v>139</v>
      </c>
      <c r="O9956">
        <v>25722</v>
      </c>
      <c r="P9956">
        <v>25848</v>
      </c>
      <c r="Q9956" t="s">
        <v>18207</v>
      </c>
      <c r="R9956">
        <v>25120</v>
      </c>
      <c r="S9956">
        <v>25246</v>
      </c>
    </row>
    <row r="9957" spans="1:19" x14ac:dyDescent="0.3">
      <c r="A9957" s="60" t="s">
        <v>18067</v>
      </c>
      <c r="B9957" s="60">
        <v>-1</v>
      </c>
      <c r="C9957" s="60" t="s">
        <v>18068</v>
      </c>
      <c r="D9957" s="60" t="str">
        <f>INDEX(Transcripts[#Data], MATCH(Exons[[#This Row],[Transcript stable ID]], Transcripts[Transcript stable ID], 0), 4)</f>
        <v>NM_182961.4</v>
      </c>
      <c r="E9957" t="s">
        <v>27</v>
      </c>
      <c r="J9957">
        <v>152958534</v>
      </c>
      <c r="K9957" s="47">
        <v>152461085</v>
      </c>
      <c r="L9957" s="47">
        <v>152461296</v>
      </c>
      <c r="N9957">
        <v>140</v>
      </c>
      <c r="O9957">
        <v>25849</v>
      </c>
      <c r="P9957">
        <v>26060</v>
      </c>
      <c r="Q9957" t="s">
        <v>18208</v>
      </c>
      <c r="R9957">
        <v>25247</v>
      </c>
      <c r="S9957">
        <v>25458</v>
      </c>
    </row>
    <row r="9958" spans="1:19" x14ac:dyDescent="0.3">
      <c r="A9958" s="60" t="s">
        <v>18067</v>
      </c>
      <c r="B9958" s="60">
        <v>-1</v>
      </c>
      <c r="C9958" s="60" t="s">
        <v>18068</v>
      </c>
      <c r="D9958" s="60" t="str">
        <f>INDEX(Transcripts[#Data], MATCH(Exons[[#This Row],[Transcript stable ID]], Transcripts[Transcript stable ID], 0), 4)</f>
        <v>NM_182961.4</v>
      </c>
      <c r="E9958" t="s">
        <v>27</v>
      </c>
      <c r="J9958">
        <v>152958534</v>
      </c>
      <c r="K9958" s="47">
        <v>152457753</v>
      </c>
      <c r="L9958" s="47">
        <v>152457953</v>
      </c>
      <c r="N9958">
        <v>141</v>
      </c>
      <c r="O9958">
        <v>26061</v>
      </c>
      <c r="P9958">
        <v>26261</v>
      </c>
      <c r="Q9958" t="s">
        <v>18209</v>
      </c>
      <c r="R9958">
        <v>25459</v>
      </c>
      <c r="S9958">
        <v>25659</v>
      </c>
    </row>
    <row r="9959" spans="1:19" x14ac:dyDescent="0.3">
      <c r="A9959" s="60" t="s">
        <v>18067</v>
      </c>
      <c r="B9959" s="60">
        <v>-1</v>
      </c>
      <c r="C9959" s="60" t="s">
        <v>18068</v>
      </c>
      <c r="D9959" s="60" t="str">
        <f>INDEX(Transcripts[#Data], MATCH(Exons[[#This Row],[Transcript stable ID]], Transcripts[Transcript stable ID], 0), 4)</f>
        <v>NM_182961.4</v>
      </c>
      <c r="E9959" t="s">
        <v>27</v>
      </c>
      <c r="J9959">
        <v>152958534</v>
      </c>
      <c r="K9959" s="47">
        <v>152456239</v>
      </c>
      <c r="L9959" s="47">
        <v>152456367</v>
      </c>
      <c r="N9959">
        <v>142</v>
      </c>
      <c r="O9959">
        <v>26262</v>
      </c>
      <c r="P9959">
        <v>26390</v>
      </c>
      <c r="Q9959" t="s">
        <v>18210</v>
      </c>
      <c r="R9959">
        <v>25660</v>
      </c>
      <c r="S9959">
        <v>25788</v>
      </c>
    </row>
    <row r="9960" spans="1:19" x14ac:dyDescent="0.3">
      <c r="A9960" s="60" t="s">
        <v>18067</v>
      </c>
      <c r="B9960" s="60">
        <v>-1</v>
      </c>
      <c r="C9960" s="60" t="s">
        <v>18068</v>
      </c>
      <c r="D9960" s="60" t="str">
        <f>INDEX(Transcripts[#Data], MATCH(Exons[[#This Row],[Transcript stable ID]], Transcripts[Transcript stable ID], 0), 4)</f>
        <v>NM_182961.4</v>
      </c>
      <c r="E9960" t="s">
        <v>27</v>
      </c>
      <c r="J9960">
        <v>152958534</v>
      </c>
      <c r="K9960" s="47">
        <v>152454411</v>
      </c>
      <c r="L9960" s="47">
        <v>152454623</v>
      </c>
      <c r="N9960">
        <v>143</v>
      </c>
      <c r="O9960">
        <v>26391</v>
      </c>
      <c r="P9960">
        <v>26603</v>
      </c>
      <c r="Q9960" t="s">
        <v>18211</v>
      </c>
      <c r="R9960">
        <v>25789</v>
      </c>
      <c r="S9960">
        <v>26001</v>
      </c>
    </row>
    <row r="9961" spans="1:19" x14ac:dyDescent="0.3">
      <c r="A9961" s="60" t="s">
        <v>18067</v>
      </c>
      <c r="B9961" s="60">
        <v>-1</v>
      </c>
      <c r="C9961" s="60" t="s">
        <v>18068</v>
      </c>
      <c r="D9961" s="60" t="str">
        <f>INDEX(Transcripts[#Data], MATCH(Exons[[#This Row],[Transcript stable ID]], Transcripts[Transcript stable ID], 0), 4)</f>
        <v>NM_182961.4</v>
      </c>
      <c r="E9961" t="s">
        <v>27</v>
      </c>
      <c r="J9961">
        <v>152958534</v>
      </c>
      <c r="K9961" s="47">
        <v>152453257</v>
      </c>
      <c r="L9961" s="47">
        <v>152453349</v>
      </c>
      <c r="N9961">
        <v>144</v>
      </c>
      <c r="O9961">
        <v>26604</v>
      </c>
      <c r="P9961">
        <v>26696</v>
      </c>
      <c r="Q9961" t="s">
        <v>18212</v>
      </c>
      <c r="R9961">
        <v>26002</v>
      </c>
      <c r="S9961">
        <v>26094</v>
      </c>
    </row>
    <row r="9962" spans="1:19" x14ac:dyDescent="0.3">
      <c r="A9962" s="60" t="s">
        <v>18067</v>
      </c>
      <c r="B9962" s="60">
        <v>-1</v>
      </c>
      <c r="C9962" s="60" t="s">
        <v>18068</v>
      </c>
      <c r="D9962" s="60" t="str">
        <f>INDEX(Transcripts[#Data], MATCH(Exons[[#This Row],[Transcript stable ID]], Transcripts[Transcript stable ID], 0), 4)</f>
        <v>NM_182961.4</v>
      </c>
      <c r="E9962" t="s">
        <v>27</v>
      </c>
      <c r="J9962">
        <v>152958534</v>
      </c>
      <c r="K9962" s="47">
        <v>152451855</v>
      </c>
      <c r="L9962" s="47">
        <v>152451913</v>
      </c>
      <c r="N9962">
        <v>145</v>
      </c>
      <c r="O9962">
        <v>26697</v>
      </c>
      <c r="P9962">
        <v>26755</v>
      </c>
      <c r="Q9962" t="s">
        <v>18213</v>
      </c>
      <c r="R9962">
        <v>26095</v>
      </c>
      <c r="S9962">
        <v>26153</v>
      </c>
    </row>
    <row r="9963" spans="1:19" x14ac:dyDescent="0.3">
      <c r="A9963" s="60" t="s">
        <v>18067</v>
      </c>
      <c r="B9963" s="60">
        <v>-1</v>
      </c>
      <c r="C9963" s="60" t="s">
        <v>18068</v>
      </c>
      <c r="D9963" s="60" t="str">
        <f>INDEX(Transcripts[#Data], MATCH(Exons[[#This Row],[Transcript stable ID]], Transcripts[Transcript stable ID], 0), 4)</f>
        <v>NM_182961.4</v>
      </c>
      <c r="E9963" t="s">
        <v>27</v>
      </c>
      <c r="H9963">
        <v>152442819</v>
      </c>
      <c r="I9963">
        <v>152443570</v>
      </c>
      <c r="J9963">
        <v>152958534</v>
      </c>
      <c r="K9963" s="47">
        <v>152442819</v>
      </c>
      <c r="L9963" s="47">
        <v>152443811</v>
      </c>
      <c r="N9963">
        <v>146</v>
      </c>
      <c r="O9963">
        <v>26756</v>
      </c>
      <c r="P9963">
        <v>26996</v>
      </c>
      <c r="Q9963" t="s">
        <v>18214</v>
      </c>
      <c r="R9963">
        <v>26154</v>
      </c>
      <c r="S9963">
        <v>26394</v>
      </c>
    </row>
    <row r="9964" spans="1:19" x14ac:dyDescent="0.3">
      <c r="A9964" s="60" t="s">
        <v>18067</v>
      </c>
      <c r="B9964" s="60">
        <v>-1</v>
      </c>
      <c r="C9964" s="60" t="s">
        <v>18219</v>
      </c>
      <c r="D9964" s="60" t="str">
        <f>INDEX(Transcripts[#Data], MATCH(Exons[[#This Row],[Transcript stable ID]], Transcripts[Transcript stable ID], 0), 4)</f>
        <v>NM_033071.3</v>
      </c>
      <c r="E9964" t="s">
        <v>27</v>
      </c>
      <c r="F9964">
        <v>152949467</v>
      </c>
      <c r="G9964">
        <v>152949689</v>
      </c>
      <c r="J9964">
        <v>152957986</v>
      </c>
      <c r="K9964" s="47">
        <v>152949400</v>
      </c>
      <c r="L9964" s="47">
        <v>152949689</v>
      </c>
      <c r="N9964">
        <v>2</v>
      </c>
      <c r="O9964">
        <v>438</v>
      </c>
      <c r="P9964">
        <v>504</v>
      </c>
      <c r="Q9964" t="s">
        <v>18071</v>
      </c>
      <c r="R9964">
        <v>1</v>
      </c>
      <c r="S9964">
        <v>67</v>
      </c>
    </row>
    <row r="9965" spans="1:19" x14ac:dyDescent="0.3">
      <c r="A9965" s="60" t="s">
        <v>18067</v>
      </c>
      <c r="B9965" s="60">
        <v>-1</v>
      </c>
      <c r="C9965" s="60" t="s">
        <v>18219</v>
      </c>
      <c r="D9965" s="60" t="str">
        <f>INDEX(Transcripts[#Data], MATCH(Exons[[#This Row],[Transcript stable ID]], Transcripts[Transcript stable ID], 0), 4)</f>
        <v>NM_033071.3</v>
      </c>
      <c r="E9965" t="s">
        <v>27</v>
      </c>
      <c r="J9965">
        <v>152957986</v>
      </c>
      <c r="K9965" s="47">
        <v>152861095</v>
      </c>
      <c r="L9965" s="47">
        <v>152861156</v>
      </c>
      <c r="N9965">
        <v>3</v>
      </c>
      <c r="O9965">
        <v>505</v>
      </c>
      <c r="P9965">
        <v>566</v>
      </c>
      <c r="Q9965" t="s">
        <v>18072</v>
      </c>
      <c r="R9965">
        <v>68</v>
      </c>
      <c r="S9965">
        <v>129</v>
      </c>
    </row>
    <row r="9966" spans="1:19" x14ac:dyDescent="0.3">
      <c r="A9966" s="60" t="s">
        <v>18067</v>
      </c>
      <c r="B9966" s="60">
        <v>-1</v>
      </c>
      <c r="C9966" s="60" t="s">
        <v>18219</v>
      </c>
      <c r="D9966" s="60" t="str">
        <f>INDEX(Transcripts[#Data], MATCH(Exons[[#This Row],[Transcript stable ID]], Transcripts[Transcript stable ID], 0), 4)</f>
        <v>NM_033071.3</v>
      </c>
      <c r="E9966" t="s">
        <v>27</v>
      </c>
      <c r="J9966">
        <v>152957986</v>
      </c>
      <c r="K9966" s="47">
        <v>152847215</v>
      </c>
      <c r="L9966" s="47">
        <v>152847310</v>
      </c>
      <c r="N9966">
        <v>4</v>
      </c>
      <c r="O9966">
        <v>567</v>
      </c>
      <c r="P9966">
        <v>662</v>
      </c>
      <c r="Q9966" t="s">
        <v>18073</v>
      </c>
      <c r="R9966">
        <v>130</v>
      </c>
      <c r="S9966">
        <v>225</v>
      </c>
    </row>
    <row r="9967" spans="1:19" x14ac:dyDescent="0.3">
      <c r="A9967" s="60" t="s">
        <v>18067</v>
      </c>
      <c r="B9967" s="60">
        <v>-1</v>
      </c>
      <c r="C9967" s="60" t="s">
        <v>18219</v>
      </c>
      <c r="D9967" s="60" t="str">
        <f>INDEX(Transcripts[#Data], MATCH(Exons[[#This Row],[Transcript stable ID]], Transcripts[Transcript stable ID], 0), 4)</f>
        <v>NM_033071.3</v>
      </c>
      <c r="E9967" t="s">
        <v>27</v>
      </c>
      <c r="J9967">
        <v>152957986</v>
      </c>
      <c r="K9967" s="47">
        <v>152841594</v>
      </c>
      <c r="L9967" s="47">
        <v>152841677</v>
      </c>
      <c r="N9967">
        <v>5</v>
      </c>
      <c r="O9967">
        <v>663</v>
      </c>
      <c r="P9967">
        <v>746</v>
      </c>
      <c r="Q9967" t="s">
        <v>18074</v>
      </c>
      <c r="R9967">
        <v>226</v>
      </c>
      <c r="S9967">
        <v>309</v>
      </c>
    </row>
    <row r="9968" spans="1:19" x14ac:dyDescent="0.3">
      <c r="A9968" s="60" t="s">
        <v>18067</v>
      </c>
      <c r="B9968" s="60">
        <v>-1</v>
      </c>
      <c r="C9968" s="60" t="s">
        <v>18219</v>
      </c>
      <c r="D9968" s="60" t="str">
        <f>INDEX(Transcripts[#Data], MATCH(Exons[[#This Row],[Transcript stable ID]], Transcripts[Transcript stable ID], 0), 4)</f>
        <v>NM_033071.3</v>
      </c>
      <c r="E9968" t="s">
        <v>27</v>
      </c>
      <c r="J9968">
        <v>152957986</v>
      </c>
      <c r="K9968" s="47">
        <v>152832146</v>
      </c>
      <c r="L9968" s="47">
        <v>152832238</v>
      </c>
      <c r="N9968">
        <v>7</v>
      </c>
      <c r="O9968">
        <v>768</v>
      </c>
      <c r="P9968">
        <v>860</v>
      </c>
      <c r="Q9968" t="s">
        <v>18075</v>
      </c>
      <c r="R9968">
        <v>331</v>
      </c>
      <c r="S9968">
        <v>423</v>
      </c>
    </row>
    <row r="9969" spans="1:19" x14ac:dyDescent="0.3">
      <c r="A9969" s="60" t="s">
        <v>18067</v>
      </c>
      <c r="B9969" s="60">
        <v>-1</v>
      </c>
      <c r="C9969" s="60" t="s">
        <v>18219</v>
      </c>
      <c r="D9969" s="60" t="str">
        <f>INDEX(Transcripts[#Data], MATCH(Exons[[#This Row],[Transcript stable ID]], Transcripts[Transcript stable ID], 0), 4)</f>
        <v>NM_033071.3</v>
      </c>
      <c r="E9969" t="s">
        <v>27</v>
      </c>
      <c r="J9969">
        <v>152957986</v>
      </c>
      <c r="K9969" s="47">
        <v>152831328</v>
      </c>
      <c r="L9969" s="47">
        <v>152831506</v>
      </c>
      <c r="N9969">
        <v>8</v>
      </c>
      <c r="O9969">
        <v>861</v>
      </c>
      <c r="P9969">
        <v>1039</v>
      </c>
      <c r="Q9969" t="s">
        <v>18076</v>
      </c>
      <c r="R9969">
        <v>424</v>
      </c>
      <c r="S9969">
        <v>602</v>
      </c>
    </row>
    <row r="9970" spans="1:19" x14ac:dyDescent="0.3">
      <c r="A9970" s="60" t="s">
        <v>18067</v>
      </c>
      <c r="B9970" s="60">
        <v>-1</v>
      </c>
      <c r="C9970" s="60" t="s">
        <v>18219</v>
      </c>
      <c r="D9970" s="60" t="str">
        <f>INDEX(Transcripts[#Data], MATCH(Exons[[#This Row],[Transcript stable ID]], Transcripts[Transcript stable ID], 0), 4)</f>
        <v>NM_033071.3</v>
      </c>
      <c r="E9970" t="s">
        <v>27</v>
      </c>
      <c r="J9970">
        <v>152957986</v>
      </c>
      <c r="K9970" s="47">
        <v>152826336</v>
      </c>
      <c r="L9970" s="47">
        <v>152826532</v>
      </c>
      <c r="N9970">
        <v>9</v>
      </c>
      <c r="O9970">
        <v>1040</v>
      </c>
      <c r="P9970">
        <v>1236</v>
      </c>
      <c r="Q9970" t="s">
        <v>18077</v>
      </c>
      <c r="R9970">
        <v>603</v>
      </c>
      <c r="S9970">
        <v>799</v>
      </c>
    </row>
    <row r="9971" spans="1:19" x14ac:dyDescent="0.3">
      <c r="A9971" s="60" t="s">
        <v>18067</v>
      </c>
      <c r="B9971" s="60">
        <v>-1</v>
      </c>
      <c r="C9971" s="60" t="s">
        <v>18219</v>
      </c>
      <c r="D9971" s="60" t="str">
        <f>INDEX(Transcripts[#Data], MATCH(Exons[[#This Row],[Transcript stable ID]], Transcripts[Transcript stable ID], 0), 4)</f>
        <v>NM_033071.3</v>
      </c>
      <c r="E9971" t="s">
        <v>27</v>
      </c>
      <c r="J9971">
        <v>152957986</v>
      </c>
      <c r="K9971" s="47">
        <v>152823768</v>
      </c>
      <c r="L9971" s="47">
        <v>152823877</v>
      </c>
      <c r="N9971">
        <v>10</v>
      </c>
      <c r="O9971">
        <v>1237</v>
      </c>
      <c r="P9971">
        <v>1346</v>
      </c>
      <c r="Q9971" t="s">
        <v>18078</v>
      </c>
      <c r="R9971">
        <v>800</v>
      </c>
      <c r="S9971">
        <v>909</v>
      </c>
    </row>
    <row r="9972" spans="1:19" x14ac:dyDescent="0.3">
      <c r="A9972" s="60" t="s">
        <v>18067</v>
      </c>
      <c r="B9972" s="60">
        <v>-1</v>
      </c>
      <c r="C9972" s="60" t="s">
        <v>18219</v>
      </c>
      <c r="D9972" s="60" t="str">
        <f>INDEX(Transcripts[#Data], MATCH(Exons[[#This Row],[Transcript stable ID]], Transcripts[Transcript stable ID], 0), 4)</f>
        <v>NM_033071.3</v>
      </c>
      <c r="E9972" t="s">
        <v>27</v>
      </c>
      <c r="J9972">
        <v>152957986</v>
      </c>
      <c r="K9972" s="47">
        <v>152819877</v>
      </c>
      <c r="L9972" s="47">
        <v>152819927</v>
      </c>
      <c r="N9972">
        <v>11</v>
      </c>
      <c r="O9972">
        <v>1347</v>
      </c>
      <c r="P9972">
        <v>1397</v>
      </c>
      <c r="Q9972" t="s">
        <v>18079</v>
      </c>
      <c r="R9972">
        <v>910</v>
      </c>
      <c r="S9972">
        <v>960</v>
      </c>
    </row>
    <row r="9973" spans="1:19" x14ac:dyDescent="0.3">
      <c r="A9973" s="60" t="s">
        <v>18067</v>
      </c>
      <c r="B9973" s="60">
        <v>-1</v>
      </c>
      <c r="C9973" s="60" t="s">
        <v>18219</v>
      </c>
      <c r="D9973" s="60" t="str">
        <f>INDEX(Transcripts[#Data], MATCH(Exons[[#This Row],[Transcript stable ID]], Transcripts[Transcript stable ID], 0), 4)</f>
        <v>NM_033071.3</v>
      </c>
      <c r="E9973" t="s">
        <v>27</v>
      </c>
      <c r="J9973">
        <v>152957986</v>
      </c>
      <c r="K9973" s="47">
        <v>152809531</v>
      </c>
      <c r="L9973" s="47">
        <v>152809638</v>
      </c>
      <c r="N9973">
        <v>12</v>
      </c>
      <c r="O9973">
        <v>1398</v>
      </c>
      <c r="P9973">
        <v>1505</v>
      </c>
      <c r="Q9973" t="s">
        <v>18080</v>
      </c>
      <c r="R9973">
        <v>961</v>
      </c>
      <c r="S9973">
        <v>1068</v>
      </c>
    </row>
    <row r="9974" spans="1:19" x14ac:dyDescent="0.3">
      <c r="A9974" s="60" t="s">
        <v>18067</v>
      </c>
      <c r="B9974" s="60">
        <v>-1</v>
      </c>
      <c r="C9974" s="60" t="s">
        <v>18219</v>
      </c>
      <c r="D9974" s="60" t="str">
        <f>INDEX(Transcripts[#Data], MATCH(Exons[[#This Row],[Transcript stable ID]], Transcripts[Transcript stable ID], 0), 4)</f>
        <v>NM_033071.3</v>
      </c>
      <c r="E9974" t="s">
        <v>27</v>
      </c>
      <c r="J9974">
        <v>152957986</v>
      </c>
      <c r="K9974" s="47">
        <v>152805970</v>
      </c>
      <c r="L9974" s="47">
        <v>152806107</v>
      </c>
      <c r="N9974">
        <v>13</v>
      </c>
      <c r="O9974">
        <v>1506</v>
      </c>
      <c r="P9974">
        <v>1643</v>
      </c>
      <c r="Q9974" t="s">
        <v>18081</v>
      </c>
      <c r="R9974">
        <v>1069</v>
      </c>
      <c r="S9974">
        <v>1206</v>
      </c>
    </row>
    <row r="9975" spans="1:19" x14ac:dyDescent="0.3">
      <c r="A9975" s="60" t="s">
        <v>18067</v>
      </c>
      <c r="B9975" s="60">
        <v>-1</v>
      </c>
      <c r="C9975" s="60" t="s">
        <v>18219</v>
      </c>
      <c r="D9975" s="60" t="str">
        <f>INDEX(Transcripts[#Data], MATCH(Exons[[#This Row],[Transcript stable ID]], Transcripts[Transcript stable ID], 0), 4)</f>
        <v>NM_033071.3</v>
      </c>
      <c r="E9975" t="s">
        <v>27</v>
      </c>
      <c r="J9975">
        <v>152957986</v>
      </c>
      <c r="K9975" s="47">
        <v>152804220</v>
      </c>
      <c r="L9975" s="47">
        <v>152804384</v>
      </c>
      <c r="N9975">
        <v>14</v>
      </c>
      <c r="O9975">
        <v>1644</v>
      </c>
      <c r="P9975">
        <v>1808</v>
      </c>
      <c r="Q9975" t="s">
        <v>18082</v>
      </c>
      <c r="R9975">
        <v>1207</v>
      </c>
      <c r="S9975">
        <v>1371</v>
      </c>
    </row>
    <row r="9976" spans="1:19" x14ac:dyDescent="0.3">
      <c r="A9976" s="60" t="s">
        <v>18067</v>
      </c>
      <c r="B9976" s="60">
        <v>-1</v>
      </c>
      <c r="C9976" s="60" t="s">
        <v>18219</v>
      </c>
      <c r="D9976" s="60" t="str">
        <f>INDEX(Transcripts[#Data], MATCH(Exons[[#This Row],[Transcript stable ID]], Transcripts[Transcript stable ID], 0), 4)</f>
        <v>NM_033071.3</v>
      </c>
      <c r="E9976" t="s">
        <v>27</v>
      </c>
      <c r="J9976">
        <v>152957986</v>
      </c>
      <c r="K9976" s="47">
        <v>152793436</v>
      </c>
      <c r="L9976" s="47">
        <v>152793548</v>
      </c>
      <c r="N9976">
        <v>15</v>
      </c>
      <c r="O9976">
        <v>1809</v>
      </c>
      <c r="P9976">
        <v>1921</v>
      </c>
      <c r="Q9976" t="s">
        <v>18083</v>
      </c>
      <c r="R9976">
        <v>1372</v>
      </c>
      <c r="S9976">
        <v>1484</v>
      </c>
    </row>
    <row r="9977" spans="1:19" x14ac:dyDescent="0.3">
      <c r="A9977" s="60" t="s">
        <v>18067</v>
      </c>
      <c r="B9977" s="60">
        <v>-1</v>
      </c>
      <c r="C9977" s="60" t="s">
        <v>18219</v>
      </c>
      <c r="D9977" s="60" t="str">
        <f>INDEX(Transcripts[#Data], MATCH(Exons[[#This Row],[Transcript stable ID]], Transcripts[Transcript stable ID], 0), 4)</f>
        <v>NM_033071.3</v>
      </c>
      <c r="E9977" t="s">
        <v>27</v>
      </c>
      <c r="J9977">
        <v>152957986</v>
      </c>
      <c r="K9977" s="47">
        <v>152792732</v>
      </c>
      <c r="L9977" s="47">
        <v>152792900</v>
      </c>
      <c r="N9977">
        <v>16</v>
      </c>
      <c r="O9977">
        <v>1922</v>
      </c>
      <c r="P9977">
        <v>2090</v>
      </c>
      <c r="Q9977" t="s">
        <v>18084</v>
      </c>
      <c r="R9977">
        <v>1485</v>
      </c>
      <c r="S9977">
        <v>1653</v>
      </c>
    </row>
    <row r="9978" spans="1:19" x14ac:dyDescent="0.3">
      <c r="A9978" s="60" t="s">
        <v>18067</v>
      </c>
      <c r="B9978" s="60">
        <v>-1</v>
      </c>
      <c r="C9978" s="60" t="s">
        <v>18219</v>
      </c>
      <c r="D9978" s="60" t="str">
        <f>INDEX(Transcripts[#Data], MATCH(Exons[[#This Row],[Transcript stable ID]], Transcripts[Transcript stable ID], 0), 4)</f>
        <v>NM_033071.3</v>
      </c>
      <c r="E9978" t="s">
        <v>27</v>
      </c>
      <c r="J9978">
        <v>152957986</v>
      </c>
      <c r="K9978" s="47">
        <v>152787117</v>
      </c>
      <c r="L9978" s="47">
        <v>152787213</v>
      </c>
      <c r="N9978">
        <v>17</v>
      </c>
      <c r="O9978">
        <v>2091</v>
      </c>
      <c r="P9978">
        <v>2187</v>
      </c>
      <c r="Q9978" t="s">
        <v>18085</v>
      </c>
      <c r="R9978">
        <v>1654</v>
      </c>
      <c r="S9978">
        <v>1750</v>
      </c>
    </row>
    <row r="9979" spans="1:19" x14ac:dyDescent="0.3">
      <c r="A9979" s="60" t="s">
        <v>18067</v>
      </c>
      <c r="B9979" s="60">
        <v>-1</v>
      </c>
      <c r="C9979" s="60" t="s">
        <v>18219</v>
      </c>
      <c r="D9979" s="60" t="str">
        <f>INDEX(Transcripts[#Data], MATCH(Exons[[#This Row],[Transcript stable ID]], Transcripts[Transcript stable ID], 0), 4)</f>
        <v>NM_033071.3</v>
      </c>
      <c r="E9979" t="s">
        <v>27</v>
      </c>
      <c r="J9979">
        <v>152957986</v>
      </c>
      <c r="K9979" s="47">
        <v>152786393</v>
      </c>
      <c r="L9979" s="47">
        <v>152786595</v>
      </c>
      <c r="N9979">
        <v>18</v>
      </c>
      <c r="O9979">
        <v>2188</v>
      </c>
      <c r="P9979">
        <v>2390</v>
      </c>
      <c r="Q9979" t="s">
        <v>18086</v>
      </c>
      <c r="R9979">
        <v>1751</v>
      </c>
      <c r="S9979">
        <v>1953</v>
      </c>
    </row>
    <row r="9980" spans="1:19" x14ac:dyDescent="0.3">
      <c r="A9980" s="60" t="s">
        <v>18067</v>
      </c>
      <c r="B9980" s="60">
        <v>-1</v>
      </c>
      <c r="C9980" s="60" t="s">
        <v>18219</v>
      </c>
      <c r="D9980" s="60" t="str">
        <f>INDEX(Transcripts[#Data], MATCH(Exons[[#This Row],[Transcript stable ID]], Transcripts[Transcript stable ID], 0), 4)</f>
        <v>NM_033071.3</v>
      </c>
      <c r="E9980" t="s">
        <v>27</v>
      </c>
      <c r="J9980">
        <v>152957986</v>
      </c>
      <c r="K9980" s="47">
        <v>152784488</v>
      </c>
      <c r="L9980" s="47">
        <v>152784652</v>
      </c>
      <c r="N9980">
        <v>19</v>
      </c>
      <c r="O9980">
        <v>2391</v>
      </c>
      <c r="P9980">
        <v>2555</v>
      </c>
      <c r="Q9980" t="s">
        <v>18087</v>
      </c>
      <c r="R9980">
        <v>1954</v>
      </c>
      <c r="S9980">
        <v>2118</v>
      </c>
    </row>
    <row r="9981" spans="1:19" x14ac:dyDescent="0.3">
      <c r="A9981" s="60" t="s">
        <v>18067</v>
      </c>
      <c r="B9981" s="60">
        <v>-1</v>
      </c>
      <c r="C9981" s="60" t="s">
        <v>18219</v>
      </c>
      <c r="D9981" s="60" t="str">
        <f>INDEX(Transcripts[#Data], MATCH(Exons[[#This Row],[Transcript stable ID]], Transcripts[Transcript stable ID], 0), 4)</f>
        <v>NM_033071.3</v>
      </c>
      <c r="E9981" t="s">
        <v>27</v>
      </c>
      <c r="J9981">
        <v>152957986</v>
      </c>
      <c r="K9981" s="47">
        <v>152783873</v>
      </c>
      <c r="L9981" s="47">
        <v>152784025</v>
      </c>
      <c r="N9981">
        <v>20</v>
      </c>
      <c r="O9981">
        <v>2556</v>
      </c>
      <c r="P9981">
        <v>2708</v>
      </c>
      <c r="Q9981" t="s">
        <v>18088</v>
      </c>
      <c r="R9981">
        <v>2119</v>
      </c>
      <c r="S9981">
        <v>2271</v>
      </c>
    </row>
    <row r="9982" spans="1:19" x14ac:dyDescent="0.3">
      <c r="A9982" s="60" t="s">
        <v>18067</v>
      </c>
      <c r="B9982" s="60">
        <v>-1</v>
      </c>
      <c r="C9982" s="60" t="s">
        <v>18219</v>
      </c>
      <c r="D9982" s="60" t="str">
        <f>INDEX(Transcripts[#Data], MATCH(Exons[[#This Row],[Transcript stable ID]], Transcripts[Transcript stable ID], 0), 4)</f>
        <v>NM_033071.3</v>
      </c>
      <c r="E9982" t="s">
        <v>27</v>
      </c>
      <c r="J9982">
        <v>152957986</v>
      </c>
      <c r="K9982" s="47">
        <v>152782732</v>
      </c>
      <c r="L9982" s="47">
        <v>152782875</v>
      </c>
      <c r="N9982">
        <v>21</v>
      </c>
      <c r="O9982">
        <v>2709</v>
      </c>
      <c r="P9982">
        <v>2852</v>
      </c>
      <c r="Q9982" t="s">
        <v>18089</v>
      </c>
      <c r="R9982">
        <v>2272</v>
      </c>
      <c r="S9982">
        <v>2415</v>
      </c>
    </row>
    <row r="9983" spans="1:19" x14ac:dyDescent="0.3">
      <c r="A9983" s="60" t="s">
        <v>18067</v>
      </c>
      <c r="B9983" s="60">
        <v>-1</v>
      </c>
      <c r="C9983" s="60" t="s">
        <v>18219</v>
      </c>
      <c r="D9983" s="60" t="str">
        <f>INDEX(Transcripts[#Data], MATCH(Exons[[#This Row],[Transcript stable ID]], Transcripts[Transcript stable ID], 0), 4)</f>
        <v>NM_033071.3</v>
      </c>
      <c r="E9983" t="s">
        <v>27</v>
      </c>
      <c r="J9983">
        <v>152957986</v>
      </c>
      <c r="K9983" s="47">
        <v>152779892</v>
      </c>
      <c r="L9983" s="47">
        <v>152780065</v>
      </c>
      <c r="N9983">
        <v>22</v>
      </c>
      <c r="O9983">
        <v>2853</v>
      </c>
      <c r="P9983">
        <v>3026</v>
      </c>
      <c r="Q9983" t="s">
        <v>18090</v>
      </c>
      <c r="R9983">
        <v>2416</v>
      </c>
      <c r="S9983">
        <v>2589</v>
      </c>
    </row>
    <row r="9984" spans="1:19" x14ac:dyDescent="0.3">
      <c r="A9984" s="60" t="s">
        <v>18067</v>
      </c>
      <c r="B9984" s="60">
        <v>-1</v>
      </c>
      <c r="C9984" s="60" t="s">
        <v>18219</v>
      </c>
      <c r="D9984" s="60" t="str">
        <f>INDEX(Transcripts[#Data], MATCH(Exons[[#This Row],[Transcript stable ID]], Transcripts[Transcript stable ID], 0), 4)</f>
        <v>NM_033071.3</v>
      </c>
      <c r="E9984" t="s">
        <v>27</v>
      </c>
      <c r="J9984">
        <v>152957986</v>
      </c>
      <c r="K9984" s="47">
        <v>152777021</v>
      </c>
      <c r="L9984" s="47">
        <v>152777179</v>
      </c>
      <c r="N9984">
        <v>23</v>
      </c>
      <c r="O9984">
        <v>3027</v>
      </c>
      <c r="P9984">
        <v>3185</v>
      </c>
      <c r="Q9984" t="s">
        <v>18091</v>
      </c>
      <c r="R9984">
        <v>2590</v>
      </c>
      <c r="S9984">
        <v>2748</v>
      </c>
    </row>
    <row r="9985" spans="1:19" x14ac:dyDescent="0.3">
      <c r="A9985" s="60" t="s">
        <v>18067</v>
      </c>
      <c r="B9985" s="60">
        <v>-1</v>
      </c>
      <c r="C9985" s="60" t="s">
        <v>18219</v>
      </c>
      <c r="D9985" s="60" t="str">
        <f>INDEX(Transcripts[#Data], MATCH(Exons[[#This Row],[Transcript stable ID]], Transcripts[Transcript stable ID], 0), 4)</f>
        <v>NM_033071.3</v>
      </c>
      <c r="E9985" t="s">
        <v>27</v>
      </c>
      <c r="J9985">
        <v>152957986</v>
      </c>
      <c r="K9985" s="47">
        <v>152776561</v>
      </c>
      <c r="L9985" s="47">
        <v>152776725</v>
      </c>
      <c r="N9985">
        <v>24</v>
      </c>
      <c r="O9985">
        <v>3186</v>
      </c>
      <c r="P9985">
        <v>3350</v>
      </c>
      <c r="Q9985" t="s">
        <v>18092</v>
      </c>
      <c r="R9985">
        <v>2749</v>
      </c>
      <c r="S9985">
        <v>2913</v>
      </c>
    </row>
    <row r="9986" spans="1:19" x14ac:dyDescent="0.3">
      <c r="A9986" s="60" t="s">
        <v>18067</v>
      </c>
      <c r="B9986" s="60">
        <v>-1</v>
      </c>
      <c r="C9986" s="60" t="s">
        <v>18219</v>
      </c>
      <c r="D9986" s="60" t="str">
        <f>INDEX(Transcripts[#Data], MATCH(Exons[[#This Row],[Transcript stable ID]], Transcripts[Transcript stable ID], 0), 4)</f>
        <v>NM_033071.3</v>
      </c>
      <c r="E9986" t="s">
        <v>27</v>
      </c>
      <c r="J9986">
        <v>152957986</v>
      </c>
      <c r="K9986" s="47">
        <v>152774721</v>
      </c>
      <c r="L9986" s="47">
        <v>152774855</v>
      </c>
      <c r="N9986">
        <v>25</v>
      </c>
      <c r="O9986">
        <v>3351</v>
      </c>
      <c r="P9986">
        <v>3485</v>
      </c>
      <c r="Q9986" t="s">
        <v>18093</v>
      </c>
      <c r="R9986">
        <v>2914</v>
      </c>
      <c r="S9986">
        <v>3048</v>
      </c>
    </row>
    <row r="9987" spans="1:19" x14ac:dyDescent="0.3">
      <c r="A9987" s="60" t="s">
        <v>18067</v>
      </c>
      <c r="B9987" s="60">
        <v>-1</v>
      </c>
      <c r="C9987" s="60" t="s">
        <v>18219</v>
      </c>
      <c r="D9987" s="60" t="str">
        <f>INDEX(Transcripts[#Data], MATCH(Exons[[#This Row],[Transcript stable ID]], Transcripts[Transcript stable ID], 0), 4)</f>
        <v>NM_033071.3</v>
      </c>
      <c r="E9987" t="s">
        <v>27</v>
      </c>
      <c r="J9987">
        <v>152957986</v>
      </c>
      <c r="K9987" s="47">
        <v>152772182</v>
      </c>
      <c r="L9987" s="47">
        <v>152772340</v>
      </c>
      <c r="N9987">
        <v>26</v>
      </c>
      <c r="O9987">
        <v>3486</v>
      </c>
      <c r="P9987">
        <v>3644</v>
      </c>
      <c r="Q9987" t="s">
        <v>18094</v>
      </c>
      <c r="R9987">
        <v>3049</v>
      </c>
      <c r="S9987">
        <v>3207</v>
      </c>
    </row>
    <row r="9988" spans="1:19" x14ac:dyDescent="0.3">
      <c r="A9988" s="60" t="s">
        <v>18067</v>
      </c>
      <c r="B9988" s="60">
        <v>-1</v>
      </c>
      <c r="C9988" s="60" t="s">
        <v>18219</v>
      </c>
      <c r="D9988" s="60" t="str">
        <f>INDEX(Transcripts[#Data], MATCH(Exons[[#This Row],[Transcript stable ID]], Transcripts[Transcript stable ID], 0), 4)</f>
        <v>NM_033071.3</v>
      </c>
      <c r="E9988" t="s">
        <v>27</v>
      </c>
      <c r="J9988">
        <v>152957986</v>
      </c>
      <c r="K9988" s="47">
        <v>152771760</v>
      </c>
      <c r="L9988" s="47">
        <v>152771968</v>
      </c>
      <c r="N9988">
        <v>27</v>
      </c>
      <c r="O9988">
        <v>3645</v>
      </c>
      <c r="P9988">
        <v>3853</v>
      </c>
      <c r="Q9988" t="s">
        <v>18095</v>
      </c>
      <c r="R9988">
        <v>3208</v>
      </c>
      <c r="S9988">
        <v>3416</v>
      </c>
    </row>
    <row r="9989" spans="1:19" x14ac:dyDescent="0.3">
      <c r="A9989" s="60" t="s">
        <v>18067</v>
      </c>
      <c r="B9989" s="60">
        <v>-1</v>
      </c>
      <c r="C9989" s="60" t="s">
        <v>18219</v>
      </c>
      <c r="D9989" s="60" t="str">
        <f>INDEX(Transcripts[#Data], MATCH(Exons[[#This Row],[Transcript stable ID]], Transcripts[Transcript stable ID], 0), 4)</f>
        <v>NM_033071.3</v>
      </c>
      <c r="E9989" t="s">
        <v>27</v>
      </c>
      <c r="J9989">
        <v>152957986</v>
      </c>
      <c r="K9989" s="47">
        <v>152770668</v>
      </c>
      <c r="L9989" s="47">
        <v>152770776</v>
      </c>
      <c r="N9989">
        <v>28</v>
      </c>
      <c r="O9989">
        <v>3854</v>
      </c>
      <c r="P9989">
        <v>3962</v>
      </c>
      <c r="Q9989" t="s">
        <v>18096</v>
      </c>
      <c r="R9989">
        <v>3417</v>
      </c>
      <c r="S9989">
        <v>3525</v>
      </c>
    </row>
    <row r="9990" spans="1:19" x14ac:dyDescent="0.3">
      <c r="A9990" s="60" t="s">
        <v>18067</v>
      </c>
      <c r="B9990" s="60">
        <v>-1</v>
      </c>
      <c r="C9990" s="60" t="s">
        <v>18219</v>
      </c>
      <c r="D9990" s="60" t="str">
        <f>INDEX(Transcripts[#Data], MATCH(Exons[[#This Row],[Transcript stable ID]], Transcripts[Transcript stable ID], 0), 4)</f>
        <v>NM_033071.3</v>
      </c>
      <c r="E9990" t="s">
        <v>27</v>
      </c>
      <c r="J9990">
        <v>152957986</v>
      </c>
      <c r="K9990" s="47">
        <v>152768593</v>
      </c>
      <c r="L9990" s="47">
        <v>152768757</v>
      </c>
      <c r="N9990">
        <v>29</v>
      </c>
      <c r="O9990">
        <v>3963</v>
      </c>
      <c r="P9990">
        <v>4127</v>
      </c>
      <c r="Q9990" t="s">
        <v>18097</v>
      </c>
      <c r="R9990">
        <v>3526</v>
      </c>
      <c r="S9990">
        <v>3690</v>
      </c>
    </row>
    <row r="9991" spans="1:19" x14ac:dyDescent="0.3">
      <c r="A9991" s="60" t="s">
        <v>18067</v>
      </c>
      <c r="B9991" s="60">
        <v>-1</v>
      </c>
      <c r="C9991" s="60" t="s">
        <v>18219</v>
      </c>
      <c r="D9991" s="60" t="str">
        <f>INDEX(Transcripts[#Data], MATCH(Exons[[#This Row],[Transcript stable ID]], Transcripts[Transcript stable ID], 0), 4)</f>
        <v>NM_033071.3</v>
      </c>
      <c r="E9991" t="s">
        <v>27</v>
      </c>
      <c r="J9991">
        <v>152957986</v>
      </c>
      <c r="K9991" s="47">
        <v>152765546</v>
      </c>
      <c r="L9991" s="47">
        <v>152765713</v>
      </c>
      <c r="N9991">
        <v>30</v>
      </c>
      <c r="O9991">
        <v>4128</v>
      </c>
      <c r="P9991">
        <v>4295</v>
      </c>
      <c r="Q9991" t="s">
        <v>18098</v>
      </c>
      <c r="R9991">
        <v>3691</v>
      </c>
      <c r="S9991">
        <v>3858</v>
      </c>
    </row>
    <row r="9992" spans="1:19" x14ac:dyDescent="0.3">
      <c r="A9992" s="60" t="s">
        <v>18067</v>
      </c>
      <c r="B9992" s="60">
        <v>-1</v>
      </c>
      <c r="C9992" s="60" t="s">
        <v>18219</v>
      </c>
      <c r="D9992" s="60" t="str">
        <f>INDEX(Transcripts[#Data], MATCH(Exons[[#This Row],[Transcript stable ID]], Transcripts[Transcript stable ID], 0), 4)</f>
        <v>NM_033071.3</v>
      </c>
      <c r="E9992" t="s">
        <v>27</v>
      </c>
      <c r="J9992">
        <v>152957986</v>
      </c>
      <c r="K9992" s="47">
        <v>152763210</v>
      </c>
      <c r="L9992" s="47">
        <v>152763380</v>
      </c>
      <c r="N9992">
        <v>31</v>
      </c>
      <c r="O9992">
        <v>4296</v>
      </c>
      <c r="P9992">
        <v>4466</v>
      </c>
      <c r="Q9992" t="s">
        <v>18099</v>
      </c>
      <c r="R9992">
        <v>3859</v>
      </c>
      <c r="S9992">
        <v>4029</v>
      </c>
    </row>
    <row r="9993" spans="1:19" x14ac:dyDescent="0.3">
      <c r="A9993" s="60" t="s">
        <v>18067</v>
      </c>
      <c r="B9993" s="60">
        <v>-1</v>
      </c>
      <c r="C9993" s="60" t="s">
        <v>18219</v>
      </c>
      <c r="D9993" s="60" t="str">
        <f>INDEX(Transcripts[#Data], MATCH(Exons[[#This Row],[Transcript stable ID]], Transcripts[Transcript stable ID], 0), 4)</f>
        <v>NM_033071.3</v>
      </c>
      <c r="E9993" t="s">
        <v>27</v>
      </c>
      <c r="J9993">
        <v>152957986</v>
      </c>
      <c r="K9993" s="47">
        <v>152762265</v>
      </c>
      <c r="L9993" s="47">
        <v>152762405</v>
      </c>
      <c r="N9993">
        <v>32</v>
      </c>
      <c r="O9993">
        <v>4467</v>
      </c>
      <c r="P9993">
        <v>4607</v>
      </c>
      <c r="Q9993" t="s">
        <v>18100</v>
      </c>
      <c r="R9993">
        <v>4030</v>
      </c>
      <c r="S9993">
        <v>4170</v>
      </c>
    </row>
    <row r="9994" spans="1:19" x14ac:dyDescent="0.3">
      <c r="A9994" s="60" t="s">
        <v>18067</v>
      </c>
      <c r="B9994" s="60">
        <v>-1</v>
      </c>
      <c r="C9994" s="60" t="s">
        <v>18219</v>
      </c>
      <c r="D9994" s="60" t="str">
        <f>INDEX(Transcripts[#Data], MATCH(Exons[[#This Row],[Transcript stable ID]], Transcripts[Transcript stable ID], 0), 4)</f>
        <v>NM_033071.3</v>
      </c>
      <c r="E9994" t="s">
        <v>27</v>
      </c>
      <c r="J9994">
        <v>152957986</v>
      </c>
      <c r="K9994" s="47">
        <v>152757076</v>
      </c>
      <c r="L9994" s="47">
        <v>152757236</v>
      </c>
      <c r="N9994">
        <v>33</v>
      </c>
      <c r="O9994">
        <v>4608</v>
      </c>
      <c r="P9994">
        <v>4768</v>
      </c>
      <c r="Q9994" t="s">
        <v>18101</v>
      </c>
      <c r="R9994">
        <v>4171</v>
      </c>
      <c r="S9994">
        <v>4331</v>
      </c>
    </row>
    <row r="9995" spans="1:19" x14ac:dyDescent="0.3">
      <c r="A9995" s="60" t="s">
        <v>18067</v>
      </c>
      <c r="B9995" s="60">
        <v>-1</v>
      </c>
      <c r="C9995" s="60" t="s">
        <v>18219</v>
      </c>
      <c r="D9995" s="60" t="str">
        <f>INDEX(Transcripts[#Data], MATCH(Exons[[#This Row],[Transcript stable ID]], Transcripts[Transcript stable ID], 0), 4)</f>
        <v>NM_033071.3</v>
      </c>
      <c r="E9995" t="s">
        <v>27</v>
      </c>
      <c r="J9995">
        <v>152957986</v>
      </c>
      <c r="K9995" s="47">
        <v>152754930</v>
      </c>
      <c r="L9995" s="47">
        <v>152755080</v>
      </c>
      <c r="N9995">
        <v>34</v>
      </c>
      <c r="O9995">
        <v>4769</v>
      </c>
      <c r="P9995">
        <v>4919</v>
      </c>
      <c r="Q9995" t="s">
        <v>18102</v>
      </c>
      <c r="R9995">
        <v>4332</v>
      </c>
      <c r="S9995">
        <v>4482</v>
      </c>
    </row>
    <row r="9996" spans="1:19" x14ac:dyDescent="0.3">
      <c r="A9996" s="60" t="s">
        <v>18067</v>
      </c>
      <c r="B9996" s="60">
        <v>-1</v>
      </c>
      <c r="C9996" s="60" t="s">
        <v>18219</v>
      </c>
      <c r="D9996" s="60" t="str">
        <f>INDEX(Transcripts[#Data], MATCH(Exons[[#This Row],[Transcript stable ID]], Transcripts[Transcript stable ID], 0), 4)</f>
        <v>NM_033071.3</v>
      </c>
      <c r="E9996" t="s">
        <v>27</v>
      </c>
      <c r="J9996">
        <v>152957986</v>
      </c>
      <c r="K9996" s="47">
        <v>152751617</v>
      </c>
      <c r="L9996" s="47">
        <v>152751844</v>
      </c>
      <c r="N9996">
        <v>35</v>
      </c>
      <c r="O9996">
        <v>4920</v>
      </c>
      <c r="P9996">
        <v>5147</v>
      </c>
      <c r="Q9996" t="s">
        <v>18103</v>
      </c>
      <c r="R9996">
        <v>4483</v>
      </c>
      <c r="S9996">
        <v>4710</v>
      </c>
    </row>
    <row r="9997" spans="1:19" x14ac:dyDescent="0.3">
      <c r="A9997" s="60" t="s">
        <v>18067</v>
      </c>
      <c r="B9997" s="60">
        <v>-1</v>
      </c>
      <c r="C9997" s="60" t="s">
        <v>18219</v>
      </c>
      <c r="D9997" s="60" t="str">
        <f>INDEX(Transcripts[#Data], MATCH(Exons[[#This Row],[Transcript stable ID]], Transcripts[Transcript stable ID], 0), 4)</f>
        <v>NM_033071.3</v>
      </c>
      <c r="E9997" t="s">
        <v>27</v>
      </c>
      <c r="J9997">
        <v>152957986</v>
      </c>
      <c r="K9997" s="47">
        <v>152751247</v>
      </c>
      <c r="L9997" s="47">
        <v>152751345</v>
      </c>
      <c r="N9997">
        <v>36</v>
      </c>
      <c r="O9997">
        <v>5148</v>
      </c>
      <c r="P9997">
        <v>5246</v>
      </c>
      <c r="Q9997" t="s">
        <v>18104</v>
      </c>
      <c r="R9997">
        <v>4711</v>
      </c>
      <c r="S9997">
        <v>4809</v>
      </c>
    </row>
    <row r="9998" spans="1:19" x14ac:dyDescent="0.3">
      <c r="A9998" s="60" t="s">
        <v>18067</v>
      </c>
      <c r="B9998" s="60">
        <v>-1</v>
      </c>
      <c r="C9998" s="60" t="s">
        <v>18219</v>
      </c>
      <c r="D9998" s="60" t="str">
        <f>INDEX(Transcripts[#Data], MATCH(Exons[[#This Row],[Transcript stable ID]], Transcripts[Transcript stable ID], 0), 4)</f>
        <v>NM_033071.3</v>
      </c>
      <c r="E9998" t="s">
        <v>27</v>
      </c>
      <c r="J9998">
        <v>152957986</v>
      </c>
      <c r="K9998" s="47">
        <v>152749340</v>
      </c>
      <c r="L9998" s="47">
        <v>152749527</v>
      </c>
      <c r="N9998">
        <v>37</v>
      </c>
      <c r="O9998">
        <v>5247</v>
      </c>
      <c r="P9998">
        <v>5434</v>
      </c>
      <c r="Q9998" t="s">
        <v>18105</v>
      </c>
      <c r="R9998">
        <v>4810</v>
      </c>
      <c r="S9998">
        <v>4997</v>
      </c>
    </row>
    <row r="9999" spans="1:19" x14ac:dyDescent="0.3">
      <c r="A9999" s="60" t="s">
        <v>18067</v>
      </c>
      <c r="B9999" s="60">
        <v>-1</v>
      </c>
      <c r="C9999" s="60" t="s">
        <v>18219</v>
      </c>
      <c r="D9999" s="60" t="str">
        <f>INDEX(Transcripts[#Data], MATCH(Exons[[#This Row],[Transcript stable ID]], Transcripts[Transcript stable ID], 0), 4)</f>
        <v>NM_033071.3</v>
      </c>
      <c r="E9999" t="s">
        <v>27</v>
      </c>
      <c r="J9999">
        <v>152957986</v>
      </c>
      <c r="K9999" s="47">
        <v>152748828</v>
      </c>
      <c r="L9999" s="47">
        <v>152748951</v>
      </c>
      <c r="N9999">
        <v>38</v>
      </c>
      <c r="O9999">
        <v>5435</v>
      </c>
      <c r="P9999">
        <v>5558</v>
      </c>
      <c r="Q9999" t="s">
        <v>18106</v>
      </c>
      <c r="R9999">
        <v>4998</v>
      </c>
      <c r="S9999">
        <v>5121</v>
      </c>
    </row>
    <row r="10000" spans="1:19" x14ac:dyDescent="0.3">
      <c r="A10000" s="60" t="s">
        <v>18067</v>
      </c>
      <c r="B10000" s="60">
        <v>-1</v>
      </c>
      <c r="C10000" s="60" t="s">
        <v>18219</v>
      </c>
      <c r="D10000" s="60" t="str">
        <f>INDEX(Transcripts[#Data], MATCH(Exons[[#This Row],[Transcript stable ID]], Transcripts[Transcript stable ID], 0), 4)</f>
        <v>NM_033071.3</v>
      </c>
      <c r="E10000" t="s">
        <v>27</v>
      </c>
      <c r="J10000">
        <v>152957986</v>
      </c>
      <c r="K10000" s="47">
        <v>152746516</v>
      </c>
      <c r="L10000" s="47">
        <v>152746682</v>
      </c>
      <c r="N10000">
        <v>39</v>
      </c>
      <c r="O10000">
        <v>5559</v>
      </c>
      <c r="P10000">
        <v>5725</v>
      </c>
      <c r="Q10000" t="s">
        <v>18107</v>
      </c>
      <c r="R10000">
        <v>5122</v>
      </c>
      <c r="S10000">
        <v>5288</v>
      </c>
    </row>
    <row r="10001" spans="1:19" x14ac:dyDescent="0.3">
      <c r="A10001" s="60" t="s">
        <v>18067</v>
      </c>
      <c r="B10001" s="60">
        <v>-1</v>
      </c>
      <c r="C10001" s="60" t="s">
        <v>18219</v>
      </c>
      <c r="D10001" s="60" t="str">
        <f>INDEX(Transcripts[#Data], MATCH(Exons[[#This Row],[Transcript stable ID]], Transcripts[Transcript stable ID], 0), 4)</f>
        <v>NM_033071.3</v>
      </c>
      <c r="E10001" t="s">
        <v>27</v>
      </c>
      <c r="J10001">
        <v>152957986</v>
      </c>
      <c r="K10001" s="47">
        <v>152740704</v>
      </c>
      <c r="L10001" s="47">
        <v>152740857</v>
      </c>
      <c r="N10001">
        <v>40</v>
      </c>
      <c r="O10001">
        <v>5726</v>
      </c>
      <c r="P10001">
        <v>5879</v>
      </c>
      <c r="Q10001" t="s">
        <v>18108</v>
      </c>
      <c r="R10001">
        <v>5289</v>
      </c>
      <c r="S10001">
        <v>5442</v>
      </c>
    </row>
    <row r="10002" spans="1:19" x14ac:dyDescent="0.3">
      <c r="A10002" s="60" t="s">
        <v>18067</v>
      </c>
      <c r="B10002" s="60">
        <v>-1</v>
      </c>
      <c r="C10002" s="60" t="s">
        <v>18219</v>
      </c>
      <c r="D10002" s="60" t="str">
        <f>INDEX(Transcripts[#Data], MATCH(Exons[[#This Row],[Transcript stable ID]], Transcripts[Transcript stable ID], 0), 4)</f>
        <v>NM_033071.3</v>
      </c>
      <c r="E10002" t="s">
        <v>27</v>
      </c>
      <c r="J10002">
        <v>152957986</v>
      </c>
      <c r="K10002" s="47">
        <v>152737522</v>
      </c>
      <c r="L10002" s="47">
        <v>152738150</v>
      </c>
      <c r="N10002">
        <v>41</v>
      </c>
      <c r="O10002">
        <v>5880</v>
      </c>
      <c r="P10002">
        <v>6508</v>
      </c>
      <c r="Q10002" t="s">
        <v>18109</v>
      </c>
      <c r="R10002">
        <v>5443</v>
      </c>
      <c r="S10002">
        <v>6071</v>
      </c>
    </row>
    <row r="10003" spans="1:19" x14ac:dyDescent="0.3">
      <c r="A10003" s="60" t="s">
        <v>18067</v>
      </c>
      <c r="B10003" s="60">
        <v>-1</v>
      </c>
      <c r="C10003" s="60" t="s">
        <v>18219</v>
      </c>
      <c r="D10003" s="60" t="str">
        <f>INDEX(Transcripts[#Data], MATCH(Exons[[#This Row],[Transcript stable ID]], Transcripts[Transcript stable ID], 0), 4)</f>
        <v>NM_033071.3</v>
      </c>
      <c r="E10003" t="s">
        <v>27</v>
      </c>
      <c r="J10003">
        <v>152957986</v>
      </c>
      <c r="K10003" s="47">
        <v>152734487</v>
      </c>
      <c r="L10003" s="47">
        <v>152734666</v>
      </c>
      <c r="N10003">
        <v>42</v>
      </c>
      <c r="O10003">
        <v>6509</v>
      </c>
      <c r="P10003">
        <v>6688</v>
      </c>
      <c r="Q10003" t="s">
        <v>18110</v>
      </c>
      <c r="R10003">
        <v>6072</v>
      </c>
      <c r="S10003">
        <v>6251</v>
      </c>
    </row>
    <row r="10004" spans="1:19" x14ac:dyDescent="0.3">
      <c r="A10004" s="60" t="s">
        <v>18067</v>
      </c>
      <c r="B10004" s="60">
        <v>-1</v>
      </c>
      <c r="C10004" s="60" t="s">
        <v>18219</v>
      </c>
      <c r="D10004" s="60" t="str">
        <f>INDEX(Transcripts[#Data], MATCH(Exons[[#This Row],[Transcript stable ID]], Transcripts[Transcript stable ID], 0), 4)</f>
        <v>NM_033071.3</v>
      </c>
      <c r="E10004" t="s">
        <v>27</v>
      </c>
      <c r="J10004">
        <v>152957986</v>
      </c>
      <c r="K10004" s="47">
        <v>152730694</v>
      </c>
      <c r="L10004" s="47">
        <v>152730844</v>
      </c>
      <c r="N10004">
        <v>43</v>
      </c>
      <c r="O10004">
        <v>6689</v>
      </c>
      <c r="P10004">
        <v>6839</v>
      </c>
      <c r="Q10004" t="s">
        <v>18111</v>
      </c>
      <c r="R10004">
        <v>6252</v>
      </c>
      <c r="S10004">
        <v>6402</v>
      </c>
    </row>
    <row r="10005" spans="1:19" x14ac:dyDescent="0.3">
      <c r="A10005" s="60" t="s">
        <v>18067</v>
      </c>
      <c r="B10005" s="60">
        <v>-1</v>
      </c>
      <c r="C10005" s="60" t="s">
        <v>18219</v>
      </c>
      <c r="D10005" s="60" t="str">
        <f>INDEX(Transcripts[#Data], MATCH(Exons[[#This Row],[Transcript stable ID]], Transcripts[Transcript stable ID], 0), 4)</f>
        <v>NM_033071.3</v>
      </c>
      <c r="E10005" t="s">
        <v>27</v>
      </c>
      <c r="J10005">
        <v>152957986</v>
      </c>
      <c r="K10005" s="47">
        <v>152730203</v>
      </c>
      <c r="L10005" s="47">
        <v>152730361</v>
      </c>
      <c r="N10005">
        <v>44</v>
      </c>
      <c r="O10005">
        <v>6840</v>
      </c>
      <c r="P10005">
        <v>6998</v>
      </c>
      <c r="Q10005" t="s">
        <v>18112</v>
      </c>
      <c r="R10005">
        <v>6403</v>
      </c>
      <c r="S10005">
        <v>6561</v>
      </c>
    </row>
    <row r="10006" spans="1:19" x14ac:dyDescent="0.3">
      <c r="A10006" s="60" t="s">
        <v>18067</v>
      </c>
      <c r="B10006" s="60">
        <v>-1</v>
      </c>
      <c r="C10006" s="60" t="s">
        <v>18219</v>
      </c>
      <c r="D10006" s="60" t="str">
        <f>INDEX(Transcripts[#Data], MATCH(Exons[[#This Row],[Transcript stable ID]], Transcripts[Transcript stable ID], 0), 4)</f>
        <v>NM_033071.3</v>
      </c>
      <c r="E10006" t="s">
        <v>27</v>
      </c>
      <c r="J10006">
        <v>152957986</v>
      </c>
      <c r="K10006" s="47">
        <v>152728149</v>
      </c>
      <c r="L10006" s="47">
        <v>152728331</v>
      </c>
      <c r="N10006">
        <v>45</v>
      </c>
      <c r="O10006">
        <v>6999</v>
      </c>
      <c r="P10006">
        <v>7181</v>
      </c>
      <c r="Q10006" t="s">
        <v>18113</v>
      </c>
      <c r="R10006">
        <v>6562</v>
      </c>
      <c r="S10006">
        <v>6744</v>
      </c>
    </row>
    <row r="10007" spans="1:19" x14ac:dyDescent="0.3">
      <c r="A10007" s="60" t="s">
        <v>18067</v>
      </c>
      <c r="B10007" s="60">
        <v>-1</v>
      </c>
      <c r="C10007" s="60" t="s">
        <v>18219</v>
      </c>
      <c r="D10007" s="60" t="str">
        <f>INDEX(Transcripts[#Data], MATCH(Exons[[#This Row],[Transcript stable ID]], Transcripts[Transcript stable ID], 0), 4)</f>
        <v>NM_033071.3</v>
      </c>
      <c r="E10007" t="s">
        <v>27</v>
      </c>
      <c r="J10007">
        <v>152957986</v>
      </c>
      <c r="K10007" s="47">
        <v>152725348</v>
      </c>
      <c r="L10007" s="47">
        <v>152725449</v>
      </c>
      <c r="N10007">
        <v>46</v>
      </c>
      <c r="O10007">
        <v>7182</v>
      </c>
      <c r="P10007">
        <v>7283</v>
      </c>
      <c r="Q10007" t="s">
        <v>18114</v>
      </c>
      <c r="R10007">
        <v>6745</v>
      </c>
      <c r="S10007">
        <v>6846</v>
      </c>
    </row>
    <row r="10008" spans="1:19" x14ac:dyDescent="0.3">
      <c r="A10008" s="60" t="s">
        <v>18067</v>
      </c>
      <c r="B10008" s="60">
        <v>-1</v>
      </c>
      <c r="C10008" s="60" t="s">
        <v>18219</v>
      </c>
      <c r="D10008" s="60" t="str">
        <f>INDEX(Transcripts[#Data], MATCH(Exons[[#This Row],[Transcript stable ID]], Transcripts[Transcript stable ID], 0), 4)</f>
        <v>NM_033071.3</v>
      </c>
      <c r="E10008" t="s">
        <v>27</v>
      </c>
      <c r="J10008">
        <v>152957986</v>
      </c>
      <c r="K10008" s="47">
        <v>152722273</v>
      </c>
      <c r="L10008" s="47">
        <v>152722476</v>
      </c>
      <c r="N10008">
        <v>47</v>
      </c>
      <c r="O10008">
        <v>7284</v>
      </c>
      <c r="P10008">
        <v>7487</v>
      </c>
      <c r="Q10008" t="s">
        <v>18115</v>
      </c>
      <c r="R10008">
        <v>6847</v>
      </c>
      <c r="S10008">
        <v>7050</v>
      </c>
    </row>
    <row r="10009" spans="1:19" x14ac:dyDescent="0.3">
      <c r="A10009" s="60" t="s">
        <v>18067</v>
      </c>
      <c r="B10009" s="60">
        <v>-1</v>
      </c>
      <c r="C10009" s="60" t="s">
        <v>18219</v>
      </c>
      <c r="D10009" s="60" t="str">
        <f>INDEX(Transcripts[#Data], MATCH(Exons[[#This Row],[Transcript stable ID]], Transcripts[Transcript stable ID], 0), 4)</f>
        <v>NM_033071.3</v>
      </c>
      <c r="E10009" t="s">
        <v>27</v>
      </c>
      <c r="J10009">
        <v>152957986</v>
      </c>
      <c r="K10009" s="47">
        <v>152720751</v>
      </c>
      <c r="L10009" s="47">
        <v>152720958</v>
      </c>
      <c r="N10009">
        <v>48</v>
      </c>
      <c r="O10009">
        <v>7488</v>
      </c>
      <c r="P10009">
        <v>7695</v>
      </c>
      <c r="Q10009" t="s">
        <v>18116</v>
      </c>
      <c r="R10009">
        <v>7051</v>
      </c>
      <c r="S10009">
        <v>7258</v>
      </c>
    </row>
    <row r="10010" spans="1:19" x14ac:dyDescent="0.3">
      <c r="A10010" s="60" t="s">
        <v>18067</v>
      </c>
      <c r="B10010" s="60">
        <v>-1</v>
      </c>
      <c r="C10010" s="60" t="s">
        <v>18219</v>
      </c>
      <c r="D10010" s="60" t="str">
        <f>INDEX(Transcripts[#Data], MATCH(Exons[[#This Row],[Transcript stable ID]], Transcripts[Transcript stable ID], 0), 4)</f>
        <v>NM_033071.3</v>
      </c>
      <c r="E10010" t="s">
        <v>27</v>
      </c>
      <c r="J10010">
        <v>152957986</v>
      </c>
      <c r="K10010" s="47">
        <v>152719754</v>
      </c>
      <c r="L10010" s="47">
        <v>152719866</v>
      </c>
      <c r="N10010">
        <v>49</v>
      </c>
      <c r="O10010">
        <v>7696</v>
      </c>
      <c r="P10010">
        <v>7808</v>
      </c>
      <c r="Q10010" t="s">
        <v>18117</v>
      </c>
      <c r="R10010">
        <v>7259</v>
      </c>
      <c r="S10010">
        <v>7371</v>
      </c>
    </row>
    <row r="10011" spans="1:19" x14ac:dyDescent="0.3">
      <c r="A10011" s="60" t="s">
        <v>18067</v>
      </c>
      <c r="B10011" s="60">
        <v>-1</v>
      </c>
      <c r="C10011" s="60" t="s">
        <v>18219</v>
      </c>
      <c r="D10011" s="60" t="str">
        <f>INDEX(Transcripts[#Data], MATCH(Exons[[#This Row],[Transcript stable ID]], Transcripts[Transcript stable ID], 0), 4)</f>
        <v>NM_033071.3</v>
      </c>
      <c r="E10011" t="s">
        <v>27</v>
      </c>
      <c r="J10011">
        <v>152957986</v>
      </c>
      <c r="K10011" s="47">
        <v>152717910</v>
      </c>
      <c r="L10011" s="47">
        <v>152718115</v>
      </c>
      <c r="N10011">
        <v>50</v>
      </c>
      <c r="O10011">
        <v>7809</v>
      </c>
      <c r="P10011">
        <v>8014</v>
      </c>
      <c r="Q10011" t="s">
        <v>18118</v>
      </c>
      <c r="R10011">
        <v>7372</v>
      </c>
      <c r="S10011">
        <v>7577</v>
      </c>
    </row>
    <row r="10012" spans="1:19" x14ac:dyDescent="0.3">
      <c r="A10012" s="60" t="s">
        <v>18067</v>
      </c>
      <c r="B10012" s="60">
        <v>-1</v>
      </c>
      <c r="C10012" s="60" t="s">
        <v>18219</v>
      </c>
      <c r="D10012" s="60" t="str">
        <f>INDEX(Transcripts[#Data], MATCH(Exons[[#This Row],[Transcript stable ID]], Transcripts[Transcript stable ID], 0), 4)</f>
        <v>NM_033071.3</v>
      </c>
      <c r="E10012" t="s">
        <v>27</v>
      </c>
      <c r="J10012">
        <v>152957986</v>
      </c>
      <c r="K10012" s="47">
        <v>152716651</v>
      </c>
      <c r="L10012" s="47">
        <v>152716806</v>
      </c>
      <c r="N10012">
        <v>51</v>
      </c>
      <c r="O10012">
        <v>8015</v>
      </c>
      <c r="P10012">
        <v>8170</v>
      </c>
      <c r="Q10012" t="s">
        <v>18119</v>
      </c>
      <c r="R10012">
        <v>7578</v>
      </c>
      <c r="S10012">
        <v>7733</v>
      </c>
    </row>
    <row r="10013" spans="1:19" x14ac:dyDescent="0.3">
      <c r="A10013" s="60" t="s">
        <v>18067</v>
      </c>
      <c r="B10013" s="60">
        <v>-1</v>
      </c>
      <c r="C10013" s="60" t="s">
        <v>18219</v>
      </c>
      <c r="D10013" s="60" t="str">
        <f>INDEX(Transcripts[#Data], MATCH(Exons[[#This Row],[Transcript stable ID]], Transcripts[Transcript stable ID], 0), 4)</f>
        <v>NM_033071.3</v>
      </c>
      <c r="E10013" t="s">
        <v>27</v>
      </c>
      <c r="J10013">
        <v>152957986</v>
      </c>
      <c r="K10013" s="47">
        <v>152712412</v>
      </c>
      <c r="L10013" s="47">
        <v>152712703</v>
      </c>
      <c r="N10013">
        <v>52</v>
      </c>
      <c r="O10013">
        <v>8171</v>
      </c>
      <c r="P10013">
        <v>8462</v>
      </c>
      <c r="Q10013" t="s">
        <v>18120</v>
      </c>
      <c r="R10013">
        <v>7734</v>
      </c>
      <c r="S10013">
        <v>8025</v>
      </c>
    </row>
    <row r="10014" spans="1:19" x14ac:dyDescent="0.3">
      <c r="A10014" s="60" t="s">
        <v>18067</v>
      </c>
      <c r="B10014" s="60">
        <v>-1</v>
      </c>
      <c r="C10014" s="60" t="s">
        <v>18219</v>
      </c>
      <c r="D10014" s="60" t="str">
        <f>INDEX(Transcripts[#Data], MATCH(Exons[[#This Row],[Transcript stable ID]], Transcripts[Transcript stable ID], 0), 4)</f>
        <v>NM_033071.3</v>
      </c>
      <c r="E10014" t="s">
        <v>27</v>
      </c>
      <c r="J10014">
        <v>152957986</v>
      </c>
      <c r="K10014" s="47">
        <v>152711415</v>
      </c>
      <c r="L10014" s="47">
        <v>152711587</v>
      </c>
      <c r="N10014">
        <v>53</v>
      </c>
      <c r="O10014">
        <v>8463</v>
      </c>
      <c r="P10014">
        <v>8635</v>
      </c>
      <c r="Q10014" t="s">
        <v>18121</v>
      </c>
      <c r="R10014">
        <v>8026</v>
      </c>
      <c r="S10014">
        <v>8198</v>
      </c>
    </row>
    <row r="10015" spans="1:19" x14ac:dyDescent="0.3">
      <c r="A10015" s="60" t="s">
        <v>18067</v>
      </c>
      <c r="B10015" s="60">
        <v>-1</v>
      </c>
      <c r="C10015" s="60" t="s">
        <v>18219</v>
      </c>
      <c r="D10015" s="60" t="str">
        <f>INDEX(Transcripts[#Data], MATCH(Exons[[#This Row],[Transcript stable ID]], Transcripts[Transcript stable ID], 0), 4)</f>
        <v>NM_033071.3</v>
      </c>
      <c r="E10015" t="s">
        <v>27</v>
      </c>
      <c r="J10015">
        <v>152957986</v>
      </c>
      <c r="K10015" s="47">
        <v>152708207</v>
      </c>
      <c r="L10015" s="47">
        <v>152708516</v>
      </c>
      <c r="N10015">
        <v>54</v>
      </c>
      <c r="O10015">
        <v>8636</v>
      </c>
      <c r="P10015">
        <v>8945</v>
      </c>
      <c r="Q10015" t="s">
        <v>18122</v>
      </c>
      <c r="R10015">
        <v>8199</v>
      </c>
      <c r="S10015">
        <v>8508</v>
      </c>
    </row>
    <row r="10016" spans="1:19" x14ac:dyDescent="0.3">
      <c r="A10016" s="60" t="s">
        <v>18067</v>
      </c>
      <c r="B10016" s="60">
        <v>-1</v>
      </c>
      <c r="C10016" s="60" t="s">
        <v>18219</v>
      </c>
      <c r="D10016" s="60" t="str">
        <f>INDEX(Transcripts[#Data], MATCH(Exons[[#This Row],[Transcript stable ID]], Transcripts[Transcript stable ID], 0), 4)</f>
        <v>NM_033071.3</v>
      </c>
      <c r="E10016" t="s">
        <v>27</v>
      </c>
      <c r="J10016">
        <v>152957986</v>
      </c>
      <c r="K10016" s="47">
        <v>152706809</v>
      </c>
      <c r="L10016" s="47">
        <v>152706973</v>
      </c>
      <c r="N10016">
        <v>55</v>
      </c>
      <c r="O10016">
        <v>8946</v>
      </c>
      <c r="P10016">
        <v>9110</v>
      </c>
      <c r="Q10016" t="s">
        <v>18123</v>
      </c>
      <c r="R10016">
        <v>8509</v>
      </c>
      <c r="S10016">
        <v>8673</v>
      </c>
    </row>
    <row r="10017" spans="1:19" x14ac:dyDescent="0.3">
      <c r="A10017" s="60" t="s">
        <v>18067</v>
      </c>
      <c r="B10017" s="60">
        <v>-1</v>
      </c>
      <c r="C10017" s="60" t="s">
        <v>18219</v>
      </c>
      <c r="D10017" s="60" t="str">
        <f>INDEX(Transcripts[#Data], MATCH(Exons[[#This Row],[Transcript stable ID]], Transcripts[Transcript stable ID], 0), 4)</f>
        <v>NM_033071.3</v>
      </c>
      <c r="E10017" t="s">
        <v>27</v>
      </c>
      <c r="J10017">
        <v>152957986</v>
      </c>
      <c r="K10017" s="47">
        <v>152702141</v>
      </c>
      <c r="L10017" s="47">
        <v>152702497</v>
      </c>
      <c r="N10017">
        <v>56</v>
      </c>
      <c r="O10017">
        <v>9111</v>
      </c>
      <c r="P10017">
        <v>9467</v>
      </c>
      <c r="Q10017" t="s">
        <v>18124</v>
      </c>
      <c r="R10017">
        <v>8674</v>
      </c>
      <c r="S10017">
        <v>9030</v>
      </c>
    </row>
    <row r="10018" spans="1:19" x14ac:dyDescent="0.3">
      <c r="A10018" s="60" t="s">
        <v>18067</v>
      </c>
      <c r="B10018" s="60">
        <v>-1</v>
      </c>
      <c r="C10018" s="60" t="s">
        <v>18219</v>
      </c>
      <c r="D10018" s="60" t="str">
        <f>INDEX(Transcripts[#Data], MATCH(Exons[[#This Row],[Transcript stable ID]], Transcripts[Transcript stable ID], 0), 4)</f>
        <v>NM_033071.3</v>
      </c>
      <c r="E10018" t="s">
        <v>27</v>
      </c>
      <c r="J10018">
        <v>152957986</v>
      </c>
      <c r="K10018" s="47">
        <v>152697911</v>
      </c>
      <c r="L10018" s="47">
        <v>152698047</v>
      </c>
      <c r="N10018">
        <v>57</v>
      </c>
      <c r="O10018">
        <v>9468</v>
      </c>
      <c r="P10018">
        <v>9604</v>
      </c>
      <c r="Q10018" t="s">
        <v>18125</v>
      </c>
      <c r="R10018">
        <v>9031</v>
      </c>
      <c r="S10018">
        <v>9167</v>
      </c>
    </row>
    <row r="10019" spans="1:19" x14ac:dyDescent="0.3">
      <c r="A10019" s="60" t="s">
        <v>18067</v>
      </c>
      <c r="B10019" s="60">
        <v>-1</v>
      </c>
      <c r="C10019" s="60" t="s">
        <v>18219</v>
      </c>
      <c r="D10019" s="60" t="str">
        <f>INDEX(Transcripts[#Data], MATCH(Exons[[#This Row],[Transcript stable ID]], Transcripts[Transcript stable ID], 0), 4)</f>
        <v>NM_033071.3</v>
      </c>
      <c r="E10019" t="s">
        <v>27</v>
      </c>
      <c r="J10019">
        <v>152957986</v>
      </c>
      <c r="K10019" s="47">
        <v>152697516</v>
      </c>
      <c r="L10019" s="47">
        <v>152697693</v>
      </c>
      <c r="N10019">
        <v>58</v>
      </c>
      <c r="O10019">
        <v>9605</v>
      </c>
      <c r="P10019">
        <v>9782</v>
      </c>
      <c r="Q10019" t="s">
        <v>18126</v>
      </c>
      <c r="R10019">
        <v>9168</v>
      </c>
      <c r="S10019">
        <v>9345</v>
      </c>
    </row>
    <row r="10020" spans="1:19" x14ac:dyDescent="0.3">
      <c r="A10020" s="60" t="s">
        <v>18067</v>
      </c>
      <c r="B10020" s="60">
        <v>-1</v>
      </c>
      <c r="C10020" s="60" t="s">
        <v>18219</v>
      </c>
      <c r="D10020" s="60" t="str">
        <f>INDEX(Transcripts[#Data], MATCH(Exons[[#This Row],[Transcript stable ID]], Transcripts[Transcript stable ID], 0), 4)</f>
        <v>NM_033071.3</v>
      </c>
      <c r="E10020" t="s">
        <v>27</v>
      </c>
      <c r="J10020">
        <v>152957986</v>
      </c>
      <c r="K10020" s="47">
        <v>152694172</v>
      </c>
      <c r="L10020" s="47">
        <v>152694354</v>
      </c>
      <c r="N10020">
        <v>59</v>
      </c>
      <c r="O10020">
        <v>9783</v>
      </c>
      <c r="P10020">
        <v>9965</v>
      </c>
      <c r="Q10020" t="s">
        <v>18127</v>
      </c>
      <c r="R10020">
        <v>9346</v>
      </c>
      <c r="S10020">
        <v>9528</v>
      </c>
    </row>
    <row r="10021" spans="1:19" x14ac:dyDescent="0.3">
      <c r="A10021" s="60" t="s">
        <v>18067</v>
      </c>
      <c r="B10021" s="60">
        <v>-1</v>
      </c>
      <c r="C10021" s="60" t="s">
        <v>18219</v>
      </c>
      <c r="D10021" s="60" t="str">
        <f>INDEX(Transcripts[#Data], MATCH(Exons[[#This Row],[Transcript stable ID]], Transcripts[Transcript stable ID], 0), 4)</f>
        <v>NM_033071.3</v>
      </c>
      <c r="E10021" t="s">
        <v>27</v>
      </c>
      <c r="J10021">
        <v>152957986</v>
      </c>
      <c r="K10021" s="47">
        <v>152690606</v>
      </c>
      <c r="L10021" s="47">
        <v>152690749</v>
      </c>
      <c r="N10021">
        <v>60</v>
      </c>
      <c r="O10021">
        <v>9966</v>
      </c>
      <c r="P10021">
        <v>10109</v>
      </c>
      <c r="Q10021" t="s">
        <v>18128</v>
      </c>
      <c r="R10021">
        <v>9529</v>
      </c>
      <c r="S10021">
        <v>9672</v>
      </c>
    </row>
    <row r="10022" spans="1:19" x14ac:dyDescent="0.3">
      <c r="A10022" s="60" t="s">
        <v>18067</v>
      </c>
      <c r="B10022" s="60">
        <v>-1</v>
      </c>
      <c r="C10022" s="60" t="s">
        <v>18219</v>
      </c>
      <c r="D10022" s="60" t="str">
        <f>INDEX(Transcripts[#Data], MATCH(Exons[[#This Row],[Transcript stable ID]], Transcripts[Transcript stable ID], 0), 4)</f>
        <v>NM_033071.3</v>
      </c>
      <c r="E10022" t="s">
        <v>27</v>
      </c>
      <c r="J10022">
        <v>152957986</v>
      </c>
      <c r="K10022" s="47">
        <v>152690107</v>
      </c>
      <c r="L10022" s="47">
        <v>152690262</v>
      </c>
      <c r="N10022">
        <v>61</v>
      </c>
      <c r="O10022">
        <v>10110</v>
      </c>
      <c r="P10022">
        <v>10265</v>
      </c>
      <c r="Q10022" t="s">
        <v>18129</v>
      </c>
      <c r="R10022">
        <v>9673</v>
      </c>
      <c r="S10022">
        <v>9828</v>
      </c>
    </row>
    <row r="10023" spans="1:19" x14ac:dyDescent="0.3">
      <c r="A10023" s="60" t="s">
        <v>18067</v>
      </c>
      <c r="B10023" s="60">
        <v>-1</v>
      </c>
      <c r="C10023" s="60" t="s">
        <v>18219</v>
      </c>
      <c r="D10023" s="60" t="str">
        <f>INDEX(Transcripts[#Data], MATCH(Exons[[#This Row],[Transcript stable ID]], Transcripts[Transcript stable ID], 0), 4)</f>
        <v>NM_033071.3</v>
      </c>
      <c r="E10023" t="s">
        <v>27</v>
      </c>
      <c r="J10023">
        <v>152957986</v>
      </c>
      <c r="K10023" s="47">
        <v>152688353</v>
      </c>
      <c r="L10023" s="47">
        <v>152688517</v>
      </c>
      <c r="N10023">
        <v>62</v>
      </c>
      <c r="O10023">
        <v>10266</v>
      </c>
      <c r="P10023">
        <v>10430</v>
      </c>
      <c r="Q10023" t="s">
        <v>18130</v>
      </c>
      <c r="R10023">
        <v>9829</v>
      </c>
      <c r="S10023">
        <v>9993</v>
      </c>
    </row>
    <row r="10024" spans="1:19" x14ac:dyDescent="0.3">
      <c r="A10024" s="60" t="s">
        <v>18067</v>
      </c>
      <c r="B10024" s="60">
        <v>-1</v>
      </c>
      <c r="C10024" s="60" t="s">
        <v>18219</v>
      </c>
      <c r="D10024" s="60" t="str">
        <f>INDEX(Transcripts[#Data], MATCH(Exons[[#This Row],[Transcript stable ID]], Transcripts[Transcript stable ID], 0), 4)</f>
        <v>NM_033071.3</v>
      </c>
      <c r="E10024" t="s">
        <v>27</v>
      </c>
      <c r="J10024">
        <v>152957986</v>
      </c>
      <c r="K10024" s="47">
        <v>152685982</v>
      </c>
      <c r="L10024" s="47">
        <v>152686154</v>
      </c>
      <c r="N10024">
        <v>63</v>
      </c>
      <c r="O10024">
        <v>10431</v>
      </c>
      <c r="P10024">
        <v>10603</v>
      </c>
      <c r="Q10024" t="s">
        <v>18131</v>
      </c>
      <c r="R10024">
        <v>9994</v>
      </c>
      <c r="S10024">
        <v>10166</v>
      </c>
    </row>
    <row r="10025" spans="1:19" x14ac:dyDescent="0.3">
      <c r="A10025" s="60" t="s">
        <v>18067</v>
      </c>
      <c r="B10025" s="60">
        <v>-1</v>
      </c>
      <c r="C10025" s="60" t="s">
        <v>18219</v>
      </c>
      <c r="D10025" s="60" t="str">
        <f>INDEX(Transcripts[#Data], MATCH(Exons[[#This Row],[Transcript stable ID]], Transcripts[Transcript stable ID], 0), 4)</f>
        <v>NM_033071.3</v>
      </c>
      <c r="E10025" t="s">
        <v>27</v>
      </c>
      <c r="J10025">
        <v>152957986</v>
      </c>
      <c r="K10025" s="47">
        <v>152683305</v>
      </c>
      <c r="L10025" s="47">
        <v>152683458</v>
      </c>
      <c r="N10025">
        <v>64</v>
      </c>
      <c r="O10025">
        <v>10604</v>
      </c>
      <c r="P10025">
        <v>10757</v>
      </c>
      <c r="Q10025" t="s">
        <v>18132</v>
      </c>
      <c r="R10025">
        <v>10167</v>
      </c>
      <c r="S10025">
        <v>10320</v>
      </c>
    </row>
    <row r="10026" spans="1:19" x14ac:dyDescent="0.3">
      <c r="A10026" s="60" t="s">
        <v>18067</v>
      </c>
      <c r="B10026" s="60">
        <v>-1</v>
      </c>
      <c r="C10026" s="60" t="s">
        <v>18219</v>
      </c>
      <c r="D10026" s="60" t="str">
        <f>INDEX(Transcripts[#Data], MATCH(Exons[[#This Row],[Transcript stable ID]], Transcripts[Transcript stable ID], 0), 4)</f>
        <v>NM_033071.3</v>
      </c>
      <c r="E10026" t="s">
        <v>27</v>
      </c>
      <c r="J10026">
        <v>152957986</v>
      </c>
      <c r="K10026" s="47">
        <v>152680450</v>
      </c>
      <c r="L10026" s="47">
        <v>152680593</v>
      </c>
      <c r="N10026">
        <v>65</v>
      </c>
      <c r="O10026">
        <v>10758</v>
      </c>
      <c r="P10026">
        <v>10901</v>
      </c>
      <c r="Q10026" t="s">
        <v>18133</v>
      </c>
      <c r="R10026">
        <v>10321</v>
      </c>
      <c r="S10026">
        <v>10464</v>
      </c>
    </row>
    <row r="10027" spans="1:19" x14ac:dyDescent="0.3">
      <c r="A10027" s="60" t="s">
        <v>18067</v>
      </c>
      <c r="B10027" s="60">
        <v>-1</v>
      </c>
      <c r="C10027" s="60" t="s">
        <v>18219</v>
      </c>
      <c r="D10027" s="60" t="str">
        <f>INDEX(Transcripts[#Data], MATCH(Exons[[#This Row],[Transcript stable ID]], Transcripts[Transcript stable ID], 0), 4)</f>
        <v>NM_033071.3</v>
      </c>
      <c r="E10027" t="s">
        <v>27</v>
      </c>
      <c r="J10027">
        <v>152957986</v>
      </c>
      <c r="K10027" s="47">
        <v>152679508</v>
      </c>
      <c r="L10027" s="47">
        <v>152679672</v>
      </c>
      <c r="N10027">
        <v>66</v>
      </c>
      <c r="O10027">
        <v>10902</v>
      </c>
      <c r="P10027">
        <v>11066</v>
      </c>
      <c r="Q10027" t="s">
        <v>18134</v>
      </c>
      <c r="R10027">
        <v>10465</v>
      </c>
      <c r="S10027">
        <v>10629</v>
      </c>
    </row>
    <row r="10028" spans="1:19" x14ac:dyDescent="0.3">
      <c r="A10028" s="60" t="s">
        <v>18067</v>
      </c>
      <c r="B10028" s="60">
        <v>-1</v>
      </c>
      <c r="C10028" s="60" t="s">
        <v>18219</v>
      </c>
      <c r="D10028" s="60" t="str">
        <f>INDEX(Transcripts[#Data], MATCH(Exons[[#This Row],[Transcript stable ID]], Transcripts[Transcript stable ID], 0), 4)</f>
        <v>NM_033071.3</v>
      </c>
      <c r="E10028" t="s">
        <v>27</v>
      </c>
      <c r="J10028">
        <v>152957986</v>
      </c>
      <c r="K10028" s="47">
        <v>152674724</v>
      </c>
      <c r="L10028" s="47">
        <v>152674879</v>
      </c>
      <c r="N10028">
        <v>68</v>
      </c>
      <c r="O10028">
        <v>11319</v>
      </c>
      <c r="P10028">
        <v>11474</v>
      </c>
      <c r="Q10028" t="s">
        <v>18136</v>
      </c>
      <c r="R10028">
        <v>10882</v>
      </c>
      <c r="S10028">
        <v>11037</v>
      </c>
    </row>
    <row r="10029" spans="1:19" x14ac:dyDescent="0.3">
      <c r="A10029" s="60" t="s">
        <v>18067</v>
      </c>
      <c r="B10029" s="60">
        <v>-1</v>
      </c>
      <c r="C10029" s="60" t="s">
        <v>18219</v>
      </c>
      <c r="D10029" s="60" t="str">
        <f>INDEX(Transcripts[#Data], MATCH(Exons[[#This Row],[Transcript stable ID]], Transcripts[Transcript stable ID], 0), 4)</f>
        <v>NM_033071.3</v>
      </c>
      <c r="E10029" t="s">
        <v>27</v>
      </c>
      <c r="J10029">
        <v>152957986</v>
      </c>
      <c r="K10029" s="47">
        <v>152674398</v>
      </c>
      <c r="L10029" s="47">
        <v>152674568</v>
      </c>
      <c r="N10029">
        <v>69</v>
      </c>
      <c r="O10029">
        <v>11475</v>
      </c>
      <c r="P10029">
        <v>11645</v>
      </c>
      <c r="Q10029" t="s">
        <v>18137</v>
      </c>
      <c r="R10029">
        <v>11038</v>
      </c>
      <c r="S10029">
        <v>11208</v>
      </c>
    </row>
    <row r="10030" spans="1:19" x14ac:dyDescent="0.3">
      <c r="A10030" s="60" t="s">
        <v>18067</v>
      </c>
      <c r="B10030" s="60">
        <v>-1</v>
      </c>
      <c r="C10030" s="60" t="s">
        <v>18219</v>
      </c>
      <c r="D10030" s="60" t="str">
        <f>INDEX(Transcripts[#Data], MATCH(Exons[[#This Row],[Transcript stable ID]], Transcripts[Transcript stable ID], 0), 4)</f>
        <v>NM_033071.3</v>
      </c>
      <c r="E10030" t="s">
        <v>27</v>
      </c>
      <c r="J10030">
        <v>152957986</v>
      </c>
      <c r="K10030" s="47">
        <v>152673162</v>
      </c>
      <c r="L10030" s="47">
        <v>152673488</v>
      </c>
      <c r="N10030">
        <v>70</v>
      </c>
      <c r="O10030">
        <v>11646</v>
      </c>
      <c r="P10030">
        <v>11972</v>
      </c>
      <c r="Q10030" t="s">
        <v>18138</v>
      </c>
      <c r="R10030">
        <v>11209</v>
      </c>
      <c r="S10030">
        <v>11535</v>
      </c>
    </row>
    <row r="10031" spans="1:19" x14ac:dyDescent="0.3">
      <c r="A10031" s="60" t="s">
        <v>18067</v>
      </c>
      <c r="B10031" s="60">
        <v>-1</v>
      </c>
      <c r="C10031" s="60" t="s">
        <v>18219</v>
      </c>
      <c r="D10031" s="60" t="str">
        <f>INDEX(Transcripts[#Data], MATCH(Exons[[#This Row],[Transcript stable ID]], Transcripts[Transcript stable ID], 0), 4)</f>
        <v>NM_033071.3</v>
      </c>
      <c r="E10031" t="s">
        <v>27</v>
      </c>
      <c r="J10031">
        <v>152957986</v>
      </c>
      <c r="K10031" s="47">
        <v>152671753</v>
      </c>
      <c r="L10031" s="47">
        <v>152671905</v>
      </c>
      <c r="N10031">
        <v>71</v>
      </c>
      <c r="O10031">
        <v>11973</v>
      </c>
      <c r="P10031">
        <v>12125</v>
      </c>
      <c r="Q10031" t="s">
        <v>18139</v>
      </c>
      <c r="R10031">
        <v>11536</v>
      </c>
      <c r="S10031">
        <v>11688</v>
      </c>
    </row>
    <row r="10032" spans="1:19" x14ac:dyDescent="0.3">
      <c r="A10032" s="60" t="s">
        <v>18067</v>
      </c>
      <c r="B10032" s="60">
        <v>-1</v>
      </c>
      <c r="C10032" s="60" t="s">
        <v>18219</v>
      </c>
      <c r="D10032" s="60" t="str">
        <f>INDEX(Transcripts[#Data], MATCH(Exons[[#This Row],[Transcript stable ID]], Transcripts[Transcript stable ID], 0), 4)</f>
        <v>NM_033071.3</v>
      </c>
      <c r="E10032" t="s">
        <v>27</v>
      </c>
      <c r="J10032">
        <v>152957986</v>
      </c>
      <c r="K10032" s="47">
        <v>152668194</v>
      </c>
      <c r="L10032" s="47">
        <v>152668370</v>
      </c>
      <c r="N10032">
        <v>72</v>
      </c>
      <c r="O10032">
        <v>12126</v>
      </c>
      <c r="P10032">
        <v>12302</v>
      </c>
      <c r="Q10032" t="s">
        <v>18141</v>
      </c>
      <c r="R10032">
        <v>11689</v>
      </c>
      <c r="S10032">
        <v>11865</v>
      </c>
    </row>
    <row r="10033" spans="1:19" x14ac:dyDescent="0.3">
      <c r="A10033" s="60" t="s">
        <v>18067</v>
      </c>
      <c r="B10033" s="60">
        <v>-1</v>
      </c>
      <c r="C10033" s="60" t="s">
        <v>18219</v>
      </c>
      <c r="D10033" s="60" t="str">
        <f>INDEX(Transcripts[#Data], MATCH(Exons[[#This Row],[Transcript stable ID]], Transcripts[Transcript stable ID], 0), 4)</f>
        <v>NM_033071.3</v>
      </c>
      <c r="E10033" t="s">
        <v>27</v>
      </c>
      <c r="J10033">
        <v>152957986</v>
      </c>
      <c r="K10033" s="47">
        <v>152665216</v>
      </c>
      <c r="L10033" s="47">
        <v>152665362</v>
      </c>
      <c r="N10033">
        <v>73</v>
      </c>
      <c r="O10033">
        <v>12303</v>
      </c>
      <c r="P10033">
        <v>12449</v>
      </c>
      <c r="Q10033" t="s">
        <v>18142</v>
      </c>
      <c r="R10033">
        <v>11866</v>
      </c>
      <c r="S10033">
        <v>12012</v>
      </c>
    </row>
    <row r="10034" spans="1:19" x14ac:dyDescent="0.3">
      <c r="A10034" s="60" t="s">
        <v>18067</v>
      </c>
      <c r="B10034" s="60">
        <v>-1</v>
      </c>
      <c r="C10034" s="60" t="s">
        <v>18219</v>
      </c>
      <c r="D10034" s="60" t="str">
        <f>INDEX(Transcripts[#Data], MATCH(Exons[[#This Row],[Transcript stable ID]], Transcripts[Transcript stable ID], 0), 4)</f>
        <v>NM_033071.3</v>
      </c>
      <c r="E10034" t="s">
        <v>27</v>
      </c>
      <c r="J10034">
        <v>152957986</v>
      </c>
      <c r="K10034" s="47">
        <v>152660376</v>
      </c>
      <c r="L10034" s="47">
        <v>152660501</v>
      </c>
      <c r="N10034">
        <v>74</v>
      </c>
      <c r="O10034">
        <v>12450</v>
      </c>
      <c r="P10034">
        <v>12575</v>
      </c>
      <c r="Q10034" t="s">
        <v>18143</v>
      </c>
      <c r="R10034">
        <v>12013</v>
      </c>
      <c r="S10034">
        <v>12138</v>
      </c>
    </row>
    <row r="10035" spans="1:19" x14ac:dyDescent="0.3">
      <c r="A10035" s="60" t="s">
        <v>18067</v>
      </c>
      <c r="B10035" s="60">
        <v>-1</v>
      </c>
      <c r="C10035" s="60" t="s">
        <v>18219</v>
      </c>
      <c r="D10035" s="60" t="str">
        <f>INDEX(Transcripts[#Data], MATCH(Exons[[#This Row],[Transcript stable ID]], Transcripts[Transcript stable ID], 0), 4)</f>
        <v>NM_033071.3</v>
      </c>
      <c r="E10035" t="s">
        <v>27</v>
      </c>
      <c r="J10035">
        <v>152957986</v>
      </c>
      <c r="K10035" s="47">
        <v>152657976</v>
      </c>
      <c r="L10035" s="47">
        <v>152658152</v>
      </c>
      <c r="N10035">
        <v>75</v>
      </c>
      <c r="O10035">
        <v>12576</v>
      </c>
      <c r="P10035">
        <v>12752</v>
      </c>
      <c r="Q10035" t="s">
        <v>18144</v>
      </c>
      <c r="R10035">
        <v>12139</v>
      </c>
      <c r="S10035">
        <v>12315</v>
      </c>
    </row>
    <row r="10036" spans="1:19" x14ac:dyDescent="0.3">
      <c r="A10036" s="60" t="s">
        <v>18067</v>
      </c>
      <c r="B10036" s="60">
        <v>-1</v>
      </c>
      <c r="C10036" s="60" t="s">
        <v>18219</v>
      </c>
      <c r="D10036" s="60" t="str">
        <f>INDEX(Transcripts[#Data], MATCH(Exons[[#This Row],[Transcript stable ID]], Transcripts[Transcript stable ID], 0), 4)</f>
        <v>NM_033071.3</v>
      </c>
      <c r="E10036" t="s">
        <v>27</v>
      </c>
      <c r="J10036">
        <v>152957986</v>
      </c>
      <c r="K10036" s="47">
        <v>152655143</v>
      </c>
      <c r="L10036" s="47">
        <v>152655408</v>
      </c>
      <c r="N10036">
        <v>76</v>
      </c>
      <c r="O10036">
        <v>12753</v>
      </c>
      <c r="P10036">
        <v>13018</v>
      </c>
      <c r="Q10036" t="s">
        <v>18145</v>
      </c>
      <c r="R10036">
        <v>12316</v>
      </c>
      <c r="S10036">
        <v>12581</v>
      </c>
    </row>
    <row r="10037" spans="1:19" x14ac:dyDescent="0.3">
      <c r="A10037" s="60" t="s">
        <v>18067</v>
      </c>
      <c r="B10037" s="60">
        <v>-1</v>
      </c>
      <c r="C10037" s="60" t="s">
        <v>18219</v>
      </c>
      <c r="D10037" s="60" t="str">
        <f>INDEX(Transcripts[#Data], MATCH(Exons[[#This Row],[Transcript stable ID]], Transcripts[Transcript stable ID], 0), 4)</f>
        <v>NM_033071.3</v>
      </c>
      <c r="E10037" t="s">
        <v>27</v>
      </c>
      <c r="J10037">
        <v>152957986</v>
      </c>
      <c r="K10037" s="47">
        <v>152650865</v>
      </c>
      <c r="L10037" s="47">
        <v>152653025</v>
      </c>
      <c r="N10037">
        <v>77</v>
      </c>
      <c r="O10037">
        <v>13019</v>
      </c>
      <c r="P10037">
        <v>15179</v>
      </c>
      <c r="Q10037" t="s">
        <v>18146</v>
      </c>
      <c r="R10037">
        <v>12582</v>
      </c>
      <c r="S10037">
        <v>14742</v>
      </c>
    </row>
    <row r="10038" spans="1:19" x14ac:dyDescent="0.3">
      <c r="A10038" s="60" t="s">
        <v>18067</v>
      </c>
      <c r="B10038" s="60">
        <v>-1</v>
      </c>
      <c r="C10038" s="60" t="s">
        <v>18219</v>
      </c>
      <c r="D10038" s="60" t="str">
        <f>INDEX(Transcripts[#Data], MATCH(Exons[[#This Row],[Transcript stable ID]], Transcripts[Transcript stable ID], 0), 4)</f>
        <v>NM_033071.3</v>
      </c>
      <c r="E10038" t="s">
        <v>27</v>
      </c>
      <c r="J10038">
        <v>152957986</v>
      </c>
      <c r="K10038" s="47">
        <v>152647431</v>
      </c>
      <c r="L10038" s="47">
        <v>152647768</v>
      </c>
      <c r="N10038">
        <v>78</v>
      </c>
      <c r="O10038">
        <v>15180</v>
      </c>
      <c r="P10038">
        <v>15517</v>
      </c>
      <c r="Q10038" t="s">
        <v>18147</v>
      </c>
      <c r="R10038">
        <v>14743</v>
      </c>
      <c r="S10038">
        <v>15080</v>
      </c>
    </row>
    <row r="10039" spans="1:19" x14ac:dyDescent="0.3">
      <c r="A10039" s="60" t="s">
        <v>18067</v>
      </c>
      <c r="B10039" s="60">
        <v>-1</v>
      </c>
      <c r="C10039" s="60" t="s">
        <v>18219</v>
      </c>
      <c r="D10039" s="60" t="str">
        <f>INDEX(Transcripts[#Data], MATCH(Exons[[#This Row],[Transcript stable ID]], Transcripts[Transcript stable ID], 0), 4)</f>
        <v>NM_033071.3</v>
      </c>
      <c r="E10039" t="s">
        <v>27</v>
      </c>
      <c r="J10039">
        <v>152957986</v>
      </c>
      <c r="K10039" s="47">
        <v>152647093</v>
      </c>
      <c r="L10039" s="47">
        <v>152647237</v>
      </c>
      <c r="N10039">
        <v>79</v>
      </c>
      <c r="O10039">
        <v>15518</v>
      </c>
      <c r="P10039">
        <v>15662</v>
      </c>
      <c r="Q10039" t="s">
        <v>18148</v>
      </c>
      <c r="R10039">
        <v>15081</v>
      </c>
      <c r="S10039">
        <v>15225</v>
      </c>
    </row>
    <row r="10040" spans="1:19" x14ac:dyDescent="0.3">
      <c r="A10040" s="60" t="s">
        <v>18067</v>
      </c>
      <c r="B10040" s="60">
        <v>-1</v>
      </c>
      <c r="C10040" s="60" t="s">
        <v>18219</v>
      </c>
      <c r="D10040" s="60" t="str">
        <f>INDEX(Transcripts[#Data], MATCH(Exons[[#This Row],[Transcript stable ID]], Transcripts[Transcript stable ID], 0), 4)</f>
        <v>NM_033071.3</v>
      </c>
      <c r="E10040" t="s">
        <v>27</v>
      </c>
      <c r="J10040">
        <v>152957986</v>
      </c>
      <c r="K10040" s="47">
        <v>152646219</v>
      </c>
      <c r="L10040" s="47">
        <v>152646437</v>
      </c>
      <c r="N10040">
        <v>80</v>
      </c>
      <c r="O10040">
        <v>15663</v>
      </c>
      <c r="P10040">
        <v>15881</v>
      </c>
      <c r="Q10040" t="s">
        <v>18149</v>
      </c>
      <c r="R10040">
        <v>15226</v>
      </c>
      <c r="S10040">
        <v>15444</v>
      </c>
    </row>
    <row r="10041" spans="1:19" x14ac:dyDescent="0.3">
      <c r="A10041" s="60" t="s">
        <v>18067</v>
      </c>
      <c r="B10041" s="60">
        <v>-1</v>
      </c>
      <c r="C10041" s="60" t="s">
        <v>18219</v>
      </c>
      <c r="D10041" s="60" t="str">
        <f>INDEX(Transcripts[#Data], MATCH(Exons[[#This Row],[Transcript stable ID]], Transcripts[Transcript stable ID], 0), 4)</f>
        <v>NM_033071.3</v>
      </c>
      <c r="E10041" t="s">
        <v>27</v>
      </c>
      <c r="J10041">
        <v>152957986</v>
      </c>
      <c r="K10041" s="47">
        <v>152644613</v>
      </c>
      <c r="L10041" s="47">
        <v>152644872</v>
      </c>
      <c r="N10041">
        <v>81</v>
      </c>
      <c r="O10041">
        <v>15882</v>
      </c>
      <c r="P10041">
        <v>16141</v>
      </c>
      <c r="Q10041" t="s">
        <v>18150</v>
      </c>
      <c r="R10041">
        <v>15445</v>
      </c>
      <c r="S10041">
        <v>15704</v>
      </c>
    </row>
    <row r="10042" spans="1:19" x14ac:dyDescent="0.3">
      <c r="A10042" s="60" t="s">
        <v>18067</v>
      </c>
      <c r="B10042" s="60">
        <v>-1</v>
      </c>
      <c r="C10042" s="60" t="s">
        <v>18219</v>
      </c>
      <c r="D10042" s="60" t="str">
        <f>INDEX(Transcripts[#Data], MATCH(Exons[[#This Row],[Transcript stable ID]], Transcripts[Transcript stable ID], 0), 4)</f>
        <v>NM_033071.3</v>
      </c>
      <c r="E10042" t="s">
        <v>27</v>
      </c>
      <c r="J10042">
        <v>152957986</v>
      </c>
      <c r="K10042" s="47">
        <v>152642856</v>
      </c>
      <c r="L10042" s="47">
        <v>152643021</v>
      </c>
      <c r="N10042">
        <v>82</v>
      </c>
      <c r="O10042">
        <v>16142</v>
      </c>
      <c r="P10042">
        <v>16307</v>
      </c>
      <c r="Q10042" t="s">
        <v>18151</v>
      </c>
      <c r="R10042">
        <v>15705</v>
      </c>
      <c r="S10042">
        <v>15870</v>
      </c>
    </row>
    <row r="10043" spans="1:19" x14ac:dyDescent="0.3">
      <c r="A10043" s="60" t="s">
        <v>18067</v>
      </c>
      <c r="B10043" s="60">
        <v>-1</v>
      </c>
      <c r="C10043" s="60" t="s">
        <v>18219</v>
      </c>
      <c r="D10043" s="60" t="str">
        <f>INDEX(Transcripts[#Data], MATCH(Exons[[#This Row],[Transcript stable ID]], Transcripts[Transcript stable ID], 0), 4)</f>
        <v>NM_033071.3</v>
      </c>
      <c r="E10043" t="s">
        <v>27</v>
      </c>
      <c r="J10043">
        <v>152957986</v>
      </c>
      <c r="K10043" s="47">
        <v>152642373</v>
      </c>
      <c r="L10043" s="47">
        <v>152642525</v>
      </c>
      <c r="N10043">
        <v>83</v>
      </c>
      <c r="O10043">
        <v>16308</v>
      </c>
      <c r="P10043">
        <v>16460</v>
      </c>
      <c r="Q10043" t="s">
        <v>18152</v>
      </c>
      <c r="R10043">
        <v>15871</v>
      </c>
      <c r="S10043">
        <v>16023</v>
      </c>
    </row>
    <row r="10044" spans="1:19" x14ac:dyDescent="0.3">
      <c r="A10044" s="60" t="s">
        <v>18067</v>
      </c>
      <c r="B10044" s="60">
        <v>-1</v>
      </c>
      <c r="C10044" s="60" t="s">
        <v>18219</v>
      </c>
      <c r="D10044" s="60" t="str">
        <f>INDEX(Transcripts[#Data], MATCH(Exons[[#This Row],[Transcript stable ID]], Transcripts[Transcript stable ID], 0), 4)</f>
        <v>NM_033071.3</v>
      </c>
      <c r="E10044" t="s">
        <v>27</v>
      </c>
      <c r="J10044">
        <v>152957986</v>
      </c>
      <c r="K10044" s="47">
        <v>152639998</v>
      </c>
      <c r="L10044" s="47">
        <v>152640150</v>
      </c>
      <c r="N10044">
        <v>84</v>
      </c>
      <c r="O10044">
        <v>16461</v>
      </c>
      <c r="P10044">
        <v>16613</v>
      </c>
      <c r="Q10044" t="s">
        <v>18153</v>
      </c>
      <c r="R10044">
        <v>16024</v>
      </c>
      <c r="S10044">
        <v>16176</v>
      </c>
    </row>
    <row r="10045" spans="1:19" x14ac:dyDescent="0.3">
      <c r="A10045" s="60" t="s">
        <v>18067</v>
      </c>
      <c r="B10045" s="60">
        <v>-1</v>
      </c>
      <c r="C10045" s="60" t="s">
        <v>18219</v>
      </c>
      <c r="D10045" s="60" t="str">
        <f>INDEX(Transcripts[#Data], MATCH(Exons[[#This Row],[Transcript stable ID]], Transcripts[Transcript stable ID], 0), 4)</f>
        <v>NM_033071.3</v>
      </c>
      <c r="E10045" t="s">
        <v>27</v>
      </c>
      <c r="J10045">
        <v>152957986</v>
      </c>
      <c r="K10045" s="47">
        <v>152639216</v>
      </c>
      <c r="L10045" s="47">
        <v>152639398</v>
      </c>
      <c r="N10045">
        <v>85</v>
      </c>
      <c r="O10045">
        <v>16614</v>
      </c>
      <c r="P10045">
        <v>16796</v>
      </c>
      <c r="Q10045" t="s">
        <v>18154</v>
      </c>
      <c r="R10045">
        <v>16177</v>
      </c>
      <c r="S10045">
        <v>16359</v>
      </c>
    </row>
    <row r="10046" spans="1:19" x14ac:dyDescent="0.3">
      <c r="A10046" s="60" t="s">
        <v>18067</v>
      </c>
      <c r="B10046" s="60">
        <v>-1</v>
      </c>
      <c r="C10046" s="60" t="s">
        <v>18219</v>
      </c>
      <c r="D10046" s="60" t="str">
        <f>INDEX(Transcripts[#Data], MATCH(Exons[[#This Row],[Transcript stable ID]], Transcripts[Transcript stable ID], 0), 4)</f>
        <v>NM_033071.3</v>
      </c>
      <c r="E10046" t="s">
        <v>27</v>
      </c>
      <c r="J10046">
        <v>152957986</v>
      </c>
      <c r="K10046" s="47">
        <v>152637984</v>
      </c>
      <c r="L10046" s="47">
        <v>152638121</v>
      </c>
      <c r="N10046">
        <v>86</v>
      </c>
      <c r="O10046">
        <v>16797</v>
      </c>
      <c r="P10046">
        <v>16934</v>
      </c>
      <c r="Q10046" t="s">
        <v>18155</v>
      </c>
      <c r="R10046">
        <v>16360</v>
      </c>
      <c r="S10046">
        <v>16497</v>
      </c>
    </row>
    <row r="10047" spans="1:19" x14ac:dyDescent="0.3">
      <c r="A10047" s="60" t="s">
        <v>18067</v>
      </c>
      <c r="B10047" s="60">
        <v>-1</v>
      </c>
      <c r="C10047" s="60" t="s">
        <v>18219</v>
      </c>
      <c r="D10047" s="60" t="str">
        <f>INDEX(Transcripts[#Data], MATCH(Exons[[#This Row],[Transcript stable ID]], Transcripts[Transcript stable ID], 0), 4)</f>
        <v>NM_033071.3</v>
      </c>
      <c r="E10047" t="s">
        <v>27</v>
      </c>
      <c r="J10047">
        <v>152957986</v>
      </c>
      <c r="K10047" s="47">
        <v>152631823</v>
      </c>
      <c r="L10047" s="47">
        <v>152632008</v>
      </c>
      <c r="N10047">
        <v>87</v>
      </c>
      <c r="O10047">
        <v>16935</v>
      </c>
      <c r="P10047">
        <v>17120</v>
      </c>
      <c r="Q10047" t="s">
        <v>18156</v>
      </c>
      <c r="R10047">
        <v>16498</v>
      </c>
      <c r="S10047">
        <v>16683</v>
      </c>
    </row>
    <row r="10048" spans="1:19" x14ac:dyDescent="0.3">
      <c r="A10048" s="60" t="s">
        <v>18067</v>
      </c>
      <c r="B10048" s="60">
        <v>-1</v>
      </c>
      <c r="C10048" s="60" t="s">
        <v>18219</v>
      </c>
      <c r="D10048" s="60" t="str">
        <f>INDEX(Transcripts[#Data], MATCH(Exons[[#This Row],[Transcript stable ID]], Transcripts[Transcript stable ID], 0), 4)</f>
        <v>NM_033071.3</v>
      </c>
      <c r="E10048" t="s">
        <v>27</v>
      </c>
      <c r="J10048">
        <v>152957986</v>
      </c>
      <c r="K10048" s="47">
        <v>152631531</v>
      </c>
      <c r="L10048" s="47">
        <v>152631653</v>
      </c>
      <c r="N10048">
        <v>88</v>
      </c>
      <c r="O10048">
        <v>17121</v>
      </c>
      <c r="P10048">
        <v>17243</v>
      </c>
      <c r="Q10048" t="s">
        <v>18157</v>
      </c>
      <c r="R10048">
        <v>16684</v>
      </c>
      <c r="S10048">
        <v>16806</v>
      </c>
    </row>
    <row r="10049" spans="1:19" x14ac:dyDescent="0.3">
      <c r="A10049" s="60" t="s">
        <v>18067</v>
      </c>
      <c r="B10049" s="60">
        <v>-1</v>
      </c>
      <c r="C10049" s="60" t="s">
        <v>18219</v>
      </c>
      <c r="D10049" s="60" t="str">
        <f>INDEX(Transcripts[#Data], MATCH(Exons[[#This Row],[Transcript stable ID]], Transcripts[Transcript stable ID], 0), 4)</f>
        <v>NM_033071.3</v>
      </c>
      <c r="E10049" t="s">
        <v>27</v>
      </c>
      <c r="J10049">
        <v>152957986</v>
      </c>
      <c r="K10049" s="47">
        <v>152623004</v>
      </c>
      <c r="L10049" s="47">
        <v>152623198</v>
      </c>
      <c r="N10049">
        <v>91</v>
      </c>
      <c r="O10049">
        <v>17571</v>
      </c>
      <c r="P10049">
        <v>17765</v>
      </c>
      <c r="Q10049" t="s">
        <v>18160</v>
      </c>
      <c r="R10049">
        <v>17134</v>
      </c>
      <c r="S10049">
        <v>17328</v>
      </c>
    </row>
    <row r="10050" spans="1:19" x14ac:dyDescent="0.3">
      <c r="A10050" s="60" t="s">
        <v>18067</v>
      </c>
      <c r="B10050" s="60">
        <v>-1</v>
      </c>
      <c r="C10050" s="60" t="s">
        <v>18219</v>
      </c>
      <c r="D10050" s="60" t="str">
        <f>INDEX(Transcripts[#Data], MATCH(Exons[[#This Row],[Transcript stable ID]], Transcripts[Transcript stable ID], 0), 4)</f>
        <v>NM_033071.3</v>
      </c>
      <c r="E10050" t="s">
        <v>27</v>
      </c>
      <c r="J10050">
        <v>152957986</v>
      </c>
      <c r="K10050" s="47">
        <v>152621776</v>
      </c>
      <c r="L10050" s="47">
        <v>152621916</v>
      </c>
      <c r="N10050">
        <v>92</v>
      </c>
      <c r="O10050">
        <v>17766</v>
      </c>
      <c r="P10050">
        <v>17906</v>
      </c>
      <c r="Q10050" t="s">
        <v>18161</v>
      </c>
      <c r="R10050">
        <v>17329</v>
      </c>
      <c r="S10050">
        <v>17469</v>
      </c>
    </row>
    <row r="10051" spans="1:19" x14ac:dyDescent="0.3">
      <c r="A10051" s="60" t="s">
        <v>18067</v>
      </c>
      <c r="B10051" s="60">
        <v>-1</v>
      </c>
      <c r="C10051" s="60" t="s">
        <v>18219</v>
      </c>
      <c r="D10051" s="60" t="str">
        <f>INDEX(Transcripts[#Data], MATCH(Exons[[#This Row],[Transcript stable ID]], Transcripts[Transcript stable ID], 0), 4)</f>
        <v>NM_033071.3</v>
      </c>
      <c r="E10051" t="s">
        <v>27</v>
      </c>
      <c r="J10051">
        <v>152957986</v>
      </c>
      <c r="K10051" s="47">
        <v>152615095</v>
      </c>
      <c r="L10051" s="47">
        <v>152615262</v>
      </c>
      <c r="N10051">
        <v>93</v>
      </c>
      <c r="O10051">
        <v>17907</v>
      </c>
      <c r="P10051">
        <v>18074</v>
      </c>
      <c r="Q10051" t="s">
        <v>18162</v>
      </c>
      <c r="R10051">
        <v>17470</v>
      </c>
      <c r="S10051">
        <v>17637</v>
      </c>
    </row>
    <row r="10052" spans="1:19" x14ac:dyDescent="0.3">
      <c r="A10052" s="60" t="s">
        <v>18067</v>
      </c>
      <c r="B10052" s="60">
        <v>-1</v>
      </c>
      <c r="C10052" s="60" t="s">
        <v>18219</v>
      </c>
      <c r="D10052" s="60" t="str">
        <f>INDEX(Transcripts[#Data], MATCH(Exons[[#This Row],[Transcript stable ID]], Transcripts[Transcript stable ID], 0), 4)</f>
        <v>NM_033071.3</v>
      </c>
      <c r="E10052" t="s">
        <v>27</v>
      </c>
      <c r="J10052">
        <v>152957986</v>
      </c>
      <c r="K10052" s="47">
        <v>152614723</v>
      </c>
      <c r="L10052" s="47">
        <v>152614884</v>
      </c>
      <c r="N10052">
        <v>94</v>
      </c>
      <c r="O10052">
        <v>18075</v>
      </c>
      <c r="P10052">
        <v>18236</v>
      </c>
      <c r="Q10052" t="s">
        <v>18163</v>
      </c>
      <c r="R10052">
        <v>17638</v>
      </c>
      <c r="S10052">
        <v>17799</v>
      </c>
    </row>
    <row r="10053" spans="1:19" x14ac:dyDescent="0.3">
      <c r="A10053" s="60" t="s">
        <v>18067</v>
      </c>
      <c r="B10053" s="60">
        <v>-1</v>
      </c>
      <c r="C10053" s="60" t="s">
        <v>18219</v>
      </c>
      <c r="D10053" s="60" t="str">
        <f>INDEX(Transcripts[#Data], MATCH(Exons[[#This Row],[Transcript stable ID]], Transcripts[Transcript stable ID], 0), 4)</f>
        <v>NM_033071.3</v>
      </c>
      <c r="E10053" t="s">
        <v>27</v>
      </c>
      <c r="J10053">
        <v>152957986</v>
      </c>
      <c r="K10053" s="47">
        <v>152605113</v>
      </c>
      <c r="L10053" s="47">
        <v>152605307</v>
      </c>
      <c r="N10053">
        <v>95</v>
      </c>
      <c r="O10053">
        <v>18237</v>
      </c>
      <c r="P10053">
        <v>18431</v>
      </c>
      <c r="Q10053" t="s">
        <v>18164</v>
      </c>
      <c r="R10053">
        <v>17800</v>
      </c>
      <c r="S10053">
        <v>17994</v>
      </c>
    </row>
    <row r="10054" spans="1:19" x14ac:dyDescent="0.3">
      <c r="A10054" s="60" t="s">
        <v>18067</v>
      </c>
      <c r="B10054" s="60">
        <v>-1</v>
      </c>
      <c r="C10054" s="60" t="s">
        <v>18219</v>
      </c>
      <c r="D10054" s="60" t="str">
        <f>INDEX(Transcripts[#Data], MATCH(Exons[[#This Row],[Transcript stable ID]], Transcripts[Transcript stable ID], 0), 4)</f>
        <v>NM_033071.3</v>
      </c>
      <c r="E10054" t="s">
        <v>27</v>
      </c>
      <c r="J10054">
        <v>152957986</v>
      </c>
      <c r="K10054" s="47">
        <v>152602942</v>
      </c>
      <c r="L10054" s="47">
        <v>152603115</v>
      </c>
      <c r="N10054">
        <v>96</v>
      </c>
      <c r="O10054">
        <v>18432</v>
      </c>
      <c r="P10054">
        <v>18605</v>
      </c>
      <c r="Q10054" t="s">
        <v>18165</v>
      </c>
      <c r="R10054">
        <v>17995</v>
      </c>
      <c r="S10054">
        <v>18168</v>
      </c>
    </row>
    <row r="10055" spans="1:19" x14ac:dyDescent="0.3">
      <c r="A10055" s="60" t="s">
        <v>18067</v>
      </c>
      <c r="B10055" s="60">
        <v>-1</v>
      </c>
      <c r="C10055" s="60" t="s">
        <v>18219</v>
      </c>
      <c r="D10055" s="60" t="str">
        <f>INDEX(Transcripts[#Data], MATCH(Exons[[#This Row],[Transcript stable ID]], Transcripts[Transcript stable ID], 0), 4)</f>
        <v>NM_033071.3</v>
      </c>
      <c r="E10055" t="s">
        <v>27</v>
      </c>
      <c r="J10055">
        <v>152957986</v>
      </c>
      <c r="K10055" s="47">
        <v>152599224</v>
      </c>
      <c r="L10055" s="47">
        <v>152599415</v>
      </c>
      <c r="N10055">
        <v>97</v>
      </c>
      <c r="O10055">
        <v>18606</v>
      </c>
      <c r="P10055">
        <v>18797</v>
      </c>
      <c r="Q10055" t="s">
        <v>18166</v>
      </c>
      <c r="R10055">
        <v>18169</v>
      </c>
      <c r="S10055">
        <v>18360</v>
      </c>
    </row>
    <row r="10056" spans="1:19" x14ac:dyDescent="0.3">
      <c r="A10056" s="60" t="s">
        <v>18067</v>
      </c>
      <c r="B10056" s="60">
        <v>-1</v>
      </c>
      <c r="C10056" s="60" t="s">
        <v>18219</v>
      </c>
      <c r="D10056" s="60" t="str">
        <f>INDEX(Transcripts[#Data], MATCH(Exons[[#This Row],[Transcript stable ID]], Transcripts[Transcript stable ID], 0), 4)</f>
        <v>NM_033071.3</v>
      </c>
      <c r="E10056" t="s">
        <v>27</v>
      </c>
      <c r="J10056">
        <v>152957986</v>
      </c>
      <c r="K10056" s="47">
        <v>152590290</v>
      </c>
      <c r="L10056" s="47">
        <v>152590421</v>
      </c>
      <c r="N10056">
        <v>98</v>
      </c>
      <c r="O10056">
        <v>18798</v>
      </c>
      <c r="P10056">
        <v>18929</v>
      </c>
      <c r="Q10056" t="s">
        <v>18167</v>
      </c>
      <c r="R10056">
        <v>18361</v>
      </c>
      <c r="S10056">
        <v>18492</v>
      </c>
    </row>
    <row r="10057" spans="1:19" x14ac:dyDescent="0.3">
      <c r="A10057" s="60" t="s">
        <v>18067</v>
      </c>
      <c r="B10057" s="60">
        <v>-1</v>
      </c>
      <c r="C10057" s="60" t="s">
        <v>18219</v>
      </c>
      <c r="D10057" s="60" t="str">
        <f>INDEX(Transcripts[#Data], MATCH(Exons[[#This Row],[Transcript stable ID]], Transcripts[Transcript stable ID], 0), 4)</f>
        <v>NM_033071.3</v>
      </c>
      <c r="E10057" t="s">
        <v>27</v>
      </c>
      <c r="J10057">
        <v>152957986</v>
      </c>
      <c r="K10057" s="47">
        <v>152589191</v>
      </c>
      <c r="L10057" s="47">
        <v>152589300</v>
      </c>
      <c r="N10057">
        <v>99</v>
      </c>
      <c r="O10057">
        <v>18930</v>
      </c>
      <c r="P10057">
        <v>19039</v>
      </c>
      <c r="Q10057" t="s">
        <v>18168</v>
      </c>
      <c r="R10057">
        <v>18493</v>
      </c>
      <c r="S10057">
        <v>18602</v>
      </c>
    </row>
    <row r="10058" spans="1:19" x14ac:dyDescent="0.3">
      <c r="A10058" s="60" t="s">
        <v>18067</v>
      </c>
      <c r="B10058" s="60">
        <v>-1</v>
      </c>
      <c r="C10058" s="60" t="s">
        <v>18219</v>
      </c>
      <c r="D10058" s="60" t="str">
        <f>INDEX(Transcripts[#Data], MATCH(Exons[[#This Row],[Transcript stable ID]], Transcripts[Transcript stable ID], 0), 4)</f>
        <v>NM_033071.3</v>
      </c>
      <c r="E10058" t="s">
        <v>27</v>
      </c>
      <c r="J10058">
        <v>152957986</v>
      </c>
      <c r="K10058" s="47">
        <v>152583167</v>
      </c>
      <c r="L10058" s="47">
        <v>152583323</v>
      </c>
      <c r="N10058">
        <v>100</v>
      </c>
      <c r="O10058">
        <v>19040</v>
      </c>
      <c r="P10058">
        <v>19196</v>
      </c>
      <c r="Q10058" t="s">
        <v>18169</v>
      </c>
      <c r="R10058">
        <v>18603</v>
      </c>
      <c r="S10058">
        <v>18759</v>
      </c>
    </row>
    <row r="10059" spans="1:19" x14ac:dyDescent="0.3">
      <c r="A10059" s="60" t="s">
        <v>18067</v>
      </c>
      <c r="B10059" s="60">
        <v>-1</v>
      </c>
      <c r="C10059" s="60" t="s">
        <v>18219</v>
      </c>
      <c r="D10059" s="60" t="str">
        <f>INDEX(Transcripts[#Data], MATCH(Exons[[#This Row],[Transcript stable ID]], Transcripts[Transcript stable ID], 0), 4)</f>
        <v>NM_033071.3</v>
      </c>
      <c r="E10059" t="s">
        <v>27</v>
      </c>
      <c r="J10059">
        <v>152957986</v>
      </c>
      <c r="K10059" s="47">
        <v>152577769</v>
      </c>
      <c r="L10059" s="47">
        <v>152577900</v>
      </c>
      <c r="N10059">
        <v>101</v>
      </c>
      <c r="O10059">
        <v>19197</v>
      </c>
      <c r="P10059">
        <v>19328</v>
      </c>
      <c r="Q10059" t="s">
        <v>18170</v>
      </c>
      <c r="R10059">
        <v>18760</v>
      </c>
      <c r="S10059">
        <v>18891</v>
      </c>
    </row>
    <row r="10060" spans="1:19" x14ac:dyDescent="0.3">
      <c r="A10060" s="60" t="s">
        <v>18067</v>
      </c>
      <c r="B10060" s="60">
        <v>-1</v>
      </c>
      <c r="C10060" s="60" t="s">
        <v>18219</v>
      </c>
      <c r="D10060" s="60" t="str">
        <f>INDEX(Transcripts[#Data], MATCH(Exons[[#This Row],[Transcript stable ID]], Transcripts[Transcript stable ID], 0), 4)</f>
        <v>NM_033071.3</v>
      </c>
      <c r="E10060" t="s">
        <v>27</v>
      </c>
      <c r="J10060">
        <v>152957986</v>
      </c>
      <c r="K10060" s="47">
        <v>152576726</v>
      </c>
      <c r="L10060" s="47">
        <v>152576881</v>
      </c>
      <c r="N10060">
        <v>102</v>
      </c>
      <c r="O10060">
        <v>19329</v>
      </c>
      <c r="P10060">
        <v>19484</v>
      </c>
      <c r="Q10060" t="s">
        <v>18171</v>
      </c>
      <c r="R10060">
        <v>18892</v>
      </c>
      <c r="S10060">
        <v>19047</v>
      </c>
    </row>
    <row r="10061" spans="1:19" x14ac:dyDescent="0.3">
      <c r="A10061" s="60" t="s">
        <v>18067</v>
      </c>
      <c r="B10061" s="60">
        <v>-1</v>
      </c>
      <c r="C10061" s="60" t="s">
        <v>18219</v>
      </c>
      <c r="D10061" s="60" t="str">
        <f>INDEX(Transcripts[#Data], MATCH(Exons[[#This Row],[Transcript stable ID]], Transcripts[Transcript stable ID], 0), 4)</f>
        <v>NM_033071.3</v>
      </c>
      <c r="E10061" t="s">
        <v>27</v>
      </c>
      <c r="J10061">
        <v>152957986</v>
      </c>
      <c r="K10061" s="47">
        <v>152576015</v>
      </c>
      <c r="L10061" s="47">
        <v>152576224</v>
      </c>
      <c r="N10061">
        <v>103</v>
      </c>
      <c r="O10061">
        <v>19485</v>
      </c>
      <c r="P10061">
        <v>19694</v>
      </c>
      <c r="Q10061" t="s">
        <v>18172</v>
      </c>
      <c r="R10061">
        <v>19048</v>
      </c>
      <c r="S10061">
        <v>19257</v>
      </c>
    </row>
    <row r="10062" spans="1:19" x14ac:dyDescent="0.3">
      <c r="A10062" s="60" t="s">
        <v>18067</v>
      </c>
      <c r="B10062" s="60">
        <v>-1</v>
      </c>
      <c r="C10062" s="60" t="s">
        <v>18219</v>
      </c>
      <c r="D10062" s="60" t="str">
        <f>INDEX(Transcripts[#Data], MATCH(Exons[[#This Row],[Transcript stable ID]], Transcripts[Transcript stable ID], 0), 4)</f>
        <v>NM_033071.3</v>
      </c>
      <c r="E10062" t="s">
        <v>27</v>
      </c>
      <c r="J10062">
        <v>152957986</v>
      </c>
      <c r="K10062" s="47">
        <v>152570296</v>
      </c>
      <c r="L10062" s="47">
        <v>152570397</v>
      </c>
      <c r="N10062">
        <v>104</v>
      </c>
      <c r="O10062">
        <v>19695</v>
      </c>
      <c r="P10062">
        <v>19796</v>
      </c>
      <c r="Q10062" t="s">
        <v>18173</v>
      </c>
      <c r="R10062">
        <v>19258</v>
      </c>
      <c r="S10062">
        <v>19359</v>
      </c>
    </row>
    <row r="10063" spans="1:19" x14ac:dyDescent="0.3">
      <c r="A10063" s="60" t="s">
        <v>18067</v>
      </c>
      <c r="B10063" s="60">
        <v>-1</v>
      </c>
      <c r="C10063" s="60" t="s">
        <v>18219</v>
      </c>
      <c r="D10063" s="60" t="str">
        <f>INDEX(Transcripts[#Data], MATCH(Exons[[#This Row],[Transcript stable ID]], Transcripts[Transcript stable ID], 0), 4)</f>
        <v>NM_033071.3</v>
      </c>
      <c r="E10063" t="s">
        <v>27</v>
      </c>
      <c r="J10063">
        <v>152957986</v>
      </c>
      <c r="K10063" s="47">
        <v>152565672</v>
      </c>
      <c r="L10063" s="47">
        <v>152565791</v>
      </c>
      <c r="N10063">
        <v>105</v>
      </c>
      <c r="O10063">
        <v>19797</v>
      </c>
      <c r="P10063">
        <v>19916</v>
      </c>
      <c r="Q10063" t="s">
        <v>18174</v>
      </c>
      <c r="R10063">
        <v>19360</v>
      </c>
      <c r="S10063">
        <v>19479</v>
      </c>
    </row>
    <row r="10064" spans="1:19" x14ac:dyDescent="0.3">
      <c r="A10064" s="60" t="s">
        <v>18067</v>
      </c>
      <c r="B10064" s="60">
        <v>-1</v>
      </c>
      <c r="C10064" s="60" t="s">
        <v>18219</v>
      </c>
      <c r="D10064" s="60" t="str">
        <f>INDEX(Transcripts[#Data], MATCH(Exons[[#This Row],[Transcript stable ID]], Transcripts[Transcript stable ID], 0), 4)</f>
        <v>NM_033071.3</v>
      </c>
      <c r="E10064" t="s">
        <v>27</v>
      </c>
      <c r="J10064">
        <v>152957986</v>
      </c>
      <c r="K10064" s="47">
        <v>152563375</v>
      </c>
      <c r="L10064" s="47">
        <v>152563575</v>
      </c>
      <c r="N10064">
        <v>106</v>
      </c>
      <c r="O10064">
        <v>19917</v>
      </c>
      <c r="P10064">
        <v>20117</v>
      </c>
      <c r="Q10064" t="s">
        <v>18175</v>
      </c>
      <c r="R10064">
        <v>19480</v>
      </c>
      <c r="S10064">
        <v>19680</v>
      </c>
    </row>
    <row r="10065" spans="1:19" x14ac:dyDescent="0.3">
      <c r="A10065" s="60" t="s">
        <v>18067</v>
      </c>
      <c r="B10065" s="60">
        <v>-1</v>
      </c>
      <c r="C10065" s="60" t="s">
        <v>18219</v>
      </c>
      <c r="D10065" s="60" t="str">
        <f>INDEX(Transcripts[#Data], MATCH(Exons[[#This Row],[Transcript stable ID]], Transcripts[Transcript stable ID], 0), 4)</f>
        <v>NM_033071.3</v>
      </c>
      <c r="E10065" t="s">
        <v>27</v>
      </c>
      <c r="J10065">
        <v>152957986</v>
      </c>
      <c r="K10065" s="47">
        <v>152560668</v>
      </c>
      <c r="L10065" s="47">
        <v>152560841</v>
      </c>
      <c r="N10065">
        <v>107</v>
      </c>
      <c r="O10065">
        <v>20118</v>
      </c>
      <c r="P10065">
        <v>20291</v>
      </c>
      <c r="Q10065" t="s">
        <v>18176</v>
      </c>
      <c r="R10065">
        <v>19681</v>
      </c>
      <c r="S10065">
        <v>19854</v>
      </c>
    </row>
    <row r="10066" spans="1:19" x14ac:dyDescent="0.3">
      <c r="A10066" s="60" t="s">
        <v>18067</v>
      </c>
      <c r="B10066" s="60">
        <v>-1</v>
      </c>
      <c r="C10066" s="60" t="s">
        <v>18219</v>
      </c>
      <c r="D10066" s="60" t="str">
        <f>INDEX(Transcripts[#Data], MATCH(Exons[[#This Row],[Transcript stable ID]], Transcripts[Transcript stable ID], 0), 4)</f>
        <v>NM_033071.3</v>
      </c>
      <c r="E10066" t="s">
        <v>27</v>
      </c>
      <c r="J10066">
        <v>152957986</v>
      </c>
      <c r="K10066" s="47">
        <v>152557952</v>
      </c>
      <c r="L10066" s="47">
        <v>152558083</v>
      </c>
      <c r="N10066">
        <v>108</v>
      </c>
      <c r="O10066">
        <v>20292</v>
      </c>
      <c r="P10066">
        <v>20423</v>
      </c>
      <c r="Q10066" t="s">
        <v>18177</v>
      </c>
      <c r="R10066">
        <v>19855</v>
      </c>
      <c r="S10066">
        <v>19986</v>
      </c>
    </row>
    <row r="10067" spans="1:19" x14ac:dyDescent="0.3">
      <c r="A10067" s="60" t="s">
        <v>18067</v>
      </c>
      <c r="B10067" s="60">
        <v>-1</v>
      </c>
      <c r="C10067" s="60" t="s">
        <v>18219</v>
      </c>
      <c r="D10067" s="60" t="str">
        <f>INDEX(Transcripts[#Data], MATCH(Exons[[#This Row],[Transcript stable ID]], Transcripts[Transcript stable ID], 0), 4)</f>
        <v>NM_033071.3</v>
      </c>
      <c r="E10067" t="s">
        <v>27</v>
      </c>
      <c r="J10067">
        <v>152957986</v>
      </c>
      <c r="K10067" s="47">
        <v>152557242</v>
      </c>
      <c r="L10067" s="47">
        <v>152557438</v>
      </c>
      <c r="N10067">
        <v>109</v>
      </c>
      <c r="O10067">
        <v>20424</v>
      </c>
      <c r="P10067">
        <v>20620</v>
      </c>
      <c r="Q10067" t="s">
        <v>18178</v>
      </c>
      <c r="R10067">
        <v>19987</v>
      </c>
      <c r="S10067">
        <v>20183</v>
      </c>
    </row>
    <row r="10068" spans="1:19" x14ac:dyDescent="0.3">
      <c r="A10068" s="60" t="s">
        <v>18067</v>
      </c>
      <c r="B10068" s="60">
        <v>-1</v>
      </c>
      <c r="C10068" s="60" t="s">
        <v>18219</v>
      </c>
      <c r="D10068" s="60" t="str">
        <f>INDEX(Transcripts[#Data], MATCH(Exons[[#This Row],[Transcript stable ID]], Transcripts[Transcript stable ID], 0), 4)</f>
        <v>NM_033071.3</v>
      </c>
      <c r="E10068" t="s">
        <v>27</v>
      </c>
      <c r="J10068">
        <v>152957986</v>
      </c>
      <c r="K10068" s="47">
        <v>152555803</v>
      </c>
      <c r="L10068" s="47">
        <v>152555935</v>
      </c>
      <c r="N10068">
        <v>110</v>
      </c>
      <c r="O10068">
        <v>20621</v>
      </c>
      <c r="P10068">
        <v>20753</v>
      </c>
      <c r="Q10068" t="s">
        <v>18179</v>
      </c>
      <c r="R10068">
        <v>20184</v>
      </c>
      <c r="S10068">
        <v>20316</v>
      </c>
    </row>
    <row r="10069" spans="1:19" x14ac:dyDescent="0.3">
      <c r="A10069" s="60" t="s">
        <v>18067</v>
      </c>
      <c r="B10069" s="60">
        <v>-1</v>
      </c>
      <c r="C10069" s="60" t="s">
        <v>18219</v>
      </c>
      <c r="D10069" s="60" t="str">
        <f>INDEX(Transcripts[#Data], MATCH(Exons[[#This Row],[Transcript stable ID]], Transcripts[Transcript stable ID], 0), 4)</f>
        <v>NM_033071.3</v>
      </c>
      <c r="E10069" t="s">
        <v>27</v>
      </c>
      <c r="J10069">
        <v>152957986</v>
      </c>
      <c r="K10069" s="47">
        <v>152554916</v>
      </c>
      <c r="L10069" s="47">
        <v>152555098</v>
      </c>
      <c r="N10069">
        <v>111</v>
      </c>
      <c r="O10069">
        <v>20754</v>
      </c>
      <c r="P10069">
        <v>20936</v>
      </c>
      <c r="Q10069" t="s">
        <v>18180</v>
      </c>
      <c r="R10069">
        <v>20317</v>
      </c>
      <c r="S10069">
        <v>20499</v>
      </c>
    </row>
    <row r="10070" spans="1:19" x14ac:dyDescent="0.3">
      <c r="A10070" s="60" t="s">
        <v>18067</v>
      </c>
      <c r="B10070" s="60">
        <v>-1</v>
      </c>
      <c r="C10070" s="60" t="s">
        <v>18219</v>
      </c>
      <c r="D10070" s="60" t="str">
        <f>INDEX(Transcripts[#Data], MATCH(Exons[[#This Row],[Transcript stable ID]], Transcripts[Transcript stable ID], 0), 4)</f>
        <v>NM_033071.3</v>
      </c>
      <c r="E10070" t="s">
        <v>27</v>
      </c>
      <c r="J10070">
        <v>152957986</v>
      </c>
      <c r="K10070" s="47">
        <v>152553251</v>
      </c>
      <c r="L10070" s="47">
        <v>152553400</v>
      </c>
      <c r="N10070">
        <v>112</v>
      </c>
      <c r="O10070">
        <v>20937</v>
      </c>
      <c r="P10070">
        <v>21086</v>
      </c>
      <c r="Q10070" t="s">
        <v>18181</v>
      </c>
      <c r="R10070">
        <v>20500</v>
      </c>
      <c r="S10070">
        <v>20649</v>
      </c>
    </row>
    <row r="10071" spans="1:19" x14ac:dyDescent="0.3">
      <c r="A10071" s="60" t="s">
        <v>18067</v>
      </c>
      <c r="B10071" s="60">
        <v>-1</v>
      </c>
      <c r="C10071" s="60" t="s">
        <v>18219</v>
      </c>
      <c r="D10071" s="60" t="str">
        <f>INDEX(Transcripts[#Data], MATCH(Exons[[#This Row],[Transcript stable ID]], Transcripts[Transcript stable ID], 0), 4)</f>
        <v>NM_033071.3</v>
      </c>
      <c r="E10071" t="s">
        <v>27</v>
      </c>
      <c r="J10071">
        <v>152957986</v>
      </c>
      <c r="K10071" s="47">
        <v>152552526</v>
      </c>
      <c r="L10071" s="47">
        <v>152552702</v>
      </c>
      <c r="N10071">
        <v>113</v>
      </c>
      <c r="O10071">
        <v>21087</v>
      </c>
      <c r="P10071">
        <v>21263</v>
      </c>
      <c r="Q10071" t="s">
        <v>18182</v>
      </c>
      <c r="R10071">
        <v>20650</v>
      </c>
      <c r="S10071">
        <v>20826</v>
      </c>
    </row>
    <row r="10072" spans="1:19" x14ac:dyDescent="0.3">
      <c r="A10072" s="60" t="s">
        <v>18067</v>
      </c>
      <c r="B10072" s="60">
        <v>-1</v>
      </c>
      <c r="C10072" s="60" t="s">
        <v>18219</v>
      </c>
      <c r="D10072" s="60" t="str">
        <f>INDEX(Transcripts[#Data], MATCH(Exons[[#This Row],[Transcript stable ID]], Transcripts[Transcript stable ID], 0), 4)</f>
        <v>NM_033071.3</v>
      </c>
      <c r="E10072" t="s">
        <v>27</v>
      </c>
      <c r="J10072">
        <v>152957986</v>
      </c>
      <c r="K10072" s="47">
        <v>152551682</v>
      </c>
      <c r="L10072" s="47">
        <v>152551837</v>
      </c>
      <c r="N10072">
        <v>114</v>
      </c>
      <c r="O10072">
        <v>21264</v>
      </c>
      <c r="P10072">
        <v>21419</v>
      </c>
      <c r="Q10072" t="s">
        <v>18183</v>
      </c>
      <c r="R10072">
        <v>20827</v>
      </c>
      <c r="S10072">
        <v>20982</v>
      </c>
    </row>
    <row r="10073" spans="1:19" x14ac:dyDescent="0.3">
      <c r="A10073" s="60" t="s">
        <v>18067</v>
      </c>
      <c r="B10073" s="60">
        <v>-1</v>
      </c>
      <c r="C10073" s="60" t="s">
        <v>18219</v>
      </c>
      <c r="D10073" s="60" t="str">
        <f>INDEX(Transcripts[#Data], MATCH(Exons[[#This Row],[Transcript stable ID]], Transcripts[Transcript stable ID], 0), 4)</f>
        <v>NM_033071.3</v>
      </c>
      <c r="E10073" t="s">
        <v>27</v>
      </c>
      <c r="J10073">
        <v>152957986</v>
      </c>
      <c r="K10073" s="47">
        <v>152546856</v>
      </c>
      <c r="L10073" s="47">
        <v>152547011</v>
      </c>
      <c r="N10073">
        <v>115</v>
      </c>
      <c r="O10073">
        <v>21420</v>
      </c>
      <c r="P10073">
        <v>21575</v>
      </c>
      <c r="Q10073" t="s">
        <v>18184</v>
      </c>
      <c r="R10073">
        <v>20983</v>
      </c>
      <c r="S10073">
        <v>21138</v>
      </c>
    </row>
    <row r="10074" spans="1:19" x14ac:dyDescent="0.3">
      <c r="A10074" s="60" t="s">
        <v>18067</v>
      </c>
      <c r="B10074" s="60">
        <v>-1</v>
      </c>
      <c r="C10074" s="60" t="s">
        <v>18219</v>
      </c>
      <c r="D10074" s="60" t="str">
        <f>INDEX(Transcripts[#Data], MATCH(Exons[[#This Row],[Transcript stable ID]], Transcripts[Transcript stable ID], 0), 4)</f>
        <v>NM_033071.3</v>
      </c>
      <c r="E10074" t="s">
        <v>27</v>
      </c>
      <c r="J10074">
        <v>152957986</v>
      </c>
      <c r="K10074" s="47">
        <v>152545629</v>
      </c>
      <c r="L10074" s="47">
        <v>152545799</v>
      </c>
      <c r="N10074">
        <v>116</v>
      </c>
      <c r="O10074">
        <v>21576</v>
      </c>
      <c r="P10074">
        <v>21746</v>
      </c>
      <c r="Q10074" t="s">
        <v>18185</v>
      </c>
      <c r="R10074">
        <v>21139</v>
      </c>
      <c r="S10074">
        <v>21309</v>
      </c>
    </row>
    <row r="10075" spans="1:19" x14ac:dyDescent="0.3">
      <c r="A10075" s="60" t="s">
        <v>18067</v>
      </c>
      <c r="B10075" s="60">
        <v>-1</v>
      </c>
      <c r="C10075" s="60" t="s">
        <v>18219</v>
      </c>
      <c r="D10075" s="60" t="str">
        <f>INDEX(Transcripts[#Data], MATCH(Exons[[#This Row],[Transcript stable ID]], Transcripts[Transcript stable ID], 0), 4)</f>
        <v>NM_033071.3</v>
      </c>
      <c r="E10075" t="s">
        <v>27</v>
      </c>
      <c r="J10075">
        <v>152957986</v>
      </c>
      <c r="K10075" s="47">
        <v>152542561</v>
      </c>
      <c r="L10075" s="47">
        <v>152542694</v>
      </c>
      <c r="N10075">
        <v>117</v>
      </c>
      <c r="O10075">
        <v>21747</v>
      </c>
      <c r="P10075">
        <v>21880</v>
      </c>
      <c r="Q10075" t="s">
        <v>18186</v>
      </c>
      <c r="R10075">
        <v>21310</v>
      </c>
      <c r="S10075">
        <v>21443</v>
      </c>
    </row>
    <row r="10076" spans="1:19" x14ac:dyDescent="0.3">
      <c r="A10076" s="60" t="s">
        <v>18067</v>
      </c>
      <c r="B10076" s="60">
        <v>-1</v>
      </c>
      <c r="C10076" s="60" t="s">
        <v>18219</v>
      </c>
      <c r="D10076" s="60" t="str">
        <f>INDEX(Transcripts[#Data], MATCH(Exons[[#This Row],[Transcript stable ID]], Transcripts[Transcript stable ID], 0), 4)</f>
        <v>NM_033071.3</v>
      </c>
      <c r="E10076" t="s">
        <v>27</v>
      </c>
      <c r="J10076">
        <v>152957986</v>
      </c>
      <c r="K10076" s="47">
        <v>152541977</v>
      </c>
      <c r="L10076" s="47">
        <v>152542181</v>
      </c>
      <c r="N10076">
        <v>118</v>
      </c>
      <c r="O10076">
        <v>21881</v>
      </c>
      <c r="P10076">
        <v>22085</v>
      </c>
      <c r="Q10076" t="s">
        <v>18187</v>
      </c>
      <c r="R10076">
        <v>21444</v>
      </c>
      <c r="S10076">
        <v>21648</v>
      </c>
    </row>
    <row r="10077" spans="1:19" x14ac:dyDescent="0.3">
      <c r="A10077" s="60" t="s">
        <v>18067</v>
      </c>
      <c r="B10077" s="60">
        <v>-1</v>
      </c>
      <c r="C10077" s="60" t="s">
        <v>18219</v>
      </c>
      <c r="D10077" s="60" t="str">
        <f>INDEX(Transcripts[#Data], MATCH(Exons[[#This Row],[Transcript stable ID]], Transcripts[Transcript stable ID], 0), 4)</f>
        <v>NM_033071.3</v>
      </c>
      <c r="E10077" t="s">
        <v>27</v>
      </c>
      <c r="J10077">
        <v>152957986</v>
      </c>
      <c r="K10077" s="47">
        <v>152540138</v>
      </c>
      <c r="L10077" s="47">
        <v>152540320</v>
      </c>
      <c r="N10077">
        <v>119</v>
      </c>
      <c r="O10077">
        <v>22086</v>
      </c>
      <c r="P10077">
        <v>22268</v>
      </c>
      <c r="Q10077" t="s">
        <v>18188</v>
      </c>
      <c r="R10077">
        <v>21649</v>
      </c>
      <c r="S10077">
        <v>21831</v>
      </c>
    </row>
    <row r="10078" spans="1:19" x14ac:dyDescent="0.3">
      <c r="A10078" s="60" t="s">
        <v>18067</v>
      </c>
      <c r="B10078" s="60">
        <v>-1</v>
      </c>
      <c r="C10078" s="60" t="s">
        <v>18219</v>
      </c>
      <c r="D10078" s="60" t="str">
        <f>INDEX(Transcripts[#Data], MATCH(Exons[[#This Row],[Transcript stable ID]], Transcripts[Transcript stable ID], 0), 4)</f>
        <v>NM_033071.3</v>
      </c>
      <c r="E10078" t="s">
        <v>27</v>
      </c>
      <c r="J10078">
        <v>152957986</v>
      </c>
      <c r="K10078" s="47">
        <v>152539392</v>
      </c>
      <c r="L10078" s="47">
        <v>152539538</v>
      </c>
      <c r="N10078">
        <v>120</v>
      </c>
      <c r="O10078">
        <v>22269</v>
      </c>
      <c r="P10078">
        <v>22415</v>
      </c>
      <c r="Q10078" t="s">
        <v>18189</v>
      </c>
      <c r="R10078">
        <v>21832</v>
      </c>
      <c r="S10078">
        <v>21978</v>
      </c>
    </row>
    <row r="10079" spans="1:19" x14ac:dyDescent="0.3">
      <c r="A10079" s="60" t="s">
        <v>18067</v>
      </c>
      <c r="B10079" s="60">
        <v>-1</v>
      </c>
      <c r="C10079" s="60" t="s">
        <v>18219</v>
      </c>
      <c r="D10079" s="60" t="str">
        <f>INDEX(Transcripts[#Data], MATCH(Exons[[#This Row],[Transcript stable ID]], Transcripts[Transcript stable ID], 0), 4)</f>
        <v>NM_033071.3</v>
      </c>
      <c r="E10079" t="s">
        <v>27</v>
      </c>
      <c r="J10079">
        <v>152957986</v>
      </c>
      <c r="K10079" s="47">
        <v>152536041</v>
      </c>
      <c r="L10079" s="47">
        <v>152536195</v>
      </c>
      <c r="N10079">
        <v>121</v>
      </c>
      <c r="O10079">
        <v>22416</v>
      </c>
      <c r="P10079">
        <v>22570</v>
      </c>
      <c r="Q10079" t="s">
        <v>18190</v>
      </c>
      <c r="R10079">
        <v>21979</v>
      </c>
      <c r="S10079">
        <v>22133</v>
      </c>
    </row>
    <row r="10080" spans="1:19" x14ac:dyDescent="0.3">
      <c r="A10080" s="60" t="s">
        <v>18067</v>
      </c>
      <c r="B10080" s="60">
        <v>-1</v>
      </c>
      <c r="C10080" s="60" t="s">
        <v>18219</v>
      </c>
      <c r="D10080" s="60" t="str">
        <f>INDEX(Transcripts[#Data], MATCH(Exons[[#This Row],[Transcript stable ID]], Transcripts[Transcript stable ID], 0), 4)</f>
        <v>NM_033071.3</v>
      </c>
      <c r="E10080" t="s">
        <v>27</v>
      </c>
      <c r="J10080">
        <v>152957986</v>
      </c>
      <c r="K10080" s="47">
        <v>152534747</v>
      </c>
      <c r="L10080" s="47">
        <v>152534894</v>
      </c>
      <c r="N10080">
        <v>122</v>
      </c>
      <c r="O10080">
        <v>22571</v>
      </c>
      <c r="P10080">
        <v>22718</v>
      </c>
      <c r="Q10080" t="s">
        <v>18191</v>
      </c>
      <c r="R10080">
        <v>22134</v>
      </c>
      <c r="S10080">
        <v>22281</v>
      </c>
    </row>
    <row r="10081" spans="1:19" x14ac:dyDescent="0.3">
      <c r="A10081" s="60" t="s">
        <v>18067</v>
      </c>
      <c r="B10081" s="60">
        <v>-1</v>
      </c>
      <c r="C10081" s="60" t="s">
        <v>18219</v>
      </c>
      <c r="D10081" s="60" t="str">
        <f>INDEX(Transcripts[#Data], MATCH(Exons[[#This Row],[Transcript stable ID]], Transcripts[Transcript stable ID], 0), 4)</f>
        <v>NM_033071.3</v>
      </c>
      <c r="E10081" t="s">
        <v>27</v>
      </c>
      <c r="J10081">
        <v>152957986</v>
      </c>
      <c r="K10081" s="47">
        <v>152532629</v>
      </c>
      <c r="L10081" s="47">
        <v>152532723</v>
      </c>
      <c r="N10081">
        <v>123</v>
      </c>
      <c r="O10081">
        <v>22719</v>
      </c>
      <c r="P10081">
        <v>22813</v>
      </c>
      <c r="Q10081" t="s">
        <v>18192</v>
      </c>
      <c r="R10081">
        <v>22282</v>
      </c>
      <c r="S10081">
        <v>22376</v>
      </c>
    </row>
    <row r="10082" spans="1:19" x14ac:dyDescent="0.3">
      <c r="A10082" s="60" t="s">
        <v>18067</v>
      </c>
      <c r="B10082" s="60">
        <v>-1</v>
      </c>
      <c r="C10082" s="60" t="s">
        <v>18219</v>
      </c>
      <c r="D10082" s="60" t="str">
        <f>INDEX(Transcripts[#Data], MATCH(Exons[[#This Row],[Transcript stable ID]], Transcripts[Transcript stable ID], 0), 4)</f>
        <v>NM_033071.3</v>
      </c>
      <c r="E10082" t="s">
        <v>27</v>
      </c>
      <c r="J10082">
        <v>152957986</v>
      </c>
      <c r="K10082" s="47">
        <v>152529107</v>
      </c>
      <c r="L10082" s="47">
        <v>152529341</v>
      </c>
      <c r="N10082">
        <v>124</v>
      </c>
      <c r="O10082">
        <v>22814</v>
      </c>
      <c r="P10082">
        <v>23048</v>
      </c>
      <c r="Q10082" t="s">
        <v>18193</v>
      </c>
      <c r="R10082">
        <v>22377</v>
      </c>
      <c r="S10082">
        <v>22611</v>
      </c>
    </row>
    <row r="10083" spans="1:19" x14ac:dyDescent="0.3">
      <c r="A10083" s="60" t="s">
        <v>18067</v>
      </c>
      <c r="B10083" s="60">
        <v>-1</v>
      </c>
      <c r="C10083" s="60" t="s">
        <v>18219</v>
      </c>
      <c r="D10083" s="60" t="str">
        <f>INDEX(Transcripts[#Data], MATCH(Exons[[#This Row],[Transcript stable ID]], Transcripts[Transcript stable ID], 0), 4)</f>
        <v>NM_033071.3</v>
      </c>
      <c r="E10083" t="s">
        <v>27</v>
      </c>
      <c r="J10083">
        <v>152957986</v>
      </c>
      <c r="K10083" s="47">
        <v>152527303</v>
      </c>
      <c r="L10083" s="47">
        <v>152527497</v>
      </c>
      <c r="N10083">
        <v>125</v>
      </c>
      <c r="O10083">
        <v>23049</v>
      </c>
      <c r="P10083">
        <v>23243</v>
      </c>
      <c r="Q10083" t="s">
        <v>18194</v>
      </c>
      <c r="R10083">
        <v>22612</v>
      </c>
      <c r="S10083">
        <v>22806</v>
      </c>
    </row>
    <row r="10084" spans="1:19" x14ac:dyDescent="0.3">
      <c r="A10084" s="60" t="s">
        <v>18067</v>
      </c>
      <c r="B10084" s="60">
        <v>-1</v>
      </c>
      <c r="C10084" s="60" t="s">
        <v>18219</v>
      </c>
      <c r="D10084" s="60" t="str">
        <f>INDEX(Transcripts[#Data], MATCH(Exons[[#This Row],[Transcript stable ID]], Transcripts[Transcript stable ID], 0), 4)</f>
        <v>NM_033071.3</v>
      </c>
      <c r="E10084" t="s">
        <v>27</v>
      </c>
      <c r="J10084">
        <v>152957986</v>
      </c>
      <c r="K10084" s="47">
        <v>152522959</v>
      </c>
      <c r="L10084" s="47">
        <v>152523084</v>
      </c>
      <c r="N10084">
        <v>126</v>
      </c>
      <c r="O10084">
        <v>23244</v>
      </c>
      <c r="P10084">
        <v>23369</v>
      </c>
      <c r="Q10084" t="s">
        <v>18195</v>
      </c>
      <c r="R10084">
        <v>22807</v>
      </c>
      <c r="S10084">
        <v>22932</v>
      </c>
    </row>
    <row r="10085" spans="1:19" x14ac:dyDescent="0.3">
      <c r="A10085" s="60" t="s">
        <v>18067</v>
      </c>
      <c r="B10085" s="60">
        <v>-1</v>
      </c>
      <c r="C10085" s="60" t="s">
        <v>18219</v>
      </c>
      <c r="D10085" s="60" t="str">
        <f>INDEX(Transcripts[#Data], MATCH(Exons[[#This Row],[Transcript stable ID]], Transcripts[Transcript stable ID], 0), 4)</f>
        <v>NM_033071.3</v>
      </c>
      <c r="E10085" t="s">
        <v>27</v>
      </c>
      <c r="J10085">
        <v>152957986</v>
      </c>
      <c r="K10085" s="47">
        <v>152510387</v>
      </c>
      <c r="L10085" s="47">
        <v>152510542</v>
      </c>
      <c r="N10085">
        <v>127</v>
      </c>
      <c r="O10085">
        <v>23370</v>
      </c>
      <c r="P10085">
        <v>23525</v>
      </c>
      <c r="Q10085" t="s">
        <v>18196</v>
      </c>
      <c r="R10085">
        <v>22933</v>
      </c>
      <c r="S10085">
        <v>23088</v>
      </c>
    </row>
    <row r="10086" spans="1:19" x14ac:dyDescent="0.3">
      <c r="A10086" s="60" t="s">
        <v>18067</v>
      </c>
      <c r="B10086" s="60">
        <v>-1</v>
      </c>
      <c r="C10086" s="60" t="s">
        <v>18219</v>
      </c>
      <c r="D10086" s="60" t="str">
        <f>INDEX(Transcripts[#Data], MATCH(Exons[[#This Row],[Transcript stable ID]], Transcripts[Transcript stable ID], 0), 4)</f>
        <v>NM_033071.3</v>
      </c>
      <c r="E10086" t="s">
        <v>27</v>
      </c>
      <c r="J10086">
        <v>152957986</v>
      </c>
      <c r="K10086" s="47">
        <v>152501271</v>
      </c>
      <c r="L10086" s="47">
        <v>152501429</v>
      </c>
      <c r="N10086">
        <v>128</v>
      </c>
      <c r="O10086">
        <v>23526</v>
      </c>
      <c r="P10086">
        <v>23684</v>
      </c>
      <c r="Q10086" t="s">
        <v>18197</v>
      </c>
      <c r="R10086">
        <v>23089</v>
      </c>
      <c r="S10086">
        <v>23247</v>
      </c>
    </row>
    <row r="10087" spans="1:19" x14ac:dyDescent="0.3">
      <c r="A10087" s="60" t="s">
        <v>18067</v>
      </c>
      <c r="B10087" s="60">
        <v>-1</v>
      </c>
      <c r="C10087" s="60" t="s">
        <v>18219</v>
      </c>
      <c r="D10087" s="60" t="str">
        <f>INDEX(Transcripts[#Data], MATCH(Exons[[#This Row],[Transcript stable ID]], Transcripts[Transcript stable ID], 0), 4)</f>
        <v>NM_033071.3</v>
      </c>
      <c r="E10087" t="s">
        <v>27</v>
      </c>
      <c r="J10087">
        <v>152957986</v>
      </c>
      <c r="K10087" s="47">
        <v>152497529</v>
      </c>
      <c r="L10087" s="47">
        <v>152497695</v>
      </c>
      <c r="N10087">
        <v>129</v>
      </c>
      <c r="O10087">
        <v>23685</v>
      </c>
      <c r="P10087">
        <v>23851</v>
      </c>
      <c r="Q10087" t="s">
        <v>18198</v>
      </c>
      <c r="R10087">
        <v>23248</v>
      </c>
      <c r="S10087">
        <v>23414</v>
      </c>
    </row>
    <row r="10088" spans="1:19" x14ac:dyDescent="0.3">
      <c r="A10088" s="60" t="s">
        <v>18067</v>
      </c>
      <c r="B10088" s="60">
        <v>-1</v>
      </c>
      <c r="C10088" s="60" t="s">
        <v>18219</v>
      </c>
      <c r="D10088" s="60" t="str">
        <f>INDEX(Transcripts[#Data], MATCH(Exons[[#This Row],[Transcript stable ID]], Transcripts[Transcript stable ID], 0), 4)</f>
        <v>NM_033071.3</v>
      </c>
      <c r="E10088" t="s">
        <v>27</v>
      </c>
      <c r="J10088">
        <v>152957986</v>
      </c>
      <c r="K10088" s="47">
        <v>152485298</v>
      </c>
      <c r="L10088" s="47">
        <v>152485460</v>
      </c>
      <c r="N10088">
        <v>130</v>
      </c>
      <c r="O10088">
        <v>23852</v>
      </c>
      <c r="P10088">
        <v>24014</v>
      </c>
      <c r="Q10088" t="s">
        <v>18199</v>
      </c>
      <c r="R10088">
        <v>23415</v>
      </c>
      <c r="S10088">
        <v>23577</v>
      </c>
    </row>
    <row r="10089" spans="1:19" x14ac:dyDescent="0.3">
      <c r="A10089" s="60" t="s">
        <v>18067</v>
      </c>
      <c r="B10089" s="60">
        <v>-1</v>
      </c>
      <c r="C10089" s="60" t="s">
        <v>18219</v>
      </c>
      <c r="D10089" s="60" t="str">
        <f>INDEX(Transcripts[#Data], MATCH(Exons[[#This Row],[Transcript stable ID]], Transcripts[Transcript stable ID], 0), 4)</f>
        <v>NM_033071.3</v>
      </c>
      <c r="E10089" t="s">
        <v>27</v>
      </c>
      <c r="J10089">
        <v>152957986</v>
      </c>
      <c r="K10089" s="47">
        <v>152477045</v>
      </c>
      <c r="L10089" s="47">
        <v>152477232</v>
      </c>
      <c r="N10089">
        <v>131</v>
      </c>
      <c r="O10089">
        <v>24015</v>
      </c>
      <c r="P10089">
        <v>24202</v>
      </c>
      <c r="Q10089" t="s">
        <v>18200</v>
      </c>
      <c r="R10089">
        <v>23578</v>
      </c>
      <c r="S10089">
        <v>23765</v>
      </c>
    </row>
    <row r="10090" spans="1:19" x14ac:dyDescent="0.3">
      <c r="A10090" s="60" t="s">
        <v>18067</v>
      </c>
      <c r="B10090" s="60">
        <v>-1</v>
      </c>
      <c r="C10090" s="60" t="s">
        <v>18219</v>
      </c>
      <c r="D10090" s="60" t="str">
        <f>INDEX(Transcripts[#Data], MATCH(Exons[[#This Row],[Transcript stable ID]], Transcripts[Transcript stable ID], 0), 4)</f>
        <v>NM_033071.3</v>
      </c>
      <c r="E10090" t="s">
        <v>27</v>
      </c>
      <c r="J10090">
        <v>152957986</v>
      </c>
      <c r="K10090" s="47">
        <v>152476027</v>
      </c>
      <c r="L10090" s="47">
        <v>152476177</v>
      </c>
      <c r="N10090">
        <v>132</v>
      </c>
      <c r="O10090">
        <v>24203</v>
      </c>
      <c r="P10090">
        <v>24353</v>
      </c>
      <c r="Q10090" t="s">
        <v>18201</v>
      </c>
      <c r="R10090">
        <v>23766</v>
      </c>
      <c r="S10090">
        <v>23916</v>
      </c>
    </row>
    <row r="10091" spans="1:19" x14ac:dyDescent="0.3">
      <c r="A10091" s="60" t="s">
        <v>18067</v>
      </c>
      <c r="B10091" s="60">
        <v>-1</v>
      </c>
      <c r="C10091" s="60" t="s">
        <v>18219</v>
      </c>
      <c r="D10091" s="60" t="str">
        <f>INDEX(Transcripts[#Data], MATCH(Exons[[#This Row],[Transcript stable ID]], Transcripts[Transcript stable ID], 0), 4)</f>
        <v>NM_033071.3</v>
      </c>
      <c r="E10091" t="s">
        <v>27</v>
      </c>
      <c r="J10091">
        <v>152957986</v>
      </c>
      <c r="K10091" s="47">
        <v>152473094</v>
      </c>
      <c r="L10091" s="47">
        <v>152473276</v>
      </c>
      <c r="N10091">
        <v>133</v>
      </c>
      <c r="O10091">
        <v>24354</v>
      </c>
      <c r="P10091">
        <v>24536</v>
      </c>
      <c r="Q10091" t="s">
        <v>18202</v>
      </c>
      <c r="R10091">
        <v>23917</v>
      </c>
      <c r="S10091">
        <v>24099</v>
      </c>
    </row>
    <row r="10092" spans="1:19" x14ac:dyDescent="0.3">
      <c r="A10092" s="60" t="s">
        <v>18067</v>
      </c>
      <c r="B10092" s="60">
        <v>-1</v>
      </c>
      <c r="C10092" s="60" t="s">
        <v>18219</v>
      </c>
      <c r="D10092" s="60" t="str">
        <f>INDEX(Transcripts[#Data], MATCH(Exons[[#This Row],[Transcript stable ID]], Transcripts[Transcript stable ID], 0), 4)</f>
        <v>NM_033071.3</v>
      </c>
      <c r="E10092" t="s">
        <v>27</v>
      </c>
      <c r="J10092">
        <v>152957986</v>
      </c>
      <c r="K10092" s="47">
        <v>152472688</v>
      </c>
      <c r="L10092" s="47">
        <v>152472825</v>
      </c>
      <c r="N10092">
        <v>134</v>
      </c>
      <c r="O10092">
        <v>24537</v>
      </c>
      <c r="P10092">
        <v>24674</v>
      </c>
      <c r="Q10092" t="s">
        <v>18203</v>
      </c>
      <c r="R10092">
        <v>24100</v>
      </c>
      <c r="S10092">
        <v>24237</v>
      </c>
    </row>
    <row r="10093" spans="1:19" x14ac:dyDescent="0.3">
      <c r="A10093" s="60" t="s">
        <v>18067</v>
      </c>
      <c r="B10093" s="60">
        <v>-1</v>
      </c>
      <c r="C10093" s="60" t="s">
        <v>18219</v>
      </c>
      <c r="D10093" s="60" t="str">
        <f>INDEX(Transcripts[#Data], MATCH(Exons[[#This Row],[Transcript stable ID]], Transcripts[Transcript stable ID], 0), 4)</f>
        <v>NM_033071.3</v>
      </c>
      <c r="E10093" t="s">
        <v>27</v>
      </c>
      <c r="J10093">
        <v>152957986</v>
      </c>
      <c r="K10093" s="47">
        <v>152470612</v>
      </c>
      <c r="L10093" s="47">
        <v>152470803</v>
      </c>
      <c r="N10093">
        <v>135</v>
      </c>
      <c r="O10093">
        <v>24675</v>
      </c>
      <c r="P10093">
        <v>24866</v>
      </c>
      <c r="Q10093" t="s">
        <v>18204</v>
      </c>
      <c r="R10093">
        <v>24238</v>
      </c>
      <c r="S10093">
        <v>24429</v>
      </c>
    </row>
    <row r="10094" spans="1:19" x14ac:dyDescent="0.3">
      <c r="A10094" s="60" t="s">
        <v>18067</v>
      </c>
      <c r="B10094" s="60">
        <v>-1</v>
      </c>
      <c r="C10094" s="60" t="s">
        <v>18219</v>
      </c>
      <c r="D10094" s="60" t="str">
        <f>INDEX(Transcripts[#Data], MATCH(Exons[[#This Row],[Transcript stable ID]], Transcripts[Transcript stable ID], 0), 4)</f>
        <v>NM_033071.3</v>
      </c>
      <c r="E10094" t="s">
        <v>27</v>
      </c>
      <c r="J10094">
        <v>152957986</v>
      </c>
      <c r="K10094" s="47">
        <v>152469180</v>
      </c>
      <c r="L10094" s="47">
        <v>152469513</v>
      </c>
      <c r="N10094">
        <v>136</v>
      </c>
      <c r="O10094">
        <v>24867</v>
      </c>
      <c r="P10094">
        <v>25200</v>
      </c>
      <c r="Q10094" t="s">
        <v>18205</v>
      </c>
      <c r="R10094">
        <v>24430</v>
      </c>
      <c r="S10094">
        <v>24763</v>
      </c>
    </row>
    <row r="10095" spans="1:19" x14ac:dyDescent="0.3">
      <c r="A10095" s="60" t="s">
        <v>18067</v>
      </c>
      <c r="B10095" s="60">
        <v>-1</v>
      </c>
      <c r="C10095" s="60" t="s">
        <v>18219</v>
      </c>
      <c r="D10095" s="60" t="str">
        <f>INDEX(Transcripts[#Data], MATCH(Exons[[#This Row],[Transcript stable ID]], Transcripts[Transcript stable ID], 0), 4)</f>
        <v>NM_033071.3</v>
      </c>
      <c r="E10095" t="s">
        <v>27</v>
      </c>
      <c r="J10095">
        <v>152957986</v>
      </c>
      <c r="K10095" s="47">
        <v>152464758</v>
      </c>
      <c r="L10095" s="47">
        <v>152464900</v>
      </c>
      <c r="N10095">
        <v>138</v>
      </c>
      <c r="O10095">
        <v>25270</v>
      </c>
      <c r="P10095">
        <v>25412</v>
      </c>
      <c r="Q10095" t="s">
        <v>18206</v>
      </c>
      <c r="R10095">
        <v>24833</v>
      </c>
      <c r="S10095">
        <v>24975</v>
      </c>
    </row>
    <row r="10096" spans="1:19" x14ac:dyDescent="0.3">
      <c r="A10096" s="60" t="s">
        <v>18067</v>
      </c>
      <c r="B10096" s="60">
        <v>-1</v>
      </c>
      <c r="C10096" s="60" t="s">
        <v>18219</v>
      </c>
      <c r="D10096" s="60" t="str">
        <f>INDEX(Transcripts[#Data], MATCH(Exons[[#This Row],[Transcript stable ID]], Transcripts[Transcript stable ID], 0), 4)</f>
        <v>NM_033071.3</v>
      </c>
      <c r="E10096" t="s">
        <v>27</v>
      </c>
      <c r="J10096">
        <v>152957986</v>
      </c>
      <c r="K10096" s="47">
        <v>152462338</v>
      </c>
      <c r="L10096" s="47">
        <v>152462464</v>
      </c>
      <c r="N10096">
        <v>139</v>
      </c>
      <c r="O10096">
        <v>25413</v>
      </c>
      <c r="P10096">
        <v>25539</v>
      </c>
      <c r="Q10096" t="s">
        <v>18207</v>
      </c>
      <c r="R10096">
        <v>24976</v>
      </c>
      <c r="S10096">
        <v>25102</v>
      </c>
    </row>
    <row r="10097" spans="1:19" x14ac:dyDescent="0.3">
      <c r="A10097" s="60" t="s">
        <v>18067</v>
      </c>
      <c r="B10097" s="60">
        <v>-1</v>
      </c>
      <c r="C10097" s="60" t="s">
        <v>18219</v>
      </c>
      <c r="D10097" s="60" t="str">
        <f>INDEX(Transcripts[#Data], MATCH(Exons[[#This Row],[Transcript stable ID]], Transcripts[Transcript stable ID], 0), 4)</f>
        <v>NM_033071.3</v>
      </c>
      <c r="E10097" t="s">
        <v>27</v>
      </c>
      <c r="J10097">
        <v>152957986</v>
      </c>
      <c r="K10097" s="47">
        <v>152461085</v>
      </c>
      <c r="L10097" s="47">
        <v>152461296</v>
      </c>
      <c r="N10097">
        <v>140</v>
      </c>
      <c r="O10097">
        <v>25540</v>
      </c>
      <c r="P10097">
        <v>25751</v>
      </c>
      <c r="Q10097" t="s">
        <v>18208</v>
      </c>
      <c r="R10097">
        <v>25103</v>
      </c>
      <c r="S10097">
        <v>25314</v>
      </c>
    </row>
    <row r="10098" spans="1:19" x14ac:dyDescent="0.3">
      <c r="A10098" s="60" t="s">
        <v>18067</v>
      </c>
      <c r="B10098" s="60">
        <v>-1</v>
      </c>
      <c r="C10098" s="60" t="s">
        <v>18219</v>
      </c>
      <c r="D10098" s="60" t="str">
        <f>INDEX(Transcripts[#Data], MATCH(Exons[[#This Row],[Transcript stable ID]], Transcripts[Transcript stable ID], 0), 4)</f>
        <v>NM_033071.3</v>
      </c>
      <c r="E10098" t="s">
        <v>27</v>
      </c>
      <c r="J10098">
        <v>152957986</v>
      </c>
      <c r="K10098" s="47">
        <v>152457753</v>
      </c>
      <c r="L10098" s="47">
        <v>152457953</v>
      </c>
      <c r="N10098">
        <v>141</v>
      </c>
      <c r="O10098">
        <v>25752</v>
      </c>
      <c r="P10098">
        <v>25952</v>
      </c>
      <c r="Q10098" t="s">
        <v>18209</v>
      </c>
      <c r="R10098">
        <v>25315</v>
      </c>
      <c r="S10098">
        <v>25515</v>
      </c>
    </row>
    <row r="10099" spans="1:19" x14ac:dyDescent="0.3">
      <c r="A10099" s="60" t="s">
        <v>18067</v>
      </c>
      <c r="B10099" s="60">
        <v>-1</v>
      </c>
      <c r="C10099" s="60" t="s">
        <v>18219</v>
      </c>
      <c r="D10099" s="60" t="str">
        <f>INDEX(Transcripts[#Data], MATCH(Exons[[#This Row],[Transcript stable ID]], Transcripts[Transcript stable ID], 0), 4)</f>
        <v>NM_033071.3</v>
      </c>
      <c r="E10099" t="s">
        <v>27</v>
      </c>
      <c r="J10099">
        <v>152957986</v>
      </c>
      <c r="K10099" s="47">
        <v>152456239</v>
      </c>
      <c r="L10099" s="47">
        <v>152456367</v>
      </c>
      <c r="N10099">
        <v>142</v>
      </c>
      <c r="O10099">
        <v>25953</v>
      </c>
      <c r="P10099">
        <v>26081</v>
      </c>
      <c r="Q10099" t="s">
        <v>18210</v>
      </c>
      <c r="R10099">
        <v>25516</v>
      </c>
      <c r="S10099">
        <v>25644</v>
      </c>
    </row>
    <row r="10100" spans="1:19" x14ac:dyDescent="0.3">
      <c r="A10100" s="60" t="s">
        <v>18067</v>
      </c>
      <c r="B10100" s="60">
        <v>-1</v>
      </c>
      <c r="C10100" s="60" t="s">
        <v>18219</v>
      </c>
      <c r="D10100" s="60" t="str">
        <f>INDEX(Transcripts[#Data], MATCH(Exons[[#This Row],[Transcript stable ID]], Transcripts[Transcript stable ID], 0), 4)</f>
        <v>NM_033071.3</v>
      </c>
      <c r="E10100" t="s">
        <v>27</v>
      </c>
      <c r="J10100">
        <v>152957986</v>
      </c>
      <c r="K10100" s="47">
        <v>152454411</v>
      </c>
      <c r="L10100" s="47">
        <v>152454623</v>
      </c>
      <c r="N10100">
        <v>143</v>
      </c>
      <c r="O10100">
        <v>26082</v>
      </c>
      <c r="P10100">
        <v>26294</v>
      </c>
      <c r="Q10100" t="s">
        <v>18211</v>
      </c>
      <c r="R10100">
        <v>25645</v>
      </c>
      <c r="S10100">
        <v>25857</v>
      </c>
    </row>
    <row r="10101" spans="1:19" x14ac:dyDescent="0.3">
      <c r="A10101" s="60" t="s">
        <v>18067</v>
      </c>
      <c r="B10101" s="60">
        <v>-1</v>
      </c>
      <c r="C10101" s="60" t="s">
        <v>18219</v>
      </c>
      <c r="D10101" s="60" t="str">
        <f>INDEX(Transcripts[#Data], MATCH(Exons[[#This Row],[Transcript stable ID]], Transcripts[Transcript stable ID], 0), 4)</f>
        <v>NM_033071.3</v>
      </c>
      <c r="E10101" t="s">
        <v>27</v>
      </c>
      <c r="J10101">
        <v>152957986</v>
      </c>
      <c r="K10101" s="47">
        <v>152453257</v>
      </c>
      <c r="L10101" s="47">
        <v>152453349</v>
      </c>
      <c r="N10101">
        <v>144</v>
      </c>
      <c r="O10101">
        <v>26295</v>
      </c>
      <c r="P10101">
        <v>26387</v>
      </c>
      <c r="Q10101" t="s">
        <v>18212</v>
      </c>
      <c r="R10101">
        <v>25858</v>
      </c>
      <c r="S10101">
        <v>25950</v>
      </c>
    </row>
    <row r="10102" spans="1:19" x14ac:dyDescent="0.3">
      <c r="A10102" s="60" t="s">
        <v>18067</v>
      </c>
      <c r="B10102" s="60">
        <v>-1</v>
      </c>
      <c r="C10102" s="60" t="s">
        <v>18219</v>
      </c>
      <c r="D10102" s="60" t="str">
        <f>INDEX(Transcripts[#Data], MATCH(Exons[[#This Row],[Transcript stable ID]], Transcripts[Transcript stable ID], 0), 4)</f>
        <v>NM_033071.3</v>
      </c>
      <c r="E10102" t="s">
        <v>27</v>
      </c>
      <c r="J10102">
        <v>152957986</v>
      </c>
      <c r="K10102" s="47">
        <v>152451855</v>
      </c>
      <c r="L10102" s="47">
        <v>152451913</v>
      </c>
      <c r="N10102">
        <v>145</v>
      </c>
      <c r="O10102">
        <v>26388</v>
      </c>
      <c r="P10102">
        <v>26446</v>
      </c>
      <c r="Q10102" t="s">
        <v>18213</v>
      </c>
      <c r="R10102">
        <v>25951</v>
      </c>
      <c r="S10102">
        <v>26009</v>
      </c>
    </row>
    <row r="10103" spans="1:19" x14ac:dyDescent="0.3">
      <c r="A10103" s="60" t="s">
        <v>18067</v>
      </c>
      <c r="B10103" s="60">
        <v>-1</v>
      </c>
      <c r="C10103" s="60" t="s">
        <v>18219</v>
      </c>
      <c r="D10103" s="60" t="str">
        <f>INDEX(Transcripts[#Data], MATCH(Exons[[#This Row],[Transcript stable ID]], Transcripts[Transcript stable ID], 0), 4)</f>
        <v>NM_033071.3</v>
      </c>
      <c r="E10103" t="s">
        <v>27</v>
      </c>
      <c r="H10103">
        <v>152442822</v>
      </c>
      <c r="I10103">
        <v>152443570</v>
      </c>
      <c r="J10103">
        <v>152957986</v>
      </c>
      <c r="K10103" s="47">
        <v>152442822</v>
      </c>
      <c r="L10103" s="47">
        <v>152443811</v>
      </c>
      <c r="N10103">
        <v>146</v>
      </c>
      <c r="O10103">
        <v>26447</v>
      </c>
      <c r="P10103">
        <v>26687</v>
      </c>
      <c r="Q10103" t="s">
        <v>18217</v>
      </c>
      <c r="R10103">
        <v>26010</v>
      </c>
      <c r="S10103">
        <v>26250</v>
      </c>
    </row>
    <row r="10104" spans="1:19" x14ac:dyDescent="0.3">
      <c r="A10104" s="60" t="s">
        <v>18067</v>
      </c>
      <c r="B10104" s="60">
        <v>-1</v>
      </c>
      <c r="C10104" s="60" t="s">
        <v>18219</v>
      </c>
      <c r="D10104" s="60" t="str">
        <f>INDEX(Transcripts[#Data], MATCH(Exons[[#This Row],[Transcript stable ID]], Transcripts[Transcript stable ID], 0), 4)</f>
        <v>NM_033071.3</v>
      </c>
      <c r="E10104" t="s">
        <v>27</v>
      </c>
      <c r="F10104">
        <v>152957773</v>
      </c>
      <c r="G10104">
        <v>152957986</v>
      </c>
      <c r="J10104">
        <v>152957986</v>
      </c>
      <c r="K10104" s="47">
        <v>152957773</v>
      </c>
      <c r="L10104" s="47">
        <v>152957986</v>
      </c>
      <c r="N10104">
        <v>1</v>
      </c>
      <c r="Q10104" t="s">
        <v>18220</v>
      </c>
    </row>
    <row r="10105" spans="1:19" x14ac:dyDescent="0.3">
      <c r="A10105" s="60" t="s">
        <v>18067</v>
      </c>
      <c r="B10105" s="60">
        <v>-1</v>
      </c>
      <c r="C10105" s="60" t="s">
        <v>18219</v>
      </c>
      <c r="D10105" s="60" t="str">
        <f>INDEX(Transcripts[#Data], MATCH(Exons[[#This Row],[Transcript stable ID]], Transcripts[Transcript stable ID], 0), 4)</f>
        <v>NM_033071.3</v>
      </c>
      <c r="E10105" t="s">
        <v>27</v>
      </c>
      <c r="J10105">
        <v>152957986</v>
      </c>
      <c r="K10105" s="47">
        <v>152832706</v>
      </c>
      <c r="L10105" s="47">
        <v>152832726</v>
      </c>
      <c r="N10105">
        <v>6</v>
      </c>
      <c r="O10105">
        <v>747</v>
      </c>
      <c r="P10105">
        <v>767</v>
      </c>
      <c r="Q10105" t="s">
        <v>18221</v>
      </c>
      <c r="R10105">
        <v>310</v>
      </c>
      <c r="S10105">
        <v>330</v>
      </c>
    </row>
    <row r="10106" spans="1:19" x14ac:dyDescent="0.3">
      <c r="A10106" s="60" t="s">
        <v>18067</v>
      </c>
      <c r="B10106" s="60">
        <v>-1</v>
      </c>
      <c r="C10106" s="60" t="s">
        <v>18219</v>
      </c>
      <c r="D10106" s="60" t="str">
        <f>INDEX(Transcripts[#Data], MATCH(Exons[[#This Row],[Transcript stable ID]], Transcripts[Transcript stable ID], 0), 4)</f>
        <v>NM_033071.3</v>
      </c>
      <c r="E10106" t="s">
        <v>27</v>
      </c>
      <c r="J10106">
        <v>152957986</v>
      </c>
      <c r="K10106" s="47">
        <v>152675860</v>
      </c>
      <c r="L10106" s="47">
        <v>152676111</v>
      </c>
      <c r="N10106">
        <v>67</v>
      </c>
      <c r="O10106">
        <v>11067</v>
      </c>
      <c r="P10106">
        <v>11318</v>
      </c>
      <c r="Q10106" t="s">
        <v>18222</v>
      </c>
      <c r="R10106">
        <v>10630</v>
      </c>
      <c r="S10106">
        <v>10881</v>
      </c>
    </row>
    <row r="10107" spans="1:19" x14ac:dyDescent="0.3">
      <c r="A10107" s="60" t="s">
        <v>18067</v>
      </c>
      <c r="B10107" s="60">
        <v>-1</v>
      </c>
      <c r="C10107" s="60" t="s">
        <v>18219</v>
      </c>
      <c r="D10107" s="60" t="str">
        <f>INDEX(Transcripts[#Data], MATCH(Exons[[#This Row],[Transcript stable ID]], Transcripts[Transcript stable ID], 0), 4)</f>
        <v>NM_033071.3</v>
      </c>
      <c r="E10107" t="s">
        <v>27</v>
      </c>
      <c r="J10107">
        <v>152957986</v>
      </c>
      <c r="K10107" s="47">
        <v>152630966</v>
      </c>
      <c r="L10107" s="47">
        <v>152631152</v>
      </c>
      <c r="N10107">
        <v>89</v>
      </c>
      <c r="O10107">
        <v>17244</v>
      </c>
      <c r="P10107">
        <v>17430</v>
      </c>
      <c r="Q10107" t="s">
        <v>18223</v>
      </c>
      <c r="R10107">
        <v>16807</v>
      </c>
      <c r="S10107">
        <v>16993</v>
      </c>
    </row>
    <row r="10108" spans="1:19" x14ac:dyDescent="0.3">
      <c r="A10108" s="60" t="s">
        <v>18067</v>
      </c>
      <c r="B10108" s="60">
        <v>-1</v>
      </c>
      <c r="C10108" s="60" t="s">
        <v>18219</v>
      </c>
      <c r="D10108" s="60" t="str">
        <f>INDEX(Transcripts[#Data], MATCH(Exons[[#This Row],[Transcript stable ID]], Transcripts[Transcript stable ID], 0), 4)</f>
        <v>NM_033071.3</v>
      </c>
      <c r="E10108" t="s">
        <v>27</v>
      </c>
      <c r="J10108">
        <v>152957986</v>
      </c>
      <c r="K10108" s="47">
        <v>152629624</v>
      </c>
      <c r="L10108" s="47">
        <v>152629763</v>
      </c>
      <c r="N10108">
        <v>90</v>
      </c>
      <c r="O10108">
        <v>17431</v>
      </c>
      <c r="P10108">
        <v>17570</v>
      </c>
      <c r="Q10108" t="s">
        <v>18224</v>
      </c>
      <c r="R10108">
        <v>16994</v>
      </c>
      <c r="S10108">
        <v>17133</v>
      </c>
    </row>
    <row r="10109" spans="1:19" x14ac:dyDescent="0.3">
      <c r="A10109" s="60" t="s">
        <v>18067</v>
      </c>
      <c r="B10109" s="60">
        <v>-1</v>
      </c>
      <c r="C10109" s="60" t="s">
        <v>18219</v>
      </c>
      <c r="D10109" s="60" t="str">
        <f>INDEX(Transcripts[#Data], MATCH(Exons[[#This Row],[Transcript stable ID]], Transcripts[Transcript stable ID], 0), 4)</f>
        <v>NM_033071.3</v>
      </c>
      <c r="E10109" t="s">
        <v>27</v>
      </c>
      <c r="J10109">
        <v>152957986</v>
      </c>
      <c r="K10109" s="47">
        <v>152466622</v>
      </c>
      <c r="L10109" s="47">
        <v>152466690</v>
      </c>
      <c r="N10109">
        <v>137</v>
      </c>
      <c r="O10109">
        <v>25201</v>
      </c>
      <c r="P10109">
        <v>25269</v>
      </c>
      <c r="Q10109" t="s">
        <v>18225</v>
      </c>
      <c r="R10109">
        <v>24764</v>
      </c>
      <c r="S10109">
        <v>24832</v>
      </c>
    </row>
    <row r="10110" spans="1:19" x14ac:dyDescent="0.3">
      <c r="A10110" s="60" t="s">
        <v>18067</v>
      </c>
      <c r="B10110" s="60">
        <v>-1</v>
      </c>
      <c r="C10110" s="60" t="s">
        <v>18231</v>
      </c>
      <c r="D10110" s="60" t="str">
        <f>INDEX(Transcripts[#Data], MATCH(Exons[[#This Row],[Transcript stable ID]], Transcripts[Transcript stable ID], 0), 4)</f>
        <v>NM_001347702.1</v>
      </c>
      <c r="E10110" t="s">
        <v>27</v>
      </c>
      <c r="J10110">
        <v>152489486</v>
      </c>
      <c r="K10110" s="47">
        <v>152485298</v>
      </c>
      <c r="L10110" s="47">
        <v>152485460</v>
      </c>
      <c r="N10110">
        <v>2</v>
      </c>
      <c r="O10110">
        <v>240</v>
      </c>
      <c r="P10110">
        <v>402</v>
      </c>
      <c r="Q10110" t="s">
        <v>18199</v>
      </c>
      <c r="R10110">
        <v>93</v>
      </c>
      <c r="S10110">
        <v>255</v>
      </c>
    </row>
    <row r="10111" spans="1:19" x14ac:dyDescent="0.3">
      <c r="A10111" s="60" t="s">
        <v>18067</v>
      </c>
      <c r="B10111" s="60">
        <v>-1</v>
      </c>
      <c r="C10111" s="60" t="s">
        <v>18231</v>
      </c>
      <c r="D10111" s="60" t="str">
        <f>INDEX(Transcripts[#Data], MATCH(Exons[[#This Row],[Transcript stable ID]], Transcripts[Transcript stable ID], 0), 4)</f>
        <v>NM_001347702.1</v>
      </c>
      <c r="E10111" t="s">
        <v>27</v>
      </c>
      <c r="J10111">
        <v>152489486</v>
      </c>
      <c r="K10111" s="47">
        <v>152477045</v>
      </c>
      <c r="L10111" s="47">
        <v>152477232</v>
      </c>
      <c r="N10111">
        <v>3</v>
      </c>
      <c r="O10111">
        <v>403</v>
      </c>
      <c r="P10111">
        <v>590</v>
      </c>
      <c r="Q10111" t="s">
        <v>18200</v>
      </c>
      <c r="R10111">
        <v>256</v>
      </c>
      <c r="S10111">
        <v>443</v>
      </c>
    </row>
    <row r="10112" spans="1:19" x14ac:dyDescent="0.3">
      <c r="A10112" s="60" t="s">
        <v>18067</v>
      </c>
      <c r="B10112" s="60">
        <v>-1</v>
      </c>
      <c r="C10112" s="60" t="s">
        <v>18231</v>
      </c>
      <c r="D10112" s="60" t="str">
        <f>INDEX(Transcripts[#Data], MATCH(Exons[[#This Row],[Transcript stable ID]], Transcripts[Transcript stable ID], 0), 4)</f>
        <v>NM_001347702.1</v>
      </c>
      <c r="E10112" t="s">
        <v>27</v>
      </c>
      <c r="J10112">
        <v>152489486</v>
      </c>
      <c r="K10112" s="47">
        <v>152476027</v>
      </c>
      <c r="L10112" s="47">
        <v>152476177</v>
      </c>
      <c r="N10112">
        <v>4</v>
      </c>
      <c r="O10112">
        <v>591</v>
      </c>
      <c r="P10112">
        <v>741</v>
      </c>
      <c r="Q10112" t="s">
        <v>18201</v>
      </c>
      <c r="R10112">
        <v>444</v>
      </c>
      <c r="S10112">
        <v>594</v>
      </c>
    </row>
    <row r="10113" spans="1:19" x14ac:dyDescent="0.3">
      <c r="A10113" s="60" t="s">
        <v>18067</v>
      </c>
      <c r="B10113" s="60">
        <v>-1</v>
      </c>
      <c r="C10113" s="60" t="s">
        <v>18231</v>
      </c>
      <c r="D10113" s="60" t="str">
        <f>INDEX(Transcripts[#Data], MATCH(Exons[[#This Row],[Transcript stable ID]], Transcripts[Transcript stable ID], 0), 4)</f>
        <v>NM_001347702.1</v>
      </c>
      <c r="E10113" t="s">
        <v>27</v>
      </c>
      <c r="J10113">
        <v>152489486</v>
      </c>
      <c r="K10113" s="47">
        <v>152473094</v>
      </c>
      <c r="L10113" s="47">
        <v>152473276</v>
      </c>
      <c r="N10113">
        <v>5</v>
      </c>
      <c r="O10113">
        <v>742</v>
      </c>
      <c r="P10113">
        <v>924</v>
      </c>
      <c r="Q10113" t="s">
        <v>18202</v>
      </c>
      <c r="R10113">
        <v>595</v>
      </c>
      <c r="S10113">
        <v>777</v>
      </c>
    </row>
    <row r="10114" spans="1:19" x14ac:dyDescent="0.3">
      <c r="A10114" s="60" t="s">
        <v>18067</v>
      </c>
      <c r="B10114" s="60">
        <v>-1</v>
      </c>
      <c r="C10114" s="60" t="s">
        <v>18231</v>
      </c>
      <c r="D10114" s="60" t="str">
        <f>INDEX(Transcripts[#Data], MATCH(Exons[[#This Row],[Transcript stable ID]], Transcripts[Transcript stable ID], 0), 4)</f>
        <v>NM_001347702.1</v>
      </c>
      <c r="E10114" t="s">
        <v>27</v>
      </c>
      <c r="J10114">
        <v>152489486</v>
      </c>
      <c r="K10114" s="47">
        <v>152472688</v>
      </c>
      <c r="L10114" s="47">
        <v>152472825</v>
      </c>
      <c r="N10114">
        <v>6</v>
      </c>
      <c r="O10114">
        <v>925</v>
      </c>
      <c r="P10114">
        <v>1062</v>
      </c>
      <c r="Q10114" t="s">
        <v>18203</v>
      </c>
      <c r="R10114">
        <v>778</v>
      </c>
      <c r="S10114">
        <v>915</v>
      </c>
    </row>
    <row r="10115" spans="1:19" x14ac:dyDescent="0.3">
      <c r="A10115" s="60" t="s">
        <v>18067</v>
      </c>
      <c r="B10115" s="60">
        <v>-1</v>
      </c>
      <c r="C10115" s="60" t="s">
        <v>18231</v>
      </c>
      <c r="D10115" s="60" t="str">
        <f>INDEX(Transcripts[#Data], MATCH(Exons[[#This Row],[Transcript stable ID]], Transcripts[Transcript stable ID], 0), 4)</f>
        <v>NM_001347702.1</v>
      </c>
      <c r="E10115" t="s">
        <v>27</v>
      </c>
      <c r="J10115">
        <v>152489486</v>
      </c>
      <c r="K10115" s="47">
        <v>152470612</v>
      </c>
      <c r="L10115" s="47">
        <v>152470803</v>
      </c>
      <c r="N10115">
        <v>7</v>
      </c>
      <c r="O10115">
        <v>1063</v>
      </c>
      <c r="P10115">
        <v>1254</v>
      </c>
      <c r="Q10115" t="s">
        <v>18204</v>
      </c>
      <c r="R10115">
        <v>916</v>
      </c>
      <c r="S10115">
        <v>1107</v>
      </c>
    </row>
    <row r="10116" spans="1:19" x14ac:dyDescent="0.3">
      <c r="A10116" s="60" t="s">
        <v>18067</v>
      </c>
      <c r="B10116" s="60">
        <v>-1</v>
      </c>
      <c r="C10116" s="60" t="s">
        <v>18231</v>
      </c>
      <c r="D10116" s="60" t="str">
        <f>INDEX(Transcripts[#Data], MATCH(Exons[[#This Row],[Transcript stable ID]], Transcripts[Transcript stable ID], 0), 4)</f>
        <v>NM_001347702.1</v>
      </c>
      <c r="E10116" t="s">
        <v>27</v>
      </c>
      <c r="J10116">
        <v>152489486</v>
      </c>
      <c r="K10116" s="47">
        <v>152469180</v>
      </c>
      <c r="L10116" s="47">
        <v>152469513</v>
      </c>
      <c r="N10116">
        <v>8</v>
      </c>
      <c r="O10116">
        <v>1255</v>
      </c>
      <c r="P10116">
        <v>1588</v>
      </c>
      <c r="Q10116" t="s">
        <v>18205</v>
      </c>
      <c r="R10116">
        <v>1108</v>
      </c>
      <c r="S10116">
        <v>1441</v>
      </c>
    </row>
    <row r="10117" spans="1:19" x14ac:dyDescent="0.3">
      <c r="A10117" s="60" t="s">
        <v>18067</v>
      </c>
      <c r="B10117" s="60">
        <v>-1</v>
      </c>
      <c r="C10117" s="60" t="s">
        <v>18231</v>
      </c>
      <c r="D10117" s="60" t="str">
        <f>INDEX(Transcripts[#Data], MATCH(Exons[[#This Row],[Transcript stable ID]], Transcripts[Transcript stable ID], 0), 4)</f>
        <v>NM_001347702.1</v>
      </c>
      <c r="E10117" t="s">
        <v>27</v>
      </c>
      <c r="J10117">
        <v>152489486</v>
      </c>
      <c r="K10117" s="47">
        <v>152464758</v>
      </c>
      <c r="L10117" s="47">
        <v>152464900</v>
      </c>
      <c r="N10117">
        <v>10</v>
      </c>
      <c r="O10117">
        <v>1658</v>
      </c>
      <c r="P10117">
        <v>1800</v>
      </c>
      <c r="Q10117" t="s">
        <v>18206</v>
      </c>
      <c r="R10117">
        <v>1511</v>
      </c>
      <c r="S10117">
        <v>1653</v>
      </c>
    </row>
    <row r="10118" spans="1:19" x14ac:dyDescent="0.3">
      <c r="A10118" s="60" t="s">
        <v>18067</v>
      </c>
      <c r="B10118" s="60">
        <v>-1</v>
      </c>
      <c r="C10118" s="60" t="s">
        <v>18231</v>
      </c>
      <c r="D10118" s="60" t="str">
        <f>INDEX(Transcripts[#Data], MATCH(Exons[[#This Row],[Transcript stable ID]], Transcripts[Transcript stable ID], 0), 4)</f>
        <v>NM_001347702.1</v>
      </c>
      <c r="E10118" t="s">
        <v>27</v>
      </c>
      <c r="J10118">
        <v>152489486</v>
      </c>
      <c r="K10118" s="47">
        <v>152462338</v>
      </c>
      <c r="L10118" s="47">
        <v>152462464</v>
      </c>
      <c r="N10118">
        <v>11</v>
      </c>
      <c r="O10118">
        <v>1801</v>
      </c>
      <c r="P10118">
        <v>1927</v>
      </c>
      <c r="Q10118" t="s">
        <v>18207</v>
      </c>
      <c r="R10118">
        <v>1654</v>
      </c>
      <c r="S10118">
        <v>1780</v>
      </c>
    </row>
    <row r="10119" spans="1:19" x14ac:dyDescent="0.3">
      <c r="A10119" s="60" t="s">
        <v>18067</v>
      </c>
      <c r="B10119" s="60">
        <v>-1</v>
      </c>
      <c r="C10119" s="60" t="s">
        <v>18231</v>
      </c>
      <c r="D10119" s="60" t="str">
        <f>INDEX(Transcripts[#Data], MATCH(Exons[[#This Row],[Transcript stable ID]], Transcripts[Transcript stable ID], 0), 4)</f>
        <v>NM_001347702.1</v>
      </c>
      <c r="E10119" t="s">
        <v>27</v>
      </c>
      <c r="J10119">
        <v>152489486</v>
      </c>
      <c r="K10119" s="47">
        <v>152461085</v>
      </c>
      <c r="L10119" s="47">
        <v>152461296</v>
      </c>
      <c r="N10119">
        <v>12</v>
      </c>
      <c r="O10119">
        <v>1928</v>
      </c>
      <c r="P10119">
        <v>2139</v>
      </c>
      <c r="Q10119" t="s">
        <v>18208</v>
      </c>
      <c r="R10119">
        <v>1781</v>
      </c>
      <c r="S10119">
        <v>1992</v>
      </c>
    </row>
    <row r="10120" spans="1:19" x14ac:dyDescent="0.3">
      <c r="A10120" s="60" t="s">
        <v>18067</v>
      </c>
      <c r="B10120" s="60">
        <v>-1</v>
      </c>
      <c r="C10120" s="60" t="s">
        <v>18231</v>
      </c>
      <c r="D10120" s="60" t="str">
        <f>INDEX(Transcripts[#Data], MATCH(Exons[[#This Row],[Transcript stable ID]], Transcripts[Transcript stable ID], 0), 4)</f>
        <v>NM_001347702.1</v>
      </c>
      <c r="E10120" t="s">
        <v>27</v>
      </c>
      <c r="J10120">
        <v>152489486</v>
      </c>
      <c r="K10120" s="47">
        <v>152457753</v>
      </c>
      <c r="L10120" s="47">
        <v>152457953</v>
      </c>
      <c r="N10120">
        <v>13</v>
      </c>
      <c r="O10120">
        <v>2140</v>
      </c>
      <c r="P10120">
        <v>2340</v>
      </c>
      <c r="Q10120" t="s">
        <v>18209</v>
      </c>
      <c r="R10120">
        <v>1993</v>
      </c>
      <c r="S10120">
        <v>2193</v>
      </c>
    </row>
    <row r="10121" spans="1:19" x14ac:dyDescent="0.3">
      <c r="A10121" s="60" t="s">
        <v>18067</v>
      </c>
      <c r="B10121" s="60">
        <v>-1</v>
      </c>
      <c r="C10121" s="60" t="s">
        <v>18231</v>
      </c>
      <c r="D10121" s="60" t="str">
        <f>INDEX(Transcripts[#Data], MATCH(Exons[[#This Row],[Transcript stable ID]], Transcripts[Transcript stable ID], 0), 4)</f>
        <v>NM_001347702.1</v>
      </c>
      <c r="E10121" t="s">
        <v>27</v>
      </c>
      <c r="J10121">
        <v>152489486</v>
      </c>
      <c r="K10121" s="47">
        <v>152456239</v>
      </c>
      <c r="L10121" s="47">
        <v>152456367</v>
      </c>
      <c r="N10121">
        <v>14</v>
      </c>
      <c r="O10121">
        <v>2341</v>
      </c>
      <c r="P10121">
        <v>2469</v>
      </c>
      <c r="Q10121" t="s">
        <v>18210</v>
      </c>
      <c r="R10121">
        <v>2194</v>
      </c>
      <c r="S10121">
        <v>2322</v>
      </c>
    </row>
    <row r="10122" spans="1:19" x14ac:dyDescent="0.3">
      <c r="A10122" s="60" t="s">
        <v>18067</v>
      </c>
      <c r="B10122" s="60">
        <v>-1</v>
      </c>
      <c r="C10122" s="60" t="s">
        <v>18231</v>
      </c>
      <c r="D10122" s="60" t="str">
        <f>INDEX(Transcripts[#Data], MATCH(Exons[[#This Row],[Transcript stable ID]], Transcripts[Transcript stable ID], 0), 4)</f>
        <v>NM_001347702.1</v>
      </c>
      <c r="E10122" t="s">
        <v>27</v>
      </c>
      <c r="J10122">
        <v>152489486</v>
      </c>
      <c r="K10122" s="47">
        <v>152454411</v>
      </c>
      <c r="L10122" s="47">
        <v>152454623</v>
      </c>
      <c r="N10122">
        <v>15</v>
      </c>
      <c r="O10122">
        <v>2470</v>
      </c>
      <c r="P10122">
        <v>2682</v>
      </c>
      <c r="Q10122" t="s">
        <v>18211</v>
      </c>
      <c r="R10122">
        <v>2323</v>
      </c>
      <c r="S10122">
        <v>2535</v>
      </c>
    </row>
    <row r="10123" spans="1:19" x14ac:dyDescent="0.3">
      <c r="A10123" s="60" t="s">
        <v>18067</v>
      </c>
      <c r="B10123" s="60">
        <v>-1</v>
      </c>
      <c r="C10123" s="60" t="s">
        <v>18231</v>
      </c>
      <c r="D10123" s="60" t="str">
        <f>INDEX(Transcripts[#Data], MATCH(Exons[[#This Row],[Transcript stable ID]], Transcripts[Transcript stable ID], 0), 4)</f>
        <v>NM_001347702.1</v>
      </c>
      <c r="E10123" t="s">
        <v>27</v>
      </c>
      <c r="J10123">
        <v>152489486</v>
      </c>
      <c r="K10123" s="47">
        <v>152453257</v>
      </c>
      <c r="L10123" s="47">
        <v>152453349</v>
      </c>
      <c r="N10123">
        <v>16</v>
      </c>
      <c r="O10123">
        <v>2683</v>
      </c>
      <c r="P10123">
        <v>2775</v>
      </c>
      <c r="Q10123" t="s">
        <v>18212</v>
      </c>
      <c r="R10123">
        <v>2536</v>
      </c>
      <c r="S10123">
        <v>2628</v>
      </c>
    </row>
    <row r="10124" spans="1:19" x14ac:dyDescent="0.3">
      <c r="A10124" s="60" t="s">
        <v>18067</v>
      </c>
      <c r="B10124" s="60">
        <v>-1</v>
      </c>
      <c r="C10124" s="60" t="s">
        <v>18231</v>
      </c>
      <c r="D10124" s="60" t="str">
        <f>INDEX(Transcripts[#Data], MATCH(Exons[[#This Row],[Transcript stable ID]], Transcripts[Transcript stable ID], 0), 4)</f>
        <v>NM_001347702.1</v>
      </c>
      <c r="E10124" t="s">
        <v>27</v>
      </c>
      <c r="J10124">
        <v>152489486</v>
      </c>
      <c r="K10124" s="47">
        <v>152451855</v>
      </c>
      <c r="L10124" s="47">
        <v>152451913</v>
      </c>
      <c r="N10124">
        <v>17</v>
      </c>
      <c r="O10124">
        <v>2776</v>
      </c>
      <c r="P10124">
        <v>2834</v>
      </c>
      <c r="Q10124" t="s">
        <v>18213</v>
      </c>
      <c r="R10124">
        <v>2629</v>
      </c>
      <c r="S10124">
        <v>2687</v>
      </c>
    </row>
    <row r="10125" spans="1:19" x14ac:dyDescent="0.3">
      <c r="A10125" s="60" t="s">
        <v>18067</v>
      </c>
      <c r="B10125" s="60">
        <v>-1</v>
      </c>
      <c r="C10125" s="60" t="s">
        <v>18231</v>
      </c>
      <c r="D10125" s="60" t="str">
        <f>INDEX(Transcripts[#Data], MATCH(Exons[[#This Row],[Transcript stable ID]], Transcripts[Transcript stable ID], 0), 4)</f>
        <v>NM_001347702.1</v>
      </c>
      <c r="E10125" t="s">
        <v>27</v>
      </c>
      <c r="J10125">
        <v>152489486</v>
      </c>
      <c r="K10125" s="47">
        <v>152466622</v>
      </c>
      <c r="L10125" s="47">
        <v>152466690</v>
      </c>
      <c r="N10125">
        <v>9</v>
      </c>
      <c r="O10125">
        <v>1589</v>
      </c>
      <c r="P10125">
        <v>1657</v>
      </c>
      <c r="Q10125" t="s">
        <v>18225</v>
      </c>
      <c r="R10125">
        <v>1442</v>
      </c>
      <c r="S10125">
        <v>1510</v>
      </c>
    </row>
    <row r="10126" spans="1:19" x14ac:dyDescent="0.3">
      <c r="A10126" s="60" t="s">
        <v>18067</v>
      </c>
      <c r="B10126" s="60">
        <v>-1</v>
      </c>
      <c r="C10126" s="60" t="s">
        <v>18231</v>
      </c>
      <c r="D10126" s="60" t="str">
        <f>INDEX(Transcripts[#Data], MATCH(Exons[[#This Row],[Transcript stable ID]], Transcripts[Transcript stable ID], 0), 4)</f>
        <v>NM_001347702.1</v>
      </c>
      <c r="E10126" t="s">
        <v>27</v>
      </c>
      <c r="F10126">
        <v>152489340</v>
      </c>
      <c r="G10126">
        <v>152489486</v>
      </c>
      <c r="J10126">
        <v>152489486</v>
      </c>
      <c r="K10126" s="47">
        <v>152489248</v>
      </c>
      <c r="L10126" s="47">
        <v>152489486</v>
      </c>
      <c r="N10126">
        <v>1</v>
      </c>
      <c r="O10126">
        <v>148</v>
      </c>
      <c r="P10126">
        <v>239</v>
      </c>
      <c r="Q10126" t="s">
        <v>18232</v>
      </c>
      <c r="R10126">
        <v>1</v>
      </c>
      <c r="S10126">
        <v>92</v>
      </c>
    </row>
    <row r="10127" spans="1:19" x14ac:dyDescent="0.3">
      <c r="A10127" s="60" t="s">
        <v>18067</v>
      </c>
      <c r="B10127" s="60">
        <v>-1</v>
      </c>
      <c r="C10127" s="60" t="s">
        <v>18231</v>
      </c>
      <c r="D10127" s="60" t="str">
        <f>INDEX(Transcripts[#Data], MATCH(Exons[[#This Row],[Transcript stable ID]], Transcripts[Transcript stable ID], 0), 4)</f>
        <v>NM_001347702.1</v>
      </c>
      <c r="E10127" t="s">
        <v>27</v>
      </c>
      <c r="H10127">
        <v>152443492</v>
      </c>
      <c r="I10127">
        <v>152443570</v>
      </c>
      <c r="J10127">
        <v>152489486</v>
      </c>
      <c r="K10127" s="47">
        <v>152443492</v>
      </c>
      <c r="L10127" s="47">
        <v>152443811</v>
      </c>
      <c r="N10127">
        <v>18</v>
      </c>
      <c r="O10127">
        <v>2835</v>
      </c>
      <c r="P10127">
        <v>3075</v>
      </c>
      <c r="Q10127" t="s">
        <v>18233</v>
      </c>
      <c r="R10127">
        <v>2688</v>
      </c>
      <c r="S10127">
        <v>2928</v>
      </c>
    </row>
    <row r="10128" spans="1:19" x14ac:dyDescent="0.3">
      <c r="A10128" s="60" t="s">
        <v>4605</v>
      </c>
      <c r="B10128" s="60">
        <v>1</v>
      </c>
      <c r="C10128" s="60" t="s">
        <v>4614</v>
      </c>
      <c r="D10128" s="60" t="str">
        <f>INDEX(Transcripts[#Data], MATCH(Exons[[#This Row],[Transcript stable ID]], Transcripts[Transcript stable ID], 0), 4)</f>
        <v>NM_021140.3</v>
      </c>
      <c r="E10128" t="s">
        <v>27</v>
      </c>
      <c r="F10128">
        <v>44732757</v>
      </c>
      <c r="G10128">
        <v>44732797</v>
      </c>
      <c r="J10128">
        <v>44732757</v>
      </c>
      <c r="K10128" s="47">
        <v>44732757</v>
      </c>
      <c r="L10128" s="47">
        <v>44732958</v>
      </c>
      <c r="N10128">
        <v>1</v>
      </c>
      <c r="O10128">
        <v>42</v>
      </c>
      <c r="P10128">
        <v>202</v>
      </c>
      <c r="Q10128" t="s">
        <v>14458</v>
      </c>
      <c r="R10128">
        <v>1</v>
      </c>
      <c r="S10128">
        <v>161</v>
      </c>
    </row>
    <row r="10129" spans="1:19" x14ac:dyDescent="0.3">
      <c r="A10129" s="60" t="s">
        <v>4605</v>
      </c>
      <c r="B10129" s="60">
        <v>1</v>
      </c>
      <c r="C10129" s="60" t="s">
        <v>4614</v>
      </c>
      <c r="D10129" s="60" t="str">
        <f>INDEX(Transcripts[#Data], MATCH(Exons[[#This Row],[Transcript stable ID]], Transcripts[Transcript stable ID], 0), 4)</f>
        <v>NM_021140.3</v>
      </c>
      <c r="E10129" t="s">
        <v>27</v>
      </c>
      <c r="J10129">
        <v>44732757</v>
      </c>
      <c r="K10129" s="47">
        <v>44733170</v>
      </c>
      <c r="L10129" s="47">
        <v>44733233</v>
      </c>
      <c r="N10129">
        <v>2</v>
      </c>
      <c r="O10129">
        <v>203</v>
      </c>
      <c r="P10129">
        <v>266</v>
      </c>
      <c r="Q10129" t="s">
        <v>14459</v>
      </c>
      <c r="R10129">
        <v>162</v>
      </c>
      <c r="S10129">
        <v>225</v>
      </c>
    </row>
    <row r="10130" spans="1:19" x14ac:dyDescent="0.3">
      <c r="A10130" s="60" t="s">
        <v>4605</v>
      </c>
      <c r="B10130" s="60">
        <v>1</v>
      </c>
      <c r="C10130" s="60" t="s">
        <v>4614</v>
      </c>
      <c r="D10130" s="60" t="str">
        <f>INDEX(Transcripts[#Data], MATCH(Exons[[#This Row],[Transcript stable ID]], Transcripts[Transcript stable ID], 0), 4)</f>
        <v>NM_021140.3</v>
      </c>
      <c r="E10130" t="s">
        <v>27</v>
      </c>
      <c r="J10130">
        <v>44732757</v>
      </c>
      <c r="K10130" s="47">
        <v>44820529</v>
      </c>
      <c r="L10130" s="47">
        <v>44820637</v>
      </c>
      <c r="N10130">
        <v>3</v>
      </c>
      <c r="O10130">
        <v>267</v>
      </c>
      <c r="P10130">
        <v>375</v>
      </c>
      <c r="Q10130" t="s">
        <v>14460</v>
      </c>
      <c r="R10130">
        <v>226</v>
      </c>
      <c r="S10130">
        <v>334</v>
      </c>
    </row>
    <row r="10131" spans="1:19" x14ac:dyDescent="0.3">
      <c r="A10131" s="60" t="s">
        <v>4605</v>
      </c>
      <c r="B10131" s="60">
        <v>1</v>
      </c>
      <c r="C10131" s="60" t="s">
        <v>4614</v>
      </c>
      <c r="D10131" s="60" t="str">
        <f>INDEX(Transcripts[#Data], MATCH(Exons[[#This Row],[Transcript stable ID]], Transcripts[Transcript stable ID], 0), 4)</f>
        <v>NM_021140.3</v>
      </c>
      <c r="E10131" t="s">
        <v>27</v>
      </c>
      <c r="J10131">
        <v>44732757</v>
      </c>
      <c r="K10131" s="47">
        <v>44833911</v>
      </c>
      <c r="L10131" s="47">
        <v>44833960</v>
      </c>
      <c r="N10131">
        <v>4</v>
      </c>
      <c r="O10131">
        <v>376</v>
      </c>
      <c r="P10131">
        <v>425</v>
      </c>
      <c r="Q10131" t="s">
        <v>14461</v>
      </c>
      <c r="R10131">
        <v>335</v>
      </c>
      <c r="S10131">
        <v>384</v>
      </c>
    </row>
    <row r="10132" spans="1:19" x14ac:dyDescent="0.3">
      <c r="A10132" s="60" t="s">
        <v>4605</v>
      </c>
      <c r="B10132" s="60">
        <v>1</v>
      </c>
      <c r="C10132" s="60" t="s">
        <v>4614</v>
      </c>
      <c r="D10132" s="60" t="str">
        <f>INDEX(Transcripts[#Data], MATCH(Exons[[#This Row],[Transcript stable ID]], Transcripts[Transcript stable ID], 0), 4)</f>
        <v>NM_021140.3</v>
      </c>
      <c r="E10132" t="s">
        <v>27</v>
      </c>
      <c r="J10132">
        <v>44732757</v>
      </c>
      <c r="K10132" s="47">
        <v>44870206</v>
      </c>
      <c r="L10132" s="47">
        <v>44870264</v>
      </c>
      <c r="N10132">
        <v>5</v>
      </c>
      <c r="O10132">
        <v>426</v>
      </c>
      <c r="P10132">
        <v>484</v>
      </c>
      <c r="Q10132" t="s">
        <v>14462</v>
      </c>
      <c r="R10132">
        <v>385</v>
      </c>
      <c r="S10132">
        <v>443</v>
      </c>
    </row>
    <row r="10133" spans="1:19" x14ac:dyDescent="0.3">
      <c r="A10133" s="60" t="s">
        <v>4605</v>
      </c>
      <c r="B10133" s="60">
        <v>1</v>
      </c>
      <c r="C10133" s="60" t="s">
        <v>4614</v>
      </c>
      <c r="D10133" s="60" t="str">
        <f>INDEX(Transcripts[#Data], MATCH(Exons[[#This Row],[Transcript stable ID]], Transcripts[Transcript stable ID], 0), 4)</f>
        <v>NM_021140.3</v>
      </c>
      <c r="E10133" t="s">
        <v>27</v>
      </c>
      <c r="J10133">
        <v>44732757</v>
      </c>
      <c r="K10133" s="47">
        <v>44879855</v>
      </c>
      <c r="L10133" s="47">
        <v>44879975</v>
      </c>
      <c r="N10133">
        <v>6</v>
      </c>
      <c r="O10133">
        <v>485</v>
      </c>
      <c r="P10133">
        <v>605</v>
      </c>
      <c r="Q10133" t="s">
        <v>14463</v>
      </c>
      <c r="R10133">
        <v>444</v>
      </c>
      <c r="S10133">
        <v>564</v>
      </c>
    </row>
    <row r="10134" spans="1:19" x14ac:dyDescent="0.3">
      <c r="A10134" s="60" t="s">
        <v>4605</v>
      </c>
      <c r="B10134" s="60">
        <v>1</v>
      </c>
      <c r="C10134" s="60" t="s">
        <v>4614</v>
      </c>
      <c r="D10134" s="60" t="str">
        <f>INDEX(Transcripts[#Data], MATCH(Exons[[#This Row],[Transcript stable ID]], Transcripts[Transcript stable ID], 0), 4)</f>
        <v>NM_021140.3</v>
      </c>
      <c r="E10134" t="s">
        <v>27</v>
      </c>
      <c r="J10134">
        <v>44732757</v>
      </c>
      <c r="K10134" s="47">
        <v>44894176</v>
      </c>
      <c r="L10134" s="47">
        <v>44894230</v>
      </c>
      <c r="N10134">
        <v>7</v>
      </c>
      <c r="O10134">
        <v>606</v>
      </c>
      <c r="P10134">
        <v>660</v>
      </c>
      <c r="Q10134" t="s">
        <v>14464</v>
      </c>
      <c r="R10134">
        <v>565</v>
      </c>
      <c r="S10134">
        <v>619</v>
      </c>
    </row>
    <row r="10135" spans="1:19" x14ac:dyDescent="0.3">
      <c r="A10135" s="60" t="s">
        <v>4605</v>
      </c>
      <c r="B10135" s="60">
        <v>1</v>
      </c>
      <c r="C10135" s="60" t="s">
        <v>4614</v>
      </c>
      <c r="D10135" s="60" t="str">
        <f>INDEX(Transcripts[#Data], MATCH(Exons[[#This Row],[Transcript stable ID]], Transcripts[Transcript stable ID], 0), 4)</f>
        <v>NM_021140.3</v>
      </c>
      <c r="E10135" t="s">
        <v>27</v>
      </c>
      <c r="J10135">
        <v>44732757</v>
      </c>
      <c r="K10135" s="47">
        <v>44896900</v>
      </c>
      <c r="L10135" s="47">
        <v>44896934</v>
      </c>
      <c r="N10135">
        <v>8</v>
      </c>
      <c r="O10135">
        <v>661</v>
      </c>
      <c r="P10135">
        <v>695</v>
      </c>
      <c r="Q10135" t="s">
        <v>14465</v>
      </c>
      <c r="R10135">
        <v>620</v>
      </c>
      <c r="S10135">
        <v>654</v>
      </c>
    </row>
    <row r="10136" spans="1:19" x14ac:dyDescent="0.3">
      <c r="A10136" s="60" t="s">
        <v>4605</v>
      </c>
      <c r="B10136" s="60">
        <v>1</v>
      </c>
      <c r="C10136" s="60" t="s">
        <v>4614</v>
      </c>
      <c r="D10136" s="60" t="str">
        <f>INDEX(Transcripts[#Data], MATCH(Exons[[#This Row],[Transcript stable ID]], Transcripts[Transcript stable ID], 0), 4)</f>
        <v>NM_021140.3</v>
      </c>
      <c r="E10136" t="s">
        <v>27</v>
      </c>
      <c r="J10136">
        <v>44732757</v>
      </c>
      <c r="K10136" s="47">
        <v>44910954</v>
      </c>
      <c r="L10136" s="47">
        <v>44911047</v>
      </c>
      <c r="N10136">
        <v>9</v>
      </c>
      <c r="O10136">
        <v>696</v>
      </c>
      <c r="P10136">
        <v>789</v>
      </c>
      <c r="Q10136" t="s">
        <v>14466</v>
      </c>
      <c r="R10136">
        <v>655</v>
      </c>
      <c r="S10136">
        <v>748</v>
      </c>
    </row>
    <row r="10137" spans="1:19" x14ac:dyDescent="0.3">
      <c r="A10137" s="60" t="s">
        <v>4605</v>
      </c>
      <c r="B10137" s="60">
        <v>1</v>
      </c>
      <c r="C10137" s="60" t="s">
        <v>4614</v>
      </c>
      <c r="D10137" s="60" t="str">
        <f>INDEX(Transcripts[#Data], MATCH(Exons[[#This Row],[Transcript stable ID]], Transcripts[Transcript stable ID], 0), 4)</f>
        <v>NM_021140.3</v>
      </c>
      <c r="E10137" t="s">
        <v>27</v>
      </c>
      <c r="J10137">
        <v>44732757</v>
      </c>
      <c r="K10137" s="47">
        <v>44913074</v>
      </c>
      <c r="L10137" s="47">
        <v>44913200</v>
      </c>
      <c r="N10137">
        <v>10</v>
      </c>
      <c r="O10137">
        <v>790</v>
      </c>
      <c r="P10137">
        <v>916</v>
      </c>
      <c r="Q10137" t="s">
        <v>14467</v>
      </c>
      <c r="R10137">
        <v>749</v>
      </c>
      <c r="S10137">
        <v>875</v>
      </c>
    </row>
    <row r="10138" spans="1:19" x14ac:dyDescent="0.3">
      <c r="A10138" s="60" t="s">
        <v>4605</v>
      </c>
      <c r="B10138" s="60">
        <v>1</v>
      </c>
      <c r="C10138" s="60" t="s">
        <v>4614</v>
      </c>
      <c r="D10138" s="60" t="str">
        <f>INDEX(Transcripts[#Data], MATCH(Exons[[#This Row],[Transcript stable ID]], Transcripts[Transcript stable ID], 0), 4)</f>
        <v>NM_021140.3</v>
      </c>
      <c r="E10138" t="s">
        <v>27</v>
      </c>
      <c r="J10138">
        <v>44732757</v>
      </c>
      <c r="K10138" s="47">
        <v>44918251</v>
      </c>
      <c r="L10138" s="47">
        <v>44918349</v>
      </c>
      <c r="N10138">
        <v>11</v>
      </c>
      <c r="O10138">
        <v>917</v>
      </c>
      <c r="P10138">
        <v>1015</v>
      </c>
      <c r="Q10138" t="s">
        <v>14468</v>
      </c>
      <c r="R10138">
        <v>876</v>
      </c>
      <c r="S10138">
        <v>974</v>
      </c>
    </row>
    <row r="10139" spans="1:19" x14ac:dyDescent="0.3">
      <c r="A10139" s="60" t="s">
        <v>4605</v>
      </c>
      <c r="B10139" s="60">
        <v>1</v>
      </c>
      <c r="C10139" s="60" t="s">
        <v>4614</v>
      </c>
      <c r="D10139" s="60" t="str">
        <f>INDEX(Transcripts[#Data], MATCH(Exons[[#This Row],[Transcript stable ID]], Transcripts[Transcript stable ID], 0), 4)</f>
        <v>NM_021140.3</v>
      </c>
      <c r="E10139" t="s">
        <v>27</v>
      </c>
      <c r="J10139">
        <v>44732757</v>
      </c>
      <c r="K10139" s="47">
        <v>44918492</v>
      </c>
      <c r="L10139" s="47">
        <v>44918711</v>
      </c>
      <c r="N10139">
        <v>12</v>
      </c>
      <c r="O10139">
        <v>1016</v>
      </c>
      <c r="P10139">
        <v>1235</v>
      </c>
      <c r="Q10139" t="s">
        <v>14469</v>
      </c>
      <c r="R10139">
        <v>975</v>
      </c>
      <c r="S10139">
        <v>1194</v>
      </c>
    </row>
    <row r="10140" spans="1:19" x14ac:dyDescent="0.3">
      <c r="A10140" s="60" t="s">
        <v>4605</v>
      </c>
      <c r="B10140" s="60">
        <v>1</v>
      </c>
      <c r="C10140" s="60" t="s">
        <v>4614</v>
      </c>
      <c r="D10140" s="60" t="str">
        <f>INDEX(Transcripts[#Data], MATCH(Exons[[#This Row],[Transcript stable ID]], Transcripts[Transcript stable ID], 0), 4)</f>
        <v>NM_021140.3</v>
      </c>
      <c r="E10140" t="s">
        <v>27</v>
      </c>
      <c r="J10140">
        <v>44732757</v>
      </c>
      <c r="K10140" s="47">
        <v>44919267</v>
      </c>
      <c r="L10140" s="47">
        <v>44919401</v>
      </c>
      <c r="N10140">
        <v>13</v>
      </c>
      <c r="O10140">
        <v>1236</v>
      </c>
      <c r="P10140">
        <v>1370</v>
      </c>
      <c r="Q10140" t="s">
        <v>14470</v>
      </c>
      <c r="R10140">
        <v>1195</v>
      </c>
      <c r="S10140">
        <v>1329</v>
      </c>
    </row>
    <row r="10141" spans="1:19" x14ac:dyDescent="0.3">
      <c r="A10141" s="60" t="s">
        <v>4605</v>
      </c>
      <c r="B10141" s="60">
        <v>1</v>
      </c>
      <c r="C10141" s="60" t="s">
        <v>4614</v>
      </c>
      <c r="D10141" s="60" t="str">
        <f>INDEX(Transcripts[#Data], MATCH(Exons[[#This Row],[Transcript stable ID]], Transcripts[Transcript stable ID], 0), 4)</f>
        <v>NM_021140.3</v>
      </c>
      <c r="E10141" t="s">
        <v>27</v>
      </c>
      <c r="J10141">
        <v>44732757</v>
      </c>
      <c r="K10141" s="47">
        <v>44920569</v>
      </c>
      <c r="L10141" s="47">
        <v>44920664</v>
      </c>
      <c r="N10141">
        <v>14</v>
      </c>
      <c r="O10141">
        <v>1371</v>
      </c>
      <c r="P10141">
        <v>1466</v>
      </c>
      <c r="Q10141" t="s">
        <v>14471</v>
      </c>
      <c r="R10141">
        <v>1330</v>
      </c>
      <c r="S10141">
        <v>1425</v>
      </c>
    </row>
    <row r="10142" spans="1:19" x14ac:dyDescent="0.3">
      <c r="A10142" s="60" t="s">
        <v>4605</v>
      </c>
      <c r="B10142" s="60">
        <v>1</v>
      </c>
      <c r="C10142" s="60" t="s">
        <v>4614</v>
      </c>
      <c r="D10142" s="60" t="str">
        <f>INDEX(Transcripts[#Data], MATCH(Exons[[#This Row],[Transcript stable ID]], Transcripts[Transcript stable ID], 0), 4)</f>
        <v>NM_021140.3</v>
      </c>
      <c r="E10142" t="s">
        <v>27</v>
      </c>
      <c r="J10142">
        <v>44732757</v>
      </c>
      <c r="K10142" s="47">
        <v>44921892</v>
      </c>
      <c r="L10142" s="47">
        <v>44921993</v>
      </c>
      <c r="N10142">
        <v>15</v>
      </c>
      <c r="O10142">
        <v>1467</v>
      </c>
      <c r="P10142">
        <v>1568</v>
      </c>
      <c r="Q10142" t="s">
        <v>14472</v>
      </c>
      <c r="R10142">
        <v>1426</v>
      </c>
      <c r="S10142">
        <v>1527</v>
      </c>
    </row>
    <row r="10143" spans="1:19" x14ac:dyDescent="0.3">
      <c r="A10143" s="60" t="s">
        <v>4605</v>
      </c>
      <c r="B10143" s="60">
        <v>1</v>
      </c>
      <c r="C10143" s="60" t="s">
        <v>4614</v>
      </c>
      <c r="D10143" s="60" t="str">
        <f>INDEX(Transcripts[#Data], MATCH(Exons[[#This Row],[Transcript stable ID]], Transcripts[Transcript stable ID], 0), 4)</f>
        <v>NM_021140.3</v>
      </c>
      <c r="E10143" t="s">
        <v>27</v>
      </c>
      <c r="J10143">
        <v>44732757</v>
      </c>
      <c r="K10143" s="47">
        <v>44922667</v>
      </c>
      <c r="L10143" s="47">
        <v>44923062</v>
      </c>
      <c r="N10143">
        <v>16</v>
      </c>
      <c r="O10143">
        <v>1569</v>
      </c>
      <c r="P10143">
        <v>1964</v>
      </c>
      <c r="Q10143" t="s">
        <v>14473</v>
      </c>
      <c r="R10143">
        <v>1528</v>
      </c>
      <c r="S10143">
        <v>1923</v>
      </c>
    </row>
    <row r="10144" spans="1:19" x14ac:dyDescent="0.3">
      <c r="A10144" s="60" t="s">
        <v>4605</v>
      </c>
      <c r="B10144" s="60">
        <v>1</v>
      </c>
      <c r="C10144" s="60" t="s">
        <v>4614</v>
      </c>
      <c r="D10144" s="60" t="str">
        <f>INDEX(Transcripts[#Data], MATCH(Exons[[#This Row],[Transcript stable ID]], Transcripts[Transcript stable ID], 0), 4)</f>
        <v>NM_021140.3</v>
      </c>
      <c r="E10144" t="s">
        <v>27</v>
      </c>
      <c r="J10144">
        <v>44732757</v>
      </c>
      <c r="K10144" s="47">
        <v>44928824</v>
      </c>
      <c r="L10144" s="47">
        <v>44929602</v>
      </c>
      <c r="N10144">
        <v>17</v>
      </c>
      <c r="O10144">
        <v>1965</v>
      </c>
      <c r="P10144">
        <v>2743</v>
      </c>
      <c r="Q10144" t="s">
        <v>14474</v>
      </c>
      <c r="R10144">
        <v>1924</v>
      </c>
      <c r="S10144">
        <v>2702</v>
      </c>
    </row>
    <row r="10145" spans="1:19" x14ac:dyDescent="0.3">
      <c r="A10145" s="60" t="s">
        <v>4605</v>
      </c>
      <c r="B10145" s="60">
        <v>1</v>
      </c>
      <c r="C10145" s="60" t="s">
        <v>4614</v>
      </c>
      <c r="D10145" s="60" t="str">
        <f>INDEX(Transcripts[#Data], MATCH(Exons[[#This Row],[Transcript stable ID]], Transcripts[Transcript stable ID], 0), 4)</f>
        <v>NM_021140.3</v>
      </c>
      <c r="E10145" t="s">
        <v>27</v>
      </c>
      <c r="J10145">
        <v>44732757</v>
      </c>
      <c r="K10145" s="47">
        <v>44935942</v>
      </c>
      <c r="L10145" s="47">
        <v>44936071</v>
      </c>
      <c r="N10145">
        <v>18</v>
      </c>
      <c r="O10145">
        <v>2744</v>
      </c>
      <c r="P10145">
        <v>2873</v>
      </c>
      <c r="Q10145" t="s">
        <v>14475</v>
      </c>
      <c r="R10145">
        <v>2703</v>
      </c>
      <c r="S10145">
        <v>2832</v>
      </c>
    </row>
    <row r="10146" spans="1:19" x14ac:dyDescent="0.3">
      <c r="A10146" s="60" t="s">
        <v>4605</v>
      </c>
      <c r="B10146" s="60">
        <v>1</v>
      </c>
      <c r="C10146" s="60" t="s">
        <v>4614</v>
      </c>
      <c r="D10146" s="60" t="str">
        <f>INDEX(Transcripts[#Data], MATCH(Exons[[#This Row],[Transcript stable ID]], Transcripts[Transcript stable ID], 0), 4)</f>
        <v>NM_021140.3</v>
      </c>
      <c r="E10146" t="s">
        <v>27</v>
      </c>
      <c r="J10146">
        <v>44732757</v>
      </c>
      <c r="K10146" s="47">
        <v>44937645</v>
      </c>
      <c r="L10146" s="47">
        <v>44937750</v>
      </c>
      <c r="N10146">
        <v>19</v>
      </c>
      <c r="O10146">
        <v>2874</v>
      </c>
      <c r="P10146">
        <v>2979</v>
      </c>
      <c r="Q10146" t="s">
        <v>14476</v>
      </c>
      <c r="R10146">
        <v>2833</v>
      </c>
      <c r="S10146">
        <v>2938</v>
      </c>
    </row>
    <row r="10147" spans="1:19" x14ac:dyDescent="0.3">
      <c r="A10147" s="60" t="s">
        <v>4605</v>
      </c>
      <c r="B10147" s="60">
        <v>1</v>
      </c>
      <c r="C10147" s="60" t="s">
        <v>4614</v>
      </c>
      <c r="D10147" s="60" t="str">
        <f>INDEX(Transcripts[#Data], MATCH(Exons[[#This Row],[Transcript stable ID]], Transcripts[Transcript stable ID], 0), 4)</f>
        <v>NM_021140.3</v>
      </c>
      <c r="E10147" t="s">
        <v>27</v>
      </c>
      <c r="J10147">
        <v>44732757</v>
      </c>
      <c r="K10147" s="47">
        <v>44938391</v>
      </c>
      <c r="L10147" s="47">
        <v>44938596</v>
      </c>
      <c r="N10147">
        <v>20</v>
      </c>
      <c r="O10147">
        <v>2980</v>
      </c>
      <c r="P10147">
        <v>3185</v>
      </c>
      <c r="Q10147" t="s">
        <v>14477</v>
      </c>
      <c r="R10147">
        <v>2939</v>
      </c>
      <c r="S10147">
        <v>3144</v>
      </c>
    </row>
    <row r="10148" spans="1:19" x14ac:dyDescent="0.3">
      <c r="A10148" s="60" t="s">
        <v>4605</v>
      </c>
      <c r="B10148" s="60">
        <v>1</v>
      </c>
      <c r="C10148" s="60" t="s">
        <v>4614</v>
      </c>
      <c r="D10148" s="60" t="str">
        <f>INDEX(Transcripts[#Data], MATCH(Exons[[#This Row],[Transcript stable ID]], Transcripts[Transcript stable ID], 0), 4)</f>
        <v>NM_021140.3</v>
      </c>
      <c r="E10148" t="s">
        <v>27</v>
      </c>
      <c r="J10148">
        <v>44732757</v>
      </c>
      <c r="K10148" s="47">
        <v>44941821</v>
      </c>
      <c r="L10148" s="47">
        <v>44941885</v>
      </c>
      <c r="N10148">
        <v>21</v>
      </c>
      <c r="O10148">
        <v>3186</v>
      </c>
      <c r="P10148">
        <v>3250</v>
      </c>
      <c r="Q10148" t="s">
        <v>14478</v>
      </c>
      <c r="R10148">
        <v>3145</v>
      </c>
      <c r="S10148">
        <v>3209</v>
      </c>
    </row>
    <row r="10149" spans="1:19" x14ac:dyDescent="0.3">
      <c r="A10149" s="60" t="s">
        <v>4605</v>
      </c>
      <c r="B10149" s="60">
        <v>1</v>
      </c>
      <c r="C10149" s="60" t="s">
        <v>4614</v>
      </c>
      <c r="D10149" s="60" t="str">
        <f>INDEX(Transcripts[#Data], MATCH(Exons[[#This Row],[Transcript stable ID]], Transcripts[Transcript stable ID], 0), 4)</f>
        <v>NM_021140.3</v>
      </c>
      <c r="E10149" t="s">
        <v>27</v>
      </c>
      <c r="J10149">
        <v>44732757</v>
      </c>
      <c r="K10149" s="47">
        <v>44941960</v>
      </c>
      <c r="L10149" s="47">
        <v>44942034</v>
      </c>
      <c r="N10149">
        <v>22</v>
      </c>
      <c r="O10149">
        <v>3251</v>
      </c>
      <c r="P10149">
        <v>3325</v>
      </c>
      <c r="Q10149" t="s">
        <v>14479</v>
      </c>
      <c r="R10149">
        <v>3210</v>
      </c>
      <c r="S10149">
        <v>3284</v>
      </c>
    </row>
    <row r="10150" spans="1:19" x14ac:dyDescent="0.3">
      <c r="A10150" s="60" t="s">
        <v>4605</v>
      </c>
      <c r="B10150" s="60">
        <v>1</v>
      </c>
      <c r="C10150" s="60" t="s">
        <v>4614</v>
      </c>
      <c r="D10150" s="60" t="str">
        <f>INDEX(Transcripts[#Data], MATCH(Exons[[#This Row],[Transcript stable ID]], Transcripts[Transcript stable ID], 0), 4)</f>
        <v>NM_021140.3</v>
      </c>
      <c r="E10150" t="s">
        <v>27</v>
      </c>
      <c r="J10150">
        <v>44732757</v>
      </c>
      <c r="K10150" s="47">
        <v>44942705</v>
      </c>
      <c r="L10150" s="47">
        <v>44942853</v>
      </c>
      <c r="N10150">
        <v>23</v>
      </c>
      <c r="O10150">
        <v>3326</v>
      </c>
      <c r="P10150">
        <v>3474</v>
      </c>
      <c r="Q10150" t="s">
        <v>14480</v>
      </c>
      <c r="R10150">
        <v>3285</v>
      </c>
      <c r="S10150">
        <v>3433</v>
      </c>
    </row>
    <row r="10151" spans="1:19" x14ac:dyDescent="0.3">
      <c r="A10151" s="60" t="s">
        <v>4605</v>
      </c>
      <c r="B10151" s="60">
        <v>1</v>
      </c>
      <c r="C10151" s="60" t="s">
        <v>4614</v>
      </c>
      <c r="D10151" s="60" t="str">
        <f>INDEX(Transcripts[#Data], MATCH(Exons[[#This Row],[Transcript stable ID]], Transcripts[Transcript stable ID], 0), 4)</f>
        <v>NM_021140.3</v>
      </c>
      <c r="E10151" t="s">
        <v>27</v>
      </c>
      <c r="J10151">
        <v>44732757</v>
      </c>
      <c r="K10151" s="47">
        <v>44945110</v>
      </c>
      <c r="L10151" s="47">
        <v>44945224</v>
      </c>
      <c r="N10151">
        <v>24</v>
      </c>
      <c r="O10151">
        <v>3475</v>
      </c>
      <c r="P10151">
        <v>3589</v>
      </c>
      <c r="Q10151" t="s">
        <v>14481</v>
      </c>
      <c r="R10151">
        <v>3434</v>
      </c>
      <c r="S10151">
        <v>3548</v>
      </c>
    </row>
    <row r="10152" spans="1:19" x14ac:dyDescent="0.3">
      <c r="A10152" s="60" t="s">
        <v>4605</v>
      </c>
      <c r="B10152" s="60">
        <v>1</v>
      </c>
      <c r="C10152" s="60" t="s">
        <v>4614</v>
      </c>
      <c r="D10152" s="60" t="str">
        <f>INDEX(Transcripts[#Data], MATCH(Exons[[#This Row],[Transcript stable ID]], Transcripts[Transcript stable ID], 0), 4)</f>
        <v>NM_021140.3</v>
      </c>
      <c r="E10152" t="s">
        <v>27</v>
      </c>
      <c r="J10152">
        <v>44732757</v>
      </c>
      <c r="K10152" s="47">
        <v>44948988</v>
      </c>
      <c r="L10152" s="47">
        <v>44949175</v>
      </c>
      <c r="N10152">
        <v>25</v>
      </c>
      <c r="O10152">
        <v>3590</v>
      </c>
      <c r="P10152">
        <v>3777</v>
      </c>
      <c r="Q10152" t="s">
        <v>14482</v>
      </c>
      <c r="R10152">
        <v>3549</v>
      </c>
      <c r="S10152">
        <v>3736</v>
      </c>
    </row>
    <row r="10153" spans="1:19" x14ac:dyDescent="0.3">
      <c r="A10153" s="60" t="s">
        <v>4605</v>
      </c>
      <c r="B10153" s="60">
        <v>1</v>
      </c>
      <c r="C10153" s="60" t="s">
        <v>4614</v>
      </c>
      <c r="D10153" s="60" t="str">
        <f>INDEX(Transcripts[#Data], MATCH(Exons[[#This Row],[Transcript stable ID]], Transcripts[Transcript stable ID], 0), 4)</f>
        <v>NM_021140.3</v>
      </c>
      <c r="E10153" t="s">
        <v>27</v>
      </c>
      <c r="J10153">
        <v>44732757</v>
      </c>
      <c r="K10153" s="47">
        <v>44949968</v>
      </c>
      <c r="L10153" s="47">
        <v>44950109</v>
      </c>
      <c r="N10153">
        <v>26</v>
      </c>
      <c r="O10153">
        <v>3778</v>
      </c>
      <c r="P10153">
        <v>3919</v>
      </c>
      <c r="Q10153" t="s">
        <v>14483</v>
      </c>
      <c r="R10153">
        <v>3737</v>
      </c>
      <c r="S10153">
        <v>3878</v>
      </c>
    </row>
    <row r="10154" spans="1:19" x14ac:dyDescent="0.3">
      <c r="A10154" s="60" t="s">
        <v>4605</v>
      </c>
      <c r="B10154" s="60">
        <v>1</v>
      </c>
      <c r="C10154" s="60" t="s">
        <v>4614</v>
      </c>
      <c r="D10154" s="60" t="str">
        <f>INDEX(Transcripts[#Data], MATCH(Exons[[#This Row],[Transcript stable ID]], Transcripts[Transcript stable ID], 0), 4)</f>
        <v>NM_021140.3</v>
      </c>
      <c r="E10154" t="s">
        <v>27</v>
      </c>
      <c r="J10154">
        <v>44732757</v>
      </c>
      <c r="K10154" s="47">
        <v>44966655</v>
      </c>
      <c r="L10154" s="47">
        <v>44966781</v>
      </c>
      <c r="N10154">
        <v>27</v>
      </c>
      <c r="O10154">
        <v>3920</v>
      </c>
      <c r="P10154">
        <v>4046</v>
      </c>
      <c r="Q10154" t="s">
        <v>14484</v>
      </c>
      <c r="R10154">
        <v>3879</v>
      </c>
      <c r="S10154">
        <v>4005</v>
      </c>
    </row>
    <row r="10155" spans="1:19" x14ac:dyDescent="0.3">
      <c r="A10155" s="60" t="s">
        <v>4605</v>
      </c>
      <c r="B10155" s="60">
        <v>1</v>
      </c>
      <c r="C10155" s="60" t="s">
        <v>4614</v>
      </c>
      <c r="D10155" s="60" t="str">
        <f>INDEX(Transcripts[#Data], MATCH(Exons[[#This Row],[Transcript stable ID]], Transcripts[Transcript stable ID], 0), 4)</f>
        <v>NM_021140.3</v>
      </c>
      <c r="E10155" t="s">
        <v>27</v>
      </c>
      <c r="J10155">
        <v>44732757</v>
      </c>
      <c r="K10155" s="47">
        <v>44969324</v>
      </c>
      <c r="L10155" s="47">
        <v>44969494</v>
      </c>
      <c r="N10155">
        <v>28</v>
      </c>
      <c r="O10155">
        <v>4047</v>
      </c>
      <c r="P10155">
        <v>4217</v>
      </c>
      <c r="Q10155" t="s">
        <v>14485</v>
      </c>
      <c r="R10155">
        <v>4006</v>
      </c>
      <c r="S10155">
        <v>4176</v>
      </c>
    </row>
    <row r="10156" spans="1:19" x14ac:dyDescent="0.3">
      <c r="A10156" s="60" t="s">
        <v>4605</v>
      </c>
      <c r="B10156" s="60">
        <v>1</v>
      </c>
      <c r="C10156" s="60" t="s">
        <v>4614</v>
      </c>
      <c r="D10156" s="60" t="str">
        <f>INDEX(Transcripts[#Data], MATCH(Exons[[#This Row],[Transcript stable ID]], Transcripts[Transcript stable ID], 0), 4)</f>
        <v>NM_021140.3</v>
      </c>
      <c r="E10156" t="s">
        <v>27</v>
      </c>
      <c r="H10156">
        <v>44970657</v>
      </c>
      <c r="I10156">
        <v>44971847</v>
      </c>
      <c r="J10156">
        <v>44732757</v>
      </c>
      <c r="K10156" s="47">
        <v>44970627</v>
      </c>
      <c r="L10156" s="47">
        <v>44971847</v>
      </c>
      <c r="N10156">
        <v>29</v>
      </c>
      <c r="O10156">
        <v>4218</v>
      </c>
      <c r="P10156">
        <v>4247</v>
      </c>
      <c r="Q10156" t="s">
        <v>14486</v>
      </c>
      <c r="R10156">
        <v>4177</v>
      </c>
      <c r="S10156">
        <v>4206</v>
      </c>
    </row>
    <row r="10157" spans="1:19" x14ac:dyDescent="0.3">
      <c r="A10157" s="60" t="s">
        <v>18264</v>
      </c>
      <c r="B10157" s="60">
        <v>1</v>
      </c>
      <c r="C10157" s="60" t="s">
        <v>18265</v>
      </c>
      <c r="D10157" s="60" t="str">
        <f>INDEX(Transcripts[#Data], MATCH(Exons[[#This Row],[Transcript stable ID]], Transcripts[Transcript stable ID], 0), 4)</f>
        <v>NM_014390.4</v>
      </c>
      <c r="E10157" t="s">
        <v>27</v>
      </c>
      <c r="F10157">
        <v>127292234</v>
      </c>
      <c r="G10157">
        <v>127292427</v>
      </c>
      <c r="J10157">
        <v>127292234</v>
      </c>
      <c r="K10157" s="47">
        <v>127292234</v>
      </c>
      <c r="L10157" s="47">
        <v>127292505</v>
      </c>
      <c r="N10157">
        <v>1</v>
      </c>
      <c r="O10157">
        <v>195</v>
      </c>
      <c r="P10157">
        <v>272</v>
      </c>
      <c r="Q10157" t="s">
        <v>18266</v>
      </c>
      <c r="R10157">
        <v>1</v>
      </c>
      <c r="S10157">
        <v>78</v>
      </c>
    </row>
    <row r="10158" spans="1:19" x14ac:dyDescent="0.3">
      <c r="A10158" s="60" t="s">
        <v>18264</v>
      </c>
      <c r="B10158" s="60">
        <v>1</v>
      </c>
      <c r="C10158" s="60" t="s">
        <v>18265</v>
      </c>
      <c r="D10158" s="60" t="str">
        <f>INDEX(Transcripts[#Data], MATCH(Exons[[#This Row],[Transcript stable ID]], Transcripts[Transcript stable ID], 0), 4)</f>
        <v>NM_014390.4</v>
      </c>
      <c r="E10158" t="s">
        <v>27</v>
      </c>
      <c r="J10158">
        <v>127292234</v>
      </c>
      <c r="K10158" s="47">
        <v>127326667</v>
      </c>
      <c r="L10158" s="47">
        <v>127326816</v>
      </c>
      <c r="N10158">
        <v>2</v>
      </c>
      <c r="O10158">
        <v>273</v>
      </c>
      <c r="P10158">
        <v>422</v>
      </c>
      <c r="Q10158" t="s">
        <v>18267</v>
      </c>
      <c r="R10158">
        <v>79</v>
      </c>
      <c r="S10158">
        <v>228</v>
      </c>
    </row>
    <row r="10159" spans="1:19" x14ac:dyDescent="0.3">
      <c r="A10159" s="60" t="s">
        <v>18264</v>
      </c>
      <c r="B10159" s="60">
        <v>1</v>
      </c>
      <c r="C10159" s="60" t="s">
        <v>18265</v>
      </c>
      <c r="D10159" s="60" t="str">
        <f>INDEX(Transcripts[#Data], MATCH(Exons[[#This Row],[Transcript stable ID]], Transcripts[Transcript stable ID], 0), 4)</f>
        <v>NM_014390.4</v>
      </c>
      <c r="E10159" t="s">
        <v>27</v>
      </c>
      <c r="J10159">
        <v>127292234</v>
      </c>
      <c r="K10159" s="47">
        <v>127334882</v>
      </c>
      <c r="L10159" s="47">
        <v>127335002</v>
      </c>
      <c r="N10159">
        <v>3</v>
      </c>
      <c r="O10159">
        <v>423</v>
      </c>
      <c r="P10159">
        <v>543</v>
      </c>
      <c r="Q10159" t="s">
        <v>18268</v>
      </c>
      <c r="R10159">
        <v>229</v>
      </c>
      <c r="S10159">
        <v>349</v>
      </c>
    </row>
    <row r="10160" spans="1:19" x14ac:dyDescent="0.3">
      <c r="A10160" s="60" t="s">
        <v>18264</v>
      </c>
      <c r="B10160" s="60">
        <v>1</v>
      </c>
      <c r="C10160" s="60" t="s">
        <v>18265</v>
      </c>
      <c r="D10160" s="60" t="str">
        <f>INDEX(Transcripts[#Data], MATCH(Exons[[#This Row],[Transcript stable ID]], Transcripts[Transcript stable ID], 0), 4)</f>
        <v>NM_014390.4</v>
      </c>
      <c r="E10160" t="s">
        <v>27</v>
      </c>
      <c r="J10160">
        <v>127292234</v>
      </c>
      <c r="K10160" s="47">
        <v>127338929</v>
      </c>
      <c r="L10160" s="47">
        <v>127339007</v>
      </c>
      <c r="N10160">
        <v>4</v>
      </c>
      <c r="O10160">
        <v>544</v>
      </c>
      <c r="P10160">
        <v>622</v>
      </c>
      <c r="Q10160" t="s">
        <v>18269</v>
      </c>
      <c r="R10160">
        <v>350</v>
      </c>
      <c r="S10160">
        <v>428</v>
      </c>
    </row>
    <row r="10161" spans="1:19" x14ac:dyDescent="0.3">
      <c r="A10161" s="60" t="s">
        <v>18264</v>
      </c>
      <c r="B10161" s="60">
        <v>1</v>
      </c>
      <c r="C10161" s="60" t="s">
        <v>18265</v>
      </c>
      <c r="D10161" s="60" t="str">
        <f>INDEX(Transcripts[#Data], MATCH(Exons[[#This Row],[Transcript stable ID]], Transcripts[Transcript stable ID], 0), 4)</f>
        <v>NM_014390.4</v>
      </c>
      <c r="E10161" t="s">
        <v>27</v>
      </c>
      <c r="J10161">
        <v>127292234</v>
      </c>
      <c r="K10161" s="47">
        <v>127341217</v>
      </c>
      <c r="L10161" s="47">
        <v>127341377</v>
      </c>
      <c r="N10161">
        <v>5</v>
      </c>
      <c r="O10161">
        <v>623</v>
      </c>
      <c r="P10161">
        <v>783</v>
      </c>
      <c r="Q10161" t="s">
        <v>18270</v>
      </c>
      <c r="R10161">
        <v>429</v>
      </c>
      <c r="S10161">
        <v>589</v>
      </c>
    </row>
    <row r="10162" spans="1:19" x14ac:dyDescent="0.3">
      <c r="A10162" s="60" t="s">
        <v>18264</v>
      </c>
      <c r="B10162" s="60">
        <v>1</v>
      </c>
      <c r="C10162" s="60" t="s">
        <v>18265</v>
      </c>
      <c r="D10162" s="60" t="str">
        <f>INDEX(Transcripts[#Data], MATCH(Exons[[#This Row],[Transcript stable ID]], Transcripts[Transcript stable ID], 0), 4)</f>
        <v>NM_014390.4</v>
      </c>
      <c r="E10162" t="s">
        <v>27</v>
      </c>
      <c r="J10162">
        <v>127292234</v>
      </c>
      <c r="K10162" s="47">
        <v>127342489</v>
      </c>
      <c r="L10162" s="47">
        <v>127342580</v>
      </c>
      <c r="N10162">
        <v>6</v>
      </c>
      <c r="O10162">
        <v>784</v>
      </c>
      <c r="P10162">
        <v>875</v>
      </c>
      <c r="Q10162" t="s">
        <v>18271</v>
      </c>
      <c r="R10162">
        <v>590</v>
      </c>
      <c r="S10162">
        <v>681</v>
      </c>
    </row>
    <row r="10163" spans="1:19" x14ac:dyDescent="0.3">
      <c r="A10163" s="60" t="s">
        <v>18264</v>
      </c>
      <c r="B10163" s="60">
        <v>1</v>
      </c>
      <c r="C10163" s="60" t="s">
        <v>18265</v>
      </c>
      <c r="D10163" s="60" t="str">
        <f>INDEX(Transcripts[#Data], MATCH(Exons[[#This Row],[Transcript stable ID]], Transcripts[Transcript stable ID], 0), 4)</f>
        <v>NM_014390.4</v>
      </c>
      <c r="E10163" t="s">
        <v>27</v>
      </c>
      <c r="J10163">
        <v>127292234</v>
      </c>
      <c r="K10163" s="47">
        <v>127343219</v>
      </c>
      <c r="L10163" s="47">
        <v>127343377</v>
      </c>
      <c r="N10163">
        <v>7</v>
      </c>
      <c r="O10163">
        <v>876</v>
      </c>
      <c r="P10163">
        <v>1034</v>
      </c>
      <c r="Q10163" t="s">
        <v>18272</v>
      </c>
      <c r="R10163">
        <v>682</v>
      </c>
      <c r="S10163">
        <v>840</v>
      </c>
    </row>
    <row r="10164" spans="1:19" x14ac:dyDescent="0.3">
      <c r="A10164" s="60" t="s">
        <v>18264</v>
      </c>
      <c r="B10164" s="60">
        <v>1</v>
      </c>
      <c r="C10164" s="60" t="s">
        <v>18265</v>
      </c>
      <c r="D10164" s="60" t="str">
        <f>INDEX(Transcripts[#Data], MATCH(Exons[[#This Row],[Transcript stable ID]], Transcripts[Transcript stable ID], 0), 4)</f>
        <v>NM_014390.4</v>
      </c>
      <c r="E10164" t="s">
        <v>27</v>
      </c>
      <c r="J10164">
        <v>127292234</v>
      </c>
      <c r="K10164" s="47">
        <v>127344893</v>
      </c>
      <c r="L10164" s="47">
        <v>127344999</v>
      </c>
      <c r="N10164">
        <v>8</v>
      </c>
      <c r="O10164">
        <v>1035</v>
      </c>
      <c r="P10164">
        <v>1141</v>
      </c>
      <c r="Q10164" t="s">
        <v>18273</v>
      </c>
      <c r="R10164">
        <v>841</v>
      </c>
      <c r="S10164">
        <v>947</v>
      </c>
    </row>
    <row r="10165" spans="1:19" x14ac:dyDescent="0.3">
      <c r="A10165" s="60" t="s">
        <v>18264</v>
      </c>
      <c r="B10165" s="60">
        <v>1</v>
      </c>
      <c r="C10165" s="60" t="s">
        <v>18265</v>
      </c>
      <c r="D10165" s="60" t="str">
        <f>INDEX(Transcripts[#Data], MATCH(Exons[[#This Row],[Transcript stable ID]], Transcripts[Transcript stable ID], 0), 4)</f>
        <v>NM_014390.4</v>
      </c>
      <c r="E10165" t="s">
        <v>27</v>
      </c>
      <c r="J10165">
        <v>127292234</v>
      </c>
      <c r="K10165" s="47">
        <v>127347611</v>
      </c>
      <c r="L10165" s="47">
        <v>127347701</v>
      </c>
      <c r="N10165">
        <v>9</v>
      </c>
      <c r="O10165">
        <v>1142</v>
      </c>
      <c r="P10165">
        <v>1232</v>
      </c>
      <c r="Q10165" t="s">
        <v>18274</v>
      </c>
      <c r="R10165">
        <v>948</v>
      </c>
      <c r="S10165">
        <v>1038</v>
      </c>
    </row>
    <row r="10166" spans="1:19" x14ac:dyDescent="0.3">
      <c r="A10166" s="60" t="s">
        <v>18264</v>
      </c>
      <c r="B10166" s="60">
        <v>1</v>
      </c>
      <c r="C10166" s="60" t="s">
        <v>18265</v>
      </c>
      <c r="D10166" s="60" t="str">
        <f>INDEX(Transcripts[#Data], MATCH(Exons[[#This Row],[Transcript stable ID]], Transcripts[Transcript stable ID], 0), 4)</f>
        <v>NM_014390.4</v>
      </c>
      <c r="E10166" t="s">
        <v>27</v>
      </c>
      <c r="J10166">
        <v>127292234</v>
      </c>
      <c r="K10166" s="47">
        <v>127361341</v>
      </c>
      <c r="L10166" s="47">
        <v>127361454</v>
      </c>
      <c r="N10166">
        <v>10</v>
      </c>
      <c r="O10166">
        <v>1233</v>
      </c>
      <c r="P10166">
        <v>1346</v>
      </c>
      <c r="Q10166" t="s">
        <v>18275</v>
      </c>
      <c r="R10166">
        <v>1039</v>
      </c>
      <c r="S10166">
        <v>1152</v>
      </c>
    </row>
    <row r="10167" spans="1:19" x14ac:dyDescent="0.3">
      <c r="A10167" s="60" t="s">
        <v>18264</v>
      </c>
      <c r="B10167" s="60">
        <v>1</v>
      </c>
      <c r="C10167" s="60" t="s">
        <v>18265</v>
      </c>
      <c r="D10167" s="60" t="str">
        <f>INDEX(Transcripts[#Data], MATCH(Exons[[#This Row],[Transcript stable ID]], Transcripts[Transcript stable ID], 0), 4)</f>
        <v>NM_014390.4</v>
      </c>
      <c r="E10167" t="s">
        <v>27</v>
      </c>
      <c r="J10167">
        <v>127292234</v>
      </c>
      <c r="K10167" s="47">
        <v>127447538</v>
      </c>
      <c r="L10167" s="47">
        <v>127447627</v>
      </c>
      <c r="N10167">
        <v>11</v>
      </c>
      <c r="O10167">
        <v>1347</v>
      </c>
      <c r="P10167">
        <v>1436</v>
      </c>
      <c r="Q10167" t="s">
        <v>18276</v>
      </c>
      <c r="R10167">
        <v>1153</v>
      </c>
      <c r="S10167">
        <v>1242</v>
      </c>
    </row>
    <row r="10168" spans="1:19" x14ac:dyDescent="0.3">
      <c r="A10168" s="60" t="s">
        <v>18264</v>
      </c>
      <c r="B10168" s="60">
        <v>1</v>
      </c>
      <c r="C10168" s="60" t="s">
        <v>18265</v>
      </c>
      <c r="D10168" s="60" t="str">
        <f>INDEX(Transcripts[#Data], MATCH(Exons[[#This Row],[Transcript stable ID]], Transcripts[Transcript stable ID], 0), 4)</f>
        <v>NM_014390.4</v>
      </c>
      <c r="E10168" t="s">
        <v>27</v>
      </c>
      <c r="J10168">
        <v>127292234</v>
      </c>
      <c r="K10168" s="47">
        <v>127484377</v>
      </c>
      <c r="L10168" s="47">
        <v>127484477</v>
      </c>
      <c r="N10168">
        <v>12</v>
      </c>
      <c r="O10168">
        <v>1437</v>
      </c>
      <c r="P10168">
        <v>1537</v>
      </c>
      <c r="Q10168" t="s">
        <v>18277</v>
      </c>
      <c r="R10168">
        <v>1243</v>
      </c>
      <c r="S10168">
        <v>1343</v>
      </c>
    </row>
    <row r="10169" spans="1:19" x14ac:dyDescent="0.3">
      <c r="A10169" s="60" t="s">
        <v>18264</v>
      </c>
      <c r="B10169" s="60">
        <v>1</v>
      </c>
      <c r="C10169" s="60" t="s">
        <v>18265</v>
      </c>
      <c r="D10169" s="60" t="str">
        <f>INDEX(Transcripts[#Data], MATCH(Exons[[#This Row],[Transcript stable ID]], Transcripts[Transcript stable ID], 0), 4)</f>
        <v>NM_014390.4</v>
      </c>
      <c r="E10169" t="s">
        <v>27</v>
      </c>
      <c r="J10169">
        <v>127292234</v>
      </c>
      <c r="K10169" s="47">
        <v>127527955</v>
      </c>
      <c r="L10169" s="47">
        <v>127528065</v>
      </c>
      <c r="N10169">
        <v>13</v>
      </c>
      <c r="O10169">
        <v>1538</v>
      </c>
      <c r="P10169">
        <v>1648</v>
      </c>
      <c r="Q10169" t="s">
        <v>18278</v>
      </c>
      <c r="R10169">
        <v>1344</v>
      </c>
      <c r="S10169">
        <v>1454</v>
      </c>
    </row>
    <row r="10170" spans="1:19" x14ac:dyDescent="0.3">
      <c r="A10170" s="60" t="s">
        <v>18264</v>
      </c>
      <c r="B10170" s="60">
        <v>1</v>
      </c>
      <c r="C10170" s="60" t="s">
        <v>18265</v>
      </c>
      <c r="D10170" s="60" t="str">
        <f>INDEX(Transcripts[#Data], MATCH(Exons[[#This Row],[Transcript stable ID]], Transcripts[Transcript stable ID], 0), 4)</f>
        <v>NM_014390.4</v>
      </c>
      <c r="E10170" t="s">
        <v>27</v>
      </c>
      <c r="J10170">
        <v>127292234</v>
      </c>
      <c r="K10170" s="47">
        <v>127544800</v>
      </c>
      <c r="L10170" s="47">
        <v>127544872</v>
      </c>
      <c r="N10170">
        <v>14</v>
      </c>
      <c r="O10170">
        <v>1649</v>
      </c>
      <c r="P10170">
        <v>1721</v>
      </c>
      <c r="Q10170" t="s">
        <v>18279</v>
      </c>
      <c r="R10170">
        <v>1455</v>
      </c>
      <c r="S10170">
        <v>1527</v>
      </c>
    </row>
    <row r="10171" spans="1:19" x14ac:dyDescent="0.3">
      <c r="A10171" s="60" t="s">
        <v>18264</v>
      </c>
      <c r="B10171" s="60">
        <v>1</v>
      </c>
      <c r="C10171" s="60" t="s">
        <v>18265</v>
      </c>
      <c r="D10171" s="60" t="str">
        <f>INDEX(Transcripts[#Data], MATCH(Exons[[#This Row],[Transcript stable ID]], Transcripts[Transcript stable ID], 0), 4)</f>
        <v>NM_014390.4</v>
      </c>
      <c r="E10171" t="s">
        <v>27</v>
      </c>
      <c r="J10171">
        <v>127292234</v>
      </c>
      <c r="K10171" s="47">
        <v>127569241</v>
      </c>
      <c r="L10171" s="47">
        <v>127569382</v>
      </c>
      <c r="N10171">
        <v>15</v>
      </c>
      <c r="O10171">
        <v>1722</v>
      </c>
      <c r="P10171">
        <v>1863</v>
      </c>
      <c r="Q10171" t="s">
        <v>18280</v>
      </c>
      <c r="R10171">
        <v>1528</v>
      </c>
      <c r="S10171">
        <v>1669</v>
      </c>
    </row>
    <row r="10172" spans="1:19" x14ac:dyDescent="0.3">
      <c r="A10172" s="60" t="s">
        <v>18264</v>
      </c>
      <c r="B10172" s="60">
        <v>1</v>
      </c>
      <c r="C10172" s="60" t="s">
        <v>18265</v>
      </c>
      <c r="D10172" s="60" t="str">
        <f>INDEX(Transcripts[#Data], MATCH(Exons[[#This Row],[Transcript stable ID]], Transcripts[Transcript stable ID], 0), 4)</f>
        <v>NM_014390.4</v>
      </c>
      <c r="E10172" t="s">
        <v>27</v>
      </c>
      <c r="J10172">
        <v>127292234</v>
      </c>
      <c r="K10172" s="47">
        <v>127631000</v>
      </c>
      <c r="L10172" s="47">
        <v>127631109</v>
      </c>
      <c r="N10172">
        <v>16</v>
      </c>
      <c r="O10172">
        <v>1864</v>
      </c>
      <c r="P10172">
        <v>1973</v>
      </c>
      <c r="Q10172" t="s">
        <v>18281</v>
      </c>
      <c r="R10172">
        <v>1670</v>
      </c>
      <c r="S10172">
        <v>1779</v>
      </c>
    </row>
    <row r="10173" spans="1:19" x14ac:dyDescent="0.3">
      <c r="A10173" s="60" t="s">
        <v>18264</v>
      </c>
      <c r="B10173" s="60">
        <v>1</v>
      </c>
      <c r="C10173" s="60" t="s">
        <v>18265</v>
      </c>
      <c r="D10173" s="60" t="str">
        <f>INDEX(Transcripts[#Data], MATCH(Exons[[#This Row],[Transcript stable ID]], Transcripts[Transcript stable ID], 0), 4)</f>
        <v>NM_014390.4</v>
      </c>
      <c r="E10173" t="s">
        <v>27</v>
      </c>
      <c r="J10173">
        <v>127292234</v>
      </c>
      <c r="K10173" s="47">
        <v>127714554</v>
      </c>
      <c r="L10173" s="47">
        <v>127714742</v>
      </c>
      <c r="N10173">
        <v>17</v>
      </c>
      <c r="O10173">
        <v>1974</v>
      </c>
      <c r="P10173">
        <v>2162</v>
      </c>
      <c r="Q10173" t="s">
        <v>18282</v>
      </c>
      <c r="R10173">
        <v>1780</v>
      </c>
      <c r="S10173">
        <v>1968</v>
      </c>
    </row>
    <row r="10174" spans="1:19" x14ac:dyDescent="0.3">
      <c r="A10174" s="60" t="s">
        <v>18264</v>
      </c>
      <c r="B10174" s="60">
        <v>1</v>
      </c>
      <c r="C10174" s="60" t="s">
        <v>18265</v>
      </c>
      <c r="D10174" s="60" t="str">
        <f>INDEX(Transcripts[#Data], MATCH(Exons[[#This Row],[Transcript stable ID]], Transcripts[Transcript stable ID], 0), 4)</f>
        <v>NM_014390.4</v>
      </c>
      <c r="E10174" t="s">
        <v>27</v>
      </c>
      <c r="J10174">
        <v>127292234</v>
      </c>
      <c r="K10174" s="47">
        <v>127721412</v>
      </c>
      <c r="L10174" s="47">
        <v>127721553</v>
      </c>
      <c r="N10174">
        <v>18</v>
      </c>
      <c r="O10174">
        <v>2163</v>
      </c>
      <c r="P10174">
        <v>2304</v>
      </c>
      <c r="Q10174" t="s">
        <v>18283</v>
      </c>
      <c r="R10174">
        <v>1969</v>
      </c>
      <c r="S10174">
        <v>2110</v>
      </c>
    </row>
    <row r="10175" spans="1:19" x14ac:dyDescent="0.3">
      <c r="A10175" s="60" t="s">
        <v>18264</v>
      </c>
      <c r="B10175" s="60">
        <v>1</v>
      </c>
      <c r="C10175" s="60" t="s">
        <v>18265</v>
      </c>
      <c r="D10175" s="60" t="str">
        <f>INDEX(Transcripts[#Data], MATCH(Exons[[#This Row],[Transcript stable ID]], Transcripts[Transcript stable ID], 0), 4)</f>
        <v>NM_014390.4</v>
      </c>
      <c r="E10175" t="s">
        <v>27</v>
      </c>
      <c r="J10175">
        <v>127292234</v>
      </c>
      <c r="K10175" s="47">
        <v>127724776</v>
      </c>
      <c r="L10175" s="47">
        <v>127724899</v>
      </c>
      <c r="N10175">
        <v>19</v>
      </c>
      <c r="O10175">
        <v>2305</v>
      </c>
      <c r="P10175">
        <v>2428</v>
      </c>
      <c r="Q10175" t="s">
        <v>18284</v>
      </c>
      <c r="R10175">
        <v>2111</v>
      </c>
      <c r="S10175">
        <v>2234</v>
      </c>
    </row>
    <row r="10176" spans="1:19" x14ac:dyDescent="0.3">
      <c r="A10176" s="60" t="s">
        <v>18264</v>
      </c>
      <c r="B10176" s="60">
        <v>1</v>
      </c>
      <c r="C10176" s="60" t="s">
        <v>18265</v>
      </c>
      <c r="D10176" s="60" t="str">
        <f>INDEX(Transcripts[#Data], MATCH(Exons[[#This Row],[Transcript stable ID]], Transcripts[Transcript stable ID], 0), 4)</f>
        <v>NM_014390.4</v>
      </c>
      <c r="E10176" t="s">
        <v>27</v>
      </c>
      <c r="J10176">
        <v>127292234</v>
      </c>
      <c r="K10176" s="47">
        <v>127725763</v>
      </c>
      <c r="L10176" s="47">
        <v>127725832</v>
      </c>
      <c r="N10176">
        <v>20</v>
      </c>
      <c r="O10176">
        <v>2429</v>
      </c>
      <c r="P10176">
        <v>2498</v>
      </c>
      <c r="Q10176" t="s">
        <v>18285</v>
      </c>
      <c r="R10176">
        <v>2235</v>
      </c>
      <c r="S10176">
        <v>2304</v>
      </c>
    </row>
    <row r="10177" spans="1:19" x14ac:dyDescent="0.3">
      <c r="A10177" s="60" t="s">
        <v>18264</v>
      </c>
      <c r="B10177" s="60">
        <v>1</v>
      </c>
      <c r="C10177" s="60" t="s">
        <v>18265</v>
      </c>
      <c r="D10177" s="60" t="str">
        <f>INDEX(Transcripts[#Data], MATCH(Exons[[#This Row],[Transcript stable ID]], Transcripts[Transcript stable ID], 0), 4)</f>
        <v>NM_014390.4</v>
      </c>
      <c r="E10177" t="s">
        <v>27</v>
      </c>
      <c r="J10177">
        <v>127292234</v>
      </c>
      <c r="K10177" s="47">
        <v>127726990</v>
      </c>
      <c r="L10177" s="47">
        <v>127727103</v>
      </c>
      <c r="N10177">
        <v>21</v>
      </c>
      <c r="O10177">
        <v>2499</v>
      </c>
      <c r="P10177">
        <v>2612</v>
      </c>
      <c r="Q10177" t="s">
        <v>18286</v>
      </c>
      <c r="R10177">
        <v>2305</v>
      </c>
      <c r="S10177">
        <v>2418</v>
      </c>
    </row>
    <row r="10178" spans="1:19" x14ac:dyDescent="0.3">
      <c r="A10178" s="60" t="s">
        <v>18264</v>
      </c>
      <c r="B10178" s="60">
        <v>1</v>
      </c>
      <c r="C10178" s="60" t="s">
        <v>18265</v>
      </c>
      <c r="D10178" s="60" t="str">
        <f>INDEX(Transcripts[#Data], MATCH(Exons[[#This Row],[Transcript stable ID]], Transcripts[Transcript stable ID], 0), 4)</f>
        <v>NM_014390.4</v>
      </c>
      <c r="E10178" t="s">
        <v>27</v>
      </c>
      <c r="J10178">
        <v>127292234</v>
      </c>
      <c r="K10178" s="47">
        <v>127729541</v>
      </c>
      <c r="L10178" s="47">
        <v>127729744</v>
      </c>
      <c r="N10178">
        <v>22</v>
      </c>
      <c r="O10178">
        <v>2613</v>
      </c>
      <c r="P10178">
        <v>2816</v>
      </c>
      <c r="Q10178" t="s">
        <v>18287</v>
      </c>
      <c r="R10178">
        <v>2419</v>
      </c>
      <c r="S10178">
        <v>2622</v>
      </c>
    </row>
    <row r="10179" spans="1:19" x14ac:dyDescent="0.3">
      <c r="A10179" s="60" t="s">
        <v>18264</v>
      </c>
      <c r="B10179" s="60">
        <v>1</v>
      </c>
      <c r="C10179" s="60" t="s">
        <v>18265</v>
      </c>
      <c r="D10179" s="60" t="str">
        <f>INDEX(Transcripts[#Data], MATCH(Exons[[#This Row],[Transcript stable ID]], Transcripts[Transcript stable ID], 0), 4)</f>
        <v>NM_014390.4</v>
      </c>
      <c r="E10179" t="s">
        <v>27</v>
      </c>
      <c r="J10179">
        <v>127292234</v>
      </c>
      <c r="K10179" s="47">
        <v>127731889</v>
      </c>
      <c r="L10179" s="47">
        <v>127731933</v>
      </c>
      <c r="N10179">
        <v>23</v>
      </c>
      <c r="O10179">
        <v>2817</v>
      </c>
      <c r="P10179">
        <v>2861</v>
      </c>
      <c r="Q10179" t="s">
        <v>18288</v>
      </c>
      <c r="R10179">
        <v>2623</v>
      </c>
      <c r="S10179">
        <v>2667</v>
      </c>
    </row>
    <row r="10180" spans="1:19" x14ac:dyDescent="0.3">
      <c r="A10180" s="60" t="s">
        <v>18264</v>
      </c>
      <c r="B10180" s="60">
        <v>1</v>
      </c>
      <c r="C10180" s="60" t="s">
        <v>18265</v>
      </c>
      <c r="D10180" s="60" t="str">
        <f>INDEX(Transcripts[#Data], MATCH(Exons[[#This Row],[Transcript stable ID]], Transcripts[Transcript stable ID], 0), 4)</f>
        <v>NM_014390.4</v>
      </c>
      <c r="E10180" t="s">
        <v>27</v>
      </c>
      <c r="H10180">
        <v>127732111</v>
      </c>
      <c r="I10180">
        <v>127732659</v>
      </c>
      <c r="J10180">
        <v>127292234</v>
      </c>
      <c r="K10180" s="47">
        <v>127732045</v>
      </c>
      <c r="L10180" s="47">
        <v>127732659</v>
      </c>
      <c r="N10180">
        <v>24</v>
      </c>
      <c r="O10180">
        <v>2862</v>
      </c>
      <c r="P10180">
        <v>2927</v>
      </c>
      <c r="Q10180" t="s">
        <v>18289</v>
      </c>
      <c r="R10180">
        <v>2668</v>
      </c>
      <c r="S10180">
        <v>2733</v>
      </c>
    </row>
    <row r="10181" spans="1:19" x14ac:dyDescent="0.3">
      <c r="A10181" s="60" t="s">
        <v>18305</v>
      </c>
      <c r="B10181" s="60">
        <v>1</v>
      </c>
      <c r="C10181" s="60" t="s">
        <v>18306</v>
      </c>
      <c r="D10181" s="60" t="str">
        <f>INDEX(Transcripts[#Data], MATCH(Exons[[#This Row],[Transcript stable ID]], Transcripts[Transcript stable ID], 0), 4)</f>
        <v>NM_004996.4</v>
      </c>
      <c r="E10181" t="s">
        <v>27</v>
      </c>
      <c r="F10181">
        <v>16043434</v>
      </c>
      <c r="G10181">
        <v>16043608</v>
      </c>
      <c r="J10181">
        <v>16043434</v>
      </c>
      <c r="K10181" s="47">
        <v>16043434</v>
      </c>
      <c r="L10181" s="47">
        <v>16043656</v>
      </c>
      <c r="N10181">
        <v>1</v>
      </c>
      <c r="O10181">
        <v>176</v>
      </c>
      <c r="P10181">
        <v>223</v>
      </c>
      <c r="Q10181" t="s">
        <v>18307</v>
      </c>
      <c r="R10181">
        <v>1</v>
      </c>
      <c r="S10181">
        <v>48</v>
      </c>
    </row>
    <row r="10182" spans="1:19" x14ac:dyDescent="0.3">
      <c r="A10182" s="60" t="s">
        <v>18305</v>
      </c>
      <c r="B10182" s="60">
        <v>1</v>
      </c>
      <c r="C10182" s="60" t="s">
        <v>18306</v>
      </c>
      <c r="D10182" s="60" t="str">
        <f>INDEX(Transcripts[#Data], MATCH(Exons[[#This Row],[Transcript stable ID]], Transcripts[Transcript stable ID], 0), 4)</f>
        <v>NM_004996.4</v>
      </c>
      <c r="E10182" t="s">
        <v>27</v>
      </c>
      <c r="J10182">
        <v>16043434</v>
      </c>
      <c r="K10182" s="47">
        <v>16101673</v>
      </c>
      <c r="L10182" s="47">
        <v>16101849</v>
      </c>
      <c r="N10182">
        <v>2</v>
      </c>
      <c r="O10182">
        <v>224</v>
      </c>
      <c r="P10182">
        <v>400</v>
      </c>
      <c r="Q10182" t="s">
        <v>18308</v>
      </c>
      <c r="R10182">
        <v>49</v>
      </c>
      <c r="S10182">
        <v>225</v>
      </c>
    </row>
    <row r="10183" spans="1:19" x14ac:dyDescent="0.3">
      <c r="A10183" s="60" t="s">
        <v>18305</v>
      </c>
      <c r="B10183" s="60">
        <v>1</v>
      </c>
      <c r="C10183" s="60" t="s">
        <v>18306</v>
      </c>
      <c r="D10183" s="60" t="str">
        <f>INDEX(Transcripts[#Data], MATCH(Exons[[#This Row],[Transcript stable ID]], Transcripts[Transcript stable ID], 0), 4)</f>
        <v>NM_004996.4</v>
      </c>
      <c r="E10183" t="s">
        <v>27</v>
      </c>
      <c r="J10183">
        <v>16043434</v>
      </c>
      <c r="K10183" s="47">
        <v>16103633</v>
      </c>
      <c r="L10183" s="47">
        <v>16103758</v>
      </c>
      <c r="N10183">
        <v>3</v>
      </c>
      <c r="O10183">
        <v>401</v>
      </c>
      <c r="P10183">
        <v>526</v>
      </c>
      <c r="Q10183" t="s">
        <v>18309</v>
      </c>
      <c r="R10183">
        <v>226</v>
      </c>
      <c r="S10183">
        <v>351</v>
      </c>
    </row>
    <row r="10184" spans="1:19" x14ac:dyDescent="0.3">
      <c r="A10184" s="60" t="s">
        <v>18305</v>
      </c>
      <c r="B10184" s="60">
        <v>1</v>
      </c>
      <c r="C10184" s="60" t="s">
        <v>18306</v>
      </c>
      <c r="D10184" s="60" t="str">
        <f>INDEX(Transcripts[#Data], MATCH(Exons[[#This Row],[Transcript stable ID]], Transcripts[Transcript stable ID], 0), 4)</f>
        <v>NM_004996.4</v>
      </c>
      <c r="E10184" t="s">
        <v>27</v>
      </c>
      <c r="J10184">
        <v>16043434</v>
      </c>
      <c r="K10184" s="47">
        <v>16108348</v>
      </c>
      <c r="L10184" s="47">
        <v>16108485</v>
      </c>
      <c r="N10184">
        <v>4</v>
      </c>
      <c r="O10184">
        <v>527</v>
      </c>
      <c r="P10184">
        <v>664</v>
      </c>
      <c r="Q10184" t="s">
        <v>18310</v>
      </c>
      <c r="R10184">
        <v>352</v>
      </c>
      <c r="S10184">
        <v>489</v>
      </c>
    </row>
    <row r="10185" spans="1:19" x14ac:dyDescent="0.3">
      <c r="A10185" s="60" t="s">
        <v>18305</v>
      </c>
      <c r="B10185" s="60">
        <v>1</v>
      </c>
      <c r="C10185" s="60" t="s">
        <v>18306</v>
      </c>
      <c r="D10185" s="60" t="str">
        <f>INDEX(Transcripts[#Data], MATCH(Exons[[#This Row],[Transcript stable ID]], Transcripts[Transcript stable ID], 0), 4)</f>
        <v>NM_004996.4</v>
      </c>
      <c r="E10185" t="s">
        <v>27</v>
      </c>
      <c r="J10185">
        <v>16043434</v>
      </c>
      <c r="K10185" s="47">
        <v>16110353</v>
      </c>
      <c r="L10185" s="47">
        <v>16110478</v>
      </c>
      <c r="N10185">
        <v>5</v>
      </c>
      <c r="O10185">
        <v>665</v>
      </c>
      <c r="P10185">
        <v>790</v>
      </c>
      <c r="Q10185" t="s">
        <v>18311</v>
      </c>
      <c r="R10185">
        <v>490</v>
      </c>
      <c r="S10185">
        <v>615</v>
      </c>
    </row>
    <row r="10186" spans="1:19" x14ac:dyDescent="0.3">
      <c r="A10186" s="60" t="s">
        <v>18305</v>
      </c>
      <c r="B10186" s="60">
        <v>1</v>
      </c>
      <c r="C10186" s="60" t="s">
        <v>18306</v>
      </c>
      <c r="D10186" s="60" t="str">
        <f>INDEX(Transcripts[#Data], MATCH(Exons[[#This Row],[Transcript stable ID]], Transcripts[Transcript stable ID], 0), 4)</f>
        <v>NM_004996.4</v>
      </c>
      <c r="E10186" t="s">
        <v>27</v>
      </c>
      <c r="J10186">
        <v>16043434</v>
      </c>
      <c r="K10186" s="47">
        <v>16126966</v>
      </c>
      <c r="L10186" s="47">
        <v>16127027</v>
      </c>
      <c r="N10186">
        <v>6</v>
      </c>
      <c r="O10186">
        <v>791</v>
      </c>
      <c r="P10186">
        <v>852</v>
      </c>
      <c r="Q10186" t="s">
        <v>18312</v>
      </c>
      <c r="R10186">
        <v>616</v>
      </c>
      <c r="S10186">
        <v>677</v>
      </c>
    </row>
    <row r="10187" spans="1:19" x14ac:dyDescent="0.3">
      <c r="A10187" s="60" t="s">
        <v>18305</v>
      </c>
      <c r="B10187" s="60">
        <v>1</v>
      </c>
      <c r="C10187" s="60" t="s">
        <v>18306</v>
      </c>
      <c r="D10187" s="60" t="str">
        <f>INDEX(Transcripts[#Data], MATCH(Exons[[#This Row],[Transcript stable ID]], Transcripts[Transcript stable ID], 0), 4)</f>
        <v>NM_004996.4</v>
      </c>
      <c r="E10187" t="s">
        <v>27</v>
      </c>
      <c r="J10187">
        <v>16043434</v>
      </c>
      <c r="K10187" s="47">
        <v>16130329</v>
      </c>
      <c r="L10187" s="47">
        <v>16130460</v>
      </c>
      <c r="N10187">
        <v>7</v>
      </c>
      <c r="O10187">
        <v>853</v>
      </c>
      <c r="P10187">
        <v>984</v>
      </c>
      <c r="Q10187" t="s">
        <v>18313</v>
      </c>
      <c r="R10187">
        <v>678</v>
      </c>
      <c r="S10187">
        <v>809</v>
      </c>
    </row>
    <row r="10188" spans="1:19" x14ac:dyDescent="0.3">
      <c r="A10188" s="60" t="s">
        <v>18305</v>
      </c>
      <c r="B10188" s="60">
        <v>1</v>
      </c>
      <c r="C10188" s="60" t="s">
        <v>18306</v>
      </c>
      <c r="D10188" s="60" t="str">
        <f>INDEX(Transcripts[#Data], MATCH(Exons[[#This Row],[Transcript stable ID]], Transcripts[Transcript stable ID], 0), 4)</f>
        <v>NM_004996.4</v>
      </c>
      <c r="E10188" t="s">
        <v>27</v>
      </c>
      <c r="J10188">
        <v>16043434</v>
      </c>
      <c r="K10188" s="47">
        <v>16138307</v>
      </c>
      <c r="L10188" s="47">
        <v>16138537</v>
      </c>
      <c r="N10188">
        <v>8</v>
      </c>
      <c r="O10188">
        <v>985</v>
      </c>
      <c r="P10188">
        <v>1215</v>
      </c>
      <c r="Q10188" t="s">
        <v>18314</v>
      </c>
      <c r="R10188">
        <v>810</v>
      </c>
      <c r="S10188">
        <v>1040</v>
      </c>
    </row>
    <row r="10189" spans="1:19" x14ac:dyDescent="0.3">
      <c r="A10189" s="60" t="s">
        <v>18305</v>
      </c>
      <c r="B10189" s="60">
        <v>1</v>
      </c>
      <c r="C10189" s="60" t="s">
        <v>18306</v>
      </c>
      <c r="D10189" s="60" t="str">
        <f>INDEX(Transcripts[#Data], MATCH(Exons[[#This Row],[Transcript stable ID]], Transcripts[Transcript stable ID], 0), 4)</f>
        <v>NM_004996.4</v>
      </c>
      <c r="E10189" t="s">
        <v>27</v>
      </c>
      <c r="J10189">
        <v>16043434</v>
      </c>
      <c r="K10189" s="47">
        <v>16139693</v>
      </c>
      <c r="L10189" s="47">
        <v>16139870</v>
      </c>
      <c r="N10189">
        <v>9</v>
      </c>
      <c r="O10189">
        <v>1216</v>
      </c>
      <c r="P10189">
        <v>1393</v>
      </c>
      <c r="Q10189" t="s">
        <v>18315</v>
      </c>
      <c r="R10189">
        <v>1041</v>
      </c>
      <c r="S10189">
        <v>1218</v>
      </c>
    </row>
    <row r="10190" spans="1:19" x14ac:dyDescent="0.3">
      <c r="A10190" s="60" t="s">
        <v>18305</v>
      </c>
      <c r="B10190" s="60">
        <v>1</v>
      </c>
      <c r="C10190" s="60" t="s">
        <v>18306</v>
      </c>
      <c r="D10190" s="60" t="str">
        <f>INDEX(Transcripts[#Data], MATCH(Exons[[#This Row],[Transcript stable ID]], Transcripts[Transcript stable ID], 0), 4)</f>
        <v>NM_004996.4</v>
      </c>
      <c r="E10190" t="s">
        <v>27</v>
      </c>
      <c r="J10190">
        <v>16043434</v>
      </c>
      <c r="K10190" s="47">
        <v>16141999</v>
      </c>
      <c r="L10190" s="47">
        <v>16142160</v>
      </c>
      <c r="N10190">
        <v>10</v>
      </c>
      <c r="O10190">
        <v>1394</v>
      </c>
      <c r="P10190">
        <v>1555</v>
      </c>
      <c r="Q10190" t="s">
        <v>18316</v>
      </c>
      <c r="R10190">
        <v>1219</v>
      </c>
      <c r="S10190">
        <v>1380</v>
      </c>
    </row>
    <row r="10191" spans="1:19" x14ac:dyDescent="0.3">
      <c r="A10191" s="60" t="s">
        <v>18305</v>
      </c>
      <c r="B10191" s="60">
        <v>1</v>
      </c>
      <c r="C10191" s="60" t="s">
        <v>18306</v>
      </c>
      <c r="D10191" s="60" t="str">
        <f>INDEX(Transcripts[#Data], MATCH(Exons[[#This Row],[Transcript stable ID]], Transcripts[Transcript stable ID], 0), 4)</f>
        <v>NM_004996.4</v>
      </c>
      <c r="E10191" t="s">
        <v>27</v>
      </c>
      <c r="J10191">
        <v>16043434</v>
      </c>
      <c r="K10191" s="47">
        <v>16146581</v>
      </c>
      <c r="L10191" s="47">
        <v>16146673</v>
      </c>
      <c r="N10191">
        <v>11</v>
      </c>
      <c r="O10191">
        <v>1556</v>
      </c>
      <c r="P10191">
        <v>1648</v>
      </c>
      <c r="Q10191" t="s">
        <v>18317</v>
      </c>
      <c r="R10191">
        <v>1381</v>
      </c>
      <c r="S10191">
        <v>1473</v>
      </c>
    </row>
    <row r="10192" spans="1:19" x14ac:dyDescent="0.3">
      <c r="A10192" s="60" t="s">
        <v>18305</v>
      </c>
      <c r="B10192" s="60">
        <v>1</v>
      </c>
      <c r="C10192" s="60" t="s">
        <v>18306</v>
      </c>
      <c r="D10192" s="60" t="str">
        <f>INDEX(Transcripts[#Data], MATCH(Exons[[#This Row],[Transcript stable ID]], Transcripts[Transcript stable ID], 0), 4)</f>
        <v>NM_004996.4</v>
      </c>
      <c r="E10192" t="s">
        <v>27</v>
      </c>
      <c r="J10192">
        <v>16043434</v>
      </c>
      <c r="K10192" s="47">
        <v>16149949</v>
      </c>
      <c r="L10192" s="47">
        <v>16150152</v>
      </c>
      <c r="N10192">
        <v>12</v>
      </c>
      <c r="O10192">
        <v>1649</v>
      </c>
      <c r="P10192">
        <v>1852</v>
      </c>
      <c r="Q10192" t="s">
        <v>18318</v>
      </c>
      <c r="R10192">
        <v>1474</v>
      </c>
      <c r="S10192">
        <v>1677</v>
      </c>
    </row>
    <row r="10193" spans="1:19" x14ac:dyDescent="0.3">
      <c r="A10193" s="60" t="s">
        <v>18305</v>
      </c>
      <c r="B10193" s="60">
        <v>1</v>
      </c>
      <c r="C10193" s="60" t="s">
        <v>18306</v>
      </c>
      <c r="D10193" s="60" t="str">
        <f>INDEX(Transcripts[#Data], MATCH(Exons[[#This Row],[Transcript stable ID]], Transcripts[Transcript stable ID], 0), 4)</f>
        <v>NM_004996.4</v>
      </c>
      <c r="E10193" t="s">
        <v>27</v>
      </c>
      <c r="J10193">
        <v>16043434</v>
      </c>
      <c r="K10193" s="47">
        <v>16162013</v>
      </c>
      <c r="L10193" s="47">
        <v>16162159</v>
      </c>
      <c r="N10193">
        <v>13</v>
      </c>
      <c r="O10193">
        <v>1853</v>
      </c>
      <c r="P10193">
        <v>1999</v>
      </c>
      <c r="Q10193" t="s">
        <v>18319</v>
      </c>
      <c r="R10193">
        <v>1678</v>
      </c>
      <c r="S10193">
        <v>1824</v>
      </c>
    </row>
    <row r="10194" spans="1:19" x14ac:dyDescent="0.3">
      <c r="A10194" s="60" t="s">
        <v>18305</v>
      </c>
      <c r="B10194" s="60">
        <v>1</v>
      </c>
      <c r="C10194" s="60" t="s">
        <v>18306</v>
      </c>
      <c r="D10194" s="60" t="str">
        <f>INDEX(Transcripts[#Data], MATCH(Exons[[#This Row],[Transcript stable ID]], Transcripts[Transcript stable ID], 0), 4)</f>
        <v>NM_004996.4</v>
      </c>
      <c r="E10194" t="s">
        <v>27</v>
      </c>
      <c r="J10194">
        <v>16043434</v>
      </c>
      <c r="K10194" s="47">
        <v>16165499</v>
      </c>
      <c r="L10194" s="47">
        <v>16165586</v>
      </c>
      <c r="N10194">
        <v>14</v>
      </c>
      <c r="O10194">
        <v>2000</v>
      </c>
      <c r="P10194">
        <v>2087</v>
      </c>
      <c r="Q10194" t="s">
        <v>18320</v>
      </c>
      <c r="R10194">
        <v>1825</v>
      </c>
      <c r="S10194">
        <v>1912</v>
      </c>
    </row>
    <row r="10195" spans="1:19" x14ac:dyDescent="0.3">
      <c r="A10195" s="60" t="s">
        <v>18305</v>
      </c>
      <c r="B10195" s="60">
        <v>1</v>
      </c>
      <c r="C10195" s="60" t="s">
        <v>18306</v>
      </c>
      <c r="D10195" s="60" t="str">
        <f>INDEX(Transcripts[#Data], MATCH(Exons[[#This Row],[Transcript stable ID]], Transcripts[Transcript stable ID], 0), 4)</f>
        <v>NM_004996.4</v>
      </c>
      <c r="E10195" t="s">
        <v>27</v>
      </c>
      <c r="J10195">
        <v>16043434</v>
      </c>
      <c r="K10195" s="47">
        <v>16170183</v>
      </c>
      <c r="L10195" s="47">
        <v>16170258</v>
      </c>
      <c r="N10195">
        <v>15</v>
      </c>
      <c r="O10195">
        <v>2088</v>
      </c>
      <c r="P10195">
        <v>2163</v>
      </c>
      <c r="Q10195" t="s">
        <v>18321</v>
      </c>
      <c r="R10195">
        <v>1913</v>
      </c>
      <c r="S10195">
        <v>1988</v>
      </c>
    </row>
    <row r="10196" spans="1:19" x14ac:dyDescent="0.3">
      <c r="A10196" s="60" t="s">
        <v>18305</v>
      </c>
      <c r="B10196" s="60">
        <v>1</v>
      </c>
      <c r="C10196" s="60" t="s">
        <v>18306</v>
      </c>
      <c r="D10196" s="60" t="str">
        <f>INDEX(Transcripts[#Data], MATCH(Exons[[#This Row],[Transcript stable ID]], Transcripts[Transcript stable ID], 0), 4)</f>
        <v>NM_004996.4</v>
      </c>
      <c r="E10196" t="s">
        <v>27</v>
      </c>
      <c r="J10196">
        <v>16043434</v>
      </c>
      <c r="K10196" s="47">
        <v>16173209</v>
      </c>
      <c r="L10196" s="47">
        <v>16173335</v>
      </c>
      <c r="N10196">
        <v>16</v>
      </c>
      <c r="O10196">
        <v>2164</v>
      </c>
      <c r="P10196">
        <v>2290</v>
      </c>
      <c r="Q10196" t="s">
        <v>18322</v>
      </c>
      <c r="R10196">
        <v>1989</v>
      </c>
      <c r="S10196">
        <v>2115</v>
      </c>
    </row>
    <row r="10197" spans="1:19" x14ac:dyDescent="0.3">
      <c r="A10197" s="60" t="s">
        <v>18305</v>
      </c>
      <c r="B10197" s="60">
        <v>1</v>
      </c>
      <c r="C10197" s="60" t="s">
        <v>18306</v>
      </c>
      <c r="D10197" s="60" t="str">
        <f>INDEX(Transcripts[#Data], MATCH(Exons[[#This Row],[Transcript stable ID]], Transcripts[Transcript stable ID], 0), 4)</f>
        <v>NM_004996.4</v>
      </c>
      <c r="E10197" t="s">
        <v>27</v>
      </c>
      <c r="J10197">
        <v>16043434</v>
      </c>
      <c r="K10197" s="47">
        <v>16177223</v>
      </c>
      <c r="L10197" s="47">
        <v>16177399</v>
      </c>
      <c r="N10197">
        <v>17</v>
      </c>
      <c r="O10197">
        <v>2291</v>
      </c>
      <c r="P10197">
        <v>2467</v>
      </c>
      <c r="Q10197" t="s">
        <v>18323</v>
      </c>
      <c r="R10197">
        <v>2116</v>
      </c>
      <c r="S10197">
        <v>2292</v>
      </c>
    </row>
    <row r="10198" spans="1:19" x14ac:dyDescent="0.3">
      <c r="A10198" s="60" t="s">
        <v>18305</v>
      </c>
      <c r="B10198" s="60">
        <v>1</v>
      </c>
      <c r="C10198" s="60" t="s">
        <v>18306</v>
      </c>
      <c r="D10198" s="60" t="str">
        <f>INDEX(Transcripts[#Data], MATCH(Exons[[#This Row],[Transcript stable ID]], Transcripts[Transcript stable ID], 0), 4)</f>
        <v>NM_004996.4</v>
      </c>
      <c r="E10198" t="s">
        <v>27</v>
      </c>
      <c r="J10198">
        <v>16043434</v>
      </c>
      <c r="K10198" s="47">
        <v>16180681</v>
      </c>
      <c r="L10198" s="47">
        <v>16180848</v>
      </c>
      <c r="N10198">
        <v>18</v>
      </c>
      <c r="O10198">
        <v>2468</v>
      </c>
      <c r="P10198">
        <v>2635</v>
      </c>
      <c r="Q10198" t="s">
        <v>18324</v>
      </c>
      <c r="R10198">
        <v>2293</v>
      </c>
      <c r="S10198">
        <v>2460</v>
      </c>
    </row>
    <row r="10199" spans="1:19" x14ac:dyDescent="0.3">
      <c r="A10199" s="60" t="s">
        <v>18305</v>
      </c>
      <c r="B10199" s="60">
        <v>1</v>
      </c>
      <c r="C10199" s="60" t="s">
        <v>18306</v>
      </c>
      <c r="D10199" s="60" t="str">
        <f>INDEX(Transcripts[#Data], MATCH(Exons[[#This Row],[Transcript stable ID]], Transcripts[Transcript stable ID], 0), 4)</f>
        <v>NM_004996.4</v>
      </c>
      <c r="E10199" t="s">
        <v>27</v>
      </c>
      <c r="J10199">
        <v>16043434</v>
      </c>
      <c r="K10199" s="47">
        <v>16184262</v>
      </c>
      <c r="L10199" s="47">
        <v>16184445</v>
      </c>
      <c r="N10199">
        <v>19</v>
      </c>
      <c r="O10199">
        <v>2636</v>
      </c>
      <c r="P10199">
        <v>2819</v>
      </c>
      <c r="Q10199" t="s">
        <v>18325</v>
      </c>
      <c r="R10199">
        <v>2461</v>
      </c>
      <c r="S10199">
        <v>2644</v>
      </c>
    </row>
    <row r="10200" spans="1:19" x14ac:dyDescent="0.3">
      <c r="A10200" s="60" t="s">
        <v>18305</v>
      </c>
      <c r="B10200" s="60">
        <v>1</v>
      </c>
      <c r="C10200" s="60" t="s">
        <v>18306</v>
      </c>
      <c r="D10200" s="60" t="str">
        <f>INDEX(Transcripts[#Data], MATCH(Exons[[#This Row],[Transcript stable ID]], Transcripts[Transcript stable ID], 0), 4)</f>
        <v>NM_004996.4</v>
      </c>
      <c r="E10200" t="s">
        <v>27</v>
      </c>
      <c r="J10200">
        <v>16043434</v>
      </c>
      <c r="K10200" s="47">
        <v>16196484</v>
      </c>
      <c r="L10200" s="47">
        <v>16196574</v>
      </c>
      <c r="N10200">
        <v>20</v>
      </c>
      <c r="O10200">
        <v>2820</v>
      </c>
      <c r="P10200">
        <v>2910</v>
      </c>
      <c r="Q10200" t="s">
        <v>18326</v>
      </c>
      <c r="R10200">
        <v>2645</v>
      </c>
      <c r="S10200">
        <v>2735</v>
      </c>
    </row>
    <row r="10201" spans="1:19" x14ac:dyDescent="0.3">
      <c r="A10201" s="60" t="s">
        <v>18305</v>
      </c>
      <c r="B10201" s="60">
        <v>1</v>
      </c>
      <c r="C10201" s="60" t="s">
        <v>18306</v>
      </c>
      <c r="D10201" s="60" t="str">
        <f>INDEX(Transcripts[#Data], MATCH(Exons[[#This Row],[Transcript stable ID]], Transcripts[Transcript stable ID], 0), 4)</f>
        <v>NM_004996.4</v>
      </c>
      <c r="E10201" t="s">
        <v>27</v>
      </c>
      <c r="J10201">
        <v>16043434</v>
      </c>
      <c r="K10201" s="47">
        <v>16200595</v>
      </c>
      <c r="L10201" s="47">
        <v>16200730</v>
      </c>
      <c r="N10201">
        <v>21</v>
      </c>
      <c r="O10201">
        <v>2911</v>
      </c>
      <c r="P10201">
        <v>3046</v>
      </c>
      <c r="Q10201" t="s">
        <v>18327</v>
      </c>
      <c r="R10201">
        <v>2736</v>
      </c>
      <c r="S10201">
        <v>2871</v>
      </c>
    </row>
    <row r="10202" spans="1:19" x14ac:dyDescent="0.3">
      <c r="A10202" s="60" t="s">
        <v>18305</v>
      </c>
      <c r="B10202" s="60">
        <v>1</v>
      </c>
      <c r="C10202" s="60" t="s">
        <v>18306</v>
      </c>
      <c r="D10202" s="60" t="str">
        <f>INDEX(Transcripts[#Data], MATCH(Exons[[#This Row],[Transcript stable ID]], Transcripts[Transcript stable ID], 0), 4)</f>
        <v>NM_004996.4</v>
      </c>
      <c r="E10202" t="s">
        <v>27</v>
      </c>
      <c r="J10202">
        <v>16043434</v>
      </c>
      <c r="K10202" s="47">
        <v>16205232</v>
      </c>
      <c r="L10202" s="47">
        <v>16205439</v>
      </c>
      <c r="N10202">
        <v>22</v>
      </c>
      <c r="O10202">
        <v>3047</v>
      </c>
      <c r="P10202">
        <v>3254</v>
      </c>
      <c r="Q10202" t="s">
        <v>18328</v>
      </c>
      <c r="R10202">
        <v>2872</v>
      </c>
      <c r="S10202">
        <v>3079</v>
      </c>
    </row>
    <row r="10203" spans="1:19" x14ac:dyDescent="0.3">
      <c r="A10203" s="60" t="s">
        <v>18305</v>
      </c>
      <c r="B10203" s="60">
        <v>1</v>
      </c>
      <c r="C10203" s="60" t="s">
        <v>18306</v>
      </c>
      <c r="D10203" s="60" t="str">
        <f>INDEX(Transcripts[#Data], MATCH(Exons[[#This Row],[Transcript stable ID]], Transcripts[Transcript stable ID], 0), 4)</f>
        <v>NM_004996.4</v>
      </c>
      <c r="E10203" t="s">
        <v>27</v>
      </c>
      <c r="J10203">
        <v>16043434</v>
      </c>
      <c r="K10203" s="47">
        <v>16208623</v>
      </c>
      <c r="L10203" s="47">
        <v>16208933</v>
      </c>
      <c r="N10203">
        <v>23</v>
      </c>
      <c r="O10203">
        <v>3255</v>
      </c>
      <c r="P10203">
        <v>3565</v>
      </c>
      <c r="Q10203" t="s">
        <v>18329</v>
      </c>
      <c r="R10203">
        <v>3080</v>
      </c>
      <c r="S10203">
        <v>3390</v>
      </c>
    </row>
    <row r="10204" spans="1:19" x14ac:dyDescent="0.3">
      <c r="A10204" s="60" t="s">
        <v>18305</v>
      </c>
      <c r="B10204" s="60">
        <v>1</v>
      </c>
      <c r="C10204" s="60" t="s">
        <v>18306</v>
      </c>
      <c r="D10204" s="60" t="str">
        <f>INDEX(Transcripts[#Data], MATCH(Exons[[#This Row],[Transcript stable ID]], Transcripts[Transcript stable ID], 0), 4)</f>
        <v>NM_004996.4</v>
      </c>
      <c r="E10204" t="s">
        <v>27</v>
      </c>
      <c r="J10204">
        <v>16043434</v>
      </c>
      <c r="K10204" s="47">
        <v>16215832</v>
      </c>
      <c r="L10204" s="47">
        <v>16216031</v>
      </c>
      <c r="N10204">
        <v>24</v>
      </c>
      <c r="O10204">
        <v>3566</v>
      </c>
      <c r="P10204">
        <v>3765</v>
      </c>
      <c r="Q10204" t="s">
        <v>18330</v>
      </c>
      <c r="R10204">
        <v>3391</v>
      </c>
      <c r="S10204">
        <v>3590</v>
      </c>
    </row>
    <row r="10205" spans="1:19" x14ac:dyDescent="0.3">
      <c r="A10205" s="60" t="s">
        <v>18305</v>
      </c>
      <c r="B10205" s="60">
        <v>1</v>
      </c>
      <c r="C10205" s="60" t="s">
        <v>18306</v>
      </c>
      <c r="D10205" s="60" t="str">
        <f>INDEX(Transcripts[#Data], MATCH(Exons[[#This Row],[Transcript stable ID]], Transcripts[Transcript stable ID], 0), 4)</f>
        <v>NM_004996.4</v>
      </c>
      <c r="E10205" t="s">
        <v>27</v>
      </c>
      <c r="J10205">
        <v>16043434</v>
      </c>
      <c r="K10205" s="47">
        <v>16218646</v>
      </c>
      <c r="L10205" s="47">
        <v>16218772</v>
      </c>
      <c r="N10205">
        <v>25</v>
      </c>
      <c r="O10205">
        <v>3766</v>
      </c>
      <c r="P10205">
        <v>3892</v>
      </c>
      <c r="Q10205" t="s">
        <v>18331</v>
      </c>
      <c r="R10205">
        <v>3591</v>
      </c>
      <c r="S10205">
        <v>3717</v>
      </c>
    </row>
    <row r="10206" spans="1:19" x14ac:dyDescent="0.3">
      <c r="A10206" s="60" t="s">
        <v>18305</v>
      </c>
      <c r="B10206" s="60">
        <v>1</v>
      </c>
      <c r="C10206" s="60" t="s">
        <v>18306</v>
      </c>
      <c r="D10206" s="60" t="str">
        <f>INDEX(Transcripts[#Data], MATCH(Exons[[#This Row],[Transcript stable ID]], Transcripts[Transcript stable ID], 0), 4)</f>
        <v>NM_004996.4</v>
      </c>
      <c r="E10206" t="s">
        <v>27</v>
      </c>
      <c r="J10206">
        <v>16043434</v>
      </c>
      <c r="K10206" s="47">
        <v>16219667</v>
      </c>
      <c r="L10206" s="47">
        <v>16219768</v>
      </c>
      <c r="N10206">
        <v>26</v>
      </c>
      <c r="O10206">
        <v>3893</v>
      </c>
      <c r="P10206">
        <v>3994</v>
      </c>
      <c r="Q10206" t="s">
        <v>18332</v>
      </c>
      <c r="R10206">
        <v>3718</v>
      </c>
      <c r="S10206">
        <v>3819</v>
      </c>
    </row>
    <row r="10207" spans="1:19" x14ac:dyDescent="0.3">
      <c r="A10207" s="60" t="s">
        <v>18305</v>
      </c>
      <c r="B10207" s="60">
        <v>1</v>
      </c>
      <c r="C10207" s="60" t="s">
        <v>18306</v>
      </c>
      <c r="D10207" s="60" t="str">
        <f>INDEX(Transcripts[#Data], MATCH(Exons[[#This Row],[Transcript stable ID]], Transcripts[Transcript stable ID], 0), 4)</f>
        <v>NM_004996.4</v>
      </c>
      <c r="E10207" t="s">
        <v>27</v>
      </c>
      <c r="J10207">
        <v>16043434</v>
      </c>
      <c r="K10207" s="47">
        <v>16225646</v>
      </c>
      <c r="L10207" s="47">
        <v>16225792</v>
      </c>
      <c r="N10207">
        <v>27</v>
      </c>
      <c r="O10207">
        <v>3995</v>
      </c>
      <c r="P10207">
        <v>4141</v>
      </c>
      <c r="Q10207" t="s">
        <v>18333</v>
      </c>
      <c r="R10207">
        <v>3820</v>
      </c>
      <c r="S10207">
        <v>3966</v>
      </c>
    </row>
    <row r="10208" spans="1:19" x14ac:dyDescent="0.3">
      <c r="A10208" s="60" t="s">
        <v>18305</v>
      </c>
      <c r="B10208" s="60">
        <v>1</v>
      </c>
      <c r="C10208" s="60" t="s">
        <v>18306</v>
      </c>
      <c r="D10208" s="60" t="str">
        <f>INDEX(Transcripts[#Data], MATCH(Exons[[#This Row],[Transcript stable ID]], Transcripts[Transcript stable ID], 0), 4)</f>
        <v>NM_004996.4</v>
      </c>
      <c r="E10208" t="s">
        <v>27</v>
      </c>
      <c r="J10208">
        <v>16043434</v>
      </c>
      <c r="K10208" s="47">
        <v>16228207</v>
      </c>
      <c r="L10208" s="47">
        <v>16228365</v>
      </c>
      <c r="N10208">
        <v>28</v>
      </c>
      <c r="O10208">
        <v>4142</v>
      </c>
      <c r="P10208">
        <v>4300</v>
      </c>
      <c r="Q10208" t="s">
        <v>18334</v>
      </c>
      <c r="R10208">
        <v>3967</v>
      </c>
      <c r="S10208">
        <v>4125</v>
      </c>
    </row>
    <row r="10209" spans="1:19" x14ac:dyDescent="0.3">
      <c r="A10209" s="60" t="s">
        <v>18305</v>
      </c>
      <c r="B10209" s="60">
        <v>1</v>
      </c>
      <c r="C10209" s="60" t="s">
        <v>18306</v>
      </c>
      <c r="D10209" s="60" t="str">
        <f>INDEX(Transcripts[#Data], MATCH(Exons[[#This Row],[Transcript stable ID]], Transcripts[Transcript stable ID], 0), 4)</f>
        <v>NM_004996.4</v>
      </c>
      <c r="E10209" t="s">
        <v>27</v>
      </c>
      <c r="J10209">
        <v>16043434</v>
      </c>
      <c r="K10209" s="47">
        <v>16230335</v>
      </c>
      <c r="L10209" s="47">
        <v>16230501</v>
      </c>
      <c r="N10209">
        <v>29</v>
      </c>
      <c r="O10209">
        <v>4301</v>
      </c>
      <c r="P10209">
        <v>4467</v>
      </c>
      <c r="Q10209" t="s">
        <v>18335</v>
      </c>
      <c r="R10209">
        <v>4126</v>
      </c>
      <c r="S10209">
        <v>4292</v>
      </c>
    </row>
    <row r="10210" spans="1:19" x14ac:dyDescent="0.3">
      <c r="A10210" s="60" t="s">
        <v>18305</v>
      </c>
      <c r="B10210" s="60">
        <v>1</v>
      </c>
      <c r="C10210" s="60" t="s">
        <v>18306</v>
      </c>
      <c r="D10210" s="60" t="str">
        <f>INDEX(Transcripts[#Data], MATCH(Exons[[#This Row],[Transcript stable ID]], Transcripts[Transcript stable ID], 0), 4)</f>
        <v>NM_004996.4</v>
      </c>
      <c r="E10210" t="s">
        <v>27</v>
      </c>
      <c r="J10210">
        <v>16043434</v>
      </c>
      <c r="K10210" s="47">
        <v>16232221</v>
      </c>
      <c r="L10210" s="47">
        <v>16232415</v>
      </c>
      <c r="N10210">
        <v>30</v>
      </c>
      <c r="O10210">
        <v>4468</v>
      </c>
      <c r="P10210">
        <v>4662</v>
      </c>
      <c r="Q10210" t="s">
        <v>18336</v>
      </c>
      <c r="R10210">
        <v>4293</v>
      </c>
      <c r="S10210">
        <v>4487</v>
      </c>
    </row>
    <row r="10211" spans="1:19" x14ac:dyDescent="0.3">
      <c r="A10211" s="60" t="s">
        <v>18305</v>
      </c>
      <c r="B10211" s="60">
        <v>1</v>
      </c>
      <c r="C10211" s="60" t="s">
        <v>18306</v>
      </c>
      <c r="D10211" s="60" t="str">
        <f>INDEX(Transcripts[#Data], MATCH(Exons[[#This Row],[Transcript stable ID]], Transcripts[Transcript stable ID], 0), 4)</f>
        <v>NM_004996.4</v>
      </c>
      <c r="E10211" t="s">
        <v>27</v>
      </c>
      <c r="H10211">
        <v>16235139</v>
      </c>
      <c r="I10211">
        <v>16236919</v>
      </c>
      <c r="J10211">
        <v>16043434</v>
      </c>
      <c r="K10211" s="47">
        <v>16235030</v>
      </c>
      <c r="L10211" s="47">
        <v>16236919</v>
      </c>
      <c r="N10211">
        <v>31</v>
      </c>
      <c r="O10211">
        <v>4663</v>
      </c>
      <c r="P10211">
        <v>4771</v>
      </c>
      <c r="Q10211" t="s">
        <v>18337</v>
      </c>
      <c r="R10211">
        <v>4488</v>
      </c>
      <c r="S10211">
        <v>4596</v>
      </c>
    </row>
    <row r="10212" spans="1:19" x14ac:dyDescent="0.3">
      <c r="A10212" s="60" t="s">
        <v>9554</v>
      </c>
      <c r="B10212" s="60">
        <v>1</v>
      </c>
      <c r="C10212" s="60" t="s">
        <v>2969</v>
      </c>
      <c r="D10212" s="60" t="str">
        <f>INDEX(Transcripts[#Data], MATCH(Exons[[#This Row],[Transcript stable ID]], Transcripts[Transcript stable ID], 0), 4)</f>
        <v>NM_001008226.1</v>
      </c>
      <c r="E10212" t="s">
        <v>27</v>
      </c>
      <c r="F10212">
        <v>82555152</v>
      </c>
      <c r="G10212">
        <v>82555220</v>
      </c>
      <c r="J10212">
        <v>82555152</v>
      </c>
      <c r="K10212" s="47">
        <v>82555152</v>
      </c>
      <c r="L10212" s="47">
        <v>82555273</v>
      </c>
      <c r="N10212">
        <v>1</v>
      </c>
      <c r="O10212">
        <v>70</v>
      </c>
      <c r="P10212">
        <v>122</v>
      </c>
      <c r="Q10212" t="s">
        <v>16876</v>
      </c>
      <c r="R10212">
        <v>1</v>
      </c>
      <c r="S10212">
        <v>53</v>
      </c>
    </row>
    <row r="10213" spans="1:19" x14ac:dyDescent="0.3">
      <c r="A10213" s="60" t="s">
        <v>9554</v>
      </c>
      <c r="B10213" s="60">
        <v>1</v>
      </c>
      <c r="C10213" s="60" t="s">
        <v>2969</v>
      </c>
      <c r="D10213" s="60" t="str">
        <f>INDEX(Transcripts[#Data], MATCH(Exons[[#This Row],[Transcript stable ID]], Transcripts[Transcript stable ID], 0), 4)</f>
        <v>NM_001008226.1</v>
      </c>
      <c r="E10213" t="s">
        <v>27</v>
      </c>
      <c r="J10213">
        <v>82555152</v>
      </c>
      <c r="K10213" s="47">
        <v>82563944</v>
      </c>
      <c r="L10213" s="47">
        <v>82564143</v>
      </c>
      <c r="N10213">
        <v>2</v>
      </c>
      <c r="O10213">
        <v>123</v>
      </c>
      <c r="P10213">
        <v>322</v>
      </c>
      <c r="Q10213" t="s">
        <v>16877</v>
      </c>
      <c r="R10213">
        <v>54</v>
      </c>
      <c r="S10213">
        <v>253</v>
      </c>
    </row>
    <row r="10214" spans="1:19" x14ac:dyDescent="0.3">
      <c r="A10214" s="60" t="s">
        <v>9554</v>
      </c>
      <c r="B10214" s="60">
        <v>1</v>
      </c>
      <c r="C10214" s="60" t="s">
        <v>2969</v>
      </c>
      <c r="D10214" s="60" t="str">
        <f>INDEX(Transcripts[#Data], MATCH(Exons[[#This Row],[Transcript stable ID]], Transcripts[Transcript stable ID], 0), 4)</f>
        <v>NM_001008226.1</v>
      </c>
      <c r="E10214" t="s">
        <v>27</v>
      </c>
      <c r="H10214">
        <v>82575404</v>
      </c>
      <c r="I10214">
        <v>82577271</v>
      </c>
      <c r="J10214">
        <v>82555152</v>
      </c>
      <c r="K10214" s="47">
        <v>82574460</v>
      </c>
      <c r="L10214" s="47">
        <v>82577271</v>
      </c>
      <c r="N10214">
        <v>3</v>
      </c>
      <c r="O10214">
        <v>323</v>
      </c>
      <c r="P10214">
        <v>1266</v>
      </c>
      <c r="Q10214" t="s">
        <v>16878</v>
      </c>
      <c r="R10214">
        <v>254</v>
      </c>
      <c r="S10214">
        <v>1197</v>
      </c>
    </row>
    <row r="10215" spans="1:19" x14ac:dyDescent="0.3">
      <c r="A10215" s="60" t="s">
        <v>125</v>
      </c>
      <c r="B10215" s="60">
        <v>-1</v>
      </c>
      <c r="C10215" s="60" t="s">
        <v>449</v>
      </c>
      <c r="D10215" s="62" t="str">
        <f>INDEX(Transcripts[#Data], MATCH(Exons[[#This Row],[Transcript stable ID]], Transcripts[Transcript stable ID], 0), 4)</f>
        <v>NM_018263.5</v>
      </c>
      <c r="E10215" t="s">
        <v>27</v>
      </c>
      <c r="F10215">
        <v>26101092</v>
      </c>
      <c r="G10215">
        <v>26101385</v>
      </c>
      <c r="J10215">
        <v>26101385</v>
      </c>
      <c r="K10215" s="47">
        <v>26101035</v>
      </c>
      <c r="L10215" s="47">
        <v>26101385</v>
      </c>
      <c r="N10215">
        <v>1</v>
      </c>
      <c r="O10215">
        <v>295</v>
      </c>
      <c r="P10215">
        <v>351</v>
      </c>
      <c r="Q10215" t="s">
        <v>18926</v>
      </c>
      <c r="R10215">
        <v>1</v>
      </c>
      <c r="S10215">
        <v>57</v>
      </c>
    </row>
    <row r="10216" spans="1:19" x14ac:dyDescent="0.3">
      <c r="A10216" s="60" t="s">
        <v>125</v>
      </c>
      <c r="B10216" s="60">
        <v>-1</v>
      </c>
      <c r="C10216" s="60" t="s">
        <v>449</v>
      </c>
      <c r="D10216" s="62" t="str">
        <f>INDEX(Transcripts[#Data], MATCH(Exons[[#This Row],[Transcript stable ID]], Transcripts[Transcript stable ID], 0), 4)</f>
        <v>NM_018263.5</v>
      </c>
      <c r="E10216" t="s">
        <v>27</v>
      </c>
      <c r="J10216">
        <v>26101385</v>
      </c>
      <c r="K10216" s="47">
        <v>26068350</v>
      </c>
      <c r="L10216" s="47">
        <v>26068432</v>
      </c>
      <c r="N10216">
        <v>2</v>
      </c>
      <c r="O10216">
        <v>352</v>
      </c>
      <c r="P10216">
        <v>434</v>
      </c>
      <c r="Q10216" t="s">
        <v>18927</v>
      </c>
      <c r="R10216">
        <v>58</v>
      </c>
      <c r="S10216">
        <v>140</v>
      </c>
    </row>
    <row r="10217" spans="1:19" x14ac:dyDescent="0.3">
      <c r="A10217" s="60" t="s">
        <v>125</v>
      </c>
      <c r="B10217" s="60">
        <v>-1</v>
      </c>
      <c r="C10217" s="60" t="s">
        <v>449</v>
      </c>
      <c r="D10217" s="62" t="str">
        <f>INDEX(Transcripts[#Data], MATCH(Exons[[#This Row],[Transcript stable ID]], Transcripts[Transcript stable ID], 0), 4)</f>
        <v>NM_018263.5</v>
      </c>
      <c r="E10217" t="s">
        <v>27</v>
      </c>
      <c r="J10217">
        <v>26101385</v>
      </c>
      <c r="K10217" s="47">
        <v>26058407</v>
      </c>
      <c r="L10217" s="47">
        <v>26058409</v>
      </c>
      <c r="N10217">
        <v>3</v>
      </c>
      <c r="O10217">
        <v>435</v>
      </c>
      <c r="P10217">
        <v>437</v>
      </c>
      <c r="Q10217" t="s">
        <v>18928</v>
      </c>
      <c r="R10217">
        <v>141</v>
      </c>
      <c r="S10217">
        <v>143</v>
      </c>
    </row>
    <row r="10218" spans="1:19" x14ac:dyDescent="0.3">
      <c r="A10218" s="60" t="s">
        <v>125</v>
      </c>
      <c r="B10218" s="60">
        <v>-1</v>
      </c>
      <c r="C10218" s="60" t="s">
        <v>449</v>
      </c>
      <c r="D10218" s="62" t="str">
        <f>INDEX(Transcripts[#Data], MATCH(Exons[[#This Row],[Transcript stable ID]], Transcripts[Transcript stable ID], 0), 4)</f>
        <v>NM_018263.5</v>
      </c>
      <c r="E10218" t="s">
        <v>27</v>
      </c>
      <c r="J10218">
        <v>26101385</v>
      </c>
      <c r="K10218" s="47">
        <v>26029098</v>
      </c>
      <c r="L10218" s="47">
        <v>26029206</v>
      </c>
      <c r="N10218">
        <v>4</v>
      </c>
      <c r="O10218">
        <v>438</v>
      </c>
      <c r="P10218">
        <v>546</v>
      </c>
      <c r="Q10218" t="s">
        <v>18929</v>
      </c>
      <c r="R10218">
        <v>144</v>
      </c>
      <c r="S10218">
        <v>252</v>
      </c>
    </row>
    <row r="10219" spans="1:19" x14ac:dyDescent="0.3">
      <c r="A10219" s="60" t="s">
        <v>125</v>
      </c>
      <c r="B10219" s="60">
        <v>-1</v>
      </c>
      <c r="C10219" s="60" t="s">
        <v>449</v>
      </c>
      <c r="D10219" s="62" t="str">
        <f>INDEX(Transcripts[#Data], MATCH(Exons[[#This Row],[Transcript stable ID]], Transcripts[Transcript stable ID], 0), 4)</f>
        <v>NM_018263.5</v>
      </c>
      <c r="E10219" t="s">
        <v>27</v>
      </c>
      <c r="J10219">
        <v>26101385</v>
      </c>
      <c r="K10219" s="47">
        <v>26022254</v>
      </c>
      <c r="L10219" s="47">
        <v>26022404</v>
      </c>
      <c r="N10219">
        <v>5</v>
      </c>
      <c r="O10219">
        <v>547</v>
      </c>
      <c r="P10219">
        <v>697</v>
      </c>
      <c r="Q10219" t="s">
        <v>12375</v>
      </c>
      <c r="R10219">
        <v>253</v>
      </c>
      <c r="S10219">
        <v>403</v>
      </c>
    </row>
    <row r="10220" spans="1:19" x14ac:dyDescent="0.3">
      <c r="A10220" s="60" t="s">
        <v>125</v>
      </c>
      <c r="B10220" s="60">
        <v>-1</v>
      </c>
      <c r="C10220" s="60" t="s">
        <v>449</v>
      </c>
      <c r="D10220" s="62" t="str">
        <f>INDEX(Transcripts[#Data], MATCH(Exons[[#This Row],[Transcript stable ID]], Transcripts[Transcript stable ID], 0), 4)</f>
        <v>NM_018263.5</v>
      </c>
      <c r="E10220" t="s">
        <v>27</v>
      </c>
      <c r="J10220">
        <v>26101385</v>
      </c>
      <c r="K10220" s="47">
        <v>25994309</v>
      </c>
      <c r="L10220" s="47">
        <v>25994409</v>
      </c>
      <c r="N10220">
        <v>6</v>
      </c>
      <c r="O10220">
        <v>698</v>
      </c>
      <c r="P10220">
        <v>798</v>
      </c>
      <c r="Q10220" t="s">
        <v>12376</v>
      </c>
      <c r="R10220">
        <v>404</v>
      </c>
      <c r="S10220">
        <v>504</v>
      </c>
    </row>
    <row r="10221" spans="1:19" x14ac:dyDescent="0.3">
      <c r="A10221" s="60" t="s">
        <v>125</v>
      </c>
      <c r="B10221" s="60">
        <v>-1</v>
      </c>
      <c r="C10221" s="60" t="s">
        <v>449</v>
      </c>
      <c r="D10221" s="62" t="str">
        <f>INDEX(Transcripts[#Data], MATCH(Exons[[#This Row],[Transcript stable ID]], Transcripts[Transcript stable ID], 0), 4)</f>
        <v>NM_018263.5</v>
      </c>
      <c r="E10221" t="s">
        <v>27</v>
      </c>
      <c r="J10221">
        <v>26101385</v>
      </c>
      <c r="K10221" s="47">
        <v>25991611</v>
      </c>
      <c r="L10221" s="47">
        <v>25991737</v>
      </c>
      <c r="N10221">
        <v>7</v>
      </c>
      <c r="O10221">
        <v>799</v>
      </c>
      <c r="P10221">
        <v>925</v>
      </c>
      <c r="Q10221" t="s">
        <v>12377</v>
      </c>
      <c r="R10221">
        <v>505</v>
      </c>
      <c r="S10221">
        <v>631</v>
      </c>
    </row>
    <row r="10222" spans="1:19" x14ac:dyDescent="0.3">
      <c r="A10222" s="60" t="s">
        <v>125</v>
      </c>
      <c r="B10222" s="60">
        <v>-1</v>
      </c>
      <c r="C10222" s="60" t="s">
        <v>449</v>
      </c>
      <c r="D10222" s="62" t="str">
        <f>INDEX(Transcripts[#Data], MATCH(Exons[[#This Row],[Transcript stable ID]], Transcripts[Transcript stable ID], 0), 4)</f>
        <v>NM_018263.5</v>
      </c>
      <c r="E10222" t="s">
        <v>27</v>
      </c>
      <c r="J10222">
        <v>26101385</v>
      </c>
      <c r="K10222" s="47">
        <v>25990452</v>
      </c>
      <c r="L10222" s="47">
        <v>25990595</v>
      </c>
      <c r="N10222">
        <v>8</v>
      </c>
      <c r="O10222">
        <v>926</v>
      </c>
      <c r="P10222">
        <v>1069</v>
      </c>
      <c r="Q10222" t="s">
        <v>12378</v>
      </c>
      <c r="R10222">
        <v>632</v>
      </c>
      <c r="S10222">
        <v>775</v>
      </c>
    </row>
    <row r="10223" spans="1:19" x14ac:dyDescent="0.3">
      <c r="A10223" s="60" t="s">
        <v>125</v>
      </c>
      <c r="B10223" s="60">
        <v>-1</v>
      </c>
      <c r="C10223" s="60" t="s">
        <v>449</v>
      </c>
      <c r="D10223" s="62" t="str">
        <f>INDEX(Transcripts[#Data], MATCH(Exons[[#This Row],[Transcript stable ID]], Transcripts[Transcript stable ID], 0), 4)</f>
        <v>NM_018263.5</v>
      </c>
      <c r="E10223" t="s">
        <v>27</v>
      </c>
      <c r="J10223">
        <v>26101385</v>
      </c>
      <c r="K10223" s="47">
        <v>25982351</v>
      </c>
      <c r="L10223" s="47">
        <v>25982514</v>
      </c>
      <c r="N10223">
        <v>9</v>
      </c>
      <c r="O10223">
        <v>1070</v>
      </c>
      <c r="P10223">
        <v>1233</v>
      </c>
      <c r="Q10223" t="s">
        <v>12379</v>
      </c>
      <c r="R10223">
        <v>776</v>
      </c>
      <c r="S10223">
        <v>939</v>
      </c>
    </row>
    <row r="10224" spans="1:19" x14ac:dyDescent="0.3">
      <c r="A10224" s="60" t="s">
        <v>125</v>
      </c>
      <c r="B10224" s="60">
        <v>-1</v>
      </c>
      <c r="C10224" s="60" t="s">
        <v>449</v>
      </c>
      <c r="D10224" s="62" t="str">
        <f>INDEX(Transcripts[#Data], MATCH(Exons[[#This Row],[Transcript stable ID]], Transcripts[Transcript stable ID], 0), 4)</f>
        <v>NM_018263.5</v>
      </c>
      <c r="E10224" t="s">
        <v>27</v>
      </c>
      <c r="J10224">
        <v>26101385</v>
      </c>
      <c r="K10224" s="47">
        <v>25978887</v>
      </c>
      <c r="L10224" s="47">
        <v>25978983</v>
      </c>
      <c r="N10224">
        <v>10</v>
      </c>
      <c r="O10224">
        <v>1234</v>
      </c>
      <c r="P10224">
        <v>1330</v>
      </c>
      <c r="Q10224" t="s">
        <v>12380</v>
      </c>
      <c r="R10224">
        <v>940</v>
      </c>
      <c r="S10224">
        <v>1036</v>
      </c>
    </row>
    <row r="10225" spans="1:19" x14ac:dyDescent="0.3">
      <c r="A10225" s="60" t="s">
        <v>125</v>
      </c>
      <c r="B10225" s="60">
        <v>-1</v>
      </c>
      <c r="C10225" s="60" t="s">
        <v>449</v>
      </c>
      <c r="D10225" s="62" t="str">
        <f>INDEX(Transcripts[#Data], MATCH(Exons[[#This Row],[Transcript stable ID]], Transcripts[Transcript stable ID], 0), 4)</f>
        <v>NM_018263.5</v>
      </c>
      <c r="E10225" t="s">
        <v>27</v>
      </c>
      <c r="J10225">
        <v>26101385</v>
      </c>
      <c r="K10225" s="47">
        <v>25976403</v>
      </c>
      <c r="L10225" s="47">
        <v>25976508</v>
      </c>
      <c r="N10225">
        <v>11</v>
      </c>
      <c r="O10225">
        <v>1331</v>
      </c>
      <c r="P10225">
        <v>1436</v>
      </c>
      <c r="Q10225" t="s">
        <v>12381</v>
      </c>
      <c r="R10225">
        <v>1037</v>
      </c>
      <c r="S10225">
        <v>1142</v>
      </c>
    </row>
    <row r="10226" spans="1:19" x14ac:dyDescent="0.3">
      <c r="A10226" s="60" t="s">
        <v>125</v>
      </c>
      <c r="B10226" s="60">
        <v>-1</v>
      </c>
      <c r="C10226" s="60" t="s">
        <v>449</v>
      </c>
      <c r="D10226" s="62" t="str">
        <f>INDEX(Transcripts[#Data], MATCH(Exons[[#This Row],[Transcript stable ID]], Transcripts[Transcript stable ID], 0), 4)</f>
        <v>NM_018263.5</v>
      </c>
      <c r="E10226" t="s">
        <v>27</v>
      </c>
      <c r="J10226">
        <v>26101385</v>
      </c>
      <c r="K10226" s="47">
        <v>25972565</v>
      </c>
      <c r="L10226" s="47">
        <v>25973282</v>
      </c>
      <c r="N10226">
        <v>12</v>
      </c>
      <c r="O10226">
        <v>1437</v>
      </c>
      <c r="P10226">
        <v>2154</v>
      </c>
      <c r="Q10226" t="s">
        <v>12382</v>
      </c>
      <c r="R10226">
        <v>1143</v>
      </c>
      <c r="S10226">
        <v>1860</v>
      </c>
    </row>
    <row r="10227" spans="1:19" x14ac:dyDescent="0.3">
      <c r="A10227" s="60" t="s">
        <v>125</v>
      </c>
      <c r="B10227" s="60">
        <v>-1</v>
      </c>
      <c r="C10227" s="60" t="s">
        <v>449</v>
      </c>
      <c r="D10227" s="62" t="str">
        <f>INDEX(Transcripts[#Data], MATCH(Exons[[#This Row],[Transcript stable ID]], Transcripts[Transcript stable ID], 0), 4)</f>
        <v>NM_018263.5</v>
      </c>
      <c r="E10227" t="s">
        <v>27</v>
      </c>
      <c r="H10227">
        <v>25956622</v>
      </c>
      <c r="I10227">
        <v>25964897</v>
      </c>
      <c r="J10227">
        <v>26101385</v>
      </c>
      <c r="K10227" s="47">
        <v>25956622</v>
      </c>
      <c r="L10227" s="47">
        <v>25967345</v>
      </c>
      <c r="N10227">
        <v>13</v>
      </c>
      <c r="O10227">
        <v>2155</v>
      </c>
      <c r="P10227">
        <v>4602</v>
      </c>
      <c r="Q10227" t="s">
        <v>18930</v>
      </c>
      <c r="R10227">
        <v>1861</v>
      </c>
      <c r="S10227">
        <v>4308</v>
      </c>
    </row>
    <row r="10228" spans="1:19" x14ac:dyDescent="0.3">
      <c r="A10228" s="60" t="s">
        <v>260</v>
      </c>
      <c r="B10228" s="60">
        <v>-1</v>
      </c>
      <c r="C10228" s="60" t="s">
        <v>299</v>
      </c>
      <c r="D10228" s="62" t="str">
        <f>INDEX(Transcripts[#Data], MATCH(Exons[[#This Row],[Transcript stable ID]], Transcripts[Transcript stable ID], 0), 4)</f>
        <v>NM_001330511.1</v>
      </c>
      <c r="E10228" t="s">
        <v>27</v>
      </c>
      <c r="J10228">
        <v>40771219</v>
      </c>
      <c r="K10228" s="47">
        <v>40762833</v>
      </c>
      <c r="L10228" s="47">
        <v>40762961</v>
      </c>
      <c r="N10228">
        <v>2</v>
      </c>
      <c r="O10228">
        <v>92</v>
      </c>
      <c r="P10228">
        <v>220</v>
      </c>
      <c r="Q10228" t="s">
        <v>12562</v>
      </c>
      <c r="R10228">
        <v>47</v>
      </c>
      <c r="S10228">
        <v>175</v>
      </c>
    </row>
    <row r="10229" spans="1:19" x14ac:dyDescent="0.3">
      <c r="A10229" s="60" t="s">
        <v>260</v>
      </c>
      <c r="B10229" s="60">
        <v>-1</v>
      </c>
      <c r="C10229" s="60" t="s">
        <v>299</v>
      </c>
      <c r="D10229" s="62" t="str">
        <f>INDEX(Transcripts[#Data], MATCH(Exons[[#This Row],[Transcript stable ID]], Transcripts[Transcript stable ID], 0), 4)</f>
        <v>NM_001330511.1</v>
      </c>
      <c r="E10229" t="s">
        <v>27</v>
      </c>
      <c r="J10229">
        <v>40771219</v>
      </c>
      <c r="K10229" s="47">
        <v>40761065</v>
      </c>
      <c r="L10229" s="47">
        <v>40761176</v>
      </c>
      <c r="N10229">
        <v>3</v>
      </c>
      <c r="O10229">
        <v>221</v>
      </c>
      <c r="P10229">
        <v>332</v>
      </c>
      <c r="Q10229" t="s">
        <v>12563</v>
      </c>
      <c r="R10229">
        <v>176</v>
      </c>
      <c r="S10229">
        <v>287</v>
      </c>
    </row>
    <row r="10230" spans="1:19" x14ac:dyDescent="0.3">
      <c r="A10230" s="60" t="s">
        <v>260</v>
      </c>
      <c r="B10230" s="60">
        <v>-1</v>
      </c>
      <c r="C10230" s="60" t="s">
        <v>299</v>
      </c>
      <c r="D10230" s="62" t="str">
        <f>INDEX(Transcripts[#Data], MATCH(Exons[[#This Row],[Transcript stable ID]], Transcripts[Transcript stable ID], 0), 4)</f>
        <v>NM_001330511.1</v>
      </c>
      <c r="E10230" t="s">
        <v>27</v>
      </c>
      <c r="J10230">
        <v>40771219</v>
      </c>
      <c r="K10230" s="47">
        <v>40748441</v>
      </c>
      <c r="L10230" s="47">
        <v>40748594</v>
      </c>
      <c r="N10230">
        <v>4</v>
      </c>
      <c r="O10230">
        <v>333</v>
      </c>
      <c r="P10230">
        <v>486</v>
      </c>
      <c r="Q10230" t="s">
        <v>12564</v>
      </c>
      <c r="R10230">
        <v>288</v>
      </c>
      <c r="S10230">
        <v>441</v>
      </c>
    </row>
    <row r="10231" spans="1:19" x14ac:dyDescent="0.3">
      <c r="A10231" s="60" t="s">
        <v>260</v>
      </c>
      <c r="B10231" s="60">
        <v>-1</v>
      </c>
      <c r="C10231" s="60" t="s">
        <v>299</v>
      </c>
      <c r="D10231" s="62" t="str">
        <f>INDEX(Transcripts[#Data], MATCH(Exons[[#This Row],[Transcript stable ID]], Transcripts[Transcript stable ID], 0), 4)</f>
        <v>NM_001330511.1</v>
      </c>
      <c r="E10231" t="s">
        <v>27</v>
      </c>
      <c r="J10231">
        <v>40771219</v>
      </c>
      <c r="K10231" s="47">
        <v>40747845</v>
      </c>
      <c r="L10231" s="47">
        <v>40747976</v>
      </c>
      <c r="N10231">
        <v>5</v>
      </c>
      <c r="O10231">
        <v>487</v>
      </c>
      <c r="P10231">
        <v>618</v>
      </c>
      <c r="Q10231" t="s">
        <v>12565</v>
      </c>
      <c r="R10231">
        <v>442</v>
      </c>
      <c r="S10231">
        <v>573</v>
      </c>
    </row>
    <row r="10232" spans="1:19" x14ac:dyDescent="0.3">
      <c r="A10232" s="60" t="s">
        <v>260</v>
      </c>
      <c r="B10232" s="60">
        <v>-1</v>
      </c>
      <c r="C10232" s="60" t="s">
        <v>299</v>
      </c>
      <c r="D10232" s="62" t="str">
        <f>INDEX(Transcripts[#Data], MATCH(Exons[[#This Row],[Transcript stable ID]], Transcripts[Transcript stable ID], 0), 4)</f>
        <v>NM_001330511.1</v>
      </c>
      <c r="E10232" t="s">
        <v>27</v>
      </c>
      <c r="J10232">
        <v>40771219</v>
      </c>
      <c r="K10232" s="47">
        <v>40745952</v>
      </c>
      <c r="L10232" s="47">
        <v>40746017</v>
      </c>
      <c r="N10232">
        <v>6</v>
      </c>
      <c r="O10232">
        <v>619</v>
      </c>
      <c r="P10232">
        <v>684</v>
      </c>
      <c r="Q10232" t="s">
        <v>12566</v>
      </c>
      <c r="R10232">
        <v>574</v>
      </c>
      <c r="S10232">
        <v>639</v>
      </c>
    </row>
    <row r="10233" spans="1:19" x14ac:dyDescent="0.3">
      <c r="A10233" s="60" t="s">
        <v>260</v>
      </c>
      <c r="B10233" s="60">
        <v>-1</v>
      </c>
      <c r="C10233" s="60" t="s">
        <v>299</v>
      </c>
      <c r="D10233" s="62" t="str">
        <f>INDEX(Transcripts[#Data], MATCH(Exons[[#This Row],[Transcript stable ID]], Transcripts[Transcript stable ID], 0), 4)</f>
        <v>NM_001330511.1</v>
      </c>
      <c r="E10233" t="s">
        <v>27</v>
      </c>
      <c r="J10233">
        <v>40771219</v>
      </c>
      <c r="K10233" s="47">
        <v>40744812</v>
      </c>
      <c r="L10233" s="47">
        <v>40744880</v>
      </c>
      <c r="N10233">
        <v>7</v>
      </c>
      <c r="O10233">
        <v>685</v>
      </c>
      <c r="P10233">
        <v>753</v>
      </c>
      <c r="Q10233" t="s">
        <v>12567</v>
      </c>
      <c r="R10233">
        <v>640</v>
      </c>
      <c r="S10233">
        <v>708</v>
      </c>
    </row>
    <row r="10234" spans="1:19" x14ac:dyDescent="0.3">
      <c r="A10234" s="60" t="s">
        <v>260</v>
      </c>
      <c r="B10234" s="60">
        <v>-1</v>
      </c>
      <c r="C10234" s="60" t="s">
        <v>299</v>
      </c>
      <c r="D10234" s="62" t="str">
        <f>INDEX(Transcripts[#Data], MATCH(Exons[[#This Row],[Transcript stable ID]], Transcripts[Transcript stable ID], 0), 4)</f>
        <v>NM_001330511.1</v>
      </c>
      <c r="E10234" t="s">
        <v>27</v>
      </c>
      <c r="J10234">
        <v>40771219</v>
      </c>
      <c r="K10234" s="47">
        <v>40743876</v>
      </c>
      <c r="L10234" s="47">
        <v>40743998</v>
      </c>
      <c r="N10234">
        <v>8</v>
      </c>
      <c r="O10234">
        <v>754</v>
      </c>
      <c r="P10234">
        <v>876</v>
      </c>
      <c r="Q10234" t="s">
        <v>12568</v>
      </c>
      <c r="R10234">
        <v>709</v>
      </c>
      <c r="S10234">
        <v>831</v>
      </c>
    </row>
    <row r="10235" spans="1:19" x14ac:dyDescent="0.3">
      <c r="A10235" s="60" t="s">
        <v>260</v>
      </c>
      <c r="B10235" s="60">
        <v>-1</v>
      </c>
      <c r="C10235" s="60" t="s">
        <v>299</v>
      </c>
      <c r="D10235" s="62" t="str">
        <f>INDEX(Transcripts[#Data], MATCH(Exons[[#This Row],[Transcript stable ID]], Transcripts[Transcript stable ID], 0), 4)</f>
        <v>NM_001330511.1</v>
      </c>
      <c r="E10235" t="s">
        <v>27</v>
      </c>
      <c r="J10235">
        <v>40771219</v>
      </c>
      <c r="K10235" s="47">
        <v>40741797</v>
      </c>
      <c r="L10235" s="47">
        <v>40742011</v>
      </c>
      <c r="N10235">
        <v>9</v>
      </c>
      <c r="O10235">
        <v>877</v>
      </c>
      <c r="P10235">
        <v>1091</v>
      </c>
      <c r="Q10235" t="s">
        <v>12570</v>
      </c>
      <c r="R10235">
        <v>832</v>
      </c>
      <c r="S10235">
        <v>1046</v>
      </c>
    </row>
    <row r="10236" spans="1:19" x14ac:dyDescent="0.3">
      <c r="A10236" s="60" t="s">
        <v>260</v>
      </c>
      <c r="B10236" s="60">
        <v>-1</v>
      </c>
      <c r="C10236" s="60" t="s">
        <v>299</v>
      </c>
      <c r="D10236" s="62" t="str">
        <f>INDEX(Transcripts[#Data], MATCH(Exons[[#This Row],[Transcript stable ID]], Transcripts[Transcript stable ID], 0), 4)</f>
        <v>NM_001330511.1</v>
      </c>
      <c r="E10236" t="s">
        <v>27</v>
      </c>
      <c r="J10236">
        <v>40771219</v>
      </c>
      <c r="K10236" s="47">
        <v>40741170</v>
      </c>
      <c r="L10236" s="47">
        <v>40741257</v>
      </c>
      <c r="N10236">
        <v>10</v>
      </c>
      <c r="O10236">
        <v>1092</v>
      </c>
      <c r="P10236">
        <v>1179</v>
      </c>
      <c r="Q10236" t="s">
        <v>12571</v>
      </c>
      <c r="R10236">
        <v>1047</v>
      </c>
      <c r="S10236">
        <v>1134</v>
      </c>
    </row>
    <row r="10237" spans="1:19" x14ac:dyDescent="0.3">
      <c r="A10237" s="60" t="s">
        <v>260</v>
      </c>
      <c r="B10237" s="60">
        <v>-1</v>
      </c>
      <c r="C10237" s="60" t="s">
        <v>299</v>
      </c>
      <c r="D10237" s="62" t="str">
        <f>INDEX(Transcripts[#Data], MATCH(Exons[[#This Row],[Transcript stable ID]], Transcripts[Transcript stable ID], 0), 4)</f>
        <v>NM_001330511.1</v>
      </c>
      <c r="E10237" t="s">
        <v>27</v>
      </c>
      <c r="J10237">
        <v>40771219</v>
      </c>
      <c r="K10237" s="47">
        <v>40740952</v>
      </c>
      <c r="L10237" s="47">
        <v>40741054</v>
      </c>
      <c r="N10237">
        <v>11</v>
      </c>
      <c r="O10237">
        <v>1180</v>
      </c>
      <c r="P10237">
        <v>1282</v>
      </c>
      <c r="Q10237" t="s">
        <v>12572</v>
      </c>
      <c r="R10237">
        <v>1135</v>
      </c>
      <c r="S10237">
        <v>1237</v>
      </c>
    </row>
    <row r="10238" spans="1:19" x14ac:dyDescent="0.3">
      <c r="A10238" s="60" t="s">
        <v>260</v>
      </c>
      <c r="B10238" s="60">
        <v>-1</v>
      </c>
      <c r="C10238" s="60" t="s">
        <v>299</v>
      </c>
      <c r="D10238" s="62" t="str">
        <f>INDEX(Transcripts[#Data], MATCH(Exons[[#This Row],[Transcript stable ID]], Transcripts[Transcript stable ID], 0), 4)</f>
        <v>NM_001330511.1</v>
      </c>
      <c r="E10238" t="s">
        <v>27</v>
      </c>
      <c r="F10238">
        <v>40771175</v>
      </c>
      <c r="G10238">
        <v>40771219</v>
      </c>
      <c r="J10238">
        <v>40771219</v>
      </c>
      <c r="K10238" s="47">
        <v>40771129</v>
      </c>
      <c r="L10238" s="47">
        <v>40771219</v>
      </c>
      <c r="N10238">
        <v>1</v>
      </c>
      <c r="O10238">
        <v>46</v>
      </c>
      <c r="P10238">
        <v>91</v>
      </c>
      <c r="Q10238" t="s">
        <v>20135</v>
      </c>
      <c r="R10238">
        <v>1</v>
      </c>
      <c r="S10238">
        <v>46</v>
      </c>
    </row>
    <row r="10239" spans="1:19" x14ac:dyDescent="0.3">
      <c r="A10239" s="60" t="s">
        <v>260</v>
      </c>
      <c r="B10239" s="60">
        <v>-1</v>
      </c>
      <c r="C10239" s="60" t="s">
        <v>299</v>
      </c>
      <c r="D10239" s="62" t="str">
        <f>INDEX(Transcripts[#Data], MATCH(Exons[[#This Row],[Transcript stable ID]], Transcripts[Transcript stable ID], 0), 4)</f>
        <v>NM_001330511.1</v>
      </c>
      <c r="E10239" t="s">
        <v>27</v>
      </c>
      <c r="H10239">
        <v>40739748</v>
      </c>
      <c r="I10239">
        <v>40739778</v>
      </c>
      <c r="J10239">
        <v>40771219</v>
      </c>
      <c r="K10239" s="47">
        <v>40739748</v>
      </c>
      <c r="L10239" s="47">
        <v>40739858</v>
      </c>
      <c r="N10239">
        <v>12</v>
      </c>
      <c r="O10239">
        <v>1283</v>
      </c>
      <c r="P10239">
        <v>1362</v>
      </c>
      <c r="Q10239" t="s">
        <v>20136</v>
      </c>
      <c r="R10239">
        <v>1238</v>
      </c>
      <c r="S10239">
        <v>1317</v>
      </c>
    </row>
    <row r="10240" spans="1:19" x14ac:dyDescent="0.3">
      <c r="A10240" s="60" t="s">
        <v>9740</v>
      </c>
      <c r="B10240" s="60">
        <v>-1</v>
      </c>
      <c r="C10240" s="60" t="s">
        <v>9741</v>
      </c>
      <c r="D10240" s="62" t="str">
        <f>INDEX(Transcripts[#Data], MATCH(Exons[[#This Row],[Transcript stable ID]], Transcripts[Transcript stable ID], 0), 4)</f>
        <v>NM_001323304.1</v>
      </c>
      <c r="E10240" t="s">
        <v>27</v>
      </c>
      <c r="F10240">
        <v>54967224</v>
      </c>
      <c r="G10240">
        <v>54967252</v>
      </c>
      <c r="J10240">
        <v>54967252</v>
      </c>
      <c r="K10240" s="47">
        <v>54967224</v>
      </c>
      <c r="L10240" s="47">
        <v>54967252</v>
      </c>
      <c r="N10240">
        <v>1</v>
      </c>
      <c r="Q10240" t="s">
        <v>20137</v>
      </c>
    </row>
    <row r="10241" spans="1:19" x14ac:dyDescent="0.3">
      <c r="A10241" s="60" t="s">
        <v>9740</v>
      </c>
      <c r="B10241" s="60">
        <v>-1</v>
      </c>
      <c r="C10241" s="60" t="s">
        <v>9741</v>
      </c>
      <c r="D10241" s="62" t="str">
        <f>INDEX(Transcripts[#Data], MATCH(Exons[[#This Row],[Transcript stable ID]], Transcripts[Transcript stable ID], 0), 4)</f>
        <v>NM_001323304.1</v>
      </c>
      <c r="E10241" t="s">
        <v>27</v>
      </c>
      <c r="F10241">
        <v>54963743</v>
      </c>
      <c r="G10241">
        <v>54963840</v>
      </c>
      <c r="J10241">
        <v>54967252</v>
      </c>
      <c r="K10241" s="47">
        <v>54963743</v>
      </c>
      <c r="L10241" s="47">
        <v>54963840</v>
      </c>
      <c r="N10241">
        <v>2</v>
      </c>
      <c r="Q10241" t="s">
        <v>14377</v>
      </c>
    </row>
    <row r="10242" spans="1:19" x14ac:dyDescent="0.3">
      <c r="A10242" s="60" t="s">
        <v>9740</v>
      </c>
      <c r="B10242" s="60">
        <v>-1</v>
      </c>
      <c r="C10242" s="60" t="s">
        <v>9741</v>
      </c>
      <c r="D10242" s="62" t="str">
        <f>INDEX(Transcripts[#Data], MATCH(Exons[[#This Row],[Transcript stable ID]], Transcripts[Transcript stable ID], 0), 4)</f>
        <v>NM_001323304.1</v>
      </c>
      <c r="E10242" t="s">
        <v>27</v>
      </c>
      <c r="F10242">
        <v>54963254</v>
      </c>
      <c r="G10242">
        <v>54963258</v>
      </c>
      <c r="J10242">
        <v>54967252</v>
      </c>
      <c r="K10242" s="47">
        <v>54963212</v>
      </c>
      <c r="L10242" s="47">
        <v>54963258</v>
      </c>
      <c r="M10242">
        <v>1</v>
      </c>
      <c r="N10242">
        <v>3</v>
      </c>
      <c r="O10242">
        <v>133</v>
      </c>
      <c r="P10242">
        <v>174</v>
      </c>
      <c r="Q10242" t="s">
        <v>14365</v>
      </c>
      <c r="R10242">
        <v>1</v>
      </c>
      <c r="S10242">
        <v>42</v>
      </c>
    </row>
    <row r="10243" spans="1:19" x14ac:dyDescent="0.3">
      <c r="A10243" s="60" t="s">
        <v>9740</v>
      </c>
      <c r="B10243" s="60">
        <v>-1</v>
      </c>
      <c r="C10243" s="60" t="s">
        <v>9741</v>
      </c>
      <c r="D10243" s="62" t="str">
        <f>INDEX(Transcripts[#Data], MATCH(Exons[[#This Row],[Transcript stable ID]], Transcripts[Transcript stable ID], 0), 4)</f>
        <v>NM_001323304.1</v>
      </c>
      <c r="E10243" t="s">
        <v>27</v>
      </c>
      <c r="J10243">
        <v>54967252</v>
      </c>
      <c r="K10243" s="47">
        <v>54961313</v>
      </c>
      <c r="L10243" s="47">
        <v>54961589</v>
      </c>
      <c r="N10243">
        <v>4</v>
      </c>
      <c r="O10243">
        <v>175</v>
      </c>
      <c r="P10243">
        <v>451</v>
      </c>
      <c r="Q10243" t="s">
        <v>14366</v>
      </c>
      <c r="R10243">
        <v>43</v>
      </c>
      <c r="S10243">
        <v>319</v>
      </c>
    </row>
    <row r="10244" spans="1:19" x14ac:dyDescent="0.3">
      <c r="A10244" s="60" t="s">
        <v>9740</v>
      </c>
      <c r="B10244" s="60">
        <v>-1</v>
      </c>
      <c r="C10244" s="60" t="s">
        <v>9741</v>
      </c>
      <c r="D10244" s="62" t="str">
        <f>INDEX(Transcripts[#Data], MATCH(Exons[[#This Row],[Transcript stable ID]], Transcripts[Transcript stable ID], 0), 4)</f>
        <v>NM_001323304.1</v>
      </c>
      <c r="E10244" t="s">
        <v>27</v>
      </c>
      <c r="J10244">
        <v>54967252</v>
      </c>
      <c r="K10244" s="47">
        <v>54959326</v>
      </c>
      <c r="L10244" s="47">
        <v>54959380</v>
      </c>
      <c r="N10244">
        <v>5</v>
      </c>
      <c r="O10244">
        <v>452</v>
      </c>
      <c r="P10244">
        <v>506</v>
      </c>
      <c r="Q10244" t="s">
        <v>14367</v>
      </c>
      <c r="R10244">
        <v>320</v>
      </c>
      <c r="S10244">
        <v>374</v>
      </c>
    </row>
    <row r="10245" spans="1:19" x14ac:dyDescent="0.3">
      <c r="A10245" s="60" t="s">
        <v>9740</v>
      </c>
      <c r="B10245" s="60">
        <v>-1</v>
      </c>
      <c r="C10245" s="60" t="s">
        <v>9741</v>
      </c>
      <c r="D10245" s="62" t="str">
        <f>INDEX(Transcripts[#Data], MATCH(Exons[[#This Row],[Transcript stable ID]], Transcripts[Transcript stable ID], 0), 4)</f>
        <v>NM_001323304.1</v>
      </c>
      <c r="E10245" t="s">
        <v>27</v>
      </c>
      <c r="J10245">
        <v>54967252</v>
      </c>
      <c r="K10245" s="47">
        <v>54958041</v>
      </c>
      <c r="L10245" s="47">
        <v>54958232</v>
      </c>
      <c r="N10245">
        <v>6</v>
      </c>
      <c r="O10245">
        <v>507</v>
      </c>
      <c r="P10245">
        <v>698</v>
      </c>
      <c r="Q10245" t="s">
        <v>14368</v>
      </c>
      <c r="R10245">
        <v>375</v>
      </c>
      <c r="S10245">
        <v>566</v>
      </c>
    </row>
    <row r="10246" spans="1:19" x14ac:dyDescent="0.3">
      <c r="A10246" s="60" t="s">
        <v>9740</v>
      </c>
      <c r="B10246" s="60">
        <v>-1</v>
      </c>
      <c r="C10246" s="60" t="s">
        <v>9741</v>
      </c>
      <c r="D10246" s="62" t="str">
        <f>INDEX(Transcripts[#Data], MATCH(Exons[[#This Row],[Transcript stable ID]], Transcripts[Transcript stable ID], 0), 4)</f>
        <v>NM_001323304.1</v>
      </c>
      <c r="E10246" t="s">
        <v>27</v>
      </c>
      <c r="J10246">
        <v>54967252</v>
      </c>
      <c r="K10246" s="47">
        <v>54956489</v>
      </c>
      <c r="L10246" s="47">
        <v>54956627</v>
      </c>
      <c r="N10246">
        <v>7</v>
      </c>
      <c r="O10246">
        <v>699</v>
      </c>
      <c r="P10246">
        <v>837</v>
      </c>
      <c r="Q10246" t="s">
        <v>14369</v>
      </c>
      <c r="R10246">
        <v>567</v>
      </c>
      <c r="S10246">
        <v>705</v>
      </c>
    </row>
    <row r="10247" spans="1:19" x14ac:dyDescent="0.3">
      <c r="A10247" s="60" t="s">
        <v>9740</v>
      </c>
      <c r="B10247" s="60">
        <v>-1</v>
      </c>
      <c r="C10247" s="60" t="s">
        <v>9741</v>
      </c>
      <c r="D10247" s="62" t="str">
        <f>INDEX(Transcripts[#Data], MATCH(Exons[[#This Row],[Transcript stable ID]], Transcripts[Transcript stable ID], 0), 4)</f>
        <v>NM_001323304.1</v>
      </c>
      <c r="E10247" t="s">
        <v>27</v>
      </c>
      <c r="J10247">
        <v>54967252</v>
      </c>
      <c r="K10247" s="47">
        <v>54948464</v>
      </c>
      <c r="L10247" s="47">
        <v>54948612</v>
      </c>
      <c r="N10247">
        <v>8</v>
      </c>
      <c r="O10247">
        <v>838</v>
      </c>
      <c r="P10247">
        <v>986</v>
      </c>
      <c r="Q10247" t="s">
        <v>14370</v>
      </c>
      <c r="R10247">
        <v>706</v>
      </c>
      <c r="S10247">
        <v>854</v>
      </c>
    </row>
    <row r="10248" spans="1:19" x14ac:dyDescent="0.3">
      <c r="A10248" s="60" t="s">
        <v>9740</v>
      </c>
      <c r="B10248" s="60">
        <v>-1</v>
      </c>
      <c r="C10248" s="60" t="s">
        <v>9741</v>
      </c>
      <c r="D10248" s="62" t="str">
        <f>INDEX(Transcripts[#Data], MATCH(Exons[[#This Row],[Transcript stable ID]], Transcripts[Transcript stable ID], 0), 4)</f>
        <v>NM_001323304.1</v>
      </c>
      <c r="E10248" t="s">
        <v>27</v>
      </c>
      <c r="J10248">
        <v>54967252</v>
      </c>
      <c r="K10248" s="47">
        <v>54945541</v>
      </c>
      <c r="L10248" s="47">
        <v>54945715</v>
      </c>
      <c r="N10248">
        <v>9</v>
      </c>
      <c r="O10248">
        <v>987</v>
      </c>
      <c r="P10248">
        <v>1161</v>
      </c>
      <c r="Q10248" t="s">
        <v>14371</v>
      </c>
      <c r="R10248">
        <v>855</v>
      </c>
      <c r="S10248">
        <v>1029</v>
      </c>
    </row>
    <row r="10249" spans="1:19" x14ac:dyDescent="0.3">
      <c r="A10249" s="60" t="s">
        <v>9740</v>
      </c>
      <c r="B10249" s="60">
        <v>-1</v>
      </c>
      <c r="C10249" s="60" t="s">
        <v>9741</v>
      </c>
      <c r="D10249" s="62" t="str">
        <f>INDEX(Transcripts[#Data], MATCH(Exons[[#This Row],[Transcript stable ID]], Transcripts[Transcript stable ID], 0), 4)</f>
        <v>NM_001323304.1</v>
      </c>
      <c r="E10249" t="s">
        <v>27</v>
      </c>
      <c r="H10249">
        <v>54944446</v>
      </c>
      <c r="I10249">
        <v>54945213</v>
      </c>
      <c r="J10249">
        <v>54967252</v>
      </c>
      <c r="K10249" s="47">
        <v>54944446</v>
      </c>
      <c r="L10249" s="47">
        <v>54945396</v>
      </c>
      <c r="N10249">
        <v>10</v>
      </c>
      <c r="O10249">
        <v>1162</v>
      </c>
      <c r="P10249">
        <v>1344</v>
      </c>
      <c r="Q10249" t="s">
        <v>14372</v>
      </c>
      <c r="R10249">
        <v>1030</v>
      </c>
      <c r="S10249">
        <v>1212</v>
      </c>
    </row>
    <row r="10250" spans="1:19" x14ac:dyDescent="0.3">
      <c r="A10250" s="60" t="s">
        <v>9740</v>
      </c>
      <c r="B10250" s="60">
        <v>-1</v>
      </c>
      <c r="C10250" s="60" t="s">
        <v>9757</v>
      </c>
      <c r="D10250" s="62" t="str">
        <f>INDEX(Transcripts[#Data], MATCH(Exons[[#This Row],[Transcript stable ID]], Transcripts[Transcript stable ID], 0), 4)</f>
        <v>NM_198435.2</v>
      </c>
      <c r="E10250" t="s">
        <v>27</v>
      </c>
      <c r="F10250">
        <v>54963254</v>
      </c>
      <c r="G10250">
        <v>54963258</v>
      </c>
      <c r="J10250">
        <v>54967393</v>
      </c>
      <c r="K10250" s="47">
        <v>54963212</v>
      </c>
      <c r="L10250" s="47">
        <v>54963258</v>
      </c>
      <c r="M10250">
        <v>1</v>
      </c>
      <c r="N10250">
        <v>2</v>
      </c>
      <c r="O10250">
        <v>190</v>
      </c>
      <c r="P10250">
        <v>231</v>
      </c>
      <c r="Q10250" t="s">
        <v>14365</v>
      </c>
      <c r="R10250">
        <v>1</v>
      </c>
      <c r="S10250">
        <v>42</v>
      </c>
    </row>
    <row r="10251" spans="1:19" x14ac:dyDescent="0.3">
      <c r="A10251" s="60" t="s">
        <v>9740</v>
      </c>
      <c r="B10251" s="60">
        <v>-1</v>
      </c>
      <c r="C10251" s="60" t="s">
        <v>9757</v>
      </c>
      <c r="D10251" s="62" t="str">
        <f>INDEX(Transcripts[#Data], MATCH(Exons[[#This Row],[Transcript stable ID]], Transcripts[Transcript stable ID], 0), 4)</f>
        <v>NM_198435.2</v>
      </c>
      <c r="E10251" t="s">
        <v>27</v>
      </c>
      <c r="J10251">
        <v>54967393</v>
      </c>
      <c r="K10251" s="47">
        <v>54961313</v>
      </c>
      <c r="L10251" s="47">
        <v>54961589</v>
      </c>
      <c r="N10251">
        <v>3</v>
      </c>
      <c r="O10251">
        <v>232</v>
      </c>
      <c r="P10251">
        <v>508</v>
      </c>
      <c r="Q10251" t="s">
        <v>14366</v>
      </c>
      <c r="R10251">
        <v>43</v>
      </c>
      <c r="S10251">
        <v>319</v>
      </c>
    </row>
    <row r="10252" spans="1:19" x14ac:dyDescent="0.3">
      <c r="A10252" s="60" t="s">
        <v>9740</v>
      </c>
      <c r="B10252" s="60">
        <v>-1</v>
      </c>
      <c r="C10252" s="60" t="s">
        <v>9757</v>
      </c>
      <c r="D10252" s="62" t="str">
        <f>INDEX(Transcripts[#Data], MATCH(Exons[[#This Row],[Transcript stable ID]], Transcripts[Transcript stable ID], 0), 4)</f>
        <v>NM_198435.2</v>
      </c>
      <c r="E10252" t="s">
        <v>27</v>
      </c>
      <c r="J10252">
        <v>54967393</v>
      </c>
      <c r="K10252" s="47">
        <v>54959326</v>
      </c>
      <c r="L10252" s="47">
        <v>54959380</v>
      </c>
      <c r="N10252">
        <v>4</v>
      </c>
      <c r="O10252">
        <v>509</v>
      </c>
      <c r="P10252">
        <v>563</v>
      </c>
      <c r="Q10252" t="s">
        <v>14367</v>
      </c>
      <c r="R10252">
        <v>320</v>
      </c>
      <c r="S10252">
        <v>374</v>
      </c>
    </row>
    <row r="10253" spans="1:19" x14ac:dyDescent="0.3">
      <c r="A10253" s="60" t="s">
        <v>9740</v>
      </c>
      <c r="B10253" s="60">
        <v>-1</v>
      </c>
      <c r="C10253" s="60" t="s">
        <v>9757</v>
      </c>
      <c r="D10253" s="62" t="str">
        <f>INDEX(Transcripts[#Data], MATCH(Exons[[#This Row],[Transcript stable ID]], Transcripts[Transcript stable ID], 0), 4)</f>
        <v>NM_198435.2</v>
      </c>
      <c r="E10253" t="s">
        <v>27</v>
      </c>
      <c r="J10253">
        <v>54967393</v>
      </c>
      <c r="K10253" s="47">
        <v>54958041</v>
      </c>
      <c r="L10253" s="47">
        <v>54958232</v>
      </c>
      <c r="N10253">
        <v>5</v>
      </c>
      <c r="O10253">
        <v>564</v>
      </c>
      <c r="P10253">
        <v>755</v>
      </c>
      <c r="Q10253" t="s">
        <v>14368</v>
      </c>
      <c r="R10253">
        <v>375</v>
      </c>
      <c r="S10253">
        <v>566</v>
      </c>
    </row>
    <row r="10254" spans="1:19" x14ac:dyDescent="0.3">
      <c r="A10254" s="60" t="s">
        <v>9740</v>
      </c>
      <c r="B10254" s="60">
        <v>-1</v>
      </c>
      <c r="C10254" s="60" t="s">
        <v>9757</v>
      </c>
      <c r="D10254" s="62" t="str">
        <f>INDEX(Transcripts[#Data], MATCH(Exons[[#This Row],[Transcript stable ID]], Transcripts[Transcript stable ID], 0), 4)</f>
        <v>NM_198435.2</v>
      </c>
      <c r="E10254" t="s">
        <v>27</v>
      </c>
      <c r="J10254">
        <v>54967393</v>
      </c>
      <c r="K10254" s="47">
        <v>54956489</v>
      </c>
      <c r="L10254" s="47">
        <v>54956627</v>
      </c>
      <c r="N10254">
        <v>6</v>
      </c>
      <c r="O10254">
        <v>756</v>
      </c>
      <c r="P10254">
        <v>894</v>
      </c>
      <c r="Q10254" t="s">
        <v>14369</v>
      </c>
      <c r="R10254">
        <v>567</v>
      </c>
      <c r="S10254">
        <v>705</v>
      </c>
    </row>
    <row r="10255" spans="1:19" x14ac:dyDescent="0.3">
      <c r="A10255" s="60" t="s">
        <v>9740</v>
      </c>
      <c r="B10255" s="60">
        <v>-1</v>
      </c>
      <c r="C10255" s="60" t="s">
        <v>9757</v>
      </c>
      <c r="D10255" s="62" t="str">
        <f>INDEX(Transcripts[#Data], MATCH(Exons[[#This Row],[Transcript stable ID]], Transcripts[Transcript stable ID], 0), 4)</f>
        <v>NM_198435.2</v>
      </c>
      <c r="E10255" t="s">
        <v>27</v>
      </c>
      <c r="J10255">
        <v>54967393</v>
      </c>
      <c r="K10255" s="47">
        <v>54948464</v>
      </c>
      <c r="L10255" s="47">
        <v>54948612</v>
      </c>
      <c r="N10255">
        <v>7</v>
      </c>
      <c r="O10255">
        <v>895</v>
      </c>
      <c r="P10255">
        <v>1043</v>
      </c>
      <c r="Q10255" t="s">
        <v>14370</v>
      </c>
      <c r="R10255">
        <v>706</v>
      </c>
      <c r="S10255">
        <v>854</v>
      </c>
    </row>
    <row r="10256" spans="1:19" x14ac:dyDescent="0.3">
      <c r="A10256" s="60" t="s">
        <v>9740</v>
      </c>
      <c r="B10256" s="60">
        <v>-1</v>
      </c>
      <c r="C10256" s="60" t="s">
        <v>9757</v>
      </c>
      <c r="D10256" s="62" t="str">
        <f>INDEX(Transcripts[#Data], MATCH(Exons[[#This Row],[Transcript stable ID]], Transcripts[Transcript stable ID], 0), 4)</f>
        <v>NM_198435.2</v>
      </c>
      <c r="E10256" t="s">
        <v>27</v>
      </c>
      <c r="J10256">
        <v>54967393</v>
      </c>
      <c r="K10256" s="47">
        <v>54945541</v>
      </c>
      <c r="L10256" s="47">
        <v>54945715</v>
      </c>
      <c r="N10256">
        <v>8</v>
      </c>
      <c r="O10256">
        <v>1044</v>
      </c>
      <c r="P10256">
        <v>1218</v>
      </c>
      <c r="Q10256" t="s">
        <v>14371</v>
      </c>
      <c r="R10256">
        <v>855</v>
      </c>
      <c r="S10256">
        <v>1029</v>
      </c>
    </row>
    <row r="10257" spans="1:19" x14ac:dyDescent="0.3">
      <c r="A10257" s="60" t="s">
        <v>9740</v>
      </c>
      <c r="B10257" s="60">
        <v>-1</v>
      </c>
      <c r="C10257" s="60" t="s">
        <v>9757</v>
      </c>
      <c r="D10257" s="62" t="str">
        <f>INDEX(Transcripts[#Data], MATCH(Exons[[#This Row],[Transcript stable ID]], Transcripts[Transcript stable ID], 0), 4)</f>
        <v>NM_198435.2</v>
      </c>
      <c r="E10257" t="s">
        <v>27</v>
      </c>
      <c r="H10257">
        <v>54944446</v>
      </c>
      <c r="I10257">
        <v>54945213</v>
      </c>
      <c r="J10257">
        <v>54967393</v>
      </c>
      <c r="K10257" s="47">
        <v>54944446</v>
      </c>
      <c r="L10257" s="47">
        <v>54945396</v>
      </c>
      <c r="N10257">
        <v>9</v>
      </c>
      <c r="O10257">
        <v>1219</v>
      </c>
      <c r="P10257">
        <v>1401</v>
      </c>
      <c r="Q10257" t="s">
        <v>14372</v>
      </c>
      <c r="R10257">
        <v>1030</v>
      </c>
      <c r="S10257">
        <v>1212</v>
      </c>
    </row>
    <row r="10258" spans="1:19" x14ac:dyDescent="0.3">
      <c r="A10258" s="60" t="s">
        <v>9740</v>
      </c>
      <c r="B10258" s="60">
        <v>-1</v>
      </c>
      <c r="C10258" s="60" t="s">
        <v>9757</v>
      </c>
      <c r="D10258" s="62" t="str">
        <f>INDEX(Transcripts[#Data], MATCH(Exons[[#This Row],[Transcript stable ID]], Transcripts[Transcript stable ID], 0), 4)</f>
        <v>NM_198435.2</v>
      </c>
      <c r="E10258" t="s">
        <v>27</v>
      </c>
      <c r="F10258">
        <v>54967210</v>
      </c>
      <c r="G10258">
        <v>54967393</v>
      </c>
      <c r="J10258">
        <v>54967393</v>
      </c>
      <c r="K10258" s="47">
        <v>54967210</v>
      </c>
      <c r="L10258" s="47">
        <v>54967393</v>
      </c>
      <c r="N10258">
        <v>1</v>
      </c>
      <c r="Q10258" t="s">
        <v>20138</v>
      </c>
    </row>
    <row r="10259" spans="1:19" x14ac:dyDescent="0.3">
      <c r="A10259" s="60" t="s">
        <v>9697</v>
      </c>
      <c r="B10259" s="60">
        <v>1</v>
      </c>
      <c r="C10259" s="60" t="s">
        <v>9698</v>
      </c>
      <c r="D10259" s="62" t="str">
        <f>INDEX(Transcripts[#Data], MATCH(Exons[[#This Row],[Transcript stable ID]], Transcripts[Transcript stable ID], 0), 4)</f>
        <v>NM_001015879.1</v>
      </c>
      <c r="E10259" t="s">
        <v>27</v>
      </c>
      <c r="F10259">
        <v>57742377</v>
      </c>
      <c r="G10259">
        <v>57742481</v>
      </c>
      <c r="J10259">
        <v>57742377</v>
      </c>
      <c r="K10259" s="47">
        <v>57742377</v>
      </c>
      <c r="L10259" s="47">
        <v>57742482</v>
      </c>
      <c r="N10259">
        <v>1</v>
      </c>
      <c r="O10259">
        <v>106</v>
      </c>
      <c r="P10259">
        <v>106</v>
      </c>
      <c r="Q10259" t="s">
        <v>20139</v>
      </c>
      <c r="R10259">
        <v>1</v>
      </c>
      <c r="S10259">
        <v>1</v>
      </c>
    </row>
    <row r="10260" spans="1:19" x14ac:dyDescent="0.3">
      <c r="A10260" s="60" t="s">
        <v>9697</v>
      </c>
      <c r="B10260" s="60">
        <v>1</v>
      </c>
      <c r="C10260" s="60" t="s">
        <v>9698</v>
      </c>
      <c r="D10260" s="62" t="str">
        <f>INDEX(Transcripts[#Data], MATCH(Exons[[#This Row],[Transcript stable ID]], Transcripts[Transcript stable ID], 0), 4)</f>
        <v>NM_001015879.1</v>
      </c>
      <c r="E10260" t="s">
        <v>27</v>
      </c>
      <c r="J10260">
        <v>57742377</v>
      </c>
      <c r="K10260" s="47">
        <v>57743110</v>
      </c>
      <c r="L10260" s="47">
        <v>57743155</v>
      </c>
      <c r="N10260">
        <v>2</v>
      </c>
      <c r="O10260">
        <v>107</v>
      </c>
      <c r="P10260">
        <v>152</v>
      </c>
      <c r="Q10260" t="s">
        <v>13987</v>
      </c>
      <c r="R10260">
        <v>2</v>
      </c>
      <c r="S10260">
        <v>47</v>
      </c>
    </row>
    <row r="10261" spans="1:19" x14ac:dyDescent="0.3">
      <c r="A10261" s="60" t="s">
        <v>9697</v>
      </c>
      <c r="B10261" s="60">
        <v>1</v>
      </c>
      <c r="C10261" s="60" t="s">
        <v>9698</v>
      </c>
      <c r="D10261" s="62" t="str">
        <f>INDEX(Transcripts[#Data], MATCH(Exons[[#This Row],[Transcript stable ID]], Transcripts[Transcript stable ID], 0), 4)</f>
        <v>NM_001015879.1</v>
      </c>
      <c r="E10261" t="s">
        <v>27</v>
      </c>
      <c r="J10261">
        <v>57742377</v>
      </c>
      <c r="K10261" s="47">
        <v>57743401</v>
      </c>
      <c r="L10261" s="47">
        <v>57743592</v>
      </c>
      <c r="N10261">
        <v>3</v>
      </c>
      <c r="O10261">
        <v>153</v>
      </c>
      <c r="P10261">
        <v>344</v>
      </c>
      <c r="Q10261" t="s">
        <v>13988</v>
      </c>
      <c r="R10261">
        <v>48</v>
      </c>
      <c r="S10261">
        <v>239</v>
      </c>
    </row>
    <row r="10262" spans="1:19" x14ac:dyDescent="0.3">
      <c r="A10262" s="60" t="s">
        <v>9697</v>
      </c>
      <c r="B10262" s="60">
        <v>1</v>
      </c>
      <c r="C10262" s="60" t="s">
        <v>9698</v>
      </c>
      <c r="D10262" s="62" t="str">
        <f>INDEX(Transcripts[#Data], MATCH(Exons[[#This Row],[Transcript stable ID]], Transcripts[Transcript stable ID], 0), 4)</f>
        <v>NM_001015879.1</v>
      </c>
      <c r="E10262" t="s">
        <v>27</v>
      </c>
      <c r="J10262">
        <v>57742377</v>
      </c>
      <c r="K10262" s="47">
        <v>57743910</v>
      </c>
      <c r="L10262" s="47">
        <v>57744048</v>
      </c>
      <c r="N10262">
        <v>4</v>
      </c>
      <c r="O10262">
        <v>345</v>
      </c>
      <c r="P10262">
        <v>483</v>
      </c>
      <c r="Q10262" t="s">
        <v>13989</v>
      </c>
      <c r="R10262">
        <v>240</v>
      </c>
      <c r="S10262">
        <v>378</v>
      </c>
    </row>
    <row r="10263" spans="1:19" x14ac:dyDescent="0.3">
      <c r="A10263" s="60" t="s">
        <v>9697</v>
      </c>
      <c r="B10263" s="60">
        <v>1</v>
      </c>
      <c r="C10263" s="60" t="s">
        <v>9698</v>
      </c>
      <c r="D10263" s="62" t="str">
        <f>INDEX(Transcripts[#Data], MATCH(Exons[[#This Row],[Transcript stable ID]], Transcripts[Transcript stable ID], 0), 4)</f>
        <v>NM_001015879.1</v>
      </c>
      <c r="E10263" t="s">
        <v>27</v>
      </c>
      <c r="J10263">
        <v>57742377</v>
      </c>
      <c r="K10263" s="47">
        <v>57744828</v>
      </c>
      <c r="L10263" s="47">
        <v>57744976</v>
      </c>
      <c r="N10263">
        <v>5</v>
      </c>
      <c r="O10263">
        <v>484</v>
      </c>
      <c r="P10263">
        <v>632</v>
      </c>
      <c r="Q10263" t="s">
        <v>13990</v>
      </c>
      <c r="R10263">
        <v>379</v>
      </c>
      <c r="S10263">
        <v>527</v>
      </c>
    </row>
    <row r="10264" spans="1:19" x14ac:dyDescent="0.3">
      <c r="A10264" s="60" t="s">
        <v>9697</v>
      </c>
      <c r="B10264" s="60">
        <v>1</v>
      </c>
      <c r="C10264" s="60" t="s">
        <v>9698</v>
      </c>
      <c r="D10264" s="62" t="str">
        <f>INDEX(Transcripts[#Data], MATCH(Exons[[#This Row],[Transcript stable ID]], Transcripts[Transcript stable ID], 0), 4)</f>
        <v>NM_001015879.1</v>
      </c>
      <c r="E10264" t="s">
        <v>27</v>
      </c>
      <c r="J10264">
        <v>57742377</v>
      </c>
      <c r="K10264" s="47">
        <v>57746252</v>
      </c>
      <c r="L10264" s="47">
        <v>57746426</v>
      </c>
      <c r="N10264">
        <v>6</v>
      </c>
      <c r="O10264">
        <v>633</v>
      </c>
      <c r="P10264">
        <v>807</v>
      </c>
      <c r="Q10264" t="s">
        <v>13991</v>
      </c>
      <c r="R10264">
        <v>528</v>
      </c>
      <c r="S10264">
        <v>702</v>
      </c>
    </row>
    <row r="10265" spans="1:19" x14ac:dyDescent="0.3">
      <c r="A10265" s="60" t="s">
        <v>9697</v>
      </c>
      <c r="B10265" s="60">
        <v>1</v>
      </c>
      <c r="C10265" s="60" t="s">
        <v>9698</v>
      </c>
      <c r="D10265" s="62" t="str">
        <f>INDEX(Transcripts[#Data], MATCH(Exons[[#This Row],[Transcript stable ID]], Transcripts[Transcript stable ID], 0), 4)</f>
        <v>NM_001015879.1</v>
      </c>
      <c r="E10265" t="s">
        <v>27</v>
      </c>
      <c r="J10265">
        <v>57742377</v>
      </c>
      <c r="K10265" s="47">
        <v>57746615</v>
      </c>
      <c r="L10265" s="47">
        <v>57746785</v>
      </c>
      <c r="N10265">
        <v>7</v>
      </c>
      <c r="O10265">
        <v>808</v>
      </c>
      <c r="P10265">
        <v>978</v>
      </c>
      <c r="Q10265" t="s">
        <v>20140</v>
      </c>
      <c r="R10265">
        <v>703</v>
      </c>
      <c r="S10265">
        <v>873</v>
      </c>
    </row>
    <row r="10266" spans="1:19" x14ac:dyDescent="0.3">
      <c r="A10266" s="60" t="s">
        <v>9974</v>
      </c>
      <c r="B10266" s="60">
        <v>1</v>
      </c>
      <c r="C10266" s="60" t="s">
        <v>9983</v>
      </c>
      <c r="D10266" s="62" t="str">
        <f>INDEX(Transcripts[#Data], MATCH(Exons[[#This Row],[Transcript stable ID]], Transcripts[Transcript stable ID], 0), 4)</f>
        <v>NM_001347839.1</v>
      </c>
      <c r="E10266" t="s">
        <v>27</v>
      </c>
      <c r="J10266">
        <v>46123699</v>
      </c>
      <c r="K10266" s="47">
        <v>46215203</v>
      </c>
      <c r="L10266" s="47">
        <v>46215270</v>
      </c>
      <c r="N10266">
        <v>6</v>
      </c>
      <c r="O10266">
        <v>559</v>
      </c>
      <c r="P10266">
        <v>626</v>
      </c>
      <c r="Q10266" t="s">
        <v>16094</v>
      </c>
      <c r="R10266">
        <v>191</v>
      </c>
      <c r="S10266">
        <v>258</v>
      </c>
    </row>
    <row r="10267" spans="1:19" x14ac:dyDescent="0.3">
      <c r="A10267" s="60" t="s">
        <v>9974</v>
      </c>
      <c r="B10267" s="60">
        <v>1</v>
      </c>
      <c r="C10267" s="60" t="s">
        <v>9983</v>
      </c>
      <c r="D10267" s="62" t="str">
        <f>INDEX(Transcripts[#Data], MATCH(Exons[[#This Row],[Transcript stable ID]], Transcripts[Transcript stable ID], 0), 4)</f>
        <v>NM_001347839.1</v>
      </c>
      <c r="E10267" t="s">
        <v>27</v>
      </c>
      <c r="J10267">
        <v>46123699</v>
      </c>
      <c r="K10267" s="47">
        <v>46230372</v>
      </c>
      <c r="L10267" s="47">
        <v>46230438</v>
      </c>
      <c r="N10267">
        <v>7</v>
      </c>
      <c r="O10267">
        <v>627</v>
      </c>
      <c r="P10267">
        <v>693</v>
      </c>
      <c r="Q10267" t="s">
        <v>16095</v>
      </c>
      <c r="R10267">
        <v>259</v>
      </c>
      <c r="S10267">
        <v>325</v>
      </c>
    </row>
    <row r="10268" spans="1:19" x14ac:dyDescent="0.3">
      <c r="A10268" s="60" t="s">
        <v>9974</v>
      </c>
      <c r="B10268" s="60">
        <v>1</v>
      </c>
      <c r="C10268" s="60" t="s">
        <v>9983</v>
      </c>
      <c r="D10268" s="62" t="str">
        <f>INDEX(Transcripts[#Data], MATCH(Exons[[#This Row],[Transcript stable ID]], Transcripts[Transcript stable ID], 0), 4)</f>
        <v>NM_001347839.1</v>
      </c>
      <c r="E10268" t="s">
        <v>27</v>
      </c>
      <c r="J10268">
        <v>46123699</v>
      </c>
      <c r="K10268" s="47">
        <v>46230524</v>
      </c>
      <c r="L10268" s="47">
        <v>46230774</v>
      </c>
      <c r="N10268">
        <v>8</v>
      </c>
      <c r="O10268">
        <v>694</v>
      </c>
      <c r="P10268">
        <v>944</v>
      </c>
      <c r="Q10268" t="s">
        <v>16096</v>
      </c>
      <c r="R10268">
        <v>326</v>
      </c>
      <c r="S10268">
        <v>576</v>
      </c>
    </row>
    <row r="10269" spans="1:19" x14ac:dyDescent="0.3">
      <c r="A10269" s="60" t="s">
        <v>9974</v>
      </c>
      <c r="B10269" s="60">
        <v>1</v>
      </c>
      <c r="C10269" s="60" t="s">
        <v>9983</v>
      </c>
      <c r="D10269" s="62" t="str">
        <f>INDEX(Transcripts[#Data], MATCH(Exons[[#This Row],[Transcript stable ID]], Transcripts[Transcript stable ID], 0), 4)</f>
        <v>NM_001347839.1</v>
      </c>
      <c r="E10269" t="s">
        <v>27</v>
      </c>
      <c r="J10269">
        <v>46123699</v>
      </c>
      <c r="K10269" s="47">
        <v>46231104</v>
      </c>
      <c r="L10269" s="47">
        <v>46231200</v>
      </c>
      <c r="N10269">
        <v>9</v>
      </c>
      <c r="O10269">
        <v>945</v>
      </c>
      <c r="P10269">
        <v>1041</v>
      </c>
      <c r="Q10269" t="s">
        <v>16097</v>
      </c>
      <c r="R10269">
        <v>577</v>
      </c>
      <c r="S10269">
        <v>673</v>
      </c>
    </row>
    <row r="10270" spans="1:19" x14ac:dyDescent="0.3">
      <c r="A10270" s="60" t="s">
        <v>9974</v>
      </c>
      <c r="B10270" s="60">
        <v>1</v>
      </c>
      <c r="C10270" s="60" t="s">
        <v>9983</v>
      </c>
      <c r="D10270" s="62" t="str">
        <f>INDEX(Transcripts[#Data], MATCH(Exons[[#This Row],[Transcript stable ID]], Transcripts[Transcript stable ID], 0), 4)</f>
        <v>NM_001347839.1</v>
      </c>
      <c r="E10270" t="s">
        <v>27</v>
      </c>
      <c r="J10270">
        <v>46123699</v>
      </c>
      <c r="K10270" s="47">
        <v>46231281</v>
      </c>
      <c r="L10270" s="47">
        <v>46231490</v>
      </c>
      <c r="N10270">
        <v>10</v>
      </c>
      <c r="O10270">
        <v>1042</v>
      </c>
      <c r="P10270">
        <v>1251</v>
      </c>
      <c r="Q10270" t="s">
        <v>16098</v>
      </c>
      <c r="R10270">
        <v>674</v>
      </c>
      <c r="S10270">
        <v>883</v>
      </c>
    </row>
    <row r="10271" spans="1:19" x14ac:dyDescent="0.3">
      <c r="A10271" s="60" t="s">
        <v>9974</v>
      </c>
      <c r="B10271" s="60">
        <v>1</v>
      </c>
      <c r="C10271" s="60" t="s">
        <v>9983</v>
      </c>
      <c r="D10271" s="62" t="str">
        <f>INDEX(Transcripts[#Data], MATCH(Exons[[#This Row],[Transcript stable ID]], Transcripts[Transcript stable ID], 0), 4)</f>
        <v>NM_001347839.1</v>
      </c>
      <c r="E10271" t="s">
        <v>27</v>
      </c>
      <c r="J10271">
        <v>46123699</v>
      </c>
      <c r="K10271" s="47">
        <v>46233112</v>
      </c>
      <c r="L10271" s="47">
        <v>46233279</v>
      </c>
      <c r="N10271">
        <v>11</v>
      </c>
      <c r="O10271">
        <v>1252</v>
      </c>
      <c r="P10271">
        <v>1419</v>
      </c>
      <c r="Q10271" t="s">
        <v>16099</v>
      </c>
      <c r="R10271">
        <v>884</v>
      </c>
      <c r="S10271">
        <v>1051</v>
      </c>
    </row>
    <row r="10272" spans="1:19" x14ac:dyDescent="0.3">
      <c r="A10272" s="60" t="s">
        <v>9974</v>
      </c>
      <c r="B10272" s="60">
        <v>1</v>
      </c>
      <c r="C10272" s="60" t="s">
        <v>9983</v>
      </c>
      <c r="D10272" s="62" t="str">
        <f>INDEX(Transcripts[#Data], MATCH(Exons[[#This Row],[Transcript stable ID]], Transcripts[Transcript stable ID], 0), 4)</f>
        <v>NM_001347839.1</v>
      </c>
      <c r="E10272" t="s">
        <v>27</v>
      </c>
      <c r="J10272">
        <v>46123699</v>
      </c>
      <c r="K10272" s="47">
        <v>46240639</v>
      </c>
      <c r="L10272" s="47">
        <v>46240720</v>
      </c>
      <c r="N10272">
        <v>12</v>
      </c>
      <c r="O10272">
        <v>1420</v>
      </c>
      <c r="P10272">
        <v>1501</v>
      </c>
      <c r="Q10272" t="s">
        <v>16100</v>
      </c>
      <c r="R10272">
        <v>1052</v>
      </c>
      <c r="S10272">
        <v>1133</v>
      </c>
    </row>
    <row r="10273" spans="1:19" x14ac:dyDescent="0.3">
      <c r="A10273" s="60" t="s">
        <v>9974</v>
      </c>
      <c r="B10273" s="60">
        <v>1</v>
      </c>
      <c r="C10273" s="60" t="s">
        <v>9983</v>
      </c>
      <c r="D10273" s="62" t="str">
        <f>INDEX(Transcripts[#Data], MATCH(Exons[[#This Row],[Transcript stable ID]], Transcripts[Transcript stable ID], 0), 4)</f>
        <v>NM_001347839.1</v>
      </c>
      <c r="E10273" t="s">
        <v>27</v>
      </c>
      <c r="J10273">
        <v>46123699</v>
      </c>
      <c r="K10273" s="47">
        <v>46242619</v>
      </c>
      <c r="L10273" s="47">
        <v>46242753</v>
      </c>
      <c r="N10273">
        <v>13</v>
      </c>
      <c r="O10273">
        <v>1502</v>
      </c>
      <c r="P10273">
        <v>1636</v>
      </c>
      <c r="Q10273" t="s">
        <v>16101</v>
      </c>
      <c r="R10273">
        <v>1134</v>
      </c>
      <c r="S10273">
        <v>1268</v>
      </c>
    </row>
    <row r="10274" spans="1:19" x14ac:dyDescent="0.3">
      <c r="A10274" s="60" t="s">
        <v>9974</v>
      </c>
      <c r="B10274" s="60">
        <v>1</v>
      </c>
      <c r="C10274" s="60" t="s">
        <v>9983</v>
      </c>
      <c r="D10274" s="62" t="str">
        <f>INDEX(Transcripts[#Data], MATCH(Exons[[#This Row],[Transcript stable ID]], Transcripts[Transcript stable ID], 0), 4)</f>
        <v>NM_001347839.1</v>
      </c>
      <c r="E10274" t="s">
        <v>27</v>
      </c>
      <c r="J10274">
        <v>46123699</v>
      </c>
      <c r="K10274" s="47">
        <v>46243363</v>
      </c>
      <c r="L10274" s="47">
        <v>46243559</v>
      </c>
      <c r="N10274">
        <v>14</v>
      </c>
      <c r="O10274">
        <v>1637</v>
      </c>
      <c r="P10274">
        <v>1833</v>
      </c>
      <c r="Q10274" t="s">
        <v>16102</v>
      </c>
      <c r="R10274">
        <v>1269</v>
      </c>
      <c r="S10274">
        <v>1465</v>
      </c>
    </row>
    <row r="10275" spans="1:19" x14ac:dyDescent="0.3">
      <c r="A10275" s="60" t="s">
        <v>9974</v>
      </c>
      <c r="B10275" s="60">
        <v>1</v>
      </c>
      <c r="C10275" s="60" t="s">
        <v>9983</v>
      </c>
      <c r="D10275" s="62" t="str">
        <f>INDEX(Transcripts[#Data], MATCH(Exons[[#This Row],[Transcript stable ID]], Transcripts[Transcript stable ID], 0), 4)</f>
        <v>NM_001347839.1</v>
      </c>
      <c r="E10275" t="s">
        <v>27</v>
      </c>
      <c r="J10275">
        <v>46123699</v>
      </c>
      <c r="K10275" s="47">
        <v>46243819</v>
      </c>
      <c r="L10275" s="47">
        <v>46246679</v>
      </c>
      <c r="N10275">
        <v>15</v>
      </c>
      <c r="O10275">
        <v>1834</v>
      </c>
      <c r="P10275">
        <v>4694</v>
      </c>
      <c r="Q10275" t="s">
        <v>16103</v>
      </c>
      <c r="R10275">
        <v>1466</v>
      </c>
      <c r="S10275">
        <v>4326</v>
      </c>
    </row>
    <row r="10276" spans="1:19" x14ac:dyDescent="0.3">
      <c r="A10276" s="60" t="s">
        <v>9974</v>
      </c>
      <c r="B10276" s="60">
        <v>1</v>
      </c>
      <c r="C10276" s="60" t="s">
        <v>9983</v>
      </c>
      <c r="D10276" s="62" t="str">
        <f>INDEX(Transcripts[#Data], MATCH(Exons[[#This Row],[Transcript stable ID]], Transcripts[Transcript stable ID], 0), 4)</f>
        <v>NM_001347839.1</v>
      </c>
      <c r="E10276" t="s">
        <v>27</v>
      </c>
      <c r="J10276">
        <v>46123699</v>
      </c>
      <c r="K10276" s="47">
        <v>46254584</v>
      </c>
      <c r="L10276" s="47">
        <v>46254732</v>
      </c>
      <c r="N10276">
        <v>16</v>
      </c>
      <c r="O10276">
        <v>4695</v>
      </c>
      <c r="P10276">
        <v>4843</v>
      </c>
      <c r="Q10276" t="s">
        <v>16104</v>
      </c>
      <c r="R10276">
        <v>4327</v>
      </c>
      <c r="S10276">
        <v>4475</v>
      </c>
    </row>
    <row r="10277" spans="1:19" x14ac:dyDescent="0.3">
      <c r="A10277" s="60" t="s">
        <v>9974</v>
      </c>
      <c r="B10277" s="60">
        <v>1</v>
      </c>
      <c r="C10277" s="60" t="s">
        <v>9983</v>
      </c>
      <c r="D10277" s="62" t="str">
        <f>INDEX(Transcripts[#Data], MATCH(Exons[[#This Row],[Transcript stable ID]], Transcripts[Transcript stable ID], 0), 4)</f>
        <v>NM_001347839.1</v>
      </c>
      <c r="E10277" t="s">
        <v>27</v>
      </c>
      <c r="J10277">
        <v>46123699</v>
      </c>
      <c r="K10277" s="47">
        <v>46285563</v>
      </c>
      <c r="L10277" s="47">
        <v>46285701</v>
      </c>
      <c r="N10277">
        <v>17</v>
      </c>
      <c r="O10277">
        <v>4844</v>
      </c>
      <c r="P10277">
        <v>4982</v>
      </c>
      <c r="Q10277" t="s">
        <v>16105</v>
      </c>
      <c r="R10277">
        <v>4476</v>
      </c>
      <c r="S10277">
        <v>4614</v>
      </c>
    </row>
    <row r="10278" spans="1:19" x14ac:dyDescent="0.3">
      <c r="A10278" s="60" t="s">
        <v>9974</v>
      </c>
      <c r="B10278" s="60">
        <v>1</v>
      </c>
      <c r="C10278" s="60" t="s">
        <v>9983</v>
      </c>
      <c r="D10278" s="62" t="str">
        <f>INDEX(Transcripts[#Data], MATCH(Exons[[#This Row],[Transcript stable ID]], Transcripts[Transcript stable ID], 0), 4)</f>
        <v>NM_001347839.1</v>
      </c>
      <c r="E10278" t="s">
        <v>27</v>
      </c>
      <c r="J10278">
        <v>46123699</v>
      </c>
      <c r="K10278" s="47">
        <v>46285794</v>
      </c>
      <c r="L10278" s="47">
        <v>46285879</v>
      </c>
      <c r="N10278">
        <v>18</v>
      </c>
      <c r="O10278">
        <v>4983</v>
      </c>
      <c r="P10278">
        <v>5068</v>
      </c>
      <c r="Q10278" t="s">
        <v>16106</v>
      </c>
      <c r="R10278">
        <v>4615</v>
      </c>
      <c r="S10278">
        <v>4700</v>
      </c>
    </row>
    <row r="10279" spans="1:19" x14ac:dyDescent="0.3">
      <c r="A10279" s="60" t="s">
        <v>9974</v>
      </c>
      <c r="B10279" s="60">
        <v>1</v>
      </c>
      <c r="C10279" s="60" t="s">
        <v>9983</v>
      </c>
      <c r="D10279" s="62" t="str">
        <f>INDEX(Transcripts[#Data], MATCH(Exons[[#This Row],[Transcript stable ID]], Transcripts[Transcript stable ID], 0), 4)</f>
        <v>NM_001347839.1</v>
      </c>
      <c r="E10279" t="s">
        <v>27</v>
      </c>
      <c r="J10279">
        <v>46123699</v>
      </c>
      <c r="K10279" s="47">
        <v>46287203</v>
      </c>
      <c r="L10279" s="47">
        <v>46287326</v>
      </c>
      <c r="N10279">
        <v>19</v>
      </c>
      <c r="O10279">
        <v>5069</v>
      </c>
      <c r="P10279">
        <v>5192</v>
      </c>
      <c r="Q10279" t="s">
        <v>16107</v>
      </c>
      <c r="R10279">
        <v>4701</v>
      </c>
      <c r="S10279">
        <v>4824</v>
      </c>
    </row>
    <row r="10280" spans="1:19" x14ac:dyDescent="0.3">
      <c r="A10280" s="60" t="s">
        <v>9974</v>
      </c>
      <c r="B10280" s="60">
        <v>1</v>
      </c>
      <c r="C10280" s="60" t="s">
        <v>9983</v>
      </c>
      <c r="D10280" s="62" t="str">
        <f>INDEX(Transcripts[#Data], MATCH(Exons[[#This Row],[Transcript stable ID]], Transcripts[Transcript stable ID], 0), 4)</f>
        <v>NM_001347839.1</v>
      </c>
      <c r="E10280" t="s">
        <v>27</v>
      </c>
      <c r="F10280">
        <v>46123827</v>
      </c>
      <c r="G10280">
        <v>46123920</v>
      </c>
      <c r="J10280">
        <v>46123699</v>
      </c>
      <c r="K10280" s="47">
        <v>46123827</v>
      </c>
      <c r="L10280" s="47">
        <v>46123920</v>
      </c>
      <c r="N10280">
        <v>2</v>
      </c>
      <c r="Q10280" t="s">
        <v>20141</v>
      </c>
    </row>
    <row r="10281" spans="1:19" x14ac:dyDescent="0.3">
      <c r="A10281" s="60" t="s">
        <v>9974</v>
      </c>
      <c r="B10281" s="60">
        <v>1</v>
      </c>
      <c r="C10281" s="60" t="s">
        <v>9983</v>
      </c>
      <c r="D10281" s="62" t="str">
        <f>INDEX(Transcripts[#Data], MATCH(Exons[[#This Row],[Transcript stable ID]], Transcripts[Transcript stable ID], 0), 4)</f>
        <v>NM_001347839.1</v>
      </c>
      <c r="E10281" t="s">
        <v>27</v>
      </c>
      <c r="F10281">
        <v>46125000</v>
      </c>
      <c r="G10281">
        <v>46125097</v>
      </c>
      <c r="J10281">
        <v>46123699</v>
      </c>
      <c r="K10281" s="47">
        <v>46125000</v>
      </c>
      <c r="L10281" s="47">
        <v>46125097</v>
      </c>
      <c r="N10281">
        <v>3</v>
      </c>
      <c r="Q10281" t="s">
        <v>20142</v>
      </c>
    </row>
    <row r="10282" spans="1:19" x14ac:dyDescent="0.3">
      <c r="A10282" s="60" t="s">
        <v>9974</v>
      </c>
      <c r="B10282" s="60">
        <v>1</v>
      </c>
      <c r="C10282" s="60" t="s">
        <v>9983</v>
      </c>
      <c r="D10282" s="62" t="str">
        <f>INDEX(Transcripts[#Data], MATCH(Exons[[#This Row],[Transcript stable ID]], Transcripts[Transcript stable ID], 0), 4)</f>
        <v>NM_001347839.1</v>
      </c>
      <c r="E10282" t="s">
        <v>27</v>
      </c>
      <c r="F10282">
        <v>46123699</v>
      </c>
      <c r="G10282">
        <v>46123711</v>
      </c>
      <c r="J10282">
        <v>46123699</v>
      </c>
      <c r="K10282" s="47">
        <v>46123699</v>
      </c>
      <c r="L10282" s="47">
        <v>46123711</v>
      </c>
      <c r="N10282">
        <v>1</v>
      </c>
      <c r="Q10282" t="s">
        <v>20143</v>
      </c>
    </row>
    <row r="10283" spans="1:19" x14ac:dyDescent="0.3">
      <c r="A10283" s="60" t="s">
        <v>9974</v>
      </c>
      <c r="B10283" s="60">
        <v>1</v>
      </c>
      <c r="C10283" s="60" t="s">
        <v>9983</v>
      </c>
      <c r="D10283" s="62" t="str">
        <f>INDEX(Transcripts[#Data], MATCH(Exons[[#This Row],[Transcript stable ID]], Transcripts[Transcript stable ID], 0), 4)</f>
        <v>NM_001347839.1</v>
      </c>
      <c r="E10283" t="s">
        <v>27</v>
      </c>
      <c r="F10283">
        <v>46205201</v>
      </c>
      <c r="G10283">
        <v>46205334</v>
      </c>
      <c r="J10283">
        <v>46123699</v>
      </c>
      <c r="K10283" s="47">
        <v>46205201</v>
      </c>
      <c r="L10283" s="47">
        <v>46205334</v>
      </c>
      <c r="N10283">
        <v>4</v>
      </c>
      <c r="Q10283" t="s">
        <v>20144</v>
      </c>
    </row>
    <row r="10284" spans="1:19" x14ac:dyDescent="0.3">
      <c r="A10284" s="60" t="s">
        <v>9974</v>
      </c>
      <c r="B10284" s="60">
        <v>1</v>
      </c>
      <c r="C10284" s="60" t="s">
        <v>9983</v>
      </c>
      <c r="D10284" s="62" t="str">
        <f>INDEX(Transcripts[#Data], MATCH(Exons[[#This Row],[Transcript stable ID]], Transcripts[Transcript stable ID], 0), 4)</f>
        <v>NM_001347839.1</v>
      </c>
      <c r="E10284" t="s">
        <v>27</v>
      </c>
      <c r="F10284">
        <v>46211453</v>
      </c>
      <c r="G10284">
        <v>46211481</v>
      </c>
      <c r="J10284">
        <v>46123699</v>
      </c>
      <c r="K10284" s="47">
        <v>46211453</v>
      </c>
      <c r="L10284" s="47">
        <v>46211671</v>
      </c>
      <c r="N10284">
        <v>5</v>
      </c>
      <c r="O10284">
        <v>369</v>
      </c>
      <c r="P10284">
        <v>558</v>
      </c>
      <c r="Q10284" t="s">
        <v>20145</v>
      </c>
      <c r="R10284">
        <v>1</v>
      </c>
      <c r="S10284">
        <v>190</v>
      </c>
    </row>
    <row r="10285" spans="1:19" x14ac:dyDescent="0.3">
      <c r="A10285" s="60" t="s">
        <v>9974</v>
      </c>
      <c r="B10285" s="60">
        <v>1</v>
      </c>
      <c r="C10285" s="60" t="s">
        <v>9983</v>
      </c>
      <c r="D10285" s="62" t="str">
        <f>INDEX(Transcripts[#Data], MATCH(Exons[[#This Row],[Transcript stable ID]], Transcripts[Transcript stable ID], 0), 4)</f>
        <v>NM_001347839.1</v>
      </c>
      <c r="E10285" t="s">
        <v>27</v>
      </c>
      <c r="H10285">
        <v>46287509</v>
      </c>
      <c r="I10285">
        <v>46287701</v>
      </c>
      <c r="J10285">
        <v>46123699</v>
      </c>
      <c r="K10285" s="47">
        <v>46287413</v>
      </c>
      <c r="L10285" s="47">
        <v>46287701</v>
      </c>
      <c r="N10285">
        <v>20</v>
      </c>
      <c r="O10285">
        <v>5193</v>
      </c>
      <c r="P10285">
        <v>5288</v>
      </c>
      <c r="Q10285" t="s">
        <v>20146</v>
      </c>
      <c r="R10285">
        <v>4825</v>
      </c>
      <c r="S10285">
        <v>4920</v>
      </c>
    </row>
    <row r="10286" spans="1:19" x14ac:dyDescent="0.3">
      <c r="A10286" s="60" t="s">
        <v>461</v>
      </c>
      <c r="B10286" s="60">
        <v>1</v>
      </c>
      <c r="C10286" s="60" t="s">
        <v>482</v>
      </c>
      <c r="D10286" s="62" t="str">
        <f>INDEX(Transcripts[#Data], MATCH(Exons[[#This Row],[Transcript stable ID]], Transcripts[Transcript stable ID], 0), 4)</f>
        <v>NM_001351834.1</v>
      </c>
      <c r="E10286" t="s">
        <v>27</v>
      </c>
      <c r="F10286">
        <v>108098322</v>
      </c>
      <c r="G10286">
        <v>108098351</v>
      </c>
      <c r="J10286">
        <v>108093843</v>
      </c>
      <c r="K10286" s="47">
        <v>108098322</v>
      </c>
      <c r="L10286" s="47">
        <v>108098423</v>
      </c>
      <c r="N10286">
        <v>3</v>
      </c>
      <c r="O10286">
        <v>190</v>
      </c>
      <c r="P10286">
        <v>261</v>
      </c>
      <c r="Q10286" t="s">
        <v>12841</v>
      </c>
      <c r="R10286">
        <v>1</v>
      </c>
      <c r="S10286">
        <v>72</v>
      </c>
    </row>
    <row r="10287" spans="1:19" x14ac:dyDescent="0.3">
      <c r="A10287" s="60" t="s">
        <v>461</v>
      </c>
      <c r="B10287" s="60">
        <v>1</v>
      </c>
      <c r="C10287" s="60" t="s">
        <v>482</v>
      </c>
      <c r="D10287" s="62" t="str">
        <f>INDEX(Transcripts[#Data], MATCH(Exons[[#This Row],[Transcript stable ID]], Transcripts[Transcript stable ID], 0), 4)</f>
        <v>NM_001351834.1</v>
      </c>
      <c r="E10287" t="s">
        <v>27</v>
      </c>
      <c r="J10287">
        <v>108093843</v>
      </c>
      <c r="K10287" s="47">
        <v>108098503</v>
      </c>
      <c r="L10287" s="47">
        <v>108098615</v>
      </c>
      <c r="N10287">
        <v>4</v>
      </c>
      <c r="O10287">
        <v>262</v>
      </c>
      <c r="P10287">
        <v>374</v>
      </c>
      <c r="Q10287" t="s">
        <v>12842</v>
      </c>
      <c r="R10287">
        <v>73</v>
      </c>
      <c r="S10287">
        <v>185</v>
      </c>
    </row>
    <row r="10288" spans="1:19" x14ac:dyDescent="0.3">
      <c r="A10288" s="60" t="s">
        <v>461</v>
      </c>
      <c r="B10288" s="60">
        <v>1</v>
      </c>
      <c r="C10288" s="60" t="s">
        <v>482</v>
      </c>
      <c r="D10288" s="62" t="str">
        <f>INDEX(Transcripts[#Data], MATCH(Exons[[#This Row],[Transcript stable ID]], Transcripts[Transcript stable ID], 0), 4)</f>
        <v>NM_001351834.1</v>
      </c>
      <c r="E10288" t="s">
        <v>27</v>
      </c>
      <c r="J10288">
        <v>108093843</v>
      </c>
      <c r="K10288" s="47">
        <v>108099905</v>
      </c>
      <c r="L10288" s="47">
        <v>108100050</v>
      </c>
      <c r="N10288">
        <v>5</v>
      </c>
      <c r="O10288">
        <v>375</v>
      </c>
      <c r="P10288">
        <v>520</v>
      </c>
      <c r="Q10288" t="s">
        <v>12843</v>
      </c>
      <c r="R10288">
        <v>186</v>
      </c>
      <c r="S10288">
        <v>331</v>
      </c>
    </row>
    <row r="10289" spans="1:19" x14ac:dyDescent="0.3">
      <c r="A10289" s="60" t="s">
        <v>461</v>
      </c>
      <c r="B10289" s="60">
        <v>1</v>
      </c>
      <c r="C10289" s="60" t="s">
        <v>482</v>
      </c>
      <c r="D10289" s="62" t="str">
        <f>INDEX(Transcripts[#Data], MATCH(Exons[[#This Row],[Transcript stable ID]], Transcripts[Transcript stable ID], 0), 4)</f>
        <v>NM_001351834.1</v>
      </c>
      <c r="E10289" t="s">
        <v>27</v>
      </c>
      <c r="J10289">
        <v>108093843</v>
      </c>
      <c r="K10289" s="47">
        <v>108106397</v>
      </c>
      <c r="L10289" s="47">
        <v>108106561</v>
      </c>
      <c r="N10289">
        <v>6</v>
      </c>
      <c r="O10289">
        <v>521</v>
      </c>
      <c r="P10289">
        <v>685</v>
      </c>
      <c r="Q10289" t="s">
        <v>12844</v>
      </c>
      <c r="R10289">
        <v>332</v>
      </c>
      <c r="S10289">
        <v>496</v>
      </c>
    </row>
    <row r="10290" spans="1:19" x14ac:dyDescent="0.3">
      <c r="A10290" s="60" t="s">
        <v>461</v>
      </c>
      <c r="B10290" s="60">
        <v>1</v>
      </c>
      <c r="C10290" s="60" t="s">
        <v>482</v>
      </c>
      <c r="D10290" s="62" t="str">
        <f>INDEX(Transcripts[#Data], MATCH(Exons[[#This Row],[Transcript stable ID]], Transcripts[Transcript stable ID], 0), 4)</f>
        <v>NM_001351834.1</v>
      </c>
      <c r="E10290" t="s">
        <v>27</v>
      </c>
      <c r="J10290">
        <v>108093843</v>
      </c>
      <c r="K10290" s="47">
        <v>108114680</v>
      </c>
      <c r="L10290" s="47">
        <v>108114845</v>
      </c>
      <c r="N10290">
        <v>7</v>
      </c>
      <c r="O10290">
        <v>686</v>
      </c>
      <c r="P10290">
        <v>851</v>
      </c>
      <c r="Q10290" t="s">
        <v>12845</v>
      </c>
      <c r="R10290">
        <v>497</v>
      </c>
      <c r="S10290">
        <v>662</v>
      </c>
    </row>
    <row r="10291" spans="1:19" x14ac:dyDescent="0.3">
      <c r="A10291" s="60" t="s">
        <v>461</v>
      </c>
      <c r="B10291" s="60">
        <v>1</v>
      </c>
      <c r="C10291" s="60" t="s">
        <v>482</v>
      </c>
      <c r="D10291" s="62" t="str">
        <f>INDEX(Transcripts[#Data], MATCH(Exons[[#This Row],[Transcript stable ID]], Transcripts[Transcript stable ID], 0), 4)</f>
        <v>NM_001351834.1</v>
      </c>
      <c r="E10291" t="s">
        <v>27</v>
      </c>
      <c r="J10291">
        <v>108093843</v>
      </c>
      <c r="K10291" s="47">
        <v>108115515</v>
      </c>
      <c r="L10291" s="47">
        <v>108115753</v>
      </c>
      <c r="N10291">
        <v>8</v>
      </c>
      <c r="O10291">
        <v>852</v>
      </c>
      <c r="P10291">
        <v>1090</v>
      </c>
      <c r="Q10291" t="s">
        <v>12846</v>
      </c>
      <c r="R10291">
        <v>663</v>
      </c>
      <c r="S10291">
        <v>901</v>
      </c>
    </row>
    <row r="10292" spans="1:19" x14ac:dyDescent="0.3">
      <c r="A10292" s="60" t="s">
        <v>461</v>
      </c>
      <c r="B10292" s="60">
        <v>1</v>
      </c>
      <c r="C10292" s="60" t="s">
        <v>482</v>
      </c>
      <c r="D10292" s="62" t="str">
        <f>INDEX(Transcripts[#Data], MATCH(Exons[[#This Row],[Transcript stable ID]], Transcripts[Transcript stable ID], 0), 4)</f>
        <v>NM_001351834.1</v>
      </c>
      <c r="E10292" t="s">
        <v>27</v>
      </c>
      <c r="J10292">
        <v>108093843</v>
      </c>
      <c r="K10292" s="47">
        <v>108117691</v>
      </c>
      <c r="L10292" s="47">
        <v>108117854</v>
      </c>
      <c r="N10292">
        <v>9</v>
      </c>
      <c r="O10292">
        <v>1091</v>
      </c>
      <c r="P10292">
        <v>1254</v>
      </c>
      <c r="Q10292" t="s">
        <v>12847</v>
      </c>
      <c r="R10292">
        <v>902</v>
      </c>
      <c r="S10292">
        <v>1065</v>
      </c>
    </row>
    <row r="10293" spans="1:19" x14ac:dyDescent="0.3">
      <c r="A10293" s="60" t="s">
        <v>461</v>
      </c>
      <c r="B10293" s="60">
        <v>1</v>
      </c>
      <c r="C10293" s="60" t="s">
        <v>482</v>
      </c>
      <c r="D10293" s="62" t="str">
        <f>INDEX(Transcripts[#Data], MATCH(Exons[[#This Row],[Transcript stable ID]], Transcripts[Transcript stable ID], 0), 4)</f>
        <v>NM_001351834.1</v>
      </c>
      <c r="E10293" t="s">
        <v>27</v>
      </c>
      <c r="J10293">
        <v>108093843</v>
      </c>
      <c r="K10293" s="47">
        <v>108119660</v>
      </c>
      <c r="L10293" s="47">
        <v>108119829</v>
      </c>
      <c r="N10293">
        <v>10</v>
      </c>
      <c r="O10293">
        <v>1255</v>
      </c>
      <c r="P10293">
        <v>1424</v>
      </c>
      <c r="Q10293" t="s">
        <v>12848</v>
      </c>
      <c r="R10293">
        <v>1066</v>
      </c>
      <c r="S10293">
        <v>1235</v>
      </c>
    </row>
    <row r="10294" spans="1:19" x14ac:dyDescent="0.3">
      <c r="A10294" s="60" t="s">
        <v>461</v>
      </c>
      <c r="B10294" s="60">
        <v>1</v>
      </c>
      <c r="C10294" s="60" t="s">
        <v>482</v>
      </c>
      <c r="D10294" s="62" t="str">
        <f>INDEX(Transcripts[#Data], MATCH(Exons[[#This Row],[Transcript stable ID]], Transcripts[Transcript stable ID], 0), 4)</f>
        <v>NM_001351834.1</v>
      </c>
      <c r="E10294" t="s">
        <v>27</v>
      </c>
      <c r="J10294">
        <v>108093843</v>
      </c>
      <c r="K10294" s="47">
        <v>108121428</v>
      </c>
      <c r="L10294" s="47">
        <v>108121799</v>
      </c>
      <c r="N10294">
        <v>11</v>
      </c>
      <c r="O10294">
        <v>1425</v>
      </c>
      <c r="P10294">
        <v>1796</v>
      </c>
      <c r="Q10294" t="s">
        <v>12849</v>
      </c>
      <c r="R10294">
        <v>1236</v>
      </c>
      <c r="S10294">
        <v>1607</v>
      </c>
    </row>
    <row r="10295" spans="1:19" x14ac:dyDescent="0.3">
      <c r="A10295" s="60" t="s">
        <v>461</v>
      </c>
      <c r="B10295" s="60">
        <v>1</v>
      </c>
      <c r="C10295" s="60" t="s">
        <v>482</v>
      </c>
      <c r="D10295" s="62" t="str">
        <f>INDEX(Transcripts[#Data], MATCH(Exons[[#This Row],[Transcript stable ID]], Transcripts[Transcript stable ID], 0), 4)</f>
        <v>NM_001351834.1</v>
      </c>
      <c r="E10295" t="s">
        <v>27</v>
      </c>
      <c r="J10295">
        <v>108093843</v>
      </c>
      <c r="K10295" s="47">
        <v>108122564</v>
      </c>
      <c r="L10295" s="47">
        <v>108122758</v>
      </c>
      <c r="N10295">
        <v>12</v>
      </c>
      <c r="O10295">
        <v>1797</v>
      </c>
      <c r="P10295">
        <v>1991</v>
      </c>
      <c r="Q10295" t="s">
        <v>12850</v>
      </c>
      <c r="R10295">
        <v>1608</v>
      </c>
      <c r="S10295">
        <v>1802</v>
      </c>
    </row>
    <row r="10296" spans="1:19" x14ac:dyDescent="0.3">
      <c r="A10296" s="60" t="s">
        <v>461</v>
      </c>
      <c r="B10296" s="60">
        <v>1</v>
      </c>
      <c r="C10296" s="60" t="s">
        <v>482</v>
      </c>
      <c r="D10296" s="62" t="str">
        <f>INDEX(Transcripts[#Data], MATCH(Exons[[#This Row],[Transcript stable ID]], Transcripts[Transcript stable ID], 0), 4)</f>
        <v>NM_001351834.1</v>
      </c>
      <c r="E10296" t="s">
        <v>27</v>
      </c>
      <c r="J10296">
        <v>108093843</v>
      </c>
      <c r="K10296" s="47">
        <v>108123544</v>
      </c>
      <c r="L10296" s="47">
        <v>108123639</v>
      </c>
      <c r="N10296">
        <v>13</v>
      </c>
      <c r="O10296">
        <v>1992</v>
      </c>
      <c r="P10296">
        <v>2087</v>
      </c>
      <c r="Q10296" t="s">
        <v>12851</v>
      </c>
      <c r="R10296">
        <v>1803</v>
      </c>
      <c r="S10296">
        <v>1898</v>
      </c>
    </row>
    <row r="10297" spans="1:19" x14ac:dyDescent="0.3">
      <c r="A10297" s="60" t="s">
        <v>461</v>
      </c>
      <c r="B10297" s="60">
        <v>1</v>
      </c>
      <c r="C10297" s="60" t="s">
        <v>482</v>
      </c>
      <c r="D10297" s="62" t="str">
        <f>INDEX(Transcripts[#Data], MATCH(Exons[[#This Row],[Transcript stable ID]], Transcripts[Transcript stable ID], 0), 4)</f>
        <v>NM_001351834.1</v>
      </c>
      <c r="E10297" t="s">
        <v>27</v>
      </c>
      <c r="J10297">
        <v>108093843</v>
      </c>
      <c r="K10297" s="47">
        <v>108124541</v>
      </c>
      <c r="L10297" s="47">
        <v>108124766</v>
      </c>
      <c r="N10297">
        <v>14</v>
      </c>
      <c r="O10297">
        <v>2088</v>
      </c>
      <c r="P10297">
        <v>2313</v>
      </c>
      <c r="Q10297" t="s">
        <v>12852</v>
      </c>
      <c r="R10297">
        <v>1899</v>
      </c>
      <c r="S10297">
        <v>2124</v>
      </c>
    </row>
    <row r="10298" spans="1:19" x14ac:dyDescent="0.3">
      <c r="A10298" s="60" t="s">
        <v>461</v>
      </c>
      <c r="B10298" s="60">
        <v>1</v>
      </c>
      <c r="C10298" s="60" t="s">
        <v>482</v>
      </c>
      <c r="D10298" s="62" t="str">
        <f>INDEX(Transcripts[#Data], MATCH(Exons[[#This Row],[Transcript stable ID]], Transcripts[Transcript stable ID], 0), 4)</f>
        <v>NM_001351834.1</v>
      </c>
      <c r="E10298" t="s">
        <v>27</v>
      </c>
      <c r="J10298">
        <v>108093843</v>
      </c>
      <c r="K10298" s="47">
        <v>108126942</v>
      </c>
      <c r="L10298" s="47">
        <v>108127067</v>
      </c>
      <c r="N10298">
        <v>15</v>
      </c>
      <c r="O10298">
        <v>2314</v>
      </c>
      <c r="P10298">
        <v>2439</v>
      </c>
      <c r="Q10298" t="s">
        <v>12853</v>
      </c>
      <c r="R10298">
        <v>2125</v>
      </c>
      <c r="S10298">
        <v>2250</v>
      </c>
    </row>
    <row r="10299" spans="1:19" x14ac:dyDescent="0.3">
      <c r="A10299" s="60" t="s">
        <v>461</v>
      </c>
      <c r="B10299" s="60">
        <v>1</v>
      </c>
      <c r="C10299" s="60" t="s">
        <v>482</v>
      </c>
      <c r="D10299" s="62" t="str">
        <f>INDEX(Transcripts[#Data], MATCH(Exons[[#This Row],[Transcript stable ID]], Transcripts[Transcript stable ID], 0), 4)</f>
        <v>NM_001351834.1</v>
      </c>
      <c r="E10299" t="s">
        <v>27</v>
      </c>
      <c r="J10299">
        <v>108093843</v>
      </c>
      <c r="K10299" s="47">
        <v>108128208</v>
      </c>
      <c r="L10299" s="47">
        <v>108128333</v>
      </c>
      <c r="N10299">
        <v>16</v>
      </c>
      <c r="O10299">
        <v>2440</v>
      </c>
      <c r="P10299">
        <v>2565</v>
      </c>
      <c r="Q10299" t="s">
        <v>12854</v>
      </c>
      <c r="R10299">
        <v>2251</v>
      </c>
      <c r="S10299">
        <v>2376</v>
      </c>
    </row>
    <row r="10300" spans="1:19" x14ac:dyDescent="0.3">
      <c r="A10300" s="60" t="s">
        <v>461</v>
      </c>
      <c r="B10300" s="60">
        <v>1</v>
      </c>
      <c r="C10300" s="60" t="s">
        <v>482</v>
      </c>
      <c r="D10300" s="62" t="str">
        <f>INDEX(Transcripts[#Data], MATCH(Exons[[#This Row],[Transcript stable ID]], Transcripts[Transcript stable ID], 0), 4)</f>
        <v>NM_001351834.1</v>
      </c>
      <c r="E10300" t="s">
        <v>27</v>
      </c>
      <c r="J10300">
        <v>108093843</v>
      </c>
      <c r="K10300" s="47">
        <v>108129713</v>
      </c>
      <c r="L10300" s="47">
        <v>108129802</v>
      </c>
      <c r="N10300">
        <v>17</v>
      </c>
      <c r="O10300">
        <v>2566</v>
      </c>
      <c r="P10300">
        <v>2655</v>
      </c>
      <c r="Q10300" t="s">
        <v>12855</v>
      </c>
      <c r="R10300">
        <v>2377</v>
      </c>
      <c r="S10300">
        <v>2466</v>
      </c>
    </row>
    <row r="10301" spans="1:19" x14ac:dyDescent="0.3">
      <c r="A10301" s="60" t="s">
        <v>461</v>
      </c>
      <c r="B10301" s="60">
        <v>1</v>
      </c>
      <c r="C10301" s="60" t="s">
        <v>482</v>
      </c>
      <c r="D10301" s="62" t="str">
        <f>INDEX(Transcripts[#Data], MATCH(Exons[[#This Row],[Transcript stable ID]], Transcripts[Transcript stable ID], 0), 4)</f>
        <v>NM_001351834.1</v>
      </c>
      <c r="E10301" t="s">
        <v>27</v>
      </c>
      <c r="J10301">
        <v>108093843</v>
      </c>
      <c r="K10301" s="47">
        <v>108137898</v>
      </c>
      <c r="L10301" s="47">
        <v>108138069</v>
      </c>
      <c r="N10301">
        <v>18</v>
      </c>
      <c r="O10301">
        <v>2656</v>
      </c>
      <c r="P10301">
        <v>2827</v>
      </c>
      <c r="Q10301" t="s">
        <v>12856</v>
      </c>
      <c r="R10301">
        <v>2467</v>
      </c>
      <c r="S10301">
        <v>2638</v>
      </c>
    </row>
    <row r="10302" spans="1:19" x14ac:dyDescent="0.3">
      <c r="A10302" s="60" t="s">
        <v>461</v>
      </c>
      <c r="B10302" s="60">
        <v>1</v>
      </c>
      <c r="C10302" s="60" t="s">
        <v>482</v>
      </c>
      <c r="D10302" s="62" t="str">
        <f>INDEX(Transcripts[#Data], MATCH(Exons[[#This Row],[Transcript stable ID]], Transcripts[Transcript stable ID], 0), 4)</f>
        <v>NM_001351834.1</v>
      </c>
      <c r="E10302" t="s">
        <v>27</v>
      </c>
      <c r="J10302">
        <v>108093843</v>
      </c>
      <c r="K10302" s="47">
        <v>108139137</v>
      </c>
      <c r="L10302" s="47">
        <v>108139336</v>
      </c>
      <c r="N10302">
        <v>19</v>
      </c>
      <c r="O10302">
        <v>2828</v>
      </c>
      <c r="P10302">
        <v>3027</v>
      </c>
      <c r="Q10302" t="s">
        <v>12857</v>
      </c>
      <c r="R10302">
        <v>2639</v>
      </c>
      <c r="S10302">
        <v>2838</v>
      </c>
    </row>
    <row r="10303" spans="1:19" x14ac:dyDescent="0.3">
      <c r="A10303" s="60" t="s">
        <v>461</v>
      </c>
      <c r="B10303" s="60">
        <v>1</v>
      </c>
      <c r="C10303" s="60" t="s">
        <v>482</v>
      </c>
      <c r="D10303" s="62" t="str">
        <f>INDEX(Transcripts[#Data], MATCH(Exons[[#This Row],[Transcript stable ID]], Transcripts[Transcript stable ID], 0), 4)</f>
        <v>NM_001351834.1</v>
      </c>
      <c r="E10303" t="s">
        <v>27</v>
      </c>
      <c r="J10303">
        <v>108093843</v>
      </c>
      <c r="K10303" s="47">
        <v>108141791</v>
      </c>
      <c r="L10303" s="47">
        <v>108141873</v>
      </c>
      <c r="N10303">
        <v>20</v>
      </c>
      <c r="O10303">
        <v>3028</v>
      </c>
      <c r="P10303">
        <v>3110</v>
      </c>
      <c r="Q10303" t="s">
        <v>12858</v>
      </c>
      <c r="R10303">
        <v>2839</v>
      </c>
      <c r="S10303">
        <v>2921</v>
      </c>
    </row>
    <row r="10304" spans="1:19" x14ac:dyDescent="0.3">
      <c r="A10304" s="60" t="s">
        <v>461</v>
      </c>
      <c r="B10304" s="60">
        <v>1</v>
      </c>
      <c r="C10304" s="60" t="s">
        <v>482</v>
      </c>
      <c r="D10304" s="62" t="str">
        <f>INDEX(Transcripts[#Data], MATCH(Exons[[#This Row],[Transcript stable ID]], Transcripts[Transcript stable ID], 0), 4)</f>
        <v>NM_001351834.1</v>
      </c>
      <c r="E10304" t="s">
        <v>27</v>
      </c>
      <c r="J10304">
        <v>108093843</v>
      </c>
      <c r="K10304" s="47">
        <v>108141978</v>
      </c>
      <c r="L10304" s="47">
        <v>108142133</v>
      </c>
      <c r="N10304">
        <v>21</v>
      </c>
      <c r="O10304">
        <v>3111</v>
      </c>
      <c r="P10304">
        <v>3266</v>
      </c>
      <c r="Q10304" t="s">
        <v>12859</v>
      </c>
      <c r="R10304">
        <v>2922</v>
      </c>
      <c r="S10304">
        <v>3077</v>
      </c>
    </row>
    <row r="10305" spans="1:19" x14ac:dyDescent="0.3">
      <c r="A10305" s="60" t="s">
        <v>461</v>
      </c>
      <c r="B10305" s="60">
        <v>1</v>
      </c>
      <c r="C10305" s="60" t="s">
        <v>482</v>
      </c>
      <c r="D10305" s="62" t="str">
        <f>INDEX(Transcripts[#Data], MATCH(Exons[[#This Row],[Transcript stable ID]], Transcripts[Transcript stable ID], 0), 4)</f>
        <v>NM_001351834.1</v>
      </c>
      <c r="E10305" t="s">
        <v>27</v>
      </c>
      <c r="J10305">
        <v>108093843</v>
      </c>
      <c r="K10305" s="47">
        <v>108143259</v>
      </c>
      <c r="L10305" s="47">
        <v>108143334</v>
      </c>
      <c r="N10305">
        <v>22</v>
      </c>
      <c r="O10305">
        <v>3267</v>
      </c>
      <c r="P10305">
        <v>3342</v>
      </c>
      <c r="Q10305" t="s">
        <v>12860</v>
      </c>
      <c r="R10305">
        <v>3078</v>
      </c>
      <c r="S10305">
        <v>3153</v>
      </c>
    </row>
    <row r="10306" spans="1:19" x14ac:dyDescent="0.3">
      <c r="A10306" s="60" t="s">
        <v>461</v>
      </c>
      <c r="B10306" s="60">
        <v>1</v>
      </c>
      <c r="C10306" s="60" t="s">
        <v>482</v>
      </c>
      <c r="D10306" s="62" t="str">
        <f>INDEX(Transcripts[#Data], MATCH(Exons[[#This Row],[Transcript stable ID]], Transcripts[Transcript stable ID], 0), 4)</f>
        <v>NM_001351834.1</v>
      </c>
      <c r="E10306" t="s">
        <v>27</v>
      </c>
      <c r="J10306">
        <v>108093843</v>
      </c>
      <c r="K10306" s="47">
        <v>108143449</v>
      </c>
      <c r="L10306" s="47">
        <v>108143579</v>
      </c>
      <c r="N10306">
        <v>23</v>
      </c>
      <c r="O10306">
        <v>3343</v>
      </c>
      <c r="P10306">
        <v>3473</v>
      </c>
      <c r="Q10306" t="s">
        <v>12861</v>
      </c>
      <c r="R10306">
        <v>3154</v>
      </c>
      <c r="S10306">
        <v>3284</v>
      </c>
    </row>
    <row r="10307" spans="1:19" x14ac:dyDescent="0.3">
      <c r="A10307" s="60" t="s">
        <v>461</v>
      </c>
      <c r="B10307" s="60">
        <v>1</v>
      </c>
      <c r="C10307" s="60" t="s">
        <v>482</v>
      </c>
      <c r="D10307" s="62" t="str">
        <f>INDEX(Transcripts[#Data], MATCH(Exons[[#This Row],[Transcript stable ID]], Transcripts[Transcript stable ID], 0), 4)</f>
        <v>NM_001351834.1</v>
      </c>
      <c r="E10307" t="s">
        <v>27</v>
      </c>
      <c r="J10307">
        <v>108093843</v>
      </c>
      <c r="K10307" s="47">
        <v>108150218</v>
      </c>
      <c r="L10307" s="47">
        <v>108150335</v>
      </c>
      <c r="N10307">
        <v>24</v>
      </c>
      <c r="O10307">
        <v>3474</v>
      </c>
      <c r="P10307">
        <v>3591</v>
      </c>
      <c r="Q10307" t="s">
        <v>12862</v>
      </c>
      <c r="R10307">
        <v>3285</v>
      </c>
      <c r="S10307">
        <v>3402</v>
      </c>
    </row>
    <row r="10308" spans="1:19" x14ac:dyDescent="0.3">
      <c r="A10308" s="60" t="s">
        <v>461</v>
      </c>
      <c r="B10308" s="60">
        <v>1</v>
      </c>
      <c r="C10308" s="60" t="s">
        <v>482</v>
      </c>
      <c r="D10308" s="62" t="str">
        <f>INDEX(Transcripts[#Data], MATCH(Exons[[#This Row],[Transcript stable ID]], Transcripts[Transcript stable ID], 0), 4)</f>
        <v>NM_001351834.1</v>
      </c>
      <c r="E10308" t="s">
        <v>27</v>
      </c>
      <c r="J10308">
        <v>108093843</v>
      </c>
      <c r="K10308" s="47">
        <v>108151722</v>
      </c>
      <c r="L10308" s="47">
        <v>108151895</v>
      </c>
      <c r="N10308">
        <v>25</v>
      </c>
      <c r="O10308">
        <v>3592</v>
      </c>
      <c r="P10308">
        <v>3765</v>
      </c>
      <c r="Q10308" t="s">
        <v>12863</v>
      </c>
      <c r="R10308">
        <v>3403</v>
      </c>
      <c r="S10308">
        <v>3576</v>
      </c>
    </row>
    <row r="10309" spans="1:19" x14ac:dyDescent="0.3">
      <c r="A10309" s="60" t="s">
        <v>461</v>
      </c>
      <c r="B10309" s="60">
        <v>1</v>
      </c>
      <c r="C10309" s="60" t="s">
        <v>482</v>
      </c>
      <c r="D10309" s="62" t="str">
        <f>INDEX(Transcripts[#Data], MATCH(Exons[[#This Row],[Transcript stable ID]], Transcripts[Transcript stable ID], 0), 4)</f>
        <v>NM_001351834.1</v>
      </c>
      <c r="E10309" t="s">
        <v>27</v>
      </c>
      <c r="J10309">
        <v>108093843</v>
      </c>
      <c r="K10309" s="47">
        <v>108153437</v>
      </c>
      <c r="L10309" s="47">
        <v>108153606</v>
      </c>
      <c r="N10309">
        <v>26</v>
      </c>
      <c r="O10309">
        <v>3766</v>
      </c>
      <c r="P10309">
        <v>3935</v>
      </c>
      <c r="Q10309" t="s">
        <v>12864</v>
      </c>
      <c r="R10309">
        <v>3577</v>
      </c>
      <c r="S10309">
        <v>3746</v>
      </c>
    </row>
    <row r="10310" spans="1:19" x14ac:dyDescent="0.3">
      <c r="A10310" s="60" t="s">
        <v>461</v>
      </c>
      <c r="B10310" s="60">
        <v>1</v>
      </c>
      <c r="C10310" s="60" t="s">
        <v>482</v>
      </c>
      <c r="D10310" s="62" t="str">
        <f>INDEX(Transcripts[#Data], MATCH(Exons[[#This Row],[Transcript stable ID]], Transcripts[Transcript stable ID], 0), 4)</f>
        <v>NM_001351834.1</v>
      </c>
      <c r="E10310" t="s">
        <v>27</v>
      </c>
      <c r="J10310">
        <v>108093843</v>
      </c>
      <c r="K10310" s="47">
        <v>108154954</v>
      </c>
      <c r="L10310" s="47">
        <v>108155200</v>
      </c>
      <c r="N10310">
        <v>27</v>
      </c>
      <c r="O10310">
        <v>3936</v>
      </c>
      <c r="P10310">
        <v>4182</v>
      </c>
      <c r="Q10310" t="s">
        <v>12865</v>
      </c>
      <c r="R10310">
        <v>3747</v>
      </c>
      <c r="S10310">
        <v>3993</v>
      </c>
    </row>
    <row r="10311" spans="1:19" x14ac:dyDescent="0.3">
      <c r="A10311" s="60" t="s">
        <v>461</v>
      </c>
      <c r="B10311" s="60">
        <v>1</v>
      </c>
      <c r="C10311" s="60" t="s">
        <v>482</v>
      </c>
      <c r="D10311" s="62" t="str">
        <f>INDEX(Transcripts[#Data], MATCH(Exons[[#This Row],[Transcript stable ID]], Transcripts[Transcript stable ID], 0), 4)</f>
        <v>NM_001351834.1</v>
      </c>
      <c r="E10311" t="s">
        <v>27</v>
      </c>
      <c r="F10311">
        <v>108093843</v>
      </c>
      <c r="G10311">
        <v>108093913</v>
      </c>
      <c r="J10311">
        <v>108093843</v>
      </c>
      <c r="K10311" s="47">
        <v>108093843</v>
      </c>
      <c r="L10311" s="47">
        <v>108093913</v>
      </c>
      <c r="N10311">
        <v>1</v>
      </c>
      <c r="Q10311" t="s">
        <v>20147</v>
      </c>
    </row>
    <row r="10312" spans="1:19" x14ac:dyDescent="0.3">
      <c r="A10312" s="60" t="s">
        <v>461</v>
      </c>
      <c r="B10312" s="60">
        <v>1</v>
      </c>
      <c r="C10312" s="60" t="s">
        <v>482</v>
      </c>
      <c r="D10312" s="62" t="str">
        <f>INDEX(Transcripts[#Data], MATCH(Exons[[#This Row],[Transcript stable ID]], Transcripts[Transcript stable ID], 0), 4)</f>
        <v>NM_001351834.1</v>
      </c>
      <c r="E10312" t="s">
        <v>27</v>
      </c>
      <c r="F10312">
        <v>108095511</v>
      </c>
      <c r="G10312">
        <v>108095598</v>
      </c>
      <c r="J10312">
        <v>108093843</v>
      </c>
      <c r="K10312" s="47">
        <v>108095511</v>
      </c>
      <c r="L10312" s="47">
        <v>108095598</v>
      </c>
      <c r="N10312">
        <v>2</v>
      </c>
      <c r="Q10312" t="s">
        <v>20148</v>
      </c>
    </row>
    <row r="10313" spans="1:19" x14ac:dyDescent="0.3">
      <c r="A10313" s="60" t="s">
        <v>461</v>
      </c>
      <c r="B10313" s="60">
        <v>1</v>
      </c>
      <c r="C10313" s="60" t="s">
        <v>482</v>
      </c>
      <c r="D10313" s="62" t="str">
        <f>INDEX(Transcripts[#Data], MATCH(Exons[[#This Row],[Transcript stable ID]], Transcripts[Transcript stable ID], 0), 4)</f>
        <v>NM_001351834.1</v>
      </c>
      <c r="E10313" t="s">
        <v>27</v>
      </c>
      <c r="J10313">
        <v>108093843</v>
      </c>
      <c r="K10313" s="47">
        <v>108158327</v>
      </c>
      <c r="L10313" s="47">
        <v>108158442</v>
      </c>
      <c r="N10313">
        <v>28</v>
      </c>
      <c r="O10313">
        <v>4183</v>
      </c>
      <c r="P10313">
        <v>4298</v>
      </c>
      <c r="Q10313" t="s">
        <v>12866</v>
      </c>
      <c r="R10313">
        <v>3994</v>
      </c>
      <c r="S10313">
        <v>4109</v>
      </c>
    </row>
    <row r="10314" spans="1:19" x14ac:dyDescent="0.3">
      <c r="A10314" s="60" t="s">
        <v>461</v>
      </c>
      <c r="B10314" s="60">
        <v>1</v>
      </c>
      <c r="C10314" s="60" t="s">
        <v>482</v>
      </c>
      <c r="D10314" s="62" t="str">
        <f>INDEX(Transcripts[#Data], MATCH(Exons[[#This Row],[Transcript stable ID]], Transcripts[Transcript stable ID], 0), 4)</f>
        <v>NM_001351834.1</v>
      </c>
      <c r="E10314" t="s">
        <v>27</v>
      </c>
      <c r="J10314">
        <v>108093843</v>
      </c>
      <c r="K10314" s="47">
        <v>108159704</v>
      </c>
      <c r="L10314" s="47">
        <v>108159830</v>
      </c>
      <c r="N10314">
        <v>29</v>
      </c>
      <c r="O10314">
        <v>4299</v>
      </c>
      <c r="P10314">
        <v>4425</v>
      </c>
      <c r="Q10314" t="s">
        <v>12867</v>
      </c>
      <c r="R10314">
        <v>4110</v>
      </c>
      <c r="S10314">
        <v>4236</v>
      </c>
    </row>
    <row r="10315" spans="1:19" x14ac:dyDescent="0.3">
      <c r="A10315" s="60" t="s">
        <v>461</v>
      </c>
      <c r="B10315" s="60">
        <v>1</v>
      </c>
      <c r="C10315" s="60" t="s">
        <v>482</v>
      </c>
      <c r="D10315" s="62" t="str">
        <f>INDEX(Transcripts[#Data], MATCH(Exons[[#This Row],[Transcript stable ID]], Transcripts[Transcript stable ID], 0), 4)</f>
        <v>NM_001351834.1</v>
      </c>
      <c r="E10315" t="s">
        <v>27</v>
      </c>
      <c r="J10315">
        <v>108093843</v>
      </c>
      <c r="K10315" s="47">
        <v>108160329</v>
      </c>
      <c r="L10315" s="47">
        <v>108160528</v>
      </c>
      <c r="N10315">
        <v>30</v>
      </c>
      <c r="O10315">
        <v>4426</v>
      </c>
      <c r="P10315">
        <v>4625</v>
      </c>
      <c r="Q10315" t="s">
        <v>12868</v>
      </c>
      <c r="R10315">
        <v>4237</v>
      </c>
      <c r="S10315">
        <v>4436</v>
      </c>
    </row>
    <row r="10316" spans="1:19" x14ac:dyDescent="0.3">
      <c r="A10316" s="60" t="s">
        <v>461</v>
      </c>
      <c r="B10316" s="60">
        <v>1</v>
      </c>
      <c r="C10316" s="60" t="s">
        <v>482</v>
      </c>
      <c r="D10316" s="62" t="str">
        <f>INDEX(Transcripts[#Data], MATCH(Exons[[#This Row],[Transcript stable ID]], Transcripts[Transcript stable ID], 0), 4)</f>
        <v>NM_001351834.1</v>
      </c>
      <c r="E10316" t="s">
        <v>27</v>
      </c>
      <c r="J10316">
        <v>108093843</v>
      </c>
      <c r="K10316" s="47">
        <v>108163346</v>
      </c>
      <c r="L10316" s="47">
        <v>108163520</v>
      </c>
      <c r="N10316">
        <v>31</v>
      </c>
      <c r="O10316">
        <v>4626</v>
      </c>
      <c r="P10316">
        <v>4800</v>
      </c>
      <c r="Q10316" t="s">
        <v>12869</v>
      </c>
      <c r="R10316">
        <v>4437</v>
      </c>
      <c r="S10316">
        <v>4611</v>
      </c>
    </row>
    <row r="10317" spans="1:19" x14ac:dyDescent="0.3">
      <c r="A10317" s="60" t="s">
        <v>461</v>
      </c>
      <c r="B10317" s="60">
        <v>1</v>
      </c>
      <c r="C10317" s="60" t="s">
        <v>482</v>
      </c>
      <c r="D10317" s="62" t="str">
        <f>INDEX(Transcripts[#Data], MATCH(Exons[[#This Row],[Transcript stable ID]], Transcripts[Transcript stable ID], 0), 4)</f>
        <v>NM_001351834.1</v>
      </c>
      <c r="E10317" t="s">
        <v>27</v>
      </c>
      <c r="J10317">
        <v>108093843</v>
      </c>
      <c r="K10317" s="47">
        <v>108164040</v>
      </c>
      <c r="L10317" s="47">
        <v>108164204</v>
      </c>
      <c r="N10317">
        <v>32</v>
      </c>
      <c r="O10317">
        <v>4801</v>
      </c>
      <c r="P10317">
        <v>4965</v>
      </c>
      <c r="Q10317" t="s">
        <v>12870</v>
      </c>
      <c r="R10317">
        <v>4612</v>
      </c>
      <c r="S10317">
        <v>4776</v>
      </c>
    </row>
    <row r="10318" spans="1:19" x14ac:dyDescent="0.3">
      <c r="A10318" s="60" t="s">
        <v>461</v>
      </c>
      <c r="B10318" s="60">
        <v>1</v>
      </c>
      <c r="C10318" s="60" t="s">
        <v>482</v>
      </c>
      <c r="D10318" s="62" t="str">
        <f>INDEX(Transcripts[#Data], MATCH(Exons[[#This Row],[Transcript stable ID]], Transcripts[Transcript stable ID], 0), 4)</f>
        <v>NM_001351834.1</v>
      </c>
      <c r="E10318" t="s">
        <v>27</v>
      </c>
      <c r="J10318">
        <v>108093843</v>
      </c>
      <c r="K10318" s="47">
        <v>108165654</v>
      </c>
      <c r="L10318" s="47">
        <v>108165786</v>
      </c>
      <c r="N10318">
        <v>33</v>
      </c>
      <c r="O10318">
        <v>4966</v>
      </c>
      <c r="P10318">
        <v>5098</v>
      </c>
      <c r="Q10318" t="s">
        <v>12871</v>
      </c>
      <c r="R10318">
        <v>4777</v>
      </c>
      <c r="S10318">
        <v>4909</v>
      </c>
    </row>
    <row r="10319" spans="1:19" x14ac:dyDescent="0.3">
      <c r="A10319" s="60" t="s">
        <v>461</v>
      </c>
      <c r="B10319" s="60">
        <v>1</v>
      </c>
      <c r="C10319" s="60" t="s">
        <v>482</v>
      </c>
      <c r="D10319" s="62" t="str">
        <f>INDEX(Transcripts[#Data], MATCH(Exons[[#This Row],[Transcript stable ID]], Transcripts[Transcript stable ID], 0), 4)</f>
        <v>NM_001351834.1</v>
      </c>
      <c r="E10319" t="s">
        <v>27</v>
      </c>
      <c r="J10319">
        <v>108093843</v>
      </c>
      <c r="K10319" s="47">
        <v>108168014</v>
      </c>
      <c r="L10319" s="47">
        <v>108168109</v>
      </c>
      <c r="N10319">
        <v>34</v>
      </c>
      <c r="O10319">
        <v>5099</v>
      </c>
      <c r="P10319">
        <v>5194</v>
      </c>
      <c r="Q10319" t="s">
        <v>12872</v>
      </c>
      <c r="R10319">
        <v>4910</v>
      </c>
      <c r="S10319">
        <v>5005</v>
      </c>
    </row>
    <row r="10320" spans="1:19" x14ac:dyDescent="0.3">
      <c r="A10320" s="60" t="s">
        <v>461</v>
      </c>
      <c r="B10320" s="60">
        <v>1</v>
      </c>
      <c r="C10320" s="60" t="s">
        <v>482</v>
      </c>
      <c r="D10320" s="62" t="str">
        <f>INDEX(Transcripts[#Data], MATCH(Exons[[#This Row],[Transcript stable ID]], Transcripts[Transcript stable ID], 0), 4)</f>
        <v>NM_001351834.1</v>
      </c>
      <c r="E10320" t="s">
        <v>27</v>
      </c>
      <c r="J10320">
        <v>108093843</v>
      </c>
      <c r="K10320" s="47">
        <v>108170441</v>
      </c>
      <c r="L10320" s="47">
        <v>108170612</v>
      </c>
      <c r="N10320">
        <v>35</v>
      </c>
      <c r="O10320">
        <v>5195</v>
      </c>
      <c r="P10320">
        <v>5366</v>
      </c>
      <c r="Q10320" t="s">
        <v>12873</v>
      </c>
      <c r="R10320">
        <v>5006</v>
      </c>
      <c r="S10320">
        <v>5177</v>
      </c>
    </row>
    <row r="10321" spans="1:19" x14ac:dyDescent="0.3">
      <c r="A10321" s="60" t="s">
        <v>461</v>
      </c>
      <c r="B10321" s="60">
        <v>1</v>
      </c>
      <c r="C10321" s="60" t="s">
        <v>482</v>
      </c>
      <c r="D10321" s="62" t="str">
        <f>INDEX(Transcripts[#Data], MATCH(Exons[[#This Row],[Transcript stable ID]], Transcripts[Transcript stable ID], 0), 4)</f>
        <v>NM_001351834.1</v>
      </c>
      <c r="E10321" t="s">
        <v>27</v>
      </c>
      <c r="J10321">
        <v>108093843</v>
      </c>
      <c r="K10321" s="47">
        <v>108172375</v>
      </c>
      <c r="L10321" s="47">
        <v>108172516</v>
      </c>
      <c r="N10321">
        <v>36</v>
      </c>
      <c r="O10321">
        <v>5367</v>
      </c>
      <c r="P10321">
        <v>5508</v>
      </c>
      <c r="Q10321" t="s">
        <v>12874</v>
      </c>
      <c r="R10321">
        <v>5178</v>
      </c>
      <c r="S10321">
        <v>5319</v>
      </c>
    </row>
    <row r="10322" spans="1:19" x14ac:dyDescent="0.3">
      <c r="A10322" s="60" t="s">
        <v>461</v>
      </c>
      <c r="B10322" s="60">
        <v>1</v>
      </c>
      <c r="C10322" s="60" t="s">
        <v>482</v>
      </c>
      <c r="D10322" s="62" t="str">
        <f>INDEX(Transcripts[#Data], MATCH(Exons[[#This Row],[Transcript stable ID]], Transcripts[Transcript stable ID], 0), 4)</f>
        <v>NM_001351834.1</v>
      </c>
      <c r="E10322" t="s">
        <v>27</v>
      </c>
      <c r="J10322">
        <v>108093843</v>
      </c>
      <c r="K10322" s="47">
        <v>108173580</v>
      </c>
      <c r="L10322" s="47">
        <v>108173756</v>
      </c>
      <c r="N10322">
        <v>37</v>
      </c>
      <c r="O10322">
        <v>5509</v>
      </c>
      <c r="P10322">
        <v>5685</v>
      </c>
      <c r="Q10322" t="s">
        <v>12875</v>
      </c>
      <c r="R10322">
        <v>5320</v>
      </c>
      <c r="S10322">
        <v>5496</v>
      </c>
    </row>
    <row r="10323" spans="1:19" x14ac:dyDescent="0.3">
      <c r="A10323" s="60" t="s">
        <v>461</v>
      </c>
      <c r="B10323" s="60">
        <v>1</v>
      </c>
      <c r="C10323" s="60" t="s">
        <v>482</v>
      </c>
      <c r="D10323" s="62" t="str">
        <f>INDEX(Transcripts[#Data], MATCH(Exons[[#This Row],[Transcript stable ID]], Transcripts[Transcript stable ID], 0), 4)</f>
        <v>NM_001351834.1</v>
      </c>
      <c r="E10323" t="s">
        <v>27</v>
      </c>
      <c r="J10323">
        <v>108093843</v>
      </c>
      <c r="K10323" s="47">
        <v>108175402</v>
      </c>
      <c r="L10323" s="47">
        <v>108175579</v>
      </c>
      <c r="N10323">
        <v>38</v>
      </c>
      <c r="O10323">
        <v>5686</v>
      </c>
      <c r="P10323">
        <v>5863</v>
      </c>
      <c r="Q10323" t="s">
        <v>12876</v>
      </c>
      <c r="R10323">
        <v>5497</v>
      </c>
      <c r="S10323">
        <v>5674</v>
      </c>
    </row>
    <row r="10324" spans="1:19" x14ac:dyDescent="0.3">
      <c r="A10324" s="60" t="s">
        <v>461</v>
      </c>
      <c r="B10324" s="60">
        <v>1</v>
      </c>
      <c r="C10324" s="60" t="s">
        <v>482</v>
      </c>
      <c r="D10324" s="62" t="str">
        <f>INDEX(Transcripts[#Data], MATCH(Exons[[#This Row],[Transcript stable ID]], Transcripts[Transcript stable ID], 0), 4)</f>
        <v>NM_001351834.1</v>
      </c>
      <c r="E10324" t="s">
        <v>27</v>
      </c>
      <c r="J10324">
        <v>108093843</v>
      </c>
      <c r="K10324" s="47">
        <v>108178624</v>
      </c>
      <c r="L10324" s="47">
        <v>108178711</v>
      </c>
      <c r="N10324">
        <v>39</v>
      </c>
      <c r="O10324">
        <v>5864</v>
      </c>
      <c r="P10324">
        <v>5951</v>
      </c>
      <c r="Q10324" t="s">
        <v>12877</v>
      </c>
      <c r="R10324">
        <v>5675</v>
      </c>
      <c r="S10324">
        <v>5762</v>
      </c>
    </row>
    <row r="10325" spans="1:19" x14ac:dyDescent="0.3">
      <c r="A10325" s="60" t="s">
        <v>461</v>
      </c>
      <c r="B10325" s="60">
        <v>1</v>
      </c>
      <c r="C10325" s="60" t="s">
        <v>482</v>
      </c>
      <c r="D10325" s="62" t="str">
        <f>INDEX(Transcripts[#Data], MATCH(Exons[[#This Row],[Transcript stable ID]], Transcripts[Transcript stable ID], 0), 4)</f>
        <v>NM_001351834.1</v>
      </c>
      <c r="E10325" t="s">
        <v>27</v>
      </c>
      <c r="J10325">
        <v>108093843</v>
      </c>
      <c r="K10325" s="47">
        <v>108180887</v>
      </c>
      <c r="L10325" s="47">
        <v>108181042</v>
      </c>
      <c r="N10325">
        <v>40</v>
      </c>
      <c r="O10325">
        <v>5952</v>
      </c>
      <c r="P10325">
        <v>6107</v>
      </c>
      <c r="Q10325" t="s">
        <v>12878</v>
      </c>
      <c r="R10325">
        <v>5763</v>
      </c>
      <c r="S10325">
        <v>5918</v>
      </c>
    </row>
    <row r="10326" spans="1:19" x14ac:dyDescent="0.3">
      <c r="A10326" s="60" t="s">
        <v>461</v>
      </c>
      <c r="B10326" s="60">
        <v>1</v>
      </c>
      <c r="C10326" s="60" t="s">
        <v>482</v>
      </c>
      <c r="D10326" s="62" t="str">
        <f>INDEX(Transcripts[#Data], MATCH(Exons[[#This Row],[Transcript stable ID]], Transcripts[Transcript stable ID], 0), 4)</f>
        <v>NM_001351834.1</v>
      </c>
      <c r="E10326" t="s">
        <v>27</v>
      </c>
      <c r="J10326">
        <v>108093843</v>
      </c>
      <c r="K10326" s="47">
        <v>108183138</v>
      </c>
      <c r="L10326" s="47">
        <v>108183225</v>
      </c>
      <c r="N10326">
        <v>41</v>
      </c>
      <c r="O10326">
        <v>6108</v>
      </c>
      <c r="P10326">
        <v>6195</v>
      </c>
      <c r="Q10326" t="s">
        <v>12879</v>
      </c>
      <c r="R10326">
        <v>5919</v>
      </c>
      <c r="S10326">
        <v>6006</v>
      </c>
    </row>
    <row r="10327" spans="1:19" x14ac:dyDescent="0.3">
      <c r="A10327" s="60" t="s">
        <v>461</v>
      </c>
      <c r="B10327" s="60">
        <v>1</v>
      </c>
      <c r="C10327" s="60" t="s">
        <v>482</v>
      </c>
      <c r="D10327" s="62" t="str">
        <f>INDEX(Transcripts[#Data], MATCH(Exons[[#This Row],[Transcript stable ID]], Transcripts[Transcript stable ID], 0), 4)</f>
        <v>NM_001351834.1</v>
      </c>
      <c r="E10327" t="s">
        <v>27</v>
      </c>
      <c r="J10327">
        <v>108093843</v>
      </c>
      <c r="K10327" s="47">
        <v>108186550</v>
      </c>
      <c r="L10327" s="47">
        <v>108186638</v>
      </c>
      <c r="N10327">
        <v>42</v>
      </c>
      <c r="O10327">
        <v>6196</v>
      </c>
      <c r="P10327">
        <v>6284</v>
      </c>
      <c r="Q10327" t="s">
        <v>12880</v>
      </c>
      <c r="R10327">
        <v>6007</v>
      </c>
      <c r="S10327">
        <v>6095</v>
      </c>
    </row>
    <row r="10328" spans="1:19" x14ac:dyDescent="0.3">
      <c r="A10328" s="60" t="s">
        <v>461</v>
      </c>
      <c r="B10328" s="60">
        <v>1</v>
      </c>
      <c r="C10328" s="60" t="s">
        <v>482</v>
      </c>
      <c r="D10328" s="62" t="str">
        <f>INDEX(Transcripts[#Data], MATCH(Exons[[#This Row],[Transcript stable ID]], Transcripts[Transcript stable ID], 0), 4)</f>
        <v>NM_001351834.1</v>
      </c>
      <c r="E10328" t="s">
        <v>27</v>
      </c>
      <c r="J10328">
        <v>108093843</v>
      </c>
      <c r="K10328" s="47">
        <v>108186738</v>
      </c>
      <c r="L10328" s="47">
        <v>108186840</v>
      </c>
      <c r="N10328">
        <v>43</v>
      </c>
      <c r="O10328">
        <v>6285</v>
      </c>
      <c r="P10328">
        <v>6387</v>
      </c>
      <c r="Q10328" t="s">
        <v>12881</v>
      </c>
      <c r="R10328">
        <v>6096</v>
      </c>
      <c r="S10328">
        <v>6198</v>
      </c>
    </row>
    <row r="10329" spans="1:19" x14ac:dyDescent="0.3">
      <c r="A10329" s="60" t="s">
        <v>461</v>
      </c>
      <c r="B10329" s="60">
        <v>1</v>
      </c>
      <c r="C10329" s="60" t="s">
        <v>482</v>
      </c>
      <c r="D10329" s="62" t="str">
        <f>INDEX(Transcripts[#Data], MATCH(Exons[[#This Row],[Transcript stable ID]], Transcripts[Transcript stable ID], 0), 4)</f>
        <v>NM_001351834.1</v>
      </c>
      <c r="E10329" t="s">
        <v>27</v>
      </c>
      <c r="J10329">
        <v>108093843</v>
      </c>
      <c r="K10329" s="47">
        <v>108188100</v>
      </c>
      <c r="L10329" s="47">
        <v>108188248</v>
      </c>
      <c r="N10329">
        <v>44</v>
      </c>
      <c r="O10329">
        <v>6388</v>
      </c>
      <c r="P10329">
        <v>6536</v>
      </c>
      <c r="Q10329" t="s">
        <v>12882</v>
      </c>
      <c r="R10329">
        <v>6199</v>
      </c>
      <c r="S10329">
        <v>6347</v>
      </c>
    </row>
    <row r="10330" spans="1:19" x14ac:dyDescent="0.3">
      <c r="A10330" s="60" t="s">
        <v>461</v>
      </c>
      <c r="B10330" s="60">
        <v>1</v>
      </c>
      <c r="C10330" s="60" t="s">
        <v>482</v>
      </c>
      <c r="D10330" s="62" t="str">
        <f>INDEX(Transcripts[#Data], MATCH(Exons[[#This Row],[Transcript stable ID]], Transcripts[Transcript stable ID], 0), 4)</f>
        <v>NM_001351834.1</v>
      </c>
      <c r="E10330" t="s">
        <v>27</v>
      </c>
      <c r="J10330">
        <v>108093843</v>
      </c>
      <c r="K10330" s="47">
        <v>108190681</v>
      </c>
      <c r="L10330" s="47">
        <v>108190785</v>
      </c>
      <c r="N10330">
        <v>45</v>
      </c>
      <c r="O10330">
        <v>6537</v>
      </c>
      <c r="P10330">
        <v>6641</v>
      </c>
      <c r="Q10330" t="s">
        <v>12883</v>
      </c>
      <c r="R10330">
        <v>6348</v>
      </c>
      <c r="S10330">
        <v>6452</v>
      </c>
    </row>
    <row r="10331" spans="1:19" x14ac:dyDescent="0.3">
      <c r="A10331" s="60" t="s">
        <v>461</v>
      </c>
      <c r="B10331" s="60">
        <v>1</v>
      </c>
      <c r="C10331" s="60" t="s">
        <v>482</v>
      </c>
      <c r="D10331" s="62" t="str">
        <f>INDEX(Transcripts[#Data], MATCH(Exons[[#This Row],[Transcript stable ID]], Transcripts[Transcript stable ID], 0), 4)</f>
        <v>NM_001351834.1</v>
      </c>
      <c r="E10331" t="s">
        <v>27</v>
      </c>
      <c r="J10331">
        <v>108093843</v>
      </c>
      <c r="K10331" s="47">
        <v>108192028</v>
      </c>
      <c r="L10331" s="47">
        <v>108192147</v>
      </c>
      <c r="N10331">
        <v>46</v>
      </c>
      <c r="O10331">
        <v>6642</v>
      </c>
      <c r="P10331">
        <v>6761</v>
      </c>
      <c r="Q10331" t="s">
        <v>12884</v>
      </c>
      <c r="R10331">
        <v>6453</v>
      </c>
      <c r="S10331">
        <v>6572</v>
      </c>
    </row>
    <row r="10332" spans="1:19" x14ac:dyDescent="0.3">
      <c r="A10332" s="60" t="s">
        <v>461</v>
      </c>
      <c r="B10332" s="60">
        <v>1</v>
      </c>
      <c r="C10332" s="60" t="s">
        <v>482</v>
      </c>
      <c r="D10332" s="62" t="str">
        <f>INDEX(Transcripts[#Data], MATCH(Exons[[#This Row],[Transcript stable ID]], Transcripts[Transcript stable ID], 0), 4)</f>
        <v>NM_001351834.1</v>
      </c>
      <c r="E10332" t="s">
        <v>27</v>
      </c>
      <c r="J10332">
        <v>108093843</v>
      </c>
      <c r="K10332" s="47">
        <v>108196037</v>
      </c>
      <c r="L10332" s="47">
        <v>108196271</v>
      </c>
      <c r="N10332">
        <v>47</v>
      </c>
      <c r="O10332">
        <v>6762</v>
      </c>
      <c r="P10332">
        <v>6996</v>
      </c>
      <c r="Q10332" t="s">
        <v>12885</v>
      </c>
      <c r="R10332">
        <v>6573</v>
      </c>
      <c r="S10332">
        <v>6807</v>
      </c>
    </row>
    <row r="10333" spans="1:19" x14ac:dyDescent="0.3">
      <c r="A10333" s="60" t="s">
        <v>461</v>
      </c>
      <c r="B10333" s="60">
        <v>1</v>
      </c>
      <c r="C10333" s="60" t="s">
        <v>482</v>
      </c>
      <c r="D10333" s="62" t="str">
        <f>INDEX(Transcripts[#Data], MATCH(Exons[[#This Row],[Transcript stable ID]], Transcripts[Transcript stable ID], 0), 4)</f>
        <v>NM_001351834.1</v>
      </c>
      <c r="E10333" t="s">
        <v>27</v>
      </c>
      <c r="J10333">
        <v>108093843</v>
      </c>
      <c r="K10333" s="47">
        <v>108196785</v>
      </c>
      <c r="L10333" s="47">
        <v>108196952</v>
      </c>
      <c r="N10333">
        <v>48</v>
      </c>
      <c r="O10333">
        <v>6997</v>
      </c>
      <c r="P10333">
        <v>7164</v>
      </c>
      <c r="Q10333" t="s">
        <v>12886</v>
      </c>
      <c r="R10333">
        <v>6808</v>
      </c>
      <c r="S10333">
        <v>6975</v>
      </c>
    </row>
    <row r="10334" spans="1:19" x14ac:dyDescent="0.3">
      <c r="A10334" s="60" t="s">
        <v>461</v>
      </c>
      <c r="B10334" s="60">
        <v>1</v>
      </c>
      <c r="C10334" s="60" t="s">
        <v>482</v>
      </c>
      <c r="D10334" s="62" t="str">
        <f>INDEX(Transcripts[#Data], MATCH(Exons[[#This Row],[Transcript stable ID]], Transcripts[Transcript stable ID], 0), 4)</f>
        <v>NM_001351834.1</v>
      </c>
      <c r="E10334" t="s">
        <v>27</v>
      </c>
      <c r="J10334">
        <v>108093843</v>
      </c>
      <c r="K10334" s="47">
        <v>108198372</v>
      </c>
      <c r="L10334" s="47">
        <v>108198485</v>
      </c>
      <c r="N10334">
        <v>49</v>
      </c>
      <c r="O10334">
        <v>7165</v>
      </c>
      <c r="P10334">
        <v>7278</v>
      </c>
      <c r="Q10334" t="s">
        <v>12887</v>
      </c>
      <c r="R10334">
        <v>6976</v>
      </c>
      <c r="S10334">
        <v>7089</v>
      </c>
    </row>
    <row r="10335" spans="1:19" x14ac:dyDescent="0.3">
      <c r="A10335" s="60" t="s">
        <v>461</v>
      </c>
      <c r="B10335" s="60">
        <v>1</v>
      </c>
      <c r="C10335" s="60" t="s">
        <v>482</v>
      </c>
      <c r="D10335" s="62" t="str">
        <f>INDEX(Transcripts[#Data], MATCH(Exons[[#This Row],[Transcript stable ID]], Transcripts[Transcript stable ID], 0), 4)</f>
        <v>NM_001351834.1</v>
      </c>
      <c r="E10335" t="s">
        <v>27</v>
      </c>
      <c r="J10335">
        <v>108093843</v>
      </c>
      <c r="K10335" s="47">
        <v>108199748</v>
      </c>
      <c r="L10335" s="47">
        <v>108199965</v>
      </c>
      <c r="N10335">
        <v>50</v>
      </c>
      <c r="O10335">
        <v>7279</v>
      </c>
      <c r="P10335">
        <v>7496</v>
      </c>
      <c r="Q10335" t="s">
        <v>12888</v>
      </c>
      <c r="R10335">
        <v>7090</v>
      </c>
      <c r="S10335">
        <v>7307</v>
      </c>
    </row>
    <row r="10336" spans="1:19" x14ac:dyDescent="0.3">
      <c r="A10336" s="60" t="s">
        <v>461</v>
      </c>
      <c r="B10336" s="60">
        <v>1</v>
      </c>
      <c r="C10336" s="60" t="s">
        <v>482</v>
      </c>
      <c r="D10336" s="62" t="str">
        <f>INDEX(Transcripts[#Data], MATCH(Exons[[#This Row],[Transcript stable ID]], Transcripts[Transcript stable ID], 0), 4)</f>
        <v>NM_001351834.1</v>
      </c>
      <c r="E10336" t="s">
        <v>27</v>
      </c>
      <c r="J10336">
        <v>108093843</v>
      </c>
      <c r="K10336" s="47">
        <v>108200941</v>
      </c>
      <c r="L10336" s="47">
        <v>108201148</v>
      </c>
      <c r="N10336">
        <v>51</v>
      </c>
      <c r="O10336">
        <v>7497</v>
      </c>
      <c r="P10336">
        <v>7704</v>
      </c>
      <c r="Q10336" t="s">
        <v>12889</v>
      </c>
      <c r="R10336">
        <v>7308</v>
      </c>
      <c r="S10336">
        <v>7515</v>
      </c>
    </row>
    <row r="10337" spans="1:19" x14ac:dyDescent="0.3">
      <c r="A10337" s="60" t="s">
        <v>461</v>
      </c>
      <c r="B10337" s="60">
        <v>1</v>
      </c>
      <c r="C10337" s="60" t="s">
        <v>482</v>
      </c>
      <c r="D10337" s="62" t="str">
        <f>INDEX(Transcripts[#Data], MATCH(Exons[[#This Row],[Transcript stable ID]], Transcripts[Transcript stable ID], 0), 4)</f>
        <v>NM_001351834.1</v>
      </c>
      <c r="E10337" t="s">
        <v>27</v>
      </c>
      <c r="J10337">
        <v>108093843</v>
      </c>
      <c r="K10337" s="47">
        <v>108202171</v>
      </c>
      <c r="L10337" s="47">
        <v>108202284</v>
      </c>
      <c r="N10337">
        <v>52</v>
      </c>
      <c r="O10337">
        <v>7705</v>
      </c>
      <c r="P10337">
        <v>7818</v>
      </c>
      <c r="Q10337" t="s">
        <v>12890</v>
      </c>
      <c r="R10337">
        <v>7516</v>
      </c>
      <c r="S10337">
        <v>7629</v>
      </c>
    </row>
    <row r="10338" spans="1:19" x14ac:dyDescent="0.3">
      <c r="A10338" s="60" t="s">
        <v>461</v>
      </c>
      <c r="B10338" s="60">
        <v>1</v>
      </c>
      <c r="C10338" s="60" t="s">
        <v>482</v>
      </c>
      <c r="D10338" s="62" t="str">
        <f>INDEX(Transcripts[#Data], MATCH(Exons[[#This Row],[Transcript stable ID]], Transcripts[Transcript stable ID], 0), 4)</f>
        <v>NM_001351834.1</v>
      </c>
      <c r="E10338" t="s">
        <v>27</v>
      </c>
      <c r="J10338">
        <v>108093843</v>
      </c>
      <c r="K10338" s="47">
        <v>108202606</v>
      </c>
      <c r="L10338" s="47">
        <v>108202764</v>
      </c>
      <c r="N10338">
        <v>53</v>
      </c>
      <c r="O10338">
        <v>7819</v>
      </c>
      <c r="P10338">
        <v>7977</v>
      </c>
      <c r="Q10338" t="s">
        <v>12891</v>
      </c>
      <c r="R10338">
        <v>7630</v>
      </c>
      <c r="S10338">
        <v>7788</v>
      </c>
    </row>
    <row r="10339" spans="1:19" x14ac:dyDescent="0.3">
      <c r="A10339" s="60" t="s">
        <v>461</v>
      </c>
      <c r="B10339" s="60">
        <v>1</v>
      </c>
      <c r="C10339" s="60" t="s">
        <v>482</v>
      </c>
      <c r="D10339" s="62" t="str">
        <f>INDEX(Transcripts[#Data], MATCH(Exons[[#This Row],[Transcript stable ID]], Transcripts[Transcript stable ID], 0), 4)</f>
        <v>NM_001351834.1</v>
      </c>
      <c r="E10339" t="s">
        <v>27</v>
      </c>
      <c r="J10339">
        <v>108093843</v>
      </c>
      <c r="K10339" s="47">
        <v>108203489</v>
      </c>
      <c r="L10339" s="47">
        <v>108203627</v>
      </c>
      <c r="N10339">
        <v>54</v>
      </c>
      <c r="O10339">
        <v>7978</v>
      </c>
      <c r="P10339">
        <v>8116</v>
      </c>
      <c r="Q10339" t="s">
        <v>12892</v>
      </c>
      <c r="R10339">
        <v>7789</v>
      </c>
      <c r="S10339">
        <v>7927</v>
      </c>
    </row>
    <row r="10340" spans="1:19" x14ac:dyDescent="0.3">
      <c r="A10340" s="60" t="s">
        <v>461</v>
      </c>
      <c r="B10340" s="60">
        <v>1</v>
      </c>
      <c r="C10340" s="60" t="s">
        <v>482</v>
      </c>
      <c r="D10340" s="62" t="str">
        <f>INDEX(Transcripts[#Data], MATCH(Exons[[#This Row],[Transcript stable ID]], Transcripts[Transcript stable ID], 0), 4)</f>
        <v>NM_001351834.1</v>
      </c>
      <c r="E10340" t="s">
        <v>27</v>
      </c>
      <c r="J10340">
        <v>108093843</v>
      </c>
      <c r="K10340" s="47">
        <v>108204613</v>
      </c>
      <c r="L10340" s="47">
        <v>108204695</v>
      </c>
      <c r="N10340">
        <v>55</v>
      </c>
      <c r="O10340">
        <v>8117</v>
      </c>
      <c r="P10340">
        <v>8199</v>
      </c>
      <c r="Q10340" t="s">
        <v>12893</v>
      </c>
      <c r="R10340">
        <v>7928</v>
      </c>
      <c r="S10340">
        <v>8010</v>
      </c>
    </row>
    <row r="10341" spans="1:19" x14ac:dyDescent="0.3">
      <c r="A10341" s="60" t="s">
        <v>461</v>
      </c>
      <c r="B10341" s="60">
        <v>1</v>
      </c>
      <c r="C10341" s="60" t="s">
        <v>482</v>
      </c>
      <c r="D10341" s="62" t="str">
        <f>INDEX(Transcripts[#Data], MATCH(Exons[[#This Row],[Transcript stable ID]], Transcripts[Transcript stable ID], 0), 4)</f>
        <v>NM_001351834.1</v>
      </c>
      <c r="E10341" t="s">
        <v>27</v>
      </c>
      <c r="J10341">
        <v>108093843</v>
      </c>
      <c r="K10341" s="47">
        <v>108205696</v>
      </c>
      <c r="L10341" s="47">
        <v>108205836</v>
      </c>
      <c r="N10341">
        <v>56</v>
      </c>
      <c r="O10341">
        <v>8200</v>
      </c>
      <c r="P10341">
        <v>8340</v>
      </c>
      <c r="Q10341" t="s">
        <v>12894</v>
      </c>
      <c r="R10341">
        <v>8011</v>
      </c>
      <c r="S10341">
        <v>8151</v>
      </c>
    </row>
    <row r="10342" spans="1:19" x14ac:dyDescent="0.3">
      <c r="A10342" s="60" t="s">
        <v>461</v>
      </c>
      <c r="B10342" s="60">
        <v>1</v>
      </c>
      <c r="C10342" s="60" t="s">
        <v>482</v>
      </c>
      <c r="D10342" s="62" t="str">
        <f>INDEX(Transcripts[#Data], MATCH(Exons[[#This Row],[Transcript stable ID]], Transcripts[Transcript stable ID], 0), 4)</f>
        <v>NM_001351834.1</v>
      </c>
      <c r="E10342" t="s">
        <v>27</v>
      </c>
      <c r="J10342">
        <v>108093843</v>
      </c>
      <c r="K10342" s="47">
        <v>108206572</v>
      </c>
      <c r="L10342" s="47">
        <v>108206688</v>
      </c>
      <c r="N10342">
        <v>57</v>
      </c>
      <c r="O10342">
        <v>8341</v>
      </c>
      <c r="P10342">
        <v>8457</v>
      </c>
      <c r="Q10342" t="s">
        <v>12895</v>
      </c>
      <c r="R10342">
        <v>8152</v>
      </c>
      <c r="S10342">
        <v>8268</v>
      </c>
    </row>
    <row r="10343" spans="1:19" x14ac:dyDescent="0.3">
      <c r="A10343" s="60" t="s">
        <v>461</v>
      </c>
      <c r="B10343" s="60">
        <v>1</v>
      </c>
      <c r="C10343" s="60" t="s">
        <v>482</v>
      </c>
      <c r="D10343" s="62" t="str">
        <f>INDEX(Transcripts[#Data], MATCH(Exons[[#This Row],[Transcript stable ID]], Transcripts[Transcript stable ID], 0), 4)</f>
        <v>NM_001351834.1</v>
      </c>
      <c r="E10343" t="s">
        <v>27</v>
      </c>
      <c r="J10343">
        <v>108093843</v>
      </c>
      <c r="K10343" s="47">
        <v>108213949</v>
      </c>
      <c r="L10343" s="47">
        <v>108214098</v>
      </c>
      <c r="N10343">
        <v>58</v>
      </c>
      <c r="O10343">
        <v>8458</v>
      </c>
      <c r="P10343">
        <v>8607</v>
      </c>
      <c r="Q10343" t="s">
        <v>12896</v>
      </c>
      <c r="R10343">
        <v>8269</v>
      </c>
      <c r="S10343">
        <v>8418</v>
      </c>
    </row>
    <row r="10344" spans="1:19" x14ac:dyDescent="0.3">
      <c r="A10344" s="60" t="s">
        <v>461</v>
      </c>
      <c r="B10344" s="60">
        <v>1</v>
      </c>
      <c r="C10344" s="60" t="s">
        <v>482</v>
      </c>
      <c r="D10344" s="62" t="str">
        <f>INDEX(Transcripts[#Data], MATCH(Exons[[#This Row],[Transcript stable ID]], Transcripts[Transcript stable ID], 0), 4)</f>
        <v>NM_001351834.1</v>
      </c>
      <c r="E10344" t="s">
        <v>27</v>
      </c>
      <c r="J10344">
        <v>108093843</v>
      </c>
      <c r="K10344" s="47">
        <v>108216470</v>
      </c>
      <c r="L10344" s="47">
        <v>108216635</v>
      </c>
      <c r="N10344">
        <v>59</v>
      </c>
      <c r="O10344">
        <v>8608</v>
      </c>
      <c r="P10344">
        <v>8773</v>
      </c>
      <c r="Q10344" t="s">
        <v>12897</v>
      </c>
      <c r="R10344">
        <v>8419</v>
      </c>
      <c r="S10344">
        <v>8584</v>
      </c>
    </row>
    <row r="10345" spans="1:19" x14ac:dyDescent="0.3">
      <c r="A10345" s="60" t="s">
        <v>461</v>
      </c>
      <c r="B10345" s="60">
        <v>1</v>
      </c>
      <c r="C10345" s="60" t="s">
        <v>482</v>
      </c>
      <c r="D10345" s="62" t="str">
        <f>INDEX(Transcripts[#Data], MATCH(Exons[[#This Row],[Transcript stable ID]], Transcripts[Transcript stable ID], 0), 4)</f>
        <v>NM_001351834.1</v>
      </c>
      <c r="E10345" t="s">
        <v>27</v>
      </c>
      <c r="J10345">
        <v>108093843</v>
      </c>
      <c r="K10345" s="47">
        <v>108218006</v>
      </c>
      <c r="L10345" s="47">
        <v>108218092</v>
      </c>
      <c r="N10345">
        <v>60</v>
      </c>
      <c r="O10345">
        <v>8774</v>
      </c>
      <c r="P10345">
        <v>8860</v>
      </c>
      <c r="Q10345" t="s">
        <v>12898</v>
      </c>
      <c r="R10345">
        <v>8585</v>
      </c>
      <c r="S10345">
        <v>8671</v>
      </c>
    </row>
    <row r="10346" spans="1:19" x14ac:dyDescent="0.3">
      <c r="A10346" s="60" t="s">
        <v>461</v>
      </c>
      <c r="B10346" s="60">
        <v>1</v>
      </c>
      <c r="C10346" s="60" t="s">
        <v>482</v>
      </c>
      <c r="D10346" s="62" t="str">
        <f>INDEX(Transcripts[#Data], MATCH(Exons[[#This Row],[Transcript stable ID]], Transcripts[Transcript stable ID], 0), 4)</f>
        <v>NM_001351834.1</v>
      </c>
      <c r="E10346" t="s">
        <v>27</v>
      </c>
      <c r="J10346">
        <v>108093843</v>
      </c>
      <c r="K10346" s="47">
        <v>108224493</v>
      </c>
      <c r="L10346" s="47">
        <v>108224607</v>
      </c>
      <c r="N10346">
        <v>61</v>
      </c>
      <c r="O10346">
        <v>8861</v>
      </c>
      <c r="P10346">
        <v>8975</v>
      </c>
      <c r="Q10346" t="s">
        <v>12899</v>
      </c>
      <c r="R10346">
        <v>8672</v>
      </c>
      <c r="S10346">
        <v>8786</v>
      </c>
    </row>
    <row r="10347" spans="1:19" x14ac:dyDescent="0.3">
      <c r="A10347" s="60" t="s">
        <v>461</v>
      </c>
      <c r="B10347" s="60">
        <v>1</v>
      </c>
      <c r="C10347" s="60" t="s">
        <v>482</v>
      </c>
      <c r="D10347" s="62" t="str">
        <f>INDEX(Transcripts[#Data], MATCH(Exons[[#This Row],[Transcript stable ID]], Transcripts[Transcript stable ID], 0), 4)</f>
        <v>NM_001351834.1</v>
      </c>
      <c r="E10347" t="s">
        <v>27</v>
      </c>
      <c r="J10347">
        <v>108093843</v>
      </c>
      <c r="K10347" s="47">
        <v>108225538</v>
      </c>
      <c r="L10347" s="47">
        <v>108225601</v>
      </c>
      <c r="N10347">
        <v>62</v>
      </c>
      <c r="O10347">
        <v>8976</v>
      </c>
      <c r="P10347">
        <v>9039</v>
      </c>
      <c r="Q10347" t="s">
        <v>12900</v>
      </c>
      <c r="R10347">
        <v>8787</v>
      </c>
      <c r="S10347">
        <v>8850</v>
      </c>
    </row>
    <row r="10348" spans="1:19" x14ac:dyDescent="0.3">
      <c r="A10348" s="60" t="s">
        <v>461</v>
      </c>
      <c r="B10348" s="60">
        <v>1</v>
      </c>
      <c r="C10348" s="60" t="s">
        <v>482</v>
      </c>
      <c r="D10348" s="62" t="str">
        <f>INDEX(Transcripts[#Data], MATCH(Exons[[#This Row],[Transcript stable ID]], Transcripts[Transcript stable ID], 0), 4)</f>
        <v>NM_001351834.1</v>
      </c>
      <c r="E10348" t="s">
        <v>27</v>
      </c>
      <c r="J10348">
        <v>108093843</v>
      </c>
      <c r="K10348" s="47">
        <v>108235809</v>
      </c>
      <c r="L10348" s="47">
        <v>108235945</v>
      </c>
      <c r="N10348">
        <v>63</v>
      </c>
      <c r="O10348">
        <v>9040</v>
      </c>
      <c r="P10348">
        <v>9176</v>
      </c>
      <c r="Q10348" t="s">
        <v>12901</v>
      </c>
      <c r="R10348">
        <v>8851</v>
      </c>
      <c r="S10348">
        <v>8987</v>
      </c>
    </row>
    <row r="10349" spans="1:19" x14ac:dyDescent="0.3">
      <c r="A10349" s="60" t="s">
        <v>461</v>
      </c>
      <c r="B10349" s="60">
        <v>1</v>
      </c>
      <c r="C10349" s="60" t="s">
        <v>482</v>
      </c>
      <c r="D10349" s="62" t="str">
        <f>INDEX(Transcripts[#Data], MATCH(Exons[[#This Row],[Transcript stable ID]], Transcripts[Transcript stable ID], 0), 4)</f>
        <v>NM_001351834.1</v>
      </c>
      <c r="E10349" t="s">
        <v>27</v>
      </c>
      <c r="H10349">
        <v>108236236</v>
      </c>
      <c r="I10349">
        <v>108239829</v>
      </c>
      <c r="J10349">
        <v>108093843</v>
      </c>
      <c r="K10349" s="47">
        <v>108236052</v>
      </c>
      <c r="L10349" s="47">
        <v>108239829</v>
      </c>
      <c r="N10349">
        <v>64</v>
      </c>
      <c r="O10349">
        <v>9177</v>
      </c>
      <c r="P10349">
        <v>9360</v>
      </c>
      <c r="Q10349" t="s">
        <v>20149</v>
      </c>
      <c r="R10349">
        <v>8988</v>
      </c>
      <c r="S10349">
        <v>9171</v>
      </c>
    </row>
    <row r="10350" spans="1:19" x14ac:dyDescent="0.3">
      <c r="A10350" s="60" t="s">
        <v>9903</v>
      </c>
      <c r="B10350" s="60">
        <v>1</v>
      </c>
      <c r="C10350" s="60" t="s">
        <v>9910</v>
      </c>
      <c r="D10350" s="62" t="str">
        <f>INDEX(Transcripts[#Data], MATCH(Exons[[#This Row],[Transcript stable ID]], Transcripts[Transcript stable ID], 0), 4)</f>
        <v>NM_001348061.1</v>
      </c>
      <c r="E10350" t="s">
        <v>27</v>
      </c>
      <c r="J10350">
        <v>66764662</v>
      </c>
      <c r="K10350" s="47">
        <v>66863098</v>
      </c>
      <c r="L10350" s="47">
        <v>66863249</v>
      </c>
      <c r="N10350">
        <v>2</v>
      </c>
      <c r="O10350">
        <v>1944</v>
      </c>
      <c r="P10350">
        <v>2095</v>
      </c>
      <c r="Q10350" t="s">
        <v>15882</v>
      </c>
      <c r="R10350">
        <v>1617</v>
      </c>
      <c r="S10350">
        <v>1768</v>
      </c>
    </row>
    <row r="10351" spans="1:19" x14ac:dyDescent="0.3">
      <c r="A10351" s="60" t="s">
        <v>9903</v>
      </c>
      <c r="B10351" s="60">
        <v>1</v>
      </c>
      <c r="C10351" s="60" t="s">
        <v>9910</v>
      </c>
      <c r="D10351" s="62" t="str">
        <f>INDEX(Transcripts[#Data], MATCH(Exons[[#This Row],[Transcript stable ID]], Transcripts[Transcript stable ID], 0), 4)</f>
        <v>NM_001348061.1</v>
      </c>
      <c r="E10351" t="s">
        <v>27</v>
      </c>
      <c r="J10351">
        <v>66764662</v>
      </c>
      <c r="K10351" s="47">
        <v>66905852</v>
      </c>
      <c r="L10351" s="47">
        <v>66905968</v>
      </c>
      <c r="N10351">
        <v>3</v>
      </c>
      <c r="O10351">
        <v>2096</v>
      </c>
      <c r="P10351">
        <v>2212</v>
      </c>
      <c r="Q10351" t="s">
        <v>15883</v>
      </c>
      <c r="R10351">
        <v>1769</v>
      </c>
      <c r="S10351">
        <v>1885</v>
      </c>
    </row>
    <row r="10352" spans="1:19" x14ac:dyDescent="0.3">
      <c r="A10352" s="60" t="s">
        <v>9903</v>
      </c>
      <c r="B10352" s="60">
        <v>1</v>
      </c>
      <c r="C10352" s="60" t="s">
        <v>9910</v>
      </c>
      <c r="D10352" s="62" t="str">
        <f>INDEX(Transcripts[#Data], MATCH(Exons[[#This Row],[Transcript stable ID]], Transcripts[Transcript stable ID], 0), 4)</f>
        <v>NM_001348061.1</v>
      </c>
      <c r="E10352" t="s">
        <v>27</v>
      </c>
      <c r="F10352">
        <v>66764662</v>
      </c>
      <c r="G10352">
        <v>66764988</v>
      </c>
      <c r="J10352">
        <v>66764662</v>
      </c>
      <c r="K10352" s="47">
        <v>66764662</v>
      </c>
      <c r="L10352" s="47">
        <v>66766604</v>
      </c>
      <c r="N10352">
        <v>1</v>
      </c>
      <c r="O10352">
        <v>328</v>
      </c>
      <c r="P10352">
        <v>1943</v>
      </c>
      <c r="Q10352" t="s">
        <v>20150</v>
      </c>
      <c r="R10352">
        <v>1</v>
      </c>
      <c r="S10352">
        <v>1616</v>
      </c>
    </row>
    <row r="10353" spans="1:19" x14ac:dyDescent="0.3">
      <c r="A10353" s="60" t="s">
        <v>9903</v>
      </c>
      <c r="B10353" s="60">
        <v>1</v>
      </c>
      <c r="C10353" s="60" t="s">
        <v>9910</v>
      </c>
      <c r="D10353" s="62" t="str">
        <f>INDEX(Transcripts[#Data], MATCH(Exons[[#This Row],[Transcript stable ID]], Transcripts[Transcript stable ID], 0), 4)</f>
        <v>NM_001348061.1</v>
      </c>
      <c r="E10353" t="s">
        <v>27</v>
      </c>
      <c r="H10353">
        <v>66914565</v>
      </c>
      <c r="I10353">
        <v>66915917</v>
      </c>
      <c r="J10353">
        <v>66764662</v>
      </c>
      <c r="K10353" s="47">
        <v>66914515</v>
      </c>
      <c r="L10353" s="47">
        <v>66915917</v>
      </c>
      <c r="N10353">
        <v>4</v>
      </c>
      <c r="O10353">
        <v>2213</v>
      </c>
      <c r="P10353">
        <v>2262</v>
      </c>
      <c r="Q10353" t="s">
        <v>20151</v>
      </c>
      <c r="R10353">
        <v>1886</v>
      </c>
      <c r="S10353">
        <v>1935</v>
      </c>
    </row>
    <row r="10354" spans="1:19" x14ac:dyDescent="0.3">
      <c r="A10354" s="60" t="s">
        <v>461</v>
      </c>
      <c r="B10354" s="60">
        <v>1</v>
      </c>
      <c r="C10354" s="60" t="s">
        <v>516</v>
      </c>
      <c r="D10354" s="62" t="str">
        <f>INDEX(Transcripts[#Data], MATCH(Exons[[#This Row],[Transcript stable ID]], Transcripts[Transcript stable ID], 0), 4)</f>
        <v>NM_001351836.1</v>
      </c>
      <c r="E10354" t="s">
        <v>27</v>
      </c>
      <c r="J10354">
        <v>108094256</v>
      </c>
      <c r="K10354" s="47">
        <v>108098503</v>
      </c>
      <c r="L10354" s="47">
        <v>108098615</v>
      </c>
      <c r="N10354">
        <v>3</v>
      </c>
      <c r="Q10354" t="s">
        <v>20152</v>
      </c>
    </row>
    <row r="10355" spans="1:19" x14ac:dyDescent="0.3">
      <c r="A10355" s="60" t="s">
        <v>461</v>
      </c>
      <c r="B10355" s="60">
        <v>1</v>
      </c>
      <c r="C10355" s="60" t="s">
        <v>516</v>
      </c>
      <c r="D10355" s="62" t="str">
        <f>INDEX(Transcripts[#Data], MATCH(Exons[[#This Row],[Transcript stable ID]], Transcripts[Transcript stable ID], 0), 4)</f>
        <v>NM_001351836.1</v>
      </c>
      <c r="E10355" t="s">
        <v>27</v>
      </c>
      <c r="J10355">
        <v>108094256</v>
      </c>
      <c r="K10355" s="47">
        <v>108094256</v>
      </c>
      <c r="L10355" s="47">
        <v>108094413</v>
      </c>
      <c r="N10355">
        <v>1</v>
      </c>
      <c r="Q10355" t="s">
        <v>20153</v>
      </c>
    </row>
    <row r="10356" spans="1:19" x14ac:dyDescent="0.3">
      <c r="A10356" s="60" t="s">
        <v>461</v>
      </c>
      <c r="B10356" s="60">
        <v>1</v>
      </c>
      <c r="C10356" s="60" t="s">
        <v>516</v>
      </c>
      <c r="D10356" s="62" t="str">
        <f>INDEX(Transcripts[#Data], MATCH(Exons[[#This Row],[Transcript stable ID]], Transcripts[Transcript stable ID], 0), 4)</f>
        <v>NM_001351836.1</v>
      </c>
      <c r="E10356" t="s">
        <v>27</v>
      </c>
      <c r="J10356">
        <v>108094256</v>
      </c>
      <c r="K10356" s="47">
        <v>108098322</v>
      </c>
      <c r="L10356" s="47">
        <v>108098423</v>
      </c>
      <c r="N10356">
        <v>2</v>
      </c>
      <c r="Q10356" t="s">
        <v>20154</v>
      </c>
    </row>
    <row r="10357" spans="1:19" x14ac:dyDescent="0.3">
      <c r="A10357" s="60" t="s">
        <v>461</v>
      </c>
      <c r="B10357" s="60">
        <v>1</v>
      </c>
      <c r="C10357" s="60" t="s">
        <v>516</v>
      </c>
      <c r="D10357" s="62" t="str">
        <f>INDEX(Transcripts[#Data], MATCH(Exons[[#This Row],[Transcript stable ID]], Transcripts[Transcript stable ID], 0), 4)</f>
        <v>NM_001351836.1</v>
      </c>
      <c r="E10357" t="s">
        <v>27</v>
      </c>
      <c r="J10357">
        <v>108094256</v>
      </c>
      <c r="K10357" s="47">
        <v>108099905</v>
      </c>
      <c r="L10357" s="47">
        <v>108100091</v>
      </c>
      <c r="N10357">
        <v>4</v>
      </c>
      <c r="Q10357" t="s">
        <v>20155</v>
      </c>
    </row>
    <row r="10358" spans="1:19" x14ac:dyDescent="0.3">
      <c r="A10358" s="60" t="s">
        <v>184</v>
      </c>
      <c r="B10358" s="60">
        <v>-1</v>
      </c>
      <c r="C10358" s="60" t="s">
        <v>206</v>
      </c>
      <c r="D10358" s="62" t="str">
        <f>INDEX(Transcripts[#Data], MATCH(Exons[[#This Row],[Transcript stable ID]], Transcripts[Transcript stable ID], 0), 4)</f>
        <v>NM_001322051.1</v>
      </c>
      <c r="E10358" t="s">
        <v>27</v>
      </c>
      <c r="J10358">
        <v>43280332</v>
      </c>
      <c r="K10358" s="47">
        <v>43264868</v>
      </c>
      <c r="L10358" s="47">
        <v>43264929</v>
      </c>
      <c r="N10358">
        <v>2</v>
      </c>
      <c r="O10358">
        <v>118</v>
      </c>
      <c r="P10358">
        <v>179</v>
      </c>
      <c r="Q10358" t="s">
        <v>17509</v>
      </c>
      <c r="R10358">
        <v>34</v>
      </c>
      <c r="S10358">
        <v>95</v>
      </c>
    </row>
    <row r="10359" spans="1:19" x14ac:dyDescent="0.3">
      <c r="A10359" s="60" t="s">
        <v>184</v>
      </c>
      <c r="B10359" s="60">
        <v>-1</v>
      </c>
      <c r="C10359" s="60" t="s">
        <v>206</v>
      </c>
      <c r="D10359" s="62" t="str">
        <f>INDEX(Transcripts[#Data], MATCH(Exons[[#This Row],[Transcript stable ID]], Transcripts[Transcript stable ID], 0), 4)</f>
        <v>NM_001322051.1</v>
      </c>
      <c r="E10359" t="s">
        <v>27</v>
      </c>
      <c r="J10359">
        <v>43280332</v>
      </c>
      <c r="K10359" s="47">
        <v>43257688</v>
      </c>
      <c r="L10359" s="47">
        <v>43257810</v>
      </c>
      <c r="N10359">
        <v>3</v>
      </c>
      <c r="O10359">
        <v>180</v>
      </c>
      <c r="P10359">
        <v>302</v>
      </c>
      <c r="Q10359" t="s">
        <v>17510</v>
      </c>
      <c r="R10359">
        <v>96</v>
      </c>
      <c r="S10359">
        <v>218</v>
      </c>
    </row>
    <row r="10360" spans="1:19" x14ac:dyDescent="0.3">
      <c r="A10360" s="60" t="s">
        <v>184</v>
      </c>
      <c r="B10360" s="60">
        <v>-1</v>
      </c>
      <c r="C10360" s="60" t="s">
        <v>206</v>
      </c>
      <c r="D10360" s="62" t="str">
        <f>INDEX(Transcripts[#Data], MATCH(Exons[[#This Row],[Transcript stable ID]], Transcripts[Transcript stable ID], 0), 4)</f>
        <v>NM_001322051.1</v>
      </c>
      <c r="E10360" t="s">
        <v>27</v>
      </c>
      <c r="J10360">
        <v>43280332</v>
      </c>
      <c r="K10360" s="47">
        <v>43255097</v>
      </c>
      <c r="L10360" s="47">
        <v>43255240</v>
      </c>
      <c r="N10360">
        <v>4</v>
      </c>
      <c r="O10360">
        <v>303</v>
      </c>
      <c r="P10360">
        <v>446</v>
      </c>
      <c r="Q10360" t="s">
        <v>17511</v>
      </c>
      <c r="R10360">
        <v>219</v>
      </c>
      <c r="S10360">
        <v>362</v>
      </c>
    </row>
    <row r="10361" spans="1:19" x14ac:dyDescent="0.3">
      <c r="A10361" s="60" t="s">
        <v>184</v>
      </c>
      <c r="B10361" s="60">
        <v>-1</v>
      </c>
      <c r="C10361" s="60" t="s">
        <v>206</v>
      </c>
      <c r="D10361" s="62" t="str">
        <f>INDEX(Transcripts[#Data], MATCH(Exons[[#This Row],[Transcript stable ID]], Transcripts[Transcript stable ID], 0), 4)</f>
        <v>NM_001322051.1</v>
      </c>
      <c r="E10361" t="s">
        <v>27</v>
      </c>
      <c r="J10361">
        <v>43280332</v>
      </c>
      <c r="K10361" s="47">
        <v>43254210</v>
      </c>
      <c r="L10361" s="47">
        <v>43254325</v>
      </c>
      <c r="N10361">
        <v>5</v>
      </c>
      <c r="O10361">
        <v>447</v>
      </c>
      <c r="P10361">
        <v>562</v>
      </c>
      <c r="Q10361" t="s">
        <v>17512</v>
      </c>
      <c r="R10361">
        <v>363</v>
      </c>
      <c r="S10361">
        <v>478</v>
      </c>
    </row>
    <row r="10362" spans="1:19" x14ac:dyDescent="0.3">
      <c r="A10362" s="60" t="s">
        <v>184</v>
      </c>
      <c r="B10362" s="60">
        <v>-1</v>
      </c>
      <c r="C10362" s="60" t="s">
        <v>206</v>
      </c>
      <c r="D10362" s="62" t="str">
        <f>INDEX(Transcripts[#Data], MATCH(Exons[[#This Row],[Transcript stable ID]], Transcripts[Transcript stable ID], 0), 4)</f>
        <v>NM_001322051.1</v>
      </c>
      <c r="E10362" t="s">
        <v>27</v>
      </c>
      <c r="J10362">
        <v>43280332</v>
      </c>
      <c r="K10362" s="47">
        <v>43252843</v>
      </c>
      <c r="L10362" s="47">
        <v>43252970</v>
      </c>
      <c r="N10362">
        <v>6</v>
      </c>
      <c r="O10362">
        <v>563</v>
      </c>
      <c r="P10362">
        <v>690</v>
      </c>
      <c r="Q10362" t="s">
        <v>17513</v>
      </c>
      <c r="R10362">
        <v>479</v>
      </c>
      <c r="S10362">
        <v>606</v>
      </c>
    </row>
    <row r="10363" spans="1:19" x14ac:dyDescent="0.3">
      <c r="A10363" s="60" t="s">
        <v>184</v>
      </c>
      <c r="B10363" s="60">
        <v>-1</v>
      </c>
      <c r="C10363" s="60" t="s">
        <v>206</v>
      </c>
      <c r="D10363" s="62" t="str">
        <f>INDEX(Transcripts[#Data], MATCH(Exons[[#This Row],[Transcript stable ID]], Transcripts[Transcript stable ID], 0), 4)</f>
        <v>NM_001322051.1</v>
      </c>
      <c r="E10363" t="s">
        <v>27</v>
      </c>
      <c r="J10363">
        <v>43280332</v>
      </c>
      <c r="K10363" s="47">
        <v>43251470</v>
      </c>
      <c r="L10363" s="47">
        <v>43251571</v>
      </c>
      <c r="N10363">
        <v>7</v>
      </c>
      <c r="O10363">
        <v>691</v>
      </c>
      <c r="P10363">
        <v>792</v>
      </c>
      <c r="Q10363" t="s">
        <v>17515</v>
      </c>
      <c r="R10363">
        <v>607</v>
      </c>
      <c r="S10363">
        <v>708</v>
      </c>
    </row>
    <row r="10364" spans="1:19" x14ac:dyDescent="0.3">
      <c r="A10364" s="60" t="s">
        <v>184</v>
      </c>
      <c r="B10364" s="60">
        <v>-1</v>
      </c>
      <c r="C10364" s="60" t="s">
        <v>206</v>
      </c>
      <c r="D10364" s="62" t="str">
        <f>INDEX(Transcripts[#Data], MATCH(Exons[[#This Row],[Transcript stable ID]], Transcripts[Transcript stable ID], 0), 4)</f>
        <v>NM_001322051.1</v>
      </c>
      <c r="E10364" t="s">
        <v>27</v>
      </c>
      <c r="J10364">
        <v>43280332</v>
      </c>
      <c r="K10364" s="47">
        <v>43251229</v>
      </c>
      <c r="L10364" s="47">
        <v>43251293</v>
      </c>
      <c r="N10364">
        <v>8</v>
      </c>
      <c r="O10364">
        <v>793</v>
      </c>
      <c r="P10364">
        <v>857</v>
      </c>
      <c r="Q10364" t="s">
        <v>17516</v>
      </c>
      <c r="R10364">
        <v>709</v>
      </c>
      <c r="S10364">
        <v>773</v>
      </c>
    </row>
    <row r="10365" spans="1:19" x14ac:dyDescent="0.3">
      <c r="A10365" s="60" t="s">
        <v>184</v>
      </c>
      <c r="B10365" s="60">
        <v>-1</v>
      </c>
      <c r="C10365" s="60" t="s">
        <v>206</v>
      </c>
      <c r="D10365" s="62" t="str">
        <f>INDEX(Transcripts[#Data], MATCH(Exons[[#This Row],[Transcript stable ID]], Transcripts[Transcript stable ID], 0), 4)</f>
        <v>NM_001322051.1</v>
      </c>
      <c r="E10365" t="s">
        <v>27</v>
      </c>
      <c r="J10365">
        <v>43280332</v>
      </c>
      <c r="K10365" s="47">
        <v>43249659</v>
      </c>
      <c r="L10365" s="47">
        <v>43249788</v>
      </c>
      <c r="N10365">
        <v>9</v>
      </c>
      <c r="O10365">
        <v>858</v>
      </c>
      <c r="P10365">
        <v>987</v>
      </c>
      <c r="Q10365" t="s">
        <v>17517</v>
      </c>
      <c r="R10365">
        <v>774</v>
      </c>
      <c r="S10365">
        <v>903</v>
      </c>
    </row>
    <row r="10366" spans="1:19" x14ac:dyDescent="0.3">
      <c r="A10366" s="60" t="s">
        <v>184</v>
      </c>
      <c r="B10366" s="60">
        <v>-1</v>
      </c>
      <c r="C10366" s="60" t="s">
        <v>206</v>
      </c>
      <c r="D10366" s="62" t="str">
        <f>INDEX(Transcripts[#Data], MATCH(Exons[[#This Row],[Transcript stable ID]], Transcripts[Transcript stable ID], 0), 4)</f>
        <v>NM_001322051.1</v>
      </c>
      <c r="E10366" t="s">
        <v>27</v>
      </c>
      <c r="J10366">
        <v>43280332</v>
      </c>
      <c r="K10366" s="47">
        <v>43248940</v>
      </c>
      <c r="L10366" s="47">
        <v>43249042</v>
      </c>
      <c r="N10366">
        <v>10</v>
      </c>
      <c r="O10366">
        <v>988</v>
      </c>
      <c r="P10366">
        <v>1090</v>
      </c>
      <c r="Q10366" t="s">
        <v>17518</v>
      </c>
      <c r="R10366">
        <v>904</v>
      </c>
      <c r="S10366">
        <v>1006</v>
      </c>
    </row>
    <row r="10367" spans="1:19" x14ac:dyDescent="0.3">
      <c r="A10367" s="60" t="s">
        <v>184</v>
      </c>
      <c r="B10367" s="60">
        <v>-1</v>
      </c>
      <c r="C10367" s="60" t="s">
        <v>206</v>
      </c>
      <c r="D10367" s="62" t="str">
        <f>INDEX(Transcripts[#Data], MATCH(Exons[[#This Row],[Transcript stable ID]], Transcripts[Transcript stable ID], 0), 4)</f>
        <v>NM_001322051.1</v>
      </c>
      <c r="E10367" t="s">
        <v>27</v>
      </c>
      <c r="F10367">
        <v>43280249</v>
      </c>
      <c r="G10367">
        <v>43280332</v>
      </c>
      <c r="J10367">
        <v>43280332</v>
      </c>
      <c r="K10367" s="47">
        <v>43280216</v>
      </c>
      <c r="L10367" s="47">
        <v>43280332</v>
      </c>
      <c r="N10367">
        <v>1</v>
      </c>
      <c r="O10367">
        <v>85</v>
      </c>
      <c r="P10367">
        <v>117</v>
      </c>
      <c r="Q10367" t="s">
        <v>20156</v>
      </c>
      <c r="R10367">
        <v>1</v>
      </c>
      <c r="S10367">
        <v>33</v>
      </c>
    </row>
    <row r="10368" spans="1:19" x14ac:dyDescent="0.3">
      <c r="A10368" s="60" t="s">
        <v>184</v>
      </c>
      <c r="B10368" s="60">
        <v>-1</v>
      </c>
      <c r="C10368" s="60" t="s">
        <v>206</v>
      </c>
      <c r="D10368" s="62" t="str">
        <f>INDEX(Transcripts[#Data], MATCH(Exons[[#This Row],[Transcript stable ID]], Transcripts[Transcript stable ID], 0), 4)</f>
        <v>NM_001322051.1</v>
      </c>
      <c r="E10368" t="s">
        <v>27</v>
      </c>
      <c r="H10368">
        <v>43248451</v>
      </c>
      <c r="I10368">
        <v>43248474</v>
      </c>
      <c r="J10368">
        <v>43280332</v>
      </c>
      <c r="K10368" s="47">
        <v>43248451</v>
      </c>
      <c r="L10368" s="47">
        <v>43248488</v>
      </c>
      <c r="N10368">
        <v>11</v>
      </c>
      <c r="O10368">
        <v>1091</v>
      </c>
      <c r="P10368">
        <v>1104</v>
      </c>
      <c r="Q10368" t="s">
        <v>20157</v>
      </c>
      <c r="R10368">
        <v>1007</v>
      </c>
      <c r="S10368">
        <v>1020</v>
      </c>
    </row>
    <row r="10369" spans="1:19" x14ac:dyDescent="0.3">
      <c r="A10369" s="60" t="s">
        <v>9652</v>
      </c>
      <c r="B10369" s="60">
        <v>-1</v>
      </c>
      <c r="C10369" s="60" t="s">
        <v>9668</v>
      </c>
      <c r="D10369" s="62" t="str">
        <f>INDEX(Transcripts[#Data], MATCH(Exons[[#This Row],[Transcript stable ID]], Transcripts[Transcript stable ID], 0), 4)</f>
        <v>NM_001313953.2</v>
      </c>
      <c r="E10369" t="s">
        <v>27</v>
      </c>
      <c r="J10369">
        <v>8113542</v>
      </c>
      <c r="K10369" s="47">
        <v>8111056</v>
      </c>
      <c r="L10369" s="47">
        <v>8111158</v>
      </c>
      <c r="N10369">
        <v>2</v>
      </c>
      <c r="O10369">
        <v>49</v>
      </c>
      <c r="P10369">
        <v>151</v>
      </c>
      <c r="Q10369" t="s">
        <v>13454</v>
      </c>
      <c r="R10369">
        <v>49</v>
      </c>
      <c r="S10369">
        <v>151</v>
      </c>
    </row>
    <row r="10370" spans="1:19" x14ac:dyDescent="0.3">
      <c r="A10370" s="60" t="s">
        <v>9652</v>
      </c>
      <c r="B10370" s="60">
        <v>-1</v>
      </c>
      <c r="C10370" s="60" t="s">
        <v>9668</v>
      </c>
      <c r="D10370" s="62" t="str">
        <f>INDEX(Transcripts[#Data], MATCH(Exons[[#This Row],[Transcript stable ID]], Transcripts[Transcript stable ID], 0), 4)</f>
        <v>NM_001313953.2</v>
      </c>
      <c r="E10370" t="s">
        <v>27</v>
      </c>
      <c r="J10370">
        <v>8113542</v>
      </c>
      <c r="K10370" s="47">
        <v>8110889</v>
      </c>
      <c r="L10370" s="47">
        <v>8110943</v>
      </c>
      <c r="N10370">
        <v>3</v>
      </c>
      <c r="O10370">
        <v>152</v>
      </c>
      <c r="P10370">
        <v>206</v>
      </c>
      <c r="Q10370" t="s">
        <v>13455</v>
      </c>
      <c r="R10370">
        <v>152</v>
      </c>
      <c r="S10370">
        <v>206</v>
      </c>
    </row>
    <row r="10371" spans="1:19" x14ac:dyDescent="0.3">
      <c r="A10371" s="60" t="s">
        <v>9652</v>
      </c>
      <c r="B10371" s="60">
        <v>-1</v>
      </c>
      <c r="C10371" s="60" t="s">
        <v>9668</v>
      </c>
      <c r="D10371" s="62" t="str">
        <f>INDEX(Transcripts[#Data], MATCH(Exons[[#This Row],[Transcript stable ID]], Transcripts[Transcript stable ID], 0), 4)</f>
        <v>NM_001313953.2</v>
      </c>
      <c r="E10371" t="s">
        <v>27</v>
      </c>
      <c r="J10371">
        <v>8113542</v>
      </c>
      <c r="K10371" s="47">
        <v>8109809</v>
      </c>
      <c r="L10371" s="47">
        <v>8109957</v>
      </c>
      <c r="N10371">
        <v>6</v>
      </c>
      <c r="O10371">
        <v>442</v>
      </c>
      <c r="P10371">
        <v>590</v>
      </c>
      <c r="Q10371" t="s">
        <v>13458</v>
      </c>
      <c r="R10371">
        <v>442</v>
      </c>
      <c r="S10371">
        <v>590</v>
      </c>
    </row>
    <row r="10372" spans="1:19" x14ac:dyDescent="0.3">
      <c r="A10372" s="60" t="s">
        <v>9652</v>
      </c>
      <c r="B10372" s="60">
        <v>-1</v>
      </c>
      <c r="C10372" s="60" t="s">
        <v>9668</v>
      </c>
      <c r="D10372" s="62" t="str">
        <f>INDEX(Transcripts[#Data], MATCH(Exons[[#This Row],[Transcript stable ID]], Transcripts[Transcript stable ID], 0), 4)</f>
        <v>NM_001313953.2</v>
      </c>
      <c r="E10372" t="s">
        <v>27</v>
      </c>
      <c r="J10372">
        <v>8113542</v>
      </c>
      <c r="K10372" s="47">
        <v>8108534</v>
      </c>
      <c r="L10372" s="47">
        <v>8108708</v>
      </c>
      <c r="N10372">
        <v>7</v>
      </c>
      <c r="O10372">
        <v>591</v>
      </c>
      <c r="P10372">
        <v>765</v>
      </c>
      <c r="Q10372" t="s">
        <v>13459</v>
      </c>
      <c r="R10372">
        <v>591</v>
      </c>
      <c r="S10372">
        <v>765</v>
      </c>
    </row>
    <row r="10373" spans="1:19" x14ac:dyDescent="0.3">
      <c r="A10373" s="60" t="s">
        <v>9652</v>
      </c>
      <c r="B10373" s="60">
        <v>-1</v>
      </c>
      <c r="C10373" s="60" t="s">
        <v>9668</v>
      </c>
      <c r="D10373" s="62" t="str">
        <f>INDEX(Transcripts[#Data], MATCH(Exons[[#This Row],[Transcript stable ID]], Transcripts[Transcript stable ID], 0), 4)</f>
        <v>NM_001313953.2</v>
      </c>
      <c r="E10373" t="s">
        <v>27</v>
      </c>
      <c r="J10373">
        <v>8113542</v>
      </c>
      <c r="K10373" s="47">
        <v>8113495</v>
      </c>
      <c r="L10373" s="47">
        <v>8113542</v>
      </c>
      <c r="N10373">
        <v>1</v>
      </c>
      <c r="O10373">
        <v>1</v>
      </c>
      <c r="P10373">
        <v>48</v>
      </c>
      <c r="Q10373" t="s">
        <v>20158</v>
      </c>
      <c r="R10373">
        <v>1</v>
      </c>
      <c r="S10373">
        <v>48</v>
      </c>
    </row>
    <row r="10374" spans="1:19" x14ac:dyDescent="0.3">
      <c r="A10374" s="60" t="s">
        <v>9652</v>
      </c>
      <c r="B10374" s="60">
        <v>-1</v>
      </c>
      <c r="C10374" s="60" t="s">
        <v>9668</v>
      </c>
      <c r="D10374" s="62" t="str">
        <f>INDEX(Transcripts[#Data], MATCH(Exons[[#This Row],[Transcript stable ID]], Transcripts[Transcript stable ID], 0), 4)</f>
        <v>NM_001313953.2</v>
      </c>
      <c r="E10374" t="s">
        <v>27</v>
      </c>
      <c r="J10374">
        <v>8113542</v>
      </c>
      <c r="K10374" s="47">
        <v>8110636</v>
      </c>
      <c r="L10374" s="47">
        <v>8110685</v>
      </c>
      <c r="N10374">
        <v>4</v>
      </c>
      <c r="O10374">
        <v>207</v>
      </c>
      <c r="P10374">
        <v>256</v>
      </c>
      <c r="Q10374" t="s">
        <v>20159</v>
      </c>
      <c r="R10374">
        <v>207</v>
      </c>
      <c r="S10374">
        <v>256</v>
      </c>
    </row>
    <row r="10375" spans="1:19" x14ac:dyDescent="0.3">
      <c r="A10375" s="60" t="s">
        <v>9652</v>
      </c>
      <c r="B10375" s="60">
        <v>-1</v>
      </c>
      <c r="C10375" s="60" t="s">
        <v>9668</v>
      </c>
      <c r="D10375" s="62" t="str">
        <f>INDEX(Transcripts[#Data], MATCH(Exons[[#This Row],[Transcript stable ID]], Transcripts[Transcript stable ID], 0), 4)</f>
        <v>NM_001313953.2</v>
      </c>
      <c r="E10375" t="s">
        <v>27</v>
      </c>
      <c r="J10375">
        <v>8113542</v>
      </c>
      <c r="K10375" s="47">
        <v>8110068</v>
      </c>
      <c r="L10375" s="47">
        <v>8110252</v>
      </c>
      <c r="N10375">
        <v>5</v>
      </c>
      <c r="O10375">
        <v>257</v>
      </c>
      <c r="P10375">
        <v>441</v>
      </c>
      <c r="Q10375" t="s">
        <v>20160</v>
      </c>
      <c r="R10375">
        <v>257</v>
      </c>
      <c r="S10375">
        <v>441</v>
      </c>
    </row>
    <row r="10376" spans="1:19" x14ac:dyDescent="0.3">
      <c r="A10376" s="60" t="s">
        <v>9652</v>
      </c>
      <c r="B10376" s="60">
        <v>-1</v>
      </c>
      <c r="C10376" s="60" t="s">
        <v>9668</v>
      </c>
      <c r="D10376" s="62" t="str">
        <f>INDEX(Transcripts[#Data], MATCH(Exons[[#This Row],[Transcript stable ID]], Transcripts[Transcript stable ID], 0), 4)</f>
        <v>NM_001313953.2</v>
      </c>
      <c r="E10376" t="s">
        <v>27</v>
      </c>
      <c r="J10376">
        <v>8113542</v>
      </c>
      <c r="K10376" s="47">
        <v>8108189</v>
      </c>
      <c r="L10376" s="47">
        <v>8108362</v>
      </c>
      <c r="N10376">
        <v>8</v>
      </c>
      <c r="O10376">
        <v>766</v>
      </c>
      <c r="P10376">
        <v>939</v>
      </c>
      <c r="Q10376" t="s">
        <v>20161</v>
      </c>
      <c r="R10376">
        <v>766</v>
      </c>
      <c r="S10376">
        <v>939</v>
      </c>
    </row>
    <row r="10377" spans="1:19" x14ac:dyDescent="0.3">
      <c r="A10377" s="60" t="s">
        <v>9697</v>
      </c>
      <c r="B10377" s="60">
        <v>1</v>
      </c>
      <c r="C10377" s="60" t="s">
        <v>9712</v>
      </c>
      <c r="D10377" s="62" t="str">
        <f>INDEX(Transcripts[#Data], MATCH(Exons[[#This Row],[Transcript stable ID]], Transcripts[Transcript stable ID], 0), 4)</f>
        <v>NM_003160.2</v>
      </c>
      <c r="E10377" t="s">
        <v>27</v>
      </c>
      <c r="J10377">
        <v>57742987</v>
      </c>
      <c r="K10377" s="47">
        <v>57743401</v>
      </c>
      <c r="L10377" s="47">
        <v>57743592</v>
      </c>
      <c r="N10377">
        <v>2</v>
      </c>
      <c r="O10377">
        <v>170</v>
      </c>
      <c r="P10377">
        <v>361</v>
      </c>
      <c r="Q10377" t="s">
        <v>13988</v>
      </c>
      <c r="R10377">
        <v>3</v>
      </c>
      <c r="S10377">
        <v>194</v>
      </c>
    </row>
    <row r="10378" spans="1:19" x14ac:dyDescent="0.3">
      <c r="A10378" s="60" t="s">
        <v>9697</v>
      </c>
      <c r="B10378" s="60">
        <v>1</v>
      </c>
      <c r="C10378" s="60" t="s">
        <v>9712</v>
      </c>
      <c r="D10378" s="62" t="str">
        <f>INDEX(Transcripts[#Data], MATCH(Exons[[#This Row],[Transcript stable ID]], Transcripts[Transcript stable ID], 0), 4)</f>
        <v>NM_003160.2</v>
      </c>
      <c r="E10378" t="s">
        <v>27</v>
      </c>
      <c r="J10378">
        <v>57742987</v>
      </c>
      <c r="K10378" s="47">
        <v>57743910</v>
      </c>
      <c r="L10378" s="47">
        <v>57744048</v>
      </c>
      <c r="N10378">
        <v>3</v>
      </c>
      <c r="O10378">
        <v>362</v>
      </c>
      <c r="P10378">
        <v>500</v>
      </c>
      <c r="Q10378" t="s">
        <v>13989</v>
      </c>
      <c r="R10378">
        <v>195</v>
      </c>
      <c r="S10378">
        <v>333</v>
      </c>
    </row>
    <row r="10379" spans="1:19" x14ac:dyDescent="0.3">
      <c r="A10379" s="60" t="s">
        <v>9697</v>
      </c>
      <c r="B10379" s="60">
        <v>1</v>
      </c>
      <c r="C10379" s="60" t="s">
        <v>9712</v>
      </c>
      <c r="D10379" s="62" t="str">
        <f>INDEX(Transcripts[#Data], MATCH(Exons[[#This Row],[Transcript stable ID]], Transcripts[Transcript stable ID], 0), 4)</f>
        <v>NM_003160.2</v>
      </c>
      <c r="E10379" t="s">
        <v>27</v>
      </c>
      <c r="J10379">
        <v>57742987</v>
      </c>
      <c r="K10379" s="47">
        <v>57744828</v>
      </c>
      <c r="L10379" s="47">
        <v>57744976</v>
      </c>
      <c r="N10379">
        <v>4</v>
      </c>
      <c r="O10379">
        <v>501</v>
      </c>
      <c r="P10379">
        <v>649</v>
      </c>
      <c r="Q10379" t="s">
        <v>13990</v>
      </c>
      <c r="R10379">
        <v>334</v>
      </c>
      <c r="S10379">
        <v>482</v>
      </c>
    </row>
    <row r="10380" spans="1:19" x14ac:dyDescent="0.3">
      <c r="A10380" s="60" t="s">
        <v>9697</v>
      </c>
      <c r="B10380" s="60">
        <v>1</v>
      </c>
      <c r="C10380" s="60" t="s">
        <v>9712</v>
      </c>
      <c r="D10380" s="62" t="str">
        <f>INDEX(Transcripts[#Data], MATCH(Exons[[#This Row],[Transcript stable ID]], Transcripts[Transcript stable ID], 0), 4)</f>
        <v>NM_003160.2</v>
      </c>
      <c r="E10380" t="s">
        <v>27</v>
      </c>
      <c r="J10380">
        <v>57742987</v>
      </c>
      <c r="K10380" s="47">
        <v>57746252</v>
      </c>
      <c r="L10380" s="47">
        <v>57746426</v>
      </c>
      <c r="N10380">
        <v>5</v>
      </c>
      <c r="O10380">
        <v>650</v>
      </c>
      <c r="P10380">
        <v>824</v>
      </c>
      <c r="Q10380" t="s">
        <v>13991</v>
      </c>
      <c r="R10380">
        <v>483</v>
      </c>
      <c r="S10380">
        <v>657</v>
      </c>
    </row>
    <row r="10381" spans="1:19" x14ac:dyDescent="0.3">
      <c r="A10381" s="60" t="s">
        <v>9697</v>
      </c>
      <c r="B10381" s="60">
        <v>1</v>
      </c>
      <c r="C10381" s="60" t="s">
        <v>9712</v>
      </c>
      <c r="D10381" s="62" t="str">
        <f>INDEX(Transcripts[#Data], MATCH(Exons[[#This Row],[Transcript stable ID]], Transcripts[Transcript stable ID], 0), 4)</f>
        <v>NM_003160.2</v>
      </c>
      <c r="E10381" t="s">
        <v>27</v>
      </c>
      <c r="F10381">
        <v>57742987</v>
      </c>
      <c r="G10381">
        <v>57743153</v>
      </c>
      <c r="J10381">
        <v>57742987</v>
      </c>
      <c r="K10381" s="47">
        <v>57742987</v>
      </c>
      <c r="L10381" s="47">
        <v>57743155</v>
      </c>
      <c r="N10381">
        <v>1</v>
      </c>
      <c r="O10381">
        <v>168</v>
      </c>
      <c r="P10381">
        <v>169</v>
      </c>
      <c r="Q10381" t="s">
        <v>20162</v>
      </c>
      <c r="R10381">
        <v>1</v>
      </c>
      <c r="S10381">
        <v>2</v>
      </c>
    </row>
    <row r="10382" spans="1:19" x14ac:dyDescent="0.3">
      <c r="A10382" s="60" t="s">
        <v>9697</v>
      </c>
      <c r="B10382" s="60">
        <v>1</v>
      </c>
      <c r="C10382" s="60" t="s">
        <v>9712</v>
      </c>
      <c r="D10382" s="62" t="str">
        <f>INDEX(Transcripts[#Data], MATCH(Exons[[#This Row],[Transcript stable ID]], Transcripts[Transcript stable ID], 0), 4)</f>
        <v>NM_003160.2</v>
      </c>
      <c r="E10382" t="s">
        <v>27</v>
      </c>
      <c r="H10382">
        <v>57746786</v>
      </c>
      <c r="I10382">
        <v>57746915</v>
      </c>
      <c r="J10382">
        <v>57742987</v>
      </c>
      <c r="K10382" s="47">
        <v>57746615</v>
      </c>
      <c r="L10382" s="47">
        <v>57746915</v>
      </c>
      <c r="N10382">
        <v>6</v>
      </c>
      <c r="O10382">
        <v>825</v>
      </c>
      <c r="P10382">
        <v>995</v>
      </c>
      <c r="Q10382" t="s">
        <v>13994</v>
      </c>
      <c r="R10382">
        <v>658</v>
      </c>
      <c r="S10382">
        <v>828</v>
      </c>
    </row>
    <row r="10383" spans="1:19" x14ac:dyDescent="0.3">
      <c r="A10383" s="60" t="s">
        <v>9725</v>
      </c>
      <c r="B10383" s="60">
        <v>-1</v>
      </c>
      <c r="C10383" s="60" t="s">
        <v>9729</v>
      </c>
      <c r="D10383" s="62" t="str">
        <f>INDEX(Transcripts[#Data], MATCH(Exons[[#This Row],[Transcript stable ID]], Transcripts[Transcript stable ID], 0), 4)</f>
        <v>NM_000633.2</v>
      </c>
      <c r="E10383" t="s">
        <v>27</v>
      </c>
      <c r="F10383">
        <v>60986407</v>
      </c>
      <c r="G10383">
        <v>60987019</v>
      </c>
      <c r="J10383">
        <v>60987019</v>
      </c>
      <c r="K10383" s="47">
        <v>60986407</v>
      </c>
      <c r="L10383" s="47">
        <v>60987019</v>
      </c>
      <c r="N10383">
        <v>1</v>
      </c>
      <c r="Q10383" t="s">
        <v>20163</v>
      </c>
    </row>
    <row r="10384" spans="1:19" x14ac:dyDescent="0.3">
      <c r="A10384" s="60" t="s">
        <v>9725</v>
      </c>
      <c r="B10384" s="60">
        <v>-1</v>
      </c>
      <c r="C10384" s="60" t="s">
        <v>9729</v>
      </c>
      <c r="D10384" s="62" t="str">
        <f>INDEX(Transcripts[#Data], MATCH(Exons[[#This Row],[Transcript stable ID]], Transcripts[Transcript stable ID], 0), 4)</f>
        <v>NM_000633.2</v>
      </c>
      <c r="E10384" t="s">
        <v>27</v>
      </c>
      <c r="F10384">
        <v>60985900</v>
      </c>
      <c r="G10384">
        <v>60986185</v>
      </c>
      <c r="J10384">
        <v>60987019</v>
      </c>
      <c r="K10384" s="47">
        <v>60985315</v>
      </c>
      <c r="L10384" s="47">
        <v>60986185</v>
      </c>
      <c r="N10384">
        <v>2</v>
      </c>
      <c r="O10384">
        <v>900</v>
      </c>
      <c r="P10384">
        <v>1484</v>
      </c>
      <c r="Q10384" t="s">
        <v>20164</v>
      </c>
      <c r="R10384">
        <v>1</v>
      </c>
      <c r="S10384">
        <v>585</v>
      </c>
    </row>
    <row r="10385" spans="1:19" x14ac:dyDescent="0.3">
      <c r="A10385" s="60" t="s">
        <v>9725</v>
      </c>
      <c r="B10385" s="60">
        <v>-1</v>
      </c>
      <c r="C10385" s="60" t="s">
        <v>9729</v>
      </c>
      <c r="D10385" s="62" t="str">
        <f>INDEX(Transcripts[#Data], MATCH(Exons[[#This Row],[Transcript stable ID]], Transcripts[Transcript stable ID], 0), 4)</f>
        <v>NM_000633.2</v>
      </c>
      <c r="E10385" t="s">
        <v>27</v>
      </c>
      <c r="H10385">
        <v>60794268</v>
      </c>
      <c r="I10385">
        <v>60795857</v>
      </c>
      <c r="J10385">
        <v>60987019</v>
      </c>
      <c r="K10385" s="47">
        <v>60794268</v>
      </c>
      <c r="L10385" s="47">
        <v>60795992</v>
      </c>
      <c r="N10385">
        <v>3</v>
      </c>
      <c r="O10385">
        <v>1485</v>
      </c>
      <c r="P10385">
        <v>1619</v>
      </c>
      <c r="Q10385" t="s">
        <v>20165</v>
      </c>
      <c r="R10385">
        <v>586</v>
      </c>
      <c r="S10385">
        <v>720</v>
      </c>
    </row>
    <row r="10386" spans="1:19" x14ac:dyDescent="0.3">
      <c r="A10386" s="60" t="s">
        <v>9835</v>
      </c>
      <c r="B10386" s="60">
        <v>-1</v>
      </c>
      <c r="C10386" s="60" t="s">
        <v>9836</v>
      </c>
      <c r="D10386" s="62" t="str">
        <f>INDEX(Transcripts[#Data], MATCH(Exons[[#This Row],[Transcript stable ID]], Transcripts[Transcript stable ID], 0), 4)</f>
        <v>NM_001322242.1</v>
      </c>
      <c r="E10386" t="s">
        <v>27</v>
      </c>
      <c r="F10386">
        <v>30310022</v>
      </c>
      <c r="G10386">
        <v>30310400</v>
      </c>
      <c r="J10386">
        <v>30310400</v>
      </c>
      <c r="K10386" s="47">
        <v>30309458</v>
      </c>
      <c r="L10386" s="47">
        <v>30310400</v>
      </c>
      <c r="N10386">
        <v>1</v>
      </c>
      <c r="O10386">
        <v>380</v>
      </c>
      <c r="P10386">
        <v>943</v>
      </c>
      <c r="Q10386" t="s">
        <v>20166</v>
      </c>
      <c r="R10386">
        <v>1</v>
      </c>
      <c r="S10386">
        <v>564</v>
      </c>
    </row>
    <row r="10387" spans="1:19" x14ac:dyDescent="0.3">
      <c r="A10387" s="60" t="s">
        <v>9835</v>
      </c>
      <c r="B10387" s="60">
        <v>-1</v>
      </c>
      <c r="C10387" s="60" t="s">
        <v>9836</v>
      </c>
      <c r="D10387" s="62" t="str">
        <f>INDEX(Transcripts[#Data], MATCH(Exons[[#This Row],[Transcript stable ID]], Transcripts[Transcript stable ID], 0), 4)</f>
        <v>NM_001322242.1</v>
      </c>
      <c r="E10387" t="s">
        <v>27</v>
      </c>
      <c r="H10387">
        <v>30252255</v>
      </c>
      <c r="I10387">
        <v>30253751</v>
      </c>
      <c r="J10387">
        <v>30310400</v>
      </c>
      <c r="K10387" s="47">
        <v>30252255</v>
      </c>
      <c r="L10387" s="47">
        <v>30253889</v>
      </c>
      <c r="N10387">
        <v>2</v>
      </c>
      <c r="O10387">
        <v>944</v>
      </c>
      <c r="P10387">
        <v>1081</v>
      </c>
      <c r="Q10387" t="s">
        <v>15334</v>
      </c>
      <c r="R10387">
        <v>565</v>
      </c>
      <c r="S10387">
        <v>702</v>
      </c>
    </row>
    <row r="10388" spans="1:19" x14ac:dyDescent="0.3">
      <c r="A10388" s="60" t="s">
        <v>132</v>
      </c>
      <c r="B10388" s="60">
        <v>-1</v>
      </c>
      <c r="C10388" s="60" t="s">
        <v>1044</v>
      </c>
      <c r="D10388" s="62" t="str">
        <f>INDEX(Transcripts[#Data], MATCH(Exons[[#This Row],[Transcript stable ID]], Transcripts[Transcript stable ID], 0), 4)</f>
        <v>NM_032415.5</v>
      </c>
      <c r="E10388" t="s">
        <v>27</v>
      </c>
      <c r="F10388">
        <v>3083301</v>
      </c>
      <c r="G10388">
        <v>3083579</v>
      </c>
      <c r="J10388">
        <v>3083579</v>
      </c>
      <c r="K10388" s="47">
        <v>3083301</v>
      </c>
      <c r="L10388" s="47">
        <v>3083579</v>
      </c>
      <c r="N10388">
        <v>1</v>
      </c>
      <c r="Q10388" t="s">
        <v>13284</v>
      </c>
    </row>
    <row r="10389" spans="1:19" x14ac:dyDescent="0.3">
      <c r="A10389" s="60" t="s">
        <v>132</v>
      </c>
      <c r="B10389" s="60">
        <v>-1</v>
      </c>
      <c r="C10389" s="60" t="s">
        <v>1044</v>
      </c>
      <c r="D10389" s="62" t="str">
        <f>INDEX(Transcripts[#Data], MATCH(Exons[[#This Row],[Transcript stable ID]], Transcripts[Transcript stable ID], 0), 4)</f>
        <v>NM_032415.5</v>
      </c>
      <c r="E10389" t="s">
        <v>27</v>
      </c>
      <c r="F10389">
        <v>2998141</v>
      </c>
      <c r="G10389">
        <v>2998265</v>
      </c>
      <c r="J10389">
        <v>3083579</v>
      </c>
      <c r="K10389" s="47">
        <v>2998134</v>
      </c>
      <c r="L10389" s="47">
        <v>2998265</v>
      </c>
      <c r="N10389">
        <v>2</v>
      </c>
      <c r="O10389">
        <v>405</v>
      </c>
      <c r="P10389">
        <v>411</v>
      </c>
      <c r="Q10389" t="s">
        <v>13285</v>
      </c>
      <c r="R10389">
        <v>1</v>
      </c>
      <c r="S10389">
        <v>7</v>
      </c>
    </row>
    <row r="10390" spans="1:19" x14ac:dyDescent="0.3">
      <c r="A10390" s="60" t="s">
        <v>132</v>
      </c>
      <c r="B10390" s="60">
        <v>-1</v>
      </c>
      <c r="C10390" s="60" t="s">
        <v>1044</v>
      </c>
      <c r="D10390" s="62" t="str">
        <f>INDEX(Transcripts[#Data], MATCH(Exons[[#This Row],[Transcript stable ID]], Transcripts[Transcript stable ID], 0), 4)</f>
        <v>NM_032415.5</v>
      </c>
      <c r="E10390" t="s">
        <v>27</v>
      </c>
      <c r="J10390">
        <v>3083579</v>
      </c>
      <c r="K10390" s="47">
        <v>2987209</v>
      </c>
      <c r="L10390" s="47">
        <v>2987421</v>
      </c>
      <c r="N10390">
        <v>3</v>
      </c>
      <c r="O10390">
        <v>412</v>
      </c>
      <c r="P10390">
        <v>624</v>
      </c>
      <c r="Q10390" t="s">
        <v>13286</v>
      </c>
      <c r="R10390">
        <v>8</v>
      </c>
      <c r="S10390">
        <v>220</v>
      </c>
    </row>
    <row r="10391" spans="1:19" x14ac:dyDescent="0.3">
      <c r="A10391" s="60" t="s">
        <v>132</v>
      </c>
      <c r="B10391" s="60">
        <v>-1</v>
      </c>
      <c r="C10391" s="60" t="s">
        <v>1044</v>
      </c>
      <c r="D10391" s="62" t="str">
        <f>INDEX(Transcripts[#Data], MATCH(Exons[[#This Row],[Transcript stable ID]], Transcripts[Transcript stable ID], 0), 4)</f>
        <v>NM_032415.5</v>
      </c>
      <c r="E10391" t="s">
        <v>27</v>
      </c>
      <c r="J10391">
        <v>3083579</v>
      </c>
      <c r="K10391" s="47">
        <v>2985453</v>
      </c>
      <c r="L10391" s="47">
        <v>2985590</v>
      </c>
      <c r="N10391">
        <v>4</v>
      </c>
      <c r="O10391">
        <v>625</v>
      </c>
      <c r="P10391">
        <v>762</v>
      </c>
      <c r="Q10391" t="s">
        <v>13287</v>
      </c>
      <c r="R10391">
        <v>221</v>
      </c>
      <c r="S10391">
        <v>358</v>
      </c>
    </row>
    <row r="10392" spans="1:19" x14ac:dyDescent="0.3">
      <c r="A10392" s="60" t="s">
        <v>132</v>
      </c>
      <c r="B10392" s="60">
        <v>-1</v>
      </c>
      <c r="C10392" s="60" t="s">
        <v>1044</v>
      </c>
      <c r="D10392" s="62" t="str">
        <f>INDEX(Transcripts[#Data], MATCH(Exons[[#This Row],[Transcript stable ID]], Transcripts[Transcript stable ID], 0), 4)</f>
        <v>NM_032415.5</v>
      </c>
      <c r="E10392" t="s">
        <v>27</v>
      </c>
      <c r="J10392">
        <v>3083579</v>
      </c>
      <c r="K10392" s="47">
        <v>2983846</v>
      </c>
      <c r="L10392" s="47">
        <v>2984171</v>
      </c>
      <c r="N10392">
        <v>5</v>
      </c>
      <c r="O10392">
        <v>763</v>
      </c>
      <c r="P10392">
        <v>1088</v>
      </c>
      <c r="Q10392" t="s">
        <v>13288</v>
      </c>
      <c r="R10392">
        <v>359</v>
      </c>
      <c r="S10392">
        <v>684</v>
      </c>
    </row>
    <row r="10393" spans="1:19" x14ac:dyDescent="0.3">
      <c r="A10393" s="60" t="s">
        <v>132</v>
      </c>
      <c r="B10393" s="60">
        <v>-1</v>
      </c>
      <c r="C10393" s="60" t="s">
        <v>1044</v>
      </c>
      <c r="D10393" s="62" t="str">
        <f>INDEX(Transcripts[#Data], MATCH(Exons[[#This Row],[Transcript stable ID]], Transcripts[Transcript stable ID], 0), 4)</f>
        <v>NM_032415.5</v>
      </c>
      <c r="E10393" t="s">
        <v>27</v>
      </c>
      <c r="J10393">
        <v>3083579</v>
      </c>
      <c r="K10393" s="47">
        <v>2979383</v>
      </c>
      <c r="L10393" s="47">
        <v>2979562</v>
      </c>
      <c r="N10393">
        <v>6</v>
      </c>
      <c r="O10393">
        <v>1089</v>
      </c>
      <c r="P10393">
        <v>1268</v>
      </c>
      <c r="Q10393" t="s">
        <v>13289</v>
      </c>
      <c r="R10393">
        <v>685</v>
      </c>
      <c r="S10393">
        <v>864</v>
      </c>
    </row>
    <row r="10394" spans="1:19" x14ac:dyDescent="0.3">
      <c r="A10394" s="60" t="s">
        <v>132</v>
      </c>
      <c r="B10394" s="60">
        <v>-1</v>
      </c>
      <c r="C10394" s="60" t="s">
        <v>1044</v>
      </c>
      <c r="D10394" s="62" t="str">
        <f>INDEX(Transcripts[#Data], MATCH(Exons[[#This Row],[Transcript stable ID]], Transcripts[Transcript stable ID], 0), 4)</f>
        <v>NM_032415.5</v>
      </c>
      <c r="E10394" t="s">
        <v>27</v>
      </c>
      <c r="J10394">
        <v>3083579</v>
      </c>
      <c r="K10394" s="47">
        <v>2978313</v>
      </c>
      <c r="L10394" s="47">
        <v>2978465</v>
      </c>
      <c r="N10394">
        <v>7</v>
      </c>
      <c r="O10394">
        <v>1269</v>
      </c>
      <c r="P10394">
        <v>1421</v>
      </c>
      <c r="Q10394" t="s">
        <v>13290</v>
      </c>
      <c r="R10394">
        <v>865</v>
      </c>
      <c r="S10394">
        <v>1017</v>
      </c>
    </row>
    <row r="10395" spans="1:19" x14ac:dyDescent="0.3">
      <c r="A10395" s="60" t="s">
        <v>132</v>
      </c>
      <c r="B10395" s="60">
        <v>-1</v>
      </c>
      <c r="C10395" s="60" t="s">
        <v>1044</v>
      </c>
      <c r="D10395" s="62" t="str">
        <f>INDEX(Transcripts[#Data], MATCH(Exons[[#This Row],[Transcript stable ID]], Transcripts[Transcript stable ID], 0), 4)</f>
        <v>NM_032415.5</v>
      </c>
      <c r="E10395" t="s">
        <v>27</v>
      </c>
      <c r="J10395">
        <v>3083579</v>
      </c>
      <c r="K10395" s="47">
        <v>2977541</v>
      </c>
      <c r="L10395" s="47">
        <v>2977666</v>
      </c>
      <c r="N10395">
        <v>8</v>
      </c>
      <c r="O10395">
        <v>1422</v>
      </c>
      <c r="P10395">
        <v>1547</v>
      </c>
      <c r="Q10395" t="s">
        <v>13291</v>
      </c>
      <c r="R10395">
        <v>1018</v>
      </c>
      <c r="S10395">
        <v>1143</v>
      </c>
    </row>
    <row r="10396" spans="1:19" x14ac:dyDescent="0.3">
      <c r="A10396" s="60" t="s">
        <v>132</v>
      </c>
      <c r="B10396" s="60">
        <v>-1</v>
      </c>
      <c r="C10396" s="60" t="s">
        <v>1044</v>
      </c>
      <c r="D10396" s="62" t="str">
        <f>INDEX(Transcripts[#Data], MATCH(Exons[[#This Row],[Transcript stable ID]], Transcripts[Transcript stable ID], 0), 4)</f>
        <v>NM_032415.5</v>
      </c>
      <c r="E10396" t="s">
        <v>27</v>
      </c>
      <c r="J10396">
        <v>3083579</v>
      </c>
      <c r="K10396" s="47">
        <v>2976671</v>
      </c>
      <c r="L10396" s="47">
        <v>2976868</v>
      </c>
      <c r="N10396">
        <v>9</v>
      </c>
      <c r="O10396">
        <v>1548</v>
      </c>
      <c r="P10396">
        <v>1745</v>
      </c>
      <c r="Q10396" t="s">
        <v>13292</v>
      </c>
      <c r="R10396">
        <v>1144</v>
      </c>
      <c r="S10396">
        <v>1341</v>
      </c>
    </row>
    <row r="10397" spans="1:19" x14ac:dyDescent="0.3">
      <c r="A10397" s="60" t="s">
        <v>132</v>
      </c>
      <c r="B10397" s="60">
        <v>-1</v>
      </c>
      <c r="C10397" s="60" t="s">
        <v>1044</v>
      </c>
      <c r="D10397" s="62" t="str">
        <f>INDEX(Transcripts[#Data], MATCH(Exons[[#This Row],[Transcript stable ID]], Transcripts[Transcript stable ID], 0), 4)</f>
        <v>NM_032415.5</v>
      </c>
      <c r="E10397" t="s">
        <v>27</v>
      </c>
      <c r="J10397">
        <v>3083579</v>
      </c>
      <c r="K10397" s="47">
        <v>2974087</v>
      </c>
      <c r="L10397" s="47">
        <v>2974263</v>
      </c>
      <c r="N10397">
        <v>10</v>
      </c>
      <c r="O10397">
        <v>1746</v>
      </c>
      <c r="P10397">
        <v>1922</v>
      </c>
      <c r="Q10397" t="s">
        <v>13293</v>
      </c>
      <c r="R10397">
        <v>1342</v>
      </c>
      <c r="S10397">
        <v>1518</v>
      </c>
    </row>
    <row r="10398" spans="1:19" x14ac:dyDescent="0.3">
      <c r="A10398" s="60" t="s">
        <v>132</v>
      </c>
      <c r="B10398" s="60">
        <v>-1</v>
      </c>
      <c r="C10398" s="60" t="s">
        <v>1044</v>
      </c>
      <c r="D10398" s="62" t="str">
        <f>INDEX(Transcripts[#Data], MATCH(Exons[[#This Row],[Transcript stable ID]], Transcripts[Transcript stable ID], 0), 4)</f>
        <v>NM_032415.5</v>
      </c>
      <c r="E10398" t="s">
        <v>27</v>
      </c>
      <c r="J10398">
        <v>3083579</v>
      </c>
      <c r="K10398" s="47">
        <v>2972169</v>
      </c>
      <c r="L10398" s="47">
        <v>2972220</v>
      </c>
      <c r="N10398">
        <v>11</v>
      </c>
      <c r="O10398">
        <v>1923</v>
      </c>
      <c r="P10398">
        <v>1974</v>
      </c>
      <c r="Q10398" t="s">
        <v>13294</v>
      </c>
      <c r="R10398">
        <v>1519</v>
      </c>
      <c r="S10398">
        <v>1570</v>
      </c>
    </row>
    <row r="10399" spans="1:19" x14ac:dyDescent="0.3">
      <c r="A10399" s="60" t="s">
        <v>132</v>
      </c>
      <c r="B10399" s="60">
        <v>-1</v>
      </c>
      <c r="C10399" s="60" t="s">
        <v>1044</v>
      </c>
      <c r="D10399" s="62" t="str">
        <f>INDEX(Transcripts[#Data], MATCH(Exons[[#This Row],[Transcript stable ID]], Transcripts[Transcript stable ID], 0), 4)</f>
        <v>NM_032415.5</v>
      </c>
      <c r="E10399" t="s">
        <v>27</v>
      </c>
      <c r="J10399">
        <v>3083579</v>
      </c>
      <c r="K10399" s="47">
        <v>2969626</v>
      </c>
      <c r="L10399" s="47">
        <v>2969708</v>
      </c>
      <c r="N10399">
        <v>12</v>
      </c>
      <c r="O10399">
        <v>1975</v>
      </c>
      <c r="P10399">
        <v>2057</v>
      </c>
      <c r="Q10399" t="s">
        <v>13295</v>
      </c>
      <c r="R10399">
        <v>1571</v>
      </c>
      <c r="S10399">
        <v>1653</v>
      </c>
    </row>
    <row r="10400" spans="1:19" x14ac:dyDescent="0.3">
      <c r="A10400" s="60" t="s">
        <v>132</v>
      </c>
      <c r="B10400" s="60">
        <v>-1</v>
      </c>
      <c r="C10400" s="60" t="s">
        <v>1044</v>
      </c>
      <c r="D10400" s="62" t="str">
        <f>INDEX(Transcripts[#Data], MATCH(Exons[[#This Row],[Transcript stable ID]], Transcripts[Transcript stable ID], 0), 4)</f>
        <v>NM_032415.5</v>
      </c>
      <c r="E10400" t="s">
        <v>27</v>
      </c>
      <c r="J10400">
        <v>3083579</v>
      </c>
      <c r="K10400" s="47">
        <v>2968232</v>
      </c>
      <c r="L10400" s="47">
        <v>2968332</v>
      </c>
      <c r="N10400">
        <v>13</v>
      </c>
      <c r="O10400">
        <v>2058</v>
      </c>
      <c r="P10400">
        <v>2158</v>
      </c>
      <c r="Q10400" t="s">
        <v>13296</v>
      </c>
      <c r="R10400">
        <v>1654</v>
      </c>
      <c r="S10400">
        <v>1754</v>
      </c>
    </row>
    <row r="10401" spans="1:19" x14ac:dyDescent="0.3">
      <c r="A10401" s="60" t="s">
        <v>132</v>
      </c>
      <c r="B10401" s="60">
        <v>-1</v>
      </c>
      <c r="C10401" s="60" t="s">
        <v>1044</v>
      </c>
      <c r="D10401" s="62" t="str">
        <f>INDEX(Transcripts[#Data], MATCH(Exons[[#This Row],[Transcript stable ID]], Transcripts[Transcript stable ID], 0), 4)</f>
        <v>NM_032415.5</v>
      </c>
      <c r="E10401" t="s">
        <v>27</v>
      </c>
      <c r="J10401">
        <v>3083579</v>
      </c>
      <c r="K10401" s="47">
        <v>2966373</v>
      </c>
      <c r="L10401" s="47">
        <v>2966425</v>
      </c>
      <c r="N10401">
        <v>14</v>
      </c>
      <c r="O10401">
        <v>2159</v>
      </c>
      <c r="P10401">
        <v>2211</v>
      </c>
      <c r="Q10401" t="s">
        <v>13297</v>
      </c>
      <c r="R10401">
        <v>1755</v>
      </c>
      <c r="S10401">
        <v>1807</v>
      </c>
    </row>
    <row r="10402" spans="1:19" x14ac:dyDescent="0.3">
      <c r="A10402" s="60" t="s">
        <v>132</v>
      </c>
      <c r="B10402" s="60">
        <v>-1</v>
      </c>
      <c r="C10402" s="60" t="s">
        <v>1044</v>
      </c>
      <c r="D10402" s="62" t="str">
        <f>INDEX(Transcripts[#Data], MATCH(Exons[[#This Row],[Transcript stable ID]], Transcripts[Transcript stable ID], 0), 4)</f>
        <v>NM_032415.5</v>
      </c>
      <c r="E10402" t="s">
        <v>27</v>
      </c>
      <c r="J10402">
        <v>3083579</v>
      </c>
      <c r="K10402" s="47">
        <v>2963867</v>
      </c>
      <c r="L10402" s="47">
        <v>2963999</v>
      </c>
      <c r="N10402">
        <v>15</v>
      </c>
      <c r="O10402">
        <v>2212</v>
      </c>
      <c r="P10402">
        <v>2344</v>
      </c>
      <c r="Q10402" t="s">
        <v>13298</v>
      </c>
      <c r="R10402">
        <v>1808</v>
      </c>
      <c r="S10402">
        <v>1940</v>
      </c>
    </row>
    <row r="10403" spans="1:19" x14ac:dyDescent="0.3">
      <c r="A10403" s="60" t="s">
        <v>132</v>
      </c>
      <c r="B10403" s="60">
        <v>-1</v>
      </c>
      <c r="C10403" s="60" t="s">
        <v>1044</v>
      </c>
      <c r="D10403" s="62" t="str">
        <f>INDEX(Transcripts[#Data], MATCH(Exons[[#This Row],[Transcript stable ID]], Transcripts[Transcript stable ID], 0), 4)</f>
        <v>NM_032415.5</v>
      </c>
      <c r="E10403" t="s">
        <v>27</v>
      </c>
      <c r="J10403">
        <v>3083579</v>
      </c>
      <c r="K10403" s="47">
        <v>2962766</v>
      </c>
      <c r="L10403" s="47">
        <v>2962967</v>
      </c>
      <c r="N10403">
        <v>16</v>
      </c>
      <c r="O10403">
        <v>2345</v>
      </c>
      <c r="P10403">
        <v>2546</v>
      </c>
      <c r="Q10403" t="s">
        <v>13299</v>
      </c>
      <c r="R10403">
        <v>1941</v>
      </c>
      <c r="S10403">
        <v>2142</v>
      </c>
    </row>
    <row r="10404" spans="1:19" x14ac:dyDescent="0.3">
      <c r="A10404" s="60" t="s">
        <v>132</v>
      </c>
      <c r="B10404" s="60">
        <v>-1</v>
      </c>
      <c r="C10404" s="60" t="s">
        <v>1044</v>
      </c>
      <c r="D10404" s="62" t="str">
        <f>INDEX(Transcripts[#Data], MATCH(Exons[[#This Row],[Transcript stable ID]], Transcripts[Transcript stable ID], 0), 4)</f>
        <v>NM_032415.5</v>
      </c>
      <c r="E10404" t="s">
        <v>27</v>
      </c>
      <c r="J10404">
        <v>3083579</v>
      </c>
      <c r="K10404" s="47">
        <v>2962268</v>
      </c>
      <c r="L10404" s="47">
        <v>2962394</v>
      </c>
      <c r="N10404">
        <v>17</v>
      </c>
      <c r="O10404">
        <v>2547</v>
      </c>
      <c r="P10404">
        <v>2673</v>
      </c>
      <c r="Q10404" t="s">
        <v>13300</v>
      </c>
      <c r="R10404">
        <v>2143</v>
      </c>
      <c r="S10404">
        <v>2269</v>
      </c>
    </row>
    <row r="10405" spans="1:19" x14ac:dyDescent="0.3">
      <c r="A10405" s="60" t="s">
        <v>132</v>
      </c>
      <c r="B10405" s="60">
        <v>-1</v>
      </c>
      <c r="C10405" s="60" t="s">
        <v>1044</v>
      </c>
      <c r="D10405" s="62" t="str">
        <f>INDEX(Transcripts[#Data], MATCH(Exons[[#This Row],[Transcript stable ID]], Transcripts[Transcript stable ID], 0), 4)</f>
        <v>NM_032415.5</v>
      </c>
      <c r="E10405" t="s">
        <v>27</v>
      </c>
      <c r="J10405">
        <v>3083579</v>
      </c>
      <c r="K10405" s="47">
        <v>2959006</v>
      </c>
      <c r="L10405" s="47">
        <v>2959246</v>
      </c>
      <c r="N10405">
        <v>18</v>
      </c>
      <c r="O10405">
        <v>2674</v>
      </c>
      <c r="P10405">
        <v>2914</v>
      </c>
      <c r="Q10405" t="s">
        <v>13301</v>
      </c>
      <c r="R10405">
        <v>2270</v>
      </c>
      <c r="S10405">
        <v>2510</v>
      </c>
    </row>
    <row r="10406" spans="1:19" x14ac:dyDescent="0.3">
      <c r="A10406" s="60" t="s">
        <v>132</v>
      </c>
      <c r="B10406" s="60">
        <v>-1</v>
      </c>
      <c r="C10406" s="60" t="s">
        <v>1044</v>
      </c>
      <c r="D10406" s="62" t="str">
        <f>INDEX(Transcripts[#Data], MATCH(Exons[[#This Row],[Transcript stable ID]], Transcripts[Transcript stable ID], 0), 4)</f>
        <v>NM_032415.5</v>
      </c>
      <c r="E10406" t="s">
        <v>27</v>
      </c>
      <c r="J10406">
        <v>3083579</v>
      </c>
      <c r="K10406" s="47">
        <v>2958125</v>
      </c>
      <c r="L10406" s="47">
        <v>2958221</v>
      </c>
      <c r="N10406">
        <v>19</v>
      </c>
      <c r="O10406">
        <v>2915</v>
      </c>
      <c r="P10406">
        <v>3011</v>
      </c>
      <c r="Q10406" t="s">
        <v>13302</v>
      </c>
      <c r="R10406">
        <v>2511</v>
      </c>
      <c r="S10406">
        <v>2607</v>
      </c>
    </row>
    <row r="10407" spans="1:19" x14ac:dyDescent="0.3">
      <c r="A10407" s="60" t="s">
        <v>132</v>
      </c>
      <c r="B10407" s="60">
        <v>-1</v>
      </c>
      <c r="C10407" s="60" t="s">
        <v>1044</v>
      </c>
      <c r="D10407" s="62" t="str">
        <f>INDEX(Transcripts[#Data], MATCH(Exons[[#This Row],[Transcript stable ID]], Transcripts[Transcript stable ID], 0), 4)</f>
        <v>NM_032415.5</v>
      </c>
      <c r="E10407" t="s">
        <v>27</v>
      </c>
      <c r="J10407">
        <v>3083579</v>
      </c>
      <c r="K10407" s="47">
        <v>2956924</v>
      </c>
      <c r="L10407" s="47">
        <v>2957019</v>
      </c>
      <c r="N10407">
        <v>20</v>
      </c>
      <c r="O10407">
        <v>3012</v>
      </c>
      <c r="P10407">
        <v>3107</v>
      </c>
      <c r="Q10407" t="s">
        <v>13303</v>
      </c>
      <c r="R10407">
        <v>2608</v>
      </c>
      <c r="S10407">
        <v>2703</v>
      </c>
    </row>
    <row r="10408" spans="1:19" x14ac:dyDescent="0.3">
      <c r="A10408" s="60" t="s">
        <v>132</v>
      </c>
      <c r="B10408" s="60">
        <v>-1</v>
      </c>
      <c r="C10408" s="60" t="s">
        <v>1044</v>
      </c>
      <c r="D10408" s="62" t="str">
        <f>INDEX(Transcripts[#Data], MATCH(Exons[[#This Row],[Transcript stable ID]], Transcripts[Transcript stable ID], 0), 4)</f>
        <v>NM_032415.5</v>
      </c>
      <c r="E10408" t="s">
        <v>27</v>
      </c>
      <c r="J10408">
        <v>3083579</v>
      </c>
      <c r="K10408" s="47">
        <v>2954871</v>
      </c>
      <c r="L10408" s="47">
        <v>2955006</v>
      </c>
      <c r="N10408">
        <v>21</v>
      </c>
      <c r="O10408">
        <v>3108</v>
      </c>
      <c r="P10408">
        <v>3243</v>
      </c>
      <c r="Q10408" t="s">
        <v>13304</v>
      </c>
      <c r="R10408">
        <v>2704</v>
      </c>
      <c r="S10408">
        <v>2839</v>
      </c>
    </row>
    <row r="10409" spans="1:19" x14ac:dyDescent="0.3">
      <c r="A10409" s="60" t="s">
        <v>132</v>
      </c>
      <c r="B10409" s="60">
        <v>-1</v>
      </c>
      <c r="C10409" s="60" t="s">
        <v>1044</v>
      </c>
      <c r="D10409" s="62" t="str">
        <f>INDEX(Transcripts[#Data], MATCH(Exons[[#This Row],[Transcript stable ID]], Transcripts[Transcript stable ID], 0), 4)</f>
        <v>NM_032415.5</v>
      </c>
      <c r="E10409" t="s">
        <v>27</v>
      </c>
      <c r="J10409">
        <v>3083579</v>
      </c>
      <c r="K10409" s="47">
        <v>2952921</v>
      </c>
      <c r="L10409" s="47">
        <v>2953100</v>
      </c>
      <c r="N10409">
        <v>22</v>
      </c>
      <c r="O10409">
        <v>3244</v>
      </c>
      <c r="P10409">
        <v>3423</v>
      </c>
      <c r="Q10409" t="s">
        <v>13305</v>
      </c>
      <c r="R10409">
        <v>2840</v>
      </c>
      <c r="S10409">
        <v>3019</v>
      </c>
    </row>
    <row r="10410" spans="1:19" x14ac:dyDescent="0.3">
      <c r="A10410" s="60" t="s">
        <v>132</v>
      </c>
      <c r="B10410" s="60">
        <v>-1</v>
      </c>
      <c r="C10410" s="60" t="s">
        <v>1044</v>
      </c>
      <c r="D10410" s="62" t="str">
        <f>INDEX(Transcripts[#Data], MATCH(Exons[[#This Row],[Transcript stable ID]], Transcripts[Transcript stable ID], 0), 4)</f>
        <v>NM_032415.5</v>
      </c>
      <c r="E10410" t="s">
        <v>27</v>
      </c>
      <c r="J10410">
        <v>3083579</v>
      </c>
      <c r="K10410" s="47">
        <v>2951806</v>
      </c>
      <c r="L10410" s="47">
        <v>2951930</v>
      </c>
      <c r="N10410">
        <v>23</v>
      </c>
      <c r="O10410">
        <v>3424</v>
      </c>
      <c r="P10410">
        <v>3548</v>
      </c>
      <c r="Q10410" t="s">
        <v>13306</v>
      </c>
      <c r="R10410">
        <v>3020</v>
      </c>
      <c r="S10410">
        <v>3144</v>
      </c>
    </row>
    <row r="10411" spans="1:19" x14ac:dyDescent="0.3">
      <c r="A10411" s="60" t="s">
        <v>132</v>
      </c>
      <c r="B10411" s="60">
        <v>-1</v>
      </c>
      <c r="C10411" s="60" t="s">
        <v>1044</v>
      </c>
      <c r="D10411" s="62" t="str">
        <f>INDEX(Transcripts[#Data], MATCH(Exons[[#This Row],[Transcript stable ID]], Transcripts[Transcript stable ID], 0), 4)</f>
        <v>NM_032415.5</v>
      </c>
      <c r="E10411" t="s">
        <v>27</v>
      </c>
      <c r="J10411">
        <v>3083579</v>
      </c>
      <c r="K10411" s="47">
        <v>2949684</v>
      </c>
      <c r="L10411" s="47">
        <v>2949799</v>
      </c>
      <c r="N10411">
        <v>24</v>
      </c>
      <c r="O10411">
        <v>3549</v>
      </c>
      <c r="P10411">
        <v>3664</v>
      </c>
      <c r="Q10411" t="s">
        <v>13307</v>
      </c>
      <c r="R10411">
        <v>3145</v>
      </c>
      <c r="S10411">
        <v>3260</v>
      </c>
    </row>
    <row r="10412" spans="1:19" x14ac:dyDescent="0.3">
      <c r="A10412" s="60" t="s">
        <v>132</v>
      </c>
      <c r="B10412" s="60">
        <v>-1</v>
      </c>
      <c r="C10412" s="60" t="s">
        <v>1044</v>
      </c>
      <c r="D10412" s="62" t="str">
        <f>INDEX(Transcripts[#Data], MATCH(Exons[[#This Row],[Transcript stable ID]], Transcripts[Transcript stable ID], 0), 4)</f>
        <v>NM_032415.5</v>
      </c>
      <c r="E10412" t="s">
        <v>27</v>
      </c>
      <c r="H10412">
        <v>2945775</v>
      </c>
      <c r="I10412">
        <v>2946271</v>
      </c>
      <c r="J10412">
        <v>3083579</v>
      </c>
      <c r="K10412" s="47">
        <v>2945775</v>
      </c>
      <c r="L10412" s="47">
        <v>2946476</v>
      </c>
      <c r="N10412">
        <v>25</v>
      </c>
      <c r="O10412">
        <v>3665</v>
      </c>
      <c r="P10412">
        <v>3869</v>
      </c>
      <c r="Q10412" t="s">
        <v>13308</v>
      </c>
      <c r="R10412">
        <v>3261</v>
      </c>
      <c r="S10412">
        <v>3465</v>
      </c>
    </row>
    <row r="10413" spans="1:19" x14ac:dyDescent="0.3">
      <c r="A10413" s="60" t="s">
        <v>1657</v>
      </c>
      <c r="B10413" s="60">
        <v>-1</v>
      </c>
      <c r="C10413" s="60" t="s">
        <v>1663</v>
      </c>
      <c r="D10413" s="62" t="str">
        <f>INDEX(Transcripts[#Data], MATCH(Exons[[#This Row],[Transcript stable ID]], Transcripts[Transcript stable ID], 0), 4)</f>
        <v>NM_022148.3</v>
      </c>
      <c r="E10413" t="s">
        <v>27</v>
      </c>
      <c r="F10413">
        <v>1331528</v>
      </c>
      <c r="G10413">
        <v>1331530</v>
      </c>
      <c r="J10413">
        <v>1331530</v>
      </c>
      <c r="K10413" s="47">
        <v>1331449</v>
      </c>
      <c r="L10413" s="47">
        <v>1331530</v>
      </c>
      <c r="N10413">
        <v>1</v>
      </c>
      <c r="O10413">
        <v>4</v>
      </c>
      <c r="P10413">
        <v>82</v>
      </c>
      <c r="Q10413" t="s">
        <v>20167</v>
      </c>
      <c r="R10413">
        <v>1</v>
      </c>
      <c r="S10413">
        <v>79</v>
      </c>
    </row>
    <row r="10414" spans="1:19" x14ac:dyDescent="0.3">
      <c r="A10414" s="60" t="s">
        <v>1657</v>
      </c>
      <c r="B10414" s="60">
        <v>-1</v>
      </c>
      <c r="C10414" s="60" t="s">
        <v>1663</v>
      </c>
      <c r="D10414" s="62" t="str">
        <f>INDEX(Transcripts[#Data], MATCH(Exons[[#This Row],[Transcript stable ID]], Transcripts[Transcript stable ID], 0), 4)</f>
        <v>NM_022148.3</v>
      </c>
      <c r="E10414" t="s">
        <v>27</v>
      </c>
      <c r="J10414">
        <v>1331530</v>
      </c>
      <c r="K10414" s="47">
        <v>1327699</v>
      </c>
      <c r="L10414" s="47">
        <v>1327801</v>
      </c>
      <c r="N10414">
        <v>2</v>
      </c>
      <c r="O10414">
        <v>83</v>
      </c>
      <c r="P10414">
        <v>185</v>
      </c>
      <c r="Q10414" t="s">
        <v>12259</v>
      </c>
      <c r="R10414">
        <v>80</v>
      </c>
      <c r="S10414">
        <v>182</v>
      </c>
    </row>
    <row r="10415" spans="1:19" x14ac:dyDescent="0.3">
      <c r="A10415" s="60" t="s">
        <v>1657</v>
      </c>
      <c r="B10415" s="60">
        <v>-1</v>
      </c>
      <c r="C10415" s="60" t="s">
        <v>1663</v>
      </c>
      <c r="D10415" s="62" t="str">
        <f>INDEX(Transcripts[#Data], MATCH(Exons[[#This Row],[Transcript stable ID]], Transcripts[Transcript stable ID], 0), 4)</f>
        <v>NM_022148.3</v>
      </c>
      <c r="E10415" t="s">
        <v>27</v>
      </c>
      <c r="J10415">
        <v>1331530</v>
      </c>
      <c r="K10415" s="47">
        <v>1325326</v>
      </c>
      <c r="L10415" s="47">
        <v>1325492</v>
      </c>
      <c r="N10415">
        <v>3</v>
      </c>
      <c r="O10415">
        <v>186</v>
      </c>
      <c r="P10415">
        <v>352</v>
      </c>
      <c r="Q10415" t="s">
        <v>12260</v>
      </c>
      <c r="R10415">
        <v>183</v>
      </c>
      <c r="S10415">
        <v>349</v>
      </c>
    </row>
    <row r="10416" spans="1:19" x14ac:dyDescent="0.3">
      <c r="A10416" s="60" t="s">
        <v>1657</v>
      </c>
      <c r="B10416" s="60">
        <v>-1</v>
      </c>
      <c r="C10416" s="60" t="s">
        <v>1663</v>
      </c>
      <c r="D10416" s="62" t="str">
        <f>INDEX(Transcripts[#Data], MATCH(Exons[[#This Row],[Transcript stable ID]], Transcripts[Transcript stable ID], 0), 4)</f>
        <v>NM_022148.3</v>
      </c>
      <c r="E10416" t="s">
        <v>27</v>
      </c>
      <c r="J10416">
        <v>1331530</v>
      </c>
      <c r="K10416" s="47">
        <v>1321272</v>
      </c>
      <c r="L10416" s="47">
        <v>1321405</v>
      </c>
      <c r="N10416">
        <v>4</v>
      </c>
      <c r="O10416">
        <v>353</v>
      </c>
      <c r="P10416">
        <v>486</v>
      </c>
      <c r="Q10416" t="s">
        <v>12261</v>
      </c>
      <c r="R10416">
        <v>350</v>
      </c>
      <c r="S10416">
        <v>483</v>
      </c>
    </row>
    <row r="10417" spans="1:19" x14ac:dyDescent="0.3">
      <c r="A10417" s="60" t="s">
        <v>1657</v>
      </c>
      <c r="B10417" s="60">
        <v>-1</v>
      </c>
      <c r="C10417" s="60" t="s">
        <v>1663</v>
      </c>
      <c r="D10417" s="62" t="str">
        <f>INDEX(Transcripts[#Data], MATCH(Exons[[#This Row],[Transcript stable ID]], Transcripts[Transcript stable ID], 0), 4)</f>
        <v>NM_022148.3</v>
      </c>
      <c r="E10417" t="s">
        <v>27</v>
      </c>
      <c r="J10417">
        <v>1331530</v>
      </c>
      <c r="K10417" s="47">
        <v>1317419</v>
      </c>
      <c r="L10417" s="47">
        <v>1317581</v>
      </c>
      <c r="N10417">
        <v>5</v>
      </c>
      <c r="O10417">
        <v>487</v>
      </c>
      <c r="P10417">
        <v>649</v>
      </c>
      <c r="Q10417" t="s">
        <v>12262</v>
      </c>
      <c r="R10417">
        <v>484</v>
      </c>
      <c r="S10417">
        <v>646</v>
      </c>
    </row>
    <row r="10418" spans="1:19" x14ac:dyDescent="0.3">
      <c r="A10418" s="60" t="s">
        <v>1657</v>
      </c>
      <c r="B10418" s="60">
        <v>-1</v>
      </c>
      <c r="C10418" s="60" t="s">
        <v>1663</v>
      </c>
      <c r="D10418" s="62" t="str">
        <f>INDEX(Transcripts[#Data], MATCH(Exons[[#This Row],[Transcript stable ID]], Transcripts[Transcript stable ID], 0), 4)</f>
        <v>NM_022148.3</v>
      </c>
      <c r="E10418" t="s">
        <v>27</v>
      </c>
      <c r="J10418">
        <v>1331530</v>
      </c>
      <c r="K10418" s="47">
        <v>1314894</v>
      </c>
      <c r="L10418" s="47">
        <v>1315014</v>
      </c>
      <c r="N10418">
        <v>6</v>
      </c>
      <c r="O10418">
        <v>650</v>
      </c>
      <c r="P10418">
        <v>770</v>
      </c>
      <c r="Q10418" t="s">
        <v>20168</v>
      </c>
      <c r="R10418">
        <v>647</v>
      </c>
      <c r="S10418">
        <v>767</v>
      </c>
    </row>
    <row r="10419" spans="1:19" x14ac:dyDescent="0.3">
      <c r="A10419" s="60" t="s">
        <v>9835</v>
      </c>
      <c r="B10419" s="60">
        <v>-1</v>
      </c>
      <c r="C10419" s="60" t="s">
        <v>9850</v>
      </c>
      <c r="D10419" s="62" t="str">
        <f>INDEX(Transcripts[#Data], MATCH(Exons[[#This Row],[Transcript stable ID]], Transcripts[Transcript stable ID], 0), 4)</f>
        <v>NM_001317919.1</v>
      </c>
      <c r="E10419" t="s">
        <v>27</v>
      </c>
      <c r="F10419">
        <v>30310421</v>
      </c>
      <c r="G10419">
        <v>30310901</v>
      </c>
      <c r="J10419">
        <v>30310901</v>
      </c>
      <c r="K10419" s="47">
        <v>30310421</v>
      </c>
      <c r="L10419" s="47">
        <v>30310901</v>
      </c>
      <c r="N10419">
        <v>1</v>
      </c>
      <c r="Q10419" t="s">
        <v>20169</v>
      </c>
    </row>
    <row r="10420" spans="1:19" x14ac:dyDescent="0.3">
      <c r="A10420" s="60" t="s">
        <v>9835</v>
      </c>
      <c r="B10420" s="60">
        <v>-1</v>
      </c>
      <c r="C10420" s="60" t="s">
        <v>9850</v>
      </c>
      <c r="D10420" s="62" t="str">
        <f>INDEX(Transcripts[#Data], MATCH(Exons[[#This Row],[Transcript stable ID]], Transcripts[Transcript stable ID], 0), 4)</f>
        <v>NM_001317919.1</v>
      </c>
      <c r="E10420" t="s">
        <v>27</v>
      </c>
      <c r="F10420">
        <v>30310022</v>
      </c>
      <c r="G10420">
        <v>30310133</v>
      </c>
      <c r="J10420">
        <v>30310901</v>
      </c>
      <c r="K10420" s="47">
        <v>30309458</v>
      </c>
      <c r="L10420" s="47">
        <v>30310133</v>
      </c>
      <c r="N10420">
        <v>2</v>
      </c>
      <c r="O10420">
        <v>594</v>
      </c>
      <c r="P10420">
        <v>1157</v>
      </c>
      <c r="Q10420" t="s">
        <v>20170</v>
      </c>
      <c r="R10420">
        <v>1</v>
      </c>
      <c r="S10420">
        <v>564</v>
      </c>
    </row>
    <row r="10421" spans="1:19" x14ac:dyDescent="0.3">
      <c r="A10421" s="60" t="s">
        <v>9835</v>
      </c>
      <c r="B10421" s="60">
        <v>-1</v>
      </c>
      <c r="C10421" s="60" t="s">
        <v>9847</v>
      </c>
      <c r="D10421" s="62" t="str">
        <f>INDEX(Transcripts[#Data], MATCH(Exons[[#This Row],[Transcript stable ID]], Transcripts[Transcript stable ID], 0), 4)</f>
        <v>NM_001317921.1</v>
      </c>
      <c r="E10421" t="s">
        <v>27</v>
      </c>
      <c r="F10421">
        <v>30311538</v>
      </c>
      <c r="G10421">
        <v>30311703</v>
      </c>
      <c r="J10421">
        <v>30311703</v>
      </c>
      <c r="K10421" s="47">
        <v>30311538</v>
      </c>
      <c r="L10421" s="47">
        <v>30311703</v>
      </c>
      <c r="N10421">
        <v>1</v>
      </c>
      <c r="Q10421" t="s">
        <v>20171</v>
      </c>
    </row>
    <row r="10422" spans="1:19" x14ac:dyDescent="0.3">
      <c r="A10422" s="60" t="s">
        <v>9835</v>
      </c>
      <c r="B10422" s="60">
        <v>-1</v>
      </c>
      <c r="C10422" s="60" t="s">
        <v>9847</v>
      </c>
      <c r="D10422" s="62" t="str">
        <f>INDEX(Transcripts[#Data], MATCH(Exons[[#This Row],[Transcript stable ID]], Transcripts[Transcript stable ID], 0), 4)</f>
        <v>NM_001317921.1</v>
      </c>
      <c r="E10422" t="s">
        <v>27</v>
      </c>
      <c r="F10422">
        <v>30310022</v>
      </c>
      <c r="G10422">
        <v>30310133</v>
      </c>
      <c r="J10422">
        <v>30311703</v>
      </c>
      <c r="K10422" s="47">
        <v>30309458</v>
      </c>
      <c r="L10422" s="47">
        <v>30310133</v>
      </c>
      <c r="N10422">
        <v>2</v>
      </c>
      <c r="O10422">
        <v>279</v>
      </c>
      <c r="P10422">
        <v>842</v>
      </c>
      <c r="Q10422" t="s">
        <v>20172</v>
      </c>
      <c r="R10422">
        <v>1</v>
      </c>
      <c r="S10422">
        <v>564</v>
      </c>
    </row>
    <row r="10423" spans="1:19" x14ac:dyDescent="0.3">
      <c r="A10423" s="60" t="s">
        <v>9835</v>
      </c>
      <c r="B10423" s="60">
        <v>-1</v>
      </c>
      <c r="C10423" s="60" t="s">
        <v>9847</v>
      </c>
      <c r="D10423" s="62" t="str">
        <f>INDEX(Transcripts[#Data], MATCH(Exons[[#This Row],[Transcript stable ID]], Transcripts[Transcript stable ID], 0), 4)</f>
        <v>NM_001317921.1</v>
      </c>
      <c r="E10423" t="s">
        <v>27</v>
      </c>
      <c r="J10423">
        <v>30311703</v>
      </c>
      <c r="K10423" s="47">
        <v>30253838</v>
      </c>
      <c r="L10423" s="47">
        <v>30253889</v>
      </c>
      <c r="N10423">
        <v>3</v>
      </c>
      <c r="O10423">
        <v>843</v>
      </c>
      <c r="P10423">
        <v>894</v>
      </c>
      <c r="Q10423" t="s">
        <v>20173</v>
      </c>
      <c r="R10423">
        <v>565</v>
      </c>
      <c r="S10423">
        <v>616</v>
      </c>
    </row>
    <row r="10424" spans="1:19" x14ac:dyDescent="0.3">
      <c r="A10424" s="60" t="s">
        <v>9835</v>
      </c>
      <c r="B10424" s="60">
        <v>-1</v>
      </c>
      <c r="C10424" s="60" t="s">
        <v>9853</v>
      </c>
      <c r="D10424" s="62" t="str">
        <f>INDEX(Transcripts[#Data], MATCH(Exons[[#This Row],[Transcript stable ID]], Transcripts[Transcript stable ID], 0), 4)</f>
        <v>NM_001322240.1</v>
      </c>
      <c r="E10424" t="s">
        <v>27</v>
      </c>
      <c r="F10424">
        <v>30311538</v>
      </c>
      <c r="G10424">
        <v>30311757</v>
      </c>
      <c r="J10424">
        <v>30311757</v>
      </c>
      <c r="K10424" s="47">
        <v>30311538</v>
      </c>
      <c r="L10424" s="47">
        <v>30311757</v>
      </c>
      <c r="N10424">
        <v>1</v>
      </c>
      <c r="Q10424" t="s">
        <v>20174</v>
      </c>
    </row>
    <row r="10425" spans="1:19" x14ac:dyDescent="0.3">
      <c r="A10425" s="60" t="s">
        <v>9835</v>
      </c>
      <c r="B10425" s="60">
        <v>-1</v>
      </c>
      <c r="C10425" s="60" t="s">
        <v>9853</v>
      </c>
      <c r="D10425" s="62" t="str">
        <f>INDEX(Transcripts[#Data], MATCH(Exons[[#This Row],[Transcript stable ID]], Transcripts[Transcript stable ID], 0), 4)</f>
        <v>NM_001322240.1</v>
      </c>
      <c r="E10425" t="s">
        <v>27</v>
      </c>
      <c r="F10425">
        <v>30310022</v>
      </c>
      <c r="G10425">
        <v>30310151</v>
      </c>
      <c r="J10425">
        <v>30311757</v>
      </c>
      <c r="K10425" s="47">
        <v>30309458</v>
      </c>
      <c r="L10425" s="47">
        <v>30310151</v>
      </c>
      <c r="N10425">
        <v>2</v>
      </c>
      <c r="O10425">
        <v>351</v>
      </c>
      <c r="P10425">
        <v>914</v>
      </c>
      <c r="Q10425" t="s">
        <v>20175</v>
      </c>
      <c r="R10425">
        <v>1</v>
      </c>
      <c r="S10425">
        <v>564</v>
      </c>
    </row>
    <row r="10426" spans="1:19" x14ac:dyDescent="0.3">
      <c r="A10426" s="60" t="s">
        <v>943</v>
      </c>
      <c r="B10426" s="60">
        <v>-1</v>
      </c>
      <c r="C10426" s="60" t="s">
        <v>950</v>
      </c>
      <c r="D10426" s="62" t="str">
        <f>INDEX(Transcripts[#Data], MATCH(Exons[[#This Row],[Transcript stable ID]], Transcripts[Transcript stable ID], 0), 4)</f>
        <v>NM_001317188.1</v>
      </c>
      <c r="E10426" t="s">
        <v>27</v>
      </c>
      <c r="J10426">
        <v>190444942</v>
      </c>
      <c r="K10426" s="47">
        <v>190233995</v>
      </c>
      <c r="L10426" s="47">
        <v>190234185</v>
      </c>
      <c r="N10426">
        <v>3</v>
      </c>
      <c r="O10426">
        <v>320</v>
      </c>
      <c r="P10426">
        <v>510</v>
      </c>
      <c r="Q10426" t="s">
        <v>17879</v>
      </c>
      <c r="R10426">
        <v>122</v>
      </c>
      <c r="S10426">
        <v>312</v>
      </c>
    </row>
    <row r="10427" spans="1:19" x14ac:dyDescent="0.3">
      <c r="A10427" s="60" t="s">
        <v>943</v>
      </c>
      <c r="B10427" s="60">
        <v>-1</v>
      </c>
      <c r="C10427" s="60" t="s">
        <v>950</v>
      </c>
      <c r="D10427" s="62" t="str">
        <f>INDEX(Transcripts[#Data], MATCH(Exons[[#This Row],[Transcript stable ID]], Transcripts[Transcript stable ID], 0), 4)</f>
        <v>NM_001317188.1</v>
      </c>
      <c r="E10427" t="s">
        <v>27</v>
      </c>
      <c r="J10427">
        <v>190444942</v>
      </c>
      <c r="K10427" s="47">
        <v>190203502</v>
      </c>
      <c r="L10427" s="47">
        <v>190203607</v>
      </c>
      <c r="N10427">
        <v>4</v>
      </c>
      <c r="O10427">
        <v>511</v>
      </c>
      <c r="P10427">
        <v>616</v>
      </c>
      <c r="Q10427" t="s">
        <v>17880</v>
      </c>
      <c r="R10427">
        <v>313</v>
      </c>
      <c r="S10427">
        <v>418</v>
      </c>
    </row>
    <row r="10428" spans="1:19" x14ac:dyDescent="0.3">
      <c r="A10428" s="60" t="s">
        <v>943</v>
      </c>
      <c r="B10428" s="60">
        <v>-1</v>
      </c>
      <c r="C10428" s="60" t="s">
        <v>950</v>
      </c>
      <c r="D10428" s="62" t="str">
        <f>INDEX(Transcripts[#Data], MATCH(Exons[[#This Row],[Transcript stable ID]], Transcripts[Transcript stable ID], 0), 4)</f>
        <v>NM_001317188.1</v>
      </c>
      <c r="E10428" t="s">
        <v>27</v>
      </c>
      <c r="J10428">
        <v>190444942</v>
      </c>
      <c r="K10428" s="47">
        <v>190195212</v>
      </c>
      <c r="L10428" s="47">
        <v>190195448</v>
      </c>
      <c r="N10428">
        <v>5</v>
      </c>
      <c r="O10428">
        <v>617</v>
      </c>
      <c r="P10428">
        <v>853</v>
      </c>
      <c r="Q10428" t="s">
        <v>17881</v>
      </c>
      <c r="R10428">
        <v>419</v>
      </c>
      <c r="S10428">
        <v>655</v>
      </c>
    </row>
    <row r="10429" spans="1:19" x14ac:dyDescent="0.3">
      <c r="A10429" s="60" t="s">
        <v>943</v>
      </c>
      <c r="B10429" s="60">
        <v>-1</v>
      </c>
      <c r="C10429" s="60" t="s">
        <v>950</v>
      </c>
      <c r="D10429" s="62" t="str">
        <f>INDEX(Transcripts[#Data], MATCH(Exons[[#This Row],[Transcript stable ID]], Transcripts[Transcript stable ID], 0), 4)</f>
        <v>NM_001317188.1</v>
      </c>
      <c r="E10429" t="s">
        <v>27</v>
      </c>
      <c r="J10429">
        <v>190444942</v>
      </c>
      <c r="K10429" s="47">
        <v>190129798</v>
      </c>
      <c r="L10429" s="47">
        <v>190130020</v>
      </c>
      <c r="N10429">
        <v>6</v>
      </c>
      <c r="O10429">
        <v>854</v>
      </c>
      <c r="P10429">
        <v>1076</v>
      </c>
      <c r="Q10429" t="s">
        <v>17882</v>
      </c>
      <c r="R10429">
        <v>656</v>
      </c>
      <c r="S10429">
        <v>878</v>
      </c>
    </row>
    <row r="10430" spans="1:19" x14ac:dyDescent="0.3">
      <c r="A10430" s="60" t="s">
        <v>943</v>
      </c>
      <c r="B10430" s="60">
        <v>-1</v>
      </c>
      <c r="C10430" s="60" t="s">
        <v>950</v>
      </c>
      <c r="D10430" s="62" t="str">
        <f>INDEX(Transcripts[#Data], MATCH(Exons[[#This Row],[Transcript stable ID]], Transcripts[Transcript stable ID], 0), 4)</f>
        <v>NM_001317188.1</v>
      </c>
      <c r="E10430" t="s">
        <v>27</v>
      </c>
      <c r="F10430">
        <v>190444910</v>
      </c>
      <c r="G10430">
        <v>190444942</v>
      </c>
      <c r="J10430">
        <v>190444942</v>
      </c>
      <c r="K10430" s="47">
        <v>190444910</v>
      </c>
      <c r="L10430" s="47">
        <v>190444942</v>
      </c>
      <c r="N10430">
        <v>1</v>
      </c>
      <c r="Q10430" t="s">
        <v>20176</v>
      </c>
    </row>
    <row r="10431" spans="1:19" x14ac:dyDescent="0.3">
      <c r="A10431" s="60" t="s">
        <v>943</v>
      </c>
      <c r="B10431" s="60">
        <v>-1</v>
      </c>
      <c r="C10431" s="60" t="s">
        <v>950</v>
      </c>
      <c r="D10431" s="62" t="str">
        <f>INDEX(Transcripts[#Data], MATCH(Exons[[#This Row],[Transcript stable ID]], Transcripts[Transcript stable ID], 0), 4)</f>
        <v>NM_001317188.1</v>
      </c>
      <c r="E10431" t="s">
        <v>27</v>
      </c>
      <c r="F10431">
        <v>190423906</v>
      </c>
      <c r="G10431">
        <v>190424070</v>
      </c>
      <c r="J10431">
        <v>190444942</v>
      </c>
      <c r="K10431" s="47">
        <v>190423785</v>
      </c>
      <c r="L10431" s="47">
        <v>190424070</v>
      </c>
      <c r="N10431">
        <v>2</v>
      </c>
      <c r="O10431">
        <v>199</v>
      </c>
      <c r="P10431">
        <v>319</v>
      </c>
      <c r="Q10431" t="s">
        <v>20177</v>
      </c>
      <c r="R10431">
        <v>1</v>
      </c>
      <c r="S10431">
        <v>121</v>
      </c>
    </row>
    <row r="10432" spans="1:19" x14ac:dyDescent="0.3">
      <c r="A10432" s="60" t="s">
        <v>943</v>
      </c>
      <c r="B10432" s="60">
        <v>-1</v>
      </c>
      <c r="C10432" s="60" t="s">
        <v>950</v>
      </c>
      <c r="D10432" s="62" t="str">
        <f>INDEX(Transcripts[#Data], MATCH(Exons[[#This Row],[Transcript stable ID]], Transcripts[Transcript stable ID], 0), 4)</f>
        <v>NM_001317188.1</v>
      </c>
      <c r="E10432" t="s">
        <v>27</v>
      </c>
      <c r="H10432">
        <v>190066797</v>
      </c>
      <c r="I10432">
        <v>190067147</v>
      </c>
      <c r="J10432">
        <v>190444942</v>
      </c>
      <c r="K10432" s="47">
        <v>190066797</v>
      </c>
      <c r="L10432" s="47">
        <v>190068264</v>
      </c>
      <c r="N10432">
        <v>7</v>
      </c>
      <c r="O10432">
        <v>1077</v>
      </c>
      <c r="P10432">
        <v>2193</v>
      </c>
      <c r="Q10432" t="s">
        <v>20178</v>
      </c>
      <c r="R10432">
        <v>879</v>
      </c>
      <c r="S10432">
        <v>1995</v>
      </c>
    </row>
    <row r="10433" spans="1:19" x14ac:dyDescent="0.3">
      <c r="A10433" s="60" t="s">
        <v>142</v>
      </c>
      <c r="B10433" s="60">
        <v>1</v>
      </c>
      <c r="C10433" s="60" t="s">
        <v>8097</v>
      </c>
      <c r="D10433" s="62" t="str">
        <f>INDEX(Transcripts[#Data], MATCH(Exons[[#This Row],[Transcript stable ID]], Transcripts[Transcript stable ID], 0), 4)</f>
        <v>NM_001291424.1</v>
      </c>
      <c r="E10433" t="s">
        <v>27</v>
      </c>
      <c r="J10433">
        <v>111872666</v>
      </c>
      <c r="K10433" s="47">
        <v>111884557</v>
      </c>
      <c r="L10433" s="47">
        <v>111884658</v>
      </c>
      <c r="N10433">
        <v>2</v>
      </c>
      <c r="O10433">
        <v>167</v>
      </c>
      <c r="P10433">
        <v>268</v>
      </c>
      <c r="Q10433" t="s">
        <v>14326</v>
      </c>
      <c r="R10433">
        <v>127</v>
      </c>
      <c r="S10433">
        <v>228</v>
      </c>
    </row>
    <row r="10434" spans="1:19" x14ac:dyDescent="0.3">
      <c r="A10434" s="60" t="s">
        <v>142</v>
      </c>
      <c r="B10434" s="60">
        <v>1</v>
      </c>
      <c r="C10434" s="60" t="s">
        <v>8097</v>
      </c>
      <c r="D10434" s="62" t="str">
        <f>INDEX(Transcripts[#Data], MATCH(Exons[[#This Row],[Transcript stable ID]], Transcripts[Transcript stable ID], 0), 4)</f>
        <v>NM_001291424.1</v>
      </c>
      <c r="E10434" t="s">
        <v>27</v>
      </c>
      <c r="J10434">
        <v>111872666</v>
      </c>
      <c r="K10434" s="47">
        <v>111884746</v>
      </c>
      <c r="L10434" s="47">
        <v>111884837</v>
      </c>
      <c r="N10434">
        <v>3</v>
      </c>
      <c r="O10434">
        <v>269</v>
      </c>
      <c r="P10434">
        <v>360</v>
      </c>
      <c r="Q10434" t="s">
        <v>14327</v>
      </c>
      <c r="R10434">
        <v>229</v>
      </c>
      <c r="S10434">
        <v>320</v>
      </c>
    </row>
    <row r="10435" spans="1:19" x14ac:dyDescent="0.3">
      <c r="A10435" s="60" t="s">
        <v>142</v>
      </c>
      <c r="B10435" s="60">
        <v>1</v>
      </c>
      <c r="C10435" s="60" t="s">
        <v>8097</v>
      </c>
      <c r="D10435" s="62" t="str">
        <f>INDEX(Transcripts[#Data], MATCH(Exons[[#This Row],[Transcript stable ID]], Transcripts[Transcript stable ID], 0), 4)</f>
        <v>NM_001291424.1</v>
      </c>
      <c r="E10435" t="s">
        <v>27</v>
      </c>
      <c r="J10435">
        <v>111872666</v>
      </c>
      <c r="K10435" s="47">
        <v>111884929</v>
      </c>
      <c r="L10435" s="47">
        <v>111885023</v>
      </c>
      <c r="N10435">
        <v>4</v>
      </c>
      <c r="O10435">
        <v>361</v>
      </c>
      <c r="P10435">
        <v>455</v>
      </c>
      <c r="Q10435" t="s">
        <v>14328</v>
      </c>
      <c r="R10435">
        <v>321</v>
      </c>
      <c r="S10435">
        <v>415</v>
      </c>
    </row>
    <row r="10436" spans="1:19" x14ac:dyDescent="0.3">
      <c r="A10436" s="60" t="s">
        <v>142</v>
      </c>
      <c r="B10436" s="60">
        <v>1</v>
      </c>
      <c r="C10436" s="60" t="s">
        <v>8097</v>
      </c>
      <c r="D10436" s="62" t="str">
        <f>INDEX(Transcripts[#Data], MATCH(Exons[[#This Row],[Transcript stable ID]], Transcripts[Transcript stable ID], 0), 4)</f>
        <v>NM_001291424.1</v>
      </c>
      <c r="E10436" t="s">
        <v>27</v>
      </c>
      <c r="J10436">
        <v>111872666</v>
      </c>
      <c r="K10436" s="47">
        <v>111885134</v>
      </c>
      <c r="L10436" s="47">
        <v>111885348</v>
      </c>
      <c r="N10436">
        <v>5</v>
      </c>
      <c r="O10436">
        <v>456</v>
      </c>
      <c r="P10436">
        <v>670</v>
      </c>
      <c r="Q10436" t="s">
        <v>14329</v>
      </c>
      <c r="R10436">
        <v>416</v>
      </c>
      <c r="S10436">
        <v>630</v>
      </c>
    </row>
    <row r="10437" spans="1:19" x14ac:dyDescent="0.3">
      <c r="A10437" s="60" t="s">
        <v>142</v>
      </c>
      <c r="B10437" s="60">
        <v>1</v>
      </c>
      <c r="C10437" s="60" t="s">
        <v>8097</v>
      </c>
      <c r="D10437" s="62" t="str">
        <f>INDEX(Transcripts[#Data], MATCH(Exons[[#This Row],[Transcript stable ID]], Transcripts[Transcript stable ID], 0), 4)</f>
        <v>NM_001291424.1</v>
      </c>
      <c r="E10437" t="s">
        <v>27</v>
      </c>
      <c r="J10437">
        <v>111872666</v>
      </c>
      <c r="K10437" s="47">
        <v>111885460</v>
      </c>
      <c r="L10437" s="47">
        <v>111885631</v>
      </c>
      <c r="N10437">
        <v>6</v>
      </c>
      <c r="O10437">
        <v>671</v>
      </c>
      <c r="P10437">
        <v>842</v>
      </c>
      <c r="Q10437" t="s">
        <v>14330</v>
      </c>
      <c r="R10437">
        <v>631</v>
      </c>
      <c r="S10437">
        <v>802</v>
      </c>
    </row>
    <row r="10438" spans="1:19" x14ac:dyDescent="0.3">
      <c r="A10438" s="60" t="s">
        <v>142</v>
      </c>
      <c r="B10438" s="60">
        <v>1</v>
      </c>
      <c r="C10438" s="60" t="s">
        <v>8097</v>
      </c>
      <c r="D10438" s="62" t="str">
        <f>INDEX(Transcripts[#Data], MATCH(Exons[[#This Row],[Transcript stable ID]], Transcripts[Transcript stable ID], 0), 4)</f>
        <v>NM_001291424.1</v>
      </c>
      <c r="E10438" t="s">
        <v>27</v>
      </c>
      <c r="F10438">
        <v>111872666</v>
      </c>
      <c r="G10438">
        <v>111872705</v>
      </c>
      <c r="J10438">
        <v>111872666</v>
      </c>
      <c r="K10438" s="47">
        <v>111872666</v>
      </c>
      <c r="L10438" s="47">
        <v>111872831</v>
      </c>
      <c r="N10438">
        <v>1</v>
      </c>
      <c r="O10438">
        <v>41</v>
      </c>
      <c r="P10438">
        <v>166</v>
      </c>
      <c r="Q10438" t="s">
        <v>20179</v>
      </c>
      <c r="R10438">
        <v>1</v>
      </c>
      <c r="S10438">
        <v>126</v>
      </c>
    </row>
    <row r="10439" spans="1:19" x14ac:dyDescent="0.3">
      <c r="A10439" s="60" t="s">
        <v>142</v>
      </c>
      <c r="B10439" s="60">
        <v>1</v>
      </c>
      <c r="C10439" s="60" t="s">
        <v>8097</v>
      </c>
      <c r="D10439" s="62" t="str">
        <f>INDEX(Transcripts[#Data], MATCH(Exons[[#This Row],[Transcript stable ID]], Transcripts[Transcript stable ID], 0), 4)</f>
        <v>NM_001291424.1</v>
      </c>
      <c r="E10439" t="s">
        <v>27</v>
      </c>
      <c r="H10439">
        <v>111886107</v>
      </c>
      <c r="I10439">
        <v>111887006</v>
      </c>
      <c r="J10439">
        <v>111872666</v>
      </c>
      <c r="K10439" s="47">
        <v>111885787</v>
      </c>
      <c r="L10439" s="47">
        <v>111887006</v>
      </c>
      <c r="N10439">
        <v>7</v>
      </c>
      <c r="O10439">
        <v>843</v>
      </c>
      <c r="P10439">
        <v>1162</v>
      </c>
      <c r="Q10439" t="s">
        <v>20180</v>
      </c>
      <c r="R10439">
        <v>803</v>
      </c>
      <c r="S10439">
        <v>1122</v>
      </c>
    </row>
    <row r="10440" spans="1:19" x14ac:dyDescent="0.3">
      <c r="A10440" s="60" t="s">
        <v>1598</v>
      </c>
      <c r="B10440" s="60">
        <v>1</v>
      </c>
      <c r="C10440" s="60" t="s">
        <v>1604</v>
      </c>
      <c r="D10440" s="62" t="str">
        <f>INDEX(Transcripts[#Data], MATCH(Exons[[#This Row],[Transcript stable ID]], Transcripts[Transcript stable ID], 0), 4)</f>
        <v>NM_001304815.1</v>
      </c>
      <c r="E10440" t="s">
        <v>27</v>
      </c>
      <c r="F10440">
        <v>42772689</v>
      </c>
      <c r="G10440">
        <v>42772746</v>
      </c>
      <c r="J10440">
        <v>42772689</v>
      </c>
      <c r="K10440" s="47">
        <v>42772689</v>
      </c>
      <c r="L10440" s="47">
        <v>42772746</v>
      </c>
      <c r="N10440">
        <v>1</v>
      </c>
      <c r="Q10440" t="s">
        <v>20181</v>
      </c>
    </row>
    <row r="10441" spans="1:19" x14ac:dyDescent="0.3">
      <c r="A10441" s="60" t="s">
        <v>1598</v>
      </c>
      <c r="B10441" s="60">
        <v>1</v>
      </c>
      <c r="C10441" s="60" t="s">
        <v>1604</v>
      </c>
      <c r="D10441" s="62" t="str">
        <f>INDEX(Transcripts[#Data], MATCH(Exons[[#This Row],[Transcript stable ID]], Transcripts[Transcript stable ID], 0), 4)</f>
        <v>NM_001304815.1</v>
      </c>
      <c r="E10441" t="s">
        <v>27</v>
      </c>
      <c r="F10441">
        <v>42775926</v>
      </c>
      <c r="G10441">
        <v>42775935</v>
      </c>
      <c r="J10441">
        <v>42772689</v>
      </c>
      <c r="K10441" s="47">
        <v>42775926</v>
      </c>
      <c r="L10441" s="47">
        <v>42778729</v>
      </c>
      <c r="N10441">
        <v>2</v>
      </c>
      <c r="O10441">
        <v>69</v>
      </c>
      <c r="P10441">
        <v>2862</v>
      </c>
      <c r="Q10441" t="s">
        <v>20182</v>
      </c>
      <c r="R10441">
        <v>1</v>
      </c>
      <c r="S10441">
        <v>2794</v>
      </c>
    </row>
    <row r="10442" spans="1:19" x14ac:dyDescent="0.3">
      <c r="A10442" s="60" t="s">
        <v>1598</v>
      </c>
      <c r="B10442" s="60">
        <v>1</v>
      </c>
      <c r="C10442" s="60" t="s">
        <v>1604</v>
      </c>
      <c r="D10442" s="62" t="str">
        <f>INDEX(Transcripts[#Data], MATCH(Exons[[#This Row],[Transcript stable ID]], Transcripts[Transcript stable ID], 0), 4)</f>
        <v>NM_001304815.1</v>
      </c>
      <c r="E10442" t="s">
        <v>27</v>
      </c>
      <c r="J10442">
        <v>42772689</v>
      </c>
      <c r="K10442" s="47">
        <v>42790923</v>
      </c>
      <c r="L10442" s="47">
        <v>42791072</v>
      </c>
      <c r="N10442">
        <v>3</v>
      </c>
      <c r="O10442">
        <v>2863</v>
      </c>
      <c r="P10442">
        <v>3012</v>
      </c>
      <c r="Q10442" t="s">
        <v>13623</v>
      </c>
      <c r="R10442">
        <v>2795</v>
      </c>
      <c r="S10442">
        <v>2944</v>
      </c>
    </row>
    <row r="10443" spans="1:19" x14ac:dyDescent="0.3">
      <c r="A10443" s="60" t="s">
        <v>1598</v>
      </c>
      <c r="B10443" s="60">
        <v>1</v>
      </c>
      <c r="C10443" s="60" t="s">
        <v>1604</v>
      </c>
      <c r="D10443" s="62" t="str">
        <f>INDEX(Transcripts[#Data], MATCH(Exons[[#This Row],[Transcript stable ID]], Transcripts[Transcript stable ID], 0), 4)</f>
        <v>NM_001304815.1</v>
      </c>
      <c r="E10443" t="s">
        <v>27</v>
      </c>
      <c r="J10443">
        <v>42772689</v>
      </c>
      <c r="K10443" s="47">
        <v>42791158</v>
      </c>
      <c r="L10443" s="47">
        <v>42791392</v>
      </c>
      <c r="N10443">
        <v>4</v>
      </c>
      <c r="O10443">
        <v>3013</v>
      </c>
      <c r="P10443">
        <v>3247</v>
      </c>
      <c r="Q10443" t="s">
        <v>13624</v>
      </c>
      <c r="R10443">
        <v>2945</v>
      </c>
      <c r="S10443">
        <v>3179</v>
      </c>
    </row>
    <row r="10444" spans="1:19" x14ac:dyDescent="0.3">
      <c r="A10444" s="60" t="s">
        <v>1598</v>
      </c>
      <c r="B10444" s="60">
        <v>1</v>
      </c>
      <c r="C10444" s="60" t="s">
        <v>1604</v>
      </c>
      <c r="D10444" s="62" t="str">
        <f>INDEX(Transcripts[#Data], MATCH(Exons[[#This Row],[Transcript stable ID]], Transcripts[Transcript stable ID], 0), 4)</f>
        <v>NM_001304815.1</v>
      </c>
      <c r="E10444" t="s">
        <v>27</v>
      </c>
      <c r="J10444">
        <v>42772689</v>
      </c>
      <c r="K10444" s="47">
        <v>42791472</v>
      </c>
      <c r="L10444" s="47">
        <v>42791601</v>
      </c>
      <c r="N10444">
        <v>5</v>
      </c>
      <c r="O10444">
        <v>3248</v>
      </c>
      <c r="P10444">
        <v>3377</v>
      </c>
      <c r="Q10444" t="s">
        <v>13625</v>
      </c>
      <c r="R10444">
        <v>3180</v>
      </c>
      <c r="S10444">
        <v>3309</v>
      </c>
    </row>
    <row r="10445" spans="1:19" x14ac:dyDescent="0.3">
      <c r="A10445" s="60" t="s">
        <v>1598</v>
      </c>
      <c r="B10445" s="60">
        <v>1</v>
      </c>
      <c r="C10445" s="60" t="s">
        <v>1604</v>
      </c>
      <c r="D10445" s="62" t="str">
        <f>INDEX(Transcripts[#Data], MATCH(Exons[[#This Row],[Transcript stable ID]], Transcripts[Transcript stable ID], 0), 4)</f>
        <v>NM_001304815.1</v>
      </c>
      <c r="E10445" t="s">
        <v>27</v>
      </c>
      <c r="J10445">
        <v>42772689</v>
      </c>
      <c r="K10445" s="47">
        <v>42791697</v>
      </c>
      <c r="L10445" s="47">
        <v>42791879</v>
      </c>
      <c r="N10445">
        <v>6</v>
      </c>
      <c r="O10445">
        <v>3378</v>
      </c>
      <c r="P10445">
        <v>3560</v>
      </c>
      <c r="Q10445" t="s">
        <v>13626</v>
      </c>
      <c r="R10445">
        <v>3310</v>
      </c>
      <c r="S10445">
        <v>3492</v>
      </c>
    </row>
    <row r="10446" spans="1:19" x14ac:dyDescent="0.3">
      <c r="A10446" s="60" t="s">
        <v>1598</v>
      </c>
      <c r="B10446" s="60">
        <v>1</v>
      </c>
      <c r="C10446" s="60" t="s">
        <v>1604</v>
      </c>
      <c r="D10446" s="62" t="str">
        <f>INDEX(Transcripts[#Data], MATCH(Exons[[#This Row],[Transcript stable ID]], Transcripts[Transcript stable ID], 0), 4)</f>
        <v>NM_001304815.1</v>
      </c>
      <c r="E10446" t="s">
        <v>27</v>
      </c>
      <c r="J10446">
        <v>42772689</v>
      </c>
      <c r="K10446" s="47">
        <v>42791962</v>
      </c>
      <c r="L10446" s="47">
        <v>42792127</v>
      </c>
      <c r="N10446">
        <v>7</v>
      </c>
      <c r="O10446">
        <v>3561</v>
      </c>
      <c r="P10446">
        <v>3726</v>
      </c>
      <c r="Q10446" t="s">
        <v>13627</v>
      </c>
      <c r="R10446">
        <v>3493</v>
      </c>
      <c r="S10446">
        <v>3658</v>
      </c>
    </row>
    <row r="10447" spans="1:19" x14ac:dyDescent="0.3">
      <c r="A10447" s="60" t="s">
        <v>1598</v>
      </c>
      <c r="B10447" s="60">
        <v>1</v>
      </c>
      <c r="C10447" s="60" t="s">
        <v>1604</v>
      </c>
      <c r="D10447" s="62" t="str">
        <f>INDEX(Transcripts[#Data], MATCH(Exons[[#This Row],[Transcript stable ID]], Transcripts[Transcript stable ID], 0), 4)</f>
        <v>NM_001304815.1</v>
      </c>
      <c r="E10447" t="s">
        <v>27</v>
      </c>
      <c r="J10447">
        <v>42772689</v>
      </c>
      <c r="K10447" s="47">
        <v>42793040</v>
      </c>
      <c r="L10447" s="47">
        <v>42793242</v>
      </c>
      <c r="N10447">
        <v>8</v>
      </c>
      <c r="O10447">
        <v>3727</v>
      </c>
      <c r="P10447">
        <v>3929</v>
      </c>
      <c r="Q10447" t="s">
        <v>13628</v>
      </c>
      <c r="R10447">
        <v>3659</v>
      </c>
      <c r="S10447">
        <v>3861</v>
      </c>
    </row>
    <row r="10448" spans="1:19" x14ac:dyDescent="0.3">
      <c r="A10448" s="60" t="s">
        <v>1598</v>
      </c>
      <c r="B10448" s="60">
        <v>1</v>
      </c>
      <c r="C10448" s="60" t="s">
        <v>1604</v>
      </c>
      <c r="D10448" s="62" t="str">
        <f>INDEX(Transcripts[#Data], MATCH(Exons[[#This Row],[Transcript stable ID]], Transcripts[Transcript stable ID], 0), 4)</f>
        <v>NM_001304815.1</v>
      </c>
      <c r="E10448" t="s">
        <v>27</v>
      </c>
      <c r="J10448">
        <v>42772689</v>
      </c>
      <c r="K10448" s="47">
        <v>42793333</v>
      </c>
      <c r="L10448" s="47">
        <v>42793558</v>
      </c>
      <c r="N10448">
        <v>9</v>
      </c>
      <c r="O10448">
        <v>3930</v>
      </c>
      <c r="P10448">
        <v>4155</v>
      </c>
      <c r="Q10448" t="s">
        <v>13629</v>
      </c>
      <c r="R10448">
        <v>3862</v>
      </c>
      <c r="S10448">
        <v>4087</v>
      </c>
    </row>
    <row r="10449" spans="1:20" x14ac:dyDescent="0.3">
      <c r="A10449" s="60" t="s">
        <v>1598</v>
      </c>
      <c r="B10449" s="60">
        <v>1</v>
      </c>
      <c r="C10449" s="60" t="s">
        <v>1604</v>
      </c>
      <c r="D10449" s="62" t="str">
        <f>INDEX(Transcripts[#Data], MATCH(Exons[[#This Row],[Transcript stable ID]], Transcripts[Transcript stable ID], 0), 4)</f>
        <v>NM_001304815.1</v>
      </c>
      <c r="E10449" t="s">
        <v>27</v>
      </c>
      <c r="J10449">
        <v>42772689</v>
      </c>
      <c r="K10449" s="47">
        <v>42794000</v>
      </c>
      <c r="L10449" s="47">
        <v>42794103</v>
      </c>
      <c r="N10449">
        <v>10</v>
      </c>
      <c r="O10449">
        <v>4156</v>
      </c>
      <c r="P10449">
        <v>4259</v>
      </c>
      <c r="Q10449" t="s">
        <v>13630</v>
      </c>
      <c r="R10449">
        <v>4088</v>
      </c>
      <c r="S10449">
        <v>4191</v>
      </c>
    </row>
    <row r="10450" spans="1:20" x14ac:dyDescent="0.3">
      <c r="A10450" s="60" t="s">
        <v>1598</v>
      </c>
      <c r="B10450" s="60">
        <v>1</v>
      </c>
      <c r="C10450" s="60" t="s">
        <v>1604</v>
      </c>
      <c r="D10450" s="62" t="str">
        <f>INDEX(Transcripts[#Data], MATCH(Exons[[#This Row],[Transcript stable ID]], Transcripts[Transcript stable ID], 0), 4)</f>
        <v>NM_001304815.1</v>
      </c>
      <c r="E10450" t="s">
        <v>27</v>
      </c>
      <c r="J10450">
        <v>42772689</v>
      </c>
      <c r="K10450" s="47">
        <v>42794385</v>
      </c>
      <c r="L10450" s="47">
        <v>42795618</v>
      </c>
      <c r="N10450">
        <v>11</v>
      </c>
      <c r="O10450">
        <v>4260</v>
      </c>
      <c r="P10450">
        <v>5493</v>
      </c>
      <c r="Q10450" t="s">
        <v>13631</v>
      </c>
      <c r="R10450">
        <v>4192</v>
      </c>
      <c r="S10450">
        <v>5425</v>
      </c>
    </row>
    <row r="10451" spans="1:20" x14ac:dyDescent="0.3">
      <c r="A10451" s="60" t="s">
        <v>1598</v>
      </c>
      <c r="B10451" s="60">
        <v>1</v>
      </c>
      <c r="C10451" s="60" t="s">
        <v>1604</v>
      </c>
      <c r="D10451" s="62" t="str">
        <f>INDEX(Transcripts[#Data], MATCH(Exons[[#This Row],[Transcript stable ID]], Transcripts[Transcript stable ID], 0), 4)</f>
        <v>NM_001304815.1</v>
      </c>
      <c r="E10451" t="s">
        <v>27</v>
      </c>
      <c r="J10451">
        <v>42772689</v>
      </c>
      <c r="K10451" s="47">
        <v>42795710</v>
      </c>
      <c r="L10451" s="47">
        <v>42795897</v>
      </c>
      <c r="N10451">
        <v>12</v>
      </c>
      <c r="O10451">
        <v>5494</v>
      </c>
      <c r="P10451">
        <v>5681</v>
      </c>
      <c r="Q10451" t="s">
        <v>13632</v>
      </c>
      <c r="R10451">
        <v>5426</v>
      </c>
      <c r="S10451">
        <v>5613</v>
      </c>
    </row>
    <row r="10452" spans="1:20" x14ac:dyDescent="0.3">
      <c r="A10452" s="60" t="s">
        <v>1598</v>
      </c>
      <c r="B10452" s="60">
        <v>1</v>
      </c>
      <c r="C10452" s="60" t="s">
        <v>1604</v>
      </c>
      <c r="D10452" s="62" t="str">
        <f>INDEX(Transcripts[#Data], MATCH(Exons[[#This Row],[Transcript stable ID]], Transcripts[Transcript stable ID], 0), 4)</f>
        <v>NM_001304815.1</v>
      </c>
      <c r="E10452" t="s">
        <v>27</v>
      </c>
      <c r="J10452">
        <v>42772689</v>
      </c>
      <c r="K10452" s="47">
        <v>42796238</v>
      </c>
      <c r="L10452" s="47">
        <v>42796359</v>
      </c>
      <c r="N10452">
        <v>13</v>
      </c>
      <c r="O10452">
        <v>5682</v>
      </c>
      <c r="P10452">
        <v>5803</v>
      </c>
      <c r="Q10452" t="s">
        <v>13633</v>
      </c>
      <c r="R10452">
        <v>5614</v>
      </c>
      <c r="S10452">
        <v>5735</v>
      </c>
    </row>
    <row r="10453" spans="1:20" x14ac:dyDescent="0.3">
      <c r="A10453" s="60" t="s">
        <v>1598</v>
      </c>
      <c r="B10453" s="60">
        <v>1</v>
      </c>
      <c r="C10453" s="60" t="s">
        <v>1604</v>
      </c>
      <c r="D10453" s="62" t="str">
        <f>INDEX(Transcripts[#Data], MATCH(Exons[[#This Row],[Transcript stable ID]], Transcripts[Transcript stable ID], 0), 4)</f>
        <v>NM_001304815.1</v>
      </c>
      <c r="E10453" t="s">
        <v>27</v>
      </c>
      <c r="J10453">
        <v>42772689</v>
      </c>
      <c r="K10453" s="47">
        <v>42796452</v>
      </c>
      <c r="L10453" s="47">
        <v>42796618</v>
      </c>
      <c r="N10453">
        <v>14</v>
      </c>
      <c r="O10453">
        <v>5804</v>
      </c>
      <c r="P10453">
        <v>5970</v>
      </c>
      <c r="Q10453" t="s">
        <v>13634</v>
      </c>
      <c r="R10453">
        <v>5736</v>
      </c>
      <c r="S10453">
        <v>5902</v>
      </c>
    </row>
    <row r="10454" spans="1:20" x14ac:dyDescent="0.3">
      <c r="A10454" s="60" t="s">
        <v>1598</v>
      </c>
      <c r="B10454" s="60">
        <v>1</v>
      </c>
      <c r="C10454" s="60" t="s">
        <v>1604</v>
      </c>
      <c r="D10454" s="62" t="str">
        <f>INDEX(Transcripts[#Data], MATCH(Exons[[#This Row],[Transcript stable ID]], Transcripts[Transcript stable ID], 0), 4)</f>
        <v>NM_001304815.1</v>
      </c>
      <c r="E10454" t="s">
        <v>27</v>
      </c>
      <c r="J10454">
        <v>42772689</v>
      </c>
      <c r="K10454" s="47">
        <v>42796721</v>
      </c>
      <c r="L10454" s="47">
        <v>42797011</v>
      </c>
      <c r="N10454">
        <v>15</v>
      </c>
      <c r="O10454">
        <v>5971</v>
      </c>
      <c r="P10454">
        <v>6261</v>
      </c>
      <c r="Q10454" t="s">
        <v>20183</v>
      </c>
      <c r="R10454">
        <v>5903</v>
      </c>
      <c r="S10454">
        <v>6193</v>
      </c>
    </row>
    <row r="10455" spans="1:20" x14ac:dyDescent="0.3">
      <c r="A10455" s="60" t="s">
        <v>1598</v>
      </c>
      <c r="B10455" s="60">
        <v>1</v>
      </c>
      <c r="C10455" s="60" t="s">
        <v>1604</v>
      </c>
      <c r="D10455" s="62" t="str">
        <f>INDEX(Transcripts[#Data], MATCH(Exons[[#This Row],[Transcript stable ID]], Transcripts[Transcript stable ID], 0), 4)</f>
        <v>NM_001304815.1</v>
      </c>
      <c r="E10455" t="s">
        <v>27</v>
      </c>
      <c r="J10455">
        <v>42772689</v>
      </c>
      <c r="K10455" s="47">
        <v>42797111</v>
      </c>
      <c r="L10455" s="47">
        <v>42797433</v>
      </c>
      <c r="N10455">
        <v>16</v>
      </c>
      <c r="O10455">
        <v>6262</v>
      </c>
      <c r="P10455">
        <v>6584</v>
      </c>
      <c r="Q10455" t="s">
        <v>20184</v>
      </c>
      <c r="R10455">
        <v>6194</v>
      </c>
      <c r="S10455">
        <v>6516</v>
      </c>
    </row>
    <row r="10456" spans="1:20" x14ac:dyDescent="0.3">
      <c r="A10456" s="60" t="s">
        <v>1598</v>
      </c>
      <c r="B10456" s="60">
        <v>1</v>
      </c>
      <c r="C10456" s="60" t="s">
        <v>1604</v>
      </c>
      <c r="D10456" s="62" t="str">
        <f>INDEX(Transcripts[#Data], MATCH(Exons[[#This Row],[Transcript stable ID]], Transcripts[Transcript stable ID], 0), 4)</f>
        <v>NM_001304815.1</v>
      </c>
      <c r="E10456" t="s">
        <v>27</v>
      </c>
      <c r="J10456">
        <v>42772689</v>
      </c>
      <c r="K10456" s="47">
        <v>42797744</v>
      </c>
      <c r="L10456" s="47">
        <v>42797988</v>
      </c>
      <c r="N10456">
        <v>17</v>
      </c>
      <c r="O10456">
        <v>6585</v>
      </c>
      <c r="P10456">
        <v>6829</v>
      </c>
      <c r="Q10456" t="s">
        <v>13635</v>
      </c>
      <c r="R10456">
        <v>6517</v>
      </c>
      <c r="S10456">
        <v>6761</v>
      </c>
    </row>
    <row r="10457" spans="1:20" x14ac:dyDescent="0.3">
      <c r="A10457" s="60" t="s">
        <v>1598</v>
      </c>
      <c r="B10457" s="60">
        <v>1</v>
      </c>
      <c r="C10457" s="60" t="s">
        <v>1604</v>
      </c>
      <c r="D10457" s="62" t="str">
        <f>INDEX(Transcripts[#Data], MATCH(Exons[[#This Row],[Transcript stable ID]], Transcripts[Transcript stable ID], 0), 4)</f>
        <v>NM_001304815.1</v>
      </c>
      <c r="E10457" t="s">
        <v>27</v>
      </c>
      <c r="J10457">
        <v>42772689</v>
      </c>
      <c r="K10457" s="47">
        <v>42798090</v>
      </c>
      <c r="L10457" s="47">
        <v>42798241</v>
      </c>
      <c r="N10457">
        <v>18</v>
      </c>
      <c r="O10457">
        <v>6830</v>
      </c>
      <c r="P10457">
        <v>6981</v>
      </c>
      <c r="Q10457" t="s">
        <v>20185</v>
      </c>
      <c r="R10457">
        <v>6762</v>
      </c>
      <c r="S10457">
        <v>6913</v>
      </c>
    </row>
    <row r="10458" spans="1:20" x14ac:dyDescent="0.3">
      <c r="A10458" s="60" t="s">
        <v>1598</v>
      </c>
      <c r="B10458" s="60">
        <v>1</v>
      </c>
      <c r="C10458" s="60" t="s">
        <v>1604</v>
      </c>
      <c r="D10458" s="62" t="str">
        <f>INDEX(Transcripts[#Data], MATCH(Exons[[#This Row],[Transcript stable ID]], Transcripts[Transcript stable ID], 0), 4)</f>
        <v>NM_001304815.1</v>
      </c>
      <c r="E10458" t="s">
        <v>27</v>
      </c>
      <c r="J10458">
        <v>42772689</v>
      </c>
      <c r="K10458" s="47">
        <v>42798325</v>
      </c>
      <c r="L10458" s="47">
        <v>42798456</v>
      </c>
      <c r="N10458">
        <v>19</v>
      </c>
      <c r="O10458">
        <v>6982</v>
      </c>
      <c r="P10458">
        <v>7113</v>
      </c>
      <c r="Q10458" t="s">
        <v>13636</v>
      </c>
      <c r="R10458">
        <v>6914</v>
      </c>
      <c r="S10458">
        <v>7045</v>
      </c>
    </row>
    <row r="10459" spans="1:20" x14ac:dyDescent="0.3">
      <c r="A10459" s="60" t="s">
        <v>1598</v>
      </c>
      <c r="B10459" s="60">
        <v>1</v>
      </c>
      <c r="C10459" s="60" t="s">
        <v>1604</v>
      </c>
      <c r="D10459" s="62" t="str">
        <f>INDEX(Transcripts[#Data], MATCH(Exons[[#This Row],[Transcript stable ID]], Transcripts[Transcript stable ID], 0), 4)</f>
        <v>NM_001304815.1</v>
      </c>
      <c r="E10459" t="s">
        <v>27</v>
      </c>
      <c r="J10459">
        <v>42772689</v>
      </c>
      <c r="K10459" s="47">
        <v>42798756</v>
      </c>
      <c r="L10459" s="47">
        <v>42798887</v>
      </c>
      <c r="N10459">
        <v>20</v>
      </c>
      <c r="O10459">
        <v>7114</v>
      </c>
      <c r="P10459">
        <v>7245</v>
      </c>
      <c r="Q10459" t="s">
        <v>13637</v>
      </c>
      <c r="R10459">
        <v>7046</v>
      </c>
      <c r="S10459">
        <v>7177</v>
      </c>
    </row>
    <row r="10460" spans="1:20" x14ac:dyDescent="0.3">
      <c r="A10460" s="60" t="s">
        <v>1598</v>
      </c>
      <c r="B10460" s="60">
        <v>1</v>
      </c>
      <c r="C10460" s="60" t="s">
        <v>1604</v>
      </c>
      <c r="D10460" s="62" t="str">
        <f>INDEX(Transcripts[#Data], MATCH(Exons[[#This Row],[Transcript stable ID]], Transcripts[Transcript stable ID], 0), 4)</f>
        <v>NM_001304815.1</v>
      </c>
      <c r="E10460" t="s">
        <v>27</v>
      </c>
      <c r="H10460">
        <v>42799344</v>
      </c>
      <c r="I10460">
        <v>42799948</v>
      </c>
      <c r="J10460">
        <v>42772689</v>
      </c>
      <c r="K10460" s="47">
        <v>42798976</v>
      </c>
      <c r="L10460" s="47">
        <v>42799948</v>
      </c>
      <c r="N10460">
        <v>21</v>
      </c>
      <c r="O10460">
        <v>7246</v>
      </c>
      <c r="P10460">
        <v>7613</v>
      </c>
      <c r="Q10460" t="s">
        <v>20186</v>
      </c>
      <c r="R10460">
        <v>7178</v>
      </c>
      <c r="S10460">
        <v>7545</v>
      </c>
    </row>
    <row r="10461" spans="1:20" x14ac:dyDescent="0.3">
      <c r="A10461" s="60" t="s">
        <v>9725</v>
      </c>
      <c r="B10461" s="60">
        <v>-1</v>
      </c>
      <c r="C10461" s="60" t="s">
        <v>9734</v>
      </c>
      <c r="D10461" s="62" t="str">
        <f>INDEX(Transcripts[#Data], MATCH(Exons[[#This Row],[Transcript stable ID]], Transcripts[Transcript stable ID], 0), 4)</f>
        <v>NM_000657.2</v>
      </c>
      <c r="E10461" t="s">
        <v>27</v>
      </c>
      <c r="F10461">
        <v>60985900</v>
      </c>
      <c r="G10461">
        <v>60986045</v>
      </c>
      <c r="H10461">
        <v>60985135</v>
      </c>
      <c r="I10461">
        <v>60985281</v>
      </c>
      <c r="J10461">
        <v>60986045</v>
      </c>
      <c r="K10461" s="47">
        <v>60985135</v>
      </c>
      <c r="L10461" s="47">
        <v>60986045</v>
      </c>
      <c r="N10461">
        <v>1</v>
      </c>
      <c r="O10461">
        <v>147</v>
      </c>
      <c r="P10461">
        <v>764</v>
      </c>
      <c r="Q10461" t="s">
        <v>20187</v>
      </c>
      <c r="R10461">
        <v>1</v>
      </c>
      <c r="S10461">
        <v>618</v>
      </c>
    </row>
    <row r="10462" spans="1:20" x14ac:dyDescent="0.3">
      <c r="A10462" s="60" t="s">
        <v>2478</v>
      </c>
      <c r="B10462" s="60">
        <v>1</v>
      </c>
      <c r="C10462" s="60" t="s">
        <v>2490</v>
      </c>
      <c r="D10462" s="62" t="str">
        <f>INDEX(Transcripts[#Data], MATCH(Exons[[#This Row],[Transcript stable ID]], Transcripts[Transcript stable ID], 0), 4)</f>
        <v>NM_001308007.1</v>
      </c>
      <c r="E10462" t="s">
        <v>27</v>
      </c>
      <c r="J10462">
        <v>85956265</v>
      </c>
      <c r="K10462" s="47">
        <v>85961338</v>
      </c>
      <c r="L10462" s="47">
        <v>85961490</v>
      </c>
      <c r="N10462">
        <v>2</v>
      </c>
      <c r="O10462">
        <v>122</v>
      </c>
      <c r="P10462">
        <v>274</v>
      </c>
      <c r="Q10462" t="s">
        <v>17160</v>
      </c>
      <c r="R10462">
        <v>115</v>
      </c>
      <c r="S10462">
        <v>267</v>
      </c>
      <c r="T10462">
        <v>1401</v>
      </c>
    </row>
    <row r="10463" spans="1:20" x14ac:dyDescent="0.3">
      <c r="A10463" s="60" t="s">
        <v>2478</v>
      </c>
      <c r="B10463" s="60">
        <v>1</v>
      </c>
      <c r="C10463" s="60" t="s">
        <v>2490</v>
      </c>
      <c r="D10463" s="62" t="str">
        <f>INDEX(Transcripts[#Data], MATCH(Exons[[#This Row],[Transcript stable ID]], Transcripts[Transcript stable ID], 0), 4)</f>
        <v>NM_001308007.1</v>
      </c>
      <c r="E10463" t="s">
        <v>27</v>
      </c>
      <c r="J10463">
        <v>85956265</v>
      </c>
      <c r="K10463" s="47">
        <v>85963190</v>
      </c>
      <c r="L10463" s="47">
        <v>85963282</v>
      </c>
      <c r="N10463">
        <v>3</v>
      </c>
      <c r="O10463">
        <v>275</v>
      </c>
      <c r="P10463">
        <v>367</v>
      </c>
      <c r="Q10463" t="s">
        <v>17161</v>
      </c>
      <c r="R10463">
        <v>268</v>
      </c>
      <c r="S10463">
        <v>360</v>
      </c>
      <c r="T10463">
        <v>1401</v>
      </c>
    </row>
    <row r="10464" spans="1:20" x14ac:dyDescent="0.3">
      <c r="A10464" s="60" t="s">
        <v>2478</v>
      </c>
      <c r="B10464" s="60">
        <v>1</v>
      </c>
      <c r="C10464" s="60" t="s">
        <v>2490</v>
      </c>
      <c r="D10464" s="62" t="str">
        <f>INDEX(Transcripts[#Data], MATCH(Exons[[#This Row],[Transcript stable ID]], Transcripts[Transcript stable ID], 0), 4)</f>
        <v>NM_001308007.1</v>
      </c>
      <c r="E10464" t="s">
        <v>27</v>
      </c>
      <c r="J10464">
        <v>85956265</v>
      </c>
      <c r="K10464" s="47">
        <v>85966264</v>
      </c>
      <c r="L10464" s="47">
        <v>85966329</v>
      </c>
      <c r="N10464">
        <v>4</v>
      </c>
      <c r="O10464">
        <v>368</v>
      </c>
      <c r="P10464">
        <v>433</v>
      </c>
      <c r="Q10464" t="s">
        <v>17162</v>
      </c>
      <c r="R10464">
        <v>361</v>
      </c>
      <c r="S10464">
        <v>426</v>
      </c>
      <c r="T10464">
        <v>1401</v>
      </c>
    </row>
    <row r="10465" spans="1:20" x14ac:dyDescent="0.3">
      <c r="A10465" s="60" t="s">
        <v>2478</v>
      </c>
      <c r="B10465" s="60">
        <v>1</v>
      </c>
      <c r="C10465" s="60" t="s">
        <v>2490</v>
      </c>
      <c r="D10465" s="62" t="str">
        <f>INDEX(Transcripts[#Data], MATCH(Exons[[#This Row],[Transcript stable ID]], Transcripts[Transcript stable ID], 0), 4)</f>
        <v>NM_001308007.1</v>
      </c>
      <c r="E10465" t="s">
        <v>27</v>
      </c>
      <c r="J10465">
        <v>85956265</v>
      </c>
      <c r="K10465" s="47">
        <v>85967429</v>
      </c>
      <c r="L10465" s="47">
        <v>85967554</v>
      </c>
      <c r="N10465">
        <v>5</v>
      </c>
      <c r="O10465">
        <v>434</v>
      </c>
      <c r="P10465">
        <v>559</v>
      </c>
      <c r="Q10465" t="s">
        <v>17163</v>
      </c>
      <c r="R10465">
        <v>427</v>
      </c>
      <c r="S10465">
        <v>552</v>
      </c>
      <c r="T10465">
        <v>1401</v>
      </c>
    </row>
    <row r="10466" spans="1:20" x14ac:dyDescent="0.3">
      <c r="A10466" s="60" t="s">
        <v>2478</v>
      </c>
      <c r="B10466" s="60">
        <v>1</v>
      </c>
      <c r="C10466" s="60" t="s">
        <v>2490</v>
      </c>
      <c r="D10466" s="62" t="str">
        <f>INDEX(Transcripts[#Data], MATCH(Exons[[#This Row],[Transcript stable ID]], Transcripts[Transcript stable ID], 0), 4)</f>
        <v>NM_001308007.1</v>
      </c>
      <c r="E10466" t="s">
        <v>27</v>
      </c>
      <c r="J10466">
        <v>85956265</v>
      </c>
      <c r="K10466" s="47">
        <v>85968557</v>
      </c>
      <c r="L10466" s="47">
        <v>85968638</v>
      </c>
      <c r="N10466">
        <v>6</v>
      </c>
      <c r="O10466">
        <v>560</v>
      </c>
      <c r="P10466">
        <v>641</v>
      </c>
      <c r="Q10466" t="s">
        <v>17164</v>
      </c>
      <c r="R10466">
        <v>553</v>
      </c>
      <c r="S10466">
        <v>634</v>
      </c>
      <c r="T10466">
        <v>1401</v>
      </c>
    </row>
    <row r="10467" spans="1:20" x14ac:dyDescent="0.3">
      <c r="A10467" s="60" t="s">
        <v>2478</v>
      </c>
      <c r="B10467" s="60">
        <v>1</v>
      </c>
      <c r="C10467" s="60" t="s">
        <v>2490</v>
      </c>
      <c r="D10467" s="62" t="str">
        <f>INDEX(Transcripts[#Data], MATCH(Exons[[#This Row],[Transcript stable ID]], Transcripts[Transcript stable ID], 0), 4)</f>
        <v>NM_001308007.1</v>
      </c>
      <c r="E10467" t="s">
        <v>27</v>
      </c>
      <c r="J10467">
        <v>85956265</v>
      </c>
      <c r="K10467" s="47">
        <v>85975214</v>
      </c>
      <c r="L10467" s="47">
        <v>85975305</v>
      </c>
      <c r="N10467">
        <v>7</v>
      </c>
      <c r="O10467">
        <v>642</v>
      </c>
      <c r="P10467">
        <v>733</v>
      </c>
      <c r="Q10467" t="s">
        <v>17165</v>
      </c>
      <c r="R10467">
        <v>635</v>
      </c>
      <c r="S10467">
        <v>726</v>
      </c>
      <c r="T10467">
        <v>1401</v>
      </c>
    </row>
    <row r="10468" spans="1:20" x14ac:dyDescent="0.3">
      <c r="A10468" s="60" t="s">
        <v>2478</v>
      </c>
      <c r="B10468" s="60">
        <v>1</v>
      </c>
      <c r="C10468" s="60" t="s">
        <v>2490</v>
      </c>
      <c r="D10468" s="62" t="str">
        <f>INDEX(Transcripts[#Data], MATCH(Exons[[#This Row],[Transcript stable ID]], Transcripts[Transcript stable ID], 0), 4)</f>
        <v>NM_001308007.1</v>
      </c>
      <c r="E10468" t="s">
        <v>27</v>
      </c>
      <c r="J10468">
        <v>85956265</v>
      </c>
      <c r="K10468" s="47">
        <v>85977125</v>
      </c>
      <c r="L10468" s="47">
        <v>85977258</v>
      </c>
      <c r="N10468">
        <v>8</v>
      </c>
      <c r="O10468">
        <v>734</v>
      </c>
      <c r="P10468">
        <v>867</v>
      </c>
      <c r="Q10468" t="s">
        <v>17166</v>
      </c>
      <c r="R10468">
        <v>727</v>
      </c>
      <c r="S10468">
        <v>860</v>
      </c>
      <c r="T10468">
        <v>1401</v>
      </c>
    </row>
    <row r="10469" spans="1:20" x14ac:dyDescent="0.3">
      <c r="A10469" s="60" t="s">
        <v>2478</v>
      </c>
      <c r="B10469" s="60">
        <v>1</v>
      </c>
      <c r="C10469" s="60" t="s">
        <v>2490</v>
      </c>
      <c r="D10469" s="62" t="str">
        <f>INDEX(Transcripts[#Data], MATCH(Exons[[#This Row],[Transcript stable ID]], Transcripts[Transcript stable ID], 0), 4)</f>
        <v>NM_001308007.1</v>
      </c>
      <c r="E10469" t="s">
        <v>27</v>
      </c>
      <c r="J10469">
        <v>85956265</v>
      </c>
      <c r="K10469" s="47">
        <v>85979498</v>
      </c>
      <c r="L10469" s="47">
        <v>85979603</v>
      </c>
      <c r="N10469">
        <v>9</v>
      </c>
      <c r="O10469">
        <v>868</v>
      </c>
      <c r="P10469">
        <v>973</v>
      </c>
      <c r="Q10469" t="s">
        <v>17167</v>
      </c>
      <c r="R10469">
        <v>861</v>
      </c>
      <c r="S10469">
        <v>966</v>
      </c>
      <c r="T10469">
        <v>1401</v>
      </c>
    </row>
    <row r="10470" spans="1:20" x14ac:dyDescent="0.3">
      <c r="A10470" s="60" t="s">
        <v>2478</v>
      </c>
      <c r="B10470" s="60">
        <v>1</v>
      </c>
      <c r="C10470" s="60" t="s">
        <v>2490</v>
      </c>
      <c r="D10470" s="62" t="str">
        <f>INDEX(Transcripts[#Data], MATCH(Exons[[#This Row],[Transcript stable ID]], Transcripts[Transcript stable ID], 0), 4)</f>
        <v>NM_001308007.1</v>
      </c>
      <c r="E10470" t="s">
        <v>27</v>
      </c>
      <c r="J10470">
        <v>85956265</v>
      </c>
      <c r="K10470" s="47">
        <v>85988022</v>
      </c>
      <c r="L10470" s="47">
        <v>85988180</v>
      </c>
      <c r="N10470">
        <v>11</v>
      </c>
      <c r="O10470">
        <v>1049</v>
      </c>
      <c r="P10470">
        <v>1207</v>
      </c>
      <c r="Q10470" t="s">
        <v>17168</v>
      </c>
      <c r="R10470">
        <v>1042</v>
      </c>
      <c r="S10470">
        <v>1200</v>
      </c>
      <c r="T10470">
        <v>1401</v>
      </c>
    </row>
    <row r="10471" spans="1:20" x14ac:dyDescent="0.3">
      <c r="A10471" s="60" t="s">
        <v>2478</v>
      </c>
      <c r="B10471" s="60">
        <v>1</v>
      </c>
      <c r="C10471" s="60" t="s">
        <v>2490</v>
      </c>
      <c r="D10471" s="62" t="str">
        <f>INDEX(Transcripts[#Data], MATCH(Exons[[#This Row],[Transcript stable ID]], Transcripts[Transcript stable ID], 0), 4)</f>
        <v>NM_001308007.1</v>
      </c>
      <c r="E10471" t="s">
        <v>27</v>
      </c>
      <c r="J10471">
        <v>85956265</v>
      </c>
      <c r="K10471" s="47">
        <v>85988960</v>
      </c>
      <c r="L10471" s="47">
        <v>85989033</v>
      </c>
      <c r="N10471">
        <v>12</v>
      </c>
      <c r="O10471">
        <v>1208</v>
      </c>
      <c r="P10471">
        <v>1281</v>
      </c>
      <c r="Q10471" t="s">
        <v>17169</v>
      </c>
      <c r="R10471">
        <v>1201</v>
      </c>
      <c r="S10471">
        <v>1274</v>
      </c>
      <c r="T10471">
        <v>1401</v>
      </c>
    </row>
    <row r="10472" spans="1:20" x14ac:dyDescent="0.3">
      <c r="A10472" s="60" t="s">
        <v>2478</v>
      </c>
      <c r="B10472" s="60">
        <v>1</v>
      </c>
      <c r="C10472" s="60" t="s">
        <v>2490</v>
      </c>
      <c r="D10472" s="62" t="str">
        <f>INDEX(Transcripts[#Data], MATCH(Exons[[#This Row],[Transcript stable ID]], Transcripts[Transcript stable ID], 0), 4)</f>
        <v>NM_001308007.1</v>
      </c>
      <c r="E10472" t="s">
        <v>27</v>
      </c>
      <c r="F10472">
        <v>85956265</v>
      </c>
      <c r="G10472">
        <v>85956271</v>
      </c>
      <c r="J10472">
        <v>85956265</v>
      </c>
      <c r="K10472" s="47">
        <v>85956265</v>
      </c>
      <c r="L10472" s="47">
        <v>85956385</v>
      </c>
      <c r="N10472">
        <v>1</v>
      </c>
      <c r="O10472">
        <v>8</v>
      </c>
      <c r="P10472">
        <v>121</v>
      </c>
      <c r="Q10472" t="s">
        <v>20188</v>
      </c>
      <c r="R10472">
        <v>1</v>
      </c>
      <c r="S10472">
        <v>114</v>
      </c>
      <c r="T10472">
        <v>1401</v>
      </c>
    </row>
    <row r="10473" spans="1:20" x14ac:dyDescent="0.3">
      <c r="A10473" s="60" t="s">
        <v>2478</v>
      </c>
      <c r="B10473" s="60">
        <v>1</v>
      </c>
      <c r="C10473" s="60" t="s">
        <v>2490</v>
      </c>
      <c r="D10473" s="62" t="str">
        <f>INDEX(Transcripts[#Data], MATCH(Exons[[#This Row],[Transcript stable ID]], Transcripts[Transcript stable ID], 0), 4)</f>
        <v>NM_001308007.1</v>
      </c>
      <c r="E10473" t="s">
        <v>27</v>
      </c>
      <c r="J10473">
        <v>85956265</v>
      </c>
      <c r="K10473" s="47">
        <v>85981125</v>
      </c>
      <c r="L10473" s="47">
        <v>85981199</v>
      </c>
      <c r="N10473">
        <v>10</v>
      </c>
      <c r="O10473">
        <v>974</v>
      </c>
      <c r="P10473">
        <v>1048</v>
      </c>
      <c r="Q10473" t="s">
        <v>20189</v>
      </c>
      <c r="R10473">
        <v>967</v>
      </c>
      <c r="S10473">
        <v>1041</v>
      </c>
      <c r="T10473">
        <v>1401</v>
      </c>
    </row>
    <row r="10474" spans="1:20" x14ac:dyDescent="0.3">
      <c r="A10474" s="60" t="s">
        <v>2478</v>
      </c>
      <c r="B10474" s="60">
        <v>1</v>
      </c>
      <c r="C10474" s="60" t="s">
        <v>2490</v>
      </c>
      <c r="D10474" s="62" t="str">
        <f>INDEX(Transcripts[#Data], MATCH(Exons[[#This Row],[Transcript stable ID]], Transcripts[Transcript stable ID], 0), 4)</f>
        <v>NM_001308007.1</v>
      </c>
      <c r="E10474" t="s">
        <v>27</v>
      </c>
      <c r="H10474">
        <v>85989568</v>
      </c>
      <c r="I10474">
        <v>85989855</v>
      </c>
      <c r="J10474">
        <v>85956265</v>
      </c>
      <c r="K10474" s="47">
        <v>85989441</v>
      </c>
      <c r="L10474" s="47">
        <v>85989855</v>
      </c>
      <c r="N10474">
        <v>13</v>
      </c>
      <c r="O10474">
        <v>1282</v>
      </c>
      <c r="P10474">
        <v>1408</v>
      </c>
      <c r="Q10474" t="s">
        <v>20190</v>
      </c>
      <c r="R10474">
        <v>1275</v>
      </c>
      <c r="S10474">
        <v>1401</v>
      </c>
      <c r="T10474">
        <v>1401</v>
      </c>
    </row>
    <row r="10475" spans="1:20" x14ac:dyDescent="0.3">
      <c r="A10475" s="60" t="s">
        <v>8310</v>
      </c>
      <c r="B10475" s="60">
        <v>-1</v>
      </c>
      <c r="C10475" s="60" t="s">
        <v>8325</v>
      </c>
      <c r="D10475" s="62" t="str">
        <f>INDEX(Transcripts[#Data], MATCH(Exons[[#This Row],[Transcript stable ID]], Transcripts[Transcript stable ID], 0), 4)</f>
        <v>NM_001281463.1</v>
      </c>
      <c r="E10475" t="s">
        <v>27</v>
      </c>
      <c r="J10475">
        <v>53449603</v>
      </c>
      <c r="K10475" s="47">
        <v>53441930</v>
      </c>
      <c r="L10475" s="47">
        <v>53442118</v>
      </c>
      <c r="N10475">
        <v>2</v>
      </c>
      <c r="O10475">
        <v>164</v>
      </c>
      <c r="P10475">
        <v>352</v>
      </c>
      <c r="Q10475" t="s">
        <v>14224</v>
      </c>
      <c r="R10475">
        <v>110</v>
      </c>
      <c r="S10475">
        <v>298</v>
      </c>
      <c r="T10475">
        <v>1551</v>
      </c>
    </row>
    <row r="10476" spans="1:20" x14ac:dyDescent="0.3">
      <c r="A10476" s="60" t="s">
        <v>8310</v>
      </c>
      <c r="B10476" s="60">
        <v>-1</v>
      </c>
      <c r="C10476" s="60" t="s">
        <v>8325</v>
      </c>
      <c r="D10476" s="62" t="str">
        <f>INDEX(Transcripts[#Data], MATCH(Exons[[#This Row],[Transcript stable ID]], Transcripts[Transcript stable ID], 0), 4)</f>
        <v>NM_001281463.1</v>
      </c>
      <c r="E10476" t="s">
        <v>27</v>
      </c>
      <c r="J10476">
        <v>53449603</v>
      </c>
      <c r="K10476" s="47">
        <v>53441707</v>
      </c>
      <c r="L10476" s="47">
        <v>53441819</v>
      </c>
      <c r="N10476">
        <v>3</v>
      </c>
      <c r="O10476">
        <v>353</v>
      </c>
      <c r="P10476">
        <v>465</v>
      </c>
      <c r="Q10476" t="s">
        <v>14225</v>
      </c>
      <c r="R10476">
        <v>299</v>
      </c>
      <c r="S10476">
        <v>411</v>
      </c>
      <c r="T10476">
        <v>1551</v>
      </c>
    </row>
    <row r="10477" spans="1:20" x14ac:dyDescent="0.3">
      <c r="A10477" s="60" t="s">
        <v>8310</v>
      </c>
      <c r="B10477" s="60">
        <v>-1</v>
      </c>
      <c r="C10477" s="60" t="s">
        <v>8325</v>
      </c>
      <c r="D10477" s="62" t="str">
        <f>INDEX(Transcripts[#Data], MATCH(Exons[[#This Row],[Transcript stable ID]], Transcripts[Transcript stable ID], 0), 4)</f>
        <v>NM_001281463.1</v>
      </c>
      <c r="E10477" t="s">
        <v>27</v>
      </c>
      <c r="J10477">
        <v>53449603</v>
      </c>
      <c r="K10477" s="47">
        <v>53438711</v>
      </c>
      <c r="L10477" s="47">
        <v>53438851</v>
      </c>
      <c r="N10477">
        <v>4</v>
      </c>
      <c r="O10477">
        <v>466</v>
      </c>
      <c r="P10477">
        <v>606</v>
      </c>
      <c r="Q10477" t="s">
        <v>14229</v>
      </c>
      <c r="R10477">
        <v>412</v>
      </c>
      <c r="S10477">
        <v>552</v>
      </c>
      <c r="T10477">
        <v>1551</v>
      </c>
    </row>
    <row r="10478" spans="1:20" x14ac:dyDescent="0.3">
      <c r="A10478" s="60" t="s">
        <v>8310</v>
      </c>
      <c r="B10478" s="60">
        <v>-1</v>
      </c>
      <c r="C10478" s="60" t="s">
        <v>8325</v>
      </c>
      <c r="D10478" s="62" t="str">
        <f>INDEX(Transcripts[#Data], MATCH(Exons[[#This Row],[Transcript stable ID]], Transcripts[Transcript stable ID], 0), 4)</f>
        <v>NM_001281463.1</v>
      </c>
      <c r="E10478" t="s">
        <v>27</v>
      </c>
      <c r="J10478">
        <v>53449603</v>
      </c>
      <c r="K10478" s="47">
        <v>53436352</v>
      </c>
      <c r="L10478" s="47">
        <v>53436434</v>
      </c>
      <c r="N10478">
        <v>5</v>
      </c>
      <c r="O10478">
        <v>607</v>
      </c>
      <c r="P10478">
        <v>689</v>
      </c>
      <c r="Q10478" t="s">
        <v>14230</v>
      </c>
      <c r="R10478">
        <v>553</v>
      </c>
      <c r="S10478">
        <v>635</v>
      </c>
      <c r="T10478">
        <v>1551</v>
      </c>
    </row>
    <row r="10479" spans="1:20" x14ac:dyDescent="0.3">
      <c r="A10479" s="60" t="s">
        <v>8310</v>
      </c>
      <c r="B10479" s="60">
        <v>-1</v>
      </c>
      <c r="C10479" s="60" t="s">
        <v>8325</v>
      </c>
      <c r="D10479" s="62" t="str">
        <f>INDEX(Transcripts[#Data], MATCH(Exons[[#This Row],[Transcript stable ID]], Transcripts[Transcript stable ID], 0), 4)</f>
        <v>NM_001281463.1</v>
      </c>
      <c r="E10479" t="s">
        <v>27</v>
      </c>
      <c r="J10479">
        <v>53449603</v>
      </c>
      <c r="K10479" s="47">
        <v>53435993</v>
      </c>
      <c r="L10479" s="47">
        <v>53436200</v>
      </c>
      <c r="N10479">
        <v>6</v>
      </c>
      <c r="O10479">
        <v>690</v>
      </c>
      <c r="P10479">
        <v>897</v>
      </c>
      <c r="Q10479" t="s">
        <v>14231</v>
      </c>
      <c r="R10479">
        <v>636</v>
      </c>
      <c r="S10479">
        <v>843</v>
      </c>
      <c r="T10479">
        <v>1551</v>
      </c>
    </row>
    <row r="10480" spans="1:20" x14ac:dyDescent="0.3">
      <c r="A10480" s="60" t="s">
        <v>8310</v>
      </c>
      <c r="B10480" s="60">
        <v>-1</v>
      </c>
      <c r="C10480" s="60" t="s">
        <v>8325</v>
      </c>
      <c r="D10480" s="62" t="str">
        <f>INDEX(Transcripts[#Data], MATCH(Exons[[#This Row],[Transcript stable ID]], Transcripts[Transcript stable ID], 0), 4)</f>
        <v>NM_001281463.1</v>
      </c>
      <c r="E10480" t="s">
        <v>27</v>
      </c>
      <c r="J10480">
        <v>53449603</v>
      </c>
      <c r="K10480" s="47">
        <v>53432703</v>
      </c>
      <c r="L10480" s="47">
        <v>53432888</v>
      </c>
      <c r="N10480">
        <v>7</v>
      </c>
      <c r="O10480">
        <v>898</v>
      </c>
      <c r="P10480">
        <v>1083</v>
      </c>
      <c r="Q10480" t="s">
        <v>14232</v>
      </c>
      <c r="R10480">
        <v>844</v>
      </c>
      <c r="S10480">
        <v>1029</v>
      </c>
      <c r="T10480">
        <v>1551</v>
      </c>
    </row>
    <row r="10481" spans="1:20" x14ac:dyDescent="0.3">
      <c r="A10481" s="60" t="s">
        <v>8310</v>
      </c>
      <c r="B10481" s="60">
        <v>-1</v>
      </c>
      <c r="C10481" s="60" t="s">
        <v>8325</v>
      </c>
      <c r="D10481" s="62" t="str">
        <f>INDEX(Transcripts[#Data], MATCH(Exons[[#This Row],[Transcript stable ID]], Transcripts[Transcript stable ID], 0), 4)</f>
        <v>NM_001281463.1</v>
      </c>
      <c r="E10481" t="s">
        <v>27</v>
      </c>
      <c r="J10481">
        <v>53449603</v>
      </c>
      <c r="K10481" s="47">
        <v>53432425</v>
      </c>
      <c r="L10481" s="47">
        <v>53432604</v>
      </c>
      <c r="N10481">
        <v>8</v>
      </c>
      <c r="O10481">
        <v>1084</v>
      </c>
      <c r="P10481">
        <v>1263</v>
      </c>
      <c r="Q10481" t="s">
        <v>14233</v>
      </c>
      <c r="R10481">
        <v>1030</v>
      </c>
      <c r="S10481">
        <v>1209</v>
      </c>
      <c r="T10481">
        <v>1551</v>
      </c>
    </row>
    <row r="10482" spans="1:20" x14ac:dyDescent="0.3">
      <c r="A10482" s="60" t="s">
        <v>8310</v>
      </c>
      <c r="B10482" s="60">
        <v>-1</v>
      </c>
      <c r="C10482" s="60" t="s">
        <v>8325</v>
      </c>
      <c r="D10482" s="62" t="str">
        <f>INDEX(Transcripts[#Data], MATCH(Exons[[#This Row],[Transcript stable ID]], Transcripts[Transcript stable ID], 0), 4)</f>
        <v>NM_001281463.1</v>
      </c>
      <c r="E10482" t="s">
        <v>27</v>
      </c>
      <c r="J10482">
        <v>53449603</v>
      </c>
      <c r="K10482" s="47">
        <v>53432177</v>
      </c>
      <c r="L10482" s="47">
        <v>53432323</v>
      </c>
      <c r="N10482">
        <v>9</v>
      </c>
      <c r="O10482">
        <v>1264</v>
      </c>
      <c r="P10482">
        <v>1410</v>
      </c>
      <c r="Q10482" t="s">
        <v>14234</v>
      </c>
      <c r="R10482">
        <v>1210</v>
      </c>
      <c r="S10482">
        <v>1356</v>
      </c>
      <c r="T10482">
        <v>1551</v>
      </c>
    </row>
    <row r="10483" spans="1:20" x14ac:dyDescent="0.3">
      <c r="A10483" s="60" t="s">
        <v>8310</v>
      </c>
      <c r="B10483" s="60">
        <v>-1</v>
      </c>
      <c r="C10483" s="60" t="s">
        <v>8325</v>
      </c>
      <c r="D10483" s="62" t="str">
        <f>INDEX(Transcripts[#Data], MATCH(Exons[[#This Row],[Transcript stable ID]], Transcripts[Transcript stable ID], 0), 4)</f>
        <v>NM_001281463.1</v>
      </c>
      <c r="E10483" t="s">
        <v>27</v>
      </c>
      <c r="F10483">
        <v>53449550</v>
      </c>
      <c r="G10483">
        <v>53449603</v>
      </c>
      <c r="J10483">
        <v>53449603</v>
      </c>
      <c r="K10483" s="47">
        <v>53449441</v>
      </c>
      <c r="L10483" s="47">
        <v>53449603</v>
      </c>
      <c r="N10483">
        <v>1</v>
      </c>
      <c r="O10483">
        <v>55</v>
      </c>
      <c r="P10483">
        <v>163</v>
      </c>
      <c r="Q10483" t="s">
        <v>20191</v>
      </c>
      <c r="R10483">
        <v>1</v>
      </c>
      <c r="S10483">
        <v>109</v>
      </c>
      <c r="T10483">
        <v>1551</v>
      </c>
    </row>
    <row r="10484" spans="1:20" x14ac:dyDescent="0.3">
      <c r="A10484" s="60" t="s">
        <v>8310</v>
      </c>
      <c r="B10484" s="60">
        <v>-1</v>
      </c>
      <c r="C10484" s="60" t="s">
        <v>8325</v>
      </c>
      <c r="D10484" s="62" t="str">
        <f>INDEX(Transcripts[#Data], MATCH(Exons[[#This Row],[Transcript stable ID]], Transcripts[Transcript stable ID], 0), 4)</f>
        <v>NM_001281463.1</v>
      </c>
      <c r="E10484" t="s">
        <v>27</v>
      </c>
      <c r="H10484">
        <v>53431731</v>
      </c>
      <c r="I10484">
        <v>53431886</v>
      </c>
      <c r="J10484">
        <v>53449603</v>
      </c>
      <c r="K10484" s="47">
        <v>53431731</v>
      </c>
      <c r="L10484" s="47">
        <v>53432081</v>
      </c>
      <c r="N10484">
        <v>10</v>
      </c>
      <c r="O10484">
        <v>1411</v>
      </c>
      <c r="P10484">
        <v>1605</v>
      </c>
      <c r="Q10484" t="s">
        <v>20192</v>
      </c>
      <c r="R10484">
        <v>1357</v>
      </c>
      <c r="S10484">
        <v>1551</v>
      </c>
      <c r="T10484">
        <v>1551</v>
      </c>
    </row>
    <row r="10485" spans="1:20" x14ac:dyDescent="0.3">
      <c r="A10485" s="60" t="s">
        <v>1381</v>
      </c>
      <c r="B10485" s="60">
        <v>-1</v>
      </c>
      <c r="C10485" s="60" t="s">
        <v>1382</v>
      </c>
      <c r="D10485" s="62" t="str">
        <f>INDEX(Transcripts[#Data], MATCH(Exons[[#This Row],[Transcript stable ID]], Transcripts[Transcript stable ID], 0), 4)</f>
        <v>NM_058197.4</v>
      </c>
      <c r="E10485" t="s">
        <v>27</v>
      </c>
      <c r="H10485">
        <v>21974403</v>
      </c>
      <c r="I10485">
        <v>21974475</v>
      </c>
      <c r="J10485">
        <v>21974826</v>
      </c>
      <c r="K10485" s="47">
        <v>21974403</v>
      </c>
      <c r="L10485" s="47">
        <v>21974826</v>
      </c>
      <c r="N10485">
        <v>1</v>
      </c>
      <c r="O10485">
        <v>1</v>
      </c>
      <c r="P10485">
        <v>351</v>
      </c>
      <c r="Q10485" t="s">
        <v>20193</v>
      </c>
      <c r="R10485">
        <v>1</v>
      </c>
      <c r="S10485">
        <v>351</v>
      </c>
      <c r="T10485">
        <v>351</v>
      </c>
    </row>
    <row r="10486" spans="1:20" x14ac:dyDescent="0.3">
      <c r="A10486" s="60" t="s">
        <v>1381</v>
      </c>
      <c r="B10486" s="60">
        <v>-1</v>
      </c>
      <c r="C10486" s="60" t="s">
        <v>1382</v>
      </c>
      <c r="D10486" s="62" t="str">
        <f>INDEX(Transcripts[#Data], MATCH(Exons[[#This Row],[Transcript stable ID]], Transcripts[Transcript stable ID], 0), 4)</f>
        <v>NM_058197.4</v>
      </c>
      <c r="E10486" t="s">
        <v>27</v>
      </c>
      <c r="H10486">
        <v>21970901</v>
      </c>
      <c r="I10486">
        <v>21971207</v>
      </c>
      <c r="J10486">
        <v>21974826</v>
      </c>
      <c r="K10486" s="47">
        <v>21970901</v>
      </c>
      <c r="L10486" s="47">
        <v>21971207</v>
      </c>
      <c r="N10486">
        <v>2</v>
      </c>
      <c r="Q10486" t="s">
        <v>20194</v>
      </c>
      <c r="T10486">
        <v>351</v>
      </c>
    </row>
    <row r="10487" spans="1:20" x14ac:dyDescent="0.3">
      <c r="A10487" s="60" t="s">
        <v>1381</v>
      </c>
      <c r="B10487" s="60">
        <v>-1</v>
      </c>
      <c r="C10487" s="60" t="s">
        <v>1382</v>
      </c>
      <c r="D10487" s="62" t="str">
        <f>INDEX(Transcripts[#Data], MATCH(Exons[[#This Row],[Transcript stable ID]], Transcripts[Transcript stable ID], 0), 4)</f>
        <v>NM_058197.4</v>
      </c>
      <c r="E10487" t="s">
        <v>27</v>
      </c>
      <c r="H10487">
        <v>21968179</v>
      </c>
      <c r="I10487">
        <v>21968241</v>
      </c>
      <c r="J10487">
        <v>21974826</v>
      </c>
      <c r="K10487" s="47">
        <v>21968179</v>
      </c>
      <c r="L10487" s="47">
        <v>21968241</v>
      </c>
      <c r="N10487">
        <v>3</v>
      </c>
      <c r="Q10487" t="s">
        <v>20195</v>
      </c>
      <c r="T10487">
        <v>351</v>
      </c>
    </row>
    <row r="10488" spans="1:20" x14ac:dyDescent="0.3">
      <c r="A10488" s="60" t="s">
        <v>2478</v>
      </c>
      <c r="B10488" s="60">
        <v>1</v>
      </c>
      <c r="C10488" s="60" t="s">
        <v>2487</v>
      </c>
      <c r="D10488" s="62" t="str">
        <f>INDEX(Transcripts[#Data], MATCH(Exons[[#This Row],[Transcript stable ID]], Transcripts[Transcript stable ID], 0), 4)</f>
        <v>NM_001330334.1</v>
      </c>
      <c r="E10488" t="s">
        <v>27</v>
      </c>
      <c r="J10488">
        <v>85955795</v>
      </c>
      <c r="K10488" s="47">
        <v>85961338</v>
      </c>
      <c r="L10488" s="47">
        <v>85961490</v>
      </c>
      <c r="N10488">
        <v>2</v>
      </c>
      <c r="O10488">
        <v>592</v>
      </c>
      <c r="P10488">
        <v>744</v>
      </c>
      <c r="Q10488" t="s">
        <v>17160</v>
      </c>
      <c r="R10488">
        <v>115</v>
      </c>
      <c r="S10488">
        <v>267</v>
      </c>
      <c r="T10488">
        <v>1086</v>
      </c>
    </row>
    <row r="10489" spans="1:20" x14ac:dyDescent="0.3">
      <c r="A10489" s="60" t="s">
        <v>2478</v>
      </c>
      <c r="B10489" s="60">
        <v>1</v>
      </c>
      <c r="C10489" s="60" t="s">
        <v>2487</v>
      </c>
      <c r="D10489" s="62" t="str">
        <f>INDEX(Transcripts[#Data], MATCH(Exons[[#This Row],[Transcript stable ID]], Transcripts[Transcript stable ID], 0), 4)</f>
        <v>NM_001330334.1</v>
      </c>
      <c r="E10489" t="s">
        <v>27</v>
      </c>
      <c r="J10489">
        <v>85955795</v>
      </c>
      <c r="K10489" s="47">
        <v>85963190</v>
      </c>
      <c r="L10489" s="47">
        <v>85963282</v>
      </c>
      <c r="N10489">
        <v>3</v>
      </c>
      <c r="O10489">
        <v>745</v>
      </c>
      <c r="P10489">
        <v>837</v>
      </c>
      <c r="Q10489" t="s">
        <v>17161</v>
      </c>
      <c r="R10489">
        <v>268</v>
      </c>
      <c r="S10489">
        <v>360</v>
      </c>
      <c r="T10489">
        <v>1086</v>
      </c>
    </row>
    <row r="10490" spans="1:20" x14ac:dyDescent="0.3">
      <c r="A10490" s="60" t="s">
        <v>2478</v>
      </c>
      <c r="B10490" s="60">
        <v>1</v>
      </c>
      <c r="C10490" s="60" t="s">
        <v>2487</v>
      </c>
      <c r="D10490" s="62" t="str">
        <f>INDEX(Transcripts[#Data], MATCH(Exons[[#This Row],[Transcript stable ID]], Transcripts[Transcript stable ID], 0), 4)</f>
        <v>NM_001330334.1</v>
      </c>
      <c r="E10490" t="s">
        <v>27</v>
      </c>
      <c r="J10490">
        <v>85955795</v>
      </c>
      <c r="K10490" s="47">
        <v>85966264</v>
      </c>
      <c r="L10490" s="47">
        <v>85966329</v>
      </c>
      <c r="N10490">
        <v>4</v>
      </c>
      <c r="O10490">
        <v>838</v>
      </c>
      <c r="P10490">
        <v>903</v>
      </c>
      <c r="Q10490" t="s">
        <v>17162</v>
      </c>
      <c r="R10490">
        <v>361</v>
      </c>
      <c r="S10490">
        <v>426</v>
      </c>
      <c r="T10490">
        <v>1086</v>
      </c>
    </row>
    <row r="10491" spans="1:20" x14ac:dyDescent="0.3">
      <c r="A10491" s="60" t="s">
        <v>2478</v>
      </c>
      <c r="B10491" s="60">
        <v>1</v>
      </c>
      <c r="C10491" s="60" t="s">
        <v>2487</v>
      </c>
      <c r="D10491" s="62" t="str">
        <f>INDEX(Transcripts[#Data], MATCH(Exons[[#This Row],[Transcript stable ID]], Transcripts[Transcript stable ID], 0), 4)</f>
        <v>NM_001330334.1</v>
      </c>
      <c r="E10491" t="s">
        <v>27</v>
      </c>
      <c r="J10491">
        <v>85955795</v>
      </c>
      <c r="K10491" s="47">
        <v>85967429</v>
      </c>
      <c r="L10491" s="47">
        <v>85967554</v>
      </c>
      <c r="N10491">
        <v>5</v>
      </c>
      <c r="O10491">
        <v>904</v>
      </c>
      <c r="P10491">
        <v>1029</v>
      </c>
      <c r="Q10491" t="s">
        <v>17163</v>
      </c>
      <c r="R10491">
        <v>427</v>
      </c>
      <c r="S10491">
        <v>552</v>
      </c>
      <c r="T10491">
        <v>1086</v>
      </c>
    </row>
    <row r="10492" spans="1:20" x14ac:dyDescent="0.3">
      <c r="A10492" s="60" t="s">
        <v>2478</v>
      </c>
      <c r="B10492" s="60">
        <v>1</v>
      </c>
      <c r="C10492" s="60" t="s">
        <v>2487</v>
      </c>
      <c r="D10492" s="62" t="str">
        <f>INDEX(Transcripts[#Data], MATCH(Exons[[#This Row],[Transcript stable ID]], Transcripts[Transcript stable ID], 0), 4)</f>
        <v>NM_001330334.1</v>
      </c>
      <c r="E10492" t="s">
        <v>27</v>
      </c>
      <c r="J10492">
        <v>85955795</v>
      </c>
      <c r="K10492" s="47">
        <v>85968557</v>
      </c>
      <c r="L10492" s="47">
        <v>85968638</v>
      </c>
      <c r="N10492">
        <v>6</v>
      </c>
      <c r="O10492">
        <v>1030</v>
      </c>
      <c r="P10492">
        <v>1111</v>
      </c>
      <c r="Q10492" t="s">
        <v>17164</v>
      </c>
      <c r="R10492">
        <v>553</v>
      </c>
      <c r="S10492">
        <v>634</v>
      </c>
      <c r="T10492">
        <v>1086</v>
      </c>
    </row>
    <row r="10493" spans="1:20" x14ac:dyDescent="0.3">
      <c r="A10493" s="60" t="s">
        <v>2478</v>
      </c>
      <c r="B10493" s="60">
        <v>1</v>
      </c>
      <c r="C10493" s="60" t="s">
        <v>2487</v>
      </c>
      <c r="D10493" s="62" t="str">
        <f>INDEX(Transcripts[#Data], MATCH(Exons[[#This Row],[Transcript stable ID]], Transcripts[Transcript stable ID], 0), 4)</f>
        <v>NM_001330334.1</v>
      </c>
      <c r="E10493" t="s">
        <v>27</v>
      </c>
      <c r="J10493">
        <v>85955795</v>
      </c>
      <c r="K10493" s="47">
        <v>85975214</v>
      </c>
      <c r="L10493" s="47">
        <v>85975305</v>
      </c>
      <c r="N10493">
        <v>7</v>
      </c>
      <c r="O10493">
        <v>1112</v>
      </c>
      <c r="P10493">
        <v>1203</v>
      </c>
      <c r="Q10493" t="s">
        <v>17165</v>
      </c>
      <c r="R10493">
        <v>635</v>
      </c>
      <c r="S10493">
        <v>726</v>
      </c>
      <c r="T10493">
        <v>1086</v>
      </c>
    </row>
    <row r="10494" spans="1:20" x14ac:dyDescent="0.3">
      <c r="A10494" s="60" t="s">
        <v>2478</v>
      </c>
      <c r="B10494" s="60">
        <v>1</v>
      </c>
      <c r="C10494" s="60" t="s">
        <v>2487</v>
      </c>
      <c r="D10494" s="62" t="str">
        <f>INDEX(Transcripts[#Data], MATCH(Exons[[#This Row],[Transcript stable ID]], Transcripts[Transcript stable ID], 0), 4)</f>
        <v>NM_001330334.1</v>
      </c>
      <c r="E10494" t="s">
        <v>27</v>
      </c>
      <c r="J10494">
        <v>85955795</v>
      </c>
      <c r="K10494" s="47">
        <v>85988022</v>
      </c>
      <c r="L10494" s="47">
        <v>85988180</v>
      </c>
      <c r="N10494">
        <v>8</v>
      </c>
      <c r="O10494">
        <v>1204</v>
      </c>
      <c r="P10494">
        <v>1362</v>
      </c>
      <c r="Q10494" t="s">
        <v>17168</v>
      </c>
      <c r="R10494">
        <v>727</v>
      </c>
      <c r="S10494">
        <v>885</v>
      </c>
      <c r="T10494">
        <v>1086</v>
      </c>
    </row>
    <row r="10495" spans="1:20" x14ac:dyDescent="0.3">
      <c r="A10495" s="60" t="s">
        <v>2478</v>
      </c>
      <c r="B10495" s="60">
        <v>1</v>
      </c>
      <c r="C10495" s="60" t="s">
        <v>2487</v>
      </c>
      <c r="D10495" s="62" t="str">
        <f>INDEX(Transcripts[#Data], MATCH(Exons[[#This Row],[Transcript stable ID]], Transcripts[Transcript stable ID], 0), 4)</f>
        <v>NM_001330334.1</v>
      </c>
      <c r="E10495" t="s">
        <v>27</v>
      </c>
      <c r="J10495">
        <v>85955795</v>
      </c>
      <c r="K10495" s="47">
        <v>85988960</v>
      </c>
      <c r="L10495" s="47">
        <v>85989033</v>
      </c>
      <c r="N10495">
        <v>9</v>
      </c>
      <c r="O10495">
        <v>1363</v>
      </c>
      <c r="P10495">
        <v>1436</v>
      </c>
      <c r="Q10495" t="s">
        <v>17169</v>
      </c>
      <c r="R10495">
        <v>886</v>
      </c>
      <c r="S10495">
        <v>959</v>
      </c>
      <c r="T10495">
        <v>1086</v>
      </c>
    </row>
    <row r="10496" spans="1:20" x14ac:dyDescent="0.3">
      <c r="A10496" s="60" t="s">
        <v>2478</v>
      </c>
      <c r="B10496" s="60">
        <v>1</v>
      </c>
      <c r="C10496" s="60" t="s">
        <v>2487</v>
      </c>
      <c r="D10496" s="62" t="str">
        <f>INDEX(Transcripts[#Data], MATCH(Exons[[#This Row],[Transcript stable ID]], Transcripts[Transcript stable ID], 0), 4)</f>
        <v>NM_001330334.1</v>
      </c>
      <c r="E10496" t="s">
        <v>27</v>
      </c>
      <c r="F10496">
        <v>85955795</v>
      </c>
      <c r="G10496">
        <v>85956271</v>
      </c>
      <c r="J10496">
        <v>85955795</v>
      </c>
      <c r="K10496" s="47">
        <v>85955795</v>
      </c>
      <c r="L10496" s="47">
        <v>85956385</v>
      </c>
      <c r="N10496">
        <v>1</v>
      </c>
      <c r="O10496">
        <v>478</v>
      </c>
      <c r="P10496">
        <v>591</v>
      </c>
      <c r="Q10496" t="s">
        <v>20196</v>
      </c>
      <c r="R10496">
        <v>1</v>
      </c>
      <c r="S10496">
        <v>114</v>
      </c>
      <c r="T10496">
        <v>1086</v>
      </c>
    </row>
    <row r="10497" spans="1:20" x14ac:dyDescent="0.3">
      <c r="A10497" s="60" t="s">
        <v>2478</v>
      </c>
      <c r="B10497" s="60">
        <v>1</v>
      </c>
      <c r="C10497" s="60" t="s">
        <v>2487</v>
      </c>
      <c r="D10497" s="62" t="str">
        <f>INDEX(Transcripts[#Data], MATCH(Exons[[#This Row],[Transcript stable ID]], Transcripts[Transcript stable ID], 0), 4)</f>
        <v>NM_001330334.1</v>
      </c>
      <c r="E10497" t="s">
        <v>27</v>
      </c>
      <c r="H10497">
        <v>85989568</v>
      </c>
      <c r="I10497">
        <v>85989749</v>
      </c>
      <c r="J10497">
        <v>85955795</v>
      </c>
      <c r="K10497" s="47">
        <v>85989441</v>
      </c>
      <c r="L10497" s="47">
        <v>85989749</v>
      </c>
      <c r="N10497">
        <v>10</v>
      </c>
      <c r="O10497">
        <v>1437</v>
      </c>
      <c r="P10497">
        <v>1563</v>
      </c>
      <c r="Q10497" t="s">
        <v>20197</v>
      </c>
      <c r="R10497">
        <v>960</v>
      </c>
      <c r="S10497">
        <v>1086</v>
      </c>
      <c r="T10497">
        <v>1086</v>
      </c>
    </row>
    <row r="10498" spans="1:20" x14ac:dyDescent="0.3">
      <c r="A10498" s="60" t="s">
        <v>110</v>
      </c>
      <c r="B10498" s="60">
        <v>-1</v>
      </c>
      <c r="C10498" s="60" t="s">
        <v>4245</v>
      </c>
      <c r="D10498" s="62" t="str">
        <f>INDEX(Transcripts[#Data], MATCH(Exons[[#This Row],[Transcript stable ID]], Transcripts[Transcript stable ID], 0), 4)</f>
        <v>NM_001289910.1</v>
      </c>
      <c r="E10498" t="s">
        <v>27</v>
      </c>
      <c r="J10498">
        <v>90643927</v>
      </c>
      <c r="K10498" s="47">
        <v>90633711</v>
      </c>
      <c r="L10498" s="47">
        <v>90633876</v>
      </c>
      <c r="N10498">
        <v>3</v>
      </c>
      <c r="O10498">
        <v>213</v>
      </c>
      <c r="P10498">
        <v>378</v>
      </c>
      <c r="Q10498" t="s">
        <v>17529</v>
      </c>
      <c r="R10498">
        <v>52</v>
      </c>
      <c r="S10498">
        <v>217</v>
      </c>
      <c r="T10498">
        <v>1203</v>
      </c>
    </row>
    <row r="10499" spans="1:20" x14ac:dyDescent="0.3">
      <c r="A10499" s="60" t="s">
        <v>110</v>
      </c>
      <c r="B10499" s="60">
        <v>-1</v>
      </c>
      <c r="C10499" s="60" t="s">
        <v>4245</v>
      </c>
      <c r="D10499" s="62" t="str">
        <f>INDEX(Transcripts[#Data], MATCH(Exons[[#This Row],[Transcript stable ID]], Transcripts[Transcript stable ID], 0), 4)</f>
        <v>NM_001289910.1</v>
      </c>
      <c r="E10499" t="s">
        <v>27</v>
      </c>
      <c r="J10499">
        <v>90643927</v>
      </c>
      <c r="K10499" s="47">
        <v>90631819</v>
      </c>
      <c r="L10499" s="47">
        <v>90631979</v>
      </c>
      <c r="N10499">
        <v>4</v>
      </c>
      <c r="O10499">
        <v>379</v>
      </c>
      <c r="P10499">
        <v>539</v>
      </c>
      <c r="Q10499" t="s">
        <v>17530</v>
      </c>
      <c r="R10499">
        <v>218</v>
      </c>
      <c r="S10499">
        <v>378</v>
      </c>
      <c r="T10499">
        <v>1203</v>
      </c>
    </row>
    <row r="10500" spans="1:20" x14ac:dyDescent="0.3">
      <c r="A10500" s="60" t="s">
        <v>110</v>
      </c>
      <c r="B10500" s="60">
        <v>-1</v>
      </c>
      <c r="C10500" s="60" t="s">
        <v>4245</v>
      </c>
      <c r="D10500" s="62" t="str">
        <f>INDEX(Transcripts[#Data], MATCH(Exons[[#This Row],[Transcript stable ID]], Transcripts[Transcript stable ID], 0), 4)</f>
        <v>NM_001289910.1</v>
      </c>
      <c r="E10500" t="s">
        <v>27</v>
      </c>
      <c r="J10500">
        <v>90643927</v>
      </c>
      <c r="K10500" s="47">
        <v>90631591</v>
      </c>
      <c r="L10500" s="47">
        <v>90631734</v>
      </c>
      <c r="N10500">
        <v>5</v>
      </c>
      <c r="O10500">
        <v>540</v>
      </c>
      <c r="P10500">
        <v>683</v>
      </c>
      <c r="Q10500" t="s">
        <v>17531</v>
      </c>
      <c r="R10500">
        <v>379</v>
      </c>
      <c r="S10500">
        <v>522</v>
      </c>
      <c r="T10500">
        <v>1203</v>
      </c>
    </row>
    <row r="10501" spans="1:20" x14ac:dyDescent="0.3">
      <c r="A10501" s="60" t="s">
        <v>110</v>
      </c>
      <c r="B10501" s="60">
        <v>-1</v>
      </c>
      <c r="C10501" s="60" t="s">
        <v>4245</v>
      </c>
      <c r="D10501" s="62" t="str">
        <f>INDEX(Transcripts[#Data], MATCH(Exons[[#This Row],[Transcript stable ID]], Transcripts[Transcript stable ID], 0), 4)</f>
        <v>NM_001289910.1</v>
      </c>
      <c r="E10501" t="s">
        <v>27</v>
      </c>
      <c r="J10501">
        <v>90643927</v>
      </c>
      <c r="K10501" s="47">
        <v>90630671</v>
      </c>
      <c r="L10501" s="47">
        <v>90630807</v>
      </c>
      <c r="N10501">
        <v>6</v>
      </c>
      <c r="O10501">
        <v>684</v>
      </c>
      <c r="P10501">
        <v>820</v>
      </c>
      <c r="Q10501" t="s">
        <v>17532</v>
      </c>
      <c r="R10501">
        <v>523</v>
      </c>
      <c r="S10501">
        <v>659</v>
      </c>
      <c r="T10501">
        <v>1203</v>
      </c>
    </row>
    <row r="10502" spans="1:20" x14ac:dyDescent="0.3">
      <c r="A10502" s="60" t="s">
        <v>110</v>
      </c>
      <c r="B10502" s="60">
        <v>-1</v>
      </c>
      <c r="C10502" s="60" t="s">
        <v>4245</v>
      </c>
      <c r="D10502" s="62" t="str">
        <f>INDEX(Transcripts[#Data], MATCH(Exons[[#This Row],[Transcript stable ID]], Transcripts[Transcript stable ID], 0), 4)</f>
        <v>NM_001289910.1</v>
      </c>
      <c r="E10502" t="s">
        <v>27</v>
      </c>
      <c r="J10502">
        <v>90643927</v>
      </c>
      <c r="K10502" s="47">
        <v>90630344</v>
      </c>
      <c r="L10502" s="47">
        <v>90630495</v>
      </c>
      <c r="N10502">
        <v>7</v>
      </c>
      <c r="O10502">
        <v>821</v>
      </c>
      <c r="P10502">
        <v>972</v>
      </c>
      <c r="Q10502" t="s">
        <v>17533</v>
      </c>
      <c r="R10502">
        <v>660</v>
      </c>
      <c r="S10502">
        <v>811</v>
      </c>
      <c r="T10502">
        <v>1203</v>
      </c>
    </row>
    <row r="10503" spans="1:20" x14ac:dyDescent="0.3">
      <c r="A10503" s="60" t="s">
        <v>110</v>
      </c>
      <c r="B10503" s="60">
        <v>-1</v>
      </c>
      <c r="C10503" s="60" t="s">
        <v>4245</v>
      </c>
      <c r="D10503" s="62" t="str">
        <f>INDEX(Transcripts[#Data], MATCH(Exons[[#This Row],[Transcript stable ID]], Transcripts[Transcript stable ID], 0), 4)</f>
        <v>NM_001289910.1</v>
      </c>
      <c r="E10503" t="s">
        <v>27</v>
      </c>
      <c r="J10503">
        <v>90643927</v>
      </c>
      <c r="K10503" s="47">
        <v>90628507</v>
      </c>
      <c r="L10503" s="47">
        <v>90628619</v>
      </c>
      <c r="N10503">
        <v>8</v>
      </c>
      <c r="O10503">
        <v>973</v>
      </c>
      <c r="P10503">
        <v>1085</v>
      </c>
      <c r="Q10503" t="s">
        <v>17534</v>
      </c>
      <c r="R10503">
        <v>812</v>
      </c>
      <c r="S10503">
        <v>924</v>
      </c>
      <c r="T10503">
        <v>1203</v>
      </c>
    </row>
    <row r="10504" spans="1:20" x14ac:dyDescent="0.3">
      <c r="A10504" s="60" t="s">
        <v>110</v>
      </c>
      <c r="B10504" s="60">
        <v>-1</v>
      </c>
      <c r="C10504" s="60" t="s">
        <v>4245</v>
      </c>
      <c r="D10504" s="62" t="str">
        <f>INDEX(Transcripts[#Data], MATCH(Exons[[#This Row],[Transcript stable ID]], Transcripts[Transcript stable ID], 0), 4)</f>
        <v>NM_001289910.1</v>
      </c>
      <c r="E10504" t="s">
        <v>27</v>
      </c>
      <c r="J10504">
        <v>90643927</v>
      </c>
      <c r="K10504" s="47">
        <v>90628233</v>
      </c>
      <c r="L10504" s="47">
        <v>90628330</v>
      </c>
      <c r="N10504">
        <v>9</v>
      </c>
      <c r="O10504">
        <v>1086</v>
      </c>
      <c r="P10504">
        <v>1183</v>
      </c>
      <c r="Q10504" t="s">
        <v>17535</v>
      </c>
      <c r="R10504">
        <v>925</v>
      </c>
      <c r="S10504">
        <v>1022</v>
      </c>
      <c r="T10504">
        <v>1203</v>
      </c>
    </row>
    <row r="10505" spans="1:20" x14ac:dyDescent="0.3">
      <c r="A10505" s="60" t="s">
        <v>110</v>
      </c>
      <c r="B10505" s="60">
        <v>-1</v>
      </c>
      <c r="C10505" s="60" t="s">
        <v>4245</v>
      </c>
      <c r="D10505" s="62" t="str">
        <f>INDEX(Transcripts[#Data], MATCH(Exons[[#This Row],[Transcript stable ID]], Transcripts[Transcript stable ID], 0), 4)</f>
        <v>NM_001289910.1</v>
      </c>
      <c r="E10505" t="s">
        <v>27</v>
      </c>
      <c r="J10505">
        <v>90643927</v>
      </c>
      <c r="K10505" s="47">
        <v>90628048</v>
      </c>
      <c r="L10505" s="47">
        <v>90628140</v>
      </c>
      <c r="N10505">
        <v>10</v>
      </c>
      <c r="O10505">
        <v>1184</v>
      </c>
      <c r="P10505">
        <v>1276</v>
      </c>
      <c r="Q10505" t="s">
        <v>17536</v>
      </c>
      <c r="R10505">
        <v>1023</v>
      </c>
      <c r="S10505">
        <v>1115</v>
      </c>
      <c r="T10505">
        <v>1203</v>
      </c>
    </row>
    <row r="10506" spans="1:20" x14ac:dyDescent="0.3">
      <c r="A10506" s="60" t="s">
        <v>110</v>
      </c>
      <c r="B10506" s="60">
        <v>-1</v>
      </c>
      <c r="C10506" s="60" t="s">
        <v>4245</v>
      </c>
      <c r="D10506" s="62" t="str">
        <f>INDEX(Transcripts[#Data], MATCH(Exons[[#This Row],[Transcript stable ID]], Transcripts[Transcript stable ID], 0), 4)</f>
        <v>NM_001289910.1</v>
      </c>
      <c r="E10506" t="s">
        <v>27</v>
      </c>
      <c r="F10506">
        <v>90643808</v>
      </c>
      <c r="G10506">
        <v>90643927</v>
      </c>
      <c r="J10506">
        <v>90643927</v>
      </c>
      <c r="K10506" s="47">
        <v>90643808</v>
      </c>
      <c r="L10506" s="47">
        <v>90643927</v>
      </c>
      <c r="N10506">
        <v>1</v>
      </c>
      <c r="Q10506" t="s">
        <v>20198</v>
      </c>
      <c r="T10506">
        <v>1203</v>
      </c>
    </row>
    <row r="10507" spans="1:20" x14ac:dyDescent="0.3">
      <c r="A10507" s="60" t="s">
        <v>110</v>
      </c>
      <c r="B10507" s="60">
        <v>-1</v>
      </c>
      <c r="C10507" s="60" t="s">
        <v>4245</v>
      </c>
      <c r="D10507" s="62" t="str">
        <f>INDEX(Transcripts[#Data], MATCH(Exons[[#This Row],[Transcript stable ID]], Transcripts[Transcript stable ID], 0), 4)</f>
        <v>NM_001289910.1</v>
      </c>
      <c r="E10507" t="s">
        <v>27</v>
      </c>
      <c r="F10507">
        <v>90634836</v>
      </c>
      <c r="G10507">
        <v>90634876</v>
      </c>
      <c r="J10507">
        <v>90643927</v>
      </c>
      <c r="K10507" s="47">
        <v>90634785</v>
      </c>
      <c r="L10507" s="47">
        <v>90634876</v>
      </c>
      <c r="N10507">
        <v>2</v>
      </c>
      <c r="O10507">
        <v>162</v>
      </c>
      <c r="P10507">
        <v>212</v>
      </c>
      <c r="Q10507" t="s">
        <v>20199</v>
      </c>
      <c r="R10507">
        <v>1</v>
      </c>
      <c r="S10507">
        <v>51</v>
      </c>
      <c r="T10507">
        <v>1203</v>
      </c>
    </row>
    <row r="10508" spans="1:20" x14ac:dyDescent="0.3">
      <c r="A10508" s="60" t="s">
        <v>110</v>
      </c>
      <c r="B10508" s="60">
        <v>-1</v>
      </c>
      <c r="C10508" s="60" t="s">
        <v>4245</v>
      </c>
      <c r="D10508" s="62" t="str">
        <f>INDEX(Transcripts[#Data], MATCH(Exons[[#This Row],[Transcript stable ID]], Transcripts[Transcript stable ID], 0), 4)</f>
        <v>NM_001289910.1</v>
      </c>
      <c r="E10508" t="s">
        <v>27</v>
      </c>
      <c r="H10508">
        <v>90627409</v>
      </c>
      <c r="I10508">
        <v>90627497</v>
      </c>
      <c r="J10508">
        <v>90643927</v>
      </c>
      <c r="K10508" s="47">
        <v>90627409</v>
      </c>
      <c r="L10508" s="47">
        <v>90627585</v>
      </c>
      <c r="N10508">
        <v>11</v>
      </c>
      <c r="O10508">
        <v>1277</v>
      </c>
      <c r="P10508">
        <v>1364</v>
      </c>
      <c r="Q10508" t="s">
        <v>20200</v>
      </c>
      <c r="R10508">
        <v>1116</v>
      </c>
      <c r="S10508">
        <v>1203</v>
      </c>
      <c r="T10508">
        <v>1203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7"/>
  <sheetViews>
    <sheetView workbookViewId="0">
      <selection activeCell="A2" sqref="A2"/>
    </sheetView>
  </sheetViews>
  <sheetFormatPr defaultRowHeight="14.4" x14ac:dyDescent="0.3"/>
  <cols>
    <col min="1" max="1" width="19.5546875" customWidth="1"/>
    <col min="2" max="2" width="17.109375" customWidth="1"/>
    <col min="3" max="3" width="34.5546875" customWidth="1"/>
  </cols>
  <sheetData>
    <row r="1" spans="1:13" x14ac:dyDescent="0.3">
      <c r="A1" s="16" t="s">
        <v>92</v>
      </c>
      <c r="B1" s="16" t="s">
        <v>93</v>
      </c>
      <c r="C1" s="16" t="s">
        <v>94</v>
      </c>
      <c r="D1" s="13"/>
      <c r="E1" s="13"/>
      <c r="F1" s="13"/>
      <c r="G1" s="13"/>
      <c r="H1" s="13"/>
      <c r="I1" s="13"/>
      <c r="J1" s="13"/>
      <c r="K1" s="13"/>
      <c r="L1" s="13"/>
      <c r="M1" s="13"/>
    </row>
    <row r="2" spans="1:13" x14ac:dyDescent="0.3">
      <c r="A2" t="s">
        <v>20657</v>
      </c>
      <c r="B2" t="s">
        <v>20645</v>
      </c>
      <c r="D2" s="13"/>
      <c r="E2" s="13"/>
      <c r="F2" s="13"/>
      <c r="G2" s="13"/>
      <c r="H2" s="13"/>
      <c r="I2" s="13"/>
      <c r="J2" s="13"/>
      <c r="K2" s="13"/>
      <c r="L2" s="13"/>
      <c r="M2" s="13"/>
    </row>
    <row r="3" spans="1:13" x14ac:dyDescent="0.3">
      <c r="A3" t="s">
        <v>20646</v>
      </c>
      <c r="B3" t="s">
        <v>20654</v>
      </c>
      <c r="D3" s="13"/>
      <c r="E3" s="13"/>
      <c r="F3" s="13"/>
      <c r="G3" s="13"/>
      <c r="H3" s="13"/>
      <c r="I3" s="13"/>
      <c r="J3" s="13"/>
      <c r="K3" s="13"/>
      <c r="L3" s="13"/>
      <c r="M3" s="13"/>
    </row>
    <row r="4" spans="1:13" x14ac:dyDescent="0.3">
      <c r="A4" t="s">
        <v>20647</v>
      </c>
      <c r="B4" t="s">
        <v>20647</v>
      </c>
      <c r="D4" s="13"/>
      <c r="E4" s="13"/>
      <c r="F4" s="13"/>
      <c r="G4" s="13"/>
      <c r="H4" s="13"/>
      <c r="I4" s="13"/>
      <c r="J4" s="13"/>
      <c r="K4" s="13"/>
      <c r="L4" s="13"/>
      <c r="M4" s="13"/>
    </row>
    <row r="5" spans="1:13" x14ac:dyDescent="0.3">
      <c r="A5" t="s">
        <v>20648</v>
      </c>
      <c r="B5" t="s">
        <v>20648</v>
      </c>
      <c r="C5" s="13"/>
      <c r="D5" s="13"/>
      <c r="E5" s="13"/>
      <c r="F5" s="13"/>
      <c r="G5" s="13"/>
      <c r="H5" s="13"/>
      <c r="I5" s="13"/>
      <c r="J5" s="13"/>
      <c r="K5" s="13"/>
      <c r="L5" s="13"/>
      <c r="M5" s="13"/>
    </row>
    <row r="6" spans="1:13" x14ac:dyDescent="0.3">
      <c r="A6" t="s">
        <v>33</v>
      </c>
      <c r="B6" t="s">
        <v>33</v>
      </c>
      <c r="C6" s="13"/>
      <c r="D6" s="13"/>
      <c r="E6" s="13"/>
      <c r="F6" s="13"/>
      <c r="G6" s="13"/>
      <c r="H6" s="13"/>
      <c r="I6" s="13"/>
      <c r="J6" s="13"/>
      <c r="K6" s="13"/>
      <c r="L6" s="13"/>
      <c r="M6" s="13"/>
    </row>
    <row r="7" spans="1:13" x14ac:dyDescent="0.3">
      <c r="A7" t="s">
        <v>20649</v>
      </c>
      <c r="B7" t="s">
        <v>20650</v>
      </c>
      <c r="C7" s="13"/>
      <c r="D7" s="13"/>
      <c r="E7" s="13"/>
      <c r="F7" s="13"/>
      <c r="G7" s="13"/>
      <c r="H7" s="13"/>
      <c r="I7" s="13"/>
      <c r="J7" s="13"/>
      <c r="K7" s="13"/>
      <c r="L7" s="13"/>
      <c r="M7"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88671875" bestFit="1" customWidth="1"/>
    <col min="8" max="8" width="14.33203125" bestFit="1" customWidth="1"/>
    <col min="9" max="9" width="16.5546875" bestFit="1" customWidth="1"/>
    <col min="10" max="10" width="16.6640625" bestFit="1" customWidth="1"/>
    <col min="11" max="11" width="34.5546875" bestFit="1" customWidth="1"/>
  </cols>
  <sheetData>
    <row r="1" spans="1:11" x14ac:dyDescent="0.3">
      <c r="A1" s="41" t="s">
        <v>171</v>
      </c>
      <c r="B1" t="s">
        <v>95</v>
      </c>
    </row>
    <row r="3" spans="1:11" x14ac:dyDescent="0.3">
      <c r="A3" s="41" t="s">
        <v>9548</v>
      </c>
      <c r="B3" s="41" t="s">
        <v>164</v>
      </c>
      <c r="C3" s="41" t="s">
        <v>162</v>
      </c>
      <c r="D3" s="41" t="s">
        <v>163</v>
      </c>
      <c r="E3" s="41" t="s">
        <v>9547</v>
      </c>
      <c r="G3" t="s">
        <v>79</v>
      </c>
      <c r="H3" t="s">
        <v>9551</v>
      </c>
      <c r="I3" t="s">
        <v>9552</v>
      </c>
      <c r="J3" t="s">
        <v>9553</v>
      </c>
      <c r="K3" t="s">
        <v>9547</v>
      </c>
    </row>
    <row r="4" spans="1:11" x14ac:dyDescent="0.3">
      <c r="A4" s="42" t="s">
        <v>18305</v>
      </c>
      <c r="B4" s="42" t="s">
        <v>18934</v>
      </c>
      <c r="C4" s="42" t="s">
        <v>18306</v>
      </c>
      <c r="D4" s="42" t="s">
        <v>18804</v>
      </c>
      <c r="E4" s="42" t="s">
        <v>18938</v>
      </c>
      <c r="G4" t="str">
        <f>A4</f>
        <v>ABCC1</v>
      </c>
      <c r="H4" t="str">
        <f t="shared" ref="H4:K4" si="0">B4</f>
        <v>NM_004996.4</v>
      </c>
      <c r="I4" t="str">
        <f t="shared" si="0"/>
        <v>ENST00000399410</v>
      </c>
      <c r="J4" t="str">
        <f t="shared" si="0"/>
        <v>ENSP00000382342</v>
      </c>
      <c r="K4" t="str">
        <f t="shared" si="0"/>
        <v>NM_004996.4 (Preferred)</v>
      </c>
    </row>
    <row r="5" spans="1:11" x14ac:dyDescent="0.3">
      <c r="A5" s="42" t="s">
        <v>172</v>
      </c>
      <c r="B5" s="42" t="s">
        <v>19158</v>
      </c>
      <c r="C5" s="42" t="s">
        <v>173</v>
      </c>
      <c r="D5" s="42" t="s">
        <v>174</v>
      </c>
      <c r="E5" s="42" t="s">
        <v>20626</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3">
      <c r="A6" s="42" t="s">
        <v>172</v>
      </c>
      <c r="B6" s="42" t="s">
        <v>18935</v>
      </c>
      <c r="C6" s="42" t="s">
        <v>177</v>
      </c>
      <c r="D6" s="42" t="s">
        <v>178</v>
      </c>
      <c r="E6" s="42" t="s">
        <v>18935</v>
      </c>
      <c r="G6" t="str">
        <f t="shared" si="1"/>
        <v>ABL1</v>
      </c>
      <c r="H6" t="str">
        <f t="shared" si="2"/>
        <v>NM_007313.2</v>
      </c>
      <c r="I6" t="str">
        <f t="shared" si="3"/>
        <v>ENST00000372348</v>
      </c>
      <c r="J6" t="str">
        <f t="shared" si="4"/>
        <v>ENSP00000361423</v>
      </c>
      <c r="K6" t="str">
        <f t="shared" si="5"/>
        <v>NM_007313.2</v>
      </c>
    </row>
    <row r="7" spans="1:11" x14ac:dyDescent="0.3">
      <c r="A7" s="42" t="s">
        <v>20297</v>
      </c>
      <c r="B7" s="42" t="s">
        <v>19372</v>
      </c>
      <c r="C7" s="42" t="s">
        <v>2999</v>
      </c>
      <c r="D7" s="42" t="s">
        <v>3000</v>
      </c>
      <c r="E7" s="42" t="s">
        <v>20298</v>
      </c>
      <c r="G7" t="str">
        <f t="shared" si="1"/>
        <v>ABRAXAS1</v>
      </c>
      <c r="H7" t="str">
        <f t="shared" si="2"/>
        <v>NM_139076.2</v>
      </c>
      <c r="I7" t="str">
        <f t="shared" si="3"/>
        <v>ENST00000321945</v>
      </c>
      <c r="J7" t="str">
        <f t="shared" si="4"/>
        <v>ENSP00000369857</v>
      </c>
      <c r="K7" t="str">
        <f t="shared" si="5"/>
        <v>NM_139076.2 (Preferred)</v>
      </c>
    </row>
    <row r="8" spans="1:11" x14ac:dyDescent="0.3">
      <c r="A8" s="42" t="s">
        <v>9879</v>
      </c>
      <c r="B8" s="42" t="s">
        <v>18931</v>
      </c>
      <c r="C8" s="42" t="s">
        <v>9880</v>
      </c>
      <c r="D8" s="42" t="s">
        <v>9881</v>
      </c>
      <c r="E8" s="42" t="s">
        <v>20275</v>
      </c>
      <c r="G8" t="str">
        <f t="shared" si="1"/>
        <v>ACVR1B</v>
      </c>
      <c r="H8" t="str">
        <f t="shared" si="2"/>
        <v>NM_004302.5</v>
      </c>
      <c r="I8" t="str">
        <f t="shared" si="3"/>
        <v>ENST00000257963</v>
      </c>
      <c r="J8" t="str">
        <f t="shared" si="4"/>
        <v>ENSP00000257963</v>
      </c>
      <c r="K8" t="str">
        <f t="shared" si="5"/>
        <v>NM_004302.5 (Preferred)</v>
      </c>
    </row>
    <row r="9" spans="1:11" x14ac:dyDescent="0.3">
      <c r="A9" s="42" t="s">
        <v>9879</v>
      </c>
      <c r="B9" s="42" t="s">
        <v>18932</v>
      </c>
      <c r="C9" s="42" t="s">
        <v>9897</v>
      </c>
      <c r="D9" s="42" t="s">
        <v>9898</v>
      </c>
      <c r="E9" s="42" t="s">
        <v>18932</v>
      </c>
      <c r="G9" t="str">
        <f t="shared" si="1"/>
        <v>ACVR1B</v>
      </c>
      <c r="H9" t="str">
        <f t="shared" si="2"/>
        <v>NM_020327.3</v>
      </c>
      <c r="I9" t="str">
        <f t="shared" si="3"/>
        <v>ENST00000542485</v>
      </c>
      <c r="J9" t="str">
        <f t="shared" si="4"/>
        <v>ENSP00000442885</v>
      </c>
      <c r="K9" t="str">
        <f t="shared" si="5"/>
        <v>NM_020327.3</v>
      </c>
    </row>
    <row r="10" spans="1:11" x14ac:dyDescent="0.3">
      <c r="A10" s="42" t="s">
        <v>9879</v>
      </c>
      <c r="B10" s="42" t="s">
        <v>18933</v>
      </c>
      <c r="C10" s="42" t="s">
        <v>9884</v>
      </c>
      <c r="D10" s="42" t="s">
        <v>9885</v>
      </c>
      <c r="E10" s="42" t="s">
        <v>18933</v>
      </c>
      <c r="G10" t="str">
        <f t="shared" si="1"/>
        <v>ACVR1B</v>
      </c>
      <c r="H10" t="str">
        <f t="shared" si="2"/>
        <v>NM_020328.3</v>
      </c>
      <c r="I10" t="str">
        <f t="shared" si="3"/>
        <v>ENST00000541224</v>
      </c>
      <c r="J10" t="str">
        <f t="shared" si="4"/>
        <v>ENSP00000442656</v>
      </c>
      <c r="K10" t="str">
        <f t="shared" si="5"/>
        <v>NM_020328.3</v>
      </c>
    </row>
    <row r="11" spans="1:11" x14ac:dyDescent="0.3">
      <c r="A11" s="42" t="s">
        <v>184</v>
      </c>
      <c r="B11" s="42" t="s">
        <v>18936</v>
      </c>
      <c r="C11" s="42" t="s">
        <v>201</v>
      </c>
      <c r="D11" s="42" t="s">
        <v>202</v>
      </c>
      <c r="E11" s="42" t="s">
        <v>20104</v>
      </c>
      <c r="G11" t="str">
        <f t="shared" si="1"/>
        <v>ADA</v>
      </c>
      <c r="H11" t="str">
        <f t="shared" si="2"/>
        <v>NM_000022.4</v>
      </c>
      <c r="I11" t="str">
        <f t="shared" si="3"/>
        <v>ENST00000372874</v>
      </c>
      <c r="J11" t="str">
        <f t="shared" si="4"/>
        <v>ENSP00000361965</v>
      </c>
      <c r="K11" t="str">
        <f t="shared" si="5"/>
        <v>NM_000022.4 (Preferred)</v>
      </c>
    </row>
    <row r="12" spans="1:11" x14ac:dyDescent="0.3">
      <c r="A12" s="42" t="s">
        <v>184</v>
      </c>
      <c r="B12" s="42" t="s">
        <v>18937</v>
      </c>
      <c r="C12" s="42" t="s">
        <v>206</v>
      </c>
      <c r="D12" s="42" t="s">
        <v>207</v>
      </c>
      <c r="E12" s="42" t="s">
        <v>18937</v>
      </c>
      <c r="G12" t="str">
        <f t="shared" si="1"/>
        <v>ADA</v>
      </c>
      <c r="H12" t="str">
        <f t="shared" si="2"/>
        <v>NM_001322051.1</v>
      </c>
      <c r="I12" t="str">
        <f t="shared" si="3"/>
        <v>ENST00000537820</v>
      </c>
      <c r="J12" t="str">
        <f t="shared" si="4"/>
        <v>ENSP00000441818</v>
      </c>
      <c r="K12" t="str">
        <f t="shared" si="5"/>
        <v>NM_001322051.1</v>
      </c>
    </row>
    <row r="13" spans="1:11" x14ac:dyDescent="0.3">
      <c r="A13" s="42" t="s">
        <v>14</v>
      </c>
      <c r="B13" s="42" t="s">
        <v>18939</v>
      </c>
      <c r="C13" s="42" t="s">
        <v>231</v>
      </c>
      <c r="D13" s="42" t="s">
        <v>232</v>
      </c>
      <c r="E13" s="42" t="s">
        <v>18939</v>
      </c>
      <c r="G13" t="str">
        <f t="shared" si="1"/>
        <v>AKT1</v>
      </c>
      <c r="H13" t="str">
        <f t="shared" si="2"/>
        <v>NM_001014431.1</v>
      </c>
      <c r="I13" t="str">
        <f t="shared" si="3"/>
        <v>ENST00000407796</v>
      </c>
      <c r="J13" t="str">
        <f t="shared" si="4"/>
        <v>ENSP00000384293</v>
      </c>
      <c r="K13" t="str">
        <f t="shared" si="5"/>
        <v>NM_001014431.1</v>
      </c>
    </row>
    <row r="14" spans="1:11" x14ac:dyDescent="0.3">
      <c r="A14" s="42" t="s">
        <v>14</v>
      </c>
      <c r="B14" s="42" t="s">
        <v>18940</v>
      </c>
      <c r="C14" s="42" t="s">
        <v>228</v>
      </c>
      <c r="D14" s="42" t="s">
        <v>229</v>
      </c>
      <c r="E14" s="42" t="s">
        <v>18940</v>
      </c>
      <c r="G14" t="str">
        <f t="shared" si="1"/>
        <v>AKT1</v>
      </c>
      <c r="H14" t="str">
        <f t="shared" si="2"/>
        <v>NM_001014432.1</v>
      </c>
      <c r="I14" t="str">
        <f t="shared" si="3"/>
        <v>ENST00000349310</v>
      </c>
      <c r="J14" t="str">
        <f t="shared" si="4"/>
        <v>ENSP00000270202</v>
      </c>
      <c r="K14" t="str">
        <f t="shared" si="5"/>
        <v>NM_001014432.1</v>
      </c>
    </row>
    <row r="15" spans="1:11" x14ac:dyDescent="0.3">
      <c r="A15" s="42" t="s">
        <v>14</v>
      </c>
      <c r="B15" s="42" t="s">
        <v>18941</v>
      </c>
      <c r="C15" s="42" t="s">
        <v>225</v>
      </c>
      <c r="D15" s="42" t="s">
        <v>226</v>
      </c>
      <c r="E15" s="42" t="s">
        <v>18973</v>
      </c>
      <c r="G15" t="str">
        <f t="shared" si="1"/>
        <v>AKT1</v>
      </c>
      <c r="H15" t="str">
        <f t="shared" si="2"/>
        <v>NM_005163.2</v>
      </c>
      <c r="I15" t="str">
        <f t="shared" si="3"/>
        <v>ENST00000555528</v>
      </c>
      <c r="J15" t="str">
        <f t="shared" si="4"/>
        <v>ENSP00000450688</v>
      </c>
      <c r="K15" t="str">
        <f t="shared" si="5"/>
        <v>NM_005163.2 (Preferred)</v>
      </c>
    </row>
    <row r="16" spans="1:11" x14ac:dyDescent="0.3">
      <c r="A16" s="42" t="s">
        <v>260</v>
      </c>
      <c r="B16" s="42" t="s">
        <v>18943</v>
      </c>
      <c r="C16" s="42" t="s">
        <v>293</v>
      </c>
      <c r="D16" s="42" t="s">
        <v>294</v>
      </c>
      <c r="E16" s="42" t="s">
        <v>18943</v>
      </c>
      <c r="G16" t="str">
        <f t="shared" si="1"/>
        <v>AKT2</v>
      </c>
      <c r="H16" t="str">
        <f t="shared" si="2"/>
        <v>NM_001243028.2</v>
      </c>
      <c r="I16" t="str">
        <f t="shared" si="3"/>
        <v>ENST00000579047</v>
      </c>
      <c r="J16" t="str">
        <f t="shared" si="4"/>
        <v>ENSP00000471369</v>
      </c>
      <c r="K16" t="str">
        <f t="shared" si="5"/>
        <v>NM_001243028.2</v>
      </c>
    </row>
    <row r="17" spans="1:11" x14ac:dyDescent="0.3">
      <c r="A17" s="42" t="s">
        <v>260</v>
      </c>
      <c r="B17" s="42" t="s">
        <v>18944</v>
      </c>
      <c r="C17" s="42" t="s">
        <v>299</v>
      </c>
      <c r="D17" s="42" t="s">
        <v>300</v>
      </c>
      <c r="E17" s="42" t="s">
        <v>18944</v>
      </c>
      <c r="G17" t="str">
        <f t="shared" si="1"/>
        <v>AKT2</v>
      </c>
      <c r="H17" t="str">
        <f t="shared" si="2"/>
        <v>NM_001330511.1</v>
      </c>
      <c r="I17" t="str">
        <f t="shared" si="3"/>
        <v>ENST00000311278</v>
      </c>
      <c r="J17" t="str">
        <f t="shared" si="4"/>
        <v>ENSP00000309428</v>
      </c>
      <c r="K17" t="str">
        <f t="shared" si="5"/>
        <v>NM_001330511.1</v>
      </c>
    </row>
    <row r="18" spans="1:11" x14ac:dyDescent="0.3">
      <c r="A18" s="42" t="s">
        <v>260</v>
      </c>
      <c r="B18" s="42" t="s">
        <v>19163</v>
      </c>
      <c r="C18" s="42" t="s">
        <v>289</v>
      </c>
      <c r="D18" s="42" t="s">
        <v>290</v>
      </c>
      <c r="G18" t="str">
        <f t="shared" si="1"/>
        <v>AKT2</v>
      </c>
      <c r="H18" t="str">
        <f t="shared" si="2"/>
        <v>NM_001626.5</v>
      </c>
      <c r="I18" t="str">
        <f t="shared" si="3"/>
        <v>ENST00000392038</v>
      </c>
      <c r="J18" t="str">
        <f t="shared" si="4"/>
        <v>ENSP00000375892</v>
      </c>
      <c r="K18">
        <f t="shared" si="5"/>
        <v>0</v>
      </c>
    </row>
    <row r="19" spans="1:11" x14ac:dyDescent="0.3">
      <c r="A19" s="42" t="s">
        <v>9946</v>
      </c>
      <c r="B19" s="42" t="s">
        <v>18945</v>
      </c>
      <c r="C19" s="42" t="s">
        <v>9951</v>
      </c>
      <c r="D19" s="42" t="s">
        <v>9952</v>
      </c>
      <c r="E19" s="42" t="s">
        <v>18945</v>
      </c>
      <c r="G19" t="str">
        <f t="shared" si="1"/>
        <v>AKT3</v>
      </c>
      <c r="H19" t="str">
        <f t="shared" si="2"/>
        <v>NM_001206729.1</v>
      </c>
      <c r="I19" t="str">
        <f t="shared" si="3"/>
        <v>ENST00000366540</v>
      </c>
      <c r="J19" t="str">
        <f t="shared" si="4"/>
        <v>ENSP00000355498</v>
      </c>
      <c r="K19" t="str">
        <f t="shared" si="5"/>
        <v>NM_001206729.1</v>
      </c>
    </row>
    <row r="20" spans="1:11" x14ac:dyDescent="0.3">
      <c r="A20" s="42" t="s">
        <v>9946</v>
      </c>
      <c r="B20" s="42" t="s">
        <v>18946</v>
      </c>
      <c r="C20" s="42" t="s">
        <v>9971</v>
      </c>
      <c r="D20" s="42" t="s">
        <v>9972</v>
      </c>
      <c r="E20" s="42" t="s">
        <v>18975</v>
      </c>
      <c r="G20" t="str">
        <f t="shared" si="1"/>
        <v>AKT3</v>
      </c>
      <c r="H20" t="str">
        <f t="shared" si="2"/>
        <v>NM_005465.5</v>
      </c>
      <c r="I20" t="str">
        <f t="shared" si="3"/>
        <v>ENST00000263826</v>
      </c>
      <c r="J20" t="str">
        <f t="shared" si="4"/>
        <v>ENSP00000263826</v>
      </c>
      <c r="K20" t="str">
        <f t="shared" si="5"/>
        <v>NM_005465.5 (Preferred)</v>
      </c>
    </row>
    <row r="21" spans="1:11" x14ac:dyDescent="0.3">
      <c r="A21" s="42" t="s">
        <v>9946</v>
      </c>
      <c r="B21" s="42" t="s">
        <v>18947</v>
      </c>
      <c r="C21" s="42" t="s">
        <v>9947</v>
      </c>
      <c r="D21" s="42" t="s">
        <v>9948</v>
      </c>
      <c r="E21" s="42" t="s">
        <v>18947</v>
      </c>
      <c r="G21" t="str">
        <f t="shared" si="1"/>
        <v>AKT3</v>
      </c>
      <c r="H21" t="str">
        <f t="shared" si="2"/>
        <v>NM_181690.2</v>
      </c>
      <c r="I21" t="str">
        <f t="shared" si="3"/>
        <v>ENST00000336199</v>
      </c>
      <c r="J21" t="str">
        <f t="shared" si="4"/>
        <v>ENSP00000336943</v>
      </c>
      <c r="K21" t="str">
        <f t="shared" si="5"/>
        <v>NM_181690.2</v>
      </c>
    </row>
    <row r="22" spans="1:11" x14ac:dyDescent="0.3">
      <c r="A22" s="42" t="s">
        <v>9603</v>
      </c>
      <c r="B22" s="42" t="s">
        <v>18950</v>
      </c>
      <c r="C22" s="42" t="s">
        <v>18948</v>
      </c>
      <c r="D22" s="42" t="s">
        <v>18949</v>
      </c>
      <c r="E22" s="42" t="s">
        <v>18950</v>
      </c>
      <c r="G22" t="str">
        <f t="shared" si="1"/>
        <v>ALK</v>
      </c>
      <c r="H22" t="str">
        <f t="shared" si="2"/>
        <v>NM_001353765.1</v>
      </c>
      <c r="I22" t="str">
        <f t="shared" si="3"/>
        <v>ENST00000642122</v>
      </c>
      <c r="J22" t="str">
        <f t="shared" si="4"/>
        <v>ENSP00000493203</v>
      </c>
      <c r="K22" t="str">
        <f t="shared" si="5"/>
        <v>NM_001353765.1</v>
      </c>
    </row>
    <row r="23" spans="1:11" x14ac:dyDescent="0.3">
      <c r="A23" s="42" t="s">
        <v>9603</v>
      </c>
      <c r="B23" s="42" t="s">
        <v>19165</v>
      </c>
      <c r="C23" s="42" t="s">
        <v>9604</v>
      </c>
      <c r="D23" s="42" t="s">
        <v>9605</v>
      </c>
      <c r="E23" s="42" t="s">
        <v>20618</v>
      </c>
      <c r="G23" t="str">
        <f t="shared" si="1"/>
        <v>ALK</v>
      </c>
      <c r="H23" t="str">
        <f t="shared" si="2"/>
        <v>NM_004304.4</v>
      </c>
      <c r="I23" t="str">
        <f t="shared" si="3"/>
        <v>ENST00000389048</v>
      </c>
      <c r="J23" t="str">
        <f t="shared" si="4"/>
        <v>ENSP00000373700</v>
      </c>
      <c r="K23" t="str">
        <f t="shared" si="5"/>
        <v>NM_004304.4 (Preferred)</v>
      </c>
    </row>
    <row r="24" spans="1:11" x14ac:dyDescent="0.3">
      <c r="A24" s="42" t="s">
        <v>9868</v>
      </c>
      <c r="B24" s="42" t="s">
        <v>18952</v>
      </c>
      <c r="C24" s="42" t="s">
        <v>9872</v>
      </c>
      <c r="D24" s="42" t="s">
        <v>9873</v>
      </c>
      <c r="E24" s="42" t="s">
        <v>18976</v>
      </c>
      <c r="G24" t="str">
        <f t="shared" si="1"/>
        <v>AMER1</v>
      </c>
      <c r="H24" t="str">
        <f t="shared" si="2"/>
        <v>NM_152424.4</v>
      </c>
      <c r="I24" t="str">
        <f t="shared" si="3"/>
        <v>ENST00000330258</v>
      </c>
      <c r="J24" t="str">
        <f t="shared" si="4"/>
        <v>ENSP00000329117</v>
      </c>
      <c r="K24" t="str">
        <f t="shared" si="5"/>
        <v>NM_152424.4 (Preferred)</v>
      </c>
    </row>
    <row r="25" spans="1:11" x14ac:dyDescent="0.3">
      <c r="A25" s="42" t="s">
        <v>117</v>
      </c>
      <c r="B25" s="42" t="s">
        <v>18954</v>
      </c>
      <c r="C25" s="42" t="s">
        <v>380</v>
      </c>
      <c r="D25" s="42" t="s">
        <v>381</v>
      </c>
      <c r="E25" s="42" t="s">
        <v>18974</v>
      </c>
      <c r="G25" t="str">
        <f t="shared" si="1"/>
        <v>ANKRD26</v>
      </c>
      <c r="H25" t="str">
        <f t="shared" si="2"/>
        <v>NM_014915.2</v>
      </c>
      <c r="I25" t="str">
        <f t="shared" si="3"/>
        <v>ENST00000376087</v>
      </c>
      <c r="J25" t="str">
        <f t="shared" si="4"/>
        <v>ENSP00000365255</v>
      </c>
      <c r="K25" t="str">
        <f t="shared" si="5"/>
        <v>NM_014915.2 (Preferred)</v>
      </c>
    </row>
    <row r="26" spans="1:11" x14ac:dyDescent="0.3">
      <c r="A26" s="42" t="s">
        <v>9616</v>
      </c>
      <c r="B26" s="42" t="s">
        <v>19167</v>
      </c>
      <c r="C26" s="42" t="s">
        <v>9628</v>
      </c>
      <c r="D26" s="42" t="s">
        <v>9629</v>
      </c>
      <c r="E26" s="42" t="s">
        <v>20276</v>
      </c>
      <c r="G26" t="str">
        <f t="shared" si="1"/>
        <v>APC</v>
      </c>
      <c r="H26" t="str">
        <f t="shared" si="2"/>
        <v>NM_000038.5</v>
      </c>
      <c r="I26" t="str">
        <f t="shared" si="3"/>
        <v>ENST00000257430</v>
      </c>
      <c r="J26" t="str">
        <f t="shared" si="4"/>
        <v>ENSP00000257430</v>
      </c>
      <c r="K26" t="str">
        <f t="shared" si="5"/>
        <v>NM_000038.5 (Preferred)</v>
      </c>
    </row>
    <row r="27" spans="1:11" x14ac:dyDescent="0.3">
      <c r="A27" s="42" t="s">
        <v>9616</v>
      </c>
      <c r="B27" s="42" t="s">
        <v>18955</v>
      </c>
      <c r="C27" s="42" t="s">
        <v>9632</v>
      </c>
      <c r="D27" s="42" t="s">
        <v>9633</v>
      </c>
      <c r="E27" s="42" t="s">
        <v>18955</v>
      </c>
      <c r="G27" t="str">
        <f t="shared" si="1"/>
        <v>APC</v>
      </c>
      <c r="H27" t="str">
        <f t="shared" si="2"/>
        <v>NM_001127510.2</v>
      </c>
      <c r="I27" t="str">
        <f t="shared" si="3"/>
        <v>ENST00000508376</v>
      </c>
      <c r="J27" t="str">
        <f t="shared" si="4"/>
        <v>ENSP00000427089</v>
      </c>
      <c r="K27" t="str">
        <f t="shared" si="5"/>
        <v>NM_001127510.2</v>
      </c>
    </row>
    <row r="28" spans="1:11" x14ac:dyDescent="0.3">
      <c r="A28" s="42" t="s">
        <v>9616</v>
      </c>
      <c r="B28" s="42" t="s">
        <v>18956</v>
      </c>
      <c r="C28" s="42" t="s">
        <v>9622</v>
      </c>
      <c r="D28" s="42" t="s">
        <v>9623</v>
      </c>
      <c r="E28" s="42" t="s">
        <v>18956</v>
      </c>
      <c r="G28" t="str">
        <f t="shared" si="1"/>
        <v>APC</v>
      </c>
      <c r="H28" t="str">
        <f t="shared" si="2"/>
        <v>NM_001127511.2</v>
      </c>
      <c r="I28" t="str">
        <f t="shared" si="3"/>
        <v>ENST00000507379</v>
      </c>
      <c r="J28" t="str">
        <f t="shared" si="4"/>
        <v>ENSP00000423224</v>
      </c>
      <c r="K28" t="str">
        <f t="shared" si="5"/>
        <v>NM_001127511.2</v>
      </c>
    </row>
    <row r="29" spans="1:11" x14ac:dyDescent="0.3">
      <c r="A29" s="42" t="s">
        <v>9903</v>
      </c>
      <c r="B29" s="42" t="s">
        <v>18957</v>
      </c>
      <c r="C29" s="42" t="s">
        <v>9904</v>
      </c>
      <c r="D29" s="42" t="s">
        <v>9905</v>
      </c>
      <c r="E29" s="42" t="s">
        <v>18977</v>
      </c>
      <c r="G29" t="str">
        <f t="shared" si="1"/>
        <v>AR</v>
      </c>
      <c r="H29" t="str">
        <f t="shared" si="2"/>
        <v>NM_000044.4</v>
      </c>
      <c r="I29" t="str">
        <f t="shared" si="3"/>
        <v>ENST00000374690</v>
      </c>
      <c r="J29" t="str">
        <f t="shared" si="4"/>
        <v>ENSP00000363822</v>
      </c>
      <c r="K29" t="str">
        <f t="shared" si="5"/>
        <v>NM_000044.4 (Preferred)</v>
      </c>
    </row>
    <row r="30" spans="1:11" x14ac:dyDescent="0.3">
      <c r="A30" s="42" t="s">
        <v>9903</v>
      </c>
      <c r="B30" s="42" t="s">
        <v>18958</v>
      </c>
      <c r="C30" s="42" t="s">
        <v>9916</v>
      </c>
      <c r="D30" s="42" t="s">
        <v>9917</v>
      </c>
      <c r="E30" s="42" t="s">
        <v>18958</v>
      </c>
      <c r="G30" t="str">
        <f t="shared" si="1"/>
        <v>AR</v>
      </c>
      <c r="H30" t="str">
        <f t="shared" si="2"/>
        <v>NM_001011645.3</v>
      </c>
      <c r="I30" t="str">
        <f t="shared" si="3"/>
        <v>ENST00000396043</v>
      </c>
      <c r="J30" t="str">
        <f t="shared" si="4"/>
        <v>ENSP00000379358</v>
      </c>
      <c r="K30" t="str">
        <f t="shared" si="5"/>
        <v>NM_001011645.3</v>
      </c>
    </row>
    <row r="31" spans="1:11" x14ac:dyDescent="0.3">
      <c r="A31" s="42" t="s">
        <v>9903</v>
      </c>
      <c r="B31" s="42" t="s">
        <v>18959</v>
      </c>
      <c r="C31" s="42" t="s">
        <v>9910</v>
      </c>
      <c r="D31" s="42" t="s">
        <v>9911</v>
      </c>
      <c r="E31" s="42" t="s">
        <v>18959</v>
      </c>
      <c r="G31" t="str">
        <f t="shared" si="1"/>
        <v>AR</v>
      </c>
      <c r="H31" t="str">
        <f t="shared" si="2"/>
        <v>NM_001348061.1</v>
      </c>
      <c r="I31" t="str">
        <f t="shared" si="3"/>
        <v>ENST00000504326</v>
      </c>
      <c r="J31" t="str">
        <f t="shared" si="4"/>
        <v>ENSP00000421155</v>
      </c>
      <c r="K31" t="str">
        <f t="shared" si="5"/>
        <v>NM_001348061.1</v>
      </c>
    </row>
    <row r="32" spans="1:11" x14ac:dyDescent="0.3">
      <c r="A32" s="42" t="s">
        <v>9903</v>
      </c>
      <c r="B32" s="42" t="s">
        <v>18962</v>
      </c>
      <c r="C32" s="42" t="s">
        <v>18960</v>
      </c>
      <c r="D32" s="42" t="s">
        <v>18961</v>
      </c>
      <c r="E32" s="42" t="s">
        <v>18962</v>
      </c>
      <c r="G32" t="str">
        <f t="shared" si="1"/>
        <v>AR</v>
      </c>
      <c r="H32" t="str">
        <f t="shared" si="2"/>
        <v>NM_001348064.1</v>
      </c>
      <c r="I32" t="str">
        <f t="shared" si="3"/>
        <v>ENST00000613054</v>
      </c>
      <c r="J32" t="str">
        <f t="shared" si="4"/>
        <v>ENSP00000479013</v>
      </c>
      <c r="K32" t="str">
        <f t="shared" si="5"/>
        <v>NM_001348064.1</v>
      </c>
    </row>
    <row r="33" spans="1:11" x14ac:dyDescent="0.3">
      <c r="A33" s="42" t="s">
        <v>9784</v>
      </c>
      <c r="B33" s="42" t="s">
        <v>18964</v>
      </c>
      <c r="C33" s="42" t="s">
        <v>9799</v>
      </c>
      <c r="D33" s="42" t="s">
        <v>9800</v>
      </c>
      <c r="E33" s="42" t="s">
        <v>18964</v>
      </c>
      <c r="G33" t="str">
        <f t="shared" si="1"/>
        <v>ARAF</v>
      </c>
      <c r="H33" t="str">
        <f t="shared" si="2"/>
        <v>NM_001256196.1</v>
      </c>
      <c r="I33" t="str">
        <f t="shared" si="3"/>
        <v>ENST00000290277</v>
      </c>
      <c r="J33" t="str">
        <f t="shared" si="4"/>
        <v>ENSP00000290277</v>
      </c>
      <c r="K33" t="str">
        <f t="shared" si="5"/>
        <v>NM_001256196.1</v>
      </c>
    </row>
    <row r="34" spans="1:11" x14ac:dyDescent="0.3">
      <c r="A34" s="42" t="s">
        <v>9784</v>
      </c>
      <c r="B34" s="42" t="s">
        <v>18965</v>
      </c>
      <c r="C34" s="42" t="s">
        <v>9789</v>
      </c>
      <c r="D34" s="42" t="s">
        <v>9790</v>
      </c>
      <c r="E34" s="42" t="s">
        <v>18965</v>
      </c>
      <c r="G34" t="str">
        <f t="shared" si="1"/>
        <v>ARAF</v>
      </c>
      <c r="H34" t="str">
        <f t="shared" si="2"/>
        <v>NM_001256197.1</v>
      </c>
      <c r="I34" t="str">
        <f t="shared" si="3"/>
        <v>ENST00000377039</v>
      </c>
      <c r="J34" t="str">
        <f t="shared" si="4"/>
        <v>ENSP00000366238</v>
      </c>
      <c r="K34" t="str">
        <f t="shared" si="5"/>
        <v>NM_001256197.1</v>
      </c>
    </row>
    <row r="35" spans="1:11" x14ac:dyDescent="0.3">
      <c r="A35" s="42" t="s">
        <v>9784</v>
      </c>
      <c r="B35" s="42" t="s">
        <v>19170</v>
      </c>
      <c r="C35" s="42" t="s">
        <v>9785</v>
      </c>
      <c r="D35" s="42" t="s">
        <v>9786</v>
      </c>
      <c r="E35" s="42" t="s">
        <v>20598</v>
      </c>
      <c r="G35" t="str">
        <f t="shared" si="1"/>
        <v>ARAF</v>
      </c>
      <c r="H35" t="str">
        <f t="shared" si="2"/>
        <v>NM_001654.4</v>
      </c>
      <c r="I35" t="str">
        <f t="shared" si="3"/>
        <v>ENST00000377045</v>
      </c>
      <c r="J35" t="str">
        <f t="shared" si="4"/>
        <v>ENSP00000366244</v>
      </c>
      <c r="K35" t="str">
        <f t="shared" si="5"/>
        <v>NM_001654.4 (Preferred)</v>
      </c>
    </row>
    <row r="36" spans="1:11" x14ac:dyDescent="0.3">
      <c r="A36" s="42" t="s">
        <v>393</v>
      </c>
      <c r="B36" s="42" t="s">
        <v>20609</v>
      </c>
      <c r="C36" s="42" t="s">
        <v>400</v>
      </c>
      <c r="D36" s="42" t="s">
        <v>401</v>
      </c>
      <c r="E36" s="42" t="s">
        <v>20610</v>
      </c>
      <c r="G36" t="str">
        <f t="shared" si="1"/>
        <v>ARID1A</v>
      </c>
      <c r="H36" t="str">
        <f t="shared" si="2"/>
        <v>NM_006015.5</v>
      </c>
      <c r="I36" t="str">
        <f t="shared" si="3"/>
        <v>ENST00000324856</v>
      </c>
      <c r="J36" t="str">
        <f t="shared" si="4"/>
        <v>ENSP00000320485</v>
      </c>
      <c r="K36" t="str">
        <f t="shared" si="5"/>
        <v>NM_006015.5 (Preferred)</v>
      </c>
    </row>
    <row r="37" spans="1:11" x14ac:dyDescent="0.3">
      <c r="A37" s="42" t="s">
        <v>393</v>
      </c>
      <c r="B37" s="42" t="s">
        <v>18966</v>
      </c>
      <c r="C37" s="42" t="s">
        <v>404</v>
      </c>
      <c r="D37" s="42" t="s">
        <v>405</v>
      </c>
      <c r="E37" s="42" t="s">
        <v>18966</v>
      </c>
      <c r="G37" t="str">
        <f t="shared" si="1"/>
        <v>ARID1A</v>
      </c>
      <c r="H37" t="str">
        <f t="shared" si="2"/>
        <v>NM_139135.3</v>
      </c>
      <c r="I37" t="str">
        <f t="shared" si="3"/>
        <v>ENST00000457599</v>
      </c>
      <c r="J37" t="str">
        <f t="shared" si="4"/>
        <v>ENSP00000387636</v>
      </c>
      <c r="K37" t="str">
        <f t="shared" si="5"/>
        <v>NM_139135.3</v>
      </c>
    </row>
    <row r="38" spans="1:11" x14ac:dyDescent="0.3">
      <c r="A38" s="42" t="s">
        <v>9555</v>
      </c>
      <c r="B38" s="42" t="s">
        <v>18970</v>
      </c>
      <c r="C38" s="42" t="s">
        <v>18968</v>
      </c>
      <c r="D38" s="42" t="s">
        <v>18969</v>
      </c>
      <c r="E38" s="42" t="s">
        <v>18970</v>
      </c>
      <c r="G38" t="str">
        <f t="shared" si="1"/>
        <v>ARID1B</v>
      </c>
      <c r="H38" t="str">
        <f t="shared" si="2"/>
        <v>NM_001346813.1</v>
      </c>
      <c r="I38" t="str">
        <f t="shared" si="3"/>
        <v>ENST00000636930</v>
      </c>
      <c r="J38" t="str">
        <f t="shared" si="4"/>
        <v>ENSP00000490491</v>
      </c>
      <c r="K38" t="str">
        <f t="shared" si="5"/>
        <v>NM_001346813.1</v>
      </c>
    </row>
    <row r="39" spans="1:11" x14ac:dyDescent="0.3">
      <c r="A39" s="42" t="s">
        <v>9555</v>
      </c>
      <c r="B39" s="42" t="s">
        <v>18967</v>
      </c>
      <c r="C39" s="42" t="s">
        <v>9556</v>
      </c>
      <c r="D39" s="42" t="s">
        <v>9557</v>
      </c>
      <c r="E39" s="42" t="s">
        <v>18967</v>
      </c>
      <c r="G39" t="str">
        <f t="shared" si="1"/>
        <v>ARID1B</v>
      </c>
      <c r="H39" t="str">
        <f t="shared" si="2"/>
        <v>NM_017519.2</v>
      </c>
      <c r="I39" t="str">
        <f t="shared" si="3"/>
        <v>ENST00000350026</v>
      </c>
      <c r="J39" t="str">
        <f t="shared" si="4"/>
        <v>ENSP00000055163</v>
      </c>
      <c r="K39" t="str">
        <f t="shared" si="5"/>
        <v>NM_017519.2</v>
      </c>
    </row>
    <row r="40" spans="1:11" x14ac:dyDescent="0.3">
      <c r="A40" s="42" t="s">
        <v>9555</v>
      </c>
      <c r="B40" s="42" t="s">
        <v>18972</v>
      </c>
      <c r="C40" s="42" t="s">
        <v>9560</v>
      </c>
      <c r="D40" s="42" t="s">
        <v>9561</v>
      </c>
      <c r="E40" s="42" t="s">
        <v>18978</v>
      </c>
      <c r="G40" t="str">
        <f t="shared" si="1"/>
        <v>ARID1B</v>
      </c>
      <c r="H40" t="str">
        <f t="shared" si="2"/>
        <v>NM_020732.3</v>
      </c>
      <c r="I40" t="str">
        <f t="shared" si="3"/>
        <v>ENST00000346085</v>
      </c>
      <c r="J40" t="str">
        <f t="shared" si="4"/>
        <v>ENSP00000344546</v>
      </c>
      <c r="K40" t="str">
        <f t="shared" si="5"/>
        <v>NM_020732.3 (Preferred)</v>
      </c>
    </row>
    <row r="41" spans="1:11" x14ac:dyDescent="0.3">
      <c r="A41" s="42" t="s">
        <v>9974</v>
      </c>
      <c r="B41" s="42" t="s">
        <v>18980</v>
      </c>
      <c r="C41" s="42" t="s">
        <v>9983</v>
      </c>
      <c r="D41" s="42" t="s">
        <v>9984</v>
      </c>
      <c r="E41" s="42" t="s">
        <v>18980</v>
      </c>
      <c r="G41" t="str">
        <f t="shared" si="1"/>
        <v>ARID2</v>
      </c>
      <c r="H41" t="str">
        <f t="shared" si="2"/>
        <v>NM_001347839.1</v>
      </c>
      <c r="I41" t="str">
        <f t="shared" si="3"/>
        <v>ENST00000422737</v>
      </c>
      <c r="J41" t="str">
        <f t="shared" si="4"/>
        <v>ENSP00000415650</v>
      </c>
      <c r="K41" t="str">
        <f t="shared" si="5"/>
        <v>NM_001347839.1</v>
      </c>
    </row>
    <row r="42" spans="1:11" x14ac:dyDescent="0.3">
      <c r="A42" s="42" t="s">
        <v>9974</v>
      </c>
      <c r="B42" s="42" t="s">
        <v>18979</v>
      </c>
      <c r="C42" s="42" t="s">
        <v>9975</v>
      </c>
      <c r="D42" s="42" t="s">
        <v>9976</v>
      </c>
      <c r="E42" s="42" t="s">
        <v>19071</v>
      </c>
      <c r="G42" t="str">
        <f t="shared" si="1"/>
        <v>ARID2</v>
      </c>
      <c r="H42" t="str">
        <f t="shared" si="2"/>
        <v>NM_152641.4</v>
      </c>
      <c r="I42" t="str">
        <f t="shared" si="3"/>
        <v>ENST00000334344</v>
      </c>
      <c r="J42" t="str">
        <f t="shared" si="4"/>
        <v>ENSP00000335044</v>
      </c>
      <c r="K42" t="str">
        <f t="shared" si="5"/>
        <v>NM_152641.4 (Preferred)</v>
      </c>
    </row>
    <row r="43" spans="1:11" x14ac:dyDescent="0.3">
      <c r="A43" s="42" t="s">
        <v>148</v>
      </c>
      <c r="B43" s="42" t="s">
        <v>18983</v>
      </c>
      <c r="C43" s="42" t="s">
        <v>18981</v>
      </c>
      <c r="D43" s="42" t="s">
        <v>18982</v>
      </c>
      <c r="E43" s="42" t="s">
        <v>18983</v>
      </c>
      <c r="G43" t="str">
        <f t="shared" si="1"/>
        <v>ASXL1</v>
      </c>
      <c r="H43" t="str">
        <f t="shared" si="2"/>
        <v>NM_001164603.1</v>
      </c>
      <c r="I43" t="str">
        <f t="shared" si="3"/>
        <v>ENST00000646367</v>
      </c>
      <c r="J43" t="str">
        <f t="shared" si="4"/>
        <v>ENSP00000493987</v>
      </c>
      <c r="K43" t="str">
        <f t="shared" si="5"/>
        <v>NM_001164603.1</v>
      </c>
    </row>
    <row r="44" spans="1:11" x14ac:dyDescent="0.3">
      <c r="A44" s="42" t="s">
        <v>148</v>
      </c>
      <c r="B44" s="42" t="s">
        <v>18985</v>
      </c>
      <c r="C44" s="42" t="s">
        <v>426</v>
      </c>
      <c r="D44" s="42" t="s">
        <v>427</v>
      </c>
      <c r="E44" s="42" t="s">
        <v>19065</v>
      </c>
      <c r="G44" t="str">
        <f t="shared" si="1"/>
        <v>ASXL1</v>
      </c>
      <c r="H44" t="str">
        <f t="shared" si="2"/>
        <v>NM_015338.5</v>
      </c>
      <c r="I44" t="str">
        <f t="shared" si="3"/>
        <v>ENST00000375687</v>
      </c>
      <c r="J44" t="str">
        <f t="shared" si="4"/>
        <v>ENSP00000364839</v>
      </c>
      <c r="K44" t="str">
        <f t="shared" si="5"/>
        <v>NM_015338.5 (Preferred)</v>
      </c>
    </row>
    <row r="45" spans="1:11" x14ac:dyDescent="0.3">
      <c r="A45" s="42" t="s">
        <v>125</v>
      </c>
      <c r="B45" s="42" t="s">
        <v>18893</v>
      </c>
      <c r="C45" s="42" t="s">
        <v>449</v>
      </c>
      <c r="D45" s="42" t="s">
        <v>450</v>
      </c>
      <c r="E45" s="42" t="s">
        <v>18894</v>
      </c>
      <c r="G45" t="str">
        <f t="shared" si="1"/>
        <v>ASXL2</v>
      </c>
      <c r="H45" t="str">
        <f t="shared" si="2"/>
        <v>NM_018263.5</v>
      </c>
      <c r="I45" t="str">
        <f t="shared" si="3"/>
        <v>ENST00000435504</v>
      </c>
      <c r="J45" t="str">
        <f t="shared" si="4"/>
        <v>ENSP00000391447</v>
      </c>
      <c r="K45" t="str">
        <f t="shared" si="5"/>
        <v>NM_018263.5 (Preferred)</v>
      </c>
    </row>
    <row r="46" spans="1:11" x14ac:dyDescent="0.3">
      <c r="A46" s="42" t="s">
        <v>461</v>
      </c>
      <c r="B46" s="42" t="s">
        <v>18986</v>
      </c>
      <c r="C46" s="42" t="s">
        <v>477</v>
      </c>
      <c r="D46" s="42" t="s">
        <v>478</v>
      </c>
      <c r="E46" s="42" t="s">
        <v>20105</v>
      </c>
      <c r="G46" t="str">
        <f t="shared" si="1"/>
        <v>ATM</v>
      </c>
      <c r="H46" t="str">
        <f t="shared" si="2"/>
        <v>NM_000051.3</v>
      </c>
      <c r="I46" t="str">
        <f t="shared" si="3"/>
        <v>ENST00000278616</v>
      </c>
      <c r="J46" t="str">
        <f t="shared" si="4"/>
        <v>ENSP00000278616</v>
      </c>
      <c r="K46" t="str">
        <f t="shared" si="5"/>
        <v>NM_000051.3 (Preferred)</v>
      </c>
    </row>
    <row r="47" spans="1:11" x14ac:dyDescent="0.3">
      <c r="A47" s="42" t="s">
        <v>461</v>
      </c>
      <c r="B47" s="42" t="s">
        <v>18987</v>
      </c>
      <c r="C47" s="42" t="s">
        <v>482</v>
      </c>
      <c r="D47" s="42" t="s">
        <v>483</v>
      </c>
      <c r="E47" s="42" t="s">
        <v>18987</v>
      </c>
      <c r="G47" t="str">
        <f t="shared" si="1"/>
        <v>ATM</v>
      </c>
      <c r="H47" t="str">
        <f t="shared" si="2"/>
        <v>NM_001351834.1</v>
      </c>
      <c r="I47" t="str">
        <f t="shared" si="3"/>
        <v>ENST00000452508</v>
      </c>
      <c r="J47" t="str">
        <f t="shared" si="4"/>
        <v>ENSP00000388058</v>
      </c>
      <c r="K47" t="str">
        <f t="shared" si="5"/>
        <v>NM_001351834.1</v>
      </c>
    </row>
    <row r="48" spans="1:11" x14ac:dyDescent="0.3">
      <c r="A48" s="42" t="s">
        <v>461</v>
      </c>
      <c r="B48" s="42" t="s">
        <v>18990</v>
      </c>
      <c r="C48" s="42" t="s">
        <v>18988</v>
      </c>
      <c r="D48" s="42" t="s">
        <v>18989</v>
      </c>
      <c r="E48" s="42" t="s">
        <v>18990</v>
      </c>
      <c r="G48" t="str">
        <f t="shared" si="1"/>
        <v>ATM</v>
      </c>
      <c r="H48" t="str">
        <f t="shared" si="2"/>
        <v>NM_001351835.1</v>
      </c>
      <c r="I48" t="str">
        <f t="shared" si="3"/>
        <v>ENST00000639240</v>
      </c>
      <c r="J48" t="str">
        <f t="shared" si="4"/>
        <v>ENSP00000491585</v>
      </c>
      <c r="K48" t="str">
        <f t="shared" si="5"/>
        <v>NM_001351835.1</v>
      </c>
    </row>
    <row r="49" spans="1:11" x14ac:dyDescent="0.3">
      <c r="A49" s="42" t="s">
        <v>461</v>
      </c>
      <c r="B49" s="42" t="s">
        <v>18993</v>
      </c>
      <c r="C49" s="42" t="s">
        <v>516</v>
      </c>
      <c r="D49" s="42" t="s">
        <v>18992</v>
      </c>
      <c r="E49" s="42" t="s">
        <v>18993</v>
      </c>
      <c r="G49" t="str">
        <f t="shared" si="1"/>
        <v>ATM</v>
      </c>
      <c r="H49" t="str">
        <f t="shared" si="2"/>
        <v>NM_001351836.1</v>
      </c>
      <c r="I49" t="str">
        <f t="shared" si="3"/>
        <v>ENST00000526567</v>
      </c>
      <c r="J49" t="str">
        <f t="shared" si="4"/>
        <v>ENSP00000480205</v>
      </c>
      <c r="K49" t="str">
        <f t="shared" si="5"/>
        <v>NM_001351836.1</v>
      </c>
    </row>
    <row r="50" spans="1:11" x14ac:dyDescent="0.3">
      <c r="A50" s="42" t="s">
        <v>522</v>
      </c>
      <c r="B50" s="42" t="s">
        <v>19175</v>
      </c>
      <c r="C50" s="42" t="s">
        <v>535</v>
      </c>
      <c r="D50" s="42" t="s">
        <v>536</v>
      </c>
      <c r="E50" s="42" t="s">
        <v>20611</v>
      </c>
      <c r="G50" t="str">
        <f t="shared" si="1"/>
        <v>ATR</v>
      </c>
      <c r="H50" t="str">
        <f t="shared" si="2"/>
        <v>NM_001184.3</v>
      </c>
      <c r="I50" t="str">
        <f t="shared" si="3"/>
        <v>ENST00000350721</v>
      </c>
      <c r="J50" t="str">
        <f t="shared" si="4"/>
        <v>ENSP00000343741</v>
      </c>
      <c r="K50" t="str">
        <f t="shared" si="5"/>
        <v>NM_001184.3 (Preferred)</v>
      </c>
    </row>
    <row r="51" spans="1:11" x14ac:dyDescent="0.3">
      <c r="A51" s="42" t="s">
        <v>150</v>
      </c>
      <c r="B51" s="42" t="s">
        <v>18994</v>
      </c>
      <c r="C51" s="42" t="s">
        <v>568</v>
      </c>
      <c r="D51" s="42" t="s">
        <v>569</v>
      </c>
      <c r="E51" s="42" t="s">
        <v>19066</v>
      </c>
      <c r="G51" t="str">
        <f t="shared" si="1"/>
        <v>ATRX</v>
      </c>
      <c r="H51" t="str">
        <f t="shared" si="2"/>
        <v>NM_000489.5</v>
      </c>
      <c r="I51" t="str">
        <f t="shared" si="3"/>
        <v>ENST00000373344</v>
      </c>
      <c r="J51" t="str">
        <f t="shared" si="4"/>
        <v>ENSP00000362441</v>
      </c>
      <c r="K51" t="str">
        <f t="shared" si="5"/>
        <v>NM_000489.5 (Preferred)</v>
      </c>
    </row>
    <row r="52" spans="1:11" x14ac:dyDescent="0.3">
      <c r="A52" s="42" t="s">
        <v>150</v>
      </c>
      <c r="B52" s="42" t="s">
        <v>18995</v>
      </c>
      <c r="C52" s="42" t="s">
        <v>574</v>
      </c>
      <c r="D52" s="42" t="s">
        <v>575</v>
      </c>
      <c r="E52" s="42" t="s">
        <v>18995</v>
      </c>
      <c r="G52" t="str">
        <f t="shared" si="1"/>
        <v>ATRX</v>
      </c>
      <c r="H52" t="str">
        <f t="shared" si="2"/>
        <v>NM_138270.3</v>
      </c>
      <c r="I52" t="str">
        <f t="shared" si="3"/>
        <v>ENST00000395603</v>
      </c>
      <c r="J52" t="str">
        <f t="shared" si="4"/>
        <v>ENSP00000378967</v>
      </c>
      <c r="K52" t="str">
        <f t="shared" si="5"/>
        <v>NM_138270.3</v>
      </c>
    </row>
    <row r="53" spans="1:11" x14ac:dyDescent="0.3">
      <c r="A53" s="42" t="s">
        <v>9740</v>
      </c>
      <c r="B53" s="42" t="s">
        <v>18996</v>
      </c>
      <c r="C53" s="42" t="s">
        <v>9741</v>
      </c>
      <c r="D53" s="42" t="s">
        <v>9742</v>
      </c>
      <c r="E53" s="42" t="s">
        <v>18996</v>
      </c>
      <c r="G53" t="str">
        <f t="shared" si="1"/>
        <v>AURKA</v>
      </c>
      <c r="H53" t="str">
        <f t="shared" si="2"/>
        <v>NM_001323304.1</v>
      </c>
      <c r="I53" t="str">
        <f t="shared" si="3"/>
        <v>ENST00000371356</v>
      </c>
      <c r="J53" t="str">
        <f t="shared" si="4"/>
        <v>ENSP00000360407</v>
      </c>
      <c r="K53" t="str">
        <f t="shared" si="5"/>
        <v>NM_001323304.1</v>
      </c>
    </row>
    <row r="54" spans="1:11" x14ac:dyDescent="0.3">
      <c r="A54" s="42" t="s">
        <v>9740</v>
      </c>
      <c r="B54" s="42" t="s">
        <v>18997</v>
      </c>
      <c r="C54" s="42" t="s">
        <v>9745</v>
      </c>
      <c r="D54" s="42" t="s">
        <v>9746</v>
      </c>
      <c r="E54" s="42" t="s">
        <v>19072</v>
      </c>
      <c r="G54" t="str">
        <f t="shared" si="1"/>
        <v>AURKA</v>
      </c>
      <c r="H54" t="str">
        <f t="shared" si="2"/>
        <v>NM_003600.3</v>
      </c>
      <c r="I54" t="str">
        <f t="shared" si="3"/>
        <v>ENST00000347343</v>
      </c>
      <c r="J54" t="str">
        <f t="shared" si="4"/>
        <v>ENSP00000216911</v>
      </c>
      <c r="K54" t="str">
        <f t="shared" si="5"/>
        <v>NM_003600.3 (Preferred)</v>
      </c>
    </row>
    <row r="55" spans="1:11" x14ac:dyDescent="0.3">
      <c r="A55" s="42" t="s">
        <v>9740</v>
      </c>
      <c r="B55" s="42" t="s">
        <v>18998</v>
      </c>
      <c r="C55" s="42" t="s">
        <v>9778</v>
      </c>
      <c r="D55" s="42" t="s">
        <v>9779</v>
      </c>
      <c r="E55" s="42" t="s">
        <v>18998</v>
      </c>
      <c r="G55" t="str">
        <f t="shared" si="1"/>
        <v>AURKA</v>
      </c>
      <c r="H55" t="str">
        <f t="shared" si="2"/>
        <v>NM_198433.2</v>
      </c>
      <c r="I55" t="str">
        <f t="shared" si="3"/>
        <v>ENST00000395909</v>
      </c>
      <c r="J55" t="str">
        <f t="shared" si="4"/>
        <v>ENSP00000379245</v>
      </c>
      <c r="K55" t="str">
        <f t="shared" si="5"/>
        <v>NM_198433.2</v>
      </c>
    </row>
    <row r="56" spans="1:11" x14ac:dyDescent="0.3">
      <c r="A56" s="42" t="s">
        <v>9740</v>
      </c>
      <c r="B56" s="42" t="s">
        <v>18999</v>
      </c>
      <c r="C56" s="42" t="s">
        <v>9781</v>
      </c>
      <c r="D56" s="42" t="s">
        <v>9782</v>
      </c>
      <c r="E56" s="42" t="s">
        <v>18999</v>
      </c>
      <c r="G56" t="str">
        <f t="shared" si="1"/>
        <v>AURKA</v>
      </c>
      <c r="H56" t="str">
        <f t="shared" si="2"/>
        <v>NM_198434.2</v>
      </c>
      <c r="I56" t="str">
        <f t="shared" si="3"/>
        <v>ENST00000395914</v>
      </c>
      <c r="J56" t="str">
        <f t="shared" si="4"/>
        <v>ENSP00000379250</v>
      </c>
      <c r="K56" t="str">
        <f t="shared" si="5"/>
        <v>NM_198434.2</v>
      </c>
    </row>
    <row r="57" spans="1:11" x14ac:dyDescent="0.3">
      <c r="A57" s="42" t="s">
        <v>9740</v>
      </c>
      <c r="B57" s="42" t="s">
        <v>19000</v>
      </c>
      <c r="C57" s="42" t="s">
        <v>9757</v>
      </c>
      <c r="D57" s="42" t="s">
        <v>9758</v>
      </c>
      <c r="E57" s="42" t="s">
        <v>19000</v>
      </c>
      <c r="G57" t="str">
        <f t="shared" si="1"/>
        <v>AURKA</v>
      </c>
      <c r="H57" t="str">
        <f t="shared" si="2"/>
        <v>NM_198435.2</v>
      </c>
      <c r="I57" t="str">
        <f t="shared" si="3"/>
        <v>ENST00000395913</v>
      </c>
      <c r="J57" t="str">
        <f t="shared" si="4"/>
        <v>ENSP00000379249</v>
      </c>
      <c r="K57" t="str">
        <f t="shared" si="5"/>
        <v>NM_198435.2</v>
      </c>
    </row>
    <row r="58" spans="1:11" x14ac:dyDescent="0.3">
      <c r="A58" s="42" t="s">
        <v>9740</v>
      </c>
      <c r="B58" s="42" t="s">
        <v>19001</v>
      </c>
      <c r="C58" s="42" t="s">
        <v>9751</v>
      </c>
      <c r="D58" s="42" t="s">
        <v>9752</v>
      </c>
      <c r="E58" s="42" t="s">
        <v>19001</v>
      </c>
      <c r="G58" t="str">
        <f t="shared" si="1"/>
        <v>AURKA</v>
      </c>
      <c r="H58" t="str">
        <f t="shared" si="2"/>
        <v>NM_198436.2</v>
      </c>
      <c r="I58" t="str">
        <f t="shared" si="3"/>
        <v>ENST00000312783</v>
      </c>
      <c r="J58" t="str">
        <f t="shared" si="4"/>
        <v>ENSP00000321591</v>
      </c>
      <c r="K58" t="str">
        <f t="shared" si="5"/>
        <v>NM_198436.2</v>
      </c>
    </row>
    <row r="59" spans="1:11" x14ac:dyDescent="0.3">
      <c r="A59" s="42" t="s">
        <v>9740</v>
      </c>
      <c r="B59" s="42" t="s">
        <v>19002</v>
      </c>
      <c r="C59" s="42" t="s">
        <v>9754</v>
      </c>
      <c r="D59" s="42" t="s">
        <v>9755</v>
      </c>
      <c r="E59" s="42" t="s">
        <v>19002</v>
      </c>
      <c r="G59" t="str">
        <f t="shared" si="1"/>
        <v>AURKA</v>
      </c>
      <c r="H59" t="str">
        <f t="shared" si="2"/>
        <v>NM_198437.2</v>
      </c>
      <c r="I59" t="str">
        <f t="shared" si="3"/>
        <v>ENST00000395915</v>
      </c>
      <c r="J59" t="str">
        <f t="shared" si="4"/>
        <v>ENSP00000379251</v>
      </c>
      <c r="K59" t="str">
        <f t="shared" si="5"/>
        <v>NM_198437.2</v>
      </c>
    </row>
    <row r="60" spans="1:11" x14ac:dyDescent="0.3">
      <c r="A60" s="42" t="s">
        <v>9652</v>
      </c>
      <c r="B60" s="42" t="s">
        <v>19003</v>
      </c>
      <c r="C60" s="42" t="s">
        <v>9657</v>
      </c>
      <c r="D60" s="42" t="s">
        <v>9658</v>
      </c>
      <c r="E60" s="42" t="s">
        <v>19003</v>
      </c>
      <c r="G60" t="str">
        <f t="shared" si="1"/>
        <v>AURKB</v>
      </c>
      <c r="H60" t="str">
        <f t="shared" si="2"/>
        <v>NM_001256834.2</v>
      </c>
      <c r="I60" t="str">
        <f t="shared" si="3"/>
        <v>ENST00000534871</v>
      </c>
      <c r="J60" t="str">
        <f t="shared" si="4"/>
        <v>ENSP00000443869</v>
      </c>
      <c r="K60" t="str">
        <f t="shared" si="5"/>
        <v>NM_001256834.2</v>
      </c>
    </row>
    <row r="61" spans="1:11" x14ac:dyDescent="0.3">
      <c r="A61" s="42" t="s">
        <v>9652</v>
      </c>
      <c r="B61" s="42" t="s">
        <v>19004</v>
      </c>
      <c r="C61" s="42" t="s">
        <v>9653</v>
      </c>
      <c r="D61" s="42" t="s">
        <v>9654</v>
      </c>
      <c r="E61" s="42" t="s">
        <v>19004</v>
      </c>
      <c r="G61" t="str">
        <f t="shared" si="1"/>
        <v>AURKB</v>
      </c>
      <c r="H61" t="str">
        <f t="shared" si="2"/>
        <v>NM_001284526.1</v>
      </c>
      <c r="I61" t="str">
        <f t="shared" si="3"/>
        <v>ENST00000316199</v>
      </c>
      <c r="J61" t="str">
        <f t="shared" si="4"/>
        <v>ENSP00000313950</v>
      </c>
      <c r="K61" t="str">
        <f t="shared" si="5"/>
        <v>NM_001284526.1</v>
      </c>
    </row>
    <row r="62" spans="1:11" x14ac:dyDescent="0.3">
      <c r="A62" s="42" t="s">
        <v>9652</v>
      </c>
      <c r="B62" s="42" t="s">
        <v>19005</v>
      </c>
      <c r="C62" s="42" t="s">
        <v>9668</v>
      </c>
      <c r="D62" s="42" t="s">
        <v>9669</v>
      </c>
      <c r="E62" s="42" t="s">
        <v>19005</v>
      </c>
      <c r="G62" t="str">
        <f t="shared" si="1"/>
        <v>AURKB</v>
      </c>
      <c r="H62" t="str">
        <f t="shared" si="2"/>
        <v>NM_001313953.2</v>
      </c>
      <c r="I62" t="str">
        <f t="shared" si="3"/>
        <v>ENST00000578549</v>
      </c>
      <c r="J62" t="str">
        <f t="shared" si="4"/>
        <v>ENSP00000462207</v>
      </c>
      <c r="K62" t="str">
        <f t="shared" si="5"/>
        <v>NM_001313953.2</v>
      </c>
    </row>
    <row r="63" spans="1:11" x14ac:dyDescent="0.3">
      <c r="A63" s="42" t="s">
        <v>9652</v>
      </c>
      <c r="B63" s="42" t="s">
        <v>19185</v>
      </c>
      <c r="C63" s="42" t="s">
        <v>9661</v>
      </c>
      <c r="D63" s="42" t="s">
        <v>9662</v>
      </c>
      <c r="E63" s="42" t="s">
        <v>20627</v>
      </c>
      <c r="G63" t="str">
        <f t="shared" si="1"/>
        <v>AURKB</v>
      </c>
      <c r="H63" t="str">
        <f t="shared" si="2"/>
        <v>NM_004217.3</v>
      </c>
      <c r="I63" t="str">
        <f t="shared" si="3"/>
        <v>ENST00000585124</v>
      </c>
      <c r="J63" t="str">
        <f t="shared" si="4"/>
        <v>ENSP00000463999</v>
      </c>
      <c r="K63" t="str">
        <f t="shared" si="5"/>
        <v>NM_004217.3 (Preferred)</v>
      </c>
    </row>
    <row r="64" spans="1:11" x14ac:dyDescent="0.3">
      <c r="A64" s="42" t="s">
        <v>9697</v>
      </c>
      <c r="B64" s="42" t="s">
        <v>19006</v>
      </c>
      <c r="C64" s="42" t="s">
        <v>9702</v>
      </c>
      <c r="D64" s="42" t="s">
        <v>9703</v>
      </c>
      <c r="E64" s="42" t="s">
        <v>19073</v>
      </c>
      <c r="G64" t="str">
        <f t="shared" si="1"/>
        <v>AURKC</v>
      </c>
      <c r="H64" t="str">
        <f t="shared" si="2"/>
        <v>NM_001015878.1</v>
      </c>
      <c r="I64" t="str">
        <f t="shared" si="3"/>
        <v>ENST00000302804</v>
      </c>
      <c r="J64" t="str">
        <f t="shared" si="4"/>
        <v>ENSP00000302898</v>
      </c>
      <c r="K64" t="str">
        <f t="shared" si="5"/>
        <v>NM_001015878.1 (Preferred)</v>
      </c>
    </row>
    <row r="65" spans="1:11" x14ac:dyDescent="0.3">
      <c r="A65" s="42" t="s">
        <v>9697</v>
      </c>
      <c r="B65" s="42" t="s">
        <v>19007</v>
      </c>
      <c r="C65" s="42" t="s">
        <v>9698</v>
      </c>
      <c r="D65" s="42" t="s">
        <v>9699</v>
      </c>
      <c r="E65" s="42" t="s">
        <v>19007</v>
      </c>
      <c r="G65" t="str">
        <f t="shared" si="1"/>
        <v>AURKC</v>
      </c>
      <c r="H65" t="str">
        <f t="shared" si="2"/>
        <v>NM_001015879.1</v>
      </c>
      <c r="I65" t="str">
        <f t="shared" si="3"/>
        <v>ENST00000415300</v>
      </c>
      <c r="J65" t="str">
        <f t="shared" si="4"/>
        <v>ENSP00000407162</v>
      </c>
      <c r="K65" t="str">
        <f t="shared" si="5"/>
        <v>NM_001015879.1</v>
      </c>
    </row>
    <row r="66" spans="1:11" x14ac:dyDescent="0.3">
      <c r="A66" s="42" t="s">
        <v>9697</v>
      </c>
      <c r="B66" s="42" t="s">
        <v>19008</v>
      </c>
      <c r="C66" s="42" t="s">
        <v>9712</v>
      </c>
      <c r="D66" s="42" t="s">
        <v>9713</v>
      </c>
      <c r="E66" s="42" t="s">
        <v>20277</v>
      </c>
      <c r="G66" t="str">
        <f t="shared" si="1"/>
        <v>AURKC</v>
      </c>
      <c r="H66" t="str">
        <f t="shared" si="2"/>
        <v>NM_003160.2</v>
      </c>
      <c r="I66" t="str">
        <f t="shared" si="3"/>
        <v>ENST00000598785</v>
      </c>
      <c r="J66" t="str">
        <f t="shared" si="4"/>
        <v>ENSP00000471830</v>
      </c>
      <c r="K66" t="str">
        <f t="shared" si="5"/>
        <v>NM_003160.2 (Preferred)</v>
      </c>
    </row>
    <row r="67" spans="1:11" x14ac:dyDescent="0.3">
      <c r="A67" s="42" t="s">
        <v>9587</v>
      </c>
      <c r="B67" s="42" t="s">
        <v>19009</v>
      </c>
      <c r="C67" s="42" t="s">
        <v>9590</v>
      </c>
      <c r="D67" s="42" t="s">
        <v>9591</v>
      </c>
      <c r="E67" s="42" t="s">
        <v>19074</v>
      </c>
      <c r="G67" t="str">
        <f t="shared" si="1"/>
        <v>AXIN1</v>
      </c>
      <c r="H67" t="str">
        <f t="shared" si="2"/>
        <v>NM_003502.4</v>
      </c>
      <c r="I67" t="str">
        <f t="shared" si="3"/>
        <v>ENST00000262320</v>
      </c>
      <c r="J67" t="str">
        <f t="shared" si="4"/>
        <v>ENSP00000262320</v>
      </c>
      <c r="K67" t="str">
        <f t="shared" si="5"/>
        <v>NM_003502.4 (Preferred)</v>
      </c>
    </row>
    <row r="68" spans="1:11" x14ac:dyDescent="0.3">
      <c r="A68" s="42" t="s">
        <v>9587</v>
      </c>
      <c r="B68" s="42" t="s">
        <v>19010</v>
      </c>
      <c r="C68" s="42" t="s">
        <v>9594</v>
      </c>
      <c r="D68" s="42" t="s">
        <v>9595</v>
      </c>
      <c r="E68" s="42" t="s">
        <v>19010</v>
      </c>
      <c r="G68" t="str">
        <f t="shared" si="1"/>
        <v>AXIN1</v>
      </c>
      <c r="H68" t="str">
        <f t="shared" si="2"/>
        <v>NM_181050.2</v>
      </c>
      <c r="I68" t="str">
        <f t="shared" si="3"/>
        <v>ENST00000354866</v>
      </c>
      <c r="J68" t="str">
        <f t="shared" si="4"/>
        <v>ENSP00000346935</v>
      </c>
      <c r="K68" t="str">
        <f t="shared" si="5"/>
        <v>NM_181050.2</v>
      </c>
    </row>
    <row r="69" spans="1:11" x14ac:dyDescent="0.3">
      <c r="A69" s="42" t="s">
        <v>9923</v>
      </c>
      <c r="B69" s="42" t="s">
        <v>19011</v>
      </c>
      <c r="C69" s="42" t="s">
        <v>9924</v>
      </c>
      <c r="D69" s="42" t="s">
        <v>9925</v>
      </c>
      <c r="E69" s="42" t="s">
        <v>20126</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3">
      <c r="A70" s="42" t="s">
        <v>9802</v>
      </c>
      <c r="B70" s="42" t="s">
        <v>19012</v>
      </c>
      <c r="C70" s="42" t="s">
        <v>19013</v>
      </c>
      <c r="D70" s="42" t="s">
        <v>19014</v>
      </c>
      <c r="E70" s="42" t="s">
        <v>19075</v>
      </c>
      <c r="G70" t="str">
        <f t="shared" si="6"/>
        <v>B2M</v>
      </c>
      <c r="H70" t="str">
        <f t="shared" si="7"/>
        <v>NM_004048.3</v>
      </c>
      <c r="I70" t="str">
        <f t="shared" si="8"/>
        <v>ENST00000648006</v>
      </c>
      <c r="J70" t="str">
        <f t="shared" si="9"/>
        <v>ENSP00000497910</v>
      </c>
      <c r="K70" t="str">
        <f t="shared" si="10"/>
        <v>NM_004048.3 (Preferred)</v>
      </c>
    </row>
    <row r="71" spans="1:11" x14ac:dyDescent="0.3">
      <c r="A71" s="42" t="s">
        <v>590</v>
      </c>
      <c r="B71" s="42" t="s">
        <v>19015</v>
      </c>
      <c r="C71" s="42" t="s">
        <v>594</v>
      </c>
      <c r="D71" s="42" t="s">
        <v>595</v>
      </c>
      <c r="E71" s="42" t="s">
        <v>19067</v>
      </c>
      <c r="G71" t="str">
        <f t="shared" si="6"/>
        <v>BAP1</v>
      </c>
      <c r="H71" t="str">
        <f t="shared" si="7"/>
        <v>NM_004656.4</v>
      </c>
      <c r="I71" t="str">
        <f t="shared" si="8"/>
        <v>ENST00000460680</v>
      </c>
      <c r="J71" t="str">
        <f t="shared" si="9"/>
        <v>ENSP00000417132</v>
      </c>
      <c r="K71" t="str">
        <f t="shared" si="10"/>
        <v>NM_004656.4 (Preferred)</v>
      </c>
    </row>
    <row r="72" spans="1:11" x14ac:dyDescent="0.3">
      <c r="A72" s="42" t="s">
        <v>618</v>
      </c>
      <c r="B72" s="42" t="s">
        <v>19016</v>
      </c>
      <c r="C72" s="42" t="s">
        <v>626</v>
      </c>
      <c r="D72" s="42" t="s">
        <v>627</v>
      </c>
      <c r="E72" s="42" t="s">
        <v>19068</v>
      </c>
      <c r="G72" t="str">
        <f t="shared" si="6"/>
        <v>BARD1</v>
      </c>
      <c r="H72" t="str">
        <f t="shared" si="7"/>
        <v>NM_000465.4</v>
      </c>
      <c r="I72" t="str">
        <f t="shared" si="8"/>
        <v>ENST00000260947</v>
      </c>
      <c r="J72" t="str">
        <f t="shared" si="9"/>
        <v>ENSP00000260947</v>
      </c>
      <c r="K72" t="str">
        <f t="shared" si="10"/>
        <v>NM_000465.4 (Preferred)</v>
      </c>
    </row>
    <row r="73" spans="1:11" x14ac:dyDescent="0.3">
      <c r="A73" s="42" t="s">
        <v>618</v>
      </c>
      <c r="B73" s="42" t="s">
        <v>19017</v>
      </c>
      <c r="C73" s="42" t="s">
        <v>19018</v>
      </c>
      <c r="D73" s="42" t="s">
        <v>19019</v>
      </c>
      <c r="E73" s="42" t="s">
        <v>19017</v>
      </c>
      <c r="G73" t="str">
        <f t="shared" si="6"/>
        <v>BARD1</v>
      </c>
      <c r="H73" t="str">
        <f t="shared" si="7"/>
        <v>NM_001282543.1</v>
      </c>
      <c r="I73" t="str">
        <f t="shared" si="8"/>
        <v>ENST00000617164</v>
      </c>
      <c r="J73" t="str">
        <f t="shared" si="9"/>
        <v>ENSP00000480470</v>
      </c>
      <c r="K73" t="str">
        <f t="shared" si="10"/>
        <v>NM_001282543.1</v>
      </c>
    </row>
    <row r="74" spans="1:11" x14ac:dyDescent="0.3">
      <c r="A74" s="42" t="s">
        <v>618</v>
      </c>
      <c r="B74" s="42" t="s">
        <v>19023</v>
      </c>
      <c r="C74" s="42" t="s">
        <v>19021</v>
      </c>
      <c r="D74" s="42" t="s">
        <v>19022</v>
      </c>
      <c r="E74" s="42" t="s">
        <v>19023</v>
      </c>
      <c r="G74" t="str">
        <f t="shared" si="6"/>
        <v>BARD1</v>
      </c>
      <c r="H74" t="str">
        <f t="shared" si="7"/>
        <v>NM_001282545.1</v>
      </c>
      <c r="I74" t="str">
        <f t="shared" si="8"/>
        <v>ENST00000613706</v>
      </c>
      <c r="J74" t="str">
        <f t="shared" si="9"/>
        <v>ENSP00000484976</v>
      </c>
      <c r="K74" t="str">
        <f t="shared" si="10"/>
        <v>NM_001282545.1</v>
      </c>
    </row>
    <row r="75" spans="1:11" x14ac:dyDescent="0.3">
      <c r="A75" s="42" t="s">
        <v>618</v>
      </c>
      <c r="B75" s="42" t="s">
        <v>19025</v>
      </c>
      <c r="C75" s="42" t="s">
        <v>19026</v>
      </c>
      <c r="D75" s="42" t="s">
        <v>19027</v>
      </c>
      <c r="E75" s="42" t="s">
        <v>19025</v>
      </c>
      <c r="G75" t="str">
        <f t="shared" si="6"/>
        <v>BARD1</v>
      </c>
      <c r="H75" t="str">
        <f t="shared" si="7"/>
        <v>NM_001282548.1</v>
      </c>
      <c r="I75" t="str">
        <f t="shared" si="8"/>
        <v>ENST00000613374</v>
      </c>
      <c r="J75" t="str">
        <f t="shared" si="9"/>
        <v>ENSP00000484464</v>
      </c>
      <c r="K75" t="str">
        <f t="shared" si="10"/>
        <v>NM_001282548.1</v>
      </c>
    </row>
    <row r="76" spans="1:11" x14ac:dyDescent="0.3">
      <c r="A76" s="42" t="s">
        <v>618</v>
      </c>
      <c r="B76" s="42" t="s">
        <v>19030</v>
      </c>
      <c r="C76" s="42" t="s">
        <v>19028</v>
      </c>
      <c r="D76" s="42" t="s">
        <v>19029</v>
      </c>
      <c r="E76" s="42" t="s">
        <v>19030</v>
      </c>
      <c r="G76" t="str">
        <f t="shared" si="6"/>
        <v>BARD1</v>
      </c>
      <c r="H76" t="str">
        <f t="shared" si="7"/>
        <v>NM_001282549.1</v>
      </c>
      <c r="I76" t="str">
        <f t="shared" si="8"/>
        <v>ENST00000619009</v>
      </c>
      <c r="J76" t="str">
        <f t="shared" si="9"/>
        <v>ENSP00000482293</v>
      </c>
      <c r="K76" t="str">
        <f t="shared" si="10"/>
        <v>NM_001282549.1</v>
      </c>
    </row>
    <row r="77" spans="1:11" x14ac:dyDescent="0.3">
      <c r="A77" s="42" t="s">
        <v>9725</v>
      </c>
      <c r="B77" s="42" t="s">
        <v>19033</v>
      </c>
      <c r="C77" s="42" t="s">
        <v>9729</v>
      </c>
      <c r="D77" s="42" t="s">
        <v>9730</v>
      </c>
      <c r="E77" s="42" t="s">
        <v>19076</v>
      </c>
      <c r="G77" t="str">
        <f t="shared" si="6"/>
        <v>BCL2</v>
      </c>
      <c r="H77" t="str">
        <f t="shared" si="7"/>
        <v>NM_000633.2</v>
      </c>
      <c r="I77" t="str">
        <f t="shared" si="8"/>
        <v>ENST00000333681</v>
      </c>
      <c r="J77" t="str">
        <f t="shared" si="9"/>
        <v>ENSP00000329623</v>
      </c>
      <c r="K77" t="str">
        <f t="shared" si="10"/>
        <v>NM_000633.2 (Preferred)</v>
      </c>
    </row>
    <row r="78" spans="1:11" x14ac:dyDescent="0.3">
      <c r="A78" s="42" t="s">
        <v>9725</v>
      </c>
      <c r="B78" s="42" t="s">
        <v>19034</v>
      </c>
      <c r="C78" s="42" t="s">
        <v>9734</v>
      </c>
      <c r="D78" s="42" t="s">
        <v>9735</v>
      </c>
      <c r="E78" s="42" t="s">
        <v>19034</v>
      </c>
      <c r="G78" t="str">
        <f t="shared" si="6"/>
        <v>BCL2</v>
      </c>
      <c r="H78" t="str">
        <f t="shared" si="7"/>
        <v>NM_000657.2</v>
      </c>
      <c r="I78" t="str">
        <f t="shared" si="8"/>
        <v>ENST00000589955</v>
      </c>
      <c r="J78" t="str">
        <f t="shared" si="9"/>
        <v>ENSP00000466417</v>
      </c>
      <c r="K78" t="str">
        <f t="shared" si="10"/>
        <v>NM_000657.2</v>
      </c>
    </row>
    <row r="79" spans="1:11" x14ac:dyDescent="0.3">
      <c r="A79" s="42" t="s">
        <v>9835</v>
      </c>
      <c r="B79" s="42" t="s">
        <v>19035</v>
      </c>
      <c r="C79" s="42" t="s">
        <v>9840</v>
      </c>
      <c r="D79" s="42" t="s">
        <v>9841</v>
      </c>
      <c r="E79" s="42" t="s">
        <v>19077</v>
      </c>
      <c r="G79" t="str">
        <f t="shared" si="6"/>
        <v>BCL2L1</v>
      </c>
      <c r="H79" t="str">
        <f t="shared" si="7"/>
        <v>NM_001191.3</v>
      </c>
      <c r="I79" t="str">
        <f t="shared" si="8"/>
        <v>ENST00000376055</v>
      </c>
      <c r="J79" t="str">
        <f t="shared" si="9"/>
        <v>ENSP00000365223</v>
      </c>
      <c r="K79" t="str">
        <f t="shared" si="10"/>
        <v>NM_001191.3 (Preferred)</v>
      </c>
    </row>
    <row r="80" spans="1:11" x14ac:dyDescent="0.3">
      <c r="A80" s="42" t="s">
        <v>9835</v>
      </c>
      <c r="B80" s="42" t="s">
        <v>19036</v>
      </c>
      <c r="C80" s="42" t="s">
        <v>9850</v>
      </c>
      <c r="D80" s="42" t="s">
        <v>9851</v>
      </c>
      <c r="E80" s="42" t="s">
        <v>19036</v>
      </c>
      <c r="G80" t="str">
        <f t="shared" si="6"/>
        <v>BCL2L1</v>
      </c>
      <c r="H80" t="str">
        <f t="shared" si="7"/>
        <v>NM_001317919.1</v>
      </c>
      <c r="I80" t="str">
        <f t="shared" si="8"/>
        <v>ENST00000422920</v>
      </c>
      <c r="J80" t="str">
        <f t="shared" si="9"/>
        <v>ENSP00000411252</v>
      </c>
      <c r="K80" t="str">
        <f t="shared" si="10"/>
        <v>NM_001317919.1</v>
      </c>
    </row>
    <row r="81" spans="1:11" x14ac:dyDescent="0.3">
      <c r="A81" s="42" t="s">
        <v>9835</v>
      </c>
      <c r="B81" s="42" t="s">
        <v>19037</v>
      </c>
      <c r="C81" s="42" t="s">
        <v>9847</v>
      </c>
      <c r="D81" s="42" t="s">
        <v>9848</v>
      </c>
      <c r="E81" s="42" t="s">
        <v>19037</v>
      </c>
      <c r="G81" t="str">
        <f t="shared" si="6"/>
        <v>BCL2L1</v>
      </c>
      <c r="H81" t="str">
        <f t="shared" si="7"/>
        <v>NM_001317921.1</v>
      </c>
      <c r="I81" t="str">
        <f t="shared" si="8"/>
        <v>ENST00000450273</v>
      </c>
      <c r="J81" t="str">
        <f t="shared" si="9"/>
        <v>ENSP00000406203</v>
      </c>
      <c r="K81" t="str">
        <f t="shared" si="10"/>
        <v>NM_001317921.1</v>
      </c>
    </row>
    <row r="82" spans="1:11" x14ac:dyDescent="0.3">
      <c r="A82" s="42" t="s">
        <v>9835</v>
      </c>
      <c r="B82" s="42" t="s">
        <v>19038</v>
      </c>
      <c r="C82" s="42" t="s">
        <v>9853</v>
      </c>
      <c r="D82" s="42" t="s">
        <v>9854</v>
      </c>
      <c r="E82" s="42" t="s">
        <v>19038</v>
      </c>
      <c r="G82" t="str">
        <f t="shared" si="6"/>
        <v>BCL2L1</v>
      </c>
      <c r="H82" t="str">
        <f t="shared" si="7"/>
        <v>NM_001322240.1</v>
      </c>
      <c r="I82" t="str">
        <f t="shared" si="8"/>
        <v>ENST00000456404</v>
      </c>
      <c r="J82" t="str">
        <f t="shared" si="9"/>
        <v>ENSP00000395545</v>
      </c>
      <c r="K82" t="str">
        <f t="shared" si="10"/>
        <v>NM_001322240.1</v>
      </c>
    </row>
    <row r="83" spans="1:11" x14ac:dyDescent="0.3">
      <c r="A83" s="42" t="s">
        <v>9835</v>
      </c>
      <c r="B83" s="42" t="s">
        <v>19039</v>
      </c>
      <c r="C83" s="42" t="s">
        <v>9836</v>
      </c>
      <c r="D83" s="42" t="s">
        <v>9837</v>
      </c>
      <c r="E83" s="42" t="s">
        <v>19039</v>
      </c>
      <c r="G83" t="str">
        <f t="shared" si="6"/>
        <v>BCL2L1</v>
      </c>
      <c r="H83" t="str">
        <f t="shared" si="7"/>
        <v>NM_001322242.1</v>
      </c>
      <c r="I83" t="str">
        <f t="shared" si="8"/>
        <v>ENST00000376062</v>
      </c>
      <c r="J83" t="str">
        <f t="shared" si="9"/>
        <v>ENSP00000365230</v>
      </c>
      <c r="K83" t="str">
        <f t="shared" si="10"/>
        <v>NM_001322242.1</v>
      </c>
    </row>
    <row r="84" spans="1:11" x14ac:dyDescent="0.3">
      <c r="A84" s="42" t="s">
        <v>9835</v>
      </c>
      <c r="B84" s="42" t="s">
        <v>19040</v>
      </c>
      <c r="C84" s="42" t="s">
        <v>9844</v>
      </c>
      <c r="D84" s="42" t="s">
        <v>9845</v>
      </c>
      <c r="E84" s="42" t="s">
        <v>19040</v>
      </c>
      <c r="G84" t="str">
        <f t="shared" si="6"/>
        <v>BCL2L1</v>
      </c>
      <c r="H84" t="str">
        <f t="shared" si="7"/>
        <v>NM_138578.3</v>
      </c>
      <c r="I84" t="str">
        <f t="shared" si="8"/>
        <v>ENST00000307677</v>
      </c>
      <c r="J84" t="str">
        <f t="shared" si="9"/>
        <v>ENSP00000302564</v>
      </c>
      <c r="K84" t="str">
        <f t="shared" si="10"/>
        <v>NM_138578.3</v>
      </c>
    </row>
    <row r="85" spans="1:11" x14ac:dyDescent="0.3">
      <c r="A85" s="42" t="s">
        <v>643</v>
      </c>
      <c r="B85" s="42" t="s">
        <v>19041</v>
      </c>
      <c r="C85" s="42" t="s">
        <v>655</v>
      </c>
      <c r="D85" s="42" t="s">
        <v>656</v>
      </c>
      <c r="E85" s="42" t="s">
        <v>19041</v>
      </c>
      <c r="G85" t="str">
        <f t="shared" si="6"/>
        <v>BCL6</v>
      </c>
      <c r="H85" t="str">
        <f t="shared" si="7"/>
        <v>NM_001130845.1</v>
      </c>
      <c r="I85" t="str">
        <f t="shared" si="8"/>
        <v>ENST00000232014</v>
      </c>
      <c r="J85" t="str">
        <f t="shared" si="9"/>
        <v>ENSP00000232014</v>
      </c>
      <c r="K85" t="str">
        <f t="shared" si="10"/>
        <v>NM_001130845.1</v>
      </c>
    </row>
    <row r="86" spans="1:11" x14ac:dyDescent="0.3">
      <c r="A86" s="42" t="s">
        <v>643</v>
      </c>
      <c r="B86" s="42" t="s">
        <v>19042</v>
      </c>
      <c r="C86" s="42" t="s">
        <v>658</v>
      </c>
      <c r="D86" s="42" t="s">
        <v>659</v>
      </c>
      <c r="E86" s="42" t="s">
        <v>19042</v>
      </c>
      <c r="G86" t="str">
        <f t="shared" si="6"/>
        <v>BCL6</v>
      </c>
      <c r="H86" t="str">
        <f t="shared" si="7"/>
        <v>NM_001134738.1</v>
      </c>
      <c r="I86" t="str">
        <f t="shared" si="8"/>
        <v>ENST00000450123</v>
      </c>
      <c r="J86" t="str">
        <f t="shared" si="9"/>
        <v>ENSP00000413122</v>
      </c>
      <c r="K86" t="str">
        <f t="shared" si="10"/>
        <v>NM_001134738.1</v>
      </c>
    </row>
    <row r="87" spans="1:11" x14ac:dyDescent="0.3">
      <c r="A87" s="42" t="s">
        <v>643</v>
      </c>
      <c r="B87" s="42" t="s">
        <v>19043</v>
      </c>
      <c r="C87" s="42" t="s">
        <v>651</v>
      </c>
      <c r="D87" s="42" t="s">
        <v>652</v>
      </c>
      <c r="E87" s="42" t="s">
        <v>20628</v>
      </c>
      <c r="G87" t="str">
        <f t="shared" si="6"/>
        <v>BCL6</v>
      </c>
      <c r="H87" t="str">
        <f t="shared" si="7"/>
        <v>NM_001706.5</v>
      </c>
      <c r="I87" t="str">
        <f t="shared" si="8"/>
        <v>ENST00000406870</v>
      </c>
      <c r="J87" t="str">
        <f t="shared" si="9"/>
        <v>ENSP00000384371</v>
      </c>
      <c r="K87" t="str">
        <f t="shared" si="10"/>
        <v>NM_001706.5 (Preferred)</v>
      </c>
    </row>
    <row r="88" spans="1:11" x14ac:dyDescent="0.3">
      <c r="A88" s="42" t="s">
        <v>105</v>
      </c>
      <c r="B88" s="42" t="s">
        <v>19044</v>
      </c>
      <c r="C88" s="42" t="s">
        <v>672</v>
      </c>
      <c r="D88" s="42" t="s">
        <v>673</v>
      </c>
      <c r="E88" s="42" t="s">
        <v>19044</v>
      </c>
      <c r="G88" t="str">
        <f t="shared" si="6"/>
        <v>BCOR</v>
      </c>
      <c r="H88" t="str">
        <f t="shared" si="7"/>
        <v>NM_001123383.1</v>
      </c>
      <c r="I88" t="str">
        <f t="shared" si="8"/>
        <v>ENST00000342274</v>
      </c>
      <c r="J88" t="str">
        <f t="shared" si="9"/>
        <v>ENSP00000345923</v>
      </c>
      <c r="K88" t="str">
        <f t="shared" si="10"/>
        <v>NM_001123383.1</v>
      </c>
    </row>
    <row r="89" spans="1:11" x14ac:dyDescent="0.3">
      <c r="A89" s="42" t="s">
        <v>105</v>
      </c>
      <c r="B89" s="42" t="s">
        <v>19045</v>
      </c>
      <c r="C89" s="42" t="s">
        <v>680</v>
      </c>
      <c r="D89" s="42" t="s">
        <v>681</v>
      </c>
      <c r="E89" s="42" t="s">
        <v>19045</v>
      </c>
      <c r="G89" t="str">
        <f t="shared" si="6"/>
        <v>BCOR</v>
      </c>
      <c r="H89" t="str">
        <f t="shared" si="7"/>
        <v>NM_001123384.1</v>
      </c>
      <c r="I89" t="str">
        <f t="shared" si="8"/>
        <v>ENST00000378455</v>
      </c>
      <c r="J89" t="str">
        <f t="shared" si="9"/>
        <v>ENSP00000367716</v>
      </c>
      <c r="K89" t="str">
        <f t="shared" si="10"/>
        <v>NM_001123384.1</v>
      </c>
    </row>
    <row r="90" spans="1:11" x14ac:dyDescent="0.3">
      <c r="A90" s="42" t="s">
        <v>105</v>
      </c>
      <c r="B90" s="42" t="s">
        <v>19046</v>
      </c>
      <c r="C90" s="42" t="s">
        <v>676</v>
      </c>
      <c r="D90" s="42" t="s">
        <v>677</v>
      </c>
      <c r="E90" s="42" t="s">
        <v>20629</v>
      </c>
      <c r="G90" t="str">
        <f t="shared" si="6"/>
        <v>BCOR</v>
      </c>
      <c r="H90" t="str">
        <f t="shared" si="7"/>
        <v>NM_001123385.1</v>
      </c>
      <c r="I90" t="str">
        <f t="shared" si="8"/>
        <v>ENST00000378444</v>
      </c>
      <c r="J90" t="str">
        <f t="shared" si="9"/>
        <v>ENSP00000367705</v>
      </c>
      <c r="K90" t="str">
        <f t="shared" si="10"/>
        <v>NM_001123385.1 (Preferred)</v>
      </c>
    </row>
    <row r="91" spans="1:11" x14ac:dyDescent="0.3">
      <c r="A91" s="42" t="s">
        <v>105</v>
      </c>
      <c r="B91" s="42" t="s">
        <v>19047</v>
      </c>
      <c r="C91" s="42" t="s">
        <v>684</v>
      </c>
      <c r="D91" s="42" t="s">
        <v>685</v>
      </c>
      <c r="E91" s="42" t="s">
        <v>19047</v>
      </c>
      <c r="G91" t="str">
        <f t="shared" si="6"/>
        <v>BCOR</v>
      </c>
      <c r="H91" t="str">
        <f t="shared" si="7"/>
        <v>NM_017745.5</v>
      </c>
      <c r="I91" t="str">
        <f t="shared" si="8"/>
        <v>ENST00000397354</v>
      </c>
      <c r="J91" t="str">
        <f t="shared" si="9"/>
        <v>ENSP00000380512</v>
      </c>
      <c r="K91" t="str">
        <f t="shared" si="10"/>
        <v>NM_017745.5</v>
      </c>
    </row>
    <row r="92" spans="1:11" x14ac:dyDescent="0.3">
      <c r="A92" s="42" t="s">
        <v>707</v>
      </c>
      <c r="B92" s="42" t="s">
        <v>18847</v>
      </c>
      <c r="C92" s="42" t="s">
        <v>713</v>
      </c>
      <c r="D92" s="42" t="s">
        <v>714</v>
      </c>
      <c r="E92" s="42" t="s">
        <v>18848</v>
      </c>
      <c r="G92" t="str">
        <f t="shared" si="6"/>
        <v>BCORL1</v>
      </c>
      <c r="H92" t="str">
        <f t="shared" si="7"/>
        <v>NM_021946.4</v>
      </c>
      <c r="I92" t="str">
        <f t="shared" si="8"/>
        <v>ENST00000540052</v>
      </c>
      <c r="J92" t="str">
        <f t="shared" si="9"/>
        <v>ENSP00000437775</v>
      </c>
      <c r="K92" t="str">
        <f t="shared" si="10"/>
        <v>NM_021946.4 (Preferred)</v>
      </c>
    </row>
    <row r="93" spans="1:11" x14ac:dyDescent="0.3">
      <c r="A93" s="42" t="s">
        <v>123</v>
      </c>
      <c r="B93" s="42" t="s">
        <v>18849</v>
      </c>
      <c r="C93" s="42" t="s">
        <v>752</v>
      </c>
      <c r="D93" s="42" t="s">
        <v>753</v>
      </c>
      <c r="E93" s="42" t="s">
        <v>18850</v>
      </c>
      <c r="G93" t="str">
        <f t="shared" si="6"/>
        <v>BCR</v>
      </c>
      <c r="H93" t="str">
        <f t="shared" si="7"/>
        <v>NM_004327.3</v>
      </c>
      <c r="I93" t="str">
        <f t="shared" si="8"/>
        <v>ENST00000305877</v>
      </c>
      <c r="J93" t="str">
        <f t="shared" si="9"/>
        <v>ENSP00000303507</v>
      </c>
      <c r="K93" t="str">
        <f t="shared" si="10"/>
        <v>NM_004327.3 (Preferred)</v>
      </c>
    </row>
    <row r="94" spans="1:11" x14ac:dyDescent="0.3">
      <c r="A94" s="42" t="s">
        <v>123</v>
      </c>
      <c r="B94" s="42" t="s">
        <v>18851</v>
      </c>
      <c r="C94" s="42" t="s">
        <v>756</v>
      </c>
      <c r="D94" s="42" t="s">
        <v>757</v>
      </c>
      <c r="E94" s="42" t="s">
        <v>18851</v>
      </c>
      <c r="G94" t="str">
        <f t="shared" si="6"/>
        <v>BCR</v>
      </c>
      <c r="H94" t="str">
        <f t="shared" si="7"/>
        <v>NM_021574.2</v>
      </c>
      <c r="I94" t="str">
        <f t="shared" si="8"/>
        <v>ENST00000359540</v>
      </c>
      <c r="J94" t="str">
        <f t="shared" si="9"/>
        <v>ENSP00000352535</v>
      </c>
      <c r="K94" t="str">
        <f t="shared" si="10"/>
        <v>NM_021574.2</v>
      </c>
    </row>
    <row r="95" spans="1:11" x14ac:dyDescent="0.3">
      <c r="A95" s="42" t="s">
        <v>770</v>
      </c>
      <c r="B95" s="42" t="s">
        <v>19048</v>
      </c>
      <c r="C95" s="42" t="s">
        <v>775</v>
      </c>
      <c r="D95" s="42" t="s">
        <v>776</v>
      </c>
      <c r="E95" s="42" t="s">
        <v>19069</v>
      </c>
      <c r="G95" t="str">
        <f t="shared" si="6"/>
        <v>BIRC3</v>
      </c>
      <c r="H95" t="str">
        <f t="shared" si="7"/>
        <v>NM_001165.4</v>
      </c>
      <c r="I95" t="str">
        <f t="shared" si="8"/>
        <v>ENST00000263464</v>
      </c>
      <c r="J95" t="str">
        <f t="shared" si="9"/>
        <v>ENSP00000263464</v>
      </c>
      <c r="K95" t="str">
        <f t="shared" si="10"/>
        <v>NM_001165.4 (Preferred)</v>
      </c>
    </row>
    <row r="96" spans="1:11" x14ac:dyDescent="0.3">
      <c r="A96" s="42" t="s">
        <v>770</v>
      </c>
      <c r="B96" s="42" t="s">
        <v>19049</v>
      </c>
      <c r="C96" s="42" t="s">
        <v>779</v>
      </c>
      <c r="D96" s="42" t="s">
        <v>780</v>
      </c>
      <c r="E96" s="42" t="s">
        <v>19049</v>
      </c>
      <c r="G96" t="str">
        <f t="shared" si="6"/>
        <v>BIRC3</v>
      </c>
      <c r="H96" t="str">
        <f t="shared" si="7"/>
        <v>NM_182962.2</v>
      </c>
      <c r="I96" t="str">
        <f t="shared" si="8"/>
        <v>ENST00000532808</v>
      </c>
      <c r="J96" t="str">
        <f t="shared" si="9"/>
        <v>ENSP00000432907</v>
      </c>
      <c r="K96" t="str">
        <f t="shared" si="10"/>
        <v>NM_182962.2</v>
      </c>
    </row>
    <row r="97" spans="1:11" x14ac:dyDescent="0.3">
      <c r="A97" s="42" t="s">
        <v>119</v>
      </c>
      <c r="B97" s="42" t="s">
        <v>19203</v>
      </c>
      <c r="C97" s="42" t="s">
        <v>800</v>
      </c>
      <c r="D97" s="42" t="s">
        <v>801</v>
      </c>
      <c r="E97" s="42" t="s">
        <v>20592</v>
      </c>
      <c r="G97" t="str">
        <f t="shared" si="6"/>
        <v>BLM</v>
      </c>
      <c r="H97" t="str">
        <f t="shared" si="7"/>
        <v>NM_000057.3</v>
      </c>
      <c r="I97" t="str">
        <f t="shared" si="8"/>
        <v>ENST00000355112</v>
      </c>
      <c r="J97" t="str">
        <f t="shared" si="9"/>
        <v>ENSP00000347232</v>
      </c>
      <c r="K97" t="str">
        <f t="shared" si="10"/>
        <v>NM_000057.3 (Preferred)</v>
      </c>
    </row>
    <row r="98" spans="1:11" x14ac:dyDescent="0.3">
      <c r="A98" s="42" t="s">
        <v>119</v>
      </c>
      <c r="B98" s="42" t="s">
        <v>19051</v>
      </c>
      <c r="C98" s="42" t="s">
        <v>805</v>
      </c>
      <c r="D98" s="42" t="s">
        <v>806</v>
      </c>
      <c r="E98" s="42" t="s">
        <v>19051</v>
      </c>
      <c r="G98" t="str">
        <f t="shared" si="6"/>
        <v>BLM</v>
      </c>
      <c r="H98" t="str">
        <f t="shared" si="7"/>
        <v>NM_001287247.1</v>
      </c>
      <c r="I98" t="str">
        <f t="shared" si="8"/>
        <v>ENST00000560509</v>
      </c>
      <c r="J98" t="str">
        <f t="shared" si="9"/>
        <v>ENSP00000454158</v>
      </c>
      <c r="K98" t="str">
        <f t="shared" si="10"/>
        <v>NM_001287247.1</v>
      </c>
    </row>
    <row r="99" spans="1:11" x14ac:dyDescent="0.3">
      <c r="A99" s="42" t="s">
        <v>119</v>
      </c>
      <c r="B99" s="42" t="s">
        <v>19052</v>
      </c>
      <c r="C99" s="42" t="s">
        <v>787</v>
      </c>
      <c r="D99" s="42" t="s">
        <v>788</v>
      </c>
      <c r="E99" s="42" t="s">
        <v>19052</v>
      </c>
      <c r="G99" t="str">
        <f t="shared" si="6"/>
        <v>BLM</v>
      </c>
      <c r="H99" t="str">
        <f t="shared" si="7"/>
        <v>NM_001287248.1</v>
      </c>
      <c r="I99" t="str">
        <f t="shared" si="8"/>
        <v>ENST00000559724</v>
      </c>
      <c r="J99" t="str">
        <f t="shared" si="9"/>
        <v>ENSP00000453359</v>
      </c>
      <c r="K99" t="str">
        <f t="shared" si="10"/>
        <v>NM_001287248.1</v>
      </c>
    </row>
    <row r="100" spans="1:11" x14ac:dyDescent="0.3">
      <c r="A100" s="42" t="s">
        <v>115</v>
      </c>
      <c r="B100" s="42" t="s">
        <v>18914</v>
      </c>
      <c r="C100" s="42" t="s">
        <v>818</v>
      </c>
      <c r="D100" s="42" t="s">
        <v>819</v>
      </c>
      <c r="E100" s="42" t="s">
        <v>18914</v>
      </c>
      <c r="G100" t="str">
        <f t="shared" si="6"/>
        <v>BRAF</v>
      </c>
      <c r="H100" t="str">
        <f t="shared" si="7"/>
        <v>NM_001354609.1</v>
      </c>
      <c r="I100" t="str">
        <f t="shared" si="8"/>
        <v>ENST00000496384</v>
      </c>
      <c r="J100" t="str">
        <f t="shared" si="9"/>
        <v>ENSP00000419060</v>
      </c>
      <c r="K100" t="str">
        <f t="shared" si="10"/>
        <v>NM_001354609.1</v>
      </c>
    </row>
    <row r="101" spans="1:11" x14ac:dyDescent="0.3">
      <c r="A101" s="42" t="s">
        <v>115</v>
      </c>
      <c r="B101" s="42" t="s">
        <v>18913</v>
      </c>
      <c r="C101" s="42" t="s">
        <v>821</v>
      </c>
      <c r="D101" s="42" t="s">
        <v>822</v>
      </c>
      <c r="E101" s="42" t="s">
        <v>18917</v>
      </c>
      <c r="G101" t="str">
        <f t="shared" si="6"/>
        <v>BRAF</v>
      </c>
      <c r="H101" t="str">
        <f t="shared" si="7"/>
        <v>NM_004333.5</v>
      </c>
      <c r="I101" t="str">
        <f t="shared" si="8"/>
        <v>ENST00000288602</v>
      </c>
      <c r="J101" t="str">
        <f t="shared" si="9"/>
        <v>ENSP00000288602</v>
      </c>
      <c r="K101" t="str">
        <f t="shared" si="10"/>
        <v>NM_004333.5 (Preferred)</v>
      </c>
    </row>
    <row r="102" spans="1:11" x14ac:dyDescent="0.3">
      <c r="A102" s="42" t="s">
        <v>146</v>
      </c>
      <c r="B102" s="42" t="s">
        <v>19053</v>
      </c>
      <c r="C102" s="42" t="s">
        <v>842</v>
      </c>
      <c r="D102" s="42" t="s">
        <v>843</v>
      </c>
      <c r="E102" s="42" t="s">
        <v>20106</v>
      </c>
      <c r="G102" t="str">
        <f t="shared" si="6"/>
        <v>BRCA1</v>
      </c>
      <c r="H102" t="str">
        <f t="shared" si="7"/>
        <v>NM_007294.3</v>
      </c>
      <c r="I102" t="str">
        <f t="shared" si="8"/>
        <v>ENST00000357654</v>
      </c>
      <c r="J102" t="str">
        <f t="shared" si="9"/>
        <v>ENSP00000350283</v>
      </c>
      <c r="K102" t="str">
        <f t="shared" si="10"/>
        <v>NM_007294.3 (Preferred)</v>
      </c>
    </row>
    <row r="103" spans="1:11" x14ac:dyDescent="0.3">
      <c r="A103" s="42" t="s">
        <v>146</v>
      </c>
      <c r="B103" s="42" t="s">
        <v>19054</v>
      </c>
      <c r="C103" s="42" t="s">
        <v>839</v>
      </c>
      <c r="D103" s="42" t="s">
        <v>840</v>
      </c>
      <c r="E103" s="42" t="s">
        <v>19054</v>
      </c>
      <c r="G103" t="str">
        <f t="shared" si="6"/>
        <v>BRCA1</v>
      </c>
      <c r="H103" t="str">
        <f t="shared" si="7"/>
        <v>NM_007297.3</v>
      </c>
      <c r="I103" t="str">
        <f t="shared" si="8"/>
        <v>ENST00000309486</v>
      </c>
      <c r="J103" t="str">
        <f t="shared" si="9"/>
        <v>ENSP00000310938</v>
      </c>
      <c r="K103" t="str">
        <f t="shared" si="10"/>
        <v>NM_007297.3</v>
      </c>
    </row>
    <row r="104" spans="1:11" x14ac:dyDescent="0.3">
      <c r="A104" s="42" t="s">
        <v>146</v>
      </c>
      <c r="B104" s="42" t="s">
        <v>19055</v>
      </c>
      <c r="C104" s="42" t="s">
        <v>871</v>
      </c>
      <c r="D104" s="42" t="s">
        <v>872</v>
      </c>
      <c r="E104" s="42" t="s">
        <v>19055</v>
      </c>
      <c r="G104" t="str">
        <f t="shared" si="6"/>
        <v>BRCA1</v>
      </c>
      <c r="H104" t="str">
        <f t="shared" si="7"/>
        <v>NM_007298.3</v>
      </c>
      <c r="I104" t="str">
        <f t="shared" si="8"/>
        <v>ENST00000491747</v>
      </c>
      <c r="J104" t="str">
        <f t="shared" si="9"/>
        <v>ENSP00000420705</v>
      </c>
      <c r="K104" t="str">
        <f t="shared" si="10"/>
        <v>NM_007298.3</v>
      </c>
    </row>
    <row r="105" spans="1:11" x14ac:dyDescent="0.3">
      <c r="A105" s="42" t="s">
        <v>146</v>
      </c>
      <c r="B105" s="42" t="s">
        <v>19057</v>
      </c>
      <c r="C105" s="42" t="s">
        <v>867</v>
      </c>
      <c r="D105" s="42" t="s">
        <v>868</v>
      </c>
      <c r="E105" s="42" t="s">
        <v>19057</v>
      </c>
      <c r="G105" t="str">
        <f t="shared" si="6"/>
        <v>BRCA1</v>
      </c>
      <c r="H105" t="str">
        <f t="shared" si="7"/>
        <v>NM_007299.3</v>
      </c>
      <c r="I105" t="str">
        <f t="shared" si="8"/>
        <v>ENST00000468300</v>
      </c>
      <c r="J105" t="str">
        <f t="shared" si="9"/>
        <v>ENSP00000417148</v>
      </c>
      <c r="K105" t="str">
        <f t="shared" si="10"/>
        <v>NM_007299.3</v>
      </c>
    </row>
    <row r="106" spans="1:11" x14ac:dyDescent="0.3">
      <c r="A106" s="42" t="s">
        <v>146</v>
      </c>
      <c r="B106" s="42" t="s">
        <v>19056</v>
      </c>
      <c r="C106" s="42" t="s">
        <v>853</v>
      </c>
      <c r="D106" s="42" t="s">
        <v>854</v>
      </c>
      <c r="E106" s="42" t="s">
        <v>19056</v>
      </c>
      <c r="G106" t="str">
        <f t="shared" si="6"/>
        <v>BRCA1</v>
      </c>
      <c r="H106" t="str">
        <f t="shared" si="7"/>
        <v>NM_007300.3</v>
      </c>
      <c r="I106" t="str">
        <f t="shared" si="8"/>
        <v>ENST00000471181</v>
      </c>
      <c r="J106" t="str">
        <f t="shared" si="9"/>
        <v>ENSP00000418960</v>
      </c>
      <c r="K106" t="str">
        <f t="shared" si="10"/>
        <v>NM_007300.3</v>
      </c>
    </row>
    <row r="107" spans="1:11" x14ac:dyDescent="0.3">
      <c r="A107" s="42" t="s">
        <v>109</v>
      </c>
      <c r="B107" s="42" t="s">
        <v>19058</v>
      </c>
      <c r="C107" s="42" t="s">
        <v>930</v>
      </c>
      <c r="D107" s="42" t="s">
        <v>931</v>
      </c>
      <c r="E107" s="42" t="s">
        <v>20107</v>
      </c>
      <c r="G107" t="str">
        <f t="shared" si="6"/>
        <v>BRCA2</v>
      </c>
      <c r="H107" t="str">
        <f t="shared" si="7"/>
        <v>NM_000059.3</v>
      </c>
      <c r="I107" t="str">
        <f t="shared" si="8"/>
        <v>ENST00000544455</v>
      </c>
      <c r="J107" t="str">
        <f t="shared" si="9"/>
        <v>ENSP00000439902</v>
      </c>
      <c r="K107" t="str">
        <f t="shared" si="10"/>
        <v>NM_000059.3 (Preferred)</v>
      </c>
    </row>
    <row r="108" spans="1:11" x14ac:dyDescent="0.3">
      <c r="A108" s="42" t="s">
        <v>943</v>
      </c>
      <c r="B108" s="42" t="s">
        <v>19060</v>
      </c>
      <c r="C108" s="42" t="s">
        <v>950</v>
      </c>
      <c r="D108" s="42" t="s">
        <v>951</v>
      </c>
      <c r="E108" s="42" t="s">
        <v>19060</v>
      </c>
      <c r="G108" t="str">
        <f t="shared" si="6"/>
        <v>BRINP3</v>
      </c>
      <c r="H108" t="str">
        <f t="shared" si="7"/>
        <v>NM_001317188.1</v>
      </c>
      <c r="I108" t="str">
        <f t="shared" si="8"/>
        <v>ENST00000534846</v>
      </c>
      <c r="J108" t="str">
        <f t="shared" si="9"/>
        <v>ENSP00000438022</v>
      </c>
      <c r="K108" t="str">
        <f t="shared" si="10"/>
        <v>NM_001317188.1</v>
      </c>
    </row>
    <row r="109" spans="1:11" x14ac:dyDescent="0.3">
      <c r="A109" s="42" t="s">
        <v>943</v>
      </c>
      <c r="B109" s="42" t="s">
        <v>19059</v>
      </c>
      <c r="C109" s="42" t="s">
        <v>946</v>
      </c>
      <c r="D109" s="42" t="s">
        <v>947</v>
      </c>
      <c r="E109" s="42" t="s">
        <v>19070</v>
      </c>
      <c r="G109" t="str">
        <f t="shared" si="6"/>
        <v>BRINP3</v>
      </c>
      <c r="H109" t="str">
        <f t="shared" si="7"/>
        <v>NM_199051.2</v>
      </c>
      <c r="I109" t="str">
        <f t="shared" si="8"/>
        <v>ENST00000367462</v>
      </c>
      <c r="J109" t="str">
        <f t="shared" si="9"/>
        <v>ENSP00000356432</v>
      </c>
      <c r="K109" t="str">
        <f t="shared" si="10"/>
        <v>NM_199051.2 (Preferred)</v>
      </c>
    </row>
    <row r="110" spans="1:11" x14ac:dyDescent="0.3">
      <c r="A110" s="42" t="s">
        <v>956</v>
      </c>
      <c r="B110" s="42" t="s">
        <v>19061</v>
      </c>
      <c r="C110" s="42" t="s">
        <v>962</v>
      </c>
      <c r="D110" s="42" t="s">
        <v>963</v>
      </c>
      <c r="E110" s="42" t="s">
        <v>20108</v>
      </c>
      <c r="G110" t="str">
        <f t="shared" si="6"/>
        <v>BRIP1</v>
      </c>
      <c r="H110" t="str">
        <f t="shared" si="7"/>
        <v>NM_032043.2</v>
      </c>
      <c r="I110" t="str">
        <f t="shared" si="8"/>
        <v>ENST00000259008</v>
      </c>
      <c r="J110" t="str">
        <f t="shared" si="9"/>
        <v>ENSP00000259008</v>
      </c>
      <c r="K110" t="str">
        <f t="shared" si="10"/>
        <v>NM_032043.2 (Preferred)</v>
      </c>
    </row>
    <row r="111" spans="1:11" x14ac:dyDescent="0.3">
      <c r="A111" s="42" t="s">
        <v>976</v>
      </c>
      <c r="B111" s="42" t="s">
        <v>19062</v>
      </c>
      <c r="C111" s="42" t="s">
        <v>989</v>
      </c>
      <c r="D111" s="42" t="s">
        <v>990</v>
      </c>
      <c r="E111" s="42" t="s">
        <v>20109</v>
      </c>
      <c r="G111" t="str">
        <f t="shared" si="6"/>
        <v>BTK</v>
      </c>
      <c r="H111" t="str">
        <f t="shared" si="7"/>
        <v>NM_000061.2</v>
      </c>
      <c r="I111" t="str">
        <f t="shared" si="8"/>
        <v>ENST00000308731</v>
      </c>
      <c r="J111" t="str">
        <f t="shared" si="9"/>
        <v>ENSP00000308176</v>
      </c>
      <c r="K111" t="str">
        <f t="shared" si="10"/>
        <v>NM_000061.2 (Preferred)</v>
      </c>
    </row>
    <row r="112" spans="1:11" x14ac:dyDescent="0.3">
      <c r="A112" s="42" t="s">
        <v>976</v>
      </c>
      <c r="B112" s="42" t="s">
        <v>19063</v>
      </c>
      <c r="C112" s="42" t="s">
        <v>20278</v>
      </c>
      <c r="D112" s="42" t="s">
        <v>20279</v>
      </c>
      <c r="E112" s="42" t="s">
        <v>19063</v>
      </c>
      <c r="G112" t="str">
        <f t="shared" si="6"/>
        <v>BTK</v>
      </c>
      <c r="H112" t="str">
        <f t="shared" si="7"/>
        <v>NM_001287344.1</v>
      </c>
      <c r="I112" t="str">
        <f t="shared" si="8"/>
        <v>ENST00000621635</v>
      </c>
      <c r="J112" t="str">
        <f t="shared" si="9"/>
        <v>ENSP00000483570</v>
      </c>
      <c r="K112" t="str">
        <f t="shared" si="10"/>
        <v>NM_001287344.1</v>
      </c>
    </row>
    <row r="113" spans="1:11" x14ac:dyDescent="0.3">
      <c r="A113" s="42" t="s">
        <v>976</v>
      </c>
      <c r="B113" s="42" t="s">
        <v>19064</v>
      </c>
      <c r="C113" s="42" t="s">
        <v>996</v>
      </c>
      <c r="D113" s="42" t="s">
        <v>997</v>
      </c>
      <c r="E113" s="42" t="s">
        <v>19064</v>
      </c>
      <c r="G113" t="str">
        <f t="shared" si="6"/>
        <v>BTK</v>
      </c>
      <c r="H113" t="str">
        <f t="shared" si="7"/>
        <v>NM_001287345.1</v>
      </c>
      <c r="I113" t="str">
        <f t="shared" si="8"/>
        <v>ENST00000372880</v>
      </c>
      <c r="J113" t="str">
        <f t="shared" si="9"/>
        <v>ENSP00000361971</v>
      </c>
      <c r="K113" t="str">
        <f t="shared" si="10"/>
        <v>NM_001287345.1</v>
      </c>
    </row>
    <row r="114" spans="1:11" x14ac:dyDescent="0.3">
      <c r="A114" s="42" t="s">
        <v>1007</v>
      </c>
      <c r="B114" s="42" t="s">
        <v>19078</v>
      </c>
      <c r="C114" s="42" t="s">
        <v>1011</v>
      </c>
      <c r="D114" s="42" t="s">
        <v>1012</v>
      </c>
      <c r="E114" s="42" t="s">
        <v>20056</v>
      </c>
      <c r="G114" t="str">
        <f t="shared" si="6"/>
        <v>C17orf97</v>
      </c>
      <c r="H114" t="str">
        <f t="shared" si="7"/>
        <v>NM_001013672.4</v>
      </c>
      <c r="I114" t="str">
        <f t="shared" si="8"/>
        <v>ENST00000360127</v>
      </c>
      <c r="J114" t="str">
        <f t="shared" si="9"/>
        <v>ENSP00000353245</v>
      </c>
      <c r="K114" t="str">
        <f t="shared" si="10"/>
        <v>NM_001013672.4 (Preferred)</v>
      </c>
    </row>
    <row r="115" spans="1:11" x14ac:dyDescent="0.3">
      <c r="A115" s="42" t="s">
        <v>112</v>
      </c>
      <c r="B115" s="42" t="s">
        <v>19079</v>
      </c>
      <c r="C115" s="42" t="s">
        <v>1028</v>
      </c>
      <c r="D115" s="42" t="s">
        <v>1029</v>
      </c>
      <c r="E115" s="42" t="s">
        <v>20057</v>
      </c>
      <c r="G115" t="str">
        <f t="shared" si="6"/>
        <v>CALR</v>
      </c>
      <c r="H115" t="str">
        <f t="shared" si="7"/>
        <v>NM_004343.3</v>
      </c>
      <c r="I115" t="str">
        <f t="shared" si="8"/>
        <v>ENST00000316448</v>
      </c>
      <c r="J115" t="str">
        <f t="shared" si="9"/>
        <v>ENSP00000320866</v>
      </c>
      <c r="K115" t="str">
        <f t="shared" si="10"/>
        <v>NM_004343.3 (Preferred)</v>
      </c>
    </row>
    <row r="116" spans="1:11" x14ac:dyDescent="0.3">
      <c r="A116" s="42" t="s">
        <v>132</v>
      </c>
      <c r="B116" s="42" t="s">
        <v>19080</v>
      </c>
      <c r="C116" s="42" t="s">
        <v>1044</v>
      </c>
      <c r="D116" s="42" t="s">
        <v>1045</v>
      </c>
      <c r="E116" s="42" t="s">
        <v>20058</v>
      </c>
      <c r="G116" t="str">
        <f t="shared" si="6"/>
        <v>CARD11</v>
      </c>
      <c r="H116" t="str">
        <f t="shared" si="7"/>
        <v>NM_032415.5</v>
      </c>
      <c r="I116" t="str">
        <f t="shared" si="8"/>
        <v>ENST00000396946</v>
      </c>
      <c r="J116" t="str">
        <f t="shared" si="9"/>
        <v>ENSP00000380150</v>
      </c>
      <c r="K116" t="str">
        <f t="shared" si="10"/>
        <v>NM_032415.5 (Preferred)</v>
      </c>
    </row>
    <row r="117" spans="1:11" x14ac:dyDescent="0.3">
      <c r="A117" s="42" t="s">
        <v>141</v>
      </c>
      <c r="B117" s="42" t="s">
        <v>18923</v>
      </c>
      <c r="C117" s="42" t="s">
        <v>1056</v>
      </c>
      <c r="D117" s="42" t="s">
        <v>1057</v>
      </c>
      <c r="E117" s="42" t="s">
        <v>18924</v>
      </c>
      <c r="G117" t="str">
        <f t="shared" si="6"/>
        <v>CBL</v>
      </c>
      <c r="H117" t="str">
        <f t="shared" si="7"/>
        <v>NM_005188.3</v>
      </c>
      <c r="I117" t="str">
        <f t="shared" si="8"/>
        <v>ENST00000264033</v>
      </c>
      <c r="J117" t="str">
        <f t="shared" si="9"/>
        <v>ENSP00000264033</v>
      </c>
      <c r="K117" t="str">
        <f t="shared" si="10"/>
        <v>NM_005188.3 (Preferred)</v>
      </c>
    </row>
    <row r="118" spans="1:11" x14ac:dyDescent="0.3">
      <c r="A118" s="42" t="s">
        <v>1060</v>
      </c>
      <c r="B118" s="42" t="s">
        <v>19082</v>
      </c>
      <c r="C118" s="42" t="s">
        <v>1061</v>
      </c>
      <c r="D118" s="42" t="s">
        <v>1062</v>
      </c>
      <c r="E118" s="42" t="s">
        <v>20059</v>
      </c>
      <c r="G118" t="str">
        <f t="shared" si="6"/>
        <v>CBLB</v>
      </c>
      <c r="H118" t="str">
        <f t="shared" si="7"/>
        <v>NM_170662.4</v>
      </c>
      <c r="I118" t="str">
        <f t="shared" si="8"/>
        <v>ENST00000264122</v>
      </c>
      <c r="J118" t="str">
        <f t="shared" si="9"/>
        <v>ENSP00000264122</v>
      </c>
      <c r="K118" t="str">
        <f t="shared" si="10"/>
        <v>NM_170662.4 (Preferred)</v>
      </c>
    </row>
    <row r="119" spans="1:11" x14ac:dyDescent="0.3">
      <c r="A119" s="42" t="s">
        <v>1094</v>
      </c>
      <c r="B119" s="42" t="s">
        <v>19084</v>
      </c>
      <c r="C119" s="42" t="s">
        <v>1099</v>
      </c>
      <c r="D119" s="42" t="s">
        <v>1100</v>
      </c>
      <c r="E119" s="42" t="s">
        <v>19084</v>
      </c>
      <c r="G119" t="str">
        <f t="shared" si="6"/>
        <v>CBLC</v>
      </c>
      <c r="H119" t="str">
        <f t="shared" si="7"/>
        <v>NM_001130852.1</v>
      </c>
      <c r="I119" t="str">
        <f t="shared" si="8"/>
        <v>ENST00000341505</v>
      </c>
      <c r="J119" t="str">
        <f t="shared" si="9"/>
        <v>ENSP00000340250</v>
      </c>
      <c r="K119" t="str">
        <f t="shared" si="10"/>
        <v>NM_001130852.1</v>
      </c>
    </row>
    <row r="120" spans="1:11" x14ac:dyDescent="0.3">
      <c r="A120" s="42" t="s">
        <v>1094</v>
      </c>
      <c r="B120" s="42" t="s">
        <v>19083</v>
      </c>
      <c r="C120" s="42" t="s">
        <v>1095</v>
      </c>
      <c r="D120" s="42" t="s">
        <v>1096</v>
      </c>
      <c r="E120" s="42" t="s">
        <v>20060</v>
      </c>
      <c r="G120" t="str">
        <f t="shared" si="6"/>
        <v>CBLC</v>
      </c>
      <c r="H120" t="str">
        <f t="shared" si="7"/>
        <v>NM_012116.3</v>
      </c>
      <c r="I120" t="str">
        <f t="shared" si="8"/>
        <v>ENST00000270279</v>
      </c>
      <c r="J120" t="str">
        <f t="shared" si="9"/>
        <v>ENSP00000270279</v>
      </c>
      <c r="K120" t="str">
        <f t="shared" si="10"/>
        <v>NM_012116.3 (Preferred)</v>
      </c>
    </row>
    <row r="121" spans="1:11" x14ac:dyDescent="0.3">
      <c r="A121" s="42" t="s">
        <v>1103</v>
      </c>
      <c r="B121" s="42" t="s">
        <v>19085</v>
      </c>
      <c r="C121" s="42" t="s">
        <v>1104</v>
      </c>
      <c r="D121" s="42" t="s">
        <v>1105</v>
      </c>
      <c r="E121" s="42" t="s">
        <v>20061</v>
      </c>
      <c r="G121" t="str">
        <f t="shared" si="6"/>
        <v>CCND1</v>
      </c>
      <c r="H121" t="str">
        <f t="shared" si="7"/>
        <v>NM_053056.2</v>
      </c>
      <c r="I121" t="str">
        <f t="shared" si="8"/>
        <v>ENST00000227507</v>
      </c>
      <c r="J121" t="str">
        <f t="shared" si="9"/>
        <v>ENSP00000227507</v>
      </c>
      <c r="K121" t="str">
        <f t="shared" si="10"/>
        <v>NM_053056.2 (Preferred)</v>
      </c>
    </row>
    <row r="122" spans="1:11" x14ac:dyDescent="0.3">
      <c r="A122" s="42" t="s">
        <v>1119</v>
      </c>
      <c r="B122" s="42" t="s">
        <v>19089</v>
      </c>
      <c r="C122" s="42" t="s">
        <v>1137</v>
      </c>
      <c r="D122" s="42" t="s">
        <v>1138</v>
      </c>
      <c r="E122" s="42" t="s">
        <v>19089</v>
      </c>
      <c r="G122" t="str">
        <f t="shared" si="6"/>
        <v>CCND3</v>
      </c>
      <c r="H122" t="str">
        <f t="shared" si="7"/>
        <v>NM_001136017.3</v>
      </c>
      <c r="I122" t="str">
        <f t="shared" si="8"/>
        <v>ENST00000372988</v>
      </c>
      <c r="J122" t="str">
        <f t="shared" si="9"/>
        <v>ENSP00000362079</v>
      </c>
      <c r="K122" t="str">
        <f t="shared" si="10"/>
        <v>NM_001136017.3</v>
      </c>
    </row>
    <row r="123" spans="1:11" x14ac:dyDescent="0.3">
      <c r="A123" s="42" t="s">
        <v>1119</v>
      </c>
      <c r="B123" s="42" t="s">
        <v>19088</v>
      </c>
      <c r="C123" s="42" t="s">
        <v>1148</v>
      </c>
      <c r="D123" s="42" t="s">
        <v>1149</v>
      </c>
      <c r="E123" s="42" t="s">
        <v>19088</v>
      </c>
      <c r="G123" t="str">
        <f t="shared" si="6"/>
        <v>CCND3</v>
      </c>
      <c r="H123" t="str">
        <f t="shared" si="7"/>
        <v>NM_001136125.2</v>
      </c>
      <c r="I123" t="str">
        <f t="shared" si="8"/>
        <v>ENST00000414200</v>
      </c>
      <c r="J123" t="str">
        <f t="shared" si="9"/>
        <v>ENSP00000397545</v>
      </c>
      <c r="K123" t="str">
        <f t="shared" si="10"/>
        <v>NM_001136125.2</v>
      </c>
    </row>
    <row r="124" spans="1:11" x14ac:dyDescent="0.3">
      <c r="A124" s="42" t="s">
        <v>1119</v>
      </c>
      <c r="B124" s="42" t="s">
        <v>19090</v>
      </c>
      <c r="C124" s="42" t="s">
        <v>1144</v>
      </c>
      <c r="D124" s="42" t="s">
        <v>1145</v>
      </c>
      <c r="E124" s="42" t="s">
        <v>19090</v>
      </c>
      <c r="G124" t="str">
        <f t="shared" si="6"/>
        <v>CCND3</v>
      </c>
      <c r="H124" t="str">
        <f t="shared" si="7"/>
        <v>NM_001136126.2</v>
      </c>
      <c r="I124" t="str">
        <f t="shared" si="8"/>
        <v>ENST00000415497</v>
      </c>
      <c r="J124" t="str">
        <f t="shared" si="9"/>
        <v>ENSP00000401595</v>
      </c>
      <c r="K124" t="str">
        <f t="shared" si="10"/>
        <v>NM_001136126.2</v>
      </c>
    </row>
    <row r="125" spans="1:11" x14ac:dyDescent="0.3">
      <c r="A125" s="42" t="s">
        <v>1119</v>
      </c>
      <c r="B125" s="42" t="s">
        <v>19087</v>
      </c>
      <c r="C125" s="42" t="s">
        <v>1134</v>
      </c>
      <c r="D125" s="42" t="s">
        <v>1135</v>
      </c>
      <c r="E125" s="42" t="s">
        <v>19087</v>
      </c>
      <c r="G125" t="str">
        <f t="shared" si="6"/>
        <v>CCND3</v>
      </c>
      <c r="H125" t="str">
        <f t="shared" si="7"/>
        <v>NM_001287427.1</v>
      </c>
      <c r="I125" t="str">
        <f t="shared" si="8"/>
        <v>ENST00000372987</v>
      </c>
      <c r="J125" t="str">
        <f t="shared" si="9"/>
        <v>ENSP00000362078</v>
      </c>
      <c r="K125" t="str">
        <f t="shared" si="10"/>
        <v>NM_001287427.1</v>
      </c>
    </row>
    <row r="126" spans="1:11" x14ac:dyDescent="0.3">
      <c r="A126" s="42" t="s">
        <v>1119</v>
      </c>
      <c r="B126" s="42" t="s">
        <v>19086</v>
      </c>
      <c r="C126" s="42" t="s">
        <v>1140</v>
      </c>
      <c r="D126" s="42" t="s">
        <v>1141</v>
      </c>
      <c r="E126" s="42" t="s">
        <v>20062</v>
      </c>
      <c r="G126" t="str">
        <f t="shared" si="6"/>
        <v>CCND3</v>
      </c>
      <c r="H126" t="str">
        <f t="shared" si="7"/>
        <v>NM_001760.4</v>
      </c>
      <c r="I126" t="str">
        <f t="shared" si="8"/>
        <v>ENST00000372991</v>
      </c>
      <c r="J126" t="str">
        <f t="shared" si="9"/>
        <v>ENSP00000362082</v>
      </c>
      <c r="K126" t="str">
        <f t="shared" si="10"/>
        <v>NM_001760.4 (Preferred)</v>
      </c>
    </row>
    <row r="127" spans="1:11" x14ac:dyDescent="0.3">
      <c r="A127" s="42" t="s">
        <v>1178</v>
      </c>
      <c r="B127" s="42" t="s">
        <v>19091</v>
      </c>
      <c r="C127" s="42" t="s">
        <v>1179</v>
      </c>
      <c r="D127" s="42" t="s">
        <v>1180</v>
      </c>
      <c r="E127" s="42" t="s">
        <v>20063</v>
      </c>
      <c r="G127" t="str">
        <f t="shared" si="6"/>
        <v>CCNE1</v>
      </c>
      <c r="H127" t="str">
        <f t="shared" si="7"/>
        <v>NM_001238.3</v>
      </c>
      <c r="I127" t="str">
        <f t="shared" si="8"/>
        <v>ENST00000262643</v>
      </c>
      <c r="J127" t="str">
        <f t="shared" si="9"/>
        <v>ENSP00000262643</v>
      </c>
      <c r="K127" t="str">
        <f t="shared" si="10"/>
        <v>NM_001238.3 (Preferred)</v>
      </c>
    </row>
    <row r="128" spans="1:11" x14ac:dyDescent="0.3">
      <c r="A128" s="42" t="s">
        <v>1199</v>
      </c>
      <c r="B128" s="42" t="s">
        <v>19092</v>
      </c>
      <c r="C128" s="42" t="s">
        <v>1210</v>
      </c>
      <c r="D128" s="42" t="s">
        <v>1211</v>
      </c>
      <c r="E128" s="42" t="s">
        <v>19092</v>
      </c>
      <c r="G128" t="str">
        <f t="shared" si="6"/>
        <v>CD274</v>
      </c>
      <c r="H128" t="str">
        <f t="shared" si="7"/>
        <v>NM_001267706.1</v>
      </c>
      <c r="I128" t="str">
        <f t="shared" si="8"/>
        <v>ENST00000381573</v>
      </c>
      <c r="J128" t="str">
        <f t="shared" si="9"/>
        <v>ENSP00000370985</v>
      </c>
      <c r="K128" t="str">
        <f t="shared" si="10"/>
        <v>NM_001267706.1</v>
      </c>
    </row>
    <row r="129" spans="1:11" x14ac:dyDescent="0.3">
      <c r="A129" s="42" t="s">
        <v>1199</v>
      </c>
      <c r="B129" s="42" t="s">
        <v>19093</v>
      </c>
      <c r="C129" s="42" t="s">
        <v>1206</v>
      </c>
      <c r="D129" s="42" t="s">
        <v>1207</v>
      </c>
      <c r="E129" s="42" t="s">
        <v>20064</v>
      </c>
      <c r="G129" t="str">
        <f t="shared" si="6"/>
        <v>CD274</v>
      </c>
      <c r="H129" t="str">
        <f t="shared" si="7"/>
        <v>NM_014143.3</v>
      </c>
      <c r="I129" t="str">
        <f t="shared" si="8"/>
        <v>ENST00000381577</v>
      </c>
      <c r="J129" t="str">
        <f t="shared" si="9"/>
        <v>ENSP00000370989</v>
      </c>
      <c r="K129" t="str">
        <f t="shared" si="10"/>
        <v>NM_014143.3 (Preferred)</v>
      </c>
    </row>
    <row r="130" spans="1:11" x14ac:dyDescent="0.3">
      <c r="A130" s="42" t="s">
        <v>1214</v>
      </c>
      <c r="B130" s="42" t="s">
        <v>19095</v>
      </c>
      <c r="C130" s="42" t="s">
        <v>1215</v>
      </c>
      <c r="D130" s="42" t="s">
        <v>1216</v>
      </c>
      <c r="E130" s="42" t="s">
        <v>20110</v>
      </c>
      <c r="G130" t="str">
        <f t="shared" si="6"/>
        <v>CD79A</v>
      </c>
      <c r="H130" t="str">
        <f t="shared" si="7"/>
        <v>NM_001783.3</v>
      </c>
      <c r="I130" t="str">
        <f t="shared" si="8"/>
        <v>ENST00000221972</v>
      </c>
      <c r="J130" t="str">
        <f t="shared" si="9"/>
        <v>ENSP00000221972</v>
      </c>
      <c r="K130" t="str">
        <f t="shared" si="10"/>
        <v>NM_001783.3 (Preferred)</v>
      </c>
    </row>
    <row r="131" spans="1:11" x14ac:dyDescent="0.3">
      <c r="A131" s="42" t="s">
        <v>1214</v>
      </c>
      <c r="B131" s="42" t="s">
        <v>19094</v>
      </c>
      <c r="C131" s="42" t="s">
        <v>1227</v>
      </c>
      <c r="D131" s="42" t="s">
        <v>1228</v>
      </c>
      <c r="E131" s="42" t="s">
        <v>19094</v>
      </c>
      <c r="G131" t="str">
        <f t="shared" si="6"/>
        <v>CD79A</v>
      </c>
      <c r="H131" t="str">
        <f t="shared" si="7"/>
        <v>NM_021601.3</v>
      </c>
      <c r="I131" t="str">
        <f t="shared" si="8"/>
        <v>ENST00000444740</v>
      </c>
      <c r="J131" t="str">
        <f t="shared" si="9"/>
        <v>ENSP00000400605</v>
      </c>
      <c r="K131" t="str">
        <f t="shared" si="10"/>
        <v>NM_021601.3</v>
      </c>
    </row>
    <row r="132" spans="1:11" x14ac:dyDescent="0.3">
      <c r="A132" s="42" t="s">
        <v>1233</v>
      </c>
      <c r="B132" s="42" t="s">
        <v>19098</v>
      </c>
      <c r="C132" s="42" t="s">
        <v>1234</v>
      </c>
      <c r="D132" s="42" t="s">
        <v>1235</v>
      </c>
      <c r="E132" s="42" t="s">
        <v>20630</v>
      </c>
      <c r="G132" t="str">
        <f t="shared" si="6"/>
        <v>CD79B</v>
      </c>
      <c r="H132" t="str">
        <f t="shared" si="7"/>
        <v>NM_000626.3</v>
      </c>
      <c r="I132" t="str">
        <f t="shared" si="8"/>
        <v>ENST00000006750</v>
      </c>
      <c r="J132" t="str">
        <f t="shared" si="9"/>
        <v>ENSP00000006750</v>
      </c>
      <c r="K132" t="str">
        <f t="shared" si="10"/>
        <v>NM_000626.3 (Preferred)</v>
      </c>
    </row>
    <row r="133" spans="1:11" x14ac:dyDescent="0.3">
      <c r="A133" s="42" t="s">
        <v>1233</v>
      </c>
      <c r="B133" s="42" t="s">
        <v>19096</v>
      </c>
      <c r="C133" s="42" t="s">
        <v>1238</v>
      </c>
      <c r="D133" s="42" t="s">
        <v>1239</v>
      </c>
      <c r="E133" s="42" t="s">
        <v>19096</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3">
      <c r="A134" s="42" t="s">
        <v>1233</v>
      </c>
      <c r="B134" s="42" t="s">
        <v>19097</v>
      </c>
      <c r="C134" s="42" t="s">
        <v>1243</v>
      </c>
      <c r="D134" s="42" t="s">
        <v>1244</v>
      </c>
      <c r="E134" s="42" t="s">
        <v>19097</v>
      </c>
      <c r="G134" t="str">
        <f t="shared" si="11"/>
        <v>CD79B</v>
      </c>
      <c r="H134" t="str">
        <f t="shared" si="12"/>
        <v>NM_021602.3</v>
      </c>
      <c r="I134" t="str">
        <f t="shared" si="13"/>
        <v>ENST00000349817</v>
      </c>
      <c r="J134" t="str">
        <f t="shared" si="14"/>
        <v>ENSP00000245862</v>
      </c>
      <c r="K134" t="str">
        <f t="shared" si="15"/>
        <v>NM_021602.3</v>
      </c>
    </row>
    <row r="135" spans="1:11" x14ac:dyDescent="0.3">
      <c r="A135" s="42" t="s">
        <v>1253</v>
      </c>
      <c r="B135" s="42" t="s">
        <v>19099</v>
      </c>
      <c r="C135" s="42" t="s">
        <v>1258</v>
      </c>
      <c r="D135" s="42" t="s">
        <v>1259</v>
      </c>
      <c r="E135" s="42" t="s">
        <v>20111</v>
      </c>
      <c r="G135" t="str">
        <f t="shared" si="11"/>
        <v>CDC73</v>
      </c>
      <c r="H135" t="str">
        <f t="shared" si="12"/>
        <v>NM_024529.4</v>
      </c>
      <c r="I135" t="str">
        <f t="shared" si="13"/>
        <v>ENST00000367435</v>
      </c>
      <c r="J135" t="str">
        <f t="shared" si="14"/>
        <v>ENSP00000356405</v>
      </c>
      <c r="K135" t="str">
        <f t="shared" si="15"/>
        <v>NM_024529.4 (Preferred)</v>
      </c>
    </row>
    <row r="136" spans="1:11" x14ac:dyDescent="0.3">
      <c r="A136" s="42" t="s">
        <v>1263</v>
      </c>
      <c r="B136" s="42" t="s">
        <v>19100</v>
      </c>
      <c r="C136" s="42" t="s">
        <v>1279</v>
      </c>
      <c r="D136" s="42" t="s">
        <v>1280</v>
      </c>
      <c r="E136" s="42" t="s">
        <v>20112</v>
      </c>
      <c r="G136" t="str">
        <f t="shared" si="11"/>
        <v>CDH1</v>
      </c>
      <c r="H136" t="str">
        <f t="shared" si="12"/>
        <v>NM_004360.4</v>
      </c>
      <c r="I136" t="str">
        <f t="shared" si="13"/>
        <v>ENST00000261769</v>
      </c>
      <c r="J136" t="str">
        <f t="shared" si="14"/>
        <v>ENSP00000261769</v>
      </c>
      <c r="K136" t="str">
        <f t="shared" si="15"/>
        <v>NM_004360.4 (Preferred)</v>
      </c>
    </row>
    <row r="137" spans="1:11" x14ac:dyDescent="0.3">
      <c r="A137" s="42" t="s">
        <v>1293</v>
      </c>
      <c r="B137" s="42" t="s">
        <v>19101</v>
      </c>
      <c r="C137" s="42" t="s">
        <v>1307</v>
      </c>
      <c r="D137" s="42" t="s">
        <v>1308</v>
      </c>
      <c r="E137" s="42" t="s">
        <v>19101</v>
      </c>
      <c r="G137" t="str">
        <f t="shared" si="11"/>
        <v>CDK12</v>
      </c>
      <c r="H137" t="str">
        <f t="shared" si="12"/>
        <v>NM_015083.2</v>
      </c>
      <c r="I137" t="str">
        <f t="shared" si="13"/>
        <v>ENST00000430627</v>
      </c>
      <c r="J137" t="str">
        <f t="shared" si="14"/>
        <v>ENSP00000407720</v>
      </c>
      <c r="K137" t="str">
        <f t="shared" si="15"/>
        <v>NM_015083.2</v>
      </c>
    </row>
    <row r="138" spans="1:11" x14ac:dyDescent="0.3">
      <c r="A138" s="42" t="s">
        <v>1293</v>
      </c>
      <c r="B138" s="42" t="s">
        <v>19102</v>
      </c>
      <c r="C138" s="42" t="s">
        <v>1303</v>
      </c>
      <c r="D138" s="42" t="s">
        <v>1304</v>
      </c>
      <c r="E138" s="42" t="s">
        <v>20280</v>
      </c>
      <c r="G138" t="str">
        <f t="shared" si="11"/>
        <v>CDK12</v>
      </c>
      <c r="H138" t="str">
        <f t="shared" si="12"/>
        <v>NM_016507.3</v>
      </c>
      <c r="I138" t="str">
        <f t="shared" si="13"/>
        <v>ENST00000447079</v>
      </c>
      <c r="J138" t="str">
        <f t="shared" si="14"/>
        <v>ENSP00000398880</v>
      </c>
      <c r="K138" t="str">
        <f t="shared" si="15"/>
        <v>NM_016507.3 (Preferred)</v>
      </c>
    </row>
    <row r="139" spans="1:11" x14ac:dyDescent="0.3">
      <c r="A139" s="42" t="s">
        <v>1320</v>
      </c>
      <c r="B139" s="42" t="s">
        <v>19103</v>
      </c>
      <c r="C139" s="42" t="s">
        <v>1329</v>
      </c>
      <c r="D139" s="42" t="s">
        <v>1330</v>
      </c>
      <c r="E139" s="42" t="s">
        <v>20065</v>
      </c>
      <c r="G139" t="str">
        <f t="shared" si="11"/>
        <v>CDK4</v>
      </c>
      <c r="H139" t="str">
        <f t="shared" si="12"/>
        <v>NM_000075.3</v>
      </c>
      <c r="I139" t="str">
        <f t="shared" si="13"/>
        <v>ENST00000257904</v>
      </c>
      <c r="J139" t="str">
        <f t="shared" si="14"/>
        <v>ENSP00000257904</v>
      </c>
      <c r="K139" t="str">
        <f t="shared" si="15"/>
        <v>NM_000075.3 (Preferred)</v>
      </c>
    </row>
    <row r="140" spans="1:11" x14ac:dyDescent="0.3">
      <c r="A140" s="42" t="s">
        <v>1367</v>
      </c>
      <c r="B140" s="42" t="s">
        <v>19105</v>
      </c>
      <c r="C140" s="42" t="s">
        <v>1374</v>
      </c>
      <c r="D140" s="42" t="s">
        <v>1375</v>
      </c>
      <c r="E140" s="42" t="s">
        <v>19105</v>
      </c>
      <c r="G140" t="str">
        <f t="shared" si="11"/>
        <v>CDK6</v>
      </c>
      <c r="H140" t="str">
        <f t="shared" si="12"/>
        <v>NM_001145306.1</v>
      </c>
      <c r="I140" t="str">
        <f t="shared" si="13"/>
        <v>ENST00000424848</v>
      </c>
      <c r="J140" t="str">
        <f t="shared" si="14"/>
        <v>ENSP00000397087</v>
      </c>
      <c r="K140" t="str">
        <f t="shared" si="15"/>
        <v>NM_001145306.1</v>
      </c>
    </row>
    <row r="141" spans="1:11" x14ac:dyDescent="0.3">
      <c r="A141" s="42" t="s">
        <v>1367</v>
      </c>
      <c r="B141" s="42" t="s">
        <v>19104</v>
      </c>
      <c r="C141" s="42" t="s">
        <v>1370</v>
      </c>
      <c r="D141" s="42" t="s">
        <v>1371</v>
      </c>
      <c r="E141" s="42" t="s">
        <v>20066</v>
      </c>
      <c r="G141" t="str">
        <f t="shared" si="11"/>
        <v>CDK6</v>
      </c>
      <c r="H141" t="str">
        <f t="shared" si="12"/>
        <v>NM_001259.6</v>
      </c>
      <c r="I141" t="str">
        <f t="shared" si="13"/>
        <v>ENST00000265734</v>
      </c>
      <c r="J141" t="str">
        <f t="shared" si="14"/>
        <v>ENSP00000265734</v>
      </c>
      <c r="K141" t="str">
        <f t="shared" si="15"/>
        <v>NM_001259.6 (Preferred)</v>
      </c>
    </row>
    <row r="142" spans="1:11" x14ac:dyDescent="0.3">
      <c r="A142" s="42" t="s">
        <v>1381</v>
      </c>
      <c r="B142" s="42" t="s">
        <v>19108</v>
      </c>
      <c r="C142" s="42" t="s">
        <v>1395</v>
      </c>
      <c r="D142" s="42" t="s">
        <v>1396</v>
      </c>
      <c r="E142" s="42" t="s">
        <v>20631</v>
      </c>
      <c r="G142" t="str">
        <f t="shared" si="11"/>
        <v>CDKN2A</v>
      </c>
      <c r="H142" t="str">
        <f t="shared" si="12"/>
        <v>NM_000077.4</v>
      </c>
      <c r="I142" t="str">
        <f t="shared" si="13"/>
        <v>ENST00000304494</v>
      </c>
      <c r="J142" t="str">
        <f t="shared" si="14"/>
        <v>ENSP00000307101</v>
      </c>
      <c r="K142" t="str">
        <f t="shared" si="15"/>
        <v>NM_000077.4 (Preferred)</v>
      </c>
    </row>
    <row r="143" spans="1:11" x14ac:dyDescent="0.3">
      <c r="A143" s="42" t="s">
        <v>1381</v>
      </c>
      <c r="B143" s="42" t="s">
        <v>19107</v>
      </c>
      <c r="C143" s="42" t="s">
        <v>1409</v>
      </c>
      <c r="D143" s="42" t="s">
        <v>1410</v>
      </c>
      <c r="E143" s="42" t="s">
        <v>19107</v>
      </c>
      <c r="G143" t="str">
        <f t="shared" si="11"/>
        <v>CDKN2A</v>
      </c>
      <c r="H143" t="str">
        <f t="shared" si="12"/>
        <v>NM_001195132.1</v>
      </c>
      <c r="I143" t="str">
        <f t="shared" si="13"/>
        <v>ENST00000498124</v>
      </c>
      <c r="J143" t="str">
        <f t="shared" si="14"/>
        <v>ENSP00000418915</v>
      </c>
      <c r="K143" t="str">
        <f t="shared" si="15"/>
        <v>NM_001195132.1</v>
      </c>
    </row>
    <row r="144" spans="1:11" x14ac:dyDescent="0.3">
      <c r="A144" s="42" t="s">
        <v>1381</v>
      </c>
      <c r="B144" s="42" t="s">
        <v>19106</v>
      </c>
      <c r="C144" s="42" t="s">
        <v>1391</v>
      </c>
      <c r="D144" s="42" t="s">
        <v>1392</v>
      </c>
      <c r="E144" s="42" t="s">
        <v>19106</v>
      </c>
      <c r="G144" t="str">
        <f t="shared" si="11"/>
        <v>CDKN2A</v>
      </c>
      <c r="H144" t="str">
        <f t="shared" si="12"/>
        <v>NM_058195.3</v>
      </c>
      <c r="I144" t="str">
        <f t="shared" si="13"/>
        <v>ENST00000579755</v>
      </c>
      <c r="J144" t="str">
        <f t="shared" si="14"/>
        <v>ENSP00000462950</v>
      </c>
      <c r="K144" t="str">
        <f t="shared" si="15"/>
        <v>NM_058195.3</v>
      </c>
    </row>
    <row r="145" spans="1:11" x14ac:dyDescent="0.3">
      <c r="A145" s="42" t="s">
        <v>1381</v>
      </c>
      <c r="B145" s="42" t="s">
        <v>19243</v>
      </c>
      <c r="C145" s="42" t="s">
        <v>1382</v>
      </c>
      <c r="D145" s="42" t="s">
        <v>1383</v>
      </c>
      <c r="E145" s="42" t="s">
        <v>19243</v>
      </c>
      <c r="G145" t="str">
        <f t="shared" si="11"/>
        <v>CDKN2A</v>
      </c>
      <c r="H145" t="str">
        <f t="shared" si="12"/>
        <v>NM_058197.4</v>
      </c>
      <c r="I145" t="str">
        <f t="shared" si="13"/>
        <v>ENST00000380151</v>
      </c>
      <c r="J145" t="str">
        <f t="shared" si="14"/>
        <v>ENSP00000369496</v>
      </c>
      <c r="K145" t="str">
        <f t="shared" si="15"/>
        <v>NM_058197.4</v>
      </c>
    </row>
    <row r="146" spans="1:11" x14ac:dyDescent="0.3">
      <c r="A146" s="42" t="s">
        <v>1433</v>
      </c>
      <c r="B146" s="42" t="s">
        <v>19109</v>
      </c>
      <c r="C146" s="42" t="s">
        <v>1434</v>
      </c>
      <c r="D146" s="42" t="s">
        <v>1435</v>
      </c>
      <c r="E146" s="42" t="s">
        <v>20067</v>
      </c>
      <c r="G146" t="str">
        <f t="shared" si="11"/>
        <v>CDKN2B</v>
      </c>
      <c r="H146" t="str">
        <f t="shared" si="12"/>
        <v>NM_004936.3</v>
      </c>
      <c r="I146" t="str">
        <f t="shared" si="13"/>
        <v>ENST00000276925</v>
      </c>
      <c r="J146" t="str">
        <f t="shared" si="14"/>
        <v>ENSP00000276925</v>
      </c>
      <c r="K146" t="str">
        <f t="shared" si="15"/>
        <v>NM_004936.3 (Preferred)</v>
      </c>
    </row>
    <row r="147" spans="1:11" x14ac:dyDescent="0.3">
      <c r="A147" s="42" t="s">
        <v>1433</v>
      </c>
      <c r="B147" s="42" t="s">
        <v>19110</v>
      </c>
      <c r="C147" s="42" t="s">
        <v>1438</v>
      </c>
      <c r="D147" s="42" t="s">
        <v>1439</v>
      </c>
      <c r="E147" s="42" t="s">
        <v>19110</v>
      </c>
      <c r="G147" t="str">
        <f t="shared" si="11"/>
        <v>CDKN2B</v>
      </c>
      <c r="H147" t="str">
        <f t="shared" si="12"/>
        <v>NM_078487.2</v>
      </c>
      <c r="I147" t="str">
        <f t="shared" si="13"/>
        <v>ENST00000380142</v>
      </c>
      <c r="J147" t="str">
        <f t="shared" si="14"/>
        <v>ENSP00000369487</v>
      </c>
      <c r="K147" t="str">
        <f t="shared" si="15"/>
        <v>NM_078487.2</v>
      </c>
    </row>
    <row r="148" spans="1:11" x14ac:dyDescent="0.3">
      <c r="A148" s="42" t="s">
        <v>1447</v>
      </c>
      <c r="B148" s="42" t="s">
        <v>19111</v>
      </c>
      <c r="C148" s="42" t="s">
        <v>1452</v>
      </c>
      <c r="D148" s="42" t="s">
        <v>1453</v>
      </c>
      <c r="E148" s="42" t="s">
        <v>20068</v>
      </c>
      <c r="G148" t="str">
        <f t="shared" si="11"/>
        <v>CDKN2C</v>
      </c>
      <c r="H148" t="str">
        <f t="shared" si="12"/>
        <v>NM_001262.2</v>
      </c>
      <c r="I148" t="str">
        <f t="shared" si="13"/>
        <v>ENST00000396148</v>
      </c>
      <c r="J148" t="str">
        <f t="shared" si="14"/>
        <v>ENSP00000379452</v>
      </c>
      <c r="K148" t="str">
        <f t="shared" si="15"/>
        <v>NM_001262.2 (Preferred)</v>
      </c>
    </row>
    <row r="149" spans="1:11" x14ac:dyDescent="0.3">
      <c r="A149" s="42" t="s">
        <v>1447</v>
      </c>
      <c r="B149" s="42" t="s">
        <v>19112</v>
      </c>
      <c r="C149" s="42" t="s">
        <v>1455</v>
      </c>
      <c r="D149" s="42" t="s">
        <v>1456</v>
      </c>
      <c r="E149" s="42" t="s">
        <v>19112</v>
      </c>
      <c r="G149" t="str">
        <f t="shared" si="11"/>
        <v>CDKN2C</v>
      </c>
      <c r="H149" t="str">
        <f t="shared" si="12"/>
        <v>NM_078626.2</v>
      </c>
      <c r="I149" t="str">
        <f t="shared" si="13"/>
        <v>ENST00000371761</v>
      </c>
      <c r="J149" t="str">
        <f t="shared" si="14"/>
        <v>ENSP00000360826</v>
      </c>
      <c r="K149" t="str">
        <f t="shared" si="15"/>
        <v>NM_078626.2</v>
      </c>
    </row>
    <row r="150" spans="1:11" x14ac:dyDescent="0.3">
      <c r="A150" s="42" t="s">
        <v>33</v>
      </c>
      <c r="B150" s="42" t="s">
        <v>18861</v>
      </c>
      <c r="C150" s="42" t="s">
        <v>1458</v>
      </c>
      <c r="D150" s="42" t="s">
        <v>1459</v>
      </c>
      <c r="E150" s="42" t="s">
        <v>20113</v>
      </c>
      <c r="G150" t="str">
        <f t="shared" si="11"/>
        <v>CEBPA</v>
      </c>
      <c r="H150" t="str">
        <f t="shared" si="12"/>
        <v>NM_004364.4</v>
      </c>
      <c r="I150" t="str">
        <f t="shared" si="13"/>
        <v>ENST00000498907</v>
      </c>
      <c r="J150" t="str">
        <f t="shared" si="14"/>
        <v>ENSP00000427514</v>
      </c>
      <c r="K150" t="str">
        <f t="shared" si="15"/>
        <v>NM_004364.4 (Preferred)</v>
      </c>
    </row>
    <row r="151" spans="1:11" x14ac:dyDescent="0.3">
      <c r="A151" s="42" t="s">
        <v>1463</v>
      </c>
      <c r="B151" s="42" t="s">
        <v>19113</v>
      </c>
      <c r="C151" s="42" t="s">
        <v>1478</v>
      </c>
      <c r="D151" s="42" t="s">
        <v>1479</v>
      </c>
      <c r="E151" s="42" t="s">
        <v>19113</v>
      </c>
      <c r="G151" t="str">
        <f t="shared" si="11"/>
        <v>CHEK1</v>
      </c>
      <c r="H151" t="str">
        <f t="shared" si="12"/>
        <v>NM_001114121.2</v>
      </c>
      <c r="I151" t="str">
        <f t="shared" si="13"/>
        <v>ENST00000428830</v>
      </c>
      <c r="J151" t="str">
        <f t="shared" si="14"/>
        <v>ENSP00000412504</v>
      </c>
      <c r="K151" t="str">
        <f t="shared" si="15"/>
        <v>NM_001114121.2</v>
      </c>
    </row>
    <row r="152" spans="1:11" x14ac:dyDescent="0.3">
      <c r="A152" s="42" t="s">
        <v>1463</v>
      </c>
      <c r="B152" s="42" t="s">
        <v>19116</v>
      </c>
      <c r="C152" s="42" t="s">
        <v>1475</v>
      </c>
      <c r="D152" s="42" t="s">
        <v>1476</v>
      </c>
      <c r="E152" s="42" t="s">
        <v>19116</v>
      </c>
      <c r="G152" t="str">
        <f t="shared" si="11"/>
        <v>CHEK1</v>
      </c>
      <c r="H152" t="str">
        <f t="shared" si="12"/>
        <v>NM_001114122.2</v>
      </c>
      <c r="I152" t="str">
        <f t="shared" si="13"/>
        <v>ENST00000438015</v>
      </c>
      <c r="J152" t="str">
        <f t="shared" si="14"/>
        <v>ENSP00000388648</v>
      </c>
      <c r="K152" t="str">
        <f t="shared" si="15"/>
        <v>NM_001114122.2</v>
      </c>
    </row>
    <row r="153" spans="1:11" x14ac:dyDescent="0.3">
      <c r="A153" s="42" t="s">
        <v>1463</v>
      </c>
      <c r="B153" s="42" t="s">
        <v>19115</v>
      </c>
      <c r="C153" s="42" t="s">
        <v>1464</v>
      </c>
      <c r="D153" s="42" t="s">
        <v>20281</v>
      </c>
      <c r="E153" s="42" t="s">
        <v>19115</v>
      </c>
      <c r="G153" t="str">
        <f t="shared" si="11"/>
        <v>CHEK1</v>
      </c>
      <c r="H153" t="str">
        <f t="shared" si="12"/>
        <v>NM_001244846.1</v>
      </c>
      <c r="I153" t="str">
        <f t="shared" si="13"/>
        <v>ENST00000532449</v>
      </c>
      <c r="J153" t="str">
        <f t="shared" si="14"/>
        <v>ENSP00000481616</v>
      </c>
      <c r="K153" t="str">
        <f t="shared" si="15"/>
        <v>NM_001244846.1</v>
      </c>
    </row>
    <row r="154" spans="1:11" x14ac:dyDescent="0.3">
      <c r="A154" s="42" t="s">
        <v>1463</v>
      </c>
      <c r="B154" s="42" t="s">
        <v>19114</v>
      </c>
      <c r="C154" s="42" t="s">
        <v>1471</v>
      </c>
      <c r="D154" s="42" t="s">
        <v>1472</v>
      </c>
      <c r="E154" s="42" t="s">
        <v>20069</v>
      </c>
      <c r="G154" t="str">
        <f t="shared" si="11"/>
        <v>CHEK1</v>
      </c>
      <c r="H154" t="str">
        <f t="shared" si="12"/>
        <v>NM_001274.5</v>
      </c>
      <c r="I154" t="str">
        <f t="shared" si="13"/>
        <v>ENST00000534070</v>
      </c>
      <c r="J154" t="str">
        <f t="shared" si="14"/>
        <v>ENSP00000435371</v>
      </c>
      <c r="K154" t="str">
        <f t="shared" si="15"/>
        <v>NM_001274.5 (Preferred)</v>
      </c>
    </row>
    <row r="155" spans="1:11" x14ac:dyDescent="0.3">
      <c r="A155" s="42" t="s">
        <v>104</v>
      </c>
      <c r="B155" s="42" t="s">
        <v>19117</v>
      </c>
      <c r="C155" s="42" t="s">
        <v>1543</v>
      </c>
      <c r="D155" s="42" t="s">
        <v>1544</v>
      </c>
      <c r="E155" s="42" t="s">
        <v>19117</v>
      </c>
      <c r="G155" t="str">
        <f t="shared" si="11"/>
        <v>CHEK2</v>
      </c>
      <c r="H155" t="str">
        <f t="shared" si="12"/>
        <v>NM_001005735.1</v>
      </c>
      <c r="I155" t="str">
        <f t="shared" si="13"/>
        <v>ENST00000382580</v>
      </c>
      <c r="J155" t="str">
        <f t="shared" si="14"/>
        <v>ENSP00000372023</v>
      </c>
      <c r="K155" t="str">
        <f t="shared" si="15"/>
        <v>NM_001005735.1</v>
      </c>
    </row>
    <row r="156" spans="1:11" x14ac:dyDescent="0.3">
      <c r="A156" s="42" t="s">
        <v>104</v>
      </c>
      <c r="B156" s="42" t="s">
        <v>19120</v>
      </c>
      <c r="C156" s="42" t="s">
        <v>1539</v>
      </c>
      <c r="D156" s="42" t="s">
        <v>1540</v>
      </c>
      <c r="E156" s="42" t="s">
        <v>19120</v>
      </c>
      <c r="G156" t="str">
        <f t="shared" si="11"/>
        <v>CHEK2</v>
      </c>
      <c r="H156" t="str">
        <f t="shared" si="12"/>
        <v>NM_001257387.1</v>
      </c>
      <c r="I156" t="str">
        <f t="shared" si="13"/>
        <v>ENST00000544772</v>
      </c>
      <c r="J156" t="str">
        <f t="shared" si="14"/>
        <v>ENSP00000442458</v>
      </c>
      <c r="K156" t="str">
        <f t="shared" si="15"/>
        <v>NM_001257387.1</v>
      </c>
    </row>
    <row r="157" spans="1:11" x14ac:dyDescent="0.3">
      <c r="A157" s="42" t="s">
        <v>104</v>
      </c>
      <c r="B157" s="42" t="s">
        <v>20596</v>
      </c>
      <c r="C157" s="42" t="s">
        <v>1551</v>
      </c>
      <c r="D157" s="42" t="s">
        <v>1552</v>
      </c>
      <c r="E157" s="42" t="s">
        <v>20599</v>
      </c>
      <c r="G157" t="str">
        <f t="shared" si="11"/>
        <v>CHEK2</v>
      </c>
      <c r="H157" t="str">
        <f t="shared" si="12"/>
        <v>NM_007194.4</v>
      </c>
      <c r="I157" t="str">
        <f t="shared" si="13"/>
        <v>ENST00000328354</v>
      </c>
      <c r="J157" t="str">
        <f t="shared" si="14"/>
        <v>ENSP00000329178</v>
      </c>
      <c r="K157" t="str">
        <f t="shared" si="15"/>
        <v>NM_007194.4 (Preferred)</v>
      </c>
    </row>
    <row r="158" spans="1:11" x14ac:dyDescent="0.3">
      <c r="A158" s="42" t="s">
        <v>104</v>
      </c>
      <c r="B158" s="42" t="s">
        <v>19119</v>
      </c>
      <c r="C158" s="42" t="s">
        <v>1560</v>
      </c>
      <c r="D158" s="42" t="s">
        <v>1561</v>
      </c>
      <c r="E158" s="42" t="s">
        <v>19119</v>
      </c>
      <c r="G158" t="str">
        <f t="shared" si="11"/>
        <v>CHEK2</v>
      </c>
      <c r="H158" t="str">
        <f t="shared" si="12"/>
        <v>NM_145862.2</v>
      </c>
      <c r="I158" t="str">
        <f t="shared" si="13"/>
        <v>ENST00000348295</v>
      </c>
      <c r="J158" t="str">
        <f t="shared" si="14"/>
        <v>ENSP00000329012</v>
      </c>
      <c r="K158" t="str">
        <f t="shared" si="15"/>
        <v>NM_145862.2</v>
      </c>
    </row>
    <row r="159" spans="1:11" x14ac:dyDescent="0.3">
      <c r="A159" s="42" t="s">
        <v>1598</v>
      </c>
      <c r="B159" s="42" t="s">
        <v>19122</v>
      </c>
      <c r="C159" s="42" t="s">
        <v>1604</v>
      </c>
      <c r="D159" s="42" t="s">
        <v>1605</v>
      </c>
      <c r="E159" s="42" t="s">
        <v>19122</v>
      </c>
      <c r="G159" t="str">
        <f t="shared" si="11"/>
        <v>CIC</v>
      </c>
      <c r="H159" t="str">
        <f t="shared" si="12"/>
        <v>NM_001304815.1</v>
      </c>
      <c r="I159" t="str">
        <f t="shared" si="13"/>
        <v>ENST00000572681</v>
      </c>
      <c r="J159" t="str">
        <f t="shared" si="14"/>
        <v>ENSP00000459719</v>
      </c>
      <c r="K159" t="str">
        <f t="shared" si="15"/>
        <v>NM_001304815.1</v>
      </c>
    </row>
    <row r="160" spans="1:11" x14ac:dyDescent="0.3">
      <c r="A160" s="42" t="s">
        <v>1598</v>
      </c>
      <c r="B160" s="42" t="s">
        <v>19121</v>
      </c>
      <c r="C160" s="42" t="s">
        <v>1610</v>
      </c>
      <c r="D160" s="42" t="s">
        <v>1611</v>
      </c>
      <c r="E160" s="42" t="s">
        <v>20070</v>
      </c>
      <c r="G160" t="str">
        <f t="shared" si="11"/>
        <v>CIC</v>
      </c>
      <c r="H160" t="str">
        <f t="shared" si="12"/>
        <v>NM_015125.4</v>
      </c>
      <c r="I160" t="str">
        <f t="shared" si="13"/>
        <v>ENST00000575354</v>
      </c>
      <c r="J160" t="str">
        <f t="shared" si="14"/>
        <v>ENSP00000458663</v>
      </c>
      <c r="K160" t="str">
        <f t="shared" si="15"/>
        <v>NM_015125.4 (Preferred)</v>
      </c>
    </row>
    <row r="161" spans="1:11" x14ac:dyDescent="0.3">
      <c r="A161" s="42" t="s">
        <v>144</v>
      </c>
      <c r="B161" s="42" t="s">
        <v>18916</v>
      </c>
      <c r="C161" s="42" t="s">
        <v>1629</v>
      </c>
      <c r="D161" s="42" t="s">
        <v>1630</v>
      </c>
      <c r="E161" s="42" t="s">
        <v>18916</v>
      </c>
      <c r="G161" t="str">
        <f t="shared" si="11"/>
        <v>CREBBP</v>
      </c>
      <c r="H161" t="str">
        <f t="shared" si="12"/>
        <v>NM_001079846.1</v>
      </c>
      <c r="I161" t="str">
        <f t="shared" si="13"/>
        <v>ENST00000382070</v>
      </c>
      <c r="J161" t="str">
        <f t="shared" si="14"/>
        <v>ENSP00000371502</v>
      </c>
      <c r="K161" t="str">
        <f t="shared" si="15"/>
        <v>NM_001079846.1</v>
      </c>
    </row>
    <row r="162" spans="1:11" x14ac:dyDescent="0.3">
      <c r="A162" s="42" t="s">
        <v>144</v>
      </c>
      <c r="B162" s="42" t="s">
        <v>18915</v>
      </c>
      <c r="C162" s="42" t="s">
        <v>1625</v>
      </c>
      <c r="D162" s="42" t="s">
        <v>1626</v>
      </c>
      <c r="E162" s="42" t="s">
        <v>18918</v>
      </c>
      <c r="G162" t="str">
        <f t="shared" si="11"/>
        <v>CREBBP</v>
      </c>
      <c r="H162" t="str">
        <f t="shared" si="12"/>
        <v>NM_004380.2</v>
      </c>
      <c r="I162" t="str">
        <f t="shared" si="13"/>
        <v>ENST00000262367</v>
      </c>
      <c r="J162" t="str">
        <f t="shared" si="14"/>
        <v>ENSP00000262367</v>
      </c>
      <c r="K162" t="str">
        <f t="shared" si="15"/>
        <v>NM_004380.2 (Preferred)</v>
      </c>
    </row>
    <row r="163" spans="1:11" x14ac:dyDescent="0.3">
      <c r="A163" s="42" t="s">
        <v>1657</v>
      </c>
      <c r="B163" s="42" t="s">
        <v>19124</v>
      </c>
      <c r="C163" s="42" t="s">
        <v>1660</v>
      </c>
      <c r="D163" s="42" t="s">
        <v>1661</v>
      </c>
      <c r="E163" s="42" t="s">
        <v>19124</v>
      </c>
      <c r="G163" t="str">
        <f t="shared" si="11"/>
        <v>CRLF2</v>
      </c>
      <c r="H163" t="str">
        <f t="shared" si="12"/>
        <v>NM_001012288.2</v>
      </c>
      <c r="I163" t="str">
        <f t="shared" si="13"/>
        <v>ENST00000381567</v>
      </c>
      <c r="J163" t="str">
        <f t="shared" si="14"/>
        <v>ENSP00000370979</v>
      </c>
      <c r="K163" t="str">
        <f t="shared" si="15"/>
        <v>NM_001012288.2</v>
      </c>
    </row>
    <row r="164" spans="1:11" x14ac:dyDescent="0.3">
      <c r="A164" s="42" t="s">
        <v>1657</v>
      </c>
      <c r="B164" s="42" t="s">
        <v>19123</v>
      </c>
      <c r="C164" s="42" t="s">
        <v>1663</v>
      </c>
      <c r="D164" s="42" t="s">
        <v>1664</v>
      </c>
      <c r="E164" s="42" t="s">
        <v>20632</v>
      </c>
      <c r="G164" t="str">
        <f t="shared" si="11"/>
        <v>CRLF2</v>
      </c>
      <c r="H164" t="str">
        <f t="shared" si="12"/>
        <v>NM_022148.3</v>
      </c>
      <c r="I164" t="str">
        <f t="shared" si="13"/>
        <v>ENST00000400841</v>
      </c>
      <c r="J164" t="str">
        <f t="shared" si="14"/>
        <v>ENSP00000383641</v>
      </c>
      <c r="K164" t="str">
        <f t="shared" si="15"/>
        <v>NM_022148.3 (Preferred)</v>
      </c>
    </row>
    <row r="165" spans="1:11" x14ac:dyDescent="0.3">
      <c r="A165" s="42" t="s">
        <v>130</v>
      </c>
      <c r="B165" s="42" t="s">
        <v>19126</v>
      </c>
      <c r="C165" s="42" t="s">
        <v>1677</v>
      </c>
      <c r="D165" s="42" t="s">
        <v>1678</v>
      </c>
      <c r="E165" s="42" t="s">
        <v>19126</v>
      </c>
      <c r="G165" t="str">
        <f t="shared" si="11"/>
        <v>CSF1R</v>
      </c>
      <c r="H165" t="str">
        <f t="shared" si="12"/>
        <v>NM_001288705.2</v>
      </c>
      <c r="I165" t="str">
        <f t="shared" si="13"/>
        <v>ENST00000286301</v>
      </c>
      <c r="J165" t="str">
        <f t="shared" si="14"/>
        <v>ENSP00000286301</v>
      </c>
      <c r="K165" t="str">
        <f t="shared" si="15"/>
        <v>NM_001288705.2</v>
      </c>
    </row>
    <row r="166" spans="1:11" x14ac:dyDescent="0.3">
      <c r="A166" s="42" t="s">
        <v>130</v>
      </c>
      <c r="B166" s="42" t="s">
        <v>19125</v>
      </c>
      <c r="C166" s="42" t="s">
        <v>1677</v>
      </c>
      <c r="D166" s="42" t="s">
        <v>1678</v>
      </c>
      <c r="E166" s="42" t="s">
        <v>20633</v>
      </c>
      <c r="G166" t="str">
        <f t="shared" si="11"/>
        <v>CSF1R</v>
      </c>
      <c r="H166" t="str">
        <f t="shared" si="12"/>
        <v>NM_005211.3</v>
      </c>
      <c r="I166" t="str">
        <f t="shared" si="13"/>
        <v>ENST00000286301</v>
      </c>
      <c r="J166" t="str">
        <f t="shared" si="14"/>
        <v>ENSP00000286301</v>
      </c>
      <c r="K166" t="str">
        <f t="shared" si="15"/>
        <v>NM_005211.3 (Preferred)</v>
      </c>
    </row>
    <row r="167" spans="1:11" x14ac:dyDescent="0.3">
      <c r="A167" s="42" t="s">
        <v>1693</v>
      </c>
      <c r="B167" s="42" t="s">
        <v>19128</v>
      </c>
      <c r="C167" s="42" t="s">
        <v>1703</v>
      </c>
      <c r="D167" s="42" t="s">
        <v>1704</v>
      </c>
      <c r="E167" s="42" t="s">
        <v>19128</v>
      </c>
      <c r="G167" t="str">
        <f t="shared" si="11"/>
        <v>CSF3R</v>
      </c>
      <c r="H167" t="str">
        <f t="shared" si="12"/>
        <v>NM_000760.3</v>
      </c>
      <c r="I167" t="str">
        <f t="shared" si="13"/>
        <v>ENST00000373106</v>
      </c>
      <c r="J167" t="str">
        <f t="shared" si="14"/>
        <v>ENSP00000362198</v>
      </c>
      <c r="K167" t="str">
        <f t="shared" si="15"/>
        <v>NM_000760.3</v>
      </c>
    </row>
    <row r="168" spans="1:11" x14ac:dyDescent="0.3">
      <c r="A168" s="42" t="s">
        <v>1693</v>
      </c>
      <c r="B168" s="42" t="s">
        <v>19127</v>
      </c>
      <c r="C168" s="42" t="s">
        <v>1698</v>
      </c>
      <c r="D168" s="42" t="s">
        <v>1699</v>
      </c>
      <c r="E168" s="42" t="s">
        <v>20114</v>
      </c>
      <c r="G168" t="str">
        <f t="shared" si="11"/>
        <v>CSF3R</v>
      </c>
      <c r="H168" t="str">
        <f t="shared" si="12"/>
        <v>NM_156039.3</v>
      </c>
      <c r="I168" t="str">
        <f t="shared" si="13"/>
        <v>ENST00000373103</v>
      </c>
      <c r="J168" t="str">
        <f t="shared" si="14"/>
        <v>ENSP00000362195</v>
      </c>
      <c r="K168" t="str">
        <f t="shared" si="15"/>
        <v>NM_156039.3 (Preferred)</v>
      </c>
    </row>
    <row r="169" spans="1:11" x14ac:dyDescent="0.3">
      <c r="A169" s="42" t="s">
        <v>1693</v>
      </c>
      <c r="B169" s="42" t="s">
        <v>19129</v>
      </c>
      <c r="C169" s="42" t="s">
        <v>1707</v>
      </c>
      <c r="D169" s="42" t="s">
        <v>1708</v>
      </c>
      <c r="E169" s="42" t="s">
        <v>19129</v>
      </c>
      <c r="G169" t="str">
        <f t="shared" si="11"/>
        <v>CSF3R</v>
      </c>
      <c r="H169" t="str">
        <f t="shared" si="12"/>
        <v>NM_172313.2</v>
      </c>
      <c r="I169" t="str">
        <f t="shared" si="13"/>
        <v>ENST00000373104</v>
      </c>
      <c r="J169" t="str">
        <f t="shared" si="14"/>
        <v>ENSP00000362196</v>
      </c>
      <c r="K169" t="str">
        <f t="shared" si="15"/>
        <v>NM_172313.2</v>
      </c>
    </row>
    <row r="170" spans="1:11" x14ac:dyDescent="0.3">
      <c r="A170" s="42" t="s">
        <v>145</v>
      </c>
      <c r="B170" s="42" t="s">
        <v>19131</v>
      </c>
      <c r="C170" s="42" t="s">
        <v>1748</v>
      </c>
      <c r="D170" s="42" t="s">
        <v>1749</v>
      </c>
      <c r="E170" s="42" t="s">
        <v>19131</v>
      </c>
      <c r="G170" t="str">
        <f t="shared" si="11"/>
        <v>CTCF</v>
      </c>
      <c r="H170" t="str">
        <f t="shared" si="12"/>
        <v>NM_001191022.1</v>
      </c>
      <c r="I170" t="str">
        <f t="shared" si="13"/>
        <v>ENST00000401394</v>
      </c>
      <c r="J170" t="str">
        <f t="shared" si="14"/>
        <v>ENSP00000384707</v>
      </c>
      <c r="K170" t="str">
        <f t="shared" si="15"/>
        <v>NM_001191022.1</v>
      </c>
    </row>
    <row r="171" spans="1:11" x14ac:dyDescent="0.3">
      <c r="A171" s="42" t="s">
        <v>145</v>
      </c>
      <c r="B171" s="42" t="s">
        <v>19130</v>
      </c>
      <c r="C171" s="42" t="s">
        <v>1744</v>
      </c>
      <c r="D171" s="42" t="s">
        <v>1745</v>
      </c>
      <c r="E171" s="42" t="s">
        <v>20071</v>
      </c>
      <c r="G171" t="str">
        <f t="shared" si="11"/>
        <v>CTCF</v>
      </c>
      <c r="H171" t="str">
        <f t="shared" si="12"/>
        <v>NM_006565.3</v>
      </c>
      <c r="I171" t="str">
        <f t="shared" si="13"/>
        <v>ENST00000264010</v>
      </c>
      <c r="J171" t="str">
        <f t="shared" si="14"/>
        <v>ENSP00000264010</v>
      </c>
      <c r="K171" t="str">
        <f t="shared" si="15"/>
        <v>NM_006565.3 (Preferred)</v>
      </c>
    </row>
    <row r="172" spans="1:11" x14ac:dyDescent="0.3">
      <c r="A172" s="42" t="s">
        <v>1754</v>
      </c>
      <c r="B172" s="42" t="s">
        <v>19132</v>
      </c>
      <c r="C172" s="42" t="s">
        <v>1779</v>
      </c>
      <c r="D172" s="42" t="s">
        <v>1780</v>
      </c>
      <c r="E172" s="42" t="s">
        <v>20072</v>
      </c>
      <c r="G172" t="str">
        <f t="shared" si="11"/>
        <v>CTNNA1</v>
      </c>
      <c r="H172" t="str">
        <f t="shared" si="12"/>
        <v>NM_001903.4</v>
      </c>
      <c r="I172" t="str">
        <f t="shared" si="13"/>
        <v>ENST00000302763</v>
      </c>
      <c r="J172" t="str">
        <f t="shared" si="14"/>
        <v>ENSP00000304669</v>
      </c>
      <c r="K172" t="str">
        <f t="shared" si="15"/>
        <v>NM_001903.4 (Preferred)</v>
      </c>
    </row>
    <row r="173" spans="1:11" x14ac:dyDescent="0.3">
      <c r="A173" s="42" t="s">
        <v>1875</v>
      </c>
      <c r="B173" s="42" t="s">
        <v>19134</v>
      </c>
      <c r="C173" s="42" t="s">
        <v>1882</v>
      </c>
      <c r="D173" s="42" t="s">
        <v>1883</v>
      </c>
      <c r="E173" s="42" t="s">
        <v>19134</v>
      </c>
      <c r="G173" t="str">
        <f t="shared" si="11"/>
        <v>CTNNB1</v>
      </c>
      <c r="H173" t="str">
        <f t="shared" si="12"/>
        <v>NM_001098209.1</v>
      </c>
      <c r="I173" t="str">
        <f t="shared" si="13"/>
        <v>ENST00000396185</v>
      </c>
      <c r="J173" t="str">
        <f t="shared" si="14"/>
        <v>ENSP00000379488</v>
      </c>
      <c r="K173" t="str">
        <f t="shared" si="15"/>
        <v>NM_001098209.1</v>
      </c>
    </row>
    <row r="174" spans="1:11" x14ac:dyDescent="0.3">
      <c r="A174" s="42" t="s">
        <v>1875</v>
      </c>
      <c r="B174" s="42" t="s">
        <v>19135</v>
      </c>
      <c r="C174" s="42" t="s">
        <v>1885</v>
      </c>
      <c r="D174" s="42" t="s">
        <v>1886</v>
      </c>
      <c r="E174" s="42" t="s">
        <v>19135</v>
      </c>
      <c r="G174" t="str">
        <f t="shared" si="11"/>
        <v>CTNNB1</v>
      </c>
      <c r="H174" t="str">
        <f t="shared" si="12"/>
        <v>NM_001098210.1</v>
      </c>
      <c r="I174" t="str">
        <f t="shared" si="13"/>
        <v>ENST00000396183</v>
      </c>
      <c r="J174" t="str">
        <f t="shared" si="14"/>
        <v>ENSP00000379486</v>
      </c>
      <c r="K174" t="str">
        <f t="shared" si="15"/>
        <v>NM_001098210.1</v>
      </c>
    </row>
    <row r="175" spans="1:11" x14ac:dyDescent="0.3">
      <c r="A175" s="42" t="s">
        <v>1875</v>
      </c>
      <c r="B175" s="42" t="s">
        <v>19133</v>
      </c>
      <c r="C175" s="42" t="s">
        <v>1878</v>
      </c>
      <c r="D175" s="42" t="s">
        <v>1879</v>
      </c>
      <c r="E175" s="42" t="s">
        <v>20073</v>
      </c>
      <c r="G175" t="str">
        <f t="shared" si="11"/>
        <v>CTNNB1</v>
      </c>
      <c r="H175" t="str">
        <f t="shared" si="12"/>
        <v>NM_001904.3</v>
      </c>
      <c r="I175" t="str">
        <f t="shared" si="13"/>
        <v>ENST00000349496</v>
      </c>
      <c r="J175" t="str">
        <f t="shared" si="14"/>
        <v>ENSP00000344456</v>
      </c>
      <c r="K175" t="str">
        <f t="shared" si="15"/>
        <v>NM_001904.3 (Preferred)</v>
      </c>
    </row>
    <row r="176" spans="1:11" x14ac:dyDescent="0.3">
      <c r="A176" s="42" t="s">
        <v>134</v>
      </c>
      <c r="B176" s="42" t="s">
        <v>19136</v>
      </c>
      <c r="C176" s="42" t="s">
        <v>1929</v>
      </c>
      <c r="D176" s="42" t="s">
        <v>1930</v>
      </c>
      <c r="E176" s="42" t="s">
        <v>19136</v>
      </c>
      <c r="G176" t="str">
        <f t="shared" si="11"/>
        <v>CUX1</v>
      </c>
      <c r="H176" t="str">
        <f t="shared" si="12"/>
        <v>NM_001202543.1</v>
      </c>
      <c r="I176" t="str">
        <f t="shared" si="13"/>
        <v>ENST00000360264</v>
      </c>
      <c r="J176" t="str">
        <f t="shared" si="14"/>
        <v>ENSP00000353401</v>
      </c>
      <c r="K176" t="str">
        <f t="shared" si="15"/>
        <v>NM_001202543.1</v>
      </c>
    </row>
    <row r="177" spans="1:11" x14ac:dyDescent="0.3">
      <c r="A177" s="42" t="s">
        <v>134</v>
      </c>
      <c r="B177" s="42" t="s">
        <v>19140</v>
      </c>
      <c r="C177" s="42" t="s">
        <v>1977</v>
      </c>
      <c r="D177" s="42" t="s">
        <v>1978</v>
      </c>
      <c r="E177" s="42" t="s">
        <v>19140</v>
      </c>
      <c r="G177" t="str">
        <f t="shared" si="11"/>
        <v>CUX1</v>
      </c>
      <c r="H177" t="str">
        <f t="shared" si="12"/>
        <v>NM_001202544.2</v>
      </c>
      <c r="I177" t="str">
        <f t="shared" si="13"/>
        <v>ENST00000547394</v>
      </c>
      <c r="J177" t="str">
        <f t="shared" si="14"/>
        <v>ENSP00000449371</v>
      </c>
      <c r="K177" t="str">
        <f t="shared" si="15"/>
        <v>NM_001202544.2</v>
      </c>
    </row>
    <row r="178" spans="1:11" x14ac:dyDescent="0.3">
      <c r="A178" s="42" t="s">
        <v>134</v>
      </c>
      <c r="B178" s="42" t="s">
        <v>19142</v>
      </c>
      <c r="C178" s="42" t="s">
        <v>1983</v>
      </c>
      <c r="D178" s="42" t="s">
        <v>1984</v>
      </c>
      <c r="E178" s="42" t="s">
        <v>19142</v>
      </c>
      <c r="G178" t="str">
        <f t="shared" si="11"/>
        <v>CUX1</v>
      </c>
      <c r="H178" t="str">
        <f t="shared" si="12"/>
        <v>NM_001202545.2</v>
      </c>
      <c r="I178" t="str">
        <f t="shared" si="13"/>
        <v>ENST00000425244</v>
      </c>
      <c r="J178" t="str">
        <f t="shared" si="14"/>
        <v>ENSP00000409745</v>
      </c>
      <c r="K178" t="str">
        <f t="shared" si="15"/>
        <v>NM_001202545.2</v>
      </c>
    </row>
    <row r="179" spans="1:11" x14ac:dyDescent="0.3">
      <c r="A179" s="42" t="s">
        <v>134</v>
      </c>
      <c r="B179" s="42" t="s">
        <v>19141</v>
      </c>
      <c r="C179" s="42" t="s">
        <v>1989</v>
      </c>
      <c r="D179" s="42" t="s">
        <v>1990</v>
      </c>
      <c r="E179" s="42" t="s">
        <v>19141</v>
      </c>
      <c r="G179" t="str">
        <f t="shared" si="11"/>
        <v>CUX1</v>
      </c>
      <c r="H179" t="str">
        <f t="shared" si="12"/>
        <v>NM_001202546.2</v>
      </c>
      <c r="I179" t="str">
        <f t="shared" si="13"/>
        <v>ENST00000393824</v>
      </c>
      <c r="J179" t="str">
        <f t="shared" si="14"/>
        <v>ENSP00000377410</v>
      </c>
      <c r="K179" t="str">
        <f t="shared" si="15"/>
        <v>NM_001202546.2</v>
      </c>
    </row>
    <row r="180" spans="1:11" x14ac:dyDescent="0.3">
      <c r="A180" s="42" t="s">
        <v>134</v>
      </c>
      <c r="B180" s="42" t="s">
        <v>19138</v>
      </c>
      <c r="C180" s="42" t="s">
        <v>1971</v>
      </c>
      <c r="D180" s="42" t="s">
        <v>1972</v>
      </c>
      <c r="E180" s="42" t="s">
        <v>19138</v>
      </c>
      <c r="G180" t="str">
        <f t="shared" si="11"/>
        <v>CUX1</v>
      </c>
      <c r="H180" t="str">
        <f t="shared" si="12"/>
        <v>NM_001913.4</v>
      </c>
      <c r="I180" t="str">
        <f t="shared" si="13"/>
        <v>ENST00000292538</v>
      </c>
      <c r="J180" t="str">
        <f t="shared" si="14"/>
        <v>ENSP00000292538</v>
      </c>
      <c r="K180" t="str">
        <f t="shared" si="15"/>
        <v>NM_001913.4</v>
      </c>
    </row>
    <row r="181" spans="1:11" x14ac:dyDescent="0.3">
      <c r="A181" s="42" t="s">
        <v>134</v>
      </c>
      <c r="B181" s="42" t="s">
        <v>19139</v>
      </c>
      <c r="C181" s="42" t="s">
        <v>1963</v>
      </c>
      <c r="D181" s="42" t="s">
        <v>1964</v>
      </c>
      <c r="E181" s="42" t="s">
        <v>19139</v>
      </c>
      <c r="G181" t="str">
        <f t="shared" si="11"/>
        <v>CUX1</v>
      </c>
      <c r="H181" t="str">
        <f t="shared" si="12"/>
        <v>NM_181500.3</v>
      </c>
      <c r="I181" t="str">
        <f t="shared" si="13"/>
        <v>ENST00000437600</v>
      </c>
      <c r="J181" t="str">
        <f t="shared" si="14"/>
        <v>ENSP00000414091</v>
      </c>
      <c r="K181" t="str">
        <f t="shared" si="15"/>
        <v>NM_181500.3</v>
      </c>
    </row>
    <row r="182" spans="1:11" x14ac:dyDescent="0.3">
      <c r="A182" s="42" t="s">
        <v>134</v>
      </c>
      <c r="B182" s="42" t="s">
        <v>19137</v>
      </c>
      <c r="C182" s="42" t="s">
        <v>1935</v>
      </c>
      <c r="D182" s="42" t="s">
        <v>1936</v>
      </c>
      <c r="E182" s="42" t="s">
        <v>20074</v>
      </c>
      <c r="G182" t="str">
        <f t="shared" si="11"/>
        <v>CUX1</v>
      </c>
      <c r="H182" t="str">
        <f t="shared" si="12"/>
        <v>NM_181552.3</v>
      </c>
      <c r="I182" t="str">
        <f t="shared" si="13"/>
        <v>ENST00000292535</v>
      </c>
      <c r="J182" t="str">
        <f t="shared" si="14"/>
        <v>ENSP00000292535</v>
      </c>
      <c r="K182" t="str">
        <f t="shared" si="15"/>
        <v>NM_181552.3 (Preferred)</v>
      </c>
    </row>
    <row r="183" spans="1:11" x14ac:dyDescent="0.3">
      <c r="A183" s="42" t="s">
        <v>2008</v>
      </c>
      <c r="B183" s="42" t="s">
        <v>19143</v>
      </c>
      <c r="C183" s="42" t="s">
        <v>2011</v>
      </c>
      <c r="D183" s="42" t="s">
        <v>2012</v>
      </c>
      <c r="E183" s="42" t="s">
        <v>19143</v>
      </c>
      <c r="G183" t="str">
        <f t="shared" si="11"/>
        <v>CXCR4</v>
      </c>
      <c r="H183" t="str">
        <f t="shared" si="12"/>
        <v>NM_001008540.2</v>
      </c>
      <c r="I183" t="str">
        <f t="shared" si="13"/>
        <v>ENST00000409817</v>
      </c>
      <c r="J183" t="str">
        <f t="shared" si="14"/>
        <v>ENSP00000386884</v>
      </c>
      <c r="K183" t="str">
        <f t="shared" si="15"/>
        <v>NM_001008540.2</v>
      </c>
    </row>
    <row r="184" spans="1:11" x14ac:dyDescent="0.3">
      <c r="A184" s="42" t="s">
        <v>2008</v>
      </c>
      <c r="B184" s="42" t="s">
        <v>19144</v>
      </c>
      <c r="C184" s="42" t="s">
        <v>2016</v>
      </c>
      <c r="D184" s="42" t="s">
        <v>2017</v>
      </c>
      <c r="E184" s="42" t="s">
        <v>20634</v>
      </c>
      <c r="G184" t="str">
        <f t="shared" si="11"/>
        <v>CXCR4</v>
      </c>
      <c r="H184" t="str">
        <f t="shared" si="12"/>
        <v>NM_003467.2</v>
      </c>
      <c r="I184" t="str">
        <f t="shared" si="13"/>
        <v>ENST00000241393</v>
      </c>
      <c r="J184" t="str">
        <f t="shared" si="14"/>
        <v>ENSP00000241393</v>
      </c>
      <c r="K184" t="str">
        <f t="shared" si="15"/>
        <v>NM_003467.2 (Preferred)</v>
      </c>
    </row>
    <row r="185" spans="1:11" x14ac:dyDescent="0.3">
      <c r="A185" s="42" t="s">
        <v>2020</v>
      </c>
      <c r="B185" s="42" t="s">
        <v>19147</v>
      </c>
      <c r="C185" s="42" t="s">
        <v>2036</v>
      </c>
      <c r="D185" s="42" t="s">
        <v>2037</v>
      </c>
      <c r="E185" s="42" t="s">
        <v>19147</v>
      </c>
      <c r="G185" t="str">
        <f t="shared" si="11"/>
        <v>CYLD</v>
      </c>
      <c r="H185" t="str">
        <f t="shared" si="12"/>
        <v>NM_001042355.1</v>
      </c>
      <c r="I185" t="str">
        <f t="shared" si="13"/>
        <v>ENST00000569418</v>
      </c>
      <c r="J185" t="str">
        <f t="shared" si="14"/>
        <v>ENSP00000457576</v>
      </c>
      <c r="K185" t="str">
        <f t="shared" si="15"/>
        <v>NM_001042355.1</v>
      </c>
    </row>
    <row r="186" spans="1:11" x14ac:dyDescent="0.3">
      <c r="A186" s="42" t="s">
        <v>2020</v>
      </c>
      <c r="B186" s="42" t="s">
        <v>19146</v>
      </c>
      <c r="C186" s="42" t="s">
        <v>2032</v>
      </c>
      <c r="D186" s="42" t="s">
        <v>2033</v>
      </c>
      <c r="E186" s="42" t="s">
        <v>19146</v>
      </c>
      <c r="G186" t="str">
        <f t="shared" si="11"/>
        <v>CYLD</v>
      </c>
      <c r="H186" t="str">
        <f t="shared" si="12"/>
        <v>NM_001042412.1</v>
      </c>
      <c r="I186" t="str">
        <f t="shared" si="13"/>
        <v>ENST00000398568</v>
      </c>
      <c r="J186" t="str">
        <f t="shared" si="14"/>
        <v>ENSP00000381574</v>
      </c>
      <c r="K186" t="str">
        <f t="shared" si="15"/>
        <v>NM_001042412.1</v>
      </c>
    </row>
    <row r="187" spans="1:11" x14ac:dyDescent="0.3">
      <c r="A187" s="42" t="s">
        <v>2020</v>
      </c>
      <c r="B187" s="42" t="s">
        <v>19145</v>
      </c>
      <c r="C187" s="42" t="s">
        <v>2028</v>
      </c>
      <c r="D187" s="42" t="s">
        <v>2029</v>
      </c>
      <c r="E187" s="42" t="s">
        <v>20115</v>
      </c>
      <c r="G187" t="str">
        <f t="shared" si="11"/>
        <v>CYLD</v>
      </c>
      <c r="H187" t="str">
        <f t="shared" si="12"/>
        <v>NM_015247.2</v>
      </c>
      <c r="I187" t="str">
        <f t="shared" si="13"/>
        <v>ENST00000311559</v>
      </c>
      <c r="J187" t="str">
        <f t="shared" si="14"/>
        <v>ENSP00000308928</v>
      </c>
      <c r="K187" t="str">
        <f t="shared" si="15"/>
        <v>NM_015247.2 (Preferred)</v>
      </c>
    </row>
    <row r="188" spans="1:11" x14ac:dyDescent="0.3">
      <c r="A188" s="42" t="s">
        <v>2071</v>
      </c>
      <c r="B188" s="42" t="s">
        <v>19150</v>
      </c>
      <c r="C188" s="42" t="s">
        <v>2106</v>
      </c>
      <c r="D188" s="42" t="s">
        <v>2107</v>
      </c>
      <c r="E188" s="42" t="s">
        <v>19150</v>
      </c>
      <c r="G188" t="str">
        <f t="shared" si="11"/>
        <v>DAXX</v>
      </c>
      <c r="H188" t="str">
        <f t="shared" si="12"/>
        <v>NM_001141969.1</v>
      </c>
      <c r="I188" t="str">
        <f t="shared" si="13"/>
        <v>ENST00000374542</v>
      </c>
      <c r="J188" t="str">
        <f t="shared" si="14"/>
        <v>ENSP00000363668</v>
      </c>
      <c r="K188" t="str">
        <f t="shared" si="15"/>
        <v>NM_001141969.1</v>
      </c>
    </row>
    <row r="189" spans="1:11" x14ac:dyDescent="0.3">
      <c r="A189" s="42" t="s">
        <v>2071</v>
      </c>
      <c r="B189" s="42" t="s">
        <v>19148</v>
      </c>
      <c r="C189" s="42" t="s">
        <v>2106</v>
      </c>
      <c r="D189" s="42" t="s">
        <v>2107</v>
      </c>
      <c r="E189" s="42" t="s">
        <v>19148</v>
      </c>
      <c r="G189" t="str">
        <f t="shared" si="11"/>
        <v>DAXX</v>
      </c>
      <c r="H189" t="str">
        <f t="shared" si="12"/>
        <v>NM_001141970.1</v>
      </c>
      <c r="I189" t="str">
        <f t="shared" si="13"/>
        <v>ENST00000374542</v>
      </c>
      <c r="J189" t="str">
        <f t="shared" si="14"/>
        <v>ENSP00000363668</v>
      </c>
      <c r="K189" t="str">
        <f t="shared" si="15"/>
        <v>NM_001141970.1</v>
      </c>
    </row>
    <row r="190" spans="1:11" x14ac:dyDescent="0.3">
      <c r="A190" s="42" t="s">
        <v>2071</v>
      </c>
      <c r="B190" s="42" t="s">
        <v>19151</v>
      </c>
      <c r="C190" s="42" t="s">
        <v>2122</v>
      </c>
      <c r="D190" s="42" t="s">
        <v>2123</v>
      </c>
      <c r="E190" s="42" t="s">
        <v>19151</v>
      </c>
      <c r="G190" t="str">
        <f t="shared" si="11"/>
        <v>DAXX</v>
      </c>
      <c r="H190" t="str">
        <f t="shared" si="12"/>
        <v>NM_001254717.1</v>
      </c>
      <c r="I190" t="str">
        <f t="shared" si="13"/>
        <v>ENST00000414083</v>
      </c>
      <c r="J190" t="str">
        <f t="shared" si="14"/>
        <v>ENSP00000396876</v>
      </c>
      <c r="K190" t="str">
        <f t="shared" si="15"/>
        <v>NM_001254717.1</v>
      </c>
    </row>
    <row r="191" spans="1:11" x14ac:dyDescent="0.3">
      <c r="A191" s="42" t="s">
        <v>2071</v>
      </c>
      <c r="B191" s="42" t="s">
        <v>19149</v>
      </c>
      <c r="C191" s="42" t="s">
        <v>2116</v>
      </c>
      <c r="D191" s="42" t="s">
        <v>2117</v>
      </c>
      <c r="E191" s="42" t="s">
        <v>20635</v>
      </c>
      <c r="G191" t="str">
        <f t="shared" si="11"/>
        <v>DAXX</v>
      </c>
      <c r="H191" t="str">
        <f t="shared" si="12"/>
        <v>NM_001350.4</v>
      </c>
      <c r="I191" t="str">
        <f t="shared" si="13"/>
        <v>ENST00000266000</v>
      </c>
      <c r="J191" t="str">
        <f t="shared" si="14"/>
        <v>ENSP00000266000</v>
      </c>
      <c r="K191" t="str">
        <f t="shared" si="15"/>
        <v>NM_001350.4 (Preferred)</v>
      </c>
    </row>
    <row r="192" spans="1:11" x14ac:dyDescent="0.3">
      <c r="A192" s="42" t="s">
        <v>2170</v>
      </c>
      <c r="B192" s="42" t="s">
        <v>19152</v>
      </c>
      <c r="C192" s="42" t="s">
        <v>2171</v>
      </c>
      <c r="D192" s="42" t="s">
        <v>2172</v>
      </c>
      <c r="E192" s="42" t="s">
        <v>20636</v>
      </c>
      <c r="G192" t="str">
        <f t="shared" si="11"/>
        <v>DDR2</v>
      </c>
      <c r="H192" t="str">
        <f t="shared" si="12"/>
        <v>NM_001014796.1</v>
      </c>
      <c r="I192" t="str">
        <f t="shared" si="13"/>
        <v>ENST00000367922</v>
      </c>
      <c r="J192" t="str">
        <f t="shared" si="14"/>
        <v>ENSP00000356899</v>
      </c>
      <c r="K192" t="str">
        <f t="shared" si="15"/>
        <v>NM_001014796.1 (Preferred)</v>
      </c>
    </row>
    <row r="193" spans="1:11" x14ac:dyDescent="0.3">
      <c r="A193" s="42" t="s">
        <v>2170</v>
      </c>
      <c r="B193" s="42" t="s">
        <v>19153</v>
      </c>
      <c r="C193" s="42" t="s">
        <v>2175</v>
      </c>
      <c r="D193" s="42" t="s">
        <v>2176</v>
      </c>
      <c r="E193" s="42" t="s">
        <v>19153</v>
      </c>
      <c r="G193" t="str">
        <f t="shared" si="11"/>
        <v>DDR2</v>
      </c>
      <c r="H193" t="str">
        <f t="shared" si="12"/>
        <v>NM_006182.2</v>
      </c>
      <c r="I193" t="str">
        <f t="shared" si="13"/>
        <v>ENST00000367921</v>
      </c>
      <c r="J193" t="str">
        <f t="shared" si="14"/>
        <v>ENSP00000356898</v>
      </c>
      <c r="K193" t="str">
        <f t="shared" si="15"/>
        <v>NM_006182.2</v>
      </c>
    </row>
    <row r="194" spans="1:11" x14ac:dyDescent="0.3">
      <c r="A194" s="42" t="s">
        <v>2190</v>
      </c>
      <c r="B194" s="42" t="s">
        <v>19292</v>
      </c>
      <c r="C194" s="42" t="s">
        <v>2205</v>
      </c>
      <c r="D194" s="42" t="s">
        <v>2206</v>
      </c>
      <c r="E194" s="42" t="s">
        <v>20615</v>
      </c>
      <c r="G194" t="str">
        <f t="shared" si="11"/>
        <v>DDX41</v>
      </c>
      <c r="H194" t="str">
        <f t="shared" si="12"/>
        <v>NM_016222.3</v>
      </c>
      <c r="I194" t="str">
        <f t="shared" si="13"/>
        <v>ENST00000507955</v>
      </c>
      <c r="J194" t="str">
        <f t="shared" si="14"/>
        <v>ENSP00000422753</v>
      </c>
      <c r="K194" t="str">
        <f t="shared" si="15"/>
        <v>NM_016222.3 (Preferred)</v>
      </c>
    </row>
    <row r="195" spans="1:11" x14ac:dyDescent="0.3">
      <c r="A195" s="42" t="s">
        <v>2232</v>
      </c>
      <c r="B195" s="42" t="s">
        <v>19293</v>
      </c>
      <c r="C195" s="42" t="s">
        <v>2250</v>
      </c>
      <c r="D195" s="42" t="s">
        <v>2251</v>
      </c>
      <c r="E195" s="42" t="s">
        <v>19293</v>
      </c>
      <c r="G195" t="str">
        <f t="shared" si="11"/>
        <v>DICER1</v>
      </c>
      <c r="H195" t="str">
        <f t="shared" si="12"/>
        <v>NM_001195573.1</v>
      </c>
      <c r="I195" t="str">
        <f t="shared" si="13"/>
        <v>ENST00000541352</v>
      </c>
      <c r="J195" t="str">
        <f t="shared" si="14"/>
        <v>ENSP00000444719</v>
      </c>
      <c r="K195" t="str">
        <f t="shared" si="15"/>
        <v>NM_001195573.1</v>
      </c>
    </row>
    <row r="196" spans="1:11" x14ac:dyDescent="0.3">
      <c r="A196" s="42" t="s">
        <v>2232</v>
      </c>
      <c r="B196" s="42" t="s">
        <v>19294</v>
      </c>
      <c r="C196" s="42" t="s">
        <v>2247</v>
      </c>
      <c r="D196" s="42" t="s">
        <v>2248</v>
      </c>
      <c r="E196" s="42" t="s">
        <v>19294</v>
      </c>
      <c r="G196" t="str">
        <f t="shared" si="11"/>
        <v>DICER1</v>
      </c>
      <c r="H196" t="str">
        <f t="shared" si="12"/>
        <v>NM_001271282.2</v>
      </c>
      <c r="I196" t="str">
        <f t="shared" si="13"/>
        <v>ENST00000527414</v>
      </c>
      <c r="J196" t="str">
        <f t="shared" si="14"/>
        <v>ENSP00000435681</v>
      </c>
      <c r="K196" t="str">
        <f t="shared" si="15"/>
        <v>NM_001271282.2</v>
      </c>
    </row>
    <row r="197" spans="1:11" x14ac:dyDescent="0.3">
      <c r="A197" s="42" t="s">
        <v>2232</v>
      </c>
      <c r="B197" s="42" t="s">
        <v>19296</v>
      </c>
      <c r="C197" s="42" t="s">
        <v>2237</v>
      </c>
      <c r="D197" s="42" t="s">
        <v>2238</v>
      </c>
      <c r="E197" s="42" t="s">
        <v>19296</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3">
      <c r="A198" s="42" t="s">
        <v>2232</v>
      </c>
      <c r="B198" s="42" t="s">
        <v>19295</v>
      </c>
      <c r="C198" s="42" t="s">
        <v>2241</v>
      </c>
      <c r="D198" s="42" t="s">
        <v>2242</v>
      </c>
      <c r="E198" s="42" t="s">
        <v>20637</v>
      </c>
      <c r="G198" t="str">
        <f t="shared" si="16"/>
        <v>DICER1</v>
      </c>
      <c r="H198" t="str">
        <f t="shared" si="17"/>
        <v>NM_177438.2</v>
      </c>
      <c r="I198" t="str">
        <f t="shared" si="18"/>
        <v>ENST00000343455</v>
      </c>
      <c r="J198" t="str">
        <f t="shared" si="19"/>
        <v>ENSP00000343745</v>
      </c>
      <c r="K198" t="str">
        <f t="shared" si="20"/>
        <v>NM_177438.2 (Preferred)</v>
      </c>
    </row>
    <row r="199" spans="1:11" x14ac:dyDescent="0.3">
      <c r="A199" s="42" t="s">
        <v>2274</v>
      </c>
      <c r="B199" s="42" t="s">
        <v>19298</v>
      </c>
      <c r="C199" s="42" t="s">
        <v>2298</v>
      </c>
      <c r="D199" s="42" t="s">
        <v>2299</v>
      </c>
      <c r="E199" s="42" t="s">
        <v>20255</v>
      </c>
      <c r="G199" t="str">
        <f t="shared" si="16"/>
        <v>DNM2</v>
      </c>
      <c r="H199" t="str">
        <f t="shared" si="17"/>
        <v>NM_001005360.2</v>
      </c>
      <c r="I199" t="str">
        <f t="shared" si="18"/>
        <v>ENST00000355667</v>
      </c>
      <c r="J199" t="str">
        <f t="shared" si="19"/>
        <v>ENSP00000347890</v>
      </c>
      <c r="K199" t="str">
        <f t="shared" si="20"/>
        <v>NM_001005360.2 (Preferred)</v>
      </c>
    </row>
    <row r="200" spans="1:11" x14ac:dyDescent="0.3">
      <c r="A200" s="42" t="s">
        <v>2274</v>
      </c>
      <c r="B200" s="42" t="s">
        <v>19299</v>
      </c>
      <c r="C200" s="42" t="s">
        <v>2294</v>
      </c>
      <c r="D200" s="42" t="s">
        <v>2295</v>
      </c>
      <c r="E200" s="42" t="s">
        <v>19299</v>
      </c>
      <c r="G200" t="str">
        <f t="shared" si="16"/>
        <v>DNM2</v>
      </c>
      <c r="H200" t="str">
        <f t="shared" si="17"/>
        <v>NM_001005361.2</v>
      </c>
      <c r="I200" t="str">
        <f t="shared" si="18"/>
        <v>ENST00000389253</v>
      </c>
      <c r="J200" t="str">
        <f t="shared" si="19"/>
        <v>ENSP00000373905</v>
      </c>
      <c r="K200" t="str">
        <f t="shared" si="20"/>
        <v>NM_001005361.2</v>
      </c>
    </row>
    <row r="201" spans="1:11" x14ac:dyDescent="0.3">
      <c r="A201" s="42" t="s">
        <v>2274</v>
      </c>
      <c r="B201" s="42" t="s">
        <v>19300</v>
      </c>
      <c r="C201" s="42" t="s">
        <v>2302</v>
      </c>
      <c r="D201" s="42" t="s">
        <v>2303</v>
      </c>
      <c r="E201" s="42" t="s">
        <v>19300</v>
      </c>
      <c r="G201" t="str">
        <f t="shared" si="16"/>
        <v>DNM2</v>
      </c>
      <c r="H201" t="str">
        <f t="shared" si="17"/>
        <v>NM_001005362.2</v>
      </c>
      <c r="I201" t="str">
        <f t="shared" si="18"/>
        <v>ENST00000408974</v>
      </c>
      <c r="J201" t="str">
        <f t="shared" si="19"/>
        <v>ENSP00000386192</v>
      </c>
      <c r="K201" t="str">
        <f t="shared" si="20"/>
        <v>NM_001005362.2</v>
      </c>
    </row>
    <row r="202" spans="1:11" x14ac:dyDescent="0.3">
      <c r="A202" s="42" t="s">
        <v>2274</v>
      </c>
      <c r="B202" s="42" t="s">
        <v>19301</v>
      </c>
      <c r="C202" s="42" t="s">
        <v>2306</v>
      </c>
      <c r="D202" s="42" t="s">
        <v>2307</v>
      </c>
      <c r="E202" s="42" t="s">
        <v>19301</v>
      </c>
      <c r="G202" t="str">
        <f t="shared" si="16"/>
        <v>DNM2</v>
      </c>
      <c r="H202" t="str">
        <f t="shared" si="17"/>
        <v>NM_001190716.1</v>
      </c>
      <c r="I202" t="str">
        <f t="shared" si="18"/>
        <v>ENST00000585892</v>
      </c>
      <c r="J202" t="str">
        <f t="shared" si="19"/>
        <v>ENSP00000468734</v>
      </c>
      <c r="K202" t="str">
        <f t="shared" si="20"/>
        <v>NM_001190716.1</v>
      </c>
    </row>
    <row r="203" spans="1:11" x14ac:dyDescent="0.3">
      <c r="A203" s="42" t="s">
        <v>2274</v>
      </c>
      <c r="B203" s="42" t="s">
        <v>19302</v>
      </c>
      <c r="C203" s="42" t="s">
        <v>2290</v>
      </c>
      <c r="D203" s="42" t="s">
        <v>2291</v>
      </c>
      <c r="E203" s="42" t="s">
        <v>19302</v>
      </c>
      <c r="G203" t="str">
        <f t="shared" si="16"/>
        <v>DNM2</v>
      </c>
      <c r="H203" t="str">
        <f t="shared" si="17"/>
        <v>NM_004945.3</v>
      </c>
      <c r="I203" t="str">
        <f t="shared" si="18"/>
        <v>ENST00000359692</v>
      </c>
      <c r="J203" t="str">
        <f t="shared" si="19"/>
        <v>ENSP00000352721</v>
      </c>
      <c r="K203" t="str">
        <f t="shared" si="20"/>
        <v>NM_004945.3</v>
      </c>
    </row>
    <row r="204" spans="1:11" x14ac:dyDescent="0.3">
      <c r="A204" s="42" t="s">
        <v>147</v>
      </c>
      <c r="B204" s="42" t="s">
        <v>20254</v>
      </c>
      <c r="C204" s="42" t="s">
        <v>2363</v>
      </c>
      <c r="D204" s="42" t="s">
        <v>2364</v>
      </c>
      <c r="E204" s="42" t="s">
        <v>20254</v>
      </c>
      <c r="G204" t="str">
        <f t="shared" si="16"/>
        <v>DNMT1</v>
      </c>
      <c r="H204" t="str">
        <f t="shared" si="17"/>
        <v>NM_001130823.3</v>
      </c>
      <c r="I204" t="str">
        <f t="shared" si="18"/>
        <v>ENST00000359526</v>
      </c>
      <c r="J204" t="str">
        <f t="shared" si="19"/>
        <v>ENSP00000352516</v>
      </c>
      <c r="K204" t="str">
        <f t="shared" si="20"/>
        <v>NM_001130823.3</v>
      </c>
    </row>
    <row r="205" spans="1:11" x14ac:dyDescent="0.3">
      <c r="A205" s="42" t="s">
        <v>147</v>
      </c>
      <c r="B205" s="42" t="s">
        <v>19306</v>
      </c>
      <c r="C205" s="42" t="s">
        <v>2356</v>
      </c>
      <c r="D205" s="42" t="s">
        <v>2357</v>
      </c>
      <c r="E205" s="42" t="s">
        <v>20638</v>
      </c>
      <c r="G205" t="str">
        <f t="shared" si="16"/>
        <v>DNMT1</v>
      </c>
      <c r="H205" t="str">
        <f t="shared" si="17"/>
        <v>NM_001379.3</v>
      </c>
      <c r="I205" t="str">
        <f t="shared" si="18"/>
        <v>ENST00000340748</v>
      </c>
      <c r="J205" t="str">
        <f t="shared" si="19"/>
        <v>ENSP00000345739</v>
      </c>
      <c r="K205" t="str">
        <f t="shared" si="20"/>
        <v>NM_001379.3 (Preferred)</v>
      </c>
    </row>
    <row r="206" spans="1:11" x14ac:dyDescent="0.3">
      <c r="A206" s="42" t="s">
        <v>2409</v>
      </c>
      <c r="B206" s="42" t="s">
        <v>18865</v>
      </c>
      <c r="C206" s="42" t="s">
        <v>2429</v>
      </c>
      <c r="D206" s="42" t="s">
        <v>2430</v>
      </c>
      <c r="E206" s="42" t="s">
        <v>18880</v>
      </c>
      <c r="G206" t="str">
        <f t="shared" si="16"/>
        <v>DNMT3A</v>
      </c>
      <c r="H206" t="str">
        <f t="shared" si="17"/>
        <v>NM_022552.4</v>
      </c>
      <c r="I206" t="str">
        <f t="shared" si="18"/>
        <v>ENST00000321117</v>
      </c>
      <c r="J206" t="str">
        <f t="shared" si="19"/>
        <v>ENSP00000324375</v>
      </c>
      <c r="K206" t="str">
        <f t="shared" si="20"/>
        <v>NM_022552.4 (Preferred)</v>
      </c>
    </row>
    <row r="207" spans="1:11" x14ac:dyDescent="0.3">
      <c r="A207" s="42" t="s">
        <v>2409</v>
      </c>
      <c r="B207" s="42" t="s">
        <v>18867</v>
      </c>
      <c r="C207" s="42" t="s">
        <v>2432</v>
      </c>
      <c r="D207" s="42" t="s">
        <v>2433</v>
      </c>
      <c r="E207" s="42" t="s">
        <v>18867</v>
      </c>
      <c r="G207" t="str">
        <f t="shared" si="16"/>
        <v>DNMT3A</v>
      </c>
      <c r="H207" t="str">
        <f t="shared" si="17"/>
        <v>NM_153759.3</v>
      </c>
      <c r="I207" t="str">
        <f t="shared" si="18"/>
        <v>ENST00000380746</v>
      </c>
      <c r="J207" t="str">
        <f t="shared" si="19"/>
        <v>ENSP00000370122</v>
      </c>
      <c r="K207" t="str">
        <f t="shared" si="20"/>
        <v>NM_153759.3</v>
      </c>
    </row>
    <row r="208" spans="1:11" x14ac:dyDescent="0.3">
      <c r="A208" s="42" t="s">
        <v>2409</v>
      </c>
      <c r="B208" s="42" t="s">
        <v>18866</v>
      </c>
      <c r="C208" s="42" t="s">
        <v>2425</v>
      </c>
      <c r="D208" s="42" t="s">
        <v>2426</v>
      </c>
      <c r="E208" s="42" t="s">
        <v>18866</v>
      </c>
      <c r="G208" t="str">
        <f t="shared" si="16"/>
        <v>DNMT3A</v>
      </c>
      <c r="H208" t="str">
        <f t="shared" si="17"/>
        <v>NM_175629.3</v>
      </c>
      <c r="I208" t="str">
        <f t="shared" si="18"/>
        <v>ENST00000264709</v>
      </c>
      <c r="J208" t="str">
        <f t="shared" si="19"/>
        <v>ENSP00000264709</v>
      </c>
      <c r="K208" t="str">
        <f t="shared" si="20"/>
        <v>NM_175629.3</v>
      </c>
    </row>
    <row r="209" spans="1:11" x14ac:dyDescent="0.3">
      <c r="A209" s="42" t="s">
        <v>2409</v>
      </c>
      <c r="B209" s="42" t="s">
        <v>18868</v>
      </c>
      <c r="C209" s="42" t="s">
        <v>2439</v>
      </c>
      <c r="D209" s="42" t="s">
        <v>2440</v>
      </c>
      <c r="E209" s="42" t="s">
        <v>18868</v>
      </c>
      <c r="G209" t="str">
        <f t="shared" si="16"/>
        <v>DNMT3A</v>
      </c>
      <c r="H209" t="str">
        <f t="shared" si="17"/>
        <v>NM_175630.1</v>
      </c>
      <c r="I209" t="str">
        <f t="shared" si="18"/>
        <v>ENST00000406659</v>
      </c>
      <c r="J209" t="str">
        <f t="shared" si="19"/>
        <v>ENSP00000384852</v>
      </c>
      <c r="K209" t="str">
        <f t="shared" si="20"/>
        <v>NM_175630.1</v>
      </c>
    </row>
    <row r="210" spans="1:11" x14ac:dyDescent="0.3">
      <c r="A210" s="42" t="s">
        <v>2449</v>
      </c>
      <c r="B210" s="42" t="s">
        <v>19311</v>
      </c>
      <c r="C210" s="42" t="s">
        <v>2454</v>
      </c>
      <c r="D210" s="42" t="s">
        <v>2455</v>
      </c>
      <c r="E210" s="42" t="s">
        <v>20612</v>
      </c>
      <c r="G210" t="str">
        <f t="shared" si="16"/>
        <v>DOT1L</v>
      </c>
      <c r="H210" t="str">
        <f t="shared" si="17"/>
        <v>NM_032482.2</v>
      </c>
      <c r="I210" t="str">
        <f t="shared" si="18"/>
        <v>ENST00000398665</v>
      </c>
      <c r="J210" t="str">
        <f t="shared" si="19"/>
        <v>ENSP00000381657</v>
      </c>
      <c r="K210" t="str">
        <f t="shared" si="20"/>
        <v>NM_032482.2 (Preferred)</v>
      </c>
    </row>
    <row r="211" spans="1:11" x14ac:dyDescent="0.3">
      <c r="A211" s="42" t="s">
        <v>2478</v>
      </c>
      <c r="B211" s="42" t="s">
        <v>19312</v>
      </c>
      <c r="C211" s="42" t="s">
        <v>2490</v>
      </c>
      <c r="D211" s="42" t="s">
        <v>2491</v>
      </c>
      <c r="E211" s="42" t="s">
        <v>20101</v>
      </c>
      <c r="G211" t="str">
        <f t="shared" si="16"/>
        <v>EED</v>
      </c>
      <c r="H211" t="str">
        <f t="shared" si="17"/>
        <v>NM_001308007.1</v>
      </c>
      <c r="I211" t="str">
        <f t="shared" si="18"/>
        <v>ENST00000351625</v>
      </c>
      <c r="J211" t="str">
        <f t="shared" si="19"/>
        <v>ENSP00000338186</v>
      </c>
      <c r="K211" t="str">
        <f t="shared" si="20"/>
        <v>NM_001308007.1 (Preferred)</v>
      </c>
    </row>
    <row r="212" spans="1:11" x14ac:dyDescent="0.3">
      <c r="A212" s="42" t="s">
        <v>2478</v>
      </c>
      <c r="B212" s="42" t="s">
        <v>19313</v>
      </c>
      <c r="C212" s="42" t="s">
        <v>2487</v>
      </c>
      <c r="D212" s="42" t="s">
        <v>2488</v>
      </c>
      <c r="E212" s="42" t="s">
        <v>19313</v>
      </c>
      <c r="G212" t="str">
        <f t="shared" si="16"/>
        <v>EED</v>
      </c>
      <c r="H212" t="str">
        <f t="shared" si="17"/>
        <v>NM_001330334.1</v>
      </c>
      <c r="I212" t="str">
        <f t="shared" si="18"/>
        <v>ENST00000528180</v>
      </c>
      <c r="J212" t="str">
        <f t="shared" si="19"/>
        <v>ENSP00000431778</v>
      </c>
      <c r="K212" t="str">
        <f t="shared" si="20"/>
        <v>NM_001330334.1</v>
      </c>
    </row>
    <row r="213" spans="1:11" x14ac:dyDescent="0.3">
      <c r="A213" s="42" t="s">
        <v>2478</v>
      </c>
      <c r="B213" s="42" t="s">
        <v>19314</v>
      </c>
      <c r="C213" s="42" t="s">
        <v>2479</v>
      </c>
      <c r="D213" s="42" t="s">
        <v>2480</v>
      </c>
      <c r="E213" s="42" t="s">
        <v>19314</v>
      </c>
      <c r="G213" t="str">
        <f t="shared" si="16"/>
        <v>EED</v>
      </c>
      <c r="H213" t="str">
        <f t="shared" si="17"/>
        <v>NM_003797.4</v>
      </c>
      <c r="I213" t="str">
        <f t="shared" si="18"/>
        <v>ENST00000263360</v>
      </c>
      <c r="J213" t="str">
        <f t="shared" si="19"/>
        <v>ENSP00000263360</v>
      </c>
      <c r="K213" t="str">
        <f t="shared" si="20"/>
        <v>NM_003797.4</v>
      </c>
    </row>
    <row r="214" spans="1:11" x14ac:dyDescent="0.3">
      <c r="A214" s="42" t="s">
        <v>2478</v>
      </c>
      <c r="B214" s="42" t="s">
        <v>20100</v>
      </c>
      <c r="C214" s="42" t="s">
        <v>2483</v>
      </c>
      <c r="D214" s="42" t="s">
        <v>2484</v>
      </c>
      <c r="E214" s="42" t="s">
        <v>20100</v>
      </c>
      <c r="G214" t="str">
        <f t="shared" si="16"/>
        <v>EED</v>
      </c>
      <c r="H214" t="str">
        <f t="shared" si="17"/>
        <v>NM_152991.2</v>
      </c>
      <c r="I214" t="str">
        <f t="shared" si="18"/>
        <v>ENST00000327320</v>
      </c>
      <c r="J214" t="str">
        <f t="shared" si="19"/>
        <v>ENSP00000315587</v>
      </c>
      <c r="K214" t="str">
        <f t="shared" si="20"/>
        <v>NM_152991.2</v>
      </c>
    </row>
    <row r="215" spans="1:11" x14ac:dyDescent="0.3">
      <c r="A215" s="42" t="s">
        <v>15</v>
      </c>
      <c r="B215" s="42" t="s">
        <v>18895</v>
      </c>
      <c r="C215" s="42" t="s">
        <v>2513</v>
      </c>
      <c r="D215" s="42" t="s">
        <v>2514</v>
      </c>
      <c r="E215" s="42" t="s">
        <v>20116</v>
      </c>
      <c r="G215" t="str">
        <f t="shared" si="16"/>
        <v>EGFR</v>
      </c>
      <c r="H215" t="str">
        <f t="shared" si="17"/>
        <v>NM_005228.4</v>
      </c>
      <c r="I215" t="str">
        <f t="shared" si="18"/>
        <v>ENST00000275493</v>
      </c>
      <c r="J215" t="str">
        <f t="shared" si="19"/>
        <v>ENSP00000275493</v>
      </c>
      <c r="K215" t="str">
        <f t="shared" si="20"/>
        <v>NM_005228.4 (Preferred)</v>
      </c>
    </row>
    <row r="216" spans="1:11" x14ac:dyDescent="0.3">
      <c r="A216" s="42" t="s">
        <v>15</v>
      </c>
      <c r="B216" s="42" t="s">
        <v>18897</v>
      </c>
      <c r="C216" s="42" t="s">
        <v>2530</v>
      </c>
      <c r="D216" s="42" t="s">
        <v>2531</v>
      </c>
      <c r="E216" s="42" t="s">
        <v>18897</v>
      </c>
      <c r="G216" t="str">
        <f t="shared" si="16"/>
        <v>EGFR</v>
      </c>
      <c r="H216" t="str">
        <f t="shared" si="17"/>
        <v>NM_201282.1</v>
      </c>
      <c r="I216" t="str">
        <f t="shared" si="18"/>
        <v>ENST00000342916</v>
      </c>
      <c r="J216" t="str">
        <f t="shared" si="19"/>
        <v>ENSP00000342376</v>
      </c>
      <c r="K216" t="str">
        <f t="shared" si="20"/>
        <v>NM_201282.1</v>
      </c>
    </row>
    <row r="217" spans="1:11" x14ac:dyDescent="0.3">
      <c r="A217" s="42" t="s">
        <v>15</v>
      </c>
      <c r="B217" s="42" t="s">
        <v>18898</v>
      </c>
      <c r="C217" s="42" t="s">
        <v>2534</v>
      </c>
      <c r="D217" s="42" t="s">
        <v>2535</v>
      </c>
      <c r="E217" s="42" t="s">
        <v>18898</v>
      </c>
      <c r="G217" t="str">
        <f t="shared" si="16"/>
        <v>EGFR</v>
      </c>
      <c r="H217" t="str">
        <f t="shared" si="17"/>
        <v>NM_201283.1</v>
      </c>
      <c r="I217" t="str">
        <f t="shared" si="18"/>
        <v>ENST00000420316</v>
      </c>
      <c r="J217" t="str">
        <f t="shared" si="19"/>
        <v>ENSP00000413843</v>
      </c>
      <c r="K217" t="str">
        <f t="shared" si="20"/>
        <v>NM_201283.1</v>
      </c>
    </row>
    <row r="218" spans="1:11" x14ac:dyDescent="0.3">
      <c r="A218" s="42" t="s">
        <v>15</v>
      </c>
      <c r="B218" s="42" t="s">
        <v>18896</v>
      </c>
      <c r="C218" s="42" t="s">
        <v>2523</v>
      </c>
      <c r="D218" s="42" t="s">
        <v>2524</v>
      </c>
      <c r="E218" s="42" t="s">
        <v>18896</v>
      </c>
      <c r="G218" t="str">
        <f t="shared" si="16"/>
        <v>EGFR</v>
      </c>
      <c r="H218" t="str">
        <f t="shared" si="17"/>
        <v>NM_201284.1</v>
      </c>
      <c r="I218" t="str">
        <f t="shared" si="18"/>
        <v>ENST00000344576</v>
      </c>
      <c r="J218" t="str">
        <f t="shared" si="19"/>
        <v>ENSP00000345973</v>
      </c>
      <c r="K218" t="str">
        <f t="shared" si="20"/>
        <v>NM_201284.1</v>
      </c>
    </row>
    <row r="219" spans="1:11" x14ac:dyDescent="0.3">
      <c r="A219" s="42" t="s">
        <v>2543</v>
      </c>
      <c r="B219" s="42" t="s">
        <v>19320</v>
      </c>
      <c r="C219" s="42" t="s">
        <v>2546</v>
      </c>
      <c r="D219" s="42" t="s">
        <v>2547</v>
      </c>
      <c r="E219" s="42" t="s">
        <v>20258</v>
      </c>
      <c r="G219" t="str">
        <f t="shared" si="16"/>
        <v>EGLN1</v>
      </c>
      <c r="H219" t="str">
        <f t="shared" si="17"/>
        <v>NM_022051.2</v>
      </c>
      <c r="I219" t="str">
        <f t="shared" si="18"/>
        <v>ENST00000366641</v>
      </c>
      <c r="J219" t="str">
        <f t="shared" si="19"/>
        <v>ENSP00000355601</v>
      </c>
      <c r="K219" t="str">
        <f t="shared" si="20"/>
        <v>NM_022051.2 (Preferred)</v>
      </c>
    </row>
    <row r="220" spans="1:11" x14ac:dyDescent="0.3">
      <c r="A220" s="42" t="s">
        <v>2550</v>
      </c>
      <c r="B220" s="42" t="s">
        <v>20256</v>
      </c>
      <c r="C220" s="42" t="s">
        <v>2555</v>
      </c>
      <c r="D220" s="42" t="s">
        <v>2556</v>
      </c>
      <c r="E220" s="42" t="s">
        <v>20259</v>
      </c>
      <c r="G220" t="str">
        <f t="shared" si="16"/>
        <v>ELANE</v>
      </c>
      <c r="H220" t="str">
        <f t="shared" si="17"/>
        <v>NM_001972.4</v>
      </c>
      <c r="I220" t="str">
        <f t="shared" si="18"/>
        <v>ENST00000263621</v>
      </c>
      <c r="J220" t="str">
        <f t="shared" si="19"/>
        <v>ENSP00000263621</v>
      </c>
      <c r="K220" t="str">
        <f t="shared" si="20"/>
        <v>NM_001972.4 (Preferred)</v>
      </c>
    </row>
    <row r="221" spans="1:11" x14ac:dyDescent="0.3">
      <c r="A221" s="42" t="s">
        <v>2559</v>
      </c>
      <c r="B221" s="42" t="s">
        <v>19322</v>
      </c>
      <c r="C221" s="42" t="s">
        <v>2560</v>
      </c>
      <c r="D221" s="42" t="s">
        <v>2561</v>
      </c>
      <c r="E221" s="42" t="s">
        <v>20591</v>
      </c>
      <c r="G221" t="str">
        <f t="shared" si="16"/>
        <v>EP300</v>
      </c>
      <c r="H221" t="str">
        <f t="shared" si="17"/>
        <v>NM_001429.3</v>
      </c>
      <c r="I221" t="str">
        <f t="shared" si="18"/>
        <v>ENST00000263253</v>
      </c>
      <c r="J221" t="str">
        <f t="shared" si="19"/>
        <v>ENSP00000263253</v>
      </c>
      <c r="K221" t="str">
        <f t="shared" si="20"/>
        <v>NM_001429.3 (Preferred)</v>
      </c>
    </row>
    <row r="222" spans="1:11" x14ac:dyDescent="0.3">
      <c r="A222" s="42" t="s">
        <v>2564</v>
      </c>
      <c r="B222" s="42" t="s">
        <v>19323</v>
      </c>
      <c r="C222" s="42" t="s">
        <v>2573</v>
      </c>
      <c r="D222" s="42" t="s">
        <v>2574</v>
      </c>
      <c r="E222" s="42" t="s">
        <v>20600</v>
      </c>
      <c r="G222" t="str">
        <f t="shared" si="16"/>
        <v>EPAS1</v>
      </c>
      <c r="H222" t="str">
        <f t="shared" si="17"/>
        <v>NM_001430.4</v>
      </c>
      <c r="I222" t="str">
        <f t="shared" si="18"/>
        <v>ENST00000263734</v>
      </c>
      <c r="J222" t="str">
        <f t="shared" si="19"/>
        <v>ENSP00000263734</v>
      </c>
      <c r="K222" t="str">
        <f t="shared" si="20"/>
        <v>NM_001430.4 (Preferred)</v>
      </c>
    </row>
    <row r="223" spans="1:11" x14ac:dyDescent="0.3">
      <c r="A223" s="42" t="s">
        <v>2588</v>
      </c>
      <c r="B223" s="42" t="s">
        <v>20257</v>
      </c>
      <c r="C223" s="42" t="s">
        <v>2589</v>
      </c>
      <c r="D223" s="42" t="s">
        <v>2590</v>
      </c>
      <c r="E223" s="42" t="s">
        <v>20260</v>
      </c>
      <c r="G223" t="str">
        <f t="shared" si="16"/>
        <v>EPHA3</v>
      </c>
      <c r="H223" t="str">
        <f t="shared" si="17"/>
        <v>NM_005233.6</v>
      </c>
      <c r="I223" t="str">
        <f t="shared" si="18"/>
        <v>ENST00000336596</v>
      </c>
      <c r="J223" t="str">
        <f t="shared" si="19"/>
        <v>ENSP00000337451</v>
      </c>
      <c r="K223" t="str">
        <f t="shared" si="20"/>
        <v>NM_005233.6 (Preferred)</v>
      </c>
    </row>
    <row r="224" spans="1:11" x14ac:dyDescent="0.3">
      <c r="A224" s="42" t="s">
        <v>2588</v>
      </c>
      <c r="B224" s="42" t="s">
        <v>19325</v>
      </c>
      <c r="C224" s="42" t="s">
        <v>2596</v>
      </c>
      <c r="D224" s="42" t="s">
        <v>2597</v>
      </c>
      <c r="E224" s="42" t="s">
        <v>19325</v>
      </c>
      <c r="G224" t="str">
        <f t="shared" si="16"/>
        <v>EPHA3</v>
      </c>
      <c r="H224" t="str">
        <f t="shared" si="17"/>
        <v>NM_182644.2</v>
      </c>
      <c r="I224" t="str">
        <f t="shared" si="18"/>
        <v>ENST00000452448</v>
      </c>
      <c r="J224" t="str">
        <f t="shared" si="19"/>
        <v>ENSP00000399926</v>
      </c>
      <c r="K224" t="str">
        <f t="shared" si="20"/>
        <v>NM_182644.2</v>
      </c>
    </row>
    <row r="225" spans="1:11" x14ac:dyDescent="0.3">
      <c r="A225" s="42" t="s">
        <v>2600</v>
      </c>
      <c r="B225" s="42" t="s">
        <v>19326</v>
      </c>
      <c r="C225" s="42" t="s">
        <v>20283</v>
      </c>
      <c r="D225" s="42" t="s">
        <v>20284</v>
      </c>
      <c r="E225" s="42" t="s">
        <v>19326</v>
      </c>
      <c r="G225" t="str">
        <f t="shared" si="16"/>
        <v>EPHA5</v>
      </c>
      <c r="H225" t="str">
        <f t="shared" si="17"/>
        <v>NM_001281765.2</v>
      </c>
      <c r="I225" t="str">
        <f t="shared" si="18"/>
        <v>ENST00000622150</v>
      </c>
      <c r="J225" t="str">
        <f t="shared" si="19"/>
        <v>ENSP00000480763</v>
      </c>
      <c r="K225" t="str">
        <f t="shared" si="20"/>
        <v>NM_001281765.2</v>
      </c>
    </row>
    <row r="226" spans="1:11" x14ac:dyDescent="0.3">
      <c r="A226" s="42" t="s">
        <v>2600</v>
      </c>
      <c r="B226" s="42" t="s">
        <v>19327</v>
      </c>
      <c r="C226" s="42" t="s">
        <v>20285</v>
      </c>
      <c r="D226" s="42" t="s">
        <v>20286</v>
      </c>
      <c r="E226" s="42" t="s">
        <v>19327</v>
      </c>
      <c r="G226" t="str">
        <f t="shared" si="16"/>
        <v>EPHA5</v>
      </c>
      <c r="H226" t="str">
        <f t="shared" si="17"/>
        <v>NM_001281766.2</v>
      </c>
      <c r="I226" t="str">
        <f t="shared" si="18"/>
        <v>ENST00000613740</v>
      </c>
      <c r="J226" t="str">
        <f t="shared" si="19"/>
        <v>ENSP00000478537</v>
      </c>
      <c r="K226" t="str">
        <f t="shared" si="20"/>
        <v>NM_001281766.2</v>
      </c>
    </row>
    <row r="227" spans="1:11" x14ac:dyDescent="0.3">
      <c r="A227" s="42" t="s">
        <v>2600</v>
      </c>
      <c r="B227" s="42" t="s">
        <v>19328</v>
      </c>
      <c r="C227" s="42" t="s">
        <v>2605</v>
      </c>
      <c r="D227" s="42" t="s">
        <v>2606</v>
      </c>
      <c r="E227" s="42" t="s">
        <v>19328</v>
      </c>
      <c r="G227" t="str">
        <f t="shared" si="16"/>
        <v>EPHA5</v>
      </c>
      <c r="H227" t="str">
        <f t="shared" si="17"/>
        <v>NM_001281767.2</v>
      </c>
      <c r="I227" t="str">
        <f t="shared" si="18"/>
        <v>ENST00000511294</v>
      </c>
      <c r="J227" t="str">
        <f t="shared" si="19"/>
        <v>ENSP00000427638</v>
      </c>
      <c r="K227" t="str">
        <f t="shared" si="20"/>
        <v>NM_001281767.2</v>
      </c>
    </row>
    <row r="228" spans="1:11" x14ac:dyDescent="0.3">
      <c r="A228" s="42" t="s">
        <v>2600</v>
      </c>
      <c r="B228" s="42" t="s">
        <v>19330</v>
      </c>
      <c r="C228" s="42" t="s">
        <v>2601</v>
      </c>
      <c r="D228" s="42" t="s">
        <v>2602</v>
      </c>
      <c r="E228" s="42" t="s">
        <v>20282</v>
      </c>
      <c r="G228" t="str">
        <f t="shared" si="16"/>
        <v>EPHA5</v>
      </c>
      <c r="H228" t="str">
        <f t="shared" si="17"/>
        <v>NM_004439.7</v>
      </c>
      <c r="I228" t="str">
        <f t="shared" si="18"/>
        <v>ENST00000273854</v>
      </c>
      <c r="J228" t="str">
        <f t="shared" si="19"/>
        <v>ENSP00000273854</v>
      </c>
      <c r="K228" t="str">
        <f t="shared" si="20"/>
        <v>NM_004439.7 (Preferred)</v>
      </c>
    </row>
    <row r="229" spans="1:11" x14ac:dyDescent="0.3">
      <c r="A229" s="42" t="s">
        <v>2600</v>
      </c>
      <c r="B229" s="42" t="s">
        <v>19331</v>
      </c>
      <c r="C229" s="42" t="s">
        <v>2611</v>
      </c>
      <c r="D229" s="42" t="s">
        <v>2612</v>
      </c>
      <c r="E229" s="42" t="s">
        <v>19331</v>
      </c>
      <c r="G229" t="str">
        <f t="shared" si="16"/>
        <v>EPHA5</v>
      </c>
      <c r="H229" t="str">
        <f t="shared" si="17"/>
        <v>NM_182472.4</v>
      </c>
      <c r="I229" t="str">
        <f t="shared" si="18"/>
        <v>ENST00000354839</v>
      </c>
      <c r="J229" t="str">
        <f t="shared" si="19"/>
        <v>ENSP00000346899</v>
      </c>
      <c r="K229" t="str">
        <f t="shared" si="20"/>
        <v>NM_182472.4</v>
      </c>
    </row>
    <row r="230" spans="1:11" x14ac:dyDescent="0.3">
      <c r="A230" s="42" t="s">
        <v>2615</v>
      </c>
      <c r="B230" s="42" t="s">
        <v>19332</v>
      </c>
      <c r="C230" s="42" t="s">
        <v>2627</v>
      </c>
      <c r="D230" s="42" t="s">
        <v>2628</v>
      </c>
      <c r="E230" s="42" t="s">
        <v>19332</v>
      </c>
      <c r="G230" t="str">
        <f t="shared" si="16"/>
        <v>ERBB2</v>
      </c>
      <c r="H230" t="str">
        <f t="shared" si="17"/>
        <v>NM_001005862.2</v>
      </c>
      <c r="I230" t="str">
        <f t="shared" si="18"/>
        <v>ENST00000584601</v>
      </c>
      <c r="J230" t="str">
        <f t="shared" si="19"/>
        <v>ENSP00000462438</v>
      </c>
      <c r="K230" t="str">
        <f t="shared" si="20"/>
        <v>NM_001005862.2</v>
      </c>
    </row>
    <row r="231" spans="1:11" x14ac:dyDescent="0.3">
      <c r="A231" s="42" t="s">
        <v>2615</v>
      </c>
      <c r="B231" s="42" t="s">
        <v>19333</v>
      </c>
      <c r="C231" s="42" t="s">
        <v>2636</v>
      </c>
      <c r="D231" s="42" t="s">
        <v>2637</v>
      </c>
      <c r="E231" s="42" t="s">
        <v>19333</v>
      </c>
      <c r="G231" t="str">
        <f t="shared" si="16"/>
        <v>ERBB2</v>
      </c>
      <c r="H231" t="str">
        <f t="shared" si="17"/>
        <v>NM_001289936.1</v>
      </c>
      <c r="I231" t="str">
        <f t="shared" si="18"/>
        <v>ENST00000541774</v>
      </c>
      <c r="J231" t="str">
        <f t="shared" si="19"/>
        <v>ENSP00000446466</v>
      </c>
      <c r="K231" t="str">
        <f t="shared" si="20"/>
        <v>NM_001289936.1</v>
      </c>
    </row>
    <row r="232" spans="1:11" x14ac:dyDescent="0.3">
      <c r="A232" s="42" t="s">
        <v>2615</v>
      </c>
      <c r="B232" s="42" t="s">
        <v>19334</v>
      </c>
      <c r="C232" s="42" t="s">
        <v>2639</v>
      </c>
      <c r="D232" s="42" t="s">
        <v>2640</v>
      </c>
      <c r="E232" s="42" t="s">
        <v>19334</v>
      </c>
      <c r="G232" t="str">
        <f t="shared" si="16"/>
        <v>ERBB2</v>
      </c>
      <c r="H232" t="str">
        <f t="shared" si="17"/>
        <v>NM_001289937.1</v>
      </c>
      <c r="I232" t="str">
        <f t="shared" si="18"/>
        <v>ENST00000584450</v>
      </c>
      <c r="J232" t="str">
        <f t="shared" si="19"/>
        <v>ENSP00000463714</v>
      </c>
      <c r="K232" t="str">
        <f t="shared" si="20"/>
        <v>NM_001289937.1</v>
      </c>
    </row>
    <row r="233" spans="1:11" x14ac:dyDescent="0.3">
      <c r="A233" s="42" t="s">
        <v>2615</v>
      </c>
      <c r="B233" s="42" t="s">
        <v>19335</v>
      </c>
      <c r="C233" s="42" t="s">
        <v>2645</v>
      </c>
      <c r="D233" s="42" t="s">
        <v>2646</v>
      </c>
      <c r="E233" s="42" t="s">
        <v>19335</v>
      </c>
      <c r="G233" t="str">
        <f t="shared" si="16"/>
        <v>ERBB2</v>
      </c>
      <c r="H233" t="str">
        <f t="shared" si="17"/>
        <v>NM_001289938.1</v>
      </c>
      <c r="I233" t="str">
        <f t="shared" si="18"/>
        <v>ENST00000578199</v>
      </c>
      <c r="J233" t="str">
        <f t="shared" si="19"/>
        <v>ENSP00000462808</v>
      </c>
      <c r="K233" t="str">
        <f t="shared" si="20"/>
        <v>NM_001289938.1</v>
      </c>
    </row>
    <row r="234" spans="1:11" x14ac:dyDescent="0.3">
      <c r="A234" s="42" t="s">
        <v>2615</v>
      </c>
      <c r="B234" s="42" t="s">
        <v>19336</v>
      </c>
      <c r="C234" s="42" t="s">
        <v>2632</v>
      </c>
      <c r="D234" s="42" t="s">
        <v>2633</v>
      </c>
      <c r="E234" s="42" t="s">
        <v>19336</v>
      </c>
      <c r="G234" t="str">
        <f t="shared" si="16"/>
        <v>ERBB2</v>
      </c>
      <c r="H234" t="str">
        <f t="shared" si="17"/>
        <v>NM_004448.3</v>
      </c>
      <c r="I234" t="str">
        <f t="shared" si="18"/>
        <v>ENST00000269571</v>
      </c>
      <c r="J234" t="str">
        <f t="shared" si="19"/>
        <v>ENSP00000269571</v>
      </c>
      <c r="K234" t="str">
        <f t="shared" si="20"/>
        <v>NM_004448.3</v>
      </c>
    </row>
    <row r="235" spans="1:11" x14ac:dyDescent="0.3">
      <c r="A235" s="42" t="s">
        <v>2615</v>
      </c>
      <c r="B235" s="42" t="s">
        <v>19337</v>
      </c>
      <c r="C235" s="42" t="s">
        <v>2616</v>
      </c>
      <c r="D235" s="42" t="s">
        <v>2617</v>
      </c>
      <c r="E235" s="42" t="s">
        <v>19337</v>
      </c>
      <c r="G235" t="str">
        <f t="shared" si="16"/>
        <v>ERBB2</v>
      </c>
      <c r="H235" t="str">
        <f t="shared" si="17"/>
        <v>NR_110535.1</v>
      </c>
      <c r="I235" t="str">
        <f t="shared" si="18"/>
        <v>ENST00000578373</v>
      </c>
      <c r="J235" t="str">
        <f t="shared" si="19"/>
        <v>ENSP00000463427</v>
      </c>
      <c r="K235" t="str">
        <f t="shared" si="20"/>
        <v>NR_110535.1</v>
      </c>
    </row>
    <row r="236" spans="1:11" x14ac:dyDescent="0.3">
      <c r="A236" s="42" t="s">
        <v>2680</v>
      </c>
      <c r="B236" s="42" t="s">
        <v>19338</v>
      </c>
      <c r="C236" s="42" t="s">
        <v>2709</v>
      </c>
      <c r="D236" s="42" t="s">
        <v>2710</v>
      </c>
      <c r="E236" s="42" t="s">
        <v>19338</v>
      </c>
      <c r="G236" t="str">
        <f t="shared" si="16"/>
        <v>ERBB3</v>
      </c>
      <c r="H236" t="str">
        <f t="shared" si="17"/>
        <v>NM_001005915.1</v>
      </c>
      <c r="I236" t="str">
        <f t="shared" si="18"/>
        <v>ENST00000411731</v>
      </c>
      <c r="J236" t="str">
        <f t="shared" si="19"/>
        <v>ENSP00000415753</v>
      </c>
      <c r="K236" t="str">
        <f t="shared" si="20"/>
        <v>NM_001005915.1</v>
      </c>
    </row>
    <row r="237" spans="1:11" x14ac:dyDescent="0.3">
      <c r="A237" s="42" t="s">
        <v>2680</v>
      </c>
      <c r="B237" s="42" t="s">
        <v>19339</v>
      </c>
      <c r="C237" s="42" t="s">
        <v>2690</v>
      </c>
      <c r="D237" s="42" t="s">
        <v>2691</v>
      </c>
      <c r="E237" s="42" t="s">
        <v>20287</v>
      </c>
      <c r="G237" t="str">
        <f t="shared" si="16"/>
        <v>ERBB3</v>
      </c>
      <c r="H237" t="str">
        <f t="shared" si="17"/>
        <v>NM_001982.3</v>
      </c>
      <c r="I237" t="str">
        <f t="shared" si="18"/>
        <v>ENST00000267101</v>
      </c>
      <c r="J237" t="str">
        <f t="shared" si="19"/>
        <v>ENSP00000267101</v>
      </c>
      <c r="K237" t="str">
        <f t="shared" si="20"/>
        <v>NM_001982.3 (Preferred)</v>
      </c>
    </row>
    <row r="238" spans="1:11" x14ac:dyDescent="0.3">
      <c r="A238" s="42" t="s">
        <v>2740</v>
      </c>
      <c r="B238" s="42" t="s">
        <v>19340</v>
      </c>
      <c r="C238" s="42" t="s">
        <v>2749</v>
      </c>
      <c r="D238" s="42" t="s">
        <v>2750</v>
      </c>
      <c r="E238" s="42" t="s">
        <v>19340</v>
      </c>
      <c r="G238" t="str">
        <f t="shared" si="16"/>
        <v>ERBB4</v>
      </c>
      <c r="H238" t="str">
        <f t="shared" si="17"/>
        <v>NM_001042599.1</v>
      </c>
      <c r="I238" t="str">
        <f t="shared" si="18"/>
        <v>ENST00000436443</v>
      </c>
      <c r="J238" t="str">
        <f t="shared" si="19"/>
        <v>ENSP00000403204</v>
      </c>
      <c r="K238" t="str">
        <f t="shared" si="20"/>
        <v>NM_001042599.1</v>
      </c>
    </row>
    <row r="239" spans="1:11" x14ac:dyDescent="0.3">
      <c r="A239" s="42" t="s">
        <v>2740</v>
      </c>
      <c r="B239" s="42" t="s">
        <v>20288</v>
      </c>
      <c r="C239" s="42" t="s">
        <v>2745</v>
      </c>
      <c r="D239" s="42" t="s">
        <v>2746</v>
      </c>
      <c r="E239" s="42" t="s">
        <v>20289</v>
      </c>
      <c r="G239" t="str">
        <f t="shared" si="16"/>
        <v>ERBB4</v>
      </c>
      <c r="H239" t="str">
        <f t="shared" si="17"/>
        <v>NM_005235.3</v>
      </c>
      <c r="I239" t="str">
        <f t="shared" si="18"/>
        <v>ENST00000342788</v>
      </c>
      <c r="J239" t="str">
        <f t="shared" si="19"/>
        <v>ENSP00000342235</v>
      </c>
      <c r="K239" t="str">
        <f t="shared" si="20"/>
        <v>NM_005235.3 (Preferred)</v>
      </c>
    </row>
    <row r="240" spans="1:11" x14ac:dyDescent="0.3">
      <c r="A240" s="42" t="s">
        <v>2766</v>
      </c>
      <c r="B240" s="42" t="s">
        <v>19348</v>
      </c>
      <c r="C240" s="42" t="s">
        <v>2779</v>
      </c>
      <c r="D240" s="42" t="s">
        <v>2780</v>
      </c>
      <c r="E240" s="42" t="s">
        <v>19348</v>
      </c>
      <c r="G240" t="str">
        <f t="shared" si="16"/>
        <v>ERG</v>
      </c>
      <c r="H240" t="str">
        <f t="shared" si="17"/>
        <v>NM_001136154.1</v>
      </c>
      <c r="I240" t="str">
        <f t="shared" si="18"/>
        <v>ENST00000417133</v>
      </c>
      <c r="J240" t="str">
        <f t="shared" si="19"/>
        <v>ENSP00000414150</v>
      </c>
      <c r="K240" t="str">
        <f t="shared" si="20"/>
        <v>NM_001136154.1</v>
      </c>
    </row>
    <row r="241" spans="1:11" x14ac:dyDescent="0.3">
      <c r="A241" s="42" t="s">
        <v>2766</v>
      </c>
      <c r="B241" s="42" t="s">
        <v>19345</v>
      </c>
      <c r="C241" s="42" t="s">
        <v>2806</v>
      </c>
      <c r="D241" s="42" t="s">
        <v>2807</v>
      </c>
      <c r="E241" s="42" t="s">
        <v>19345</v>
      </c>
      <c r="G241" t="str">
        <f t="shared" si="16"/>
        <v>ERG</v>
      </c>
      <c r="H241" t="str">
        <f t="shared" si="17"/>
        <v>NM_001136155.1</v>
      </c>
      <c r="I241" t="str">
        <f t="shared" si="18"/>
        <v>ENST00000453032</v>
      </c>
      <c r="J241" t="str">
        <f t="shared" si="19"/>
        <v>ENSP00000396268</v>
      </c>
      <c r="K241" t="str">
        <f t="shared" si="20"/>
        <v>NM_001136155.1</v>
      </c>
    </row>
    <row r="242" spans="1:11" x14ac:dyDescent="0.3">
      <c r="A242" s="42" t="s">
        <v>2766</v>
      </c>
      <c r="B242" s="42" t="s">
        <v>19347</v>
      </c>
      <c r="C242" s="42" t="s">
        <v>2803</v>
      </c>
      <c r="D242" s="42" t="s">
        <v>2804</v>
      </c>
      <c r="E242" s="42" t="s">
        <v>20290</v>
      </c>
      <c r="G242" t="str">
        <f t="shared" si="16"/>
        <v>ERG</v>
      </c>
      <c r="H242" t="str">
        <f t="shared" si="17"/>
        <v>NM_001243428.1</v>
      </c>
      <c r="I242" t="str">
        <f t="shared" si="18"/>
        <v>ENST00000398919</v>
      </c>
      <c r="J242" t="str">
        <f t="shared" si="19"/>
        <v>ENSP00000381891</v>
      </c>
      <c r="K242" t="str">
        <f t="shared" si="20"/>
        <v>NM_001243428.1 (Preferred)</v>
      </c>
    </row>
    <row r="243" spans="1:11" x14ac:dyDescent="0.3">
      <c r="A243" s="42" t="s">
        <v>2766</v>
      </c>
      <c r="B243" s="42" t="s">
        <v>19346</v>
      </c>
      <c r="C243" s="42" t="s">
        <v>2799</v>
      </c>
      <c r="D243" s="42" t="s">
        <v>2800</v>
      </c>
      <c r="E243" s="42" t="s">
        <v>19346</v>
      </c>
      <c r="G243" t="str">
        <f t="shared" si="16"/>
        <v>ERG</v>
      </c>
      <c r="H243" t="str">
        <f t="shared" si="17"/>
        <v>NM_001243429.1</v>
      </c>
      <c r="I243" t="str">
        <f t="shared" si="18"/>
        <v>ENST00000398897</v>
      </c>
      <c r="J243" t="str">
        <f t="shared" si="19"/>
        <v>ENSP00000381871</v>
      </c>
      <c r="K243" t="str">
        <f t="shared" si="20"/>
        <v>NM_001243429.1</v>
      </c>
    </row>
    <row r="244" spans="1:11" x14ac:dyDescent="0.3">
      <c r="A244" s="42" t="s">
        <v>2766</v>
      </c>
      <c r="B244" s="42" t="s">
        <v>19344</v>
      </c>
      <c r="C244" s="42" t="s">
        <v>2796</v>
      </c>
      <c r="D244" s="42" t="s">
        <v>2797</v>
      </c>
      <c r="E244" s="42" t="s">
        <v>19344</v>
      </c>
      <c r="G244" t="str">
        <f t="shared" si="16"/>
        <v>ERG</v>
      </c>
      <c r="H244" t="str">
        <f t="shared" si="17"/>
        <v>NM_001331025.1</v>
      </c>
      <c r="I244" t="str">
        <f t="shared" si="18"/>
        <v>ENST00000398905</v>
      </c>
      <c r="J244" t="str">
        <f t="shared" si="19"/>
        <v>ENSP00000381877</v>
      </c>
      <c r="K244" t="str">
        <f t="shared" si="20"/>
        <v>NM_001331025.1</v>
      </c>
    </row>
    <row r="245" spans="1:11" x14ac:dyDescent="0.3">
      <c r="A245" s="42" t="s">
        <v>2766</v>
      </c>
      <c r="B245" s="42" t="s">
        <v>19349</v>
      </c>
      <c r="C245" s="42" t="s">
        <v>2775</v>
      </c>
      <c r="D245" s="42" t="s">
        <v>2776</v>
      </c>
      <c r="E245" s="42" t="s">
        <v>19349</v>
      </c>
      <c r="G245" t="str">
        <f t="shared" si="16"/>
        <v>ERG</v>
      </c>
      <c r="H245" t="str">
        <f t="shared" si="17"/>
        <v>NM_004449.4</v>
      </c>
      <c r="I245" t="str">
        <f t="shared" si="18"/>
        <v>ENST00000442448</v>
      </c>
      <c r="J245" t="str">
        <f t="shared" si="19"/>
        <v>ENSP00000394694</v>
      </c>
      <c r="K245" t="str">
        <f t="shared" si="20"/>
        <v>NM_004449.4</v>
      </c>
    </row>
    <row r="246" spans="1:11" x14ac:dyDescent="0.3">
      <c r="A246" s="42" t="s">
        <v>2766</v>
      </c>
      <c r="B246" s="42" t="s">
        <v>20291</v>
      </c>
      <c r="C246" s="42" t="s">
        <v>2786</v>
      </c>
      <c r="D246" s="42" t="s">
        <v>2787</v>
      </c>
      <c r="E246" s="42" t="s">
        <v>20291</v>
      </c>
      <c r="G246" t="str">
        <f t="shared" si="16"/>
        <v>ERG</v>
      </c>
      <c r="H246" t="str">
        <f t="shared" si="17"/>
        <v>NM_182918.4</v>
      </c>
      <c r="I246" t="str">
        <f t="shared" si="18"/>
        <v>ENST00000288319</v>
      </c>
      <c r="J246" t="str">
        <f t="shared" si="19"/>
        <v>ENSP00000288319</v>
      </c>
      <c r="K246" t="str">
        <f t="shared" si="20"/>
        <v>NM_182918.4</v>
      </c>
    </row>
    <row r="247" spans="1:11" x14ac:dyDescent="0.3">
      <c r="A247" s="42" t="s">
        <v>2815</v>
      </c>
      <c r="B247" s="42" t="s">
        <v>19352</v>
      </c>
      <c r="C247" s="42" t="s">
        <v>2826</v>
      </c>
      <c r="D247" s="42" t="s">
        <v>2827</v>
      </c>
      <c r="E247" s="42" t="s">
        <v>20292</v>
      </c>
      <c r="G247" t="str">
        <f t="shared" si="16"/>
        <v>ESR1</v>
      </c>
      <c r="H247" t="str">
        <f t="shared" si="17"/>
        <v>NM_000125.3</v>
      </c>
      <c r="I247" t="str">
        <f t="shared" si="18"/>
        <v>ENST00000206249</v>
      </c>
      <c r="J247" t="str">
        <f t="shared" si="19"/>
        <v>ENSP00000206249</v>
      </c>
      <c r="K247" t="str">
        <f t="shared" si="20"/>
        <v>NM_000125.3 (Preferred)</v>
      </c>
    </row>
    <row r="248" spans="1:11" x14ac:dyDescent="0.3">
      <c r="A248" s="42" t="s">
        <v>2815</v>
      </c>
      <c r="B248" s="42" t="s">
        <v>19353</v>
      </c>
      <c r="C248" s="42" t="s">
        <v>2829</v>
      </c>
      <c r="D248" s="42" t="s">
        <v>2830</v>
      </c>
      <c r="E248" s="42" t="s">
        <v>19353</v>
      </c>
      <c r="G248" t="str">
        <f t="shared" si="16"/>
        <v>ESR1</v>
      </c>
      <c r="H248" t="str">
        <f t="shared" si="17"/>
        <v>NM_001122740.1</v>
      </c>
      <c r="I248" t="str">
        <f t="shared" si="18"/>
        <v>ENST00000443427</v>
      </c>
      <c r="J248" t="str">
        <f t="shared" si="19"/>
        <v>ENSP00000387500</v>
      </c>
      <c r="K248" t="str">
        <f t="shared" si="20"/>
        <v>NM_001122740.1</v>
      </c>
    </row>
    <row r="249" spans="1:11" x14ac:dyDescent="0.3">
      <c r="A249" s="42" t="s">
        <v>2815</v>
      </c>
      <c r="B249" s="42" t="s">
        <v>19354</v>
      </c>
      <c r="C249" s="42" t="s">
        <v>2838</v>
      </c>
      <c r="D249" s="42" t="s">
        <v>2839</v>
      </c>
      <c r="E249" s="42" t="s">
        <v>19354</v>
      </c>
      <c r="G249" t="str">
        <f t="shared" si="16"/>
        <v>ESR1</v>
      </c>
      <c r="H249" t="str">
        <f t="shared" si="17"/>
        <v>NM_001122741.1</v>
      </c>
      <c r="I249" t="str">
        <f t="shared" si="18"/>
        <v>ENST00000338799</v>
      </c>
      <c r="J249" t="str">
        <f t="shared" si="19"/>
        <v>ENSP00000342630</v>
      </c>
      <c r="K249" t="str">
        <f t="shared" si="20"/>
        <v>NM_001122741.1</v>
      </c>
    </row>
    <row r="250" spans="1:11" x14ac:dyDescent="0.3">
      <c r="A250" s="42" t="s">
        <v>2815</v>
      </c>
      <c r="B250" s="42" t="s">
        <v>19355</v>
      </c>
      <c r="C250" s="42" t="s">
        <v>2822</v>
      </c>
      <c r="D250" s="42" t="s">
        <v>2823</v>
      </c>
      <c r="E250" s="42" t="s">
        <v>19355</v>
      </c>
      <c r="G250" t="str">
        <f t="shared" si="16"/>
        <v>ESR1</v>
      </c>
      <c r="H250" t="str">
        <f t="shared" si="17"/>
        <v>NM_001122742.1</v>
      </c>
      <c r="I250" t="str">
        <f t="shared" si="18"/>
        <v>ENST00000440973</v>
      </c>
      <c r="J250" t="str">
        <f t="shared" si="19"/>
        <v>ENSP00000405330</v>
      </c>
      <c r="K250" t="str">
        <f t="shared" si="20"/>
        <v>NM_001122742.1</v>
      </c>
    </row>
    <row r="251" spans="1:11" x14ac:dyDescent="0.3">
      <c r="A251" s="42" t="s">
        <v>2815</v>
      </c>
      <c r="B251" s="42" t="s">
        <v>19358</v>
      </c>
      <c r="C251" s="42" t="s">
        <v>2835</v>
      </c>
      <c r="D251" s="42" t="s">
        <v>2836</v>
      </c>
      <c r="E251" s="42" t="s">
        <v>19358</v>
      </c>
      <c r="G251" t="str">
        <f t="shared" si="16"/>
        <v>ESR1</v>
      </c>
      <c r="H251" t="str">
        <f t="shared" si="17"/>
        <v>NM_001328100.1</v>
      </c>
      <c r="I251" t="str">
        <f t="shared" si="18"/>
        <v>ENST00000427531</v>
      </c>
      <c r="J251" t="str">
        <f t="shared" si="19"/>
        <v>ENSP00000394721</v>
      </c>
      <c r="K251" t="str">
        <f t="shared" si="20"/>
        <v>NM_001328100.1</v>
      </c>
    </row>
    <row r="252" spans="1:11" x14ac:dyDescent="0.3">
      <c r="A252" s="42" t="s">
        <v>2853</v>
      </c>
      <c r="B252" s="42" t="s">
        <v>19359</v>
      </c>
      <c r="C252" s="42" t="s">
        <v>2861</v>
      </c>
      <c r="D252" s="42" t="s">
        <v>2862</v>
      </c>
      <c r="E252" s="42" t="s">
        <v>19359</v>
      </c>
      <c r="G252" t="str">
        <f t="shared" si="16"/>
        <v>ETNK1</v>
      </c>
      <c r="H252" t="str">
        <f t="shared" si="17"/>
        <v>NM_001039481.1</v>
      </c>
      <c r="I252" t="str">
        <f t="shared" si="18"/>
        <v>ENST00000335148</v>
      </c>
      <c r="J252" t="str">
        <f t="shared" si="19"/>
        <v>ENSP00000334041</v>
      </c>
      <c r="K252" t="str">
        <f t="shared" si="20"/>
        <v>NM_001039481.1</v>
      </c>
    </row>
    <row r="253" spans="1:11" x14ac:dyDescent="0.3">
      <c r="A253" s="42" t="s">
        <v>2853</v>
      </c>
      <c r="B253" s="42" t="s">
        <v>19360</v>
      </c>
      <c r="C253" s="42" t="s">
        <v>2854</v>
      </c>
      <c r="D253" s="42" t="s">
        <v>2855</v>
      </c>
      <c r="E253" s="42" t="s">
        <v>20272</v>
      </c>
      <c r="G253" t="str">
        <f t="shared" si="16"/>
        <v>ETNK1</v>
      </c>
      <c r="H253" t="str">
        <f t="shared" si="17"/>
        <v>NM_018638.4</v>
      </c>
      <c r="I253" t="str">
        <f t="shared" si="18"/>
        <v>ENST00000266517</v>
      </c>
      <c r="J253" t="str">
        <f t="shared" si="19"/>
        <v>ENSP00000266517</v>
      </c>
      <c r="K253" t="str">
        <f t="shared" si="20"/>
        <v>NM_018638.4 (Preferred)</v>
      </c>
    </row>
    <row r="254" spans="1:11" x14ac:dyDescent="0.3">
      <c r="A254" s="42" t="s">
        <v>2872</v>
      </c>
      <c r="B254" s="42" t="s">
        <v>19361</v>
      </c>
      <c r="C254" s="42" t="s">
        <v>2877</v>
      </c>
      <c r="D254" s="42" t="s">
        <v>2878</v>
      </c>
      <c r="E254" s="42" t="s">
        <v>20293</v>
      </c>
      <c r="G254" t="str">
        <f t="shared" si="16"/>
        <v>ETV6</v>
      </c>
      <c r="H254" t="str">
        <f t="shared" si="17"/>
        <v>NM_001987.4</v>
      </c>
      <c r="I254" t="str">
        <f t="shared" si="18"/>
        <v>ENST00000396373</v>
      </c>
      <c r="J254" t="str">
        <f t="shared" si="19"/>
        <v>ENSP00000379658</v>
      </c>
      <c r="K254" t="str">
        <f t="shared" si="20"/>
        <v>NM_001987.4 (Preferred)</v>
      </c>
    </row>
    <row r="255" spans="1:11" x14ac:dyDescent="0.3">
      <c r="A255" s="42" t="s">
        <v>2887</v>
      </c>
      <c r="B255" s="42" t="s">
        <v>19363</v>
      </c>
      <c r="C255" s="42" t="s">
        <v>2901</v>
      </c>
      <c r="D255" s="42" t="s">
        <v>2902</v>
      </c>
      <c r="E255" s="42" t="s">
        <v>20295</v>
      </c>
      <c r="G255" t="str">
        <f t="shared" si="16"/>
        <v>EXO1</v>
      </c>
      <c r="H255" t="str">
        <f t="shared" si="17"/>
        <v>NM_003686.4</v>
      </c>
      <c r="I255" t="str">
        <f t="shared" si="18"/>
        <v>ENST00000518483</v>
      </c>
      <c r="J255" t="str">
        <f t="shared" si="19"/>
        <v>ENSP00000430251</v>
      </c>
      <c r="K255" t="str">
        <f t="shared" si="20"/>
        <v>NM_003686.4 (Preferred)</v>
      </c>
    </row>
    <row r="256" spans="1:11" x14ac:dyDescent="0.3">
      <c r="A256" s="42" t="s">
        <v>2887</v>
      </c>
      <c r="B256" s="42" t="s">
        <v>19364</v>
      </c>
      <c r="C256" s="42" t="s">
        <v>2898</v>
      </c>
      <c r="D256" s="42" t="s">
        <v>2899</v>
      </c>
      <c r="E256" s="42" t="s">
        <v>19364</v>
      </c>
      <c r="G256" t="str">
        <f t="shared" si="16"/>
        <v>EXO1</v>
      </c>
      <c r="H256" t="str">
        <f t="shared" si="17"/>
        <v>NM_006027.4</v>
      </c>
      <c r="I256" t="str">
        <f t="shared" si="18"/>
        <v>ENST00000348581</v>
      </c>
      <c r="J256" t="str">
        <f t="shared" si="19"/>
        <v>ENSP00000311873</v>
      </c>
      <c r="K256" t="str">
        <f t="shared" si="20"/>
        <v>NM_006027.4</v>
      </c>
    </row>
    <row r="257" spans="1:11" x14ac:dyDescent="0.3">
      <c r="A257" s="42" t="s">
        <v>2887</v>
      </c>
      <c r="B257" s="42" t="s">
        <v>20294</v>
      </c>
      <c r="C257" s="42" t="s">
        <v>2894</v>
      </c>
      <c r="D257" s="42" t="s">
        <v>2895</v>
      </c>
      <c r="E257" s="42" t="s">
        <v>20294</v>
      </c>
      <c r="G257" t="str">
        <f t="shared" si="16"/>
        <v>EXO1</v>
      </c>
      <c r="H257" t="str">
        <f t="shared" si="17"/>
        <v>NM_130398.4</v>
      </c>
      <c r="I257" t="str">
        <f t="shared" si="18"/>
        <v>ENST00000366548</v>
      </c>
      <c r="J257" t="str">
        <f t="shared" si="19"/>
        <v>ENSP00000355506</v>
      </c>
      <c r="K257" t="str">
        <f t="shared" si="20"/>
        <v>NM_130398.4</v>
      </c>
    </row>
    <row r="258" spans="1:11" x14ac:dyDescent="0.3">
      <c r="A258" s="42" t="s">
        <v>135</v>
      </c>
      <c r="B258" s="42" t="s">
        <v>19366</v>
      </c>
      <c r="C258" s="42" t="s">
        <v>2933</v>
      </c>
      <c r="D258" s="42" t="s">
        <v>2934</v>
      </c>
      <c r="E258" s="42" t="s">
        <v>19366</v>
      </c>
      <c r="G258" t="str">
        <f t="shared" si="16"/>
        <v>EZH2</v>
      </c>
      <c r="H258" t="str">
        <f t="shared" si="17"/>
        <v>NM_001203247.1</v>
      </c>
      <c r="I258" t="str">
        <f t="shared" si="18"/>
        <v>ENST00000460911</v>
      </c>
      <c r="J258" t="str">
        <f t="shared" si="19"/>
        <v>ENSP00000419711</v>
      </c>
      <c r="K258" t="str">
        <f t="shared" si="20"/>
        <v>NM_001203247.1</v>
      </c>
    </row>
    <row r="259" spans="1:11" x14ac:dyDescent="0.3">
      <c r="A259" s="42" t="s">
        <v>135</v>
      </c>
      <c r="B259" s="42" t="s">
        <v>19367</v>
      </c>
      <c r="C259" s="42" t="s">
        <v>2951</v>
      </c>
      <c r="D259" s="42" t="s">
        <v>2952</v>
      </c>
      <c r="E259" s="42" t="s">
        <v>19367</v>
      </c>
      <c r="G259" t="str">
        <f t="shared" si="16"/>
        <v>EZH2</v>
      </c>
      <c r="H259" t="str">
        <f t="shared" si="17"/>
        <v>NM_001203248.1</v>
      </c>
      <c r="I259" t="str">
        <f t="shared" si="18"/>
        <v>ENST00000483967</v>
      </c>
      <c r="J259" t="str">
        <f t="shared" si="19"/>
        <v>ENSP00000419856</v>
      </c>
      <c r="K259" t="str">
        <f t="shared" si="20"/>
        <v>NM_001203248.1</v>
      </c>
    </row>
    <row r="260" spans="1:11" x14ac:dyDescent="0.3">
      <c r="A260" s="42" t="s">
        <v>135</v>
      </c>
      <c r="B260" s="42" t="s">
        <v>19368</v>
      </c>
      <c r="C260" s="42" t="s">
        <v>2937</v>
      </c>
      <c r="D260" s="42" t="s">
        <v>2938</v>
      </c>
      <c r="E260" s="42" t="s">
        <v>19368</v>
      </c>
      <c r="G260" t="str">
        <f t="shared" si="16"/>
        <v>EZH2</v>
      </c>
      <c r="H260" t="str">
        <f t="shared" si="17"/>
        <v>NM_001203249.1</v>
      </c>
      <c r="I260" t="str">
        <f t="shared" si="18"/>
        <v>ENST00000476773</v>
      </c>
      <c r="J260" t="str">
        <f t="shared" si="19"/>
        <v>ENSP00000419050</v>
      </c>
      <c r="K260" t="str">
        <f t="shared" si="20"/>
        <v>NM_001203249.1</v>
      </c>
    </row>
    <row r="261" spans="1:11" x14ac:dyDescent="0.3">
      <c r="A261" s="42" t="s">
        <v>135</v>
      </c>
      <c r="B261" s="42" t="s">
        <v>19369</v>
      </c>
      <c r="C261" s="42" t="s">
        <v>2929</v>
      </c>
      <c r="D261" s="42" t="s">
        <v>2930</v>
      </c>
      <c r="E261" s="42" t="s">
        <v>20296</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3">
      <c r="A262" s="42" t="s">
        <v>135</v>
      </c>
      <c r="B262" s="42" t="s">
        <v>19370</v>
      </c>
      <c r="C262" s="42" t="s">
        <v>2944</v>
      </c>
      <c r="D262" s="42" t="s">
        <v>2945</v>
      </c>
      <c r="E262" s="42" t="s">
        <v>19370</v>
      </c>
      <c r="G262" t="str">
        <f t="shared" si="21"/>
        <v>EZH2</v>
      </c>
      <c r="H262" t="str">
        <f t="shared" si="22"/>
        <v>NM_152998.2</v>
      </c>
      <c r="I262" t="str">
        <f t="shared" si="23"/>
        <v>ENST00000350995</v>
      </c>
      <c r="J262" t="str">
        <f t="shared" si="24"/>
        <v>ENSP00000223193</v>
      </c>
      <c r="K262" t="str">
        <f t="shared" si="25"/>
        <v>NM_152998.2</v>
      </c>
    </row>
    <row r="263" spans="1:11" x14ac:dyDescent="0.3">
      <c r="A263" s="42" t="s">
        <v>2962</v>
      </c>
      <c r="B263" s="42" t="s">
        <v>18908</v>
      </c>
      <c r="C263" s="42" t="s">
        <v>2969</v>
      </c>
      <c r="D263" s="42" t="s">
        <v>2970</v>
      </c>
      <c r="E263" s="42" t="s">
        <v>18922</v>
      </c>
      <c r="G263" t="str">
        <f t="shared" si="21"/>
        <v>FAM154B</v>
      </c>
      <c r="H263" t="str">
        <f t="shared" si="22"/>
        <v>NM_001008226.1</v>
      </c>
      <c r="I263" t="str">
        <f t="shared" si="23"/>
        <v>ENST00000339465</v>
      </c>
      <c r="J263" t="str">
        <f t="shared" si="24"/>
        <v>ENSP00000340445</v>
      </c>
      <c r="K263" t="str">
        <f t="shared" si="25"/>
        <v>NM_001008226.1 (Preferred)</v>
      </c>
    </row>
    <row r="264" spans="1:11" x14ac:dyDescent="0.3">
      <c r="A264" s="42" t="s">
        <v>2988</v>
      </c>
      <c r="B264" s="42" t="s">
        <v>19372</v>
      </c>
      <c r="C264" s="42" t="s">
        <v>2999</v>
      </c>
      <c r="D264" s="42" t="s">
        <v>3000</v>
      </c>
      <c r="E264" s="42" t="s">
        <v>20298</v>
      </c>
      <c r="G264" t="str">
        <f t="shared" si="21"/>
        <v>FAM175A</v>
      </c>
      <c r="H264" t="str">
        <f t="shared" si="22"/>
        <v>NM_139076.2</v>
      </c>
      <c r="I264" t="str">
        <f t="shared" si="23"/>
        <v>ENST00000321945</v>
      </c>
      <c r="J264" t="str">
        <f t="shared" si="24"/>
        <v>ENSP00000369857</v>
      </c>
      <c r="K264" t="str">
        <f t="shared" si="25"/>
        <v>NM_139076.2 (Preferred)</v>
      </c>
    </row>
    <row r="265" spans="1:11" x14ac:dyDescent="0.3">
      <c r="A265" s="42" t="s">
        <v>3011</v>
      </c>
      <c r="B265" s="42" t="s">
        <v>20299</v>
      </c>
      <c r="C265" s="42" t="s">
        <v>3012</v>
      </c>
      <c r="D265" s="42" t="s">
        <v>3013</v>
      </c>
      <c r="E265" s="42" t="s">
        <v>20300</v>
      </c>
      <c r="G265" t="str">
        <f t="shared" si="21"/>
        <v>FAM46C</v>
      </c>
      <c r="H265" t="str">
        <f t="shared" si="22"/>
        <v>NM_017709.4</v>
      </c>
      <c r="I265" t="str">
        <f t="shared" si="23"/>
        <v>ENST00000369448</v>
      </c>
      <c r="J265" t="str">
        <f t="shared" si="24"/>
        <v>ENSP00000358458</v>
      </c>
      <c r="K265" t="str">
        <f t="shared" si="25"/>
        <v>NM_017709.4 (Preferred)</v>
      </c>
    </row>
    <row r="266" spans="1:11" x14ac:dyDescent="0.3">
      <c r="A266" s="42" t="s">
        <v>3016</v>
      </c>
      <c r="B266" s="42" t="s">
        <v>19374</v>
      </c>
      <c r="C266" s="42" t="s">
        <v>3017</v>
      </c>
      <c r="D266" s="42" t="s">
        <v>3018</v>
      </c>
      <c r="E266" s="42" t="s">
        <v>20131</v>
      </c>
      <c r="G266" t="str">
        <f t="shared" si="21"/>
        <v>FAM47A</v>
      </c>
      <c r="H266" t="str">
        <f t="shared" si="22"/>
        <v>NM_203408.3</v>
      </c>
      <c r="I266" t="str">
        <f t="shared" si="23"/>
        <v>ENST00000346193</v>
      </c>
      <c r="J266" t="str">
        <f t="shared" si="24"/>
        <v>ENSP00000345029</v>
      </c>
      <c r="K266" t="str">
        <f t="shared" si="25"/>
        <v>NM_203408.3 (Preferred)</v>
      </c>
    </row>
    <row r="267" spans="1:11" x14ac:dyDescent="0.3">
      <c r="A267" s="42" t="s">
        <v>3021</v>
      </c>
      <c r="B267" s="42" t="s">
        <v>20597</v>
      </c>
      <c r="C267" s="42" t="s">
        <v>3060</v>
      </c>
      <c r="D267" s="42" t="s">
        <v>3061</v>
      </c>
      <c r="E267" s="42" t="s">
        <v>20601</v>
      </c>
      <c r="G267" t="str">
        <f t="shared" si="21"/>
        <v>FANCA</v>
      </c>
      <c r="H267" t="str">
        <f t="shared" si="22"/>
        <v>NM_000135.3</v>
      </c>
      <c r="I267" t="str">
        <f t="shared" si="23"/>
        <v>ENST00000389301</v>
      </c>
      <c r="J267" t="str">
        <f t="shared" si="24"/>
        <v>ENSP00000373952</v>
      </c>
      <c r="K267" t="str">
        <f t="shared" si="25"/>
        <v>NM_000135.3 (Preferred)</v>
      </c>
    </row>
    <row r="268" spans="1:11" x14ac:dyDescent="0.3">
      <c r="A268" s="42" t="s">
        <v>3021</v>
      </c>
      <c r="B268" s="42" t="s">
        <v>20303</v>
      </c>
      <c r="C268" s="42" t="s">
        <v>3072</v>
      </c>
      <c r="D268" s="42" t="s">
        <v>3073</v>
      </c>
      <c r="E268" s="42" t="s">
        <v>20303</v>
      </c>
      <c r="G268" t="str">
        <f t="shared" si="21"/>
        <v>FANCA</v>
      </c>
      <c r="H268" t="str">
        <f t="shared" si="22"/>
        <v>NM_001018112.2</v>
      </c>
      <c r="I268" t="str">
        <f t="shared" si="23"/>
        <v>ENST00000389302</v>
      </c>
      <c r="J268" t="str">
        <f t="shared" si="24"/>
        <v>ENSP00000373953</v>
      </c>
      <c r="K268" t="str">
        <f t="shared" si="25"/>
        <v>NM_001018112.2</v>
      </c>
    </row>
    <row r="269" spans="1:11" x14ac:dyDescent="0.3">
      <c r="A269" s="42" t="s">
        <v>3021</v>
      </c>
      <c r="B269" s="42" t="s">
        <v>20302</v>
      </c>
      <c r="C269" s="42" t="s">
        <v>3065</v>
      </c>
      <c r="D269" s="42" t="s">
        <v>3066</v>
      </c>
      <c r="E269" s="42" t="s">
        <v>20302</v>
      </c>
      <c r="G269" t="str">
        <f t="shared" si="21"/>
        <v>FANCA</v>
      </c>
      <c r="H269" t="str">
        <f t="shared" si="22"/>
        <v>NM_001286167.2</v>
      </c>
      <c r="I269" t="str">
        <f t="shared" si="23"/>
        <v>ENST00000568369</v>
      </c>
      <c r="J269" t="str">
        <f t="shared" si="24"/>
        <v>ENSP00000456829</v>
      </c>
      <c r="K269" t="str">
        <f t="shared" si="25"/>
        <v>NM_001286167.2</v>
      </c>
    </row>
    <row r="270" spans="1:11" x14ac:dyDescent="0.3">
      <c r="A270" s="42" t="s">
        <v>3021</v>
      </c>
      <c r="B270" s="42" t="s">
        <v>20304</v>
      </c>
      <c r="C270" s="42" t="s">
        <v>3079</v>
      </c>
      <c r="D270" s="42" t="s">
        <v>3080</v>
      </c>
      <c r="E270" s="42" t="s">
        <v>20304</v>
      </c>
      <c r="G270" t="str">
        <f t="shared" si="21"/>
        <v>FANCA</v>
      </c>
      <c r="H270" t="str">
        <f t="shared" si="22"/>
        <v>NM_001351830.1</v>
      </c>
      <c r="I270" t="str">
        <f t="shared" si="23"/>
        <v>ENST00000543736</v>
      </c>
      <c r="J270" t="str">
        <f t="shared" si="24"/>
        <v>ENSP00000443409</v>
      </c>
      <c r="K270" t="str">
        <f t="shared" si="25"/>
        <v>NM_001351830.1</v>
      </c>
    </row>
    <row r="271" spans="1:11" x14ac:dyDescent="0.3">
      <c r="A271" s="42" t="s">
        <v>3112</v>
      </c>
      <c r="B271" s="42" t="s">
        <v>19378</v>
      </c>
      <c r="C271" s="42" t="s">
        <v>3127</v>
      </c>
      <c r="D271" s="42" t="s">
        <v>3128</v>
      </c>
      <c r="E271" s="42" t="s">
        <v>20305</v>
      </c>
      <c r="G271" t="str">
        <f t="shared" si="21"/>
        <v>FANCC</v>
      </c>
      <c r="H271" t="str">
        <f t="shared" si="22"/>
        <v>NM_000136.2</v>
      </c>
      <c r="I271" t="str">
        <f t="shared" si="23"/>
        <v>ENST00000289081</v>
      </c>
      <c r="J271" t="str">
        <f t="shared" si="24"/>
        <v>ENSP00000289081</v>
      </c>
      <c r="K271" t="str">
        <f t="shared" si="25"/>
        <v>NM_000136.2 (Preferred)</v>
      </c>
    </row>
    <row r="272" spans="1:11" x14ac:dyDescent="0.3">
      <c r="A272" s="42" t="s">
        <v>3112</v>
      </c>
      <c r="B272" s="42" t="s">
        <v>19379</v>
      </c>
      <c r="C272" s="42" t="s">
        <v>3132</v>
      </c>
      <c r="D272" s="42" t="s">
        <v>3133</v>
      </c>
      <c r="E272" s="42" t="s">
        <v>19379</v>
      </c>
      <c r="G272" t="str">
        <f t="shared" si="21"/>
        <v>FANCC</v>
      </c>
      <c r="H272" t="str">
        <f t="shared" si="22"/>
        <v>NM_001243743.1</v>
      </c>
      <c r="I272" t="str">
        <f t="shared" si="23"/>
        <v>ENST00000375305</v>
      </c>
      <c r="J272" t="str">
        <f t="shared" si="24"/>
        <v>ENSP00000364454</v>
      </c>
      <c r="K272" t="str">
        <f t="shared" si="25"/>
        <v>NM_001243743.1</v>
      </c>
    </row>
    <row r="273" spans="1:11" x14ac:dyDescent="0.3">
      <c r="A273" s="42" t="s">
        <v>3112</v>
      </c>
      <c r="B273" s="42" t="s">
        <v>19380</v>
      </c>
      <c r="C273" s="42" t="s">
        <v>3123</v>
      </c>
      <c r="D273" s="42" t="s">
        <v>20306</v>
      </c>
      <c r="E273" s="42" t="s">
        <v>19380</v>
      </c>
      <c r="G273" t="str">
        <f t="shared" si="21"/>
        <v>FANCC</v>
      </c>
      <c r="H273" t="str">
        <f t="shared" si="22"/>
        <v>NM_001243744.1</v>
      </c>
      <c r="I273" t="str">
        <f t="shared" si="23"/>
        <v>ENST00000490972</v>
      </c>
      <c r="J273" t="str">
        <f t="shared" si="24"/>
        <v>ENSP00000479931</v>
      </c>
      <c r="K273" t="str">
        <f t="shared" si="25"/>
        <v>NM_001243744.1</v>
      </c>
    </row>
    <row r="274" spans="1:11" x14ac:dyDescent="0.3">
      <c r="A274" s="42" t="s">
        <v>3138</v>
      </c>
      <c r="B274" s="42" t="s">
        <v>19381</v>
      </c>
      <c r="C274" s="42" t="s">
        <v>3161</v>
      </c>
      <c r="D274" s="42" t="s">
        <v>3162</v>
      </c>
      <c r="E274" s="42" t="s">
        <v>19381</v>
      </c>
      <c r="G274" t="str">
        <f t="shared" si="21"/>
        <v>FANCD2</v>
      </c>
      <c r="H274" t="str">
        <f t="shared" si="22"/>
        <v>NM_001018115.2</v>
      </c>
      <c r="I274" t="str">
        <f t="shared" si="23"/>
        <v>ENST00000383807</v>
      </c>
      <c r="J274" t="str">
        <f t="shared" si="24"/>
        <v>ENSP00000373318</v>
      </c>
      <c r="K274" t="str">
        <f t="shared" si="25"/>
        <v>NM_001018115.2</v>
      </c>
    </row>
    <row r="275" spans="1:11" x14ac:dyDescent="0.3">
      <c r="A275" s="42" t="s">
        <v>3138</v>
      </c>
      <c r="B275" s="42" t="s">
        <v>19382</v>
      </c>
      <c r="C275" s="42" t="s">
        <v>3157</v>
      </c>
      <c r="D275" s="42" t="s">
        <v>3158</v>
      </c>
      <c r="E275" s="42" t="s">
        <v>19382</v>
      </c>
      <c r="G275" t="str">
        <f t="shared" si="21"/>
        <v>FANCD2</v>
      </c>
      <c r="H275" t="str">
        <f t="shared" si="22"/>
        <v>NM_001319984.1</v>
      </c>
      <c r="I275" t="str">
        <f t="shared" si="23"/>
        <v>ENST00000419585</v>
      </c>
      <c r="J275" t="str">
        <f t="shared" si="24"/>
        <v>ENSP00000398754</v>
      </c>
      <c r="K275" t="str">
        <f t="shared" si="25"/>
        <v>NM_001319984.1</v>
      </c>
    </row>
    <row r="276" spans="1:11" x14ac:dyDescent="0.3">
      <c r="A276" s="42" t="s">
        <v>3138</v>
      </c>
      <c r="B276" s="42" t="s">
        <v>19383</v>
      </c>
      <c r="C276" s="42" t="s">
        <v>3153</v>
      </c>
      <c r="D276" s="42" t="s">
        <v>3154</v>
      </c>
      <c r="E276" s="42" t="s">
        <v>20307</v>
      </c>
      <c r="G276" t="str">
        <f t="shared" si="21"/>
        <v>FANCD2</v>
      </c>
      <c r="H276" t="str">
        <f t="shared" si="22"/>
        <v>NM_033084.4</v>
      </c>
      <c r="I276" t="str">
        <f t="shared" si="23"/>
        <v>ENST00000287647</v>
      </c>
      <c r="J276" t="str">
        <f t="shared" si="24"/>
        <v>ENSP00000287647</v>
      </c>
      <c r="K276" t="str">
        <f t="shared" si="25"/>
        <v>NM_033084.4 (Preferred)</v>
      </c>
    </row>
    <row r="277" spans="1:11" x14ac:dyDescent="0.3">
      <c r="A277" s="42" t="s">
        <v>3174</v>
      </c>
      <c r="B277" s="42" t="s">
        <v>19384</v>
      </c>
      <c r="C277" s="42" t="s">
        <v>3175</v>
      </c>
      <c r="D277" s="42" t="s">
        <v>3176</v>
      </c>
      <c r="E277" s="42" t="s">
        <v>20308</v>
      </c>
      <c r="G277" t="str">
        <f t="shared" si="21"/>
        <v>FANCE</v>
      </c>
      <c r="H277" t="str">
        <f t="shared" si="22"/>
        <v>NM_021922.2</v>
      </c>
      <c r="I277" t="str">
        <f t="shared" si="23"/>
        <v>ENST00000229769</v>
      </c>
      <c r="J277" t="str">
        <f t="shared" si="24"/>
        <v>ENSP00000229769</v>
      </c>
      <c r="K277" t="str">
        <f t="shared" si="25"/>
        <v>NM_021922.2 (Preferred)</v>
      </c>
    </row>
    <row r="278" spans="1:11" x14ac:dyDescent="0.3">
      <c r="A278" s="42" t="s">
        <v>3180</v>
      </c>
      <c r="B278" s="42" t="s">
        <v>19385</v>
      </c>
      <c r="C278" s="42" t="s">
        <v>3181</v>
      </c>
      <c r="D278" s="42" t="s">
        <v>3182</v>
      </c>
      <c r="E278" s="42" t="s">
        <v>20309</v>
      </c>
      <c r="G278" t="str">
        <f t="shared" si="21"/>
        <v>FANCF</v>
      </c>
      <c r="H278" t="str">
        <f t="shared" si="22"/>
        <v>NM_022725.3</v>
      </c>
      <c r="I278" t="str">
        <f t="shared" si="23"/>
        <v>ENST00000327470</v>
      </c>
      <c r="J278" t="str">
        <f t="shared" si="24"/>
        <v>ENSP00000330875</v>
      </c>
      <c r="K278" t="str">
        <f t="shared" si="25"/>
        <v>NM_022725.3 (Preferred)</v>
      </c>
    </row>
    <row r="279" spans="1:11" x14ac:dyDescent="0.3">
      <c r="A279" s="42" t="s">
        <v>3186</v>
      </c>
      <c r="B279" s="42" t="s">
        <v>19386</v>
      </c>
      <c r="C279" s="42" t="s">
        <v>3192</v>
      </c>
      <c r="D279" s="42" t="s">
        <v>3193</v>
      </c>
      <c r="E279" s="42" t="s">
        <v>20310</v>
      </c>
      <c r="G279" t="str">
        <f t="shared" si="21"/>
        <v>FANCG</v>
      </c>
      <c r="H279" t="str">
        <f t="shared" si="22"/>
        <v>NM_004629.1</v>
      </c>
      <c r="I279" t="str">
        <f t="shared" si="23"/>
        <v>ENST00000378643</v>
      </c>
      <c r="J279" t="str">
        <f t="shared" si="24"/>
        <v>ENSP00000367910</v>
      </c>
      <c r="K279" t="str">
        <f t="shared" si="25"/>
        <v>NM_004629.1 (Preferred)</v>
      </c>
    </row>
    <row r="280" spans="1:11" x14ac:dyDescent="0.3">
      <c r="A280" s="42" t="s">
        <v>3208</v>
      </c>
      <c r="B280" s="42" t="s">
        <v>20311</v>
      </c>
      <c r="C280" s="42" t="s">
        <v>3236</v>
      </c>
      <c r="D280" s="42" t="s">
        <v>3237</v>
      </c>
      <c r="E280" s="42" t="s">
        <v>20312</v>
      </c>
      <c r="G280" t="str">
        <f t="shared" si="21"/>
        <v>FAS</v>
      </c>
      <c r="H280" t="str">
        <f t="shared" si="22"/>
        <v>NM_000043.6</v>
      </c>
      <c r="I280" t="str">
        <f t="shared" si="23"/>
        <v>ENST00000355740</v>
      </c>
      <c r="J280" t="str">
        <f t="shared" si="24"/>
        <v>ENSP00000347979</v>
      </c>
      <c r="K280" t="str">
        <f t="shared" si="25"/>
        <v>NM_000043.6 (Preferred)</v>
      </c>
    </row>
    <row r="281" spans="1:11" x14ac:dyDescent="0.3">
      <c r="A281" s="42" t="s">
        <v>3208</v>
      </c>
      <c r="B281" s="42" t="s">
        <v>19389</v>
      </c>
      <c r="C281" s="42" t="s">
        <v>3244</v>
      </c>
      <c r="D281" s="42" t="s">
        <v>3245</v>
      </c>
      <c r="E281" s="42" t="s">
        <v>19389</v>
      </c>
      <c r="G281" t="str">
        <f t="shared" si="21"/>
        <v>FAS</v>
      </c>
      <c r="H281" t="str">
        <f t="shared" si="22"/>
        <v>NM_152871.3</v>
      </c>
      <c r="I281" t="str">
        <f t="shared" si="23"/>
        <v>ENST00000357339</v>
      </c>
      <c r="J281" t="str">
        <f t="shared" si="24"/>
        <v>ENSP00000349896</v>
      </c>
      <c r="K281" t="str">
        <f t="shared" si="25"/>
        <v>NM_152871.3</v>
      </c>
    </row>
    <row r="282" spans="1:11" x14ac:dyDescent="0.3">
      <c r="A282" s="42" t="s">
        <v>3208</v>
      </c>
      <c r="B282" s="42" t="s">
        <v>19390</v>
      </c>
      <c r="C282" s="42" t="s">
        <v>3248</v>
      </c>
      <c r="D282" s="42" t="s">
        <v>3249</v>
      </c>
      <c r="E282" s="42" t="s">
        <v>19390</v>
      </c>
      <c r="G282" t="str">
        <f t="shared" si="21"/>
        <v>FAS</v>
      </c>
      <c r="H282" t="str">
        <f t="shared" si="22"/>
        <v>NM_152872.3</v>
      </c>
      <c r="I282" t="str">
        <f t="shared" si="23"/>
        <v>ENST00000355279</v>
      </c>
      <c r="J282" t="str">
        <f t="shared" si="24"/>
        <v>ENSP00000347426</v>
      </c>
      <c r="K282" t="str">
        <f t="shared" si="25"/>
        <v>NM_152872.3</v>
      </c>
    </row>
    <row r="283" spans="1:11" x14ac:dyDescent="0.3">
      <c r="A283" s="42" t="s">
        <v>107</v>
      </c>
      <c r="B283" s="42" t="s">
        <v>20316</v>
      </c>
      <c r="C283" s="42" t="s">
        <v>3264</v>
      </c>
      <c r="D283" s="42" t="s">
        <v>3265</v>
      </c>
      <c r="E283" s="42" t="s">
        <v>20316</v>
      </c>
      <c r="G283" t="str">
        <f t="shared" si="21"/>
        <v>FBXW7</v>
      </c>
      <c r="H283" t="str">
        <f t="shared" si="22"/>
        <v>NM_001013415.2</v>
      </c>
      <c r="I283" t="str">
        <f t="shared" si="23"/>
        <v>ENST00000296555</v>
      </c>
      <c r="J283" t="str">
        <f t="shared" si="24"/>
        <v>ENSP00000296555</v>
      </c>
      <c r="K283" t="str">
        <f t="shared" si="25"/>
        <v>NM_001013415.2</v>
      </c>
    </row>
    <row r="284" spans="1:11" x14ac:dyDescent="0.3">
      <c r="A284" s="42" t="s">
        <v>107</v>
      </c>
      <c r="B284" s="42" t="s">
        <v>19399</v>
      </c>
      <c r="C284" s="42" t="s">
        <v>3277</v>
      </c>
      <c r="D284" s="42" t="s">
        <v>3278</v>
      </c>
      <c r="E284" s="42" t="s">
        <v>19399</v>
      </c>
      <c r="G284" t="str">
        <f t="shared" si="21"/>
        <v>FBXW7</v>
      </c>
      <c r="H284" t="str">
        <f t="shared" si="22"/>
        <v>NM_001257069.1</v>
      </c>
      <c r="I284" t="str">
        <f t="shared" si="23"/>
        <v>ENST00000604872</v>
      </c>
      <c r="J284" t="str">
        <f t="shared" si="24"/>
        <v>ENSP00000474751</v>
      </c>
      <c r="K284" t="str">
        <f t="shared" si="25"/>
        <v>NM_001257069.1</v>
      </c>
    </row>
    <row r="285" spans="1:11" x14ac:dyDescent="0.3">
      <c r="A285" s="42" t="s">
        <v>107</v>
      </c>
      <c r="B285" s="42" t="s">
        <v>20313</v>
      </c>
      <c r="C285" s="42" t="s">
        <v>3256</v>
      </c>
      <c r="D285" s="42" t="s">
        <v>3257</v>
      </c>
      <c r="E285" s="42" t="s">
        <v>20313</v>
      </c>
      <c r="G285" t="str">
        <f t="shared" si="21"/>
        <v>FBXW7</v>
      </c>
      <c r="H285" t="str">
        <f t="shared" si="22"/>
        <v>NM_001349798.2</v>
      </c>
      <c r="I285" t="str">
        <f t="shared" si="23"/>
        <v>ENST00000281708</v>
      </c>
      <c r="J285" t="str">
        <f t="shared" si="24"/>
        <v>ENSP00000281708</v>
      </c>
      <c r="K285" t="str">
        <f t="shared" si="25"/>
        <v>NM_001349798.2</v>
      </c>
    </row>
    <row r="286" spans="1:11" x14ac:dyDescent="0.3">
      <c r="A286" s="42" t="s">
        <v>107</v>
      </c>
      <c r="B286" s="42" t="s">
        <v>20315</v>
      </c>
      <c r="C286" s="42" t="s">
        <v>3260</v>
      </c>
      <c r="D286" s="42" t="s">
        <v>3261</v>
      </c>
      <c r="E286" s="42" t="s">
        <v>20315</v>
      </c>
      <c r="G286" t="str">
        <f t="shared" si="21"/>
        <v>FBXW7</v>
      </c>
      <c r="H286" t="str">
        <f t="shared" si="22"/>
        <v>NM_018315.5</v>
      </c>
      <c r="I286" t="str">
        <f t="shared" si="23"/>
        <v>ENST00000263981</v>
      </c>
      <c r="J286" t="str">
        <f t="shared" si="24"/>
        <v>ENSP00000263981</v>
      </c>
      <c r="K286" t="str">
        <f t="shared" si="25"/>
        <v>NM_018315.5</v>
      </c>
    </row>
    <row r="287" spans="1:11" x14ac:dyDescent="0.3">
      <c r="A287" s="42" t="s">
        <v>107</v>
      </c>
      <c r="B287" s="42" t="s">
        <v>19401</v>
      </c>
      <c r="C287" s="42" t="s">
        <v>3268</v>
      </c>
      <c r="D287" s="42" t="s">
        <v>3269</v>
      </c>
      <c r="E287" s="42" t="s">
        <v>20314</v>
      </c>
      <c r="G287" t="str">
        <f t="shared" si="21"/>
        <v>FBXW7</v>
      </c>
      <c r="H287" t="str">
        <f t="shared" si="22"/>
        <v>NM_033632.3</v>
      </c>
      <c r="I287" t="str">
        <f t="shared" si="23"/>
        <v>ENST00000603548</v>
      </c>
      <c r="J287" t="str">
        <f t="shared" si="24"/>
        <v>ENSP00000474725</v>
      </c>
      <c r="K287" t="str">
        <f t="shared" si="25"/>
        <v>NM_033632.3 (Preferred)</v>
      </c>
    </row>
    <row r="288" spans="1:11" x14ac:dyDescent="0.3">
      <c r="A288" s="42" t="s">
        <v>3292</v>
      </c>
      <c r="B288" s="42" t="s">
        <v>20317</v>
      </c>
      <c r="C288" s="42" t="s">
        <v>3295</v>
      </c>
      <c r="D288" s="42" t="s">
        <v>3296</v>
      </c>
      <c r="E288" s="42" t="s">
        <v>20318</v>
      </c>
      <c r="G288" t="str">
        <f t="shared" si="21"/>
        <v>FGF4</v>
      </c>
      <c r="H288" t="str">
        <f t="shared" si="22"/>
        <v>NM_002007.4</v>
      </c>
      <c r="I288" t="str">
        <f t="shared" si="23"/>
        <v>ENST00000168712</v>
      </c>
      <c r="J288" t="str">
        <f t="shared" si="24"/>
        <v>ENSP00000168712</v>
      </c>
      <c r="K288" t="str">
        <f t="shared" si="25"/>
        <v>NM_002007.4 (Preferred)</v>
      </c>
    </row>
    <row r="289" spans="1:11" x14ac:dyDescent="0.3">
      <c r="A289" s="42" t="s">
        <v>3299</v>
      </c>
      <c r="B289" s="42" t="s">
        <v>19403</v>
      </c>
      <c r="C289" s="42" t="s">
        <v>3302</v>
      </c>
      <c r="D289" s="42" t="s">
        <v>3303</v>
      </c>
      <c r="E289" s="42" t="s">
        <v>20319</v>
      </c>
      <c r="G289" t="str">
        <f t="shared" si="21"/>
        <v>FGF6</v>
      </c>
      <c r="H289" t="str">
        <f t="shared" si="22"/>
        <v>NM_020996.2</v>
      </c>
      <c r="I289" t="str">
        <f t="shared" si="23"/>
        <v>ENST00000228837</v>
      </c>
      <c r="J289" t="str">
        <f t="shared" si="24"/>
        <v>ENSP00000228837</v>
      </c>
      <c r="K289" t="str">
        <f t="shared" si="25"/>
        <v>NM_020996.2 (Preferred)</v>
      </c>
    </row>
    <row r="290" spans="1:11" x14ac:dyDescent="0.3">
      <c r="A290" s="42" t="s">
        <v>3309</v>
      </c>
      <c r="B290" s="42" t="s">
        <v>19409</v>
      </c>
      <c r="C290" s="42" t="s">
        <v>3340</v>
      </c>
      <c r="D290" s="42" t="s">
        <v>3341</v>
      </c>
      <c r="E290" s="42" t="s">
        <v>19409</v>
      </c>
      <c r="G290" t="str">
        <f t="shared" si="21"/>
        <v>FGFR1</v>
      </c>
      <c r="H290" t="str">
        <f t="shared" si="22"/>
        <v>NM_001174063.1</v>
      </c>
      <c r="I290" t="str">
        <f t="shared" si="23"/>
        <v>ENST00000532791</v>
      </c>
      <c r="J290" t="str">
        <f t="shared" si="24"/>
        <v>ENSP00000432972</v>
      </c>
      <c r="K290" t="str">
        <f t="shared" si="25"/>
        <v>NM_001174063.1</v>
      </c>
    </row>
    <row r="291" spans="1:11" x14ac:dyDescent="0.3">
      <c r="A291" s="42" t="s">
        <v>3309</v>
      </c>
      <c r="B291" s="42" t="s">
        <v>19407</v>
      </c>
      <c r="C291" s="42" t="s">
        <v>3348</v>
      </c>
      <c r="D291" s="42" t="s">
        <v>3349</v>
      </c>
      <c r="E291" s="42" t="s">
        <v>19407</v>
      </c>
      <c r="G291" t="str">
        <f t="shared" si="21"/>
        <v>FGFR1</v>
      </c>
      <c r="H291" t="str">
        <f t="shared" si="22"/>
        <v>NM_001174064.1</v>
      </c>
      <c r="I291" t="str">
        <f t="shared" si="23"/>
        <v>ENST00000335922</v>
      </c>
      <c r="J291" t="str">
        <f t="shared" si="24"/>
        <v>ENSP00000337247</v>
      </c>
      <c r="K291" t="str">
        <f t="shared" si="25"/>
        <v>NM_001174064.1</v>
      </c>
    </row>
    <row r="292" spans="1:11" x14ac:dyDescent="0.3">
      <c r="A292" s="42" t="s">
        <v>3309</v>
      </c>
      <c r="B292" s="42" t="s">
        <v>19405</v>
      </c>
      <c r="C292" s="42" t="s">
        <v>3360</v>
      </c>
      <c r="D292" s="42" t="s">
        <v>3361</v>
      </c>
      <c r="E292" s="42" t="s">
        <v>19405</v>
      </c>
      <c r="G292" t="str">
        <f t="shared" si="21"/>
        <v>FGFR1</v>
      </c>
      <c r="H292" t="str">
        <f t="shared" si="22"/>
        <v>NM_001174065.1</v>
      </c>
      <c r="I292" t="str">
        <f t="shared" si="23"/>
        <v>ENST00000397113</v>
      </c>
      <c r="J292" t="str">
        <f t="shared" si="24"/>
        <v>ENSP00000380302</v>
      </c>
      <c r="K292" t="str">
        <f t="shared" si="25"/>
        <v>NM_001174065.1</v>
      </c>
    </row>
    <row r="293" spans="1:11" x14ac:dyDescent="0.3">
      <c r="A293" s="42" t="s">
        <v>3309</v>
      </c>
      <c r="B293" s="42" t="s">
        <v>19404</v>
      </c>
      <c r="C293" s="42" t="s">
        <v>3344</v>
      </c>
      <c r="D293" s="42" t="s">
        <v>3345</v>
      </c>
      <c r="E293" s="42" t="s">
        <v>19404</v>
      </c>
      <c r="G293" t="str">
        <f t="shared" si="21"/>
        <v>FGFR1</v>
      </c>
      <c r="H293" t="str">
        <f t="shared" si="22"/>
        <v>NM_001174067.1</v>
      </c>
      <c r="I293" t="str">
        <f t="shared" si="23"/>
        <v>ENST00000425967</v>
      </c>
      <c r="J293" t="str">
        <f t="shared" si="24"/>
        <v>ENSP00000393312</v>
      </c>
      <c r="K293" t="str">
        <f t="shared" si="25"/>
        <v>NM_001174067.1</v>
      </c>
    </row>
    <row r="294" spans="1:11" x14ac:dyDescent="0.3">
      <c r="A294" s="42" t="s">
        <v>3309</v>
      </c>
      <c r="B294" s="42" t="s">
        <v>19410</v>
      </c>
      <c r="C294" s="42" t="s">
        <v>3336</v>
      </c>
      <c r="D294" s="42" t="s">
        <v>3337</v>
      </c>
      <c r="E294" s="42" t="s">
        <v>19410</v>
      </c>
      <c r="G294" t="str">
        <f t="shared" si="21"/>
        <v>FGFR1</v>
      </c>
      <c r="H294" t="str">
        <f t="shared" si="22"/>
        <v>NM_015850.3</v>
      </c>
      <c r="I294" t="str">
        <f t="shared" si="23"/>
        <v>ENST00000397091</v>
      </c>
      <c r="J294" t="str">
        <f t="shared" si="24"/>
        <v>ENSP00000380280</v>
      </c>
      <c r="K294" t="str">
        <f t="shared" si="25"/>
        <v>NM_015850.3</v>
      </c>
    </row>
    <row r="295" spans="1:11" x14ac:dyDescent="0.3">
      <c r="A295" s="42" t="s">
        <v>3309</v>
      </c>
      <c r="B295" s="42" t="s">
        <v>19411</v>
      </c>
      <c r="C295" s="42" t="s">
        <v>3352</v>
      </c>
      <c r="D295" s="42" t="s">
        <v>3353</v>
      </c>
      <c r="E295" s="42" t="s">
        <v>19411</v>
      </c>
      <c r="G295" t="str">
        <f t="shared" si="21"/>
        <v>FGFR1</v>
      </c>
      <c r="H295" t="str">
        <f t="shared" si="22"/>
        <v>NM_023105.2</v>
      </c>
      <c r="I295" t="str">
        <f t="shared" si="23"/>
        <v>ENST00000356207</v>
      </c>
      <c r="J295" t="str">
        <f t="shared" si="24"/>
        <v>ENSP00000348537</v>
      </c>
      <c r="K295" t="str">
        <f t="shared" si="25"/>
        <v>NM_023105.2</v>
      </c>
    </row>
    <row r="296" spans="1:11" x14ac:dyDescent="0.3">
      <c r="A296" s="42" t="s">
        <v>3309</v>
      </c>
      <c r="B296" s="42" t="s">
        <v>19412</v>
      </c>
      <c r="C296" s="42" t="s">
        <v>3356</v>
      </c>
      <c r="D296" s="42" t="s">
        <v>3357</v>
      </c>
      <c r="E296" s="42" t="s">
        <v>19412</v>
      </c>
      <c r="G296" t="str">
        <f t="shared" si="21"/>
        <v>FGFR1</v>
      </c>
      <c r="H296" t="str">
        <f t="shared" si="22"/>
        <v>NM_023106.2</v>
      </c>
      <c r="I296" t="str">
        <f t="shared" si="23"/>
        <v>ENST00000326324</v>
      </c>
      <c r="J296" t="str">
        <f t="shared" si="24"/>
        <v>ENSP00000327229</v>
      </c>
      <c r="K296" t="str">
        <f t="shared" si="25"/>
        <v>NM_023106.2</v>
      </c>
    </row>
    <row r="297" spans="1:11" x14ac:dyDescent="0.3">
      <c r="A297" s="42" t="s">
        <v>3309</v>
      </c>
      <c r="B297" s="42" t="s">
        <v>19408</v>
      </c>
      <c r="C297" s="42" t="s">
        <v>3329</v>
      </c>
      <c r="D297" s="42" t="s">
        <v>3330</v>
      </c>
      <c r="E297" s="42" t="s">
        <v>20320</v>
      </c>
      <c r="G297" t="str">
        <f t="shared" si="21"/>
        <v>FGFR1</v>
      </c>
      <c r="H297" t="str">
        <f t="shared" si="22"/>
        <v>NM_023110.2</v>
      </c>
      <c r="I297" t="str">
        <f t="shared" si="23"/>
        <v>ENST00000447712</v>
      </c>
      <c r="J297" t="str">
        <f t="shared" si="24"/>
        <v>ENSP00000400162</v>
      </c>
      <c r="K297" t="str">
        <f t="shared" si="25"/>
        <v>NM_023110.2 (Preferred)</v>
      </c>
    </row>
    <row r="298" spans="1:11" x14ac:dyDescent="0.3">
      <c r="A298" s="42" t="s">
        <v>3419</v>
      </c>
      <c r="B298" s="42" t="s">
        <v>19413</v>
      </c>
      <c r="C298" s="42" t="s">
        <v>3431</v>
      </c>
      <c r="D298" s="42" t="s">
        <v>3432</v>
      </c>
      <c r="E298" s="42" t="s">
        <v>20321</v>
      </c>
      <c r="G298" t="str">
        <f t="shared" si="21"/>
        <v>FGFR2</v>
      </c>
      <c r="H298" t="str">
        <f t="shared" si="22"/>
        <v>NM_000141.4</v>
      </c>
      <c r="I298" t="str">
        <f t="shared" si="23"/>
        <v>ENST00000358487</v>
      </c>
      <c r="J298" t="str">
        <f t="shared" si="24"/>
        <v>ENSP00000351276</v>
      </c>
      <c r="K298" t="str">
        <f t="shared" si="25"/>
        <v>NM_000141.4 (Preferred)</v>
      </c>
    </row>
    <row r="299" spans="1:11" x14ac:dyDescent="0.3">
      <c r="A299" s="42" t="s">
        <v>3419</v>
      </c>
      <c r="B299" s="42" t="s">
        <v>19414</v>
      </c>
      <c r="C299" s="42" t="s">
        <v>3471</v>
      </c>
      <c r="D299" s="42" t="s">
        <v>3472</v>
      </c>
      <c r="E299" s="42" t="s">
        <v>19414</v>
      </c>
      <c r="G299" t="str">
        <f t="shared" si="21"/>
        <v>FGFR2</v>
      </c>
      <c r="H299" t="str">
        <f t="shared" si="22"/>
        <v>NM_001144913.1</v>
      </c>
      <c r="I299" t="str">
        <f t="shared" si="23"/>
        <v>ENST00000369056</v>
      </c>
      <c r="J299" t="str">
        <f t="shared" si="24"/>
        <v>ENSP00000358052</v>
      </c>
      <c r="K299" t="str">
        <f t="shared" si="25"/>
        <v>NM_001144913.1</v>
      </c>
    </row>
    <row r="300" spans="1:11" x14ac:dyDescent="0.3">
      <c r="A300" s="42" t="s">
        <v>3419</v>
      </c>
      <c r="B300" s="42" t="s">
        <v>19415</v>
      </c>
      <c r="C300" s="42" t="s">
        <v>3438</v>
      </c>
      <c r="D300" s="42" t="s">
        <v>3439</v>
      </c>
      <c r="E300" s="42" t="s">
        <v>19415</v>
      </c>
      <c r="G300" t="str">
        <f t="shared" si="21"/>
        <v>FGFR2</v>
      </c>
      <c r="H300" t="str">
        <f t="shared" si="22"/>
        <v>NM_001144914.1</v>
      </c>
      <c r="I300" t="str">
        <f t="shared" si="23"/>
        <v>ENST00000369061</v>
      </c>
      <c r="J300" t="str">
        <f t="shared" si="24"/>
        <v>ENSP00000358057</v>
      </c>
      <c r="K300" t="str">
        <f t="shared" si="25"/>
        <v>NM_001144914.1</v>
      </c>
    </row>
    <row r="301" spans="1:11" x14ac:dyDescent="0.3">
      <c r="A301" s="42" t="s">
        <v>3419</v>
      </c>
      <c r="B301" s="42" t="s">
        <v>19416</v>
      </c>
      <c r="C301" s="42" t="s">
        <v>3442</v>
      </c>
      <c r="D301" s="42" t="s">
        <v>3443</v>
      </c>
      <c r="E301" s="42" t="s">
        <v>19416</v>
      </c>
      <c r="G301" t="str">
        <f t="shared" si="21"/>
        <v>FGFR2</v>
      </c>
      <c r="H301" t="str">
        <f t="shared" si="22"/>
        <v>NM_001144915.1</v>
      </c>
      <c r="I301" t="str">
        <f t="shared" si="23"/>
        <v>ENST00000357555</v>
      </c>
      <c r="J301" t="str">
        <f t="shared" si="24"/>
        <v>ENSP00000350166</v>
      </c>
      <c r="K301" t="str">
        <f t="shared" si="25"/>
        <v>NM_001144915.1</v>
      </c>
    </row>
    <row r="302" spans="1:11" x14ac:dyDescent="0.3">
      <c r="A302" s="42" t="s">
        <v>3419</v>
      </c>
      <c r="B302" s="42" t="s">
        <v>19418</v>
      </c>
      <c r="C302" s="42" t="s">
        <v>3450</v>
      </c>
      <c r="D302" s="42" t="s">
        <v>3451</v>
      </c>
      <c r="E302" s="42" t="s">
        <v>19418</v>
      </c>
      <c r="G302" t="str">
        <f t="shared" si="21"/>
        <v>FGFR2</v>
      </c>
      <c r="H302" t="str">
        <f t="shared" si="22"/>
        <v>NM_001144917.1</v>
      </c>
      <c r="I302" t="str">
        <f t="shared" si="23"/>
        <v>ENST00000369060</v>
      </c>
      <c r="J302" t="str">
        <f t="shared" si="24"/>
        <v>ENSP00000358056</v>
      </c>
      <c r="K302" t="str">
        <f t="shared" si="25"/>
        <v>NM_001144917.1</v>
      </c>
    </row>
    <row r="303" spans="1:11" x14ac:dyDescent="0.3">
      <c r="A303" s="42" t="s">
        <v>3419</v>
      </c>
      <c r="B303" s="42" t="s">
        <v>19419</v>
      </c>
      <c r="C303" s="42" t="s">
        <v>3446</v>
      </c>
      <c r="D303" s="42" t="s">
        <v>3447</v>
      </c>
      <c r="E303" s="42" t="s">
        <v>19419</v>
      </c>
      <c r="G303" t="str">
        <f t="shared" si="21"/>
        <v>FGFR2</v>
      </c>
      <c r="H303" t="str">
        <f t="shared" si="22"/>
        <v>NM_001144918.1</v>
      </c>
      <c r="I303" t="str">
        <f t="shared" si="23"/>
        <v>ENST00000356226</v>
      </c>
      <c r="J303" t="str">
        <f t="shared" si="24"/>
        <v>ENSP00000348559</v>
      </c>
      <c r="K303" t="str">
        <f t="shared" si="25"/>
        <v>NM_001144918.1</v>
      </c>
    </row>
    <row r="304" spans="1:11" x14ac:dyDescent="0.3">
      <c r="A304" s="42" t="s">
        <v>3419</v>
      </c>
      <c r="B304" s="42" t="s">
        <v>19420</v>
      </c>
      <c r="C304" s="42" t="s">
        <v>3464</v>
      </c>
      <c r="D304" s="42" t="s">
        <v>3465</v>
      </c>
      <c r="E304" s="42" t="s">
        <v>19420</v>
      </c>
      <c r="G304" t="str">
        <f t="shared" si="21"/>
        <v>FGFR2</v>
      </c>
      <c r="H304" t="str">
        <f t="shared" si="22"/>
        <v>NM_001144919.1</v>
      </c>
      <c r="I304" t="str">
        <f t="shared" si="23"/>
        <v>ENST00000360144</v>
      </c>
      <c r="J304" t="str">
        <f t="shared" si="24"/>
        <v>ENSP00000353262</v>
      </c>
      <c r="K304" t="str">
        <f t="shared" si="25"/>
        <v>NM_001144919.1</v>
      </c>
    </row>
    <row r="305" spans="1:11" x14ac:dyDescent="0.3">
      <c r="A305" s="42" t="s">
        <v>3419</v>
      </c>
      <c r="B305" s="42" t="s">
        <v>19421</v>
      </c>
      <c r="C305" s="42" t="s">
        <v>3435</v>
      </c>
      <c r="D305" s="42" t="s">
        <v>3436</v>
      </c>
      <c r="E305" s="42" t="s">
        <v>19421</v>
      </c>
      <c r="G305" t="str">
        <f t="shared" si="21"/>
        <v>FGFR2</v>
      </c>
      <c r="H305" t="str">
        <f t="shared" si="22"/>
        <v>NM_001320654.1</v>
      </c>
      <c r="I305" t="str">
        <f t="shared" si="23"/>
        <v>ENST00000478859</v>
      </c>
      <c r="J305" t="str">
        <f t="shared" si="24"/>
        <v>ENSP00000474011</v>
      </c>
      <c r="K305" t="str">
        <f t="shared" si="25"/>
        <v>NM_001320654.1</v>
      </c>
    </row>
    <row r="306" spans="1:11" x14ac:dyDescent="0.3">
      <c r="A306" s="42" t="s">
        <v>3419</v>
      </c>
      <c r="B306" s="42" t="s">
        <v>19422</v>
      </c>
      <c r="C306" s="42" t="s">
        <v>3478</v>
      </c>
      <c r="D306" s="42" t="s">
        <v>3479</v>
      </c>
      <c r="E306" s="42" t="s">
        <v>19422</v>
      </c>
      <c r="G306" t="str">
        <f t="shared" si="21"/>
        <v>FGFR2</v>
      </c>
      <c r="H306" t="str">
        <f t="shared" si="22"/>
        <v>NM_001320658.1</v>
      </c>
      <c r="I306" t="str">
        <f t="shared" si="23"/>
        <v>ENST00000346997</v>
      </c>
      <c r="J306" t="str">
        <f t="shared" si="24"/>
        <v>ENSP00000263451</v>
      </c>
      <c r="K306" t="str">
        <f t="shared" si="25"/>
        <v>NM_001320658.1</v>
      </c>
    </row>
    <row r="307" spans="1:11" x14ac:dyDescent="0.3">
      <c r="A307" s="42" t="s">
        <v>3419</v>
      </c>
      <c r="B307" s="42" t="s">
        <v>19423</v>
      </c>
      <c r="C307" s="42" t="s">
        <v>3454</v>
      </c>
      <c r="D307" s="42" t="s">
        <v>3455</v>
      </c>
      <c r="E307" s="42" t="s">
        <v>19423</v>
      </c>
      <c r="G307" t="str">
        <f t="shared" si="21"/>
        <v>FGFR2</v>
      </c>
      <c r="H307" t="str">
        <f t="shared" si="22"/>
        <v>NM_022970.3</v>
      </c>
      <c r="I307" t="str">
        <f t="shared" si="23"/>
        <v>ENST00000457416</v>
      </c>
      <c r="J307" t="str">
        <f t="shared" si="24"/>
        <v>ENSP00000410294</v>
      </c>
      <c r="K307" t="str">
        <f t="shared" si="25"/>
        <v>NM_022970.3</v>
      </c>
    </row>
    <row r="308" spans="1:11" x14ac:dyDescent="0.3">
      <c r="A308" s="42" t="s">
        <v>3489</v>
      </c>
      <c r="B308" s="42" t="s">
        <v>19426</v>
      </c>
      <c r="C308" s="42" t="s">
        <v>3496</v>
      </c>
      <c r="D308" s="42" t="s">
        <v>3497</v>
      </c>
      <c r="E308" s="42" t="s">
        <v>19426</v>
      </c>
      <c r="G308" t="str">
        <f t="shared" si="21"/>
        <v>FGFR3</v>
      </c>
      <c r="H308" t="str">
        <f t="shared" si="22"/>
        <v>NM_000142.4</v>
      </c>
      <c r="I308" t="str">
        <f t="shared" si="23"/>
        <v>ENST00000440486</v>
      </c>
      <c r="J308" t="str">
        <f t="shared" si="24"/>
        <v>ENSP00000414914</v>
      </c>
      <c r="K308" t="str">
        <f t="shared" si="25"/>
        <v>NM_000142.4</v>
      </c>
    </row>
    <row r="309" spans="1:11" x14ac:dyDescent="0.3">
      <c r="A309" s="42" t="s">
        <v>3489</v>
      </c>
      <c r="B309" s="42" t="s">
        <v>19427</v>
      </c>
      <c r="C309" s="42" t="s">
        <v>3492</v>
      </c>
      <c r="D309" s="42" t="s">
        <v>3493</v>
      </c>
      <c r="E309" s="42" t="s">
        <v>20322</v>
      </c>
      <c r="G309" t="str">
        <f t="shared" si="21"/>
        <v>FGFR3</v>
      </c>
      <c r="H309" t="str">
        <f t="shared" si="22"/>
        <v>NM_001163213.1</v>
      </c>
      <c r="I309" t="str">
        <f t="shared" si="23"/>
        <v>ENST00000340107</v>
      </c>
      <c r="J309" t="str">
        <f t="shared" si="24"/>
        <v>ENSP00000339824</v>
      </c>
      <c r="K309" t="str">
        <f t="shared" si="25"/>
        <v>NM_001163213.1 (Preferred)</v>
      </c>
    </row>
    <row r="310" spans="1:11" x14ac:dyDescent="0.3">
      <c r="A310" s="42" t="s">
        <v>3489</v>
      </c>
      <c r="B310" s="42" t="s">
        <v>19428</v>
      </c>
      <c r="C310" s="42" t="s">
        <v>3506</v>
      </c>
      <c r="D310" s="42" t="s">
        <v>3507</v>
      </c>
      <c r="E310" s="42" t="s">
        <v>19428</v>
      </c>
      <c r="G310" t="str">
        <f t="shared" si="21"/>
        <v>FGFR3</v>
      </c>
      <c r="H310" t="str">
        <f t="shared" si="22"/>
        <v>NM_022965.3</v>
      </c>
      <c r="I310" t="str">
        <f t="shared" si="23"/>
        <v>ENST00000412135</v>
      </c>
      <c r="J310" t="str">
        <f t="shared" si="24"/>
        <v>ENSP00000412903</v>
      </c>
      <c r="K310" t="str">
        <f t="shared" si="25"/>
        <v>NM_022965.3</v>
      </c>
    </row>
    <row r="311" spans="1:11" x14ac:dyDescent="0.3">
      <c r="A311" s="42" t="s">
        <v>3518</v>
      </c>
      <c r="B311" s="42" t="s">
        <v>19429</v>
      </c>
      <c r="C311" s="42" t="s">
        <v>3532</v>
      </c>
      <c r="D311" s="42" t="s">
        <v>3533</v>
      </c>
      <c r="E311" s="42" t="s">
        <v>19429</v>
      </c>
      <c r="G311" t="str">
        <f t="shared" si="21"/>
        <v>FGFR4</v>
      </c>
      <c r="H311" t="str">
        <f t="shared" si="22"/>
        <v>NM_001291980.1</v>
      </c>
      <c r="I311" t="str">
        <f t="shared" si="23"/>
        <v>ENST00000393648</v>
      </c>
      <c r="J311" t="str">
        <f t="shared" si="24"/>
        <v>ENSP00000377259</v>
      </c>
      <c r="K311" t="str">
        <f t="shared" si="25"/>
        <v>NM_001291980.1</v>
      </c>
    </row>
    <row r="312" spans="1:11" x14ac:dyDescent="0.3">
      <c r="A312" s="42" t="s">
        <v>3518</v>
      </c>
      <c r="B312" s="42" t="s">
        <v>19430</v>
      </c>
      <c r="C312" s="42" t="s">
        <v>3535</v>
      </c>
      <c r="D312" s="42" t="s">
        <v>3536</v>
      </c>
      <c r="E312" s="42" t="s">
        <v>20323</v>
      </c>
      <c r="G312" t="str">
        <f t="shared" si="21"/>
        <v>FGFR4</v>
      </c>
      <c r="H312" t="str">
        <f t="shared" si="22"/>
        <v>NM_002011.4</v>
      </c>
      <c r="I312" t="str">
        <f t="shared" si="23"/>
        <v>ENST00000502906</v>
      </c>
      <c r="J312" t="str">
        <f t="shared" si="24"/>
        <v>ENSP00000424960</v>
      </c>
      <c r="K312" t="str">
        <f t="shared" si="25"/>
        <v>NM_002011.4 (Preferred)</v>
      </c>
    </row>
    <row r="313" spans="1:11" x14ac:dyDescent="0.3">
      <c r="A313" s="42" t="s">
        <v>3518</v>
      </c>
      <c r="B313" s="42" t="s">
        <v>19431</v>
      </c>
      <c r="C313" s="42" t="s">
        <v>3538</v>
      </c>
      <c r="D313" s="42" t="s">
        <v>3539</v>
      </c>
      <c r="E313" s="42" t="s">
        <v>19431</v>
      </c>
      <c r="G313" t="str">
        <f t="shared" si="21"/>
        <v>FGFR4</v>
      </c>
      <c r="H313" t="str">
        <f t="shared" si="22"/>
        <v>NM_022963.3</v>
      </c>
      <c r="I313" t="str">
        <f t="shared" si="23"/>
        <v>ENST00000393637</v>
      </c>
      <c r="J313" t="str">
        <f t="shared" si="24"/>
        <v>ENSP00000377254</v>
      </c>
      <c r="K313" t="str">
        <f t="shared" si="25"/>
        <v>NM_022963.3</v>
      </c>
    </row>
    <row r="314" spans="1:11" x14ac:dyDescent="0.3">
      <c r="A314" s="42" t="s">
        <v>3518</v>
      </c>
      <c r="B314" s="42" t="s">
        <v>19432</v>
      </c>
      <c r="C314" s="42" t="s">
        <v>3524</v>
      </c>
      <c r="D314" s="42" t="s">
        <v>3525</v>
      </c>
      <c r="E314" s="42" t="s">
        <v>19432</v>
      </c>
      <c r="G314" t="str">
        <f t="shared" si="21"/>
        <v>FGFR4</v>
      </c>
      <c r="H314" t="str">
        <f t="shared" si="22"/>
        <v>NM_213647.2</v>
      </c>
      <c r="I314" t="str">
        <f t="shared" si="23"/>
        <v>ENST00000292408</v>
      </c>
      <c r="J314" t="str">
        <f t="shared" si="24"/>
        <v>ENSP00000292408</v>
      </c>
      <c r="K314" t="str">
        <f t="shared" si="25"/>
        <v>NM_213647.2</v>
      </c>
    </row>
    <row r="315" spans="1:11" x14ac:dyDescent="0.3">
      <c r="A315" s="42" t="s">
        <v>3566</v>
      </c>
      <c r="B315" s="42" t="s">
        <v>19433</v>
      </c>
      <c r="C315" s="42" t="s">
        <v>3571</v>
      </c>
      <c r="D315" s="42" t="s">
        <v>3572</v>
      </c>
      <c r="E315" s="42" t="s">
        <v>20324</v>
      </c>
      <c r="G315" t="str">
        <f t="shared" si="21"/>
        <v>FH</v>
      </c>
      <c r="H315" t="str">
        <f t="shared" si="22"/>
        <v>NM_000143.3</v>
      </c>
      <c r="I315" t="str">
        <f t="shared" si="23"/>
        <v>ENST00000366560</v>
      </c>
      <c r="J315" t="str">
        <f t="shared" si="24"/>
        <v>ENSP00000355518</v>
      </c>
      <c r="K315" t="str">
        <f t="shared" si="25"/>
        <v>NM_000143.3 (Preferred)</v>
      </c>
    </row>
    <row r="316" spans="1:11" x14ac:dyDescent="0.3">
      <c r="A316" s="42" t="s">
        <v>3576</v>
      </c>
      <c r="B316" s="42" t="s">
        <v>20327</v>
      </c>
      <c r="C316" s="42" t="s">
        <v>3582</v>
      </c>
      <c r="D316" s="42" t="s">
        <v>3583</v>
      </c>
      <c r="E316" s="42" t="s">
        <v>20327</v>
      </c>
      <c r="G316" t="str">
        <f t="shared" si="21"/>
        <v>FLCN</v>
      </c>
      <c r="H316" t="str">
        <f t="shared" si="22"/>
        <v>NM_144606.6</v>
      </c>
      <c r="I316" t="str">
        <f t="shared" si="23"/>
        <v>ENST00000389169</v>
      </c>
      <c r="J316" t="str">
        <f t="shared" si="24"/>
        <v>ENSP00000373821</v>
      </c>
      <c r="K316" t="str">
        <f t="shared" si="25"/>
        <v>NM_144606.6</v>
      </c>
    </row>
    <row r="317" spans="1:11" x14ac:dyDescent="0.3">
      <c r="A317" s="42" t="s">
        <v>3576</v>
      </c>
      <c r="B317" s="42" t="s">
        <v>20325</v>
      </c>
      <c r="C317" s="42" t="s">
        <v>3577</v>
      </c>
      <c r="D317" s="42" t="s">
        <v>3578</v>
      </c>
      <c r="E317" s="42" t="s">
        <v>20326</v>
      </c>
      <c r="G317" t="str">
        <f t="shared" si="21"/>
        <v>FLCN</v>
      </c>
      <c r="H317" t="str">
        <f t="shared" si="22"/>
        <v>NM_144997.7</v>
      </c>
      <c r="I317" t="str">
        <f t="shared" si="23"/>
        <v>ENST00000285071</v>
      </c>
      <c r="J317" t="str">
        <f t="shared" si="24"/>
        <v>ENSP00000285071</v>
      </c>
      <c r="K317" t="str">
        <f t="shared" si="25"/>
        <v>NM_144997.7 (Preferred)</v>
      </c>
    </row>
    <row r="318" spans="1:11" x14ac:dyDescent="0.3">
      <c r="A318" s="42" t="s">
        <v>3604</v>
      </c>
      <c r="B318" s="42" t="s">
        <v>19440</v>
      </c>
      <c r="C318" s="42" t="s">
        <v>3617</v>
      </c>
      <c r="D318" s="42" t="s">
        <v>3618</v>
      </c>
      <c r="E318" s="42" t="s">
        <v>19440</v>
      </c>
      <c r="G318" t="str">
        <f t="shared" si="21"/>
        <v>FLRT2</v>
      </c>
      <c r="H318" t="str">
        <f t="shared" si="22"/>
        <v>NM_001346144.1</v>
      </c>
      <c r="I318" t="str">
        <f t="shared" si="23"/>
        <v>ENST00000554746</v>
      </c>
      <c r="J318" t="str">
        <f t="shared" si="24"/>
        <v>ENSP00000451050</v>
      </c>
      <c r="K318" t="str">
        <f t="shared" si="25"/>
        <v>NM_001346144.1</v>
      </c>
    </row>
    <row r="319" spans="1:11" x14ac:dyDescent="0.3">
      <c r="A319" s="42" t="s">
        <v>3604</v>
      </c>
      <c r="B319" s="42" t="s">
        <v>19439</v>
      </c>
      <c r="C319" s="42" t="s">
        <v>3613</v>
      </c>
      <c r="D319" s="42" t="s">
        <v>3614</v>
      </c>
      <c r="E319" s="42" t="s">
        <v>20328</v>
      </c>
      <c r="G319" t="str">
        <f t="shared" si="21"/>
        <v>FLRT2</v>
      </c>
      <c r="H319" t="str">
        <f t="shared" si="22"/>
        <v>NM_013231.5</v>
      </c>
      <c r="I319" t="str">
        <f t="shared" si="23"/>
        <v>ENST00000330753</v>
      </c>
      <c r="J319" t="str">
        <f t="shared" si="24"/>
        <v>ENSP00000332879</v>
      </c>
      <c r="K319" t="str">
        <f t="shared" si="25"/>
        <v>NM_013231.5 (Preferred)</v>
      </c>
    </row>
    <row r="320" spans="1:11" x14ac:dyDescent="0.3">
      <c r="A320" s="42" t="s">
        <v>17958</v>
      </c>
      <c r="B320" s="42" t="s">
        <v>19445</v>
      </c>
      <c r="C320" s="42" t="s">
        <v>17992</v>
      </c>
      <c r="D320" s="42" t="s">
        <v>18701</v>
      </c>
      <c r="E320" s="42" t="s">
        <v>19445</v>
      </c>
      <c r="G320" t="str">
        <f t="shared" si="21"/>
        <v>FLT1</v>
      </c>
      <c r="H320" t="str">
        <f t="shared" si="22"/>
        <v>NM_001160030.1</v>
      </c>
      <c r="I320" t="str">
        <f t="shared" si="23"/>
        <v>ENST00000541932</v>
      </c>
      <c r="J320" t="str">
        <f t="shared" si="24"/>
        <v>ENSP00000437631</v>
      </c>
      <c r="K320" t="str">
        <f t="shared" si="25"/>
        <v>NM_001160030.1</v>
      </c>
    </row>
    <row r="321" spans="1:11" x14ac:dyDescent="0.3">
      <c r="A321" s="42" t="s">
        <v>17958</v>
      </c>
      <c r="B321" s="42" t="s">
        <v>19447</v>
      </c>
      <c r="C321" s="42" t="s">
        <v>17995</v>
      </c>
      <c r="D321" s="42" t="s">
        <v>18704</v>
      </c>
      <c r="E321" s="42" t="s">
        <v>19447</v>
      </c>
      <c r="G321" t="str">
        <f t="shared" si="21"/>
        <v>FLT1</v>
      </c>
      <c r="H321" t="str">
        <f t="shared" si="22"/>
        <v>NM_001160031.1</v>
      </c>
      <c r="I321" t="str">
        <f t="shared" si="23"/>
        <v>ENST00000539099</v>
      </c>
      <c r="J321" t="str">
        <f t="shared" si="24"/>
        <v>ENSP00000442630</v>
      </c>
      <c r="K321" t="str">
        <f t="shared" si="25"/>
        <v>NM_001160031.1</v>
      </c>
    </row>
    <row r="322" spans="1:11" x14ac:dyDescent="0.3">
      <c r="A322" s="42" t="s">
        <v>17958</v>
      </c>
      <c r="B322" s="42" t="s">
        <v>19444</v>
      </c>
      <c r="C322" s="42" t="s">
        <v>17959</v>
      </c>
      <c r="D322" s="42" t="s">
        <v>18693</v>
      </c>
      <c r="E322" s="42" t="s">
        <v>20201</v>
      </c>
      <c r="G322" t="str">
        <f t="shared" si="21"/>
        <v>FLT1</v>
      </c>
      <c r="H322" t="str">
        <f t="shared" si="22"/>
        <v>NM_002019.4</v>
      </c>
      <c r="I322" t="str">
        <f t="shared" si="23"/>
        <v>ENST00000282397</v>
      </c>
      <c r="J322" t="str">
        <f t="shared" si="24"/>
        <v>ENSP00000282397</v>
      </c>
      <c r="K322" t="str">
        <f t="shared" si="25"/>
        <v>NM_002019.4 (Preferred)</v>
      </c>
    </row>
    <row r="323" spans="1:11" x14ac:dyDescent="0.3">
      <c r="A323" s="42" t="s">
        <v>16</v>
      </c>
      <c r="B323" s="42" t="s">
        <v>18886</v>
      </c>
      <c r="C323" s="42" t="s">
        <v>3630</v>
      </c>
      <c r="D323" s="42" t="s">
        <v>3631</v>
      </c>
      <c r="E323" s="42" t="s">
        <v>20117</v>
      </c>
      <c r="G323" t="str">
        <f t="shared" si="21"/>
        <v>FLT3</v>
      </c>
      <c r="H323" t="str">
        <f t="shared" si="22"/>
        <v>NM_004119.2</v>
      </c>
      <c r="I323" t="str">
        <f t="shared" si="23"/>
        <v>ENST00000241453</v>
      </c>
      <c r="J323" t="str">
        <f t="shared" si="24"/>
        <v>ENSP00000241453</v>
      </c>
      <c r="K323" t="str">
        <f t="shared" si="25"/>
        <v>NM_004119.2 (Preferred)</v>
      </c>
    </row>
    <row r="324" spans="1:11" x14ac:dyDescent="0.3">
      <c r="A324" s="42" t="s">
        <v>3638</v>
      </c>
      <c r="B324" s="42" t="s">
        <v>20331</v>
      </c>
      <c r="C324" s="42" t="s">
        <v>3653</v>
      </c>
      <c r="D324" s="42" t="s">
        <v>3654</v>
      </c>
      <c r="E324" s="42" t="s">
        <v>20331</v>
      </c>
      <c r="G324" t="str">
        <f t="shared" si="21"/>
        <v>FLT4</v>
      </c>
      <c r="H324" t="str">
        <f t="shared" si="22"/>
        <v>NM_001354989.1</v>
      </c>
      <c r="I324" t="str">
        <f t="shared" si="23"/>
        <v>ENST00000502649</v>
      </c>
      <c r="J324" t="str">
        <f t="shared" si="24"/>
        <v>ENSP00000426057</v>
      </c>
      <c r="K324" t="str">
        <f t="shared" si="25"/>
        <v>NM_001354989.1</v>
      </c>
    </row>
    <row r="325" spans="1:11" x14ac:dyDescent="0.3">
      <c r="A325" s="42" t="s">
        <v>3638</v>
      </c>
      <c r="B325" s="42" t="s">
        <v>19449</v>
      </c>
      <c r="C325" s="42" t="s">
        <v>3649</v>
      </c>
      <c r="D325" s="42" t="s">
        <v>3650</v>
      </c>
      <c r="E325" s="42" t="s">
        <v>19449</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3">
      <c r="A326" s="42" t="s">
        <v>3638</v>
      </c>
      <c r="B326" s="42" t="s">
        <v>20329</v>
      </c>
      <c r="C326" s="42" t="s">
        <v>3645</v>
      </c>
      <c r="D326" s="42" t="s">
        <v>3646</v>
      </c>
      <c r="E326" s="42" t="s">
        <v>20330</v>
      </c>
      <c r="G326" t="str">
        <f t="shared" si="26"/>
        <v>FLT4</v>
      </c>
      <c r="H326" t="str">
        <f t="shared" si="27"/>
        <v>NM_182925.5</v>
      </c>
      <c r="I326" t="str">
        <f t="shared" si="28"/>
        <v>ENST00000261937</v>
      </c>
      <c r="J326" t="str">
        <f t="shared" si="29"/>
        <v>ENSP00000261937</v>
      </c>
      <c r="K326" t="str">
        <f t="shared" si="30"/>
        <v>NM_182925.5 (Preferred)</v>
      </c>
    </row>
    <row r="327" spans="1:11" x14ac:dyDescent="0.3">
      <c r="A327" s="42" t="s">
        <v>3667</v>
      </c>
      <c r="B327" s="42" t="s">
        <v>20332</v>
      </c>
      <c r="C327" s="42" t="s">
        <v>3668</v>
      </c>
      <c r="D327" s="42" t="s">
        <v>3669</v>
      </c>
      <c r="E327" s="42" t="s">
        <v>20333</v>
      </c>
      <c r="G327" t="str">
        <f t="shared" si="26"/>
        <v>FOXL2</v>
      </c>
      <c r="H327" t="str">
        <f t="shared" si="27"/>
        <v>NM_023067.4</v>
      </c>
      <c r="I327" t="str">
        <f t="shared" si="28"/>
        <v>ENST00000330315</v>
      </c>
      <c r="J327" t="str">
        <f t="shared" si="29"/>
        <v>ENSP00000333188</v>
      </c>
      <c r="K327" t="str">
        <f t="shared" si="30"/>
        <v>NM_023067.4 (Preferred)</v>
      </c>
    </row>
    <row r="328" spans="1:11" x14ac:dyDescent="0.3">
      <c r="A328" s="42" t="s">
        <v>3672</v>
      </c>
      <c r="B328" s="42" t="s">
        <v>19453</v>
      </c>
      <c r="C328" s="42" t="s">
        <v>3697</v>
      </c>
      <c r="D328" s="42" t="s">
        <v>3698</v>
      </c>
      <c r="E328" s="42" t="s">
        <v>20334</v>
      </c>
      <c r="G328" t="str">
        <f t="shared" si="26"/>
        <v>FUBP1</v>
      </c>
      <c r="H328" t="str">
        <f t="shared" si="27"/>
        <v>NM_003902.4</v>
      </c>
      <c r="I328" t="str">
        <f t="shared" si="28"/>
        <v>ENST00000370768</v>
      </c>
      <c r="J328" t="str">
        <f t="shared" si="29"/>
        <v>ENSP00000359804</v>
      </c>
      <c r="K328" t="str">
        <f t="shared" si="30"/>
        <v>NM_003902.4 (Preferred)</v>
      </c>
    </row>
    <row r="329" spans="1:11" x14ac:dyDescent="0.3">
      <c r="A329" s="42" t="s">
        <v>3707</v>
      </c>
      <c r="B329" s="42" t="s">
        <v>20335</v>
      </c>
      <c r="C329" s="42" t="s">
        <v>3710</v>
      </c>
      <c r="D329" s="42" t="s">
        <v>3711</v>
      </c>
      <c r="E329" s="42" t="s">
        <v>20336</v>
      </c>
      <c r="G329" t="str">
        <f t="shared" si="26"/>
        <v>GALNT12</v>
      </c>
      <c r="H329" t="str">
        <f t="shared" si="27"/>
        <v>NM_024642.5</v>
      </c>
      <c r="I329" t="str">
        <f t="shared" si="28"/>
        <v>ENST00000375011</v>
      </c>
      <c r="J329" t="str">
        <f t="shared" si="29"/>
        <v>ENSP00000364150</v>
      </c>
      <c r="K329" t="str">
        <f t="shared" si="30"/>
        <v>NM_024642.5 (Preferred)</v>
      </c>
    </row>
    <row r="330" spans="1:11" x14ac:dyDescent="0.3">
      <c r="A330" s="42" t="s">
        <v>3714</v>
      </c>
      <c r="B330" s="42" t="s">
        <v>19456</v>
      </c>
      <c r="C330" s="42" t="s">
        <v>3715</v>
      </c>
      <c r="D330" s="42" t="s">
        <v>3716</v>
      </c>
      <c r="E330" s="42" t="s">
        <v>20337</v>
      </c>
      <c r="G330" t="str">
        <f t="shared" si="26"/>
        <v>GATA1</v>
      </c>
      <c r="H330" t="str">
        <f t="shared" si="27"/>
        <v>NM_002049.3</v>
      </c>
      <c r="I330" t="str">
        <f t="shared" si="28"/>
        <v>ENST00000376670</v>
      </c>
      <c r="J330" t="str">
        <f t="shared" si="29"/>
        <v>ENSP00000365858</v>
      </c>
      <c r="K330" t="str">
        <f t="shared" si="30"/>
        <v>NM_002049.3 (Preferred)</v>
      </c>
    </row>
    <row r="331" spans="1:11" x14ac:dyDescent="0.3">
      <c r="A331" s="42" t="s">
        <v>3726</v>
      </c>
      <c r="B331" s="42" t="s">
        <v>18884</v>
      </c>
      <c r="C331" s="42" t="s">
        <v>3739</v>
      </c>
      <c r="D331" s="42" t="s">
        <v>3740</v>
      </c>
      <c r="E331" s="42" t="s">
        <v>20118</v>
      </c>
      <c r="G331" t="str">
        <f t="shared" si="26"/>
        <v>GATA2</v>
      </c>
      <c r="H331" t="str">
        <f t="shared" si="27"/>
        <v>NM_001145661.1</v>
      </c>
      <c r="I331" t="str">
        <f t="shared" si="28"/>
        <v>ENST00000487848</v>
      </c>
      <c r="J331" t="str">
        <f t="shared" si="29"/>
        <v>ENSP00000417074</v>
      </c>
      <c r="K331" t="str">
        <f t="shared" si="30"/>
        <v>NM_001145661.1 (Preferred)</v>
      </c>
    </row>
    <row r="332" spans="1:11" x14ac:dyDescent="0.3">
      <c r="A332" s="42" t="s">
        <v>3726</v>
      </c>
      <c r="B332" s="42" t="s">
        <v>18885</v>
      </c>
      <c r="C332" s="42" t="s">
        <v>3734</v>
      </c>
      <c r="D332" s="42" t="s">
        <v>3735</v>
      </c>
      <c r="E332" s="42" t="s">
        <v>18885</v>
      </c>
      <c r="G332" t="str">
        <f t="shared" si="26"/>
        <v>GATA2</v>
      </c>
      <c r="H332" t="str">
        <f t="shared" si="27"/>
        <v>NM_001145662.1</v>
      </c>
      <c r="I332" t="str">
        <f t="shared" si="28"/>
        <v>ENST00000430265</v>
      </c>
      <c r="J332" t="str">
        <f t="shared" si="29"/>
        <v>ENSP00000400259</v>
      </c>
      <c r="K332" t="str">
        <f t="shared" si="30"/>
        <v>NM_001145662.1</v>
      </c>
    </row>
    <row r="333" spans="1:11" x14ac:dyDescent="0.3">
      <c r="A333" s="42" t="s">
        <v>3726</v>
      </c>
      <c r="B333" s="42" t="s">
        <v>18883</v>
      </c>
      <c r="C333" s="42" t="s">
        <v>3729</v>
      </c>
      <c r="D333" s="42" t="s">
        <v>3730</v>
      </c>
      <c r="E333" s="42" t="s">
        <v>18883</v>
      </c>
      <c r="G333" t="str">
        <f t="shared" si="26"/>
        <v>GATA2</v>
      </c>
      <c r="H333" t="str">
        <f t="shared" si="27"/>
        <v>NM_032638.4</v>
      </c>
      <c r="I333" t="str">
        <f t="shared" si="28"/>
        <v>ENST00000341105</v>
      </c>
      <c r="J333" t="str">
        <f t="shared" si="29"/>
        <v>ENSP00000345681</v>
      </c>
      <c r="K333" t="str">
        <f t="shared" si="30"/>
        <v>NM_032638.4</v>
      </c>
    </row>
    <row r="334" spans="1:11" x14ac:dyDescent="0.3">
      <c r="A334" s="42" t="s">
        <v>3748</v>
      </c>
      <c r="B334" s="42" t="s">
        <v>20338</v>
      </c>
      <c r="C334" s="42" t="s">
        <v>3753</v>
      </c>
      <c r="D334" s="42" t="s">
        <v>3754</v>
      </c>
      <c r="E334" s="42" t="s">
        <v>20338</v>
      </c>
      <c r="G334" t="str">
        <f t="shared" si="26"/>
        <v>GATA3</v>
      </c>
      <c r="H334" t="str">
        <f t="shared" si="27"/>
        <v>NM_001002295.2</v>
      </c>
      <c r="I334" t="str">
        <f t="shared" si="28"/>
        <v>ENST00000379328</v>
      </c>
      <c r="J334" t="str">
        <f t="shared" si="29"/>
        <v>ENSP00000368632</v>
      </c>
      <c r="K334" t="str">
        <f t="shared" si="30"/>
        <v>NM_001002295.2</v>
      </c>
    </row>
    <row r="335" spans="1:11" x14ac:dyDescent="0.3">
      <c r="A335" s="42" t="s">
        <v>3748</v>
      </c>
      <c r="B335" s="42" t="s">
        <v>19458</v>
      </c>
      <c r="C335" s="42" t="s">
        <v>3757</v>
      </c>
      <c r="D335" s="42" t="s">
        <v>3758</v>
      </c>
      <c r="E335" s="42" t="s">
        <v>19458</v>
      </c>
      <c r="G335" t="str">
        <f t="shared" si="26"/>
        <v>GATA3</v>
      </c>
      <c r="H335" t="str">
        <f t="shared" si="27"/>
        <v>NM_002051.2</v>
      </c>
      <c r="I335" t="str">
        <f t="shared" si="28"/>
        <v>ENST00000346208</v>
      </c>
      <c r="J335" t="str">
        <f t="shared" si="29"/>
        <v>ENSP00000341619</v>
      </c>
      <c r="K335" t="str">
        <f t="shared" si="30"/>
        <v>NM_002051.2</v>
      </c>
    </row>
    <row r="336" spans="1:11" x14ac:dyDescent="0.3">
      <c r="A336" s="42" t="s">
        <v>3761</v>
      </c>
      <c r="B336" s="42" t="s">
        <v>20339</v>
      </c>
      <c r="C336" s="42" t="s">
        <v>3762</v>
      </c>
      <c r="D336" s="42" t="s">
        <v>3763</v>
      </c>
      <c r="E336" s="42" t="s">
        <v>20340</v>
      </c>
      <c r="G336" t="str">
        <f t="shared" si="26"/>
        <v>GEN1</v>
      </c>
      <c r="H336" t="str">
        <f t="shared" si="27"/>
        <v>NM_001130009.3</v>
      </c>
      <c r="I336" t="str">
        <f t="shared" si="28"/>
        <v>ENST00000381254</v>
      </c>
      <c r="J336" t="str">
        <f t="shared" si="29"/>
        <v>ENSP00000370653</v>
      </c>
      <c r="K336" t="str">
        <f t="shared" si="30"/>
        <v>NM_001130009.3 (Preferred)</v>
      </c>
    </row>
    <row r="337" spans="1:11" x14ac:dyDescent="0.3">
      <c r="A337" s="42" t="s">
        <v>3761</v>
      </c>
      <c r="B337" s="42" t="s">
        <v>19460</v>
      </c>
      <c r="C337" s="42" t="s">
        <v>3766</v>
      </c>
      <c r="D337" s="42" t="s">
        <v>3767</v>
      </c>
      <c r="E337" s="42" t="s">
        <v>19460</v>
      </c>
      <c r="G337" t="str">
        <f t="shared" si="26"/>
        <v>GEN1</v>
      </c>
      <c r="H337" t="str">
        <f t="shared" si="27"/>
        <v>NM_182625.4</v>
      </c>
      <c r="I337" t="str">
        <f t="shared" si="28"/>
        <v>ENST00000317402</v>
      </c>
      <c r="J337" t="str">
        <f t="shared" si="29"/>
        <v>ENSP00000318977</v>
      </c>
      <c r="K337" t="str">
        <f t="shared" si="30"/>
        <v>NM_182625.4</v>
      </c>
    </row>
    <row r="338" spans="1:11" x14ac:dyDescent="0.3">
      <c r="A338" s="42" t="s">
        <v>155</v>
      </c>
      <c r="B338" s="42" t="s">
        <v>18860</v>
      </c>
      <c r="C338" s="42" t="s">
        <v>3786</v>
      </c>
      <c r="D338" s="42" t="s">
        <v>3787</v>
      </c>
      <c r="E338" s="42" t="s">
        <v>18860</v>
      </c>
      <c r="G338" t="str">
        <f t="shared" si="26"/>
        <v>GJB3</v>
      </c>
      <c r="H338" t="str">
        <f t="shared" si="27"/>
        <v>NM_001005752.1</v>
      </c>
      <c r="I338" t="str">
        <f t="shared" si="28"/>
        <v>ENST00000373362</v>
      </c>
      <c r="J338" t="str">
        <f t="shared" si="29"/>
        <v>ENSP00000362460</v>
      </c>
      <c r="K338" t="str">
        <f t="shared" si="30"/>
        <v>NM_001005752.1</v>
      </c>
    </row>
    <row r="339" spans="1:11" x14ac:dyDescent="0.3">
      <c r="A339" s="42" t="s">
        <v>155</v>
      </c>
      <c r="B339" s="42" t="s">
        <v>18858</v>
      </c>
      <c r="C339" s="42" t="s">
        <v>3782</v>
      </c>
      <c r="D339" s="42" t="s">
        <v>3783</v>
      </c>
      <c r="E339" s="42" t="s">
        <v>18859</v>
      </c>
      <c r="G339" t="str">
        <f t="shared" si="26"/>
        <v>GJB3</v>
      </c>
      <c r="H339" t="str">
        <f t="shared" si="27"/>
        <v>NM_024009.2</v>
      </c>
      <c r="I339" t="str">
        <f t="shared" si="28"/>
        <v>ENST00000373366</v>
      </c>
      <c r="J339" t="str">
        <f t="shared" si="29"/>
        <v>ENSP00000362464</v>
      </c>
      <c r="K339" t="str">
        <f t="shared" si="30"/>
        <v>NM_024009.2 (Preferred)</v>
      </c>
    </row>
    <row r="340" spans="1:11" x14ac:dyDescent="0.3">
      <c r="A340" s="42" t="s">
        <v>3789</v>
      </c>
      <c r="B340" s="42" t="s">
        <v>20341</v>
      </c>
      <c r="C340" s="42" t="s">
        <v>3796</v>
      </c>
      <c r="D340" s="42" t="s">
        <v>3797</v>
      </c>
      <c r="E340" s="42" t="s">
        <v>20342</v>
      </c>
      <c r="G340" t="str">
        <f t="shared" si="26"/>
        <v>GNA11</v>
      </c>
      <c r="H340" t="str">
        <f t="shared" si="27"/>
        <v>NM_002067.5</v>
      </c>
      <c r="I340" t="str">
        <f t="shared" si="28"/>
        <v>ENST00000078429</v>
      </c>
      <c r="J340" t="str">
        <f t="shared" si="29"/>
        <v>ENSP00000078429</v>
      </c>
      <c r="K340" t="str">
        <f t="shared" si="30"/>
        <v>NM_002067.5 (Preferred)</v>
      </c>
    </row>
    <row r="341" spans="1:11" x14ac:dyDescent="0.3">
      <c r="A341" s="42" t="s">
        <v>3807</v>
      </c>
      <c r="B341" s="42" t="s">
        <v>19462</v>
      </c>
      <c r="C341" s="42" t="s">
        <v>3808</v>
      </c>
      <c r="D341" s="42" t="s">
        <v>3809</v>
      </c>
      <c r="E341" s="42" t="s">
        <v>20343</v>
      </c>
      <c r="G341" t="str">
        <f t="shared" si="26"/>
        <v>GNAQ</v>
      </c>
      <c r="H341" t="str">
        <f t="shared" si="27"/>
        <v>NM_002072.4</v>
      </c>
      <c r="I341" t="str">
        <f t="shared" si="28"/>
        <v>ENST00000286548</v>
      </c>
      <c r="J341" t="str">
        <f t="shared" si="29"/>
        <v>ENSP00000286548</v>
      </c>
      <c r="K341" t="str">
        <f t="shared" si="30"/>
        <v>NM_002072.4 (Preferred)</v>
      </c>
    </row>
    <row r="342" spans="1:11" x14ac:dyDescent="0.3">
      <c r="A342" s="42" t="s">
        <v>103</v>
      </c>
      <c r="B342" s="42" t="s">
        <v>18903</v>
      </c>
      <c r="C342" s="42" t="s">
        <v>3896</v>
      </c>
      <c r="D342" s="42" t="s">
        <v>3897</v>
      </c>
      <c r="E342" s="42" t="s">
        <v>18903</v>
      </c>
      <c r="G342" t="str">
        <f t="shared" si="26"/>
        <v>GNAS</v>
      </c>
      <c r="H342" t="str">
        <f t="shared" si="27"/>
        <v>NM_000516.5</v>
      </c>
      <c r="I342" t="str">
        <f t="shared" si="28"/>
        <v>ENST00000371085</v>
      </c>
      <c r="J342" t="str">
        <f t="shared" si="29"/>
        <v>ENSP00000360126</v>
      </c>
      <c r="K342" t="str">
        <f t="shared" si="30"/>
        <v>NM_000516.5</v>
      </c>
    </row>
    <row r="343" spans="1:11" x14ac:dyDescent="0.3">
      <c r="A343" s="42" t="s">
        <v>103</v>
      </c>
      <c r="B343" s="42" t="s">
        <v>18901</v>
      </c>
      <c r="C343" s="42" t="s">
        <v>3892</v>
      </c>
      <c r="D343" s="42" t="s">
        <v>3893</v>
      </c>
      <c r="E343" s="42" t="s">
        <v>18901</v>
      </c>
      <c r="G343" t="str">
        <f t="shared" si="26"/>
        <v>GNAS</v>
      </c>
      <c r="H343" t="str">
        <f t="shared" si="27"/>
        <v>NM_001077488.1</v>
      </c>
      <c r="I343" t="str">
        <f t="shared" si="28"/>
        <v>ENST00000354359</v>
      </c>
      <c r="J343" t="str">
        <f t="shared" si="29"/>
        <v>ENSP00000346328</v>
      </c>
      <c r="K343" t="str">
        <f t="shared" si="30"/>
        <v>NM_001077488.1</v>
      </c>
    </row>
    <row r="344" spans="1:11" x14ac:dyDescent="0.3">
      <c r="A344" s="42" t="s">
        <v>103</v>
      </c>
      <c r="B344" s="42" t="s">
        <v>18905</v>
      </c>
      <c r="C344" s="42" t="s">
        <v>3906</v>
      </c>
      <c r="D344" s="42" t="s">
        <v>3907</v>
      </c>
      <c r="E344" s="42" t="s">
        <v>18905</v>
      </c>
      <c r="G344" t="str">
        <f t="shared" si="26"/>
        <v>GNAS</v>
      </c>
      <c r="H344" t="str">
        <f t="shared" si="27"/>
        <v>NM_001077489.3</v>
      </c>
      <c r="I344" t="str">
        <f t="shared" si="28"/>
        <v>ENST00000265620</v>
      </c>
      <c r="J344" t="str">
        <f t="shared" si="29"/>
        <v>ENSP00000265620</v>
      </c>
      <c r="K344" t="str">
        <f t="shared" si="30"/>
        <v>NM_001077489.3</v>
      </c>
    </row>
    <row r="345" spans="1:11" x14ac:dyDescent="0.3">
      <c r="A345" s="42" t="s">
        <v>103</v>
      </c>
      <c r="B345" s="42" t="s">
        <v>18900</v>
      </c>
      <c r="C345" s="42" t="s">
        <v>3904</v>
      </c>
      <c r="D345" s="42" t="s">
        <v>3905</v>
      </c>
      <c r="E345" s="42" t="s">
        <v>18900</v>
      </c>
      <c r="G345" t="str">
        <f t="shared" si="26"/>
        <v>GNAS</v>
      </c>
      <c r="H345" t="str">
        <f t="shared" si="27"/>
        <v>NM_001077490.2</v>
      </c>
      <c r="I345" t="str">
        <f t="shared" si="28"/>
        <v>ENST00000306120</v>
      </c>
      <c r="J345" t="str">
        <f t="shared" si="29"/>
        <v>ENSP00000302237</v>
      </c>
      <c r="K345" t="str">
        <f t="shared" si="30"/>
        <v>NM_001077490.2</v>
      </c>
    </row>
    <row r="346" spans="1:11" x14ac:dyDescent="0.3">
      <c r="A346" s="42" t="s">
        <v>103</v>
      </c>
      <c r="B346" s="42" t="s">
        <v>18906</v>
      </c>
      <c r="C346" s="42" t="s">
        <v>3886</v>
      </c>
      <c r="D346" s="42" t="s">
        <v>3887</v>
      </c>
      <c r="E346" s="42" t="s">
        <v>18906</v>
      </c>
      <c r="G346" t="str">
        <f t="shared" si="26"/>
        <v>GNAS</v>
      </c>
      <c r="H346" t="str">
        <f t="shared" si="27"/>
        <v>NM_001309840.1</v>
      </c>
      <c r="I346" t="str">
        <f t="shared" si="28"/>
        <v>ENST00000313949</v>
      </c>
      <c r="J346" t="str">
        <f t="shared" si="29"/>
        <v>ENSP00000323571</v>
      </c>
      <c r="K346" t="str">
        <f t="shared" si="30"/>
        <v>NM_001309840.1</v>
      </c>
    </row>
    <row r="347" spans="1:11" x14ac:dyDescent="0.3">
      <c r="A347" s="42" t="s">
        <v>103</v>
      </c>
      <c r="B347" s="42" t="s">
        <v>18907</v>
      </c>
      <c r="C347" s="42" t="s">
        <v>3919</v>
      </c>
      <c r="D347" s="42" t="s">
        <v>3920</v>
      </c>
      <c r="E347" s="42" t="s">
        <v>18907</v>
      </c>
      <c r="G347" t="str">
        <f t="shared" si="26"/>
        <v>GNAS</v>
      </c>
      <c r="H347" t="str">
        <f t="shared" si="27"/>
        <v>NM_001309842.1</v>
      </c>
      <c r="I347" t="str">
        <f t="shared" si="28"/>
        <v>ENST00000371081</v>
      </c>
      <c r="J347" t="str">
        <f t="shared" si="29"/>
        <v>ENSP00000360122</v>
      </c>
      <c r="K347" t="str">
        <f t="shared" si="30"/>
        <v>NM_001309842.1</v>
      </c>
    </row>
    <row r="348" spans="1:11" x14ac:dyDescent="0.3">
      <c r="A348" s="42" t="s">
        <v>103</v>
      </c>
      <c r="B348" s="42" t="s">
        <v>18902</v>
      </c>
      <c r="C348" s="42" t="s">
        <v>3889</v>
      </c>
      <c r="D348" s="42" t="s">
        <v>3890</v>
      </c>
      <c r="E348" s="42" t="s">
        <v>18902</v>
      </c>
      <c r="G348" t="str">
        <f t="shared" si="26"/>
        <v>GNAS</v>
      </c>
      <c r="H348" t="str">
        <f t="shared" si="27"/>
        <v>NM_016592.3</v>
      </c>
      <c r="I348" t="str">
        <f t="shared" si="28"/>
        <v>ENST00000371075</v>
      </c>
      <c r="J348" t="str">
        <f t="shared" si="29"/>
        <v>ENSP00000360115</v>
      </c>
      <c r="K348" t="str">
        <f t="shared" si="30"/>
        <v>NM_016592.3</v>
      </c>
    </row>
    <row r="349" spans="1:11" x14ac:dyDescent="0.3">
      <c r="A349" s="42" t="s">
        <v>103</v>
      </c>
      <c r="B349" s="42" t="s">
        <v>18899</v>
      </c>
      <c r="C349" s="42" t="s">
        <v>3876</v>
      </c>
      <c r="D349" s="42" t="s">
        <v>3877</v>
      </c>
      <c r="E349" s="42" t="s">
        <v>18919</v>
      </c>
      <c r="G349" t="str">
        <f t="shared" si="26"/>
        <v>GNAS</v>
      </c>
      <c r="H349" t="str">
        <f t="shared" si="27"/>
        <v>NM_080425.3</v>
      </c>
      <c r="I349" t="str">
        <f t="shared" si="28"/>
        <v>ENST00000371100</v>
      </c>
      <c r="J349" t="str">
        <f t="shared" si="29"/>
        <v>ENSP00000360141</v>
      </c>
      <c r="K349" t="str">
        <f t="shared" si="30"/>
        <v>NM_080425.3 (Preferred)</v>
      </c>
    </row>
    <row r="350" spans="1:11" x14ac:dyDescent="0.3">
      <c r="A350" s="42" t="s">
        <v>103</v>
      </c>
      <c r="B350" s="42" t="s">
        <v>18904</v>
      </c>
      <c r="C350" s="42" t="s">
        <v>3900</v>
      </c>
      <c r="D350" s="42" t="s">
        <v>3901</v>
      </c>
      <c r="E350" s="42" t="s">
        <v>18904</v>
      </c>
      <c r="G350" t="str">
        <f t="shared" si="26"/>
        <v>GNAS</v>
      </c>
      <c r="H350" t="str">
        <f t="shared" si="27"/>
        <v>NM_080426.3</v>
      </c>
      <c r="I350" t="str">
        <f t="shared" si="28"/>
        <v>ENST00000371095</v>
      </c>
      <c r="J350" t="str">
        <f t="shared" si="29"/>
        <v>ENSP00000360136</v>
      </c>
      <c r="K350" t="str">
        <f t="shared" si="30"/>
        <v>NM_080426.3</v>
      </c>
    </row>
    <row r="351" spans="1:11" x14ac:dyDescent="0.3">
      <c r="A351" s="42" t="s">
        <v>3957</v>
      </c>
      <c r="B351" s="42" t="s">
        <v>19469</v>
      </c>
      <c r="C351" s="42" t="s">
        <v>3966</v>
      </c>
      <c r="D351" s="42" t="s">
        <v>3967</v>
      </c>
      <c r="E351" s="42" t="s">
        <v>19469</v>
      </c>
      <c r="G351" t="str">
        <f t="shared" si="26"/>
        <v>GREM1</v>
      </c>
      <c r="H351" t="str">
        <f t="shared" si="27"/>
        <v>NM_001191323.1</v>
      </c>
      <c r="I351" t="str">
        <f t="shared" si="28"/>
        <v>ENST00000560830</v>
      </c>
      <c r="J351" t="str">
        <f t="shared" si="29"/>
        <v>ENSP00000453141</v>
      </c>
      <c r="K351" t="str">
        <f t="shared" si="30"/>
        <v>NM_001191323.1</v>
      </c>
    </row>
    <row r="352" spans="1:11" x14ac:dyDescent="0.3">
      <c r="A352" s="42" t="s">
        <v>3957</v>
      </c>
      <c r="B352" s="42" t="s">
        <v>20346</v>
      </c>
      <c r="C352" s="42" t="s">
        <v>20344</v>
      </c>
      <c r="D352" s="42" t="s">
        <v>20345</v>
      </c>
      <c r="E352" s="42" t="s">
        <v>20347</v>
      </c>
      <c r="G352" t="str">
        <f t="shared" si="26"/>
        <v>GREM1</v>
      </c>
      <c r="H352" t="str">
        <f t="shared" si="27"/>
        <v>NM_013372.7</v>
      </c>
      <c r="I352" t="str">
        <f t="shared" si="28"/>
        <v>ENST00000622074</v>
      </c>
      <c r="J352" t="str">
        <f t="shared" si="29"/>
        <v>ENSP00000478319</v>
      </c>
      <c r="K352" t="str">
        <f t="shared" si="30"/>
        <v>NM_013372.7 (Preferred)</v>
      </c>
    </row>
    <row r="353" spans="1:11" x14ac:dyDescent="0.3">
      <c r="A353" s="42" t="s">
        <v>3972</v>
      </c>
      <c r="B353" s="42" t="s">
        <v>19473</v>
      </c>
      <c r="C353" s="42" t="s">
        <v>3983</v>
      </c>
      <c r="D353" s="42" t="s">
        <v>3984</v>
      </c>
      <c r="E353" s="42" t="s">
        <v>19473</v>
      </c>
      <c r="G353" t="str">
        <f t="shared" si="26"/>
        <v>GRIN2A</v>
      </c>
      <c r="H353" t="str">
        <f t="shared" si="27"/>
        <v>NM_000833.4</v>
      </c>
      <c r="I353" t="str">
        <f t="shared" si="28"/>
        <v>ENST00000396573</v>
      </c>
      <c r="J353" t="str">
        <f t="shared" si="29"/>
        <v>ENSP00000379818</v>
      </c>
      <c r="K353" t="str">
        <f t="shared" si="30"/>
        <v>NM_000833.4</v>
      </c>
    </row>
    <row r="354" spans="1:11" x14ac:dyDescent="0.3">
      <c r="A354" s="42" t="s">
        <v>3972</v>
      </c>
      <c r="B354" s="42" t="s">
        <v>20348</v>
      </c>
      <c r="C354" s="42" t="s">
        <v>3987</v>
      </c>
      <c r="D354" s="42" t="s">
        <v>3988</v>
      </c>
      <c r="E354" s="42" t="s">
        <v>20349</v>
      </c>
      <c r="G354" t="str">
        <f t="shared" si="26"/>
        <v>GRIN2A</v>
      </c>
      <c r="H354" t="str">
        <f t="shared" si="27"/>
        <v>NM_001134407.3</v>
      </c>
      <c r="I354" t="str">
        <f t="shared" si="28"/>
        <v>ENST00000330684</v>
      </c>
      <c r="J354" t="str">
        <f t="shared" si="29"/>
        <v>ENSP00000332549</v>
      </c>
      <c r="K354" t="str">
        <f t="shared" si="30"/>
        <v>NM_001134407.3 (Preferred)</v>
      </c>
    </row>
    <row r="355" spans="1:11" x14ac:dyDescent="0.3">
      <c r="A355" s="42" t="s">
        <v>3972</v>
      </c>
      <c r="B355" s="42" t="s">
        <v>19471</v>
      </c>
      <c r="C355" s="42" t="s">
        <v>3994</v>
      </c>
      <c r="D355" s="42" t="s">
        <v>3995</v>
      </c>
      <c r="E355" s="42" t="s">
        <v>19471</v>
      </c>
      <c r="G355" t="str">
        <f t="shared" si="26"/>
        <v>GRIN2A</v>
      </c>
      <c r="H355" t="str">
        <f t="shared" si="27"/>
        <v>NM_001134408.2</v>
      </c>
      <c r="I355" t="str">
        <f t="shared" si="28"/>
        <v>ENST00000562109</v>
      </c>
      <c r="J355" t="str">
        <f t="shared" si="29"/>
        <v>ENSP00000454998</v>
      </c>
      <c r="K355" t="str">
        <f t="shared" si="30"/>
        <v>NM_001134408.2</v>
      </c>
    </row>
    <row r="356" spans="1:11" x14ac:dyDescent="0.3">
      <c r="A356" s="42" t="s">
        <v>4005</v>
      </c>
      <c r="B356" s="42" t="s">
        <v>20350</v>
      </c>
      <c r="C356" s="42" t="s">
        <v>4013</v>
      </c>
      <c r="D356" s="42" t="s">
        <v>4014</v>
      </c>
      <c r="E356" s="42" t="s">
        <v>20351</v>
      </c>
      <c r="G356" t="str">
        <f t="shared" si="26"/>
        <v>H3F3A</v>
      </c>
      <c r="H356" t="str">
        <f t="shared" si="27"/>
        <v>NM_002107.5</v>
      </c>
      <c r="I356" t="str">
        <f t="shared" si="28"/>
        <v>ENST00000366815</v>
      </c>
      <c r="J356" t="str">
        <f t="shared" si="29"/>
        <v>ENSP00000355780</v>
      </c>
      <c r="K356" t="str">
        <f t="shared" si="30"/>
        <v>NM_002107.5 (Preferred)</v>
      </c>
    </row>
    <row r="357" spans="1:11" x14ac:dyDescent="0.3">
      <c r="A357" s="42" t="s">
        <v>4019</v>
      </c>
      <c r="B357" s="42" t="s">
        <v>20352</v>
      </c>
      <c r="C357" s="42" t="s">
        <v>4020</v>
      </c>
      <c r="D357" s="42" t="s">
        <v>4021</v>
      </c>
      <c r="E357" s="42" t="s">
        <v>20353</v>
      </c>
      <c r="G357" t="str">
        <f t="shared" si="26"/>
        <v>HGF</v>
      </c>
      <c r="H357" t="str">
        <f t="shared" si="27"/>
        <v>NM_000601.6</v>
      </c>
      <c r="I357" t="str">
        <f t="shared" si="28"/>
        <v>ENST00000222390</v>
      </c>
      <c r="J357" t="str">
        <f t="shared" si="29"/>
        <v>ENSP00000222390</v>
      </c>
      <c r="K357" t="str">
        <f t="shared" si="30"/>
        <v>NM_000601.6 (Preferred)</v>
      </c>
    </row>
    <row r="358" spans="1:11" x14ac:dyDescent="0.3">
      <c r="A358" s="42" t="s">
        <v>4019</v>
      </c>
      <c r="B358" s="42" t="s">
        <v>19476</v>
      </c>
      <c r="C358" s="42" t="s">
        <v>4035</v>
      </c>
      <c r="D358" s="42" t="s">
        <v>4036</v>
      </c>
      <c r="E358" s="42" t="s">
        <v>19476</v>
      </c>
      <c r="G358" t="str">
        <f t="shared" si="26"/>
        <v>HGF</v>
      </c>
      <c r="H358" t="str">
        <f t="shared" si="27"/>
        <v>NM_001010931.2</v>
      </c>
      <c r="I358" t="str">
        <f t="shared" si="28"/>
        <v>ENST00000444829</v>
      </c>
      <c r="J358" t="str">
        <f t="shared" si="29"/>
        <v>ENSP00000389854</v>
      </c>
      <c r="K358" t="str">
        <f t="shared" si="30"/>
        <v>NM_001010931.2</v>
      </c>
    </row>
    <row r="359" spans="1:11" x14ac:dyDescent="0.3">
      <c r="A359" s="42" t="s">
        <v>4019</v>
      </c>
      <c r="B359" s="42" t="s">
        <v>19477</v>
      </c>
      <c r="C359" s="42" t="s">
        <v>4024</v>
      </c>
      <c r="D359" s="42" t="s">
        <v>4025</v>
      </c>
      <c r="E359" s="42" t="s">
        <v>19477</v>
      </c>
      <c r="G359" t="str">
        <f t="shared" si="26"/>
        <v>HGF</v>
      </c>
      <c r="H359" t="str">
        <f t="shared" si="27"/>
        <v>NM_001010932.2</v>
      </c>
      <c r="I359" t="str">
        <f t="shared" si="28"/>
        <v>ENST00000457544</v>
      </c>
      <c r="J359" t="str">
        <f t="shared" si="29"/>
        <v>ENSP00000391238</v>
      </c>
      <c r="K359" t="str">
        <f t="shared" si="30"/>
        <v>NM_001010932.2</v>
      </c>
    </row>
    <row r="360" spans="1:11" x14ac:dyDescent="0.3">
      <c r="A360" s="42" t="s">
        <v>4019</v>
      </c>
      <c r="B360" s="42" t="s">
        <v>19478</v>
      </c>
      <c r="C360" s="42" t="s">
        <v>4039</v>
      </c>
      <c r="D360" s="42" t="s">
        <v>4040</v>
      </c>
      <c r="E360" s="42" t="s">
        <v>19478</v>
      </c>
      <c r="G360" t="str">
        <f t="shared" si="26"/>
        <v>HGF</v>
      </c>
      <c r="H360" t="str">
        <f t="shared" si="27"/>
        <v>NM_001010933.2</v>
      </c>
      <c r="I360" t="str">
        <f t="shared" si="28"/>
        <v>ENST00000453411</v>
      </c>
      <c r="J360" t="str">
        <f t="shared" si="29"/>
        <v>ENSP00000408270</v>
      </c>
      <c r="K360" t="str">
        <f t="shared" si="30"/>
        <v>NM_001010933.2</v>
      </c>
    </row>
    <row r="361" spans="1:11" x14ac:dyDescent="0.3">
      <c r="A361" s="42" t="s">
        <v>4019</v>
      </c>
      <c r="B361" s="42" t="s">
        <v>19479</v>
      </c>
      <c r="C361" s="42" t="s">
        <v>4028</v>
      </c>
      <c r="D361" s="42" t="s">
        <v>4029</v>
      </c>
      <c r="E361" s="42" t="s">
        <v>19479</v>
      </c>
      <c r="G361" t="str">
        <f t="shared" si="26"/>
        <v>HGF</v>
      </c>
      <c r="H361" t="str">
        <f t="shared" si="27"/>
        <v>NM_001010934.2</v>
      </c>
      <c r="I361" t="str">
        <f t="shared" si="28"/>
        <v>ENST00000423064</v>
      </c>
      <c r="J361" t="str">
        <f t="shared" si="29"/>
        <v>ENSP00000413829</v>
      </c>
      <c r="K361" t="str">
        <f t="shared" si="30"/>
        <v>NM_001010934.2</v>
      </c>
    </row>
    <row r="362" spans="1:11" x14ac:dyDescent="0.3">
      <c r="A362" s="42" t="s">
        <v>4054</v>
      </c>
      <c r="B362" s="42" t="s">
        <v>19480</v>
      </c>
      <c r="C362" s="42" t="s">
        <v>20354</v>
      </c>
      <c r="D362" s="42" t="s">
        <v>20355</v>
      </c>
      <c r="E362" s="42" t="s">
        <v>20356</v>
      </c>
      <c r="G362" t="str">
        <f t="shared" si="26"/>
        <v>HIST1H3B</v>
      </c>
      <c r="H362" t="str">
        <f t="shared" si="27"/>
        <v>NM_003537.3</v>
      </c>
      <c r="I362" t="str">
        <f t="shared" si="28"/>
        <v>ENST00000621411</v>
      </c>
      <c r="J362" t="str">
        <f t="shared" si="29"/>
        <v>ENSP00000484841</v>
      </c>
      <c r="K362" t="str">
        <f t="shared" si="30"/>
        <v>NM_003537.3 (Preferred)</v>
      </c>
    </row>
    <row r="363" spans="1:11" x14ac:dyDescent="0.3">
      <c r="A363" s="42" t="s">
        <v>4059</v>
      </c>
      <c r="B363" s="42" t="s">
        <v>19481</v>
      </c>
      <c r="C363" s="42" t="s">
        <v>4075</v>
      </c>
      <c r="D363" s="42" t="s">
        <v>4076</v>
      </c>
      <c r="E363" s="42" t="s">
        <v>19481</v>
      </c>
      <c r="G363" t="str">
        <f t="shared" si="26"/>
        <v>HNF1A</v>
      </c>
      <c r="H363" t="str">
        <f t="shared" si="27"/>
        <v>NM_000545.6</v>
      </c>
      <c r="I363" t="str">
        <f t="shared" si="28"/>
        <v>ENST00000257555</v>
      </c>
      <c r="J363" t="str">
        <f t="shared" si="29"/>
        <v>ENSP00000257555</v>
      </c>
      <c r="K363" t="str">
        <f t="shared" si="30"/>
        <v>NM_000545.6</v>
      </c>
    </row>
    <row r="364" spans="1:11" x14ac:dyDescent="0.3">
      <c r="A364" s="42" t="s">
        <v>4059</v>
      </c>
      <c r="B364" s="42" t="s">
        <v>19482</v>
      </c>
      <c r="C364" s="42" t="s">
        <v>4089</v>
      </c>
      <c r="D364" s="42" t="s">
        <v>4090</v>
      </c>
      <c r="E364" s="42" t="s">
        <v>20357</v>
      </c>
      <c r="G364" t="str">
        <f t="shared" si="26"/>
        <v>HNF1A</v>
      </c>
      <c r="H364" t="str">
        <f t="shared" si="27"/>
        <v>NM_001306179.1</v>
      </c>
      <c r="I364" t="str">
        <f t="shared" si="28"/>
        <v>ENST00000544413</v>
      </c>
      <c r="J364" t="str">
        <f t="shared" si="29"/>
        <v>ENSP00000438804</v>
      </c>
      <c r="K364" t="str">
        <f t="shared" si="30"/>
        <v>NM_001306179.1 (Preferred)</v>
      </c>
    </row>
    <row r="365" spans="1:11" x14ac:dyDescent="0.3">
      <c r="A365" s="42" t="s">
        <v>139</v>
      </c>
      <c r="B365" s="42" t="s">
        <v>19483</v>
      </c>
      <c r="C365" s="42" t="s">
        <v>4123</v>
      </c>
      <c r="D365" s="42" t="s">
        <v>4124</v>
      </c>
      <c r="E365" s="42" t="s">
        <v>19483</v>
      </c>
      <c r="G365" t="str">
        <f t="shared" si="26"/>
        <v>HNRNPK</v>
      </c>
      <c r="H365" t="str">
        <f t="shared" si="27"/>
        <v>NM_001318186.1</v>
      </c>
      <c r="I365" t="str">
        <f t="shared" si="28"/>
        <v>ENST00000457156</v>
      </c>
      <c r="J365" t="str">
        <f t="shared" si="29"/>
        <v>ENSP00000409456</v>
      </c>
      <c r="K365" t="str">
        <f t="shared" si="30"/>
        <v>NM_001318186.1</v>
      </c>
    </row>
    <row r="366" spans="1:11" x14ac:dyDescent="0.3">
      <c r="A366" s="42" t="s">
        <v>139</v>
      </c>
      <c r="B366" s="42" t="s">
        <v>19485</v>
      </c>
      <c r="C366" s="42" t="s">
        <v>4120</v>
      </c>
      <c r="D366" s="42" t="s">
        <v>4121</v>
      </c>
      <c r="E366" s="42" t="s">
        <v>19485</v>
      </c>
      <c r="G366" t="str">
        <f t="shared" si="26"/>
        <v>HNRNPK</v>
      </c>
      <c r="H366" t="str">
        <f t="shared" si="27"/>
        <v>NM_001318188.1</v>
      </c>
      <c r="I366" t="str">
        <f t="shared" si="28"/>
        <v>ENST00000360384</v>
      </c>
      <c r="J366" t="str">
        <f t="shared" si="29"/>
        <v>ENSP00000353552</v>
      </c>
      <c r="K366" t="str">
        <f t="shared" si="30"/>
        <v>NM_001318188.1</v>
      </c>
    </row>
    <row r="367" spans="1:11" x14ac:dyDescent="0.3">
      <c r="A367" s="42" t="s">
        <v>139</v>
      </c>
      <c r="B367" s="42" t="s">
        <v>19486</v>
      </c>
      <c r="C367" s="42" t="s">
        <v>4110</v>
      </c>
      <c r="D367" s="42" t="s">
        <v>4111</v>
      </c>
      <c r="E367" s="42" t="s">
        <v>20359</v>
      </c>
      <c r="G367" t="str">
        <f t="shared" si="26"/>
        <v>HNRNPK</v>
      </c>
      <c r="H367" t="str">
        <f t="shared" si="27"/>
        <v>NM_002140.4</v>
      </c>
      <c r="I367" t="str">
        <f t="shared" si="28"/>
        <v>ENST00000376281</v>
      </c>
      <c r="J367" t="str">
        <f t="shared" si="29"/>
        <v>ENSP00000365458</v>
      </c>
      <c r="K367" t="str">
        <f t="shared" si="30"/>
        <v>NM_002140.4 (Preferred)</v>
      </c>
    </row>
    <row r="368" spans="1:11" x14ac:dyDescent="0.3">
      <c r="A368" s="42" t="s">
        <v>139</v>
      </c>
      <c r="B368" s="42" t="s">
        <v>19487</v>
      </c>
      <c r="C368" s="42" t="s">
        <v>4113</v>
      </c>
      <c r="D368" s="42" t="s">
        <v>4114</v>
      </c>
      <c r="E368" s="42" t="s">
        <v>19487</v>
      </c>
      <c r="G368" t="str">
        <f t="shared" si="26"/>
        <v>HNRNPK</v>
      </c>
      <c r="H368" t="str">
        <f t="shared" si="27"/>
        <v>NM_031262.3</v>
      </c>
      <c r="I368" t="str">
        <f t="shared" si="28"/>
        <v>ENST00000376264</v>
      </c>
      <c r="J368" t="str">
        <f t="shared" si="29"/>
        <v>ENSP00000365440</v>
      </c>
      <c r="K368" t="str">
        <f t="shared" si="30"/>
        <v>NM_031262.3</v>
      </c>
    </row>
    <row r="369" spans="1:11" x14ac:dyDescent="0.3">
      <c r="A369" s="42" t="s">
        <v>139</v>
      </c>
      <c r="B369" s="42" t="s">
        <v>20358</v>
      </c>
      <c r="C369" s="42" t="s">
        <v>4106</v>
      </c>
      <c r="D369" s="42" t="s">
        <v>4107</v>
      </c>
      <c r="E369" s="42" t="s">
        <v>20358</v>
      </c>
      <c r="G369" t="str">
        <f t="shared" si="26"/>
        <v>HNRNPK</v>
      </c>
      <c r="H369" t="str">
        <f t="shared" si="27"/>
        <v>NM_031263.4</v>
      </c>
      <c r="I369" t="str">
        <f t="shared" si="28"/>
        <v>ENST00000376263</v>
      </c>
      <c r="J369" t="str">
        <f t="shared" si="29"/>
        <v>ENSP00000365439</v>
      </c>
      <c r="K369" t="str">
        <f t="shared" si="30"/>
        <v>NM_031263.4</v>
      </c>
    </row>
    <row r="370" spans="1:11" x14ac:dyDescent="0.3">
      <c r="A370" s="42" t="s">
        <v>4137</v>
      </c>
      <c r="B370" s="42" t="s">
        <v>19489</v>
      </c>
      <c r="C370" s="42" t="s">
        <v>4138</v>
      </c>
      <c r="D370" s="42" t="s">
        <v>4139</v>
      </c>
      <c r="E370" s="42" t="s">
        <v>20360</v>
      </c>
      <c r="G370" t="str">
        <f t="shared" si="26"/>
        <v>HOXB13</v>
      </c>
      <c r="H370" t="str">
        <f t="shared" si="27"/>
        <v>NM_006361.5</v>
      </c>
      <c r="I370" t="str">
        <f t="shared" si="28"/>
        <v>ENST00000290295</v>
      </c>
      <c r="J370" t="str">
        <f t="shared" si="29"/>
        <v>ENSP00000290295</v>
      </c>
      <c r="K370" t="str">
        <f t="shared" si="30"/>
        <v>NM_006361.5 (Preferred)</v>
      </c>
    </row>
    <row r="371" spans="1:11" x14ac:dyDescent="0.3">
      <c r="A371" s="42" t="s">
        <v>4142</v>
      </c>
      <c r="B371" s="42" t="s">
        <v>19490</v>
      </c>
      <c r="C371" s="42" t="s">
        <v>4160</v>
      </c>
      <c r="D371" s="42" t="s">
        <v>4161</v>
      </c>
      <c r="E371" s="42" t="s">
        <v>19490</v>
      </c>
      <c r="G371" t="str">
        <f t="shared" si="26"/>
        <v>HRAS</v>
      </c>
      <c r="H371" t="str">
        <f t="shared" si="27"/>
        <v>NM_001130442.2</v>
      </c>
      <c r="I371" t="str">
        <f t="shared" si="28"/>
        <v>ENST00000451590</v>
      </c>
      <c r="J371" t="str">
        <f t="shared" si="29"/>
        <v>ENSP00000407586</v>
      </c>
      <c r="K371" t="str">
        <f t="shared" si="30"/>
        <v>NM_001130442.2</v>
      </c>
    </row>
    <row r="372" spans="1:11" x14ac:dyDescent="0.3">
      <c r="A372" s="42" t="s">
        <v>4142</v>
      </c>
      <c r="B372" s="42" t="s">
        <v>20361</v>
      </c>
      <c r="C372" s="42" t="s">
        <v>4170</v>
      </c>
      <c r="D372" s="42" t="s">
        <v>4171</v>
      </c>
      <c r="E372" s="42" t="s">
        <v>20362</v>
      </c>
      <c r="G372" t="str">
        <f t="shared" si="26"/>
        <v>HRAS</v>
      </c>
      <c r="H372" t="str">
        <f t="shared" si="27"/>
        <v>NM_005343.4</v>
      </c>
      <c r="I372" t="str">
        <f t="shared" si="28"/>
        <v>ENST00000311189</v>
      </c>
      <c r="J372" t="str">
        <f t="shared" si="29"/>
        <v>ENSP00000309845</v>
      </c>
      <c r="K372" t="str">
        <f t="shared" si="30"/>
        <v>NM_005343.4 (Preferred)</v>
      </c>
    </row>
    <row r="373" spans="1:11" x14ac:dyDescent="0.3">
      <c r="A373" s="42" t="s">
        <v>4142</v>
      </c>
      <c r="B373" s="42" t="s">
        <v>19493</v>
      </c>
      <c r="C373" s="42" t="s">
        <v>4156</v>
      </c>
      <c r="D373" s="42" t="s">
        <v>4157</v>
      </c>
      <c r="E373" s="42" t="s">
        <v>19493</v>
      </c>
      <c r="G373" t="str">
        <f t="shared" si="26"/>
        <v>HRAS</v>
      </c>
      <c r="H373" t="str">
        <f t="shared" si="27"/>
        <v>NM_176795.4</v>
      </c>
      <c r="I373" t="str">
        <f t="shared" si="28"/>
        <v>ENST00000417302</v>
      </c>
      <c r="J373" t="str">
        <f t="shared" si="29"/>
        <v>ENSP00000388246</v>
      </c>
      <c r="K373" t="str">
        <f t="shared" si="30"/>
        <v>NM_176795.4</v>
      </c>
    </row>
    <row r="374" spans="1:11" x14ac:dyDescent="0.3">
      <c r="A374" s="42" t="s">
        <v>4173</v>
      </c>
      <c r="B374" s="42" t="s">
        <v>19495</v>
      </c>
      <c r="C374" s="42" t="s">
        <v>4182</v>
      </c>
      <c r="D374" s="42" t="s">
        <v>4183</v>
      </c>
      <c r="E374" s="42" t="s">
        <v>20363</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3">
      <c r="A375" s="42" t="s">
        <v>4173</v>
      </c>
      <c r="B375" s="42" t="s">
        <v>19494</v>
      </c>
      <c r="C375" s="42" t="s">
        <v>4186</v>
      </c>
      <c r="D375" s="42" t="s">
        <v>4187</v>
      </c>
      <c r="E375" s="42" t="s">
        <v>19494</v>
      </c>
      <c r="G375" t="str">
        <f t="shared" si="26"/>
        <v>HSP90AA1</v>
      </c>
      <c r="H375" t="str">
        <f t="shared" si="27"/>
        <v>NM_005348.3</v>
      </c>
      <c r="I375" t="str">
        <f t="shared" si="28"/>
        <v>ENST00000216281</v>
      </c>
      <c r="J375" t="str">
        <f t="shared" si="29"/>
        <v>ENSP00000216281</v>
      </c>
      <c r="K375" t="str">
        <f t="shared" si="30"/>
        <v>NM_005348.3</v>
      </c>
    </row>
    <row r="376" spans="1:11" x14ac:dyDescent="0.3">
      <c r="A376" s="42" t="s">
        <v>4204</v>
      </c>
      <c r="B376" s="42" t="s">
        <v>20364</v>
      </c>
      <c r="C376" s="42" t="s">
        <v>4209</v>
      </c>
      <c r="D376" s="42" t="s">
        <v>4210</v>
      </c>
      <c r="E376" s="42" t="s">
        <v>20365</v>
      </c>
      <c r="G376" t="str">
        <f t="shared" si="26"/>
        <v>ID3</v>
      </c>
      <c r="H376" t="str">
        <f t="shared" si="27"/>
        <v>NM_002167.5</v>
      </c>
      <c r="I376" t="str">
        <f t="shared" si="28"/>
        <v>ENST00000374561</v>
      </c>
      <c r="J376" t="str">
        <f t="shared" si="29"/>
        <v>ENSP00000363689</v>
      </c>
      <c r="K376" t="str">
        <f t="shared" si="30"/>
        <v>NM_002167.5 (Preferred)</v>
      </c>
    </row>
    <row r="377" spans="1:11" x14ac:dyDescent="0.3">
      <c r="A377" s="42" t="s">
        <v>17</v>
      </c>
      <c r="B377" s="42" t="s">
        <v>19497</v>
      </c>
      <c r="C377" s="42" t="s">
        <v>4220</v>
      </c>
      <c r="D377" s="42" t="s">
        <v>4221</v>
      </c>
      <c r="E377" s="42" t="s">
        <v>19497</v>
      </c>
      <c r="G377" t="str">
        <f t="shared" si="26"/>
        <v>IDH1</v>
      </c>
      <c r="H377" t="str">
        <f t="shared" si="27"/>
        <v>NM_001282386.1</v>
      </c>
      <c r="I377" t="str">
        <f t="shared" si="28"/>
        <v>ENST00000446179</v>
      </c>
      <c r="J377" t="str">
        <f t="shared" si="29"/>
        <v>ENSP00000410513</v>
      </c>
      <c r="K377" t="str">
        <f t="shared" si="30"/>
        <v>NM_001282386.1</v>
      </c>
    </row>
    <row r="378" spans="1:11" x14ac:dyDescent="0.3">
      <c r="A378" s="42" t="s">
        <v>17</v>
      </c>
      <c r="B378" s="42" t="s">
        <v>19498</v>
      </c>
      <c r="C378" s="42" t="s">
        <v>4213</v>
      </c>
      <c r="D378" s="42" t="s">
        <v>4214</v>
      </c>
      <c r="E378" s="42" t="s">
        <v>19498</v>
      </c>
      <c r="G378" t="str">
        <f t="shared" si="26"/>
        <v>IDH1</v>
      </c>
      <c r="H378" t="str">
        <f t="shared" si="27"/>
        <v>NM_001282387.1</v>
      </c>
      <c r="I378" t="str">
        <f t="shared" si="28"/>
        <v>ENST00000415913</v>
      </c>
      <c r="J378" t="str">
        <f t="shared" si="29"/>
        <v>ENSP00000390265</v>
      </c>
      <c r="K378" t="str">
        <f t="shared" si="30"/>
        <v>NM_001282387.1</v>
      </c>
    </row>
    <row r="379" spans="1:11" x14ac:dyDescent="0.3">
      <c r="A379" s="42" t="s">
        <v>17</v>
      </c>
      <c r="B379" s="42" t="s">
        <v>19499</v>
      </c>
      <c r="C379" s="42" t="s">
        <v>4217</v>
      </c>
      <c r="D379" s="42" t="s">
        <v>4218</v>
      </c>
      <c r="E379" s="42" t="s">
        <v>20614</v>
      </c>
      <c r="G379" t="str">
        <f t="shared" si="26"/>
        <v>IDH1</v>
      </c>
      <c r="H379" t="str">
        <f t="shared" si="27"/>
        <v>NM_005896.3</v>
      </c>
      <c r="I379" t="str">
        <f t="shared" si="28"/>
        <v>ENST00000345146</v>
      </c>
      <c r="J379" t="str">
        <f t="shared" si="29"/>
        <v>ENSP00000260985</v>
      </c>
      <c r="K379" t="str">
        <f t="shared" si="30"/>
        <v>NM_005896.3 (Preferred)</v>
      </c>
    </row>
    <row r="380" spans="1:11" x14ac:dyDescent="0.3">
      <c r="A380" s="42" t="s">
        <v>110</v>
      </c>
      <c r="B380" s="42" t="s">
        <v>19500</v>
      </c>
      <c r="C380" s="42" t="s">
        <v>4245</v>
      </c>
      <c r="D380" s="42" t="s">
        <v>4246</v>
      </c>
      <c r="E380" s="42" t="s">
        <v>19500</v>
      </c>
      <c r="G380" t="str">
        <f t="shared" si="26"/>
        <v>IDH2</v>
      </c>
      <c r="H380" t="str">
        <f t="shared" si="27"/>
        <v>NM_001289910.1</v>
      </c>
      <c r="I380" t="str">
        <f t="shared" si="28"/>
        <v>ENST00000540499</v>
      </c>
      <c r="J380" t="str">
        <f t="shared" si="29"/>
        <v>ENSP00000446147</v>
      </c>
      <c r="K380" t="str">
        <f t="shared" si="30"/>
        <v>NM_001289910.1</v>
      </c>
    </row>
    <row r="381" spans="1:11" x14ac:dyDescent="0.3">
      <c r="A381" s="42" t="s">
        <v>110</v>
      </c>
      <c r="B381" s="42" t="s">
        <v>19501</v>
      </c>
      <c r="C381" s="42" t="s">
        <v>4241</v>
      </c>
      <c r="D381" s="42" t="s">
        <v>4242</v>
      </c>
      <c r="E381" s="42" t="s">
        <v>20103</v>
      </c>
      <c r="G381" t="str">
        <f t="shared" si="26"/>
        <v>IDH2</v>
      </c>
      <c r="H381" t="str">
        <f t="shared" si="27"/>
        <v>NM_002168.3</v>
      </c>
      <c r="I381" t="str">
        <f t="shared" si="28"/>
        <v>ENST00000330062</v>
      </c>
      <c r="J381" t="str">
        <f t="shared" si="29"/>
        <v>ENSP00000331897</v>
      </c>
      <c r="K381" t="str">
        <f t="shared" si="30"/>
        <v>NM_002168.3 (Preferred)</v>
      </c>
    </row>
    <row r="382" spans="1:11" x14ac:dyDescent="0.3">
      <c r="A382" s="42" t="s">
        <v>4254</v>
      </c>
      <c r="B382" s="42" t="s">
        <v>20368</v>
      </c>
      <c r="C382" s="42" t="s">
        <v>20366</v>
      </c>
      <c r="D382" s="42" t="s">
        <v>20367</v>
      </c>
      <c r="E382" s="42" t="s">
        <v>20369</v>
      </c>
      <c r="G382" t="str">
        <f t="shared" si="26"/>
        <v>IGF1R</v>
      </c>
      <c r="H382" t="str">
        <f t="shared" si="27"/>
        <v>NM_000875.5</v>
      </c>
      <c r="I382" t="str">
        <f t="shared" si="28"/>
        <v>ENST00000650285</v>
      </c>
      <c r="J382" t="str">
        <f t="shared" si="29"/>
        <v>ENSP00000497069</v>
      </c>
      <c r="K382" t="str">
        <f t="shared" si="30"/>
        <v>NM_000875.5 (Preferred)</v>
      </c>
    </row>
    <row r="383" spans="1:11" x14ac:dyDescent="0.3">
      <c r="A383" s="42" t="s">
        <v>4254</v>
      </c>
      <c r="B383" s="42" t="s">
        <v>19503</v>
      </c>
      <c r="C383" s="42" t="s">
        <v>20370</v>
      </c>
      <c r="D383" s="42" t="s">
        <v>20371</v>
      </c>
      <c r="E383" s="42" t="s">
        <v>19503</v>
      </c>
      <c r="G383" t="str">
        <f t="shared" si="26"/>
        <v>IGF1R</v>
      </c>
      <c r="H383" t="str">
        <f t="shared" si="27"/>
        <v>NM_001291858.1</v>
      </c>
      <c r="I383" t="str">
        <f t="shared" si="28"/>
        <v>ENST00000649865</v>
      </c>
      <c r="J383" t="str">
        <f t="shared" si="29"/>
        <v>ENSP00000496919</v>
      </c>
      <c r="K383" t="str">
        <f t="shared" si="30"/>
        <v>NM_001291858.1</v>
      </c>
    </row>
    <row r="384" spans="1:11" x14ac:dyDescent="0.3">
      <c r="A384" s="42" t="s">
        <v>4296</v>
      </c>
      <c r="B384" s="42" t="s">
        <v>19505</v>
      </c>
      <c r="C384" s="42" t="s">
        <v>4322</v>
      </c>
      <c r="D384" s="42" t="s">
        <v>4323</v>
      </c>
      <c r="E384" s="42" t="s">
        <v>19505</v>
      </c>
      <c r="G384" t="str">
        <f t="shared" si="26"/>
        <v>IKZF1</v>
      </c>
      <c r="H384" t="str">
        <f t="shared" si="27"/>
        <v>NM_001220765.2</v>
      </c>
      <c r="I384" t="str">
        <f t="shared" si="28"/>
        <v>ENST00000359197</v>
      </c>
      <c r="J384" t="str">
        <f t="shared" si="29"/>
        <v>ENSP00000352123</v>
      </c>
      <c r="K384" t="str">
        <f t="shared" si="30"/>
        <v>NM_001220765.2</v>
      </c>
    </row>
    <row r="385" spans="1:11" x14ac:dyDescent="0.3">
      <c r="A385" s="42" t="s">
        <v>4296</v>
      </c>
      <c r="B385" s="42" t="s">
        <v>19507</v>
      </c>
      <c r="C385" s="42" t="s">
        <v>4306</v>
      </c>
      <c r="D385" s="42" t="s">
        <v>4307</v>
      </c>
      <c r="E385" s="42" t="s">
        <v>19507</v>
      </c>
      <c r="G385" t="str">
        <f t="shared" si="26"/>
        <v>IKZF1</v>
      </c>
      <c r="H385" t="str">
        <f t="shared" si="27"/>
        <v>NM_001220768.2</v>
      </c>
      <c r="I385" t="str">
        <f t="shared" si="28"/>
        <v>ENST00000357364</v>
      </c>
      <c r="J385" t="str">
        <f t="shared" si="29"/>
        <v>ENSP00000349928</v>
      </c>
      <c r="K385" t="str">
        <f t="shared" si="30"/>
        <v>NM_001220768.2</v>
      </c>
    </row>
    <row r="386" spans="1:11" x14ac:dyDescent="0.3">
      <c r="A386" s="42" t="s">
        <v>4296</v>
      </c>
      <c r="B386" s="42" t="s">
        <v>19509</v>
      </c>
      <c r="C386" s="42" t="s">
        <v>4311</v>
      </c>
      <c r="D386" s="42" t="s">
        <v>4312</v>
      </c>
      <c r="E386" s="42" t="s">
        <v>19509</v>
      </c>
      <c r="G386" t="str">
        <f t="shared" si="26"/>
        <v>IKZF1</v>
      </c>
      <c r="H386" t="str">
        <f t="shared" si="27"/>
        <v>NM_001220771.2</v>
      </c>
      <c r="I386" t="str">
        <f t="shared" si="28"/>
        <v>ENST00000349824</v>
      </c>
      <c r="J386" t="str">
        <f t="shared" si="29"/>
        <v>ENSP00000342485</v>
      </c>
      <c r="K386" t="str">
        <f t="shared" si="30"/>
        <v>NM_001220771.2</v>
      </c>
    </row>
    <row r="387" spans="1:11" x14ac:dyDescent="0.3">
      <c r="A387" s="42" t="s">
        <v>4296</v>
      </c>
      <c r="B387" s="42" t="s">
        <v>19510</v>
      </c>
      <c r="C387" s="42" t="s">
        <v>4318</v>
      </c>
      <c r="D387" s="42" t="s">
        <v>4319</v>
      </c>
      <c r="E387" s="42" t="s">
        <v>19510</v>
      </c>
      <c r="G387" t="str">
        <f t="shared" si="26"/>
        <v>IKZF1</v>
      </c>
      <c r="H387" t="str">
        <f t="shared" si="27"/>
        <v>NM_001291837.1</v>
      </c>
      <c r="I387" t="str">
        <f t="shared" si="28"/>
        <v>ENST00000439701</v>
      </c>
      <c r="J387" t="str">
        <f t="shared" si="29"/>
        <v>ENSP00000413025</v>
      </c>
      <c r="K387" t="str">
        <f t="shared" si="30"/>
        <v>NM_001291837.1</v>
      </c>
    </row>
    <row r="388" spans="1:11" x14ac:dyDescent="0.3">
      <c r="A388" s="42" t="s">
        <v>4296</v>
      </c>
      <c r="B388" s="42" t="s">
        <v>19511</v>
      </c>
      <c r="C388" s="42" t="s">
        <v>4331</v>
      </c>
      <c r="D388" s="42" t="s">
        <v>4332</v>
      </c>
      <c r="E388" s="42" t="s">
        <v>19511</v>
      </c>
      <c r="G388" t="str">
        <f t="shared" si="26"/>
        <v>IKZF1</v>
      </c>
      <c r="H388" t="str">
        <f t="shared" si="27"/>
        <v>NM_001291838.1</v>
      </c>
      <c r="I388" t="str">
        <f t="shared" si="28"/>
        <v>ENST00000438033</v>
      </c>
      <c r="J388" t="str">
        <f t="shared" si="29"/>
        <v>ENSP00000396554</v>
      </c>
      <c r="K388" t="str">
        <f t="shared" si="30"/>
        <v>NM_001291838.1</v>
      </c>
    </row>
    <row r="389" spans="1:11" x14ac:dyDescent="0.3">
      <c r="A389" s="42" t="s">
        <v>4296</v>
      </c>
      <c r="B389" s="42" t="s">
        <v>19514</v>
      </c>
      <c r="C389" s="42" t="s">
        <v>20376</v>
      </c>
      <c r="D389" s="42" t="s">
        <v>20377</v>
      </c>
      <c r="E389" s="42" t="s">
        <v>19514</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3">
      <c r="A390" s="42" t="s">
        <v>4296</v>
      </c>
      <c r="B390" s="42" t="s">
        <v>19516</v>
      </c>
      <c r="C390" s="42" t="s">
        <v>4325</v>
      </c>
      <c r="D390" s="42" t="s">
        <v>4326</v>
      </c>
      <c r="E390" s="42" t="s">
        <v>19516</v>
      </c>
      <c r="G390" t="str">
        <f t="shared" si="31"/>
        <v>IKZF1</v>
      </c>
      <c r="H390" t="str">
        <f t="shared" si="32"/>
        <v>NM_001291843.1</v>
      </c>
      <c r="I390" t="str">
        <f t="shared" si="33"/>
        <v>ENST00000440768</v>
      </c>
      <c r="J390" t="str">
        <f t="shared" si="34"/>
        <v>ENSP00000401507</v>
      </c>
      <c r="K390" t="str">
        <f t="shared" si="35"/>
        <v>NM_001291843.1</v>
      </c>
    </row>
    <row r="391" spans="1:11" x14ac:dyDescent="0.3">
      <c r="A391" s="42" t="s">
        <v>4296</v>
      </c>
      <c r="B391" s="42" t="s">
        <v>19518</v>
      </c>
      <c r="C391" s="42" t="s">
        <v>4328</v>
      </c>
      <c r="D391" s="42" t="s">
        <v>4329</v>
      </c>
      <c r="E391" s="42" t="s">
        <v>19518</v>
      </c>
      <c r="G391" t="str">
        <f t="shared" si="31"/>
        <v>IKZF1</v>
      </c>
      <c r="H391" t="str">
        <f t="shared" si="32"/>
        <v>NM_001291845.1</v>
      </c>
      <c r="I391" t="str">
        <f t="shared" si="33"/>
        <v>ENST00000413698</v>
      </c>
      <c r="J391" t="str">
        <f t="shared" si="34"/>
        <v>ENSP00000388478</v>
      </c>
      <c r="K391" t="str">
        <f t="shared" si="35"/>
        <v>NM_001291845.1</v>
      </c>
    </row>
    <row r="392" spans="1:11" x14ac:dyDescent="0.3">
      <c r="A392" s="42" t="s">
        <v>4296</v>
      </c>
      <c r="B392" s="42" t="s">
        <v>19520</v>
      </c>
      <c r="C392" s="42" t="s">
        <v>4297</v>
      </c>
      <c r="D392" s="42" t="s">
        <v>20378</v>
      </c>
      <c r="E392" s="42" t="s">
        <v>19520</v>
      </c>
      <c r="G392" t="str">
        <f t="shared" si="31"/>
        <v>IKZF1</v>
      </c>
      <c r="H392" t="str">
        <f t="shared" si="32"/>
        <v>NM_001291847.1</v>
      </c>
      <c r="I392" t="str">
        <f t="shared" si="33"/>
        <v>ENST00000492782</v>
      </c>
      <c r="J392" t="str">
        <f t="shared" si="34"/>
        <v>ENSP00000494180</v>
      </c>
      <c r="K392" t="str">
        <f t="shared" si="35"/>
        <v>NM_001291847.1</v>
      </c>
    </row>
    <row r="393" spans="1:11" x14ac:dyDescent="0.3">
      <c r="A393" s="42" t="s">
        <v>4296</v>
      </c>
      <c r="B393" s="42" t="s">
        <v>20374</v>
      </c>
      <c r="C393" s="42" t="s">
        <v>20372</v>
      </c>
      <c r="D393" s="42" t="s">
        <v>20373</v>
      </c>
      <c r="E393" s="42" t="s">
        <v>20375</v>
      </c>
      <c r="G393" t="str">
        <f t="shared" si="31"/>
        <v>IKZF1</v>
      </c>
      <c r="H393" t="str">
        <f t="shared" si="32"/>
        <v>NM_006060.6</v>
      </c>
      <c r="I393" t="str">
        <f t="shared" si="33"/>
        <v>ENST00000644005</v>
      </c>
      <c r="J393" t="str">
        <f t="shared" si="34"/>
        <v>ENSP00000496453</v>
      </c>
      <c r="K393" t="str">
        <f t="shared" si="35"/>
        <v>NM_006060.6 (Preferred)</v>
      </c>
    </row>
    <row r="394" spans="1:11" x14ac:dyDescent="0.3">
      <c r="A394" s="42" t="s">
        <v>4341</v>
      </c>
      <c r="B394" s="42" t="s">
        <v>19522</v>
      </c>
      <c r="C394" s="42" t="s">
        <v>4351</v>
      </c>
      <c r="D394" s="42" t="s">
        <v>4352</v>
      </c>
      <c r="E394" s="42" t="s">
        <v>19522</v>
      </c>
      <c r="G394" t="str">
        <f t="shared" si="31"/>
        <v>IKZF3</v>
      </c>
      <c r="H394" t="str">
        <f t="shared" si="32"/>
        <v>NM_001257408.1</v>
      </c>
      <c r="I394" t="str">
        <f t="shared" si="33"/>
        <v>ENST00000535189</v>
      </c>
      <c r="J394" t="str">
        <f t="shared" si="34"/>
        <v>ENSP00000438972</v>
      </c>
      <c r="K394" t="str">
        <f t="shared" si="35"/>
        <v>NM_001257408.1</v>
      </c>
    </row>
    <row r="395" spans="1:11" x14ac:dyDescent="0.3">
      <c r="A395" s="42" t="s">
        <v>4341</v>
      </c>
      <c r="B395" s="42" t="s">
        <v>19523</v>
      </c>
      <c r="C395" s="42" t="s">
        <v>4355</v>
      </c>
      <c r="D395" s="42" t="s">
        <v>4356</v>
      </c>
      <c r="E395" s="42" t="s">
        <v>19523</v>
      </c>
      <c r="G395" t="str">
        <f t="shared" si="31"/>
        <v>IKZF3</v>
      </c>
      <c r="H395" t="str">
        <f t="shared" si="32"/>
        <v>NM_001257409.1</v>
      </c>
      <c r="I395" t="str">
        <f t="shared" si="33"/>
        <v>ENST00000439167</v>
      </c>
      <c r="J395" t="str">
        <f t="shared" si="34"/>
        <v>ENSP00000403776</v>
      </c>
      <c r="K395" t="str">
        <f t="shared" si="35"/>
        <v>NM_001257409.1</v>
      </c>
    </row>
    <row r="396" spans="1:11" x14ac:dyDescent="0.3">
      <c r="A396" s="42" t="s">
        <v>4341</v>
      </c>
      <c r="B396" s="42" t="s">
        <v>19524</v>
      </c>
      <c r="C396" s="42" t="s">
        <v>4359</v>
      </c>
      <c r="D396" s="42" t="s">
        <v>4360</v>
      </c>
      <c r="E396" s="42" t="s">
        <v>19524</v>
      </c>
      <c r="G396" t="str">
        <f t="shared" si="31"/>
        <v>IKZF3</v>
      </c>
      <c r="H396" t="str">
        <f t="shared" si="32"/>
        <v>NM_001257410.1</v>
      </c>
      <c r="I396" t="str">
        <f t="shared" si="33"/>
        <v>ENST00000377958</v>
      </c>
      <c r="J396" t="str">
        <f t="shared" si="34"/>
        <v>ENSP00000367194</v>
      </c>
      <c r="K396" t="str">
        <f t="shared" si="35"/>
        <v>NM_001257410.1</v>
      </c>
    </row>
    <row r="397" spans="1:11" x14ac:dyDescent="0.3">
      <c r="A397" s="42" t="s">
        <v>4341</v>
      </c>
      <c r="B397" s="42" t="s">
        <v>19525</v>
      </c>
      <c r="C397" s="42" t="s">
        <v>4367</v>
      </c>
      <c r="D397" s="42" t="s">
        <v>4368</v>
      </c>
      <c r="E397" s="42" t="s">
        <v>19525</v>
      </c>
      <c r="G397" t="str">
        <f t="shared" si="31"/>
        <v>IKZF3</v>
      </c>
      <c r="H397" t="str">
        <f t="shared" si="32"/>
        <v>NM_001257411.1</v>
      </c>
      <c r="I397" t="str">
        <f t="shared" si="33"/>
        <v>ENST00000377944</v>
      </c>
      <c r="J397" t="str">
        <f t="shared" si="34"/>
        <v>ENSP00000367179</v>
      </c>
      <c r="K397" t="str">
        <f t="shared" si="35"/>
        <v>NM_001257411.1</v>
      </c>
    </row>
    <row r="398" spans="1:11" x14ac:dyDescent="0.3">
      <c r="A398" s="42" t="s">
        <v>4341</v>
      </c>
      <c r="B398" s="42" t="s">
        <v>19526</v>
      </c>
      <c r="C398" s="42" t="s">
        <v>4371</v>
      </c>
      <c r="D398" s="42" t="s">
        <v>4372</v>
      </c>
      <c r="E398" s="42" t="s">
        <v>19526</v>
      </c>
      <c r="G398" t="str">
        <f t="shared" si="31"/>
        <v>IKZF3</v>
      </c>
      <c r="H398" t="str">
        <f t="shared" si="32"/>
        <v>NM_001257412.1</v>
      </c>
      <c r="I398" t="str">
        <f t="shared" si="33"/>
        <v>ENST00000394189</v>
      </c>
      <c r="J398" t="str">
        <f t="shared" si="34"/>
        <v>ENSP00000377741</v>
      </c>
      <c r="K398" t="str">
        <f t="shared" si="35"/>
        <v>NM_001257412.1</v>
      </c>
    </row>
    <row r="399" spans="1:11" x14ac:dyDescent="0.3">
      <c r="A399" s="42" t="s">
        <v>4341</v>
      </c>
      <c r="B399" s="42" t="s">
        <v>19527</v>
      </c>
      <c r="C399" s="42" t="s">
        <v>4377</v>
      </c>
      <c r="D399" s="42" t="s">
        <v>4378</v>
      </c>
      <c r="E399" s="42" t="s">
        <v>19527</v>
      </c>
      <c r="G399" t="str">
        <f t="shared" si="31"/>
        <v>IKZF3</v>
      </c>
      <c r="H399" t="str">
        <f t="shared" si="32"/>
        <v>NM_001257413.1</v>
      </c>
      <c r="I399" t="str">
        <f t="shared" si="33"/>
        <v>ENST00000377952</v>
      </c>
      <c r="J399" t="str">
        <f t="shared" si="34"/>
        <v>ENSP00000367188</v>
      </c>
      <c r="K399" t="str">
        <f t="shared" si="35"/>
        <v>NM_001257413.1</v>
      </c>
    </row>
    <row r="400" spans="1:11" x14ac:dyDescent="0.3">
      <c r="A400" s="42" t="s">
        <v>4341</v>
      </c>
      <c r="B400" s="42" t="s">
        <v>19528</v>
      </c>
      <c r="C400" s="42" t="s">
        <v>4363</v>
      </c>
      <c r="D400" s="42" t="s">
        <v>4364</v>
      </c>
      <c r="E400" s="42" t="s">
        <v>19528</v>
      </c>
      <c r="G400" t="str">
        <f t="shared" si="31"/>
        <v>IKZF3</v>
      </c>
      <c r="H400" t="str">
        <f t="shared" si="32"/>
        <v>NM_001257414.1</v>
      </c>
      <c r="I400" t="str">
        <f t="shared" si="33"/>
        <v>ENST00000377945</v>
      </c>
      <c r="J400" t="str">
        <f t="shared" si="34"/>
        <v>ENSP00000367180</v>
      </c>
      <c r="K400" t="str">
        <f t="shared" si="35"/>
        <v>NM_001257414.1</v>
      </c>
    </row>
    <row r="401" spans="1:11" x14ac:dyDescent="0.3">
      <c r="A401" s="42" t="s">
        <v>4341</v>
      </c>
      <c r="B401" s="42" t="s">
        <v>19529</v>
      </c>
      <c r="C401" s="42" t="s">
        <v>20380</v>
      </c>
      <c r="D401" s="42" t="s">
        <v>20381</v>
      </c>
      <c r="E401" s="42" t="s">
        <v>19529</v>
      </c>
      <c r="G401" t="str">
        <f t="shared" si="31"/>
        <v>IKZF3</v>
      </c>
      <c r="H401" t="str">
        <f t="shared" si="32"/>
        <v>NM_001284514.1</v>
      </c>
      <c r="I401" t="str">
        <f t="shared" si="33"/>
        <v>ENST00000623724</v>
      </c>
      <c r="J401" t="str">
        <f t="shared" si="34"/>
        <v>ENSP00000485515</v>
      </c>
      <c r="K401" t="str">
        <f t="shared" si="35"/>
        <v>NM_001284514.1</v>
      </c>
    </row>
    <row r="402" spans="1:11" x14ac:dyDescent="0.3">
      <c r="A402" s="42" t="s">
        <v>4341</v>
      </c>
      <c r="B402" s="42" t="s">
        <v>19532</v>
      </c>
      <c r="C402" s="42" t="s">
        <v>4347</v>
      </c>
      <c r="D402" s="42" t="s">
        <v>4348</v>
      </c>
      <c r="E402" s="42" t="s">
        <v>20379</v>
      </c>
      <c r="G402" t="str">
        <f t="shared" si="31"/>
        <v>IKZF3</v>
      </c>
      <c r="H402" t="str">
        <f t="shared" si="32"/>
        <v>NM_012481.4</v>
      </c>
      <c r="I402" t="str">
        <f t="shared" si="33"/>
        <v>ENST00000346872</v>
      </c>
      <c r="J402" t="str">
        <f t="shared" si="34"/>
        <v>ENSP00000344544</v>
      </c>
      <c r="K402" t="str">
        <f t="shared" si="35"/>
        <v>NM_012481.4 (Preferred)</v>
      </c>
    </row>
    <row r="403" spans="1:11" x14ac:dyDescent="0.3">
      <c r="A403" s="42" t="s">
        <v>4341</v>
      </c>
      <c r="B403" s="42" t="s">
        <v>19533</v>
      </c>
      <c r="C403" s="42" t="s">
        <v>4389</v>
      </c>
      <c r="D403" s="42" t="s">
        <v>4390</v>
      </c>
      <c r="E403" s="42" t="s">
        <v>19533</v>
      </c>
      <c r="G403" t="str">
        <f t="shared" si="31"/>
        <v>IKZF3</v>
      </c>
      <c r="H403" t="str">
        <f t="shared" si="32"/>
        <v>NM_183228.2</v>
      </c>
      <c r="I403" t="str">
        <f t="shared" si="33"/>
        <v>ENST00000467757</v>
      </c>
      <c r="J403" t="str">
        <f t="shared" si="34"/>
        <v>ENSP00000420463</v>
      </c>
      <c r="K403" t="str">
        <f t="shared" si="35"/>
        <v>NM_183228.2</v>
      </c>
    </row>
    <row r="404" spans="1:11" x14ac:dyDescent="0.3">
      <c r="A404" s="42" t="s">
        <v>4341</v>
      </c>
      <c r="B404" s="42" t="s">
        <v>19534</v>
      </c>
      <c r="C404" s="42" t="s">
        <v>4381</v>
      </c>
      <c r="D404" s="42" t="s">
        <v>4382</v>
      </c>
      <c r="E404" s="42" t="s">
        <v>19534</v>
      </c>
      <c r="G404" t="str">
        <f t="shared" si="31"/>
        <v>IKZF3</v>
      </c>
      <c r="H404" t="str">
        <f t="shared" si="32"/>
        <v>NM_183229.2</v>
      </c>
      <c r="I404" t="str">
        <f t="shared" si="33"/>
        <v>ENST00000351680</v>
      </c>
      <c r="J404" t="str">
        <f t="shared" si="34"/>
        <v>ENSP00000345622</v>
      </c>
      <c r="K404" t="str">
        <f t="shared" si="35"/>
        <v>NM_183229.2</v>
      </c>
    </row>
    <row r="405" spans="1:11" x14ac:dyDescent="0.3">
      <c r="A405" s="42" t="s">
        <v>4341</v>
      </c>
      <c r="B405" s="42" t="s">
        <v>19535</v>
      </c>
      <c r="C405" s="42" t="s">
        <v>4385</v>
      </c>
      <c r="D405" s="42" t="s">
        <v>4386</v>
      </c>
      <c r="E405" s="42" t="s">
        <v>19535</v>
      </c>
      <c r="G405" t="str">
        <f t="shared" si="31"/>
        <v>IKZF3</v>
      </c>
      <c r="H405" t="str">
        <f t="shared" si="32"/>
        <v>NM_183230.2</v>
      </c>
      <c r="I405" t="str">
        <f t="shared" si="33"/>
        <v>ENST00000350532</v>
      </c>
      <c r="J405" t="str">
        <f t="shared" si="34"/>
        <v>ENSP00000344471</v>
      </c>
      <c r="K405" t="str">
        <f t="shared" si="35"/>
        <v>NM_183230.2</v>
      </c>
    </row>
    <row r="406" spans="1:11" x14ac:dyDescent="0.3">
      <c r="A406" s="42" t="s">
        <v>4341</v>
      </c>
      <c r="B406" s="42" t="s">
        <v>19536</v>
      </c>
      <c r="C406" s="42" t="s">
        <v>4397</v>
      </c>
      <c r="D406" s="42" t="s">
        <v>4398</v>
      </c>
      <c r="E406" s="42" t="s">
        <v>19536</v>
      </c>
      <c r="G406" t="str">
        <f t="shared" si="31"/>
        <v>IKZF3</v>
      </c>
      <c r="H406" t="str">
        <f t="shared" si="32"/>
        <v>NM_183231.2</v>
      </c>
      <c r="I406" t="str">
        <f t="shared" si="33"/>
        <v>ENST00000439016</v>
      </c>
      <c r="J406" t="str">
        <f t="shared" si="34"/>
        <v>ENSP00000403027</v>
      </c>
      <c r="K406" t="str">
        <f t="shared" si="35"/>
        <v>NM_183231.2</v>
      </c>
    </row>
    <row r="407" spans="1:11" x14ac:dyDescent="0.3">
      <c r="A407" s="42" t="s">
        <v>4341</v>
      </c>
      <c r="B407" s="42" t="s">
        <v>19537</v>
      </c>
      <c r="C407" s="42" t="s">
        <v>4393</v>
      </c>
      <c r="D407" s="42" t="s">
        <v>4394</v>
      </c>
      <c r="E407" s="42" t="s">
        <v>19537</v>
      </c>
      <c r="G407" t="str">
        <f t="shared" si="31"/>
        <v>IKZF3</v>
      </c>
      <c r="H407" t="str">
        <f t="shared" si="32"/>
        <v>NM_183232.2</v>
      </c>
      <c r="I407" t="str">
        <f t="shared" si="33"/>
        <v>ENST00000346243</v>
      </c>
      <c r="J407" t="str">
        <f t="shared" si="34"/>
        <v>ENSP00000341977</v>
      </c>
      <c r="K407" t="str">
        <f t="shared" si="35"/>
        <v>NM_183232.2</v>
      </c>
    </row>
    <row r="408" spans="1:11" x14ac:dyDescent="0.3">
      <c r="A408" s="42" t="s">
        <v>129</v>
      </c>
      <c r="B408" s="42" t="s">
        <v>20382</v>
      </c>
      <c r="C408" s="42" t="s">
        <v>4406</v>
      </c>
      <c r="D408" s="42" t="s">
        <v>4407</v>
      </c>
      <c r="E408" s="42" t="s">
        <v>20383</v>
      </c>
      <c r="G408" t="str">
        <f t="shared" si="31"/>
        <v>IL7R</v>
      </c>
      <c r="H408" t="str">
        <f t="shared" si="32"/>
        <v>NM_002185.5</v>
      </c>
      <c r="I408" t="str">
        <f t="shared" si="33"/>
        <v>ENST00000303115</v>
      </c>
      <c r="J408" t="str">
        <f t="shared" si="34"/>
        <v>ENSP00000306157</v>
      </c>
      <c r="K408" t="str">
        <f t="shared" si="35"/>
        <v>NM_002185.5 (Preferred)</v>
      </c>
    </row>
    <row r="409" spans="1:11" x14ac:dyDescent="0.3">
      <c r="A409" s="42" t="s">
        <v>4433</v>
      </c>
      <c r="B409" s="42" t="s">
        <v>20384</v>
      </c>
      <c r="C409" s="42" t="s">
        <v>4436</v>
      </c>
      <c r="D409" s="42" t="s">
        <v>4437</v>
      </c>
      <c r="E409" s="42" t="s">
        <v>20385</v>
      </c>
      <c r="G409" t="str">
        <f t="shared" si="31"/>
        <v>INHBA</v>
      </c>
      <c r="H409" t="str">
        <f t="shared" si="32"/>
        <v>NM_002192.4</v>
      </c>
      <c r="I409" t="str">
        <f t="shared" si="33"/>
        <v>ENST00000242208</v>
      </c>
      <c r="J409" t="str">
        <f t="shared" si="34"/>
        <v>ENSP00000242208</v>
      </c>
      <c r="K409" t="str">
        <f t="shared" si="35"/>
        <v>NM_002192.4 (Preferred)</v>
      </c>
    </row>
    <row r="410" spans="1:11" x14ac:dyDescent="0.3">
      <c r="A410" s="42" t="s">
        <v>4443</v>
      </c>
      <c r="B410" s="42" t="s">
        <v>20386</v>
      </c>
      <c r="C410" s="42" t="s">
        <v>4453</v>
      </c>
      <c r="D410" s="42" t="s">
        <v>4454</v>
      </c>
      <c r="E410" s="42" t="s">
        <v>20387</v>
      </c>
      <c r="G410" t="str">
        <f t="shared" si="31"/>
        <v>IRF4</v>
      </c>
      <c r="H410" t="str">
        <f t="shared" si="32"/>
        <v>NM_002460.4</v>
      </c>
      <c r="I410" t="str">
        <f t="shared" si="33"/>
        <v>ENST00000380956</v>
      </c>
      <c r="J410" t="str">
        <f t="shared" si="34"/>
        <v>ENSP00000370343</v>
      </c>
      <c r="K410" t="str">
        <f t="shared" si="35"/>
        <v>NM_002460.4 (Preferred)</v>
      </c>
    </row>
    <row r="411" spans="1:11" x14ac:dyDescent="0.3">
      <c r="A411" s="42" t="s">
        <v>124</v>
      </c>
      <c r="B411" s="42" t="s">
        <v>19551</v>
      </c>
      <c r="C411" s="42" t="s">
        <v>4467</v>
      </c>
      <c r="D411" s="42" t="s">
        <v>4468</v>
      </c>
      <c r="E411" s="42" t="s">
        <v>20616</v>
      </c>
      <c r="G411" t="str">
        <f t="shared" si="31"/>
        <v>JAK1</v>
      </c>
      <c r="H411" t="str">
        <f t="shared" si="32"/>
        <v>NM_002227.3</v>
      </c>
      <c r="I411" t="str">
        <f t="shared" si="33"/>
        <v>ENST00000342505</v>
      </c>
      <c r="J411" t="str">
        <f t="shared" si="34"/>
        <v>ENSP00000343204</v>
      </c>
      <c r="K411" t="str">
        <f t="shared" si="35"/>
        <v>NM_002227.3 (Preferred)</v>
      </c>
    </row>
    <row r="412" spans="1:11" x14ac:dyDescent="0.3">
      <c r="A412" s="42" t="s">
        <v>100</v>
      </c>
      <c r="B412" s="42" t="s">
        <v>18845</v>
      </c>
      <c r="C412" s="42" t="s">
        <v>4475</v>
      </c>
      <c r="D412" s="42" t="s">
        <v>4476</v>
      </c>
      <c r="E412" s="42" t="s">
        <v>18846</v>
      </c>
      <c r="G412" t="str">
        <f t="shared" si="31"/>
        <v>JAK2</v>
      </c>
      <c r="H412" t="str">
        <f t="shared" si="32"/>
        <v>NM_004972.3</v>
      </c>
      <c r="I412" t="str">
        <f t="shared" si="33"/>
        <v>ENST00000381652</v>
      </c>
      <c r="J412" t="str">
        <f t="shared" si="34"/>
        <v>ENSP00000371067</v>
      </c>
      <c r="K412" t="str">
        <f t="shared" si="35"/>
        <v>NM_004972.3 (Preferred)</v>
      </c>
    </row>
    <row r="413" spans="1:11" x14ac:dyDescent="0.3">
      <c r="A413" s="42" t="s">
        <v>4485</v>
      </c>
      <c r="B413" s="42" t="s">
        <v>19558</v>
      </c>
      <c r="C413" s="42" t="s">
        <v>4488</v>
      </c>
      <c r="D413" s="42" t="s">
        <v>4489</v>
      </c>
      <c r="E413" s="42" t="s">
        <v>20119</v>
      </c>
      <c r="G413" t="str">
        <f t="shared" si="31"/>
        <v>JAK3</v>
      </c>
      <c r="H413" t="str">
        <f t="shared" si="32"/>
        <v>NM_000215.3</v>
      </c>
      <c r="I413" t="str">
        <f t="shared" si="33"/>
        <v>ENST00000458235</v>
      </c>
      <c r="J413" t="str">
        <f t="shared" si="34"/>
        <v>ENSP00000391676</v>
      </c>
      <c r="K413" t="str">
        <f t="shared" si="35"/>
        <v>NM_000215.3 (Preferred)</v>
      </c>
    </row>
    <row r="414" spans="1:11" x14ac:dyDescent="0.3">
      <c r="A414" s="42" t="s">
        <v>137</v>
      </c>
      <c r="B414" s="42" t="s">
        <v>19560</v>
      </c>
      <c r="C414" s="42" t="s">
        <v>4515</v>
      </c>
      <c r="D414" s="42" t="s">
        <v>4516</v>
      </c>
      <c r="E414" s="42" t="s">
        <v>19560</v>
      </c>
      <c r="G414" t="str">
        <f t="shared" si="31"/>
        <v>KAT6A</v>
      </c>
      <c r="H414" t="str">
        <f t="shared" si="32"/>
        <v>NM_001305878.1</v>
      </c>
      <c r="I414" t="str">
        <f t="shared" si="33"/>
        <v>ENST00000485568</v>
      </c>
      <c r="J414" t="str">
        <f t="shared" si="34"/>
        <v>ENSP00000430606</v>
      </c>
      <c r="K414" t="str">
        <f t="shared" si="35"/>
        <v>NM_001305878.1</v>
      </c>
    </row>
    <row r="415" spans="1:11" x14ac:dyDescent="0.3">
      <c r="A415" s="42" t="s">
        <v>137</v>
      </c>
      <c r="B415" s="42" t="s">
        <v>19559</v>
      </c>
      <c r="C415" s="42" t="s">
        <v>4512</v>
      </c>
      <c r="D415" s="42" t="s">
        <v>4513</v>
      </c>
      <c r="E415" s="42" t="s">
        <v>20617</v>
      </c>
      <c r="G415" t="str">
        <f t="shared" si="31"/>
        <v>KAT6A</v>
      </c>
      <c r="H415" t="str">
        <f t="shared" si="32"/>
        <v>NM_006766.4</v>
      </c>
      <c r="I415" t="str">
        <f t="shared" si="33"/>
        <v>ENST00000265713</v>
      </c>
      <c r="J415" t="str">
        <f t="shared" si="34"/>
        <v>ENSP00000265713</v>
      </c>
      <c r="K415" t="str">
        <f t="shared" si="35"/>
        <v>NM_006766.4 (Preferred)</v>
      </c>
    </row>
    <row r="416" spans="1:11" x14ac:dyDescent="0.3">
      <c r="A416" s="42" t="s">
        <v>140</v>
      </c>
      <c r="B416" s="42" t="s">
        <v>20388</v>
      </c>
      <c r="C416" s="42" t="s">
        <v>4530</v>
      </c>
      <c r="D416" s="42" t="s">
        <v>4531</v>
      </c>
      <c r="E416" s="42" t="s">
        <v>20389</v>
      </c>
      <c r="G416" t="str">
        <f t="shared" si="31"/>
        <v>KCNA4</v>
      </c>
      <c r="H416" t="str">
        <f t="shared" si="32"/>
        <v>NM_002233.4</v>
      </c>
      <c r="I416" t="str">
        <f t="shared" si="33"/>
        <v>ENST00000328224</v>
      </c>
      <c r="J416" t="str">
        <f t="shared" si="34"/>
        <v>ENSP00000328511</v>
      </c>
      <c r="K416" t="str">
        <f t="shared" si="35"/>
        <v>NM_002233.4 (Preferred)</v>
      </c>
    </row>
    <row r="417" spans="1:11" x14ac:dyDescent="0.3">
      <c r="A417" s="42" t="s">
        <v>4534</v>
      </c>
      <c r="B417" s="42" t="s">
        <v>20390</v>
      </c>
      <c r="C417" s="42" t="s">
        <v>4535</v>
      </c>
      <c r="D417" s="42" t="s">
        <v>4536</v>
      </c>
      <c r="E417" s="42" t="s">
        <v>20391</v>
      </c>
      <c r="G417" t="str">
        <f t="shared" si="31"/>
        <v>KCNK13</v>
      </c>
      <c r="H417" t="str">
        <f t="shared" si="32"/>
        <v>NM_022054.4</v>
      </c>
      <c r="I417" t="str">
        <f t="shared" si="33"/>
        <v>ENST00000282146</v>
      </c>
      <c r="J417" t="str">
        <f t="shared" si="34"/>
        <v>ENSP00000282146</v>
      </c>
      <c r="K417" t="str">
        <f t="shared" si="35"/>
        <v>NM_022054.4 (Preferred)</v>
      </c>
    </row>
    <row r="418" spans="1:11" x14ac:dyDescent="0.3">
      <c r="A418" s="42" t="s">
        <v>4539</v>
      </c>
      <c r="B418" s="42" t="s">
        <v>19563</v>
      </c>
      <c r="C418" s="42" t="s">
        <v>4567</v>
      </c>
      <c r="D418" s="42" t="s">
        <v>4568</v>
      </c>
      <c r="E418" s="42" t="s">
        <v>19563</v>
      </c>
      <c r="G418" t="str">
        <f t="shared" si="31"/>
        <v>KDM5C</v>
      </c>
      <c r="H418" t="str">
        <f t="shared" si="32"/>
        <v>NM_001146702.1</v>
      </c>
      <c r="I418" t="str">
        <f t="shared" si="33"/>
        <v>ENST00000452825</v>
      </c>
      <c r="J418" t="str">
        <f t="shared" si="34"/>
        <v>ENSP00000445176</v>
      </c>
      <c r="K418" t="str">
        <f t="shared" si="35"/>
        <v>NM_001146702.1</v>
      </c>
    </row>
    <row r="419" spans="1:11" x14ac:dyDescent="0.3">
      <c r="A419" s="42" t="s">
        <v>4539</v>
      </c>
      <c r="B419" s="42" t="s">
        <v>19564</v>
      </c>
      <c r="C419" s="42" t="s">
        <v>4580</v>
      </c>
      <c r="D419" s="42" t="s">
        <v>4581</v>
      </c>
      <c r="E419" s="42" t="s">
        <v>19564</v>
      </c>
      <c r="G419" t="str">
        <f t="shared" si="31"/>
        <v>KDM5C</v>
      </c>
      <c r="H419" t="str">
        <f t="shared" si="32"/>
        <v>NM_001282622.1</v>
      </c>
      <c r="I419" t="str">
        <f t="shared" si="33"/>
        <v>ENST00000404049</v>
      </c>
      <c r="J419" t="str">
        <f t="shared" si="34"/>
        <v>ENSP00000385394</v>
      </c>
      <c r="K419" t="str">
        <f t="shared" si="35"/>
        <v>NM_001282622.1</v>
      </c>
    </row>
    <row r="420" spans="1:11" x14ac:dyDescent="0.3">
      <c r="A420" s="42" t="s">
        <v>4539</v>
      </c>
      <c r="B420" s="42" t="s">
        <v>20393</v>
      </c>
      <c r="C420" s="42" t="s">
        <v>4586</v>
      </c>
      <c r="D420" s="42" t="s">
        <v>4587</v>
      </c>
      <c r="E420" s="42" t="s">
        <v>20393</v>
      </c>
      <c r="G420" t="str">
        <f t="shared" si="31"/>
        <v>KDM5C</v>
      </c>
      <c r="H420" t="str">
        <f t="shared" si="32"/>
        <v>NM_001353978.1</v>
      </c>
      <c r="I420" t="str">
        <f t="shared" si="33"/>
        <v>ENST00000375379</v>
      </c>
      <c r="J420" t="str">
        <f t="shared" si="34"/>
        <v>ENSP00000364528</v>
      </c>
      <c r="K420" t="str">
        <f t="shared" si="35"/>
        <v>NM_001353978.1</v>
      </c>
    </row>
    <row r="421" spans="1:11" x14ac:dyDescent="0.3">
      <c r="A421" s="42" t="s">
        <v>4539</v>
      </c>
      <c r="B421" s="42" t="s">
        <v>19565</v>
      </c>
      <c r="C421" s="42" t="s">
        <v>4574</v>
      </c>
      <c r="D421" s="42" t="s">
        <v>4575</v>
      </c>
      <c r="E421" s="42" t="s">
        <v>20392</v>
      </c>
      <c r="G421" t="str">
        <f t="shared" si="31"/>
        <v>KDM5C</v>
      </c>
      <c r="H421" t="str">
        <f t="shared" si="32"/>
        <v>NM_004187.3</v>
      </c>
      <c r="I421" t="str">
        <f t="shared" si="33"/>
        <v>ENST00000375401</v>
      </c>
      <c r="J421" t="str">
        <f t="shared" si="34"/>
        <v>ENSP00000364550</v>
      </c>
      <c r="K421" t="str">
        <f t="shared" si="35"/>
        <v>NM_004187.3 (Preferred)</v>
      </c>
    </row>
    <row r="422" spans="1:11" x14ac:dyDescent="0.3">
      <c r="A422" s="42" t="s">
        <v>4605</v>
      </c>
      <c r="B422" s="42" t="s">
        <v>19566</v>
      </c>
      <c r="C422" s="42" t="s">
        <v>18708</v>
      </c>
      <c r="D422" s="42" t="s">
        <v>18709</v>
      </c>
      <c r="E422" s="42" t="s">
        <v>19566</v>
      </c>
      <c r="G422" t="str">
        <f t="shared" si="31"/>
        <v>KDM6A</v>
      </c>
      <c r="H422" t="str">
        <f t="shared" si="32"/>
        <v>NM_001291415.1</v>
      </c>
      <c r="I422" t="str">
        <f t="shared" si="33"/>
        <v>ENST00000611820</v>
      </c>
      <c r="J422" t="str">
        <f t="shared" si="34"/>
        <v>ENSP00000483595</v>
      </c>
      <c r="K422" t="str">
        <f t="shared" si="35"/>
        <v>NM_001291415.1</v>
      </c>
    </row>
    <row r="423" spans="1:11" x14ac:dyDescent="0.3">
      <c r="A423" s="42" t="s">
        <v>4605</v>
      </c>
      <c r="B423" s="42" t="s">
        <v>19567</v>
      </c>
      <c r="C423" s="42" t="s">
        <v>4617</v>
      </c>
      <c r="D423" s="42" t="s">
        <v>4618</v>
      </c>
      <c r="E423" s="42" t="s">
        <v>19567</v>
      </c>
      <c r="G423" t="str">
        <f t="shared" si="31"/>
        <v>KDM6A</v>
      </c>
      <c r="H423" t="str">
        <f t="shared" si="32"/>
        <v>NM_001291416.1</v>
      </c>
      <c r="I423" t="str">
        <f t="shared" si="33"/>
        <v>ENST00000382899</v>
      </c>
      <c r="J423" t="str">
        <f t="shared" si="34"/>
        <v>ENSP00000372355</v>
      </c>
      <c r="K423" t="str">
        <f t="shared" si="35"/>
        <v>NM_001291416.1</v>
      </c>
    </row>
    <row r="424" spans="1:11" x14ac:dyDescent="0.3">
      <c r="A424" s="42" t="s">
        <v>4605</v>
      </c>
      <c r="B424" s="42" t="s">
        <v>19568</v>
      </c>
      <c r="C424" s="42" t="s">
        <v>4625</v>
      </c>
      <c r="D424" s="42" t="s">
        <v>4626</v>
      </c>
      <c r="E424" s="42" t="s">
        <v>19568</v>
      </c>
      <c r="G424" t="str">
        <f t="shared" si="31"/>
        <v>KDM6A</v>
      </c>
      <c r="H424" t="str">
        <f t="shared" si="32"/>
        <v>NM_001291417.1</v>
      </c>
      <c r="I424" t="str">
        <f t="shared" si="33"/>
        <v>ENST00000536777</v>
      </c>
      <c r="J424" t="str">
        <f t="shared" si="34"/>
        <v>ENSP00000437405</v>
      </c>
      <c r="K424" t="str">
        <f t="shared" si="35"/>
        <v>NM_001291417.1</v>
      </c>
    </row>
    <row r="425" spans="1:11" x14ac:dyDescent="0.3">
      <c r="A425" s="42" t="s">
        <v>4605</v>
      </c>
      <c r="B425" s="42" t="s">
        <v>19570</v>
      </c>
      <c r="C425" s="42" t="s">
        <v>4623</v>
      </c>
      <c r="D425" s="42" t="s">
        <v>4624</v>
      </c>
      <c r="E425" s="42" t="s">
        <v>19570</v>
      </c>
      <c r="G425" t="str">
        <f t="shared" si="31"/>
        <v>KDM6A</v>
      </c>
      <c r="H425" t="str">
        <f t="shared" si="32"/>
        <v>NM_001291421.1</v>
      </c>
      <c r="I425" t="str">
        <f t="shared" si="33"/>
        <v>ENST00000414389</v>
      </c>
      <c r="J425" t="str">
        <f t="shared" si="34"/>
        <v>ENSP00000405910</v>
      </c>
      <c r="K425" t="str">
        <f t="shared" si="35"/>
        <v>NM_001291421.1</v>
      </c>
    </row>
    <row r="426" spans="1:11" x14ac:dyDescent="0.3">
      <c r="A426" s="42" t="s">
        <v>4605</v>
      </c>
      <c r="B426" s="42" t="s">
        <v>19571</v>
      </c>
      <c r="C426" s="42" t="s">
        <v>4614</v>
      </c>
      <c r="D426" s="42" t="s">
        <v>4615</v>
      </c>
      <c r="E426" s="42" t="s">
        <v>20208</v>
      </c>
      <c r="G426" t="str">
        <f t="shared" si="31"/>
        <v>KDM6A</v>
      </c>
      <c r="H426" t="str">
        <f t="shared" si="32"/>
        <v>NM_021140.3</v>
      </c>
      <c r="I426" t="str">
        <f t="shared" si="33"/>
        <v>ENST00000377967</v>
      </c>
      <c r="J426" t="str">
        <f t="shared" si="34"/>
        <v>ENSP00000367203</v>
      </c>
      <c r="K426" t="str">
        <f t="shared" si="35"/>
        <v>NM_021140.3 (Preferred)</v>
      </c>
    </row>
    <row r="427" spans="1:11" x14ac:dyDescent="0.3">
      <c r="A427" s="42" t="s">
        <v>4637</v>
      </c>
      <c r="B427" s="42" t="s">
        <v>20394</v>
      </c>
      <c r="C427" s="42" t="s">
        <v>4638</v>
      </c>
      <c r="D427" s="42" t="s">
        <v>4639</v>
      </c>
      <c r="E427" s="42" t="s">
        <v>20395</v>
      </c>
      <c r="G427" t="str">
        <f t="shared" si="31"/>
        <v>KDR</v>
      </c>
      <c r="H427" t="str">
        <f t="shared" si="32"/>
        <v>NM_002253.3</v>
      </c>
      <c r="I427" t="str">
        <f t="shared" si="33"/>
        <v>ENST00000263923</v>
      </c>
      <c r="J427" t="str">
        <f t="shared" si="34"/>
        <v>ENSP00000263923</v>
      </c>
      <c r="K427" t="str">
        <f t="shared" si="35"/>
        <v>NM_002253.3 (Preferred)</v>
      </c>
    </row>
    <row r="428" spans="1:11" x14ac:dyDescent="0.3">
      <c r="A428" s="42" t="s">
        <v>4646</v>
      </c>
      <c r="B428" s="42" t="s">
        <v>19574</v>
      </c>
      <c r="C428" s="42" t="s">
        <v>4659</v>
      </c>
      <c r="D428" s="42" t="s">
        <v>4660</v>
      </c>
      <c r="E428" s="42" t="s">
        <v>19574</v>
      </c>
      <c r="G428" t="str">
        <f t="shared" si="31"/>
        <v>KEAP1</v>
      </c>
      <c r="H428" t="str">
        <f t="shared" si="32"/>
        <v>NM_012289.3</v>
      </c>
      <c r="I428" t="str">
        <f t="shared" si="33"/>
        <v>ENST00000393623</v>
      </c>
      <c r="J428" t="str">
        <f t="shared" si="34"/>
        <v>ENSP00000377245</v>
      </c>
      <c r="K428" t="str">
        <f t="shared" si="35"/>
        <v>NM_012289.3</v>
      </c>
    </row>
    <row r="429" spans="1:11" x14ac:dyDescent="0.3">
      <c r="A429" s="42" t="s">
        <v>4646</v>
      </c>
      <c r="B429" s="42" t="s">
        <v>20396</v>
      </c>
      <c r="C429" s="42" t="s">
        <v>4655</v>
      </c>
      <c r="D429" s="42" t="s">
        <v>4656</v>
      </c>
      <c r="E429" s="42" t="s">
        <v>20397</v>
      </c>
      <c r="G429" t="str">
        <f t="shared" si="31"/>
        <v>KEAP1</v>
      </c>
      <c r="H429" t="str">
        <f t="shared" si="32"/>
        <v>NM_203500.2</v>
      </c>
      <c r="I429" t="str">
        <f t="shared" si="33"/>
        <v>ENST00000171111</v>
      </c>
      <c r="J429" t="str">
        <f t="shared" si="34"/>
        <v>ENSP00000171111</v>
      </c>
      <c r="K429" t="str">
        <f t="shared" si="35"/>
        <v>NM_203500.2 (Preferred)</v>
      </c>
    </row>
    <row r="430" spans="1:11" x14ac:dyDescent="0.3">
      <c r="A430" s="42" t="s">
        <v>106</v>
      </c>
      <c r="B430" s="42" t="s">
        <v>19576</v>
      </c>
      <c r="C430" s="42" t="s">
        <v>4676</v>
      </c>
      <c r="D430" s="42" t="s">
        <v>4677</v>
      </c>
      <c r="E430" s="42" t="s">
        <v>20398</v>
      </c>
      <c r="G430" t="str">
        <f t="shared" si="31"/>
        <v>KIT</v>
      </c>
      <c r="H430" t="str">
        <f t="shared" si="32"/>
        <v>NM_000222.2</v>
      </c>
      <c r="I430" t="str">
        <f t="shared" si="33"/>
        <v>ENST00000288135</v>
      </c>
      <c r="J430" t="str">
        <f t="shared" si="34"/>
        <v>ENSP00000288135</v>
      </c>
      <c r="K430" t="str">
        <f t="shared" si="35"/>
        <v>NM_000222.2 (Preferred)</v>
      </c>
    </row>
    <row r="431" spans="1:11" x14ac:dyDescent="0.3">
      <c r="A431" s="42" t="s">
        <v>106</v>
      </c>
      <c r="B431" s="42" t="s">
        <v>19577</v>
      </c>
      <c r="C431" s="42" t="s">
        <v>4681</v>
      </c>
      <c r="D431" s="42" t="s">
        <v>4682</v>
      </c>
      <c r="E431" s="42" t="s">
        <v>19577</v>
      </c>
      <c r="G431" t="str">
        <f t="shared" si="31"/>
        <v>KIT</v>
      </c>
      <c r="H431" t="str">
        <f t="shared" si="32"/>
        <v>NM_001093772.1</v>
      </c>
      <c r="I431" t="str">
        <f t="shared" si="33"/>
        <v>ENST00000412167</v>
      </c>
      <c r="J431" t="str">
        <f t="shared" si="34"/>
        <v>ENSP00000390987</v>
      </c>
      <c r="K431" t="str">
        <f t="shared" si="35"/>
        <v>NM_001093772.1</v>
      </c>
    </row>
    <row r="432" spans="1:11" x14ac:dyDescent="0.3">
      <c r="A432" s="42" t="s">
        <v>4689</v>
      </c>
      <c r="B432" s="42" t="s">
        <v>20399</v>
      </c>
      <c r="C432" s="42" t="s">
        <v>4696</v>
      </c>
      <c r="D432" s="42" t="s">
        <v>4697</v>
      </c>
      <c r="E432" s="42" t="s">
        <v>20400</v>
      </c>
      <c r="G432" t="str">
        <f t="shared" si="31"/>
        <v>KLHDC8B</v>
      </c>
      <c r="H432" t="str">
        <f t="shared" si="32"/>
        <v>NM_173546.3</v>
      </c>
      <c r="I432" t="str">
        <f t="shared" si="33"/>
        <v>ENST00000332780</v>
      </c>
      <c r="J432" t="str">
        <f t="shared" si="34"/>
        <v>ENSP00000327468</v>
      </c>
      <c r="K432" t="str">
        <f t="shared" si="35"/>
        <v>NM_173546.3 (Preferred)</v>
      </c>
    </row>
    <row r="433" spans="1:11" x14ac:dyDescent="0.3">
      <c r="A433" s="42" t="s">
        <v>4702</v>
      </c>
      <c r="B433" s="42" t="s">
        <v>20620</v>
      </c>
      <c r="C433" s="42" t="s">
        <v>4708</v>
      </c>
      <c r="D433" s="42" t="s">
        <v>4709</v>
      </c>
      <c r="E433" s="42" t="s">
        <v>20621</v>
      </c>
      <c r="G433" t="str">
        <f t="shared" si="31"/>
        <v>KLHL6</v>
      </c>
      <c r="H433" t="str">
        <f t="shared" si="32"/>
        <v>NM_130446.3</v>
      </c>
      <c r="I433" t="str">
        <f t="shared" si="33"/>
        <v>ENST00000341319</v>
      </c>
      <c r="J433" t="str">
        <f t="shared" si="34"/>
        <v>ENSP00000341342</v>
      </c>
      <c r="K433" t="str">
        <f t="shared" si="35"/>
        <v>NM_130446.3 (Preferred)</v>
      </c>
    </row>
    <row r="434" spans="1:11" x14ac:dyDescent="0.3">
      <c r="A434" s="42" t="s">
        <v>4714</v>
      </c>
      <c r="B434" s="42" t="s">
        <v>18870</v>
      </c>
      <c r="C434" s="42" t="s">
        <v>4718</v>
      </c>
      <c r="D434" s="42" t="s">
        <v>4719</v>
      </c>
      <c r="E434" s="42" t="s">
        <v>20401</v>
      </c>
      <c r="G434" t="str">
        <f t="shared" si="31"/>
        <v>KMT2A</v>
      </c>
      <c r="H434" t="str">
        <f t="shared" si="32"/>
        <v>NM_001197104.1</v>
      </c>
      <c r="I434" t="str">
        <f t="shared" si="33"/>
        <v>ENST00000534358</v>
      </c>
      <c r="J434" t="str">
        <f t="shared" si="34"/>
        <v>ENSP00000436786</v>
      </c>
      <c r="K434" t="str">
        <f t="shared" si="35"/>
        <v>NM_001197104.1 (Preferred)</v>
      </c>
    </row>
    <row r="435" spans="1:11" x14ac:dyDescent="0.3">
      <c r="A435" s="42" t="s">
        <v>4714</v>
      </c>
      <c r="B435" s="42" t="s">
        <v>18869</v>
      </c>
      <c r="C435" s="42" t="s">
        <v>4730</v>
      </c>
      <c r="D435" s="42" t="s">
        <v>4731</v>
      </c>
      <c r="E435" s="42" t="s">
        <v>18869</v>
      </c>
      <c r="G435" t="str">
        <f t="shared" si="31"/>
        <v>KMT2A</v>
      </c>
      <c r="H435" t="str">
        <f t="shared" si="32"/>
        <v>NM_005933.3</v>
      </c>
      <c r="I435" t="str">
        <f t="shared" si="33"/>
        <v>ENST00000389506</v>
      </c>
      <c r="J435" t="str">
        <f t="shared" si="34"/>
        <v>ENSP00000374157</v>
      </c>
      <c r="K435" t="str">
        <f t="shared" si="35"/>
        <v>NM_005933.3</v>
      </c>
    </row>
    <row r="436" spans="1:11" x14ac:dyDescent="0.3">
      <c r="A436" s="42" t="s">
        <v>4781</v>
      </c>
      <c r="B436" s="42" t="s">
        <v>19580</v>
      </c>
      <c r="C436" s="42" t="s">
        <v>4786</v>
      </c>
      <c r="D436" s="42" t="s">
        <v>4787</v>
      </c>
      <c r="E436" s="42" t="s">
        <v>20402</v>
      </c>
      <c r="G436" t="str">
        <f t="shared" si="31"/>
        <v>KMT2B</v>
      </c>
      <c r="H436" t="str">
        <f t="shared" si="32"/>
        <v>NM_014727.2</v>
      </c>
      <c r="I436" t="str">
        <f t="shared" si="33"/>
        <v>ENST00000420124</v>
      </c>
      <c r="J436" t="str">
        <f t="shared" si="34"/>
        <v>ENSP00000398837</v>
      </c>
      <c r="K436" t="str">
        <f t="shared" si="35"/>
        <v>NM_014727.2 (Preferred)</v>
      </c>
    </row>
    <row r="437" spans="1:11" x14ac:dyDescent="0.3">
      <c r="A437" s="42" t="s">
        <v>116</v>
      </c>
      <c r="B437" s="42" t="s">
        <v>18871</v>
      </c>
      <c r="C437" s="42" t="s">
        <v>4810</v>
      </c>
      <c r="D437" s="42" t="s">
        <v>4811</v>
      </c>
      <c r="E437" s="42" t="s">
        <v>18881</v>
      </c>
      <c r="G437" t="str">
        <f t="shared" si="31"/>
        <v>KMT2C</v>
      </c>
      <c r="H437" t="str">
        <f t="shared" si="32"/>
        <v>NM_170606.2</v>
      </c>
      <c r="I437" t="str">
        <f t="shared" si="33"/>
        <v>ENST00000262189</v>
      </c>
      <c r="J437" t="str">
        <f t="shared" si="34"/>
        <v>ENSP00000262189</v>
      </c>
      <c r="K437" t="str">
        <f t="shared" si="35"/>
        <v>NM_170606.2 (Preferred)</v>
      </c>
    </row>
    <row r="438" spans="1:11" x14ac:dyDescent="0.3">
      <c r="A438" s="42" t="s">
        <v>4841</v>
      </c>
      <c r="B438" s="42" t="s">
        <v>19581</v>
      </c>
      <c r="C438" s="42" t="s">
        <v>4846</v>
      </c>
      <c r="D438" s="42" t="s">
        <v>4847</v>
      </c>
      <c r="E438" s="42" t="s">
        <v>20403</v>
      </c>
      <c r="G438" t="str">
        <f t="shared" si="31"/>
        <v>KMT2D</v>
      </c>
      <c r="H438" t="str">
        <f t="shared" si="32"/>
        <v>NM_003482.3</v>
      </c>
      <c r="I438" t="str">
        <f t="shared" si="33"/>
        <v>ENST00000301067</v>
      </c>
      <c r="J438" t="str">
        <f t="shared" si="34"/>
        <v>ENSP00000301067</v>
      </c>
      <c r="K438" t="str">
        <f t="shared" si="35"/>
        <v>NM_003482.3 (Preferred)</v>
      </c>
    </row>
    <row r="439" spans="1:11" x14ac:dyDescent="0.3">
      <c r="A439" s="42" t="s">
        <v>18</v>
      </c>
      <c r="B439" s="42" t="s">
        <v>18854</v>
      </c>
      <c r="C439" s="42" t="s">
        <v>4860</v>
      </c>
      <c r="D439" s="42" t="s">
        <v>4861</v>
      </c>
      <c r="E439" s="42" t="s">
        <v>20639</v>
      </c>
      <c r="G439" t="str">
        <f t="shared" si="31"/>
        <v>KRAS</v>
      </c>
      <c r="H439" t="str">
        <f t="shared" si="32"/>
        <v>NM_004985.4</v>
      </c>
      <c r="I439" t="str">
        <f t="shared" si="33"/>
        <v>ENST00000311936</v>
      </c>
      <c r="J439" t="str">
        <f t="shared" si="34"/>
        <v>ENSP00000308495</v>
      </c>
      <c r="K439" t="str">
        <f t="shared" si="35"/>
        <v>NM_004985.4 (Preferred)</v>
      </c>
    </row>
    <row r="440" spans="1:11" x14ac:dyDescent="0.3">
      <c r="A440" s="42" t="s">
        <v>18</v>
      </c>
      <c r="B440" s="42" t="s">
        <v>18855</v>
      </c>
      <c r="C440" s="42" t="s">
        <v>4867</v>
      </c>
      <c r="D440" s="42" t="s">
        <v>4868</v>
      </c>
      <c r="E440" s="42" t="s">
        <v>18855</v>
      </c>
      <c r="G440" t="str">
        <f t="shared" si="31"/>
        <v>KRAS</v>
      </c>
      <c r="H440" t="str">
        <f t="shared" si="32"/>
        <v>NM_033360.3</v>
      </c>
      <c r="I440" t="str">
        <f t="shared" si="33"/>
        <v>ENST00000256078</v>
      </c>
      <c r="J440" t="str">
        <f t="shared" si="34"/>
        <v>ENSP00000256078</v>
      </c>
      <c r="K440" t="str">
        <f t="shared" si="35"/>
        <v>NM_033360.3</v>
      </c>
    </row>
    <row r="441" spans="1:11" x14ac:dyDescent="0.3">
      <c r="A441" s="42" t="s">
        <v>4874</v>
      </c>
      <c r="B441" s="42" t="s">
        <v>19582</v>
      </c>
      <c r="C441" s="42" t="s">
        <v>4877</v>
      </c>
      <c r="D441" s="42" t="s">
        <v>4878</v>
      </c>
      <c r="E441" s="42" t="s">
        <v>20404</v>
      </c>
      <c r="G441" t="str">
        <f t="shared" si="31"/>
        <v>LRP1B</v>
      </c>
      <c r="H441" t="str">
        <f t="shared" si="32"/>
        <v>NM_018557.2</v>
      </c>
      <c r="I441" t="str">
        <f t="shared" si="33"/>
        <v>ENST00000389484</v>
      </c>
      <c r="J441" t="str">
        <f t="shared" si="34"/>
        <v>ENSP00000374135</v>
      </c>
      <c r="K441" t="str">
        <f t="shared" si="35"/>
        <v>NM_018557.2 (Preferred)</v>
      </c>
    </row>
    <row r="442" spans="1:11" x14ac:dyDescent="0.3">
      <c r="A442" s="42" t="s">
        <v>4890</v>
      </c>
      <c r="B442" s="42" t="s">
        <v>20405</v>
      </c>
      <c r="C442" s="42" t="s">
        <v>4891</v>
      </c>
      <c r="D442" s="42" t="s">
        <v>4892</v>
      </c>
      <c r="E442" s="42" t="s">
        <v>20406</v>
      </c>
      <c r="G442" t="str">
        <f t="shared" si="31"/>
        <v>LRRC4</v>
      </c>
      <c r="H442" t="str">
        <f t="shared" si="32"/>
        <v>NM_022143.5</v>
      </c>
      <c r="I442" t="str">
        <f t="shared" si="33"/>
        <v>ENST00000249363</v>
      </c>
      <c r="J442" t="str">
        <f t="shared" si="34"/>
        <v>ENSP00000249363</v>
      </c>
      <c r="K442" t="str">
        <f t="shared" si="35"/>
        <v>NM_022143.5 (Preferred)</v>
      </c>
    </row>
    <row r="443" spans="1:11" x14ac:dyDescent="0.3">
      <c r="A443" s="42" t="s">
        <v>4904</v>
      </c>
      <c r="B443" s="42" t="s">
        <v>19584</v>
      </c>
      <c r="C443" s="42" t="s">
        <v>20263</v>
      </c>
      <c r="D443" s="42" t="s">
        <v>20264</v>
      </c>
      <c r="E443" s="42" t="s">
        <v>19584</v>
      </c>
      <c r="G443" t="str">
        <f t="shared" si="31"/>
        <v>LUC7L2</v>
      </c>
      <c r="H443" t="str">
        <f t="shared" si="32"/>
        <v>NM_001244585.1</v>
      </c>
      <c r="I443" t="str">
        <f t="shared" si="33"/>
        <v>ENST00000541170</v>
      </c>
      <c r="J443" t="str">
        <f t="shared" si="34"/>
        <v>ENSP00000441604</v>
      </c>
      <c r="K443" t="str">
        <f t="shared" si="35"/>
        <v>NM_001244585.1</v>
      </c>
    </row>
    <row r="444" spans="1:11" x14ac:dyDescent="0.3">
      <c r="A444" s="42" t="s">
        <v>4904</v>
      </c>
      <c r="B444" s="42" t="s">
        <v>19585</v>
      </c>
      <c r="C444" s="42" t="s">
        <v>20265</v>
      </c>
      <c r="D444" s="42" t="s">
        <v>20266</v>
      </c>
      <c r="E444" s="42" t="s">
        <v>19585</v>
      </c>
      <c r="G444" t="str">
        <f t="shared" si="31"/>
        <v>LUC7L2</v>
      </c>
      <c r="H444" t="str">
        <f t="shared" si="32"/>
        <v>NM_001270643.1</v>
      </c>
      <c r="I444" t="str">
        <f t="shared" si="33"/>
        <v>ENST00000619796</v>
      </c>
      <c r="J444" t="str">
        <f t="shared" si="34"/>
        <v>ENSP00000483438</v>
      </c>
      <c r="K444" t="str">
        <f t="shared" si="35"/>
        <v>NM_001270643.1</v>
      </c>
    </row>
    <row r="445" spans="1:11" x14ac:dyDescent="0.3">
      <c r="A445" s="42" t="s">
        <v>4904</v>
      </c>
      <c r="B445" s="42" t="s">
        <v>19586</v>
      </c>
      <c r="C445" s="42" t="s">
        <v>20267</v>
      </c>
      <c r="D445" s="42" t="s">
        <v>20268</v>
      </c>
      <c r="E445" s="42" t="s">
        <v>20273</v>
      </c>
      <c r="G445" t="str">
        <f t="shared" si="31"/>
        <v>LUC7L2</v>
      </c>
      <c r="H445" t="str">
        <f t="shared" si="32"/>
        <v>NM_016019.4</v>
      </c>
      <c r="I445" t="str">
        <f t="shared" si="33"/>
        <v>ENST00000354926</v>
      </c>
      <c r="J445" t="str">
        <f t="shared" si="34"/>
        <v>ENSP00000347005</v>
      </c>
      <c r="K445" t="str">
        <f t="shared" si="35"/>
        <v>NM_016019.4 (Preferred)</v>
      </c>
    </row>
    <row r="446" spans="1:11" x14ac:dyDescent="0.3">
      <c r="A446" s="42" t="s">
        <v>4909</v>
      </c>
      <c r="B446" s="42" t="s">
        <v>19587</v>
      </c>
      <c r="C446" s="42" t="s">
        <v>4910</v>
      </c>
      <c r="D446" s="42" t="s">
        <v>4911</v>
      </c>
      <c r="E446" s="42" t="s">
        <v>20407</v>
      </c>
      <c r="G446" t="str">
        <f t="shared" si="31"/>
        <v>MAP2K1</v>
      </c>
      <c r="H446" t="str">
        <f t="shared" si="32"/>
        <v>NM_002755.3</v>
      </c>
      <c r="I446" t="str">
        <f t="shared" si="33"/>
        <v>ENST00000307102</v>
      </c>
      <c r="J446" t="str">
        <f t="shared" si="34"/>
        <v>ENSP00000302486</v>
      </c>
      <c r="K446" t="str">
        <f t="shared" si="35"/>
        <v>NM_002755.3 (Preferred)</v>
      </c>
    </row>
    <row r="447" spans="1:11" x14ac:dyDescent="0.3">
      <c r="A447" s="42" t="s">
        <v>4919</v>
      </c>
      <c r="B447" s="42" t="s">
        <v>19588</v>
      </c>
      <c r="C447" s="42" t="s">
        <v>4930</v>
      </c>
      <c r="D447" s="42" t="s">
        <v>4931</v>
      </c>
      <c r="E447" s="42" t="s">
        <v>20408</v>
      </c>
      <c r="G447" t="str">
        <f t="shared" si="31"/>
        <v>MAP2K2</v>
      </c>
      <c r="H447" t="str">
        <f t="shared" si="32"/>
        <v>NM_030662.3</v>
      </c>
      <c r="I447" t="str">
        <f t="shared" si="33"/>
        <v>ENST00000262948</v>
      </c>
      <c r="J447" t="str">
        <f t="shared" si="34"/>
        <v>ENSP00000262948</v>
      </c>
      <c r="K447" t="str">
        <f t="shared" si="35"/>
        <v>NM_030662.3 (Preferred)</v>
      </c>
    </row>
    <row r="448" spans="1:11" x14ac:dyDescent="0.3">
      <c r="A448" s="42" t="s">
        <v>4946</v>
      </c>
      <c r="B448" s="42" t="s">
        <v>19589</v>
      </c>
      <c r="C448" s="42" t="s">
        <v>4974</v>
      </c>
      <c r="D448" s="42" t="s">
        <v>4975</v>
      </c>
      <c r="E448" s="42" t="s">
        <v>20409</v>
      </c>
      <c r="G448" t="str">
        <f t="shared" si="31"/>
        <v>MAP2K4</v>
      </c>
      <c r="H448" t="str">
        <f t="shared" si="32"/>
        <v>NM_001281435.1</v>
      </c>
      <c r="I448" t="str">
        <f t="shared" si="33"/>
        <v>ENST00000415385</v>
      </c>
      <c r="J448" t="str">
        <f t="shared" si="34"/>
        <v>ENSP00000410402</v>
      </c>
      <c r="K448" t="str">
        <f t="shared" si="35"/>
        <v>NM_001281435.1 (Preferred)</v>
      </c>
    </row>
    <row r="449" spans="1:11" x14ac:dyDescent="0.3">
      <c r="A449" s="42" t="s">
        <v>4946</v>
      </c>
      <c r="B449" s="42" t="s">
        <v>20410</v>
      </c>
      <c r="C449" s="42" t="s">
        <v>4978</v>
      </c>
      <c r="D449" s="42" t="s">
        <v>4979</v>
      </c>
      <c r="E449" s="42" t="s">
        <v>20410</v>
      </c>
      <c r="G449" t="str">
        <f t="shared" si="31"/>
        <v>MAP2K4</v>
      </c>
      <c r="H449" t="str">
        <f t="shared" si="32"/>
        <v>NM_003010.4</v>
      </c>
      <c r="I449" t="str">
        <f t="shared" si="33"/>
        <v>ENST00000353533</v>
      </c>
      <c r="J449" t="str">
        <f t="shared" si="34"/>
        <v>ENSP00000262445</v>
      </c>
      <c r="K449" t="str">
        <f t="shared" si="35"/>
        <v>NM_003010.4</v>
      </c>
    </row>
    <row r="450" spans="1:11" x14ac:dyDescent="0.3">
      <c r="A450" s="42" t="s">
        <v>4988</v>
      </c>
      <c r="B450" s="42" t="s">
        <v>20411</v>
      </c>
      <c r="C450" s="42" t="s">
        <v>4989</v>
      </c>
      <c r="D450" s="42" t="s">
        <v>4990</v>
      </c>
      <c r="E450" s="42" t="s">
        <v>20412</v>
      </c>
      <c r="G450" t="str">
        <f t="shared" si="31"/>
        <v>MAP3K1</v>
      </c>
      <c r="H450" t="str">
        <f t="shared" si="32"/>
        <v>NM_005921.2</v>
      </c>
      <c r="I450" t="str">
        <f t="shared" si="33"/>
        <v>ENST00000399503</v>
      </c>
      <c r="J450" t="str">
        <f t="shared" si="34"/>
        <v>ENSP00000382423</v>
      </c>
      <c r="K450" t="str">
        <f t="shared" si="35"/>
        <v>NM_005921.2 (Preferred)</v>
      </c>
    </row>
    <row r="451" spans="1:11" x14ac:dyDescent="0.3">
      <c r="A451" s="42" t="s">
        <v>4995</v>
      </c>
      <c r="B451" s="42" t="s">
        <v>20413</v>
      </c>
      <c r="C451" s="42" t="s">
        <v>4999</v>
      </c>
      <c r="D451" s="42" t="s">
        <v>5000</v>
      </c>
      <c r="E451" s="42" t="s">
        <v>20414</v>
      </c>
      <c r="G451" t="str">
        <f t="shared" si="31"/>
        <v>MAP3K14</v>
      </c>
      <c r="H451" t="str">
        <f t="shared" si="32"/>
        <v>NM_003954.5</v>
      </c>
      <c r="I451" t="str">
        <f t="shared" si="33"/>
        <v>ENST00000344686</v>
      </c>
      <c r="J451" t="str">
        <f t="shared" si="34"/>
        <v>ENSP00000478552</v>
      </c>
      <c r="K451" t="str">
        <f t="shared" si="35"/>
        <v>NM_003954.5 (Preferred)</v>
      </c>
    </row>
    <row r="452" spans="1:11" x14ac:dyDescent="0.3">
      <c r="A452" s="42" t="s">
        <v>5012</v>
      </c>
      <c r="B452" s="42" t="s">
        <v>19593</v>
      </c>
      <c r="C452" s="42" t="s">
        <v>5015</v>
      </c>
      <c r="D452" s="42" t="s">
        <v>5016</v>
      </c>
      <c r="E452" s="42" t="s">
        <v>20415</v>
      </c>
      <c r="G452" t="str">
        <f t="shared" si="31"/>
        <v>MAPK1</v>
      </c>
      <c r="H452" t="str">
        <f t="shared" si="32"/>
        <v>NM_002745.4</v>
      </c>
      <c r="I452" t="str">
        <f t="shared" si="33"/>
        <v>ENST00000215832</v>
      </c>
      <c r="J452" t="str">
        <f t="shared" si="34"/>
        <v>ENSP00000215832</v>
      </c>
      <c r="K452" t="str">
        <f t="shared" si="35"/>
        <v>NM_002745.4 (Preferred)</v>
      </c>
    </row>
    <row r="453" spans="1:11" x14ac:dyDescent="0.3">
      <c r="A453" s="42" t="s">
        <v>5012</v>
      </c>
      <c r="B453" s="42" t="s">
        <v>19594</v>
      </c>
      <c r="C453" s="42" t="s">
        <v>5019</v>
      </c>
      <c r="D453" s="42" t="s">
        <v>5020</v>
      </c>
      <c r="E453" s="42" t="s">
        <v>19594</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3">
      <c r="A454" s="42" t="s">
        <v>5025</v>
      </c>
      <c r="B454" s="42" t="s">
        <v>19595</v>
      </c>
      <c r="C454" s="42" t="s">
        <v>20418</v>
      </c>
      <c r="D454" s="42" t="s">
        <v>20419</v>
      </c>
      <c r="E454" s="42" t="s">
        <v>19595</v>
      </c>
      <c r="G454" t="str">
        <f t="shared" si="36"/>
        <v>MCL1</v>
      </c>
      <c r="H454" t="str">
        <f t="shared" si="37"/>
        <v>NM_001197320.1</v>
      </c>
      <c r="I454" t="str">
        <f t="shared" si="38"/>
        <v>ENST00000620947</v>
      </c>
      <c r="J454" t="str">
        <f t="shared" si="39"/>
        <v>ENSP00000477624</v>
      </c>
      <c r="K454" t="str">
        <f t="shared" si="40"/>
        <v>NM_001197320.1</v>
      </c>
    </row>
    <row r="455" spans="1:11" x14ac:dyDescent="0.3">
      <c r="A455" s="42" t="s">
        <v>5025</v>
      </c>
      <c r="B455" s="42" t="s">
        <v>20416</v>
      </c>
      <c r="C455" s="42" t="s">
        <v>5028</v>
      </c>
      <c r="D455" s="42" t="s">
        <v>5029</v>
      </c>
      <c r="E455" s="42" t="s">
        <v>20417</v>
      </c>
      <c r="G455" t="str">
        <f t="shared" si="36"/>
        <v>MCL1</v>
      </c>
      <c r="H455" t="str">
        <f t="shared" si="37"/>
        <v>NM_021960.5</v>
      </c>
      <c r="I455" t="str">
        <f t="shared" si="38"/>
        <v>ENST00000369026</v>
      </c>
      <c r="J455" t="str">
        <f t="shared" si="39"/>
        <v>ENSP00000358022</v>
      </c>
      <c r="K455" t="str">
        <f t="shared" si="40"/>
        <v>NM_021960.5 (Preferred)</v>
      </c>
    </row>
    <row r="456" spans="1:11" x14ac:dyDescent="0.3">
      <c r="A456" s="42" t="s">
        <v>5025</v>
      </c>
      <c r="B456" s="42" t="s">
        <v>19597</v>
      </c>
      <c r="C456" s="42" t="s">
        <v>5032</v>
      </c>
      <c r="D456" s="42" t="s">
        <v>5033</v>
      </c>
      <c r="E456" s="42" t="s">
        <v>19597</v>
      </c>
      <c r="G456" t="str">
        <f t="shared" si="36"/>
        <v>MCL1</v>
      </c>
      <c r="H456" t="str">
        <f t="shared" si="37"/>
        <v>NM_182763.2</v>
      </c>
      <c r="I456" t="str">
        <f t="shared" si="38"/>
        <v>ENST00000307940</v>
      </c>
      <c r="J456" t="str">
        <f t="shared" si="39"/>
        <v>ENSP00000309973</v>
      </c>
      <c r="K456" t="str">
        <f t="shared" si="40"/>
        <v>NM_182763.2</v>
      </c>
    </row>
    <row r="457" spans="1:11" x14ac:dyDescent="0.3">
      <c r="A457" s="42" t="s">
        <v>5036</v>
      </c>
      <c r="B457" s="42" t="s">
        <v>19598</v>
      </c>
      <c r="C457" s="42" t="s">
        <v>5105</v>
      </c>
      <c r="D457" s="42" t="s">
        <v>5106</v>
      </c>
      <c r="E457" s="42" t="s">
        <v>19598</v>
      </c>
      <c r="G457" t="str">
        <f t="shared" si="36"/>
        <v>MDM2</v>
      </c>
      <c r="H457" t="str">
        <f t="shared" si="37"/>
        <v>NM_001145337.2</v>
      </c>
      <c r="I457" t="str">
        <f t="shared" si="38"/>
        <v>ENST00000393415</v>
      </c>
      <c r="J457" t="str">
        <f t="shared" si="39"/>
        <v>ENSP00000377067</v>
      </c>
      <c r="K457" t="str">
        <f t="shared" si="40"/>
        <v>NM_001145337.2</v>
      </c>
    </row>
    <row r="458" spans="1:11" x14ac:dyDescent="0.3">
      <c r="A458" s="42" t="s">
        <v>5036</v>
      </c>
      <c r="B458" s="42" t="s">
        <v>19599</v>
      </c>
      <c r="C458" s="42" t="s">
        <v>5090</v>
      </c>
      <c r="D458" s="42" t="s">
        <v>5091</v>
      </c>
      <c r="E458" s="42" t="s">
        <v>19599</v>
      </c>
      <c r="G458" t="str">
        <f t="shared" si="36"/>
        <v>MDM2</v>
      </c>
      <c r="H458" t="str">
        <f t="shared" si="37"/>
        <v>NM_001145339.2</v>
      </c>
      <c r="I458" t="str">
        <f t="shared" si="38"/>
        <v>ENST00000258148</v>
      </c>
      <c r="J458" t="str">
        <f t="shared" si="39"/>
        <v>ENSP00000258148</v>
      </c>
      <c r="K458" t="str">
        <f t="shared" si="40"/>
        <v>NM_001145339.2</v>
      </c>
    </row>
    <row r="459" spans="1:11" x14ac:dyDescent="0.3">
      <c r="A459" s="42" t="s">
        <v>5036</v>
      </c>
      <c r="B459" s="42" t="s">
        <v>19600</v>
      </c>
      <c r="C459" s="42" t="s">
        <v>5108</v>
      </c>
      <c r="D459" s="42" t="s">
        <v>5109</v>
      </c>
      <c r="E459" s="42" t="s">
        <v>19600</v>
      </c>
      <c r="G459" t="str">
        <f t="shared" si="36"/>
        <v>MDM2</v>
      </c>
      <c r="H459" t="str">
        <f t="shared" si="37"/>
        <v>NM_001145340.2</v>
      </c>
      <c r="I459" t="str">
        <f t="shared" si="38"/>
        <v>ENST00000348801</v>
      </c>
      <c r="J459" t="str">
        <f t="shared" si="39"/>
        <v>ENSP00000335096</v>
      </c>
      <c r="K459" t="str">
        <f t="shared" si="40"/>
        <v>NM_001145340.2</v>
      </c>
    </row>
    <row r="460" spans="1:11" x14ac:dyDescent="0.3">
      <c r="A460" s="42" t="s">
        <v>5036</v>
      </c>
      <c r="B460" s="42" t="s">
        <v>19601</v>
      </c>
      <c r="C460" s="42" t="s">
        <v>5096</v>
      </c>
      <c r="D460" s="42" t="s">
        <v>5097</v>
      </c>
      <c r="E460" s="42" t="s">
        <v>19601</v>
      </c>
      <c r="G460" t="str">
        <f t="shared" si="36"/>
        <v>MDM2</v>
      </c>
      <c r="H460" t="str">
        <f t="shared" si="37"/>
        <v>NM_001278462.1</v>
      </c>
      <c r="I460" t="str">
        <f t="shared" si="38"/>
        <v>ENST00000299252</v>
      </c>
      <c r="J460" t="str">
        <f t="shared" si="39"/>
        <v>ENSP00000299252</v>
      </c>
      <c r="K460" t="str">
        <f t="shared" si="40"/>
        <v>NM_001278462.1</v>
      </c>
    </row>
    <row r="461" spans="1:11" x14ac:dyDescent="0.3">
      <c r="A461" s="42" t="s">
        <v>5036</v>
      </c>
      <c r="B461" s="42" t="s">
        <v>19602</v>
      </c>
      <c r="C461" s="42" t="s">
        <v>5074</v>
      </c>
      <c r="D461" s="42" t="s">
        <v>5075</v>
      </c>
      <c r="E461" s="42" t="s">
        <v>20420</v>
      </c>
      <c r="G461" t="str">
        <f t="shared" si="36"/>
        <v>MDM2</v>
      </c>
      <c r="H461" t="str">
        <f t="shared" si="37"/>
        <v>NM_002392.5</v>
      </c>
      <c r="I461" t="str">
        <f t="shared" si="38"/>
        <v>ENST00000258149</v>
      </c>
      <c r="J461" t="str">
        <f t="shared" si="39"/>
        <v>ENSP00000258149</v>
      </c>
      <c r="K461" t="str">
        <f t="shared" si="40"/>
        <v>NM_002392.5 (Preferred)</v>
      </c>
    </row>
    <row r="462" spans="1:11" x14ac:dyDescent="0.3">
      <c r="A462" s="42" t="s">
        <v>5144</v>
      </c>
      <c r="B462" s="42" t="s">
        <v>19603</v>
      </c>
      <c r="C462" s="42" t="s">
        <v>5159</v>
      </c>
      <c r="D462" s="42" t="s">
        <v>5160</v>
      </c>
      <c r="E462" s="42" t="s">
        <v>19603</v>
      </c>
      <c r="G462" t="str">
        <f t="shared" si="36"/>
        <v>MDM4</v>
      </c>
      <c r="H462" t="str">
        <f t="shared" si="37"/>
        <v>NM_001204171.1</v>
      </c>
      <c r="I462" t="str">
        <f t="shared" si="38"/>
        <v>ENST00000454264</v>
      </c>
      <c r="J462" t="str">
        <f t="shared" si="39"/>
        <v>ENSP00000396840</v>
      </c>
      <c r="K462" t="str">
        <f t="shared" si="40"/>
        <v>NM_001204171.1</v>
      </c>
    </row>
    <row r="463" spans="1:11" x14ac:dyDescent="0.3">
      <c r="A463" s="42" t="s">
        <v>5144</v>
      </c>
      <c r="B463" s="42" t="s">
        <v>19604</v>
      </c>
      <c r="C463" s="42" t="s">
        <v>5173</v>
      </c>
      <c r="D463" s="42" t="s">
        <v>5174</v>
      </c>
      <c r="E463" s="42" t="s">
        <v>19604</v>
      </c>
      <c r="G463" t="str">
        <f t="shared" si="36"/>
        <v>MDM4</v>
      </c>
      <c r="H463" t="str">
        <f t="shared" si="37"/>
        <v>NM_001204172.1</v>
      </c>
      <c r="I463" t="str">
        <f t="shared" si="38"/>
        <v>ENST00000367183</v>
      </c>
      <c r="J463" t="str">
        <f t="shared" si="39"/>
        <v>ENSP00000356151</v>
      </c>
      <c r="K463" t="str">
        <f t="shared" si="40"/>
        <v>NM_001204172.1</v>
      </c>
    </row>
    <row r="464" spans="1:11" x14ac:dyDescent="0.3">
      <c r="A464" s="42" t="s">
        <v>5144</v>
      </c>
      <c r="B464" s="42" t="s">
        <v>19605</v>
      </c>
      <c r="C464" s="42" t="s">
        <v>5163</v>
      </c>
      <c r="D464" s="42" t="s">
        <v>5164</v>
      </c>
      <c r="E464" s="42" t="s">
        <v>19605</v>
      </c>
      <c r="G464" t="str">
        <f t="shared" si="36"/>
        <v>MDM4</v>
      </c>
      <c r="H464" t="str">
        <f t="shared" si="37"/>
        <v>NM_001278516.1</v>
      </c>
      <c r="I464" t="str">
        <f t="shared" si="38"/>
        <v>ENST00000391947</v>
      </c>
      <c r="J464" t="str">
        <f t="shared" si="39"/>
        <v>ENSP00000375811</v>
      </c>
      <c r="K464" t="str">
        <f t="shared" si="40"/>
        <v>NM_001278516.1</v>
      </c>
    </row>
    <row r="465" spans="1:11" x14ac:dyDescent="0.3">
      <c r="A465" s="42" t="s">
        <v>5144</v>
      </c>
      <c r="B465" s="42" t="s">
        <v>19606</v>
      </c>
      <c r="C465" s="42" t="s">
        <v>20427</v>
      </c>
      <c r="D465" s="42" t="s">
        <v>20428</v>
      </c>
      <c r="E465" s="42" t="s">
        <v>19606</v>
      </c>
      <c r="G465" t="str">
        <f t="shared" si="36"/>
        <v>MDM4</v>
      </c>
      <c r="H465" t="str">
        <f t="shared" si="37"/>
        <v>NM_001278517.1</v>
      </c>
      <c r="I465" t="str">
        <f t="shared" si="38"/>
        <v>ENST00000614459</v>
      </c>
      <c r="J465" t="str">
        <f t="shared" si="39"/>
        <v>ENSP00000482388</v>
      </c>
      <c r="K465" t="str">
        <f t="shared" si="40"/>
        <v>NM_001278517.1</v>
      </c>
    </row>
    <row r="466" spans="1:11" x14ac:dyDescent="0.3">
      <c r="A466" s="42" t="s">
        <v>5144</v>
      </c>
      <c r="B466" s="42" t="s">
        <v>19607</v>
      </c>
      <c r="C466" s="42" t="s">
        <v>20425</v>
      </c>
      <c r="D466" s="42" t="s">
        <v>20426</v>
      </c>
      <c r="E466" s="42" t="s">
        <v>19607</v>
      </c>
      <c r="G466" t="str">
        <f t="shared" si="36"/>
        <v>MDM4</v>
      </c>
      <c r="H466" t="str">
        <f t="shared" si="37"/>
        <v>NM_001278518.1</v>
      </c>
      <c r="I466" t="str">
        <f t="shared" si="38"/>
        <v>ENST00000616250</v>
      </c>
      <c r="J466" t="str">
        <f t="shared" si="39"/>
        <v>ENSP00000478581</v>
      </c>
      <c r="K466" t="str">
        <f t="shared" si="40"/>
        <v>NM_001278518.1</v>
      </c>
    </row>
    <row r="467" spans="1:11" x14ac:dyDescent="0.3">
      <c r="A467" s="42" t="s">
        <v>5144</v>
      </c>
      <c r="B467" s="42" t="s">
        <v>19608</v>
      </c>
      <c r="C467" s="42" t="s">
        <v>20423</v>
      </c>
      <c r="D467" s="42" t="s">
        <v>20424</v>
      </c>
      <c r="E467" s="42" t="s">
        <v>19608</v>
      </c>
      <c r="G467" t="str">
        <f t="shared" si="36"/>
        <v>MDM4</v>
      </c>
      <c r="H467" t="str">
        <f t="shared" si="37"/>
        <v>NM_001278519.1</v>
      </c>
      <c r="I467" t="str">
        <f t="shared" si="38"/>
        <v>ENST00000612738</v>
      </c>
      <c r="J467" t="str">
        <f t="shared" si="39"/>
        <v>ENSP00000478080</v>
      </c>
      <c r="K467" t="str">
        <f t="shared" si="40"/>
        <v>NM_001278519.1</v>
      </c>
    </row>
    <row r="468" spans="1:11" x14ac:dyDescent="0.3">
      <c r="A468" s="42" t="s">
        <v>5144</v>
      </c>
      <c r="B468" s="42" t="s">
        <v>20421</v>
      </c>
      <c r="C468" s="42" t="s">
        <v>5155</v>
      </c>
      <c r="D468" s="42" t="s">
        <v>5156</v>
      </c>
      <c r="E468" s="42" t="s">
        <v>20422</v>
      </c>
      <c r="G468" t="str">
        <f t="shared" si="36"/>
        <v>MDM4</v>
      </c>
      <c r="H468" t="str">
        <f t="shared" si="37"/>
        <v>NM_002393.5</v>
      </c>
      <c r="I468" t="str">
        <f t="shared" si="38"/>
        <v>ENST00000367182</v>
      </c>
      <c r="J468" t="str">
        <f t="shared" si="39"/>
        <v>ENSP00000356150</v>
      </c>
      <c r="K468" t="str">
        <f t="shared" si="40"/>
        <v>NM_002393.5 (Preferred)</v>
      </c>
    </row>
    <row r="469" spans="1:11" x14ac:dyDescent="0.3">
      <c r="A469" s="42" t="s">
        <v>5183</v>
      </c>
      <c r="B469" s="42" t="s">
        <v>19610</v>
      </c>
      <c r="C469" s="42" t="s">
        <v>5198</v>
      </c>
      <c r="D469" s="42" t="s">
        <v>5199</v>
      </c>
      <c r="E469" s="42" t="s">
        <v>20602</v>
      </c>
      <c r="G469" t="str">
        <f t="shared" si="36"/>
        <v>MED12</v>
      </c>
      <c r="H469" t="str">
        <f t="shared" si="37"/>
        <v>NM_005120.2</v>
      </c>
      <c r="I469" t="str">
        <f t="shared" si="38"/>
        <v>ENST00000374080</v>
      </c>
      <c r="J469" t="str">
        <f t="shared" si="39"/>
        <v>ENSP00000363193</v>
      </c>
      <c r="K469" t="str">
        <f t="shared" si="40"/>
        <v>NM_005120.2 (Preferred)</v>
      </c>
    </row>
    <row r="470" spans="1:11" x14ac:dyDescent="0.3">
      <c r="A470" s="42" t="s">
        <v>5208</v>
      </c>
      <c r="B470" s="42" t="s">
        <v>20429</v>
      </c>
      <c r="C470" s="42" t="s">
        <v>5223</v>
      </c>
      <c r="D470" s="42" t="s">
        <v>5224</v>
      </c>
      <c r="E470" s="42" t="s">
        <v>20430</v>
      </c>
      <c r="G470" t="str">
        <f t="shared" si="36"/>
        <v>MEF2B</v>
      </c>
      <c r="H470" t="str">
        <f t="shared" si="37"/>
        <v>NM_001145785.2</v>
      </c>
      <c r="I470" t="str">
        <f t="shared" si="38"/>
        <v>ENST00000424583</v>
      </c>
      <c r="J470" t="str">
        <f t="shared" si="39"/>
        <v>ENSP00000402154</v>
      </c>
      <c r="K470" t="str">
        <f t="shared" si="40"/>
        <v>NM_001145785.2 (Preferred)</v>
      </c>
    </row>
    <row r="471" spans="1:11" x14ac:dyDescent="0.3">
      <c r="A471" s="42" t="s">
        <v>5208</v>
      </c>
      <c r="B471" s="42" t="s">
        <v>20433</v>
      </c>
      <c r="C471" s="42" t="s">
        <v>20431</v>
      </c>
      <c r="D471" s="42" t="s">
        <v>20432</v>
      </c>
      <c r="E471" s="42" t="s">
        <v>20433</v>
      </c>
      <c r="G471" t="str">
        <f t="shared" si="36"/>
        <v>MEF2B</v>
      </c>
      <c r="H471" t="str">
        <f t="shared" si="37"/>
        <v>NM_005919.3</v>
      </c>
      <c r="I471" t="str">
        <f t="shared" si="38"/>
        <v>ENST00000444486</v>
      </c>
      <c r="J471" t="str">
        <f t="shared" si="39"/>
        <v>ENSP00000390762</v>
      </c>
      <c r="K471" t="str">
        <f t="shared" si="40"/>
        <v>NM_005919.3</v>
      </c>
    </row>
    <row r="472" spans="1:11" x14ac:dyDescent="0.3">
      <c r="A472" s="42" t="s">
        <v>5229</v>
      </c>
      <c r="B472" s="42" t="s">
        <v>19612</v>
      </c>
      <c r="C472" s="42" t="s">
        <v>5255</v>
      </c>
      <c r="D472" s="42" t="s">
        <v>5256</v>
      </c>
      <c r="E472" s="42" t="s">
        <v>20434</v>
      </c>
      <c r="G472" t="str">
        <f t="shared" si="36"/>
        <v>MEN1</v>
      </c>
      <c r="H472" t="str">
        <f t="shared" si="37"/>
        <v>NM_000244.3</v>
      </c>
      <c r="I472" t="str">
        <f t="shared" si="38"/>
        <v>ENST00000443283</v>
      </c>
      <c r="J472" t="str">
        <f t="shared" si="39"/>
        <v>ENSP00000396940</v>
      </c>
      <c r="K472" t="str">
        <f t="shared" si="40"/>
        <v>NM_000244.3 (Preferred)</v>
      </c>
    </row>
    <row r="473" spans="1:11" x14ac:dyDescent="0.3">
      <c r="A473" s="42" t="s">
        <v>5229</v>
      </c>
      <c r="B473" s="42" t="s">
        <v>19613</v>
      </c>
      <c r="C473" s="42" t="s">
        <v>5258</v>
      </c>
      <c r="D473" s="42" t="s">
        <v>5259</v>
      </c>
      <c r="E473" s="42" t="s">
        <v>19613</v>
      </c>
      <c r="G473" t="str">
        <f t="shared" si="36"/>
        <v>MEN1</v>
      </c>
      <c r="H473" t="str">
        <f t="shared" si="37"/>
        <v>NM_130799.2</v>
      </c>
      <c r="I473" t="str">
        <f t="shared" si="38"/>
        <v>ENST00000312049</v>
      </c>
      <c r="J473" t="str">
        <f t="shared" si="39"/>
        <v>ENSP00000308975</v>
      </c>
      <c r="K473" t="str">
        <f t="shared" si="40"/>
        <v>NM_130799.2</v>
      </c>
    </row>
    <row r="474" spans="1:11" x14ac:dyDescent="0.3">
      <c r="A474" s="42" t="s">
        <v>5229</v>
      </c>
      <c r="B474" s="42" t="s">
        <v>19614</v>
      </c>
      <c r="C474" s="42" t="s">
        <v>5241</v>
      </c>
      <c r="D474" s="42" t="s">
        <v>5242</v>
      </c>
      <c r="E474" s="42" t="s">
        <v>19614</v>
      </c>
      <c r="G474" t="str">
        <f t="shared" si="36"/>
        <v>MEN1</v>
      </c>
      <c r="H474" t="str">
        <f t="shared" si="37"/>
        <v>NM_130800.2</v>
      </c>
      <c r="I474" t="str">
        <f t="shared" si="38"/>
        <v>ENST00000377326</v>
      </c>
      <c r="J474" t="str">
        <f t="shared" si="39"/>
        <v>ENSP00000366543</v>
      </c>
      <c r="K474" t="str">
        <f t="shared" si="40"/>
        <v>NM_130800.2</v>
      </c>
    </row>
    <row r="475" spans="1:11" x14ac:dyDescent="0.3">
      <c r="A475" s="42" t="s">
        <v>5229</v>
      </c>
      <c r="B475" s="42" t="s">
        <v>19615</v>
      </c>
      <c r="C475" s="42" t="s">
        <v>5265</v>
      </c>
      <c r="D475" s="42" t="s">
        <v>5266</v>
      </c>
      <c r="E475" s="42" t="s">
        <v>19615</v>
      </c>
      <c r="G475" t="str">
        <f t="shared" si="36"/>
        <v>MEN1</v>
      </c>
      <c r="H475" t="str">
        <f t="shared" si="37"/>
        <v>NM_130801.2</v>
      </c>
      <c r="I475" t="str">
        <f t="shared" si="38"/>
        <v>ENST00000377313</v>
      </c>
      <c r="J475" t="str">
        <f t="shared" si="39"/>
        <v>ENSP00000366530</v>
      </c>
      <c r="K475" t="str">
        <f t="shared" si="40"/>
        <v>NM_130801.2</v>
      </c>
    </row>
    <row r="476" spans="1:11" x14ac:dyDescent="0.3">
      <c r="A476" s="42" t="s">
        <v>5229</v>
      </c>
      <c r="B476" s="42" t="s">
        <v>19616</v>
      </c>
      <c r="C476" s="42" t="s">
        <v>5238</v>
      </c>
      <c r="D476" s="42" t="s">
        <v>5239</v>
      </c>
      <c r="E476" s="42" t="s">
        <v>19616</v>
      </c>
      <c r="G476" t="str">
        <f t="shared" si="36"/>
        <v>MEN1</v>
      </c>
      <c r="H476" t="str">
        <f t="shared" si="37"/>
        <v>NM_130802.2</v>
      </c>
      <c r="I476" t="str">
        <f t="shared" si="38"/>
        <v>ENST00000394374</v>
      </c>
      <c r="J476" t="str">
        <f t="shared" si="39"/>
        <v>ENSP00000377899</v>
      </c>
      <c r="K476" t="str">
        <f t="shared" si="40"/>
        <v>NM_130802.2</v>
      </c>
    </row>
    <row r="477" spans="1:11" x14ac:dyDescent="0.3">
      <c r="A477" s="42" t="s">
        <v>5229</v>
      </c>
      <c r="B477" s="42" t="s">
        <v>19617</v>
      </c>
      <c r="C477" s="42" t="s">
        <v>5234</v>
      </c>
      <c r="D477" s="42" t="s">
        <v>5235</v>
      </c>
      <c r="E477" s="42" t="s">
        <v>19617</v>
      </c>
      <c r="G477" t="str">
        <f t="shared" si="36"/>
        <v>MEN1</v>
      </c>
      <c r="H477" t="str">
        <f t="shared" si="37"/>
        <v>NM_130803.2</v>
      </c>
      <c r="I477" t="str">
        <f t="shared" si="38"/>
        <v>ENST00000337652</v>
      </c>
      <c r="J477" t="str">
        <f t="shared" si="39"/>
        <v>ENSP00000337088</v>
      </c>
      <c r="K477" t="str">
        <f t="shared" si="40"/>
        <v>NM_130803.2</v>
      </c>
    </row>
    <row r="478" spans="1:11" x14ac:dyDescent="0.3">
      <c r="A478" s="42" t="s">
        <v>5229</v>
      </c>
      <c r="B478" s="42" t="s">
        <v>19618</v>
      </c>
      <c r="C478" s="42" t="s">
        <v>5249</v>
      </c>
      <c r="D478" s="42" t="s">
        <v>5250</v>
      </c>
      <c r="E478" s="42" t="s">
        <v>19618</v>
      </c>
      <c r="G478" t="str">
        <f t="shared" si="36"/>
        <v>MEN1</v>
      </c>
      <c r="H478" t="str">
        <f t="shared" si="37"/>
        <v>NM_130804.2</v>
      </c>
      <c r="I478" t="str">
        <f t="shared" si="38"/>
        <v>ENST00000394376</v>
      </c>
      <c r="J478" t="str">
        <f t="shared" si="39"/>
        <v>ENSP00000377901</v>
      </c>
      <c r="K478" t="str">
        <f t="shared" si="40"/>
        <v>NM_130804.2</v>
      </c>
    </row>
    <row r="479" spans="1:11" x14ac:dyDescent="0.3">
      <c r="A479" s="42" t="s">
        <v>5283</v>
      </c>
      <c r="B479" s="42" t="s">
        <v>19619</v>
      </c>
      <c r="C479" s="42" t="s">
        <v>5286</v>
      </c>
      <c r="D479" s="42" t="s">
        <v>5287</v>
      </c>
      <c r="E479" s="42" t="s">
        <v>19619</v>
      </c>
      <c r="G479" t="str">
        <f t="shared" si="36"/>
        <v>MET</v>
      </c>
      <c r="H479" t="str">
        <f t="shared" si="37"/>
        <v>NM_000245.3</v>
      </c>
      <c r="I479" t="str">
        <f t="shared" si="38"/>
        <v>ENST00000397752</v>
      </c>
      <c r="J479" t="str">
        <f t="shared" si="39"/>
        <v>ENSP00000380860</v>
      </c>
      <c r="K479" t="str">
        <f t="shared" si="40"/>
        <v>NM_000245.3</v>
      </c>
    </row>
    <row r="480" spans="1:11" x14ac:dyDescent="0.3">
      <c r="A480" s="42" t="s">
        <v>5283</v>
      </c>
      <c r="B480" s="42" t="s">
        <v>19620</v>
      </c>
      <c r="C480" s="42" t="s">
        <v>5290</v>
      </c>
      <c r="D480" s="42" t="s">
        <v>5291</v>
      </c>
      <c r="E480" s="42" t="s">
        <v>20603</v>
      </c>
      <c r="G480" t="str">
        <f t="shared" si="36"/>
        <v>MET</v>
      </c>
      <c r="H480" t="str">
        <f t="shared" si="37"/>
        <v>NM_001127500.2</v>
      </c>
      <c r="I480" t="str">
        <f t="shared" si="38"/>
        <v>ENST00000318493</v>
      </c>
      <c r="J480" t="str">
        <f t="shared" si="39"/>
        <v>ENSP00000317272</v>
      </c>
      <c r="K480" t="str">
        <f t="shared" si="40"/>
        <v>NM_001127500.2 (Preferred)</v>
      </c>
    </row>
    <row r="481" spans="1:11" x14ac:dyDescent="0.3">
      <c r="A481" s="42" t="s">
        <v>5283</v>
      </c>
      <c r="B481" s="42" t="s">
        <v>19621</v>
      </c>
      <c r="C481" s="42" t="s">
        <v>5294</v>
      </c>
      <c r="D481" s="42" t="s">
        <v>5295</v>
      </c>
      <c r="E481" s="42" t="s">
        <v>19621</v>
      </c>
      <c r="G481" t="str">
        <f t="shared" si="36"/>
        <v>MET</v>
      </c>
      <c r="H481" t="str">
        <f t="shared" si="37"/>
        <v>NM_001324401.1</v>
      </c>
      <c r="I481" t="str">
        <f t="shared" si="38"/>
        <v>ENST00000436117</v>
      </c>
      <c r="J481" t="str">
        <f t="shared" si="39"/>
        <v>ENSP00000410980</v>
      </c>
      <c r="K481" t="str">
        <f t="shared" si="40"/>
        <v>NM_001324401.1</v>
      </c>
    </row>
    <row r="482" spans="1:11" x14ac:dyDescent="0.3">
      <c r="A482" s="42" t="s">
        <v>5309</v>
      </c>
      <c r="B482" s="42" t="s">
        <v>19623</v>
      </c>
      <c r="C482" s="42" t="s">
        <v>5338</v>
      </c>
      <c r="D482" s="42" t="s">
        <v>5339</v>
      </c>
      <c r="E482" s="42" t="s">
        <v>19623</v>
      </c>
      <c r="G482" t="str">
        <f t="shared" si="36"/>
        <v>MITF</v>
      </c>
      <c r="H482" t="str">
        <f t="shared" si="37"/>
        <v>NM_000248.3</v>
      </c>
      <c r="I482" t="str">
        <f t="shared" si="38"/>
        <v>ENST00000394351</v>
      </c>
      <c r="J482" t="str">
        <f t="shared" si="39"/>
        <v>ENSP00000377880</v>
      </c>
      <c r="K482" t="str">
        <f t="shared" si="40"/>
        <v>NM_000248.3</v>
      </c>
    </row>
    <row r="483" spans="1:11" x14ac:dyDescent="0.3">
      <c r="A483" s="42" t="s">
        <v>5309</v>
      </c>
      <c r="B483" s="42" t="s">
        <v>19624</v>
      </c>
      <c r="C483" s="42" t="s">
        <v>5334</v>
      </c>
      <c r="D483" s="42" t="s">
        <v>5335</v>
      </c>
      <c r="E483" s="42" t="s">
        <v>19624</v>
      </c>
      <c r="G483" t="str">
        <f t="shared" si="36"/>
        <v>MITF</v>
      </c>
      <c r="H483" t="str">
        <f t="shared" si="37"/>
        <v>NM_001184967.1</v>
      </c>
      <c r="I483" t="str">
        <f t="shared" si="38"/>
        <v>ENST00000472437</v>
      </c>
      <c r="J483" t="str">
        <f t="shared" si="39"/>
        <v>ENSP00000418845</v>
      </c>
      <c r="K483" t="str">
        <f t="shared" si="40"/>
        <v>NM_001184967.1</v>
      </c>
    </row>
    <row r="484" spans="1:11" x14ac:dyDescent="0.3">
      <c r="A484" s="42" t="s">
        <v>5309</v>
      </c>
      <c r="B484" s="42" t="s">
        <v>19625</v>
      </c>
      <c r="C484" s="42" t="s">
        <v>5313</v>
      </c>
      <c r="D484" s="42" t="s">
        <v>20437</v>
      </c>
      <c r="E484" s="42" t="s">
        <v>19625</v>
      </c>
      <c r="G484" t="str">
        <f t="shared" si="36"/>
        <v>MITF</v>
      </c>
      <c r="H484" t="str">
        <f t="shared" si="37"/>
        <v>NM_001184968.1</v>
      </c>
      <c r="I484" t="str">
        <f t="shared" si="38"/>
        <v>ENST00000394348</v>
      </c>
      <c r="J484" t="str">
        <f t="shared" si="39"/>
        <v>ENSP00000481286</v>
      </c>
      <c r="K484" t="str">
        <f t="shared" si="40"/>
        <v>NM_001184968.1</v>
      </c>
    </row>
    <row r="485" spans="1:11" x14ac:dyDescent="0.3">
      <c r="A485" s="42" t="s">
        <v>5309</v>
      </c>
      <c r="B485" s="42" t="s">
        <v>20435</v>
      </c>
      <c r="C485" s="42" t="s">
        <v>5331</v>
      </c>
      <c r="D485" s="42" t="s">
        <v>5332</v>
      </c>
      <c r="E485" s="42" t="s">
        <v>20435</v>
      </c>
      <c r="G485" t="str">
        <f t="shared" si="36"/>
        <v>MITF</v>
      </c>
      <c r="H485" t="str">
        <f t="shared" si="37"/>
        <v>NM_001354604.1</v>
      </c>
      <c r="I485" t="str">
        <f t="shared" si="38"/>
        <v>ENST00000448226</v>
      </c>
      <c r="J485" t="str">
        <f t="shared" si="39"/>
        <v>ENSP00000391803</v>
      </c>
      <c r="K485" t="str">
        <f t="shared" si="40"/>
        <v>NM_001354604.1</v>
      </c>
    </row>
    <row r="486" spans="1:11" x14ac:dyDescent="0.3">
      <c r="A486" s="42" t="s">
        <v>5309</v>
      </c>
      <c r="B486" s="42" t="s">
        <v>19626</v>
      </c>
      <c r="C486" s="42" t="s">
        <v>5325</v>
      </c>
      <c r="D486" s="42" t="s">
        <v>5326</v>
      </c>
      <c r="E486" s="42" t="s">
        <v>19626</v>
      </c>
      <c r="G486" t="str">
        <f t="shared" si="36"/>
        <v>MITF</v>
      </c>
      <c r="H486" t="str">
        <f t="shared" si="37"/>
        <v>NM_006722.2</v>
      </c>
      <c r="I486" t="str">
        <f t="shared" si="38"/>
        <v>ENST00000328528</v>
      </c>
      <c r="J486" t="str">
        <f t="shared" si="39"/>
        <v>ENSP00000327867</v>
      </c>
      <c r="K486" t="str">
        <f t="shared" si="40"/>
        <v>NM_006722.2</v>
      </c>
    </row>
    <row r="487" spans="1:11" x14ac:dyDescent="0.3">
      <c r="A487" s="42" t="s">
        <v>5309</v>
      </c>
      <c r="B487" s="42" t="s">
        <v>19627</v>
      </c>
      <c r="C487" s="42" t="s">
        <v>5346</v>
      </c>
      <c r="D487" s="42" t="s">
        <v>5347</v>
      </c>
      <c r="E487" s="42" t="s">
        <v>19627</v>
      </c>
      <c r="G487" t="str">
        <f t="shared" si="36"/>
        <v>MITF</v>
      </c>
      <c r="H487" t="str">
        <f t="shared" si="37"/>
        <v>NM_198158.2</v>
      </c>
      <c r="I487" t="str">
        <f t="shared" si="38"/>
        <v>ENST00000314557</v>
      </c>
      <c r="J487" t="str">
        <f t="shared" si="39"/>
        <v>ENSP00000324246</v>
      </c>
      <c r="K487" t="str">
        <f t="shared" si="40"/>
        <v>NM_198158.2</v>
      </c>
    </row>
    <row r="488" spans="1:11" x14ac:dyDescent="0.3">
      <c r="A488" s="42" t="s">
        <v>5309</v>
      </c>
      <c r="B488" s="42" t="s">
        <v>19628</v>
      </c>
      <c r="C488" s="42" t="s">
        <v>5321</v>
      </c>
      <c r="D488" s="42" t="s">
        <v>5322</v>
      </c>
      <c r="E488" s="42" t="s">
        <v>20436</v>
      </c>
      <c r="G488" t="str">
        <f t="shared" si="36"/>
        <v>MITF</v>
      </c>
      <c r="H488" t="str">
        <f t="shared" si="37"/>
        <v>NM_198159.2</v>
      </c>
      <c r="I488" t="str">
        <f t="shared" si="38"/>
        <v>ENST00000352241</v>
      </c>
      <c r="J488" t="str">
        <f t="shared" si="39"/>
        <v>ENSP00000295600</v>
      </c>
      <c r="K488" t="str">
        <f t="shared" si="40"/>
        <v>NM_198159.2 (Preferred)</v>
      </c>
    </row>
    <row r="489" spans="1:11" x14ac:dyDescent="0.3">
      <c r="A489" s="42" t="s">
        <v>5309</v>
      </c>
      <c r="B489" s="42" t="s">
        <v>19629</v>
      </c>
      <c r="C489" s="42" t="s">
        <v>5342</v>
      </c>
      <c r="D489" s="42" t="s">
        <v>5343</v>
      </c>
      <c r="E489" s="42" t="s">
        <v>19629</v>
      </c>
      <c r="G489" t="str">
        <f t="shared" si="36"/>
        <v>MITF</v>
      </c>
      <c r="H489" t="str">
        <f t="shared" si="37"/>
        <v>NM_198177.2</v>
      </c>
      <c r="I489" t="str">
        <f t="shared" si="38"/>
        <v>ENST00000314589</v>
      </c>
      <c r="J489" t="str">
        <f t="shared" si="39"/>
        <v>ENSP00000324443</v>
      </c>
      <c r="K489" t="str">
        <f t="shared" si="40"/>
        <v>NM_198177.2</v>
      </c>
    </row>
    <row r="490" spans="1:11" x14ac:dyDescent="0.3">
      <c r="A490" s="42" t="s">
        <v>5309</v>
      </c>
      <c r="B490" s="42" t="s">
        <v>19630</v>
      </c>
      <c r="C490" s="42" t="s">
        <v>5353</v>
      </c>
      <c r="D490" s="42" t="s">
        <v>5354</v>
      </c>
      <c r="E490" s="42" t="s">
        <v>19630</v>
      </c>
      <c r="G490" t="str">
        <f t="shared" si="36"/>
        <v>MITF</v>
      </c>
      <c r="H490" t="str">
        <f t="shared" si="37"/>
        <v>NM_198178.2</v>
      </c>
      <c r="I490" t="str">
        <f t="shared" si="38"/>
        <v>ENST00000531774</v>
      </c>
      <c r="J490" t="str">
        <f t="shared" si="39"/>
        <v>ENSP00000435909</v>
      </c>
      <c r="K490" t="str">
        <f t="shared" si="40"/>
        <v>NM_198178.2</v>
      </c>
    </row>
    <row r="491" spans="1:11" x14ac:dyDescent="0.3">
      <c r="A491" s="42" t="s">
        <v>5366</v>
      </c>
      <c r="B491" s="42" t="s">
        <v>19631</v>
      </c>
      <c r="C491" s="42" t="s">
        <v>5396</v>
      </c>
      <c r="D491" s="42" t="s">
        <v>5397</v>
      </c>
      <c r="E491" s="42" t="s">
        <v>20438</v>
      </c>
      <c r="G491" t="str">
        <f t="shared" si="36"/>
        <v>MLH1</v>
      </c>
      <c r="H491" t="str">
        <f t="shared" si="37"/>
        <v>NM_000249.3</v>
      </c>
      <c r="I491" t="str">
        <f t="shared" si="38"/>
        <v>ENST00000231790</v>
      </c>
      <c r="J491" t="str">
        <f t="shared" si="39"/>
        <v>ENSP00000231790</v>
      </c>
      <c r="K491" t="str">
        <f t="shared" si="40"/>
        <v>NM_000249.3 (Preferred)</v>
      </c>
    </row>
    <row r="492" spans="1:11" x14ac:dyDescent="0.3">
      <c r="A492" s="42" t="s">
        <v>5366</v>
      </c>
      <c r="B492" s="42" t="s">
        <v>20439</v>
      </c>
      <c r="C492" s="42" t="s">
        <v>5405</v>
      </c>
      <c r="D492" s="42" t="s">
        <v>5406</v>
      </c>
      <c r="E492" s="42" t="s">
        <v>20439</v>
      </c>
      <c r="G492" t="str">
        <f t="shared" si="36"/>
        <v>MLH1</v>
      </c>
      <c r="H492" t="str">
        <f t="shared" si="37"/>
        <v>NM_001167617.2</v>
      </c>
      <c r="I492" t="str">
        <f t="shared" si="38"/>
        <v>ENST00000435176</v>
      </c>
      <c r="J492" t="str">
        <f t="shared" si="39"/>
        <v>ENSP00000402564</v>
      </c>
      <c r="K492" t="str">
        <f t="shared" si="40"/>
        <v>NM_001167617.2</v>
      </c>
    </row>
    <row r="493" spans="1:11" x14ac:dyDescent="0.3">
      <c r="A493" s="42" t="s">
        <v>5366</v>
      </c>
      <c r="B493" s="42" t="s">
        <v>20442</v>
      </c>
      <c r="C493" s="42" t="s">
        <v>5415</v>
      </c>
      <c r="D493" s="42" t="s">
        <v>5416</v>
      </c>
      <c r="E493" s="42" t="s">
        <v>20442</v>
      </c>
      <c r="G493" t="str">
        <f t="shared" si="36"/>
        <v>MLH1</v>
      </c>
      <c r="H493" t="str">
        <f t="shared" si="37"/>
        <v>NM_001167618.2</v>
      </c>
      <c r="I493" t="str">
        <f t="shared" si="38"/>
        <v>ENST00000455445</v>
      </c>
      <c r="J493" t="str">
        <f t="shared" si="39"/>
        <v>ENSP00000398272</v>
      </c>
      <c r="K493" t="str">
        <f t="shared" si="40"/>
        <v>NM_001167618.2</v>
      </c>
    </row>
    <row r="494" spans="1:11" x14ac:dyDescent="0.3">
      <c r="A494" s="42" t="s">
        <v>5366</v>
      </c>
      <c r="B494" s="42" t="s">
        <v>20441</v>
      </c>
      <c r="C494" s="42" t="s">
        <v>5409</v>
      </c>
      <c r="D494" s="42" t="s">
        <v>5410</v>
      </c>
      <c r="E494" s="42" t="s">
        <v>20441</v>
      </c>
      <c r="G494" t="str">
        <f t="shared" si="36"/>
        <v>MLH1</v>
      </c>
      <c r="H494" t="str">
        <f t="shared" si="37"/>
        <v>NM_001167619.2</v>
      </c>
      <c r="I494" t="str">
        <f t="shared" si="38"/>
        <v>ENST00000539477</v>
      </c>
      <c r="J494" t="str">
        <f t="shared" si="39"/>
        <v>ENSP00000443665</v>
      </c>
      <c r="K494" t="str">
        <f t="shared" si="40"/>
        <v>NM_001167619.2</v>
      </c>
    </row>
    <row r="495" spans="1:11" x14ac:dyDescent="0.3">
      <c r="A495" s="42" t="s">
        <v>5366</v>
      </c>
      <c r="B495" s="42" t="s">
        <v>19635</v>
      </c>
      <c r="C495" s="42" t="s">
        <v>5418</v>
      </c>
      <c r="D495" s="42" t="s">
        <v>5419</v>
      </c>
      <c r="E495" s="42" t="s">
        <v>19635</v>
      </c>
      <c r="G495" t="str">
        <f t="shared" si="36"/>
        <v>MLH1</v>
      </c>
      <c r="H495" t="str">
        <f t="shared" si="37"/>
        <v>NM_001258271.1</v>
      </c>
      <c r="I495" t="str">
        <f t="shared" si="38"/>
        <v>ENST00000456676</v>
      </c>
      <c r="J495" t="str">
        <f t="shared" si="39"/>
        <v>ENSP00000416687</v>
      </c>
      <c r="K495" t="str">
        <f t="shared" si="40"/>
        <v>NM_001258271.1</v>
      </c>
    </row>
    <row r="496" spans="1:11" x14ac:dyDescent="0.3">
      <c r="A496" s="42" t="s">
        <v>5366</v>
      </c>
      <c r="B496" s="42" t="s">
        <v>19636</v>
      </c>
      <c r="C496" s="42" t="s">
        <v>5412</v>
      </c>
      <c r="D496" s="42" t="s">
        <v>5413</v>
      </c>
      <c r="E496" s="42" t="s">
        <v>19636</v>
      </c>
      <c r="G496" t="str">
        <f t="shared" si="36"/>
        <v>MLH1</v>
      </c>
      <c r="H496" t="str">
        <f t="shared" si="37"/>
        <v>NM_001258273.1</v>
      </c>
      <c r="I496" t="str">
        <f t="shared" si="38"/>
        <v>ENST00000536378</v>
      </c>
      <c r="J496" t="str">
        <f t="shared" si="39"/>
        <v>ENSP00000444286</v>
      </c>
      <c r="K496" t="str">
        <f t="shared" si="40"/>
        <v>NM_001258273.1</v>
      </c>
    </row>
    <row r="497" spans="1:11" x14ac:dyDescent="0.3">
      <c r="A497" s="42" t="s">
        <v>5366</v>
      </c>
      <c r="B497" s="42" t="s">
        <v>20440</v>
      </c>
      <c r="C497" s="42" t="s">
        <v>5401</v>
      </c>
      <c r="D497" s="42" t="s">
        <v>5402</v>
      </c>
      <c r="E497" s="42" t="s">
        <v>20440</v>
      </c>
      <c r="G497" t="str">
        <f t="shared" si="36"/>
        <v>MLH1</v>
      </c>
      <c r="H497" t="str">
        <f t="shared" si="37"/>
        <v>NM_001258274.2</v>
      </c>
      <c r="I497" t="str">
        <f t="shared" si="38"/>
        <v>ENST00000458205</v>
      </c>
      <c r="J497" t="str">
        <f t="shared" si="39"/>
        <v>ENSP00000402667</v>
      </c>
      <c r="K497" t="str">
        <f t="shared" si="40"/>
        <v>NM_001258274.2</v>
      </c>
    </row>
    <row r="498" spans="1:11" x14ac:dyDescent="0.3">
      <c r="A498" s="42" t="s">
        <v>5433</v>
      </c>
      <c r="B498" s="42" t="s">
        <v>19638</v>
      </c>
      <c r="C498" s="42" t="s">
        <v>5434</v>
      </c>
      <c r="D498" s="42" t="s">
        <v>5435</v>
      </c>
      <c r="E498" s="42" t="s">
        <v>20443</v>
      </c>
      <c r="G498" t="str">
        <f t="shared" si="36"/>
        <v>MPL</v>
      </c>
      <c r="H498" t="str">
        <f t="shared" si="37"/>
        <v>NM_005373.2</v>
      </c>
      <c r="I498" t="str">
        <f t="shared" si="38"/>
        <v>ENST00000372470</v>
      </c>
      <c r="J498" t="str">
        <f t="shared" si="39"/>
        <v>ENSP00000361548</v>
      </c>
      <c r="K498" t="str">
        <f t="shared" si="40"/>
        <v>NM_005373.2 (Preferred)</v>
      </c>
    </row>
    <row r="499" spans="1:11" x14ac:dyDescent="0.3">
      <c r="A499" s="42" t="s">
        <v>5442</v>
      </c>
      <c r="B499" s="42" t="s">
        <v>20446</v>
      </c>
      <c r="C499" s="42" t="s">
        <v>5458</v>
      </c>
      <c r="D499" s="42" t="s">
        <v>5459</v>
      </c>
      <c r="E499" s="42" t="s">
        <v>20446</v>
      </c>
      <c r="G499" t="str">
        <f t="shared" si="36"/>
        <v>MRE11A</v>
      </c>
      <c r="H499" t="str">
        <f t="shared" si="37"/>
        <v>NM_005590.3</v>
      </c>
      <c r="I499" t="str">
        <f t="shared" si="38"/>
        <v>ENST00000323977</v>
      </c>
      <c r="J499" t="str">
        <f t="shared" si="39"/>
        <v>ENSP00000326094</v>
      </c>
      <c r="K499" t="str">
        <f t="shared" si="40"/>
        <v>NM_005590.3</v>
      </c>
    </row>
    <row r="500" spans="1:11" x14ac:dyDescent="0.3">
      <c r="A500" s="42" t="s">
        <v>5442</v>
      </c>
      <c r="B500" s="42" t="s">
        <v>20444</v>
      </c>
      <c r="C500" s="42" t="s">
        <v>5447</v>
      </c>
      <c r="D500" s="42" t="s">
        <v>5448</v>
      </c>
      <c r="E500" s="42" t="s">
        <v>20445</v>
      </c>
      <c r="G500" t="str">
        <f t="shared" si="36"/>
        <v>MRE11A</v>
      </c>
      <c r="H500" t="str">
        <f t="shared" si="37"/>
        <v>NM_005591.3</v>
      </c>
      <c r="I500" t="str">
        <f t="shared" si="38"/>
        <v>ENST00000323929</v>
      </c>
      <c r="J500" t="str">
        <f t="shared" si="39"/>
        <v>ENSP00000325863</v>
      </c>
      <c r="K500" t="str">
        <f t="shared" si="40"/>
        <v>NM_005591.3 (Preferred)</v>
      </c>
    </row>
    <row r="501" spans="1:11" x14ac:dyDescent="0.3">
      <c r="A501" s="42" t="s">
        <v>126</v>
      </c>
      <c r="B501" s="42" t="s">
        <v>19639</v>
      </c>
      <c r="C501" s="42" t="s">
        <v>5480</v>
      </c>
      <c r="D501" s="42" t="s">
        <v>5481</v>
      </c>
      <c r="E501" s="42" t="s">
        <v>20447</v>
      </c>
      <c r="G501" t="str">
        <f t="shared" si="36"/>
        <v>MSH2</v>
      </c>
      <c r="H501" t="str">
        <f t="shared" si="37"/>
        <v>NM_000251.2</v>
      </c>
      <c r="I501" t="str">
        <f t="shared" si="38"/>
        <v>ENST00000233146</v>
      </c>
      <c r="J501" t="str">
        <f t="shared" si="39"/>
        <v>ENSP00000233146</v>
      </c>
      <c r="K501" t="str">
        <f t="shared" si="40"/>
        <v>NM_000251.2 (Preferred)</v>
      </c>
    </row>
    <row r="502" spans="1:11" x14ac:dyDescent="0.3">
      <c r="A502" s="42" t="s">
        <v>126</v>
      </c>
      <c r="B502" s="42" t="s">
        <v>19640</v>
      </c>
      <c r="C502" s="42" t="s">
        <v>5485</v>
      </c>
      <c r="D502" s="42" t="s">
        <v>5486</v>
      </c>
      <c r="E502" s="42" t="s">
        <v>19640</v>
      </c>
      <c r="G502" t="str">
        <f t="shared" si="36"/>
        <v>MSH2</v>
      </c>
      <c r="H502" t="str">
        <f t="shared" si="37"/>
        <v>NM_001258281.1</v>
      </c>
      <c r="I502" t="str">
        <f t="shared" si="38"/>
        <v>ENST00000543555</v>
      </c>
      <c r="J502" t="str">
        <f t="shared" si="39"/>
        <v>ENSP00000442697</v>
      </c>
      <c r="K502" t="str">
        <f t="shared" si="40"/>
        <v>NM_001258281.1</v>
      </c>
    </row>
    <row r="503" spans="1:11" x14ac:dyDescent="0.3">
      <c r="A503" s="42" t="s">
        <v>159</v>
      </c>
      <c r="B503" s="42" t="s">
        <v>18840</v>
      </c>
      <c r="C503" s="42" t="s">
        <v>5504</v>
      </c>
      <c r="D503" s="42" t="s">
        <v>5505</v>
      </c>
      <c r="E503" s="42" t="s">
        <v>20120</v>
      </c>
      <c r="G503" t="str">
        <f t="shared" si="36"/>
        <v>MSH6</v>
      </c>
      <c r="H503" t="str">
        <f t="shared" si="37"/>
        <v>NM_000179.2</v>
      </c>
      <c r="I503" t="str">
        <f t="shared" si="38"/>
        <v>ENST00000234420</v>
      </c>
      <c r="J503" t="str">
        <f t="shared" si="39"/>
        <v>ENSP00000234420</v>
      </c>
      <c r="K503" t="str">
        <f t="shared" si="40"/>
        <v>NM_000179.2 (Preferred)</v>
      </c>
    </row>
    <row r="504" spans="1:11" x14ac:dyDescent="0.3">
      <c r="A504" s="42" t="s">
        <v>159</v>
      </c>
      <c r="B504" s="42" t="s">
        <v>18841</v>
      </c>
      <c r="C504" s="42" t="s">
        <v>5513</v>
      </c>
      <c r="D504" s="42" t="s">
        <v>5514</v>
      </c>
      <c r="E504" s="42" t="s">
        <v>18841</v>
      </c>
      <c r="G504" t="str">
        <f t="shared" si="36"/>
        <v>MSH6</v>
      </c>
      <c r="H504" t="str">
        <f t="shared" si="37"/>
        <v>NM_001281492.1</v>
      </c>
      <c r="I504" t="str">
        <f t="shared" si="38"/>
        <v>ENST00000540021</v>
      </c>
      <c r="J504" t="str">
        <f t="shared" si="39"/>
        <v>ENSP00000446475</v>
      </c>
      <c r="K504" t="str">
        <f t="shared" si="40"/>
        <v>NM_001281492.1</v>
      </c>
    </row>
    <row r="505" spans="1:11" x14ac:dyDescent="0.3">
      <c r="A505" s="42" t="s">
        <v>159</v>
      </c>
      <c r="B505" s="42" t="s">
        <v>18842</v>
      </c>
      <c r="C505" s="42" t="s">
        <v>20448</v>
      </c>
      <c r="D505" s="42" t="s">
        <v>20449</v>
      </c>
      <c r="E505" s="42" t="s">
        <v>18842</v>
      </c>
      <c r="G505" t="str">
        <f t="shared" si="36"/>
        <v>MSH6</v>
      </c>
      <c r="H505" t="str">
        <f t="shared" si="37"/>
        <v>NM_001281493.1</v>
      </c>
      <c r="I505" t="str">
        <f t="shared" si="38"/>
        <v>ENST00000614496</v>
      </c>
      <c r="J505" t="str">
        <f t="shared" si="39"/>
        <v>ENSP00000477844</v>
      </c>
      <c r="K505" t="str">
        <f t="shared" si="40"/>
        <v>NM_001281493.1</v>
      </c>
    </row>
    <row r="506" spans="1:11" x14ac:dyDescent="0.3">
      <c r="A506" s="42" t="s">
        <v>159</v>
      </c>
      <c r="B506" s="42" t="s">
        <v>18843</v>
      </c>
      <c r="C506" s="42" t="s">
        <v>5509</v>
      </c>
      <c r="D506" s="42" t="s">
        <v>5510</v>
      </c>
      <c r="E506" s="42" t="s">
        <v>18843</v>
      </c>
      <c r="G506" t="str">
        <f t="shared" si="36"/>
        <v>MSH6</v>
      </c>
      <c r="H506" t="str">
        <f t="shared" si="37"/>
        <v>NM_001281494.1</v>
      </c>
      <c r="I506" t="str">
        <f t="shared" si="38"/>
        <v>ENST00000538136</v>
      </c>
      <c r="J506" t="str">
        <f t="shared" si="39"/>
        <v>ENSP00000438580</v>
      </c>
      <c r="K506" t="str">
        <f t="shared" si="40"/>
        <v>NM_001281494.1</v>
      </c>
    </row>
    <row r="507" spans="1:11" x14ac:dyDescent="0.3">
      <c r="A507" s="42" t="s">
        <v>5529</v>
      </c>
      <c r="B507" s="42" t="s">
        <v>19641</v>
      </c>
      <c r="C507" s="42" t="s">
        <v>5538</v>
      </c>
      <c r="D507" s="42" t="s">
        <v>5539</v>
      </c>
      <c r="E507" s="42" t="s">
        <v>20450</v>
      </c>
      <c r="G507" t="str">
        <f t="shared" si="36"/>
        <v>MTOR</v>
      </c>
      <c r="H507" t="str">
        <f t="shared" si="37"/>
        <v>NM_004958.3</v>
      </c>
      <c r="I507" t="str">
        <f t="shared" si="38"/>
        <v>ENST00000361445</v>
      </c>
      <c r="J507" t="str">
        <f t="shared" si="39"/>
        <v>ENSP00000354558</v>
      </c>
      <c r="K507" t="str">
        <f t="shared" si="40"/>
        <v>NM_004958.3 (Preferred)</v>
      </c>
    </row>
    <row r="508" spans="1:11" x14ac:dyDescent="0.3">
      <c r="A508" s="42" t="s">
        <v>5548</v>
      </c>
      <c r="B508" s="42" t="s">
        <v>19642</v>
      </c>
      <c r="C508" s="42" t="s">
        <v>5580</v>
      </c>
      <c r="D508" s="42" t="s">
        <v>5581</v>
      </c>
      <c r="E508" s="42" t="s">
        <v>19642</v>
      </c>
      <c r="G508" t="str">
        <f t="shared" si="36"/>
        <v>MUTYH</v>
      </c>
      <c r="H508" t="str">
        <f t="shared" si="37"/>
        <v>NM_001048171.1</v>
      </c>
      <c r="I508" t="str">
        <f t="shared" si="38"/>
        <v>ENST00000372115</v>
      </c>
      <c r="J508" t="str">
        <f t="shared" si="39"/>
        <v>ENSP00000361187</v>
      </c>
      <c r="K508" t="str">
        <f t="shared" si="40"/>
        <v>NM_001048171.1</v>
      </c>
    </row>
    <row r="509" spans="1:11" x14ac:dyDescent="0.3">
      <c r="A509" s="42" t="s">
        <v>5548</v>
      </c>
      <c r="B509" s="42" t="s">
        <v>19643</v>
      </c>
      <c r="C509" s="42" t="s">
        <v>5601</v>
      </c>
      <c r="D509" s="42" t="s">
        <v>5602</v>
      </c>
      <c r="E509" s="42" t="s">
        <v>19643</v>
      </c>
      <c r="G509" t="str">
        <f t="shared" si="36"/>
        <v>MUTYH</v>
      </c>
      <c r="H509" t="str">
        <f t="shared" si="37"/>
        <v>NM_001048172.1</v>
      </c>
      <c r="I509" t="str">
        <f t="shared" si="38"/>
        <v>ENST00000354383</v>
      </c>
      <c r="J509" t="str">
        <f t="shared" si="39"/>
        <v>ENSP00000346354</v>
      </c>
      <c r="K509" t="str">
        <f t="shared" si="40"/>
        <v>NM_001048172.1</v>
      </c>
    </row>
    <row r="510" spans="1:11" x14ac:dyDescent="0.3">
      <c r="A510" s="42" t="s">
        <v>5548</v>
      </c>
      <c r="B510" s="42" t="s">
        <v>19644</v>
      </c>
      <c r="C510" s="42" t="s">
        <v>5598</v>
      </c>
      <c r="D510" s="42" t="s">
        <v>5599</v>
      </c>
      <c r="E510" s="42" t="s">
        <v>19644</v>
      </c>
      <c r="G510" t="str">
        <f t="shared" si="36"/>
        <v>MUTYH</v>
      </c>
      <c r="H510" t="str">
        <f t="shared" si="37"/>
        <v>NM_001048173.1</v>
      </c>
      <c r="I510" t="str">
        <f t="shared" si="38"/>
        <v>ENST00000355498</v>
      </c>
      <c r="J510" t="str">
        <f t="shared" si="39"/>
        <v>ENSP00000347685</v>
      </c>
      <c r="K510" t="str">
        <f t="shared" si="40"/>
        <v>NM_001048173.1</v>
      </c>
    </row>
    <row r="511" spans="1:11" x14ac:dyDescent="0.3">
      <c r="A511" s="42" t="s">
        <v>5548</v>
      </c>
      <c r="B511" s="42" t="s">
        <v>19645</v>
      </c>
      <c r="C511" s="42" t="s">
        <v>5608</v>
      </c>
      <c r="D511" s="42" t="s">
        <v>5609</v>
      </c>
      <c r="E511" s="42" t="s">
        <v>19645</v>
      </c>
      <c r="G511" t="str">
        <f t="shared" si="36"/>
        <v>MUTYH</v>
      </c>
      <c r="H511" t="str">
        <f t="shared" si="37"/>
        <v>NM_001048174.1</v>
      </c>
      <c r="I511" t="str">
        <f t="shared" si="38"/>
        <v>ENST00000456914</v>
      </c>
      <c r="J511" t="str">
        <f t="shared" si="39"/>
        <v>ENSP00000407590</v>
      </c>
      <c r="K511" t="str">
        <f t="shared" si="40"/>
        <v>NM_001048174.1</v>
      </c>
    </row>
    <row r="512" spans="1:11" x14ac:dyDescent="0.3">
      <c r="A512" s="42" t="s">
        <v>5548</v>
      </c>
      <c r="B512" s="42" t="s">
        <v>19646</v>
      </c>
      <c r="C512" s="42" t="s">
        <v>5576</v>
      </c>
      <c r="D512" s="42" t="s">
        <v>5577</v>
      </c>
      <c r="E512" s="42" t="s">
        <v>20451</v>
      </c>
      <c r="G512" t="str">
        <f t="shared" si="36"/>
        <v>MUTYH</v>
      </c>
      <c r="H512" t="str">
        <f t="shared" si="37"/>
        <v>NM_001128425.1</v>
      </c>
      <c r="I512" t="str">
        <f t="shared" si="38"/>
        <v>ENST00000450313</v>
      </c>
      <c r="J512" t="str">
        <f t="shared" si="39"/>
        <v>ENSP00000408176</v>
      </c>
      <c r="K512" t="str">
        <f t="shared" si="40"/>
        <v>NM_001128425.1 (Preferred)</v>
      </c>
    </row>
    <row r="513" spans="1:11" x14ac:dyDescent="0.3">
      <c r="A513" s="42" t="s">
        <v>5548</v>
      </c>
      <c r="B513" s="42" t="s">
        <v>19647</v>
      </c>
      <c r="C513" s="42" t="s">
        <v>5592</v>
      </c>
      <c r="D513" s="42" t="s">
        <v>5593</v>
      </c>
      <c r="E513" s="42" t="s">
        <v>19647</v>
      </c>
      <c r="G513" t="str">
        <f t="shared" si="36"/>
        <v>MUTYH</v>
      </c>
      <c r="H513" t="str">
        <f t="shared" si="37"/>
        <v>NM_001293190.1</v>
      </c>
      <c r="I513" t="str">
        <f t="shared" si="38"/>
        <v>ENST00000372110</v>
      </c>
      <c r="J513" t="str">
        <f t="shared" si="39"/>
        <v>ENSP00000361182</v>
      </c>
      <c r="K513" t="str">
        <f t="shared" si="40"/>
        <v>NM_001293190.1</v>
      </c>
    </row>
    <row r="514" spans="1:11" x14ac:dyDescent="0.3">
      <c r="A514" s="42" t="s">
        <v>5548</v>
      </c>
      <c r="B514" s="42" t="s">
        <v>19648</v>
      </c>
      <c r="C514" s="42" t="s">
        <v>5605</v>
      </c>
      <c r="D514" s="42" t="s">
        <v>5606</v>
      </c>
      <c r="E514" s="42" t="s">
        <v>19648</v>
      </c>
      <c r="G514" t="str">
        <f t="shared" si="36"/>
        <v>MUTYH</v>
      </c>
      <c r="H514" t="str">
        <f t="shared" si="37"/>
        <v>NM_001293191.1</v>
      </c>
      <c r="I514" t="str">
        <f t="shared" si="38"/>
        <v>ENST00000448481</v>
      </c>
      <c r="J514" t="str">
        <f t="shared" si="39"/>
        <v>ENSP00000409718</v>
      </c>
      <c r="K514" t="str">
        <f t="shared" si="40"/>
        <v>NM_001293191.1</v>
      </c>
    </row>
    <row r="515" spans="1:11" x14ac:dyDescent="0.3">
      <c r="A515" s="42" t="s">
        <v>5548</v>
      </c>
      <c r="B515" s="42" t="s">
        <v>19650</v>
      </c>
      <c r="C515" s="42" t="s">
        <v>5588</v>
      </c>
      <c r="D515" s="42" t="s">
        <v>5589</v>
      </c>
      <c r="E515" s="42" t="s">
        <v>19650</v>
      </c>
      <c r="G515" t="str">
        <f t="shared" si="36"/>
        <v>MUTYH</v>
      </c>
      <c r="H515" t="str">
        <f t="shared" si="37"/>
        <v>NM_001293195.1</v>
      </c>
      <c r="I515" t="str">
        <f t="shared" si="38"/>
        <v>ENST00000372104</v>
      </c>
      <c r="J515" t="str">
        <f t="shared" si="39"/>
        <v>ENSP00000361176</v>
      </c>
      <c r="K515" t="str">
        <f t="shared" si="40"/>
        <v>NM_001293195.1</v>
      </c>
    </row>
    <row r="516" spans="1:11" x14ac:dyDescent="0.3">
      <c r="A516" s="42" t="s">
        <v>5548</v>
      </c>
      <c r="B516" s="42" t="s">
        <v>19652</v>
      </c>
      <c r="C516" s="42" t="s">
        <v>5584</v>
      </c>
      <c r="D516" s="42" t="s">
        <v>5585</v>
      </c>
      <c r="E516" s="42" t="s">
        <v>19652</v>
      </c>
      <c r="G516" t="str">
        <f t="shared" si="36"/>
        <v>MUTYH</v>
      </c>
      <c r="H516" t="str">
        <f t="shared" si="37"/>
        <v>NM_012222.2</v>
      </c>
      <c r="I516" t="str">
        <f t="shared" si="38"/>
        <v>ENST00000372098</v>
      </c>
      <c r="J516" t="str">
        <f t="shared" si="39"/>
        <v>ENSP00000361170</v>
      </c>
      <c r="K516" t="str">
        <f t="shared" si="40"/>
        <v>NM_012222.2</v>
      </c>
    </row>
    <row r="517" spans="1:11" x14ac:dyDescent="0.3">
      <c r="A517" s="42" t="s">
        <v>138</v>
      </c>
      <c r="B517" s="42" t="s">
        <v>20452</v>
      </c>
      <c r="C517" s="42" t="s">
        <v>5668</v>
      </c>
      <c r="D517" s="42" t="s">
        <v>5669</v>
      </c>
      <c r="E517" s="42" t="s">
        <v>20452</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3">
      <c r="A518" s="42" t="s">
        <v>138</v>
      </c>
      <c r="B518" s="42" t="s">
        <v>20594</v>
      </c>
      <c r="C518" s="42" t="s">
        <v>5664</v>
      </c>
      <c r="D518" s="42" t="s">
        <v>5665</v>
      </c>
      <c r="E518" s="42" t="s">
        <v>20595</v>
      </c>
      <c r="G518" t="str">
        <f t="shared" si="41"/>
        <v>MYC</v>
      </c>
      <c r="H518" t="str">
        <f t="shared" si="42"/>
        <v>NM_002467.5</v>
      </c>
      <c r="I518" t="str">
        <f t="shared" si="43"/>
        <v>ENST00000377970</v>
      </c>
      <c r="J518" t="str">
        <f t="shared" si="44"/>
        <v>ENSP00000367207</v>
      </c>
      <c r="K518" t="str">
        <f t="shared" si="45"/>
        <v>NM_002467.5 (Preferred)</v>
      </c>
    </row>
    <row r="519" spans="1:11" x14ac:dyDescent="0.3">
      <c r="A519" s="42" t="s">
        <v>5680</v>
      </c>
      <c r="B519" s="42" t="s">
        <v>20455</v>
      </c>
      <c r="C519" s="42" t="s">
        <v>5692</v>
      </c>
      <c r="D519" s="42" t="s">
        <v>5693</v>
      </c>
      <c r="E519" s="42" t="s">
        <v>20455</v>
      </c>
      <c r="G519" t="str">
        <f t="shared" si="41"/>
        <v>MYCL</v>
      </c>
      <c r="H519" t="str">
        <f t="shared" si="42"/>
        <v>NM_001033081.3</v>
      </c>
      <c r="I519" t="str">
        <f t="shared" si="43"/>
        <v>ENST00000372816</v>
      </c>
      <c r="J519" t="str">
        <f t="shared" si="44"/>
        <v>ENSP00000361903</v>
      </c>
      <c r="K519" t="str">
        <f t="shared" si="45"/>
        <v>NM_001033081.3</v>
      </c>
    </row>
    <row r="520" spans="1:11" x14ac:dyDescent="0.3">
      <c r="A520" s="42" t="s">
        <v>5680</v>
      </c>
      <c r="B520" s="42" t="s">
        <v>19655</v>
      </c>
      <c r="C520" s="42" t="s">
        <v>5681</v>
      </c>
      <c r="D520" s="42" t="s">
        <v>5682</v>
      </c>
      <c r="E520" s="42" t="s">
        <v>19655</v>
      </c>
      <c r="G520" t="str">
        <f t="shared" si="41"/>
        <v>MYCL</v>
      </c>
      <c r="H520" t="str">
        <f t="shared" si="42"/>
        <v>NM_001033082.2</v>
      </c>
      <c r="I520" t="str">
        <f t="shared" si="43"/>
        <v>ENST00000397332</v>
      </c>
      <c r="J520" t="str">
        <f t="shared" si="44"/>
        <v>ENSP00000380494</v>
      </c>
      <c r="K520" t="str">
        <f t="shared" si="45"/>
        <v>NM_001033082.2</v>
      </c>
    </row>
    <row r="521" spans="1:11" x14ac:dyDescent="0.3">
      <c r="A521" s="42" t="s">
        <v>5680</v>
      </c>
      <c r="B521" s="42" t="s">
        <v>19656</v>
      </c>
      <c r="C521" s="42" t="s">
        <v>5688</v>
      </c>
      <c r="D521" s="42" t="s">
        <v>5689</v>
      </c>
      <c r="E521" s="42" t="s">
        <v>19656</v>
      </c>
      <c r="G521" t="str">
        <f t="shared" si="41"/>
        <v>MYCL</v>
      </c>
      <c r="H521" t="str">
        <f t="shared" si="42"/>
        <v>NM_005376.4</v>
      </c>
      <c r="I521" t="str">
        <f t="shared" si="43"/>
        <v>ENST00000372815</v>
      </c>
      <c r="J521" t="str">
        <f t="shared" si="44"/>
        <v>ENSP00000361902</v>
      </c>
      <c r="K521" t="str">
        <f t="shared" si="45"/>
        <v>NM_005376.4</v>
      </c>
    </row>
    <row r="522" spans="1:11" x14ac:dyDescent="0.3">
      <c r="A522" s="42" t="s">
        <v>5699</v>
      </c>
      <c r="B522" s="42" t="s">
        <v>19658</v>
      </c>
      <c r="C522" s="42" t="s">
        <v>20457</v>
      </c>
      <c r="D522" s="42" t="s">
        <v>20458</v>
      </c>
      <c r="E522" s="42" t="s">
        <v>20459</v>
      </c>
      <c r="G522" t="str">
        <f t="shared" si="41"/>
        <v>MYCN</v>
      </c>
      <c r="H522" t="str">
        <f t="shared" si="42"/>
        <v>NM_001293231.1</v>
      </c>
      <c r="I522" t="str">
        <f t="shared" si="43"/>
        <v>ENST00000638417</v>
      </c>
      <c r="J522" t="str">
        <f t="shared" si="44"/>
        <v>ENSP00000491476</v>
      </c>
      <c r="K522" t="str">
        <f t="shared" si="45"/>
        <v>NM_001293231.1 (Preferred)</v>
      </c>
    </row>
    <row r="523" spans="1:11" x14ac:dyDescent="0.3">
      <c r="A523" s="42" t="s">
        <v>5699</v>
      </c>
      <c r="B523" s="42" t="s">
        <v>20456</v>
      </c>
      <c r="C523" s="42" t="s">
        <v>5700</v>
      </c>
      <c r="D523" s="42" t="s">
        <v>5701</v>
      </c>
      <c r="E523" s="42" t="s">
        <v>20456</v>
      </c>
      <c r="G523" t="str">
        <f t="shared" si="41"/>
        <v>MYCN</v>
      </c>
      <c r="H523" t="str">
        <f t="shared" si="42"/>
        <v>NM_005378.6</v>
      </c>
      <c r="I523" t="str">
        <f t="shared" si="43"/>
        <v>ENST00000281043</v>
      </c>
      <c r="J523" t="str">
        <f t="shared" si="44"/>
        <v>ENSP00000281043</v>
      </c>
      <c r="K523" t="str">
        <f t="shared" si="45"/>
        <v>NM_005378.6</v>
      </c>
    </row>
    <row r="524" spans="1:11" x14ac:dyDescent="0.3">
      <c r="A524" s="42" t="s">
        <v>5704</v>
      </c>
      <c r="B524" s="42" t="s">
        <v>20466</v>
      </c>
      <c r="C524" s="42" t="s">
        <v>20464</v>
      </c>
      <c r="D524" s="42" t="s">
        <v>20465</v>
      </c>
      <c r="E524" s="42" t="s">
        <v>20466</v>
      </c>
      <c r="G524" t="str">
        <f t="shared" si="41"/>
        <v>MYD88</v>
      </c>
      <c r="H524" t="str">
        <f t="shared" si="42"/>
        <v>NM_001172566.2</v>
      </c>
      <c r="I524" t="str">
        <f t="shared" si="43"/>
        <v>ENST00000650112</v>
      </c>
      <c r="J524" t="str">
        <f t="shared" si="44"/>
        <v>ENSP00000497991</v>
      </c>
      <c r="K524" t="str">
        <f t="shared" si="45"/>
        <v>NM_001172566.2</v>
      </c>
    </row>
    <row r="525" spans="1:11" x14ac:dyDescent="0.3">
      <c r="A525" s="42" t="s">
        <v>5704</v>
      </c>
      <c r="B525" s="42" t="s">
        <v>20461</v>
      </c>
      <c r="C525" s="42" t="s">
        <v>5718</v>
      </c>
      <c r="D525" s="42" t="s">
        <v>5719</v>
      </c>
      <c r="E525" s="42" t="s">
        <v>20462</v>
      </c>
      <c r="G525" t="str">
        <f t="shared" si="41"/>
        <v>MYD88</v>
      </c>
      <c r="H525" t="str">
        <f t="shared" si="42"/>
        <v>NM_001172567.2</v>
      </c>
      <c r="I525" t="str">
        <f t="shared" si="43"/>
        <v>ENST00000421516</v>
      </c>
      <c r="J525" t="str">
        <f t="shared" si="44"/>
        <v>ENSP00000391753</v>
      </c>
      <c r="K525" t="str">
        <f t="shared" si="45"/>
        <v>NM_001172567.2 (Preferred)</v>
      </c>
    </row>
    <row r="526" spans="1:11" x14ac:dyDescent="0.3">
      <c r="A526" s="42" t="s">
        <v>5704</v>
      </c>
      <c r="B526" s="42" t="s">
        <v>20460</v>
      </c>
      <c r="C526" s="42" t="s">
        <v>5709</v>
      </c>
      <c r="D526" s="42" t="s">
        <v>5710</v>
      </c>
      <c r="E526" s="42" t="s">
        <v>20460</v>
      </c>
      <c r="G526" t="str">
        <f t="shared" si="41"/>
        <v>MYD88</v>
      </c>
      <c r="H526" t="str">
        <f t="shared" si="42"/>
        <v>NM_001172568.2</v>
      </c>
      <c r="I526" t="str">
        <f t="shared" si="43"/>
        <v>ENST00000417037</v>
      </c>
      <c r="J526" t="str">
        <f t="shared" si="44"/>
        <v>ENSP00000401399</v>
      </c>
      <c r="K526" t="str">
        <f t="shared" si="45"/>
        <v>NM_001172568.2</v>
      </c>
    </row>
    <row r="527" spans="1:11" x14ac:dyDescent="0.3">
      <c r="A527" s="42" t="s">
        <v>5704</v>
      </c>
      <c r="B527" s="42" t="s">
        <v>20463</v>
      </c>
      <c r="C527" s="42" t="s">
        <v>5729</v>
      </c>
      <c r="D527" s="42" t="s">
        <v>5730</v>
      </c>
      <c r="E527" s="42" t="s">
        <v>20463</v>
      </c>
      <c r="G527" t="str">
        <f t="shared" si="41"/>
        <v>MYD88</v>
      </c>
      <c r="H527" t="str">
        <f t="shared" si="42"/>
        <v>NM_001172569.2</v>
      </c>
      <c r="I527" t="str">
        <f t="shared" si="43"/>
        <v>ENST00000443433</v>
      </c>
      <c r="J527" t="str">
        <f t="shared" si="44"/>
        <v>ENSP00000390565</v>
      </c>
      <c r="K527" t="str">
        <f t="shared" si="45"/>
        <v>NM_001172569.2</v>
      </c>
    </row>
    <row r="528" spans="1:11" x14ac:dyDescent="0.3">
      <c r="A528" s="42" t="s">
        <v>5704</v>
      </c>
      <c r="B528" s="42" t="s">
        <v>19665</v>
      </c>
      <c r="C528" s="42" t="s">
        <v>5714</v>
      </c>
      <c r="D528" s="42" t="s">
        <v>5715</v>
      </c>
      <c r="E528" s="42" t="s">
        <v>19665</v>
      </c>
      <c r="G528" t="str">
        <f t="shared" si="41"/>
        <v>MYD88</v>
      </c>
      <c r="H528" t="str">
        <f t="shared" si="42"/>
        <v>NM_002468.4</v>
      </c>
      <c r="I528" t="str">
        <f t="shared" si="43"/>
        <v>ENST00000396334</v>
      </c>
      <c r="J528" t="str">
        <f t="shared" si="44"/>
        <v>ENSP00000379625</v>
      </c>
      <c r="K528" t="str">
        <f t="shared" si="45"/>
        <v>NM_002468.4</v>
      </c>
    </row>
    <row r="529" spans="1:11" x14ac:dyDescent="0.3">
      <c r="A529" s="42" t="s">
        <v>5739</v>
      </c>
      <c r="B529" s="42" t="s">
        <v>19667</v>
      </c>
      <c r="C529" s="42" t="s">
        <v>5751</v>
      </c>
      <c r="D529" s="42" t="s">
        <v>5752</v>
      </c>
      <c r="E529" s="42" t="s">
        <v>19667</v>
      </c>
      <c r="G529" t="str">
        <f t="shared" si="41"/>
        <v>NBN</v>
      </c>
      <c r="H529" t="str">
        <f t="shared" si="42"/>
        <v>NM_001024688.2</v>
      </c>
      <c r="I529" t="str">
        <f t="shared" si="43"/>
        <v>ENST00000409330</v>
      </c>
      <c r="J529" t="str">
        <f t="shared" si="44"/>
        <v>ENSP00000386924</v>
      </c>
      <c r="K529" t="str">
        <f t="shared" si="45"/>
        <v>NM_001024688.2</v>
      </c>
    </row>
    <row r="530" spans="1:11" x14ac:dyDescent="0.3">
      <c r="A530" s="42" t="s">
        <v>5739</v>
      </c>
      <c r="B530" s="42" t="s">
        <v>19666</v>
      </c>
      <c r="C530" s="42" t="s">
        <v>5746</v>
      </c>
      <c r="D530" s="42" t="s">
        <v>5747</v>
      </c>
      <c r="E530" s="42" t="s">
        <v>20467</v>
      </c>
      <c r="G530" t="str">
        <f t="shared" si="41"/>
        <v>NBN</v>
      </c>
      <c r="H530" t="str">
        <f t="shared" si="42"/>
        <v>NM_002485.4</v>
      </c>
      <c r="I530" t="str">
        <f t="shared" si="43"/>
        <v>ENST00000265433</v>
      </c>
      <c r="J530" t="str">
        <f t="shared" si="44"/>
        <v>ENSP00000265433</v>
      </c>
      <c r="K530" t="str">
        <f t="shared" si="45"/>
        <v>NM_002485.4 (Preferred)</v>
      </c>
    </row>
    <row r="531" spans="1:11" x14ac:dyDescent="0.3">
      <c r="A531" s="42" t="s">
        <v>111</v>
      </c>
      <c r="B531" s="42" t="s">
        <v>19668</v>
      </c>
      <c r="C531" s="42" t="s">
        <v>5804</v>
      </c>
      <c r="D531" s="42" t="s">
        <v>5805</v>
      </c>
      <c r="E531" s="42" t="s">
        <v>19668</v>
      </c>
      <c r="G531" t="str">
        <f t="shared" si="41"/>
        <v>NF1</v>
      </c>
      <c r="H531" t="str">
        <f t="shared" si="42"/>
        <v>NM_000267.3</v>
      </c>
      <c r="I531" t="str">
        <f t="shared" si="43"/>
        <v>ENST00000356175</v>
      </c>
      <c r="J531" t="str">
        <f t="shared" si="44"/>
        <v>ENSP00000348498</v>
      </c>
      <c r="K531" t="str">
        <f t="shared" si="45"/>
        <v>NM_000267.3</v>
      </c>
    </row>
    <row r="532" spans="1:11" x14ac:dyDescent="0.3">
      <c r="A532" s="42" t="s">
        <v>111</v>
      </c>
      <c r="B532" s="42" t="s">
        <v>19669</v>
      </c>
      <c r="C532" s="42" t="s">
        <v>5799</v>
      </c>
      <c r="D532" s="42" t="s">
        <v>5800</v>
      </c>
      <c r="E532" s="42" t="s">
        <v>20468</v>
      </c>
      <c r="G532" t="str">
        <f t="shared" si="41"/>
        <v>NF1</v>
      </c>
      <c r="H532" t="str">
        <f t="shared" si="42"/>
        <v>NM_001042492.2</v>
      </c>
      <c r="I532" t="str">
        <f t="shared" si="43"/>
        <v>ENST00000358273</v>
      </c>
      <c r="J532" t="str">
        <f t="shared" si="44"/>
        <v>ENSP00000351015</v>
      </c>
      <c r="K532" t="str">
        <f t="shared" si="45"/>
        <v>NM_001042492.2 (Preferred)</v>
      </c>
    </row>
    <row r="533" spans="1:11" x14ac:dyDescent="0.3">
      <c r="A533" s="42" t="s">
        <v>111</v>
      </c>
      <c r="B533" s="42" t="s">
        <v>19670</v>
      </c>
      <c r="C533" s="42" t="s">
        <v>5812</v>
      </c>
      <c r="D533" s="42" t="s">
        <v>5813</v>
      </c>
      <c r="E533" s="42" t="s">
        <v>19670</v>
      </c>
      <c r="G533" t="str">
        <f t="shared" si="41"/>
        <v>NF1</v>
      </c>
      <c r="H533" t="str">
        <f t="shared" si="42"/>
        <v>NM_001128147.2</v>
      </c>
      <c r="I533" t="str">
        <f t="shared" si="43"/>
        <v>ENST00000431387</v>
      </c>
      <c r="J533" t="str">
        <f t="shared" si="44"/>
        <v>ENSP00000412921</v>
      </c>
      <c r="K533" t="str">
        <f t="shared" si="45"/>
        <v>NM_001128147.2</v>
      </c>
    </row>
    <row r="534" spans="1:11" x14ac:dyDescent="0.3">
      <c r="A534" s="42" t="s">
        <v>5840</v>
      </c>
      <c r="B534" s="42" t="s">
        <v>19677</v>
      </c>
      <c r="C534" s="42" t="s">
        <v>5844</v>
      </c>
      <c r="D534" s="42" t="s">
        <v>5845</v>
      </c>
      <c r="E534" s="42" t="s">
        <v>20469</v>
      </c>
      <c r="G534" t="str">
        <f t="shared" si="41"/>
        <v>NF2</v>
      </c>
      <c r="H534" t="str">
        <f t="shared" si="42"/>
        <v>NM_000268.3</v>
      </c>
      <c r="I534" t="str">
        <f t="shared" si="43"/>
        <v>ENST00000338641</v>
      </c>
      <c r="J534" t="str">
        <f t="shared" si="44"/>
        <v>ENSP00000344666</v>
      </c>
      <c r="K534" t="str">
        <f t="shared" si="45"/>
        <v>NM_000268.3 (Preferred)</v>
      </c>
    </row>
    <row r="535" spans="1:11" x14ac:dyDescent="0.3">
      <c r="A535" s="42" t="s">
        <v>5840</v>
      </c>
      <c r="B535" s="42" t="s">
        <v>19678</v>
      </c>
      <c r="C535" s="42" t="s">
        <v>5877</v>
      </c>
      <c r="D535" s="42" t="s">
        <v>5878</v>
      </c>
      <c r="E535" s="42" t="s">
        <v>19678</v>
      </c>
      <c r="G535" t="str">
        <f t="shared" si="41"/>
        <v>NF2</v>
      </c>
      <c r="H535" t="str">
        <f t="shared" si="42"/>
        <v>NM_016418.5</v>
      </c>
      <c r="I535" t="str">
        <f t="shared" si="43"/>
        <v>ENST00000361166</v>
      </c>
      <c r="J535" t="str">
        <f t="shared" si="44"/>
        <v>ENSP00000354529</v>
      </c>
      <c r="K535" t="str">
        <f t="shared" si="45"/>
        <v>NM_016418.5</v>
      </c>
    </row>
    <row r="536" spans="1:11" x14ac:dyDescent="0.3">
      <c r="A536" s="42" t="s">
        <v>5840</v>
      </c>
      <c r="B536" s="42" t="s">
        <v>19672</v>
      </c>
      <c r="C536" s="42" t="s">
        <v>5860</v>
      </c>
      <c r="D536" s="42" t="s">
        <v>5861</v>
      </c>
      <c r="E536" s="42" t="s">
        <v>19672</v>
      </c>
      <c r="G536" t="str">
        <f t="shared" si="41"/>
        <v>NF2</v>
      </c>
      <c r="H536" t="str">
        <f t="shared" si="42"/>
        <v>NM_181825.2</v>
      </c>
      <c r="I536" t="str">
        <f t="shared" si="43"/>
        <v>ENST00000403999</v>
      </c>
      <c r="J536" t="str">
        <f t="shared" si="44"/>
        <v>ENSP00000384797</v>
      </c>
      <c r="K536" t="str">
        <f t="shared" si="45"/>
        <v>NM_181825.2</v>
      </c>
    </row>
    <row r="537" spans="1:11" x14ac:dyDescent="0.3">
      <c r="A537" s="42" t="s">
        <v>5840</v>
      </c>
      <c r="B537" s="42" t="s">
        <v>19674</v>
      </c>
      <c r="C537" s="42" t="s">
        <v>5880</v>
      </c>
      <c r="D537" s="42" t="s">
        <v>5881</v>
      </c>
      <c r="E537" s="42" t="s">
        <v>19674</v>
      </c>
      <c r="G537" t="str">
        <f t="shared" si="41"/>
        <v>NF2</v>
      </c>
      <c r="H537" t="str">
        <f t="shared" si="42"/>
        <v>NM_181828.2</v>
      </c>
      <c r="I537" t="str">
        <f t="shared" si="43"/>
        <v>ENST00000361676</v>
      </c>
      <c r="J537" t="str">
        <f t="shared" si="44"/>
        <v>ENSP00000355183</v>
      </c>
      <c r="K537" t="str">
        <f t="shared" si="45"/>
        <v>NM_181828.2</v>
      </c>
    </row>
    <row r="538" spans="1:11" x14ac:dyDescent="0.3">
      <c r="A538" s="42" t="s">
        <v>5840</v>
      </c>
      <c r="B538" s="42" t="s">
        <v>19675</v>
      </c>
      <c r="C538" s="42" t="s">
        <v>5849</v>
      </c>
      <c r="D538" s="42" t="s">
        <v>5850</v>
      </c>
      <c r="E538" s="42" t="s">
        <v>19675</v>
      </c>
      <c r="G538" t="str">
        <f t="shared" si="41"/>
        <v>NF2</v>
      </c>
      <c r="H538" t="str">
        <f t="shared" si="42"/>
        <v>NM_181829.2</v>
      </c>
      <c r="I538" t="str">
        <f t="shared" si="43"/>
        <v>ENST00000361452</v>
      </c>
      <c r="J538" t="str">
        <f t="shared" si="44"/>
        <v>ENSP00000354897</v>
      </c>
      <c r="K538" t="str">
        <f t="shared" si="45"/>
        <v>NM_181829.2</v>
      </c>
    </row>
    <row r="539" spans="1:11" x14ac:dyDescent="0.3">
      <c r="A539" s="42" t="s">
        <v>5840</v>
      </c>
      <c r="B539" s="42" t="s">
        <v>19673</v>
      </c>
      <c r="C539" s="42" t="s">
        <v>5874</v>
      </c>
      <c r="D539" s="42" t="s">
        <v>5875</v>
      </c>
      <c r="E539" s="42" t="s">
        <v>19673</v>
      </c>
      <c r="G539" t="str">
        <f t="shared" si="41"/>
        <v>NF2</v>
      </c>
      <c r="H539" t="str">
        <f t="shared" si="42"/>
        <v>NM_181830.2</v>
      </c>
      <c r="I539" t="str">
        <f t="shared" si="43"/>
        <v>ENST00000353887</v>
      </c>
      <c r="J539" t="str">
        <f t="shared" si="44"/>
        <v>ENSP00000340626</v>
      </c>
      <c r="K539" t="str">
        <f t="shared" si="45"/>
        <v>NM_181830.2</v>
      </c>
    </row>
    <row r="540" spans="1:11" x14ac:dyDescent="0.3">
      <c r="A540" s="42" t="s">
        <v>5840</v>
      </c>
      <c r="B540" s="42" t="s">
        <v>19671</v>
      </c>
      <c r="C540" s="42" t="s">
        <v>5867</v>
      </c>
      <c r="D540" s="42" t="s">
        <v>5868</v>
      </c>
      <c r="E540" s="42" t="s">
        <v>19671</v>
      </c>
      <c r="G540" t="str">
        <f t="shared" si="41"/>
        <v>NF2</v>
      </c>
      <c r="H540" t="str">
        <f t="shared" si="42"/>
        <v>NM_181831.2</v>
      </c>
      <c r="I540" t="str">
        <f t="shared" si="43"/>
        <v>ENST00000334961</v>
      </c>
      <c r="J540" t="str">
        <f t="shared" si="44"/>
        <v>ENSP00000335652</v>
      </c>
      <c r="K540" t="str">
        <f t="shared" si="45"/>
        <v>NM_181831.2</v>
      </c>
    </row>
    <row r="541" spans="1:11" x14ac:dyDescent="0.3">
      <c r="A541" s="42" t="s">
        <v>5840</v>
      </c>
      <c r="B541" s="42" t="s">
        <v>19679</v>
      </c>
      <c r="C541" s="42" t="s">
        <v>5871</v>
      </c>
      <c r="D541" s="42" t="s">
        <v>5872</v>
      </c>
      <c r="E541" s="42" t="s">
        <v>19679</v>
      </c>
      <c r="G541" t="str">
        <f t="shared" si="41"/>
        <v>NF2</v>
      </c>
      <c r="H541" t="str">
        <f t="shared" si="42"/>
        <v>NM_181832.2</v>
      </c>
      <c r="I541" t="str">
        <f t="shared" si="43"/>
        <v>ENST00000397789</v>
      </c>
      <c r="J541" t="str">
        <f t="shared" si="44"/>
        <v>ENSP00000380891</v>
      </c>
      <c r="K541" t="str">
        <f t="shared" si="45"/>
        <v>NM_181832.2</v>
      </c>
    </row>
    <row r="542" spans="1:11" x14ac:dyDescent="0.3">
      <c r="A542" s="42" t="s">
        <v>5840</v>
      </c>
      <c r="B542" s="42" t="s">
        <v>19676</v>
      </c>
      <c r="C542" s="42" t="s">
        <v>5856</v>
      </c>
      <c r="D542" s="42" t="s">
        <v>5857</v>
      </c>
      <c r="E542" s="42" t="s">
        <v>19676</v>
      </c>
      <c r="G542" t="str">
        <f t="shared" si="41"/>
        <v>NF2</v>
      </c>
      <c r="H542" t="str">
        <f t="shared" si="42"/>
        <v>NM_181833.2</v>
      </c>
      <c r="I542" t="str">
        <f t="shared" si="43"/>
        <v>ENST00000413209</v>
      </c>
      <c r="J542" t="str">
        <f t="shared" si="44"/>
        <v>ENSP00000409921</v>
      </c>
      <c r="K542" t="str">
        <f t="shared" si="45"/>
        <v>NM_181833.2</v>
      </c>
    </row>
    <row r="543" spans="1:11" x14ac:dyDescent="0.3">
      <c r="A543" s="42" t="s">
        <v>5884</v>
      </c>
      <c r="B543" s="42" t="s">
        <v>19680</v>
      </c>
      <c r="C543" s="42" t="s">
        <v>5893</v>
      </c>
      <c r="D543" s="42" t="s">
        <v>5894</v>
      </c>
      <c r="E543" s="42" t="s">
        <v>19680</v>
      </c>
      <c r="G543" t="str">
        <f t="shared" si="41"/>
        <v>NFE2L2</v>
      </c>
      <c r="H543" t="str">
        <f t="shared" si="42"/>
        <v>NM_001145412.3</v>
      </c>
      <c r="I543" t="str">
        <f t="shared" si="43"/>
        <v>ENST00000397063</v>
      </c>
      <c r="J543" t="str">
        <f t="shared" si="44"/>
        <v>ENSP00000380253</v>
      </c>
      <c r="K543" t="str">
        <f t="shared" si="45"/>
        <v>NM_001145412.3</v>
      </c>
    </row>
    <row r="544" spans="1:11" x14ac:dyDescent="0.3">
      <c r="A544" s="42" t="s">
        <v>5884</v>
      </c>
      <c r="B544" s="42" t="s">
        <v>19681</v>
      </c>
      <c r="C544" s="42" t="s">
        <v>5896</v>
      </c>
      <c r="D544" s="42" t="s">
        <v>5897</v>
      </c>
      <c r="E544" s="42" t="s">
        <v>19681</v>
      </c>
      <c r="G544" t="str">
        <f t="shared" si="41"/>
        <v>NFE2L2</v>
      </c>
      <c r="H544" t="str">
        <f t="shared" si="42"/>
        <v>NM_001145413.3</v>
      </c>
      <c r="I544" t="str">
        <f t="shared" si="43"/>
        <v>ENST00000446151</v>
      </c>
      <c r="J544" t="str">
        <f t="shared" si="44"/>
        <v>ENSP00000411575</v>
      </c>
      <c r="K544" t="str">
        <f t="shared" si="45"/>
        <v>NM_001145413.3</v>
      </c>
    </row>
    <row r="545" spans="1:11" x14ac:dyDescent="0.3">
      <c r="A545" s="42" t="s">
        <v>5884</v>
      </c>
      <c r="B545" s="42" t="s">
        <v>19682</v>
      </c>
      <c r="C545" s="42" t="s">
        <v>5889</v>
      </c>
      <c r="D545" s="42" t="s">
        <v>5890</v>
      </c>
      <c r="E545" s="42" t="s">
        <v>19682</v>
      </c>
      <c r="G545" t="str">
        <f t="shared" si="41"/>
        <v>NFE2L2</v>
      </c>
      <c r="H545" t="str">
        <f t="shared" si="42"/>
        <v>NM_001313900.1</v>
      </c>
      <c r="I545" t="str">
        <f t="shared" si="43"/>
        <v>ENST00000464747</v>
      </c>
      <c r="J545" t="str">
        <f t="shared" si="44"/>
        <v>ENSP00000467401</v>
      </c>
      <c r="K545" t="str">
        <f t="shared" si="45"/>
        <v>NM_001313900.1</v>
      </c>
    </row>
    <row r="546" spans="1:11" x14ac:dyDescent="0.3">
      <c r="A546" s="42" t="s">
        <v>5884</v>
      </c>
      <c r="B546" s="42" t="s">
        <v>20470</v>
      </c>
      <c r="C546" s="42" t="s">
        <v>5885</v>
      </c>
      <c r="D546" s="42" t="s">
        <v>5886</v>
      </c>
      <c r="E546" s="42" t="s">
        <v>20471</v>
      </c>
      <c r="G546" t="str">
        <f t="shared" si="41"/>
        <v>NFE2L2</v>
      </c>
      <c r="H546" t="str">
        <f t="shared" si="42"/>
        <v>NM_006164.5</v>
      </c>
      <c r="I546" t="str">
        <f t="shared" si="43"/>
        <v>ENST00000397062</v>
      </c>
      <c r="J546" t="str">
        <f t="shared" si="44"/>
        <v>ENSP00000380252</v>
      </c>
      <c r="K546" t="str">
        <f t="shared" si="45"/>
        <v>NM_006164.5 (Preferred)</v>
      </c>
    </row>
    <row r="547" spans="1:11" x14ac:dyDescent="0.3">
      <c r="A547" s="42" t="s">
        <v>5928</v>
      </c>
      <c r="B547" s="42" t="s">
        <v>19688</v>
      </c>
      <c r="C547" s="42" t="s">
        <v>5934</v>
      </c>
      <c r="D547" s="42" t="s">
        <v>5935</v>
      </c>
      <c r="E547" s="42" t="s">
        <v>20472</v>
      </c>
      <c r="G547" t="str">
        <f t="shared" si="41"/>
        <v>NFKBIA</v>
      </c>
      <c r="H547" t="str">
        <f t="shared" si="42"/>
        <v>NM_020529.2</v>
      </c>
      <c r="I547" t="str">
        <f t="shared" si="43"/>
        <v>ENST00000216797</v>
      </c>
      <c r="J547" t="str">
        <f t="shared" si="44"/>
        <v>ENSP00000216797</v>
      </c>
      <c r="K547" t="str">
        <f t="shared" si="45"/>
        <v>NM_020529.2 (Preferred)</v>
      </c>
    </row>
    <row r="548" spans="1:11" x14ac:dyDescent="0.3">
      <c r="A548" s="42" t="s">
        <v>5956</v>
      </c>
      <c r="B548" s="42" t="s">
        <v>19690</v>
      </c>
      <c r="C548" s="42" t="s">
        <v>5964</v>
      </c>
      <c r="D548" s="42" t="s">
        <v>5965</v>
      </c>
      <c r="E548" s="42" t="s">
        <v>20473</v>
      </c>
      <c r="G548" t="str">
        <f t="shared" si="41"/>
        <v>NKX2-1</v>
      </c>
      <c r="H548" t="str">
        <f t="shared" si="42"/>
        <v>NM_001079668.2</v>
      </c>
      <c r="I548" t="str">
        <f t="shared" si="43"/>
        <v>ENST00000354822</v>
      </c>
      <c r="J548" t="str">
        <f t="shared" si="44"/>
        <v>ENSP00000346879</v>
      </c>
      <c r="K548" t="str">
        <f t="shared" si="45"/>
        <v>NM_001079668.2 (Preferred)</v>
      </c>
    </row>
    <row r="549" spans="1:11" x14ac:dyDescent="0.3">
      <c r="A549" s="42" t="s">
        <v>5956</v>
      </c>
      <c r="B549" s="42" t="s">
        <v>19689</v>
      </c>
      <c r="C549" s="42" t="s">
        <v>5961</v>
      </c>
      <c r="D549" s="42" t="s">
        <v>5962</v>
      </c>
      <c r="E549" s="42" t="s">
        <v>19689</v>
      </c>
      <c r="G549" t="str">
        <f t="shared" si="41"/>
        <v>NKX2-1</v>
      </c>
      <c r="H549" t="str">
        <f t="shared" si="42"/>
        <v>NM_003317.3</v>
      </c>
      <c r="I549" t="str">
        <f t="shared" si="43"/>
        <v>ENST00000498187</v>
      </c>
      <c r="J549" t="str">
        <f t="shared" si="44"/>
        <v>ENSP00000429607</v>
      </c>
      <c r="K549" t="str">
        <f t="shared" si="45"/>
        <v>NM_003317.3</v>
      </c>
    </row>
    <row r="550" spans="1:11" x14ac:dyDescent="0.3">
      <c r="A550" s="42" t="s">
        <v>18003</v>
      </c>
      <c r="B550" s="42" t="s">
        <v>20202</v>
      </c>
      <c r="C550" s="42" t="s">
        <v>18004</v>
      </c>
      <c r="D550" s="42" t="s">
        <v>18713</v>
      </c>
      <c r="E550" s="42" t="s">
        <v>20205</v>
      </c>
      <c r="G550" t="str">
        <f t="shared" si="41"/>
        <v>NOS1</v>
      </c>
      <c r="H550" t="str">
        <f t="shared" si="42"/>
        <v>NM_000620.5</v>
      </c>
      <c r="I550" t="str">
        <f t="shared" si="43"/>
        <v>ENST00000317775</v>
      </c>
      <c r="J550" t="str">
        <f t="shared" si="44"/>
        <v>ENSP00000320758</v>
      </c>
      <c r="K550" t="str">
        <f t="shared" si="45"/>
        <v>NM_000620.5 (Preferred)</v>
      </c>
    </row>
    <row r="551" spans="1:11" x14ac:dyDescent="0.3">
      <c r="A551" s="42" t="s">
        <v>18003</v>
      </c>
      <c r="B551" s="42" t="s">
        <v>19694</v>
      </c>
      <c r="C551" s="42" t="s">
        <v>20203</v>
      </c>
      <c r="D551" s="42" t="s">
        <v>20204</v>
      </c>
      <c r="E551" s="42" t="s">
        <v>19694</v>
      </c>
      <c r="G551" t="str">
        <f t="shared" si="41"/>
        <v>NOS1</v>
      </c>
      <c r="H551" t="str">
        <f t="shared" si="42"/>
        <v>NM_001204218.1</v>
      </c>
      <c r="I551" t="str">
        <f t="shared" si="43"/>
        <v>ENST00000618760</v>
      </c>
      <c r="J551" t="str">
        <f t="shared" si="44"/>
        <v>ENSP00000477999</v>
      </c>
      <c r="K551" t="str">
        <f t="shared" si="45"/>
        <v>NM_001204218.1</v>
      </c>
    </row>
    <row r="552" spans="1:11" x14ac:dyDescent="0.3">
      <c r="A552" s="42" t="s">
        <v>101</v>
      </c>
      <c r="B552" s="42" t="s">
        <v>18852</v>
      </c>
      <c r="C552" s="42" t="s">
        <v>5978</v>
      </c>
      <c r="D552" s="42" t="s">
        <v>5979</v>
      </c>
      <c r="E552" s="42" t="s">
        <v>18853</v>
      </c>
      <c r="G552" t="str">
        <f t="shared" si="41"/>
        <v>NOTCH1</v>
      </c>
      <c r="H552" t="str">
        <f t="shared" si="42"/>
        <v>NM_017617.5</v>
      </c>
      <c r="I552" t="str">
        <f t="shared" si="43"/>
        <v>ENST00000277541</v>
      </c>
      <c r="J552" t="str">
        <f t="shared" si="44"/>
        <v>ENSP00000277541</v>
      </c>
      <c r="K552" t="str">
        <f t="shared" si="45"/>
        <v>NM_017617.5 (Preferred)</v>
      </c>
    </row>
    <row r="553" spans="1:11" x14ac:dyDescent="0.3">
      <c r="A553" s="42" t="s">
        <v>5982</v>
      </c>
      <c r="B553" s="42" t="s">
        <v>19697</v>
      </c>
      <c r="C553" s="42" t="s">
        <v>5989</v>
      </c>
      <c r="D553" s="42" t="s">
        <v>5990</v>
      </c>
      <c r="E553" s="42" t="s">
        <v>20604</v>
      </c>
      <c r="G553" t="str">
        <f t="shared" si="41"/>
        <v>NOTCH2</v>
      </c>
      <c r="H553" t="str">
        <f t="shared" si="42"/>
        <v>NM_024408.3</v>
      </c>
      <c r="I553" t="str">
        <f t="shared" si="43"/>
        <v>ENST00000256646</v>
      </c>
      <c r="J553" t="str">
        <f t="shared" si="44"/>
        <v>ENSP00000256646</v>
      </c>
      <c r="K553" t="str">
        <f t="shared" si="45"/>
        <v>NM_024408.3 (Preferred)</v>
      </c>
    </row>
    <row r="554" spans="1:11" x14ac:dyDescent="0.3">
      <c r="A554" s="42" t="s">
        <v>5998</v>
      </c>
      <c r="B554" s="42" t="s">
        <v>20474</v>
      </c>
      <c r="C554" s="42" t="s">
        <v>6002</v>
      </c>
      <c r="D554" s="42" t="s">
        <v>6003</v>
      </c>
      <c r="E554" s="42" t="s">
        <v>20475</v>
      </c>
      <c r="G554" t="str">
        <f t="shared" si="41"/>
        <v>NOTCH3</v>
      </c>
      <c r="H554" t="str">
        <f t="shared" si="42"/>
        <v>NM_000435.3</v>
      </c>
      <c r="I554" t="str">
        <f t="shared" si="43"/>
        <v>ENST00000263388</v>
      </c>
      <c r="J554" t="str">
        <f t="shared" si="44"/>
        <v>ENSP00000263388</v>
      </c>
      <c r="K554" t="str">
        <f t="shared" si="45"/>
        <v>NM_000435.3 (Preferred)</v>
      </c>
    </row>
    <row r="555" spans="1:11" x14ac:dyDescent="0.3">
      <c r="A555" s="42" t="s">
        <v>6016</v>
      </c>
      <c r="B555" s="42" t="s">
        <v>19699</v>
      </c>
      <c r="C555" s="42" t="s">
        <v>6026</v>
      </c>
      <c r="D555" s="42" t="s">
        <v>6027</v>
      </c>
      <c r="E555" s="42" t="s">
        <v>19699</v>
      </c>
      <c r="G555" t="str">
        <f t="shared" si="41"/>
        <v>NPAT</v>
      </c>
      <c r="H555" t="str">
        <f t="shared" si="42"/>
        <v>NM_001321307.1</v>
      </c>
      <c r="I555" t="str">
        <f t="shared" si="43"/>
        <v>ENST00000527296</v>
      </c>
      <c r="J555" t="str">
        <f t="shared" si="44"/>
        <v>ENSP00000436510</v>
      </c>
      <c r="K555" t="str">
        <f t="shared" si="45"/>
        <v>NM_001321307.1</v>
      </c>
    </row>
    <row r="556" spans="1:11" x14ac:dyDescent="0.3">
      <c r="A556" s="42" t="s">
        <v>6016</v>
      </c>
      <c r="B556" s="42" t="s">
        <v>19700</v>
      </c>
      <c r="C556" s="42" t="s">
        <v>6022</v>
      </c>
      <c r="D556" s="42" t="s">
        <v>6023</v>
      </c>
      <c r="E556" s="42" t="s">
        <v>20127</v>
      </c>
      <c r="G556" t="str">
        <f t="shared" si="41"/>
        <v>NPAT</v>
      </c>
      <c r="H556" t="str">
        <f t="shared" si="42"/>
        <v>NM_002519.2</v>
      </c>
      <c r="I556" t="str">
        <f t="shared" si="43"/>
        <v>ENST00000278612</v>
      </c>
      <c r="J556" t="str">
        <f t="shared" si="44"/>
        <v>ENSP00000278612</v>
      </c>
      <c r="K556" t="str">
        <f t="shared" si="45"/>
        <v>NM_002519.2 (Preferred)</v>
      </c>
    </row>
    <row r="557" spans="1:11" x14ac:dyDescent="0.3">
      <c r="A557" s="42" t="s">
        <v>19</v>
      </c>
      <c r="B557" s="42" t="s">
        <v>19701</v>
      </c>
      <c r="C557" s="42" t="s">
        <v>6038</v>
      </c>
      <c r="D557" s="42" t="s">
        <v>6039</v>
      </c>
      <c r="E557" s="42" t="s">
        <v>19701</v>
      </c>
      <c r="G557" t="str">
        <f t="shared" si="41"/>
        <v>NPM1</v>
      </c>
      <c r="H557" t="str">
        <f t="shared" si="42"/>
        <v>NM_001037738.2</v>
      </c>
      <c r="I557" t="str">
        <f t="shared" si="43"/>
        <v>ENST00000393820</v>
      </c>
      <c r="J557" t="str">
        <f t="shared" si="44"/>
        <v>ENSP00000377408</v>
      </c>
      <c r="K557" t="str">
        <f t="shared" si="45"/>
        <v>NM_001037738.2</v>
      </c>
    </row>
    <row r="558" spans="1:11" x14ac:dyDescent="0.3">
      <c r="A558" s="42" t="s">
        <v>19</v>
      </c>
      <c r="B558" s="42" t="s">
        <v>20477</v>
      </c>
      <c r="C558" s="42" t="s">
        <v>6042</v>
      </c>
      <c r="D558" s="42" t="s">
        <v>6043</v>
      </c>
      <c r="E558" s="42" t="s">
        <v>20477</v>
      </c>
      <c r="G558" t="str">
        <f t="shared" si="41"/>
        <v>NPM1</v>
      </c>
      <c r="H558" t="str">
        <f t="shared" si="42"/>
        <v>NM_001355006.1</v>
      </c>
      <c r="I558" t="str">
        <f t="shared" si="43"/>
        <v>ENST00000517671</v>
      </c>
      <c r="J558" t="str">
        <f t="shared" si="44"/>
        <v>ENSP00000428755</v>
      </c>
      <c r="K558" t="str">
        <f t="shared" si="45"/>
        <v>NM_001355006.1</v>
      </c>
    </row>
    <row r="559" spans="1:11" x14ac:dyDescent="0.3">
      <c r="A559" s="42" t="s">
        <v>19</v>
      </c>
      <c r="B559" s="42" t="s">
        <v>19702</v>
      </c>
      <c r="C559" s="42" t="s">
        <v>6033</v>
      </c>
      <c r="D559" s="42" t="s">
        <v>6034</v>
      </c>
      <c r="E559" s="42" t="s">
        <v>20476</v>
      </c>
      <c r="G559" t="str">
        <f t="shared" si="41"/>
        <v>NPM1</v>
      </c>
      <c r="H559" t="str">
        <f t="shared" si="42"/>
        <v>NM_002520.6</v>
      </c>
      <c r="I559" t="str">
        <f t="shared" si="43"/>
        <v>ENST00000296930</v>
      </c>
      <c r="J559" t="str">
        <f t="shared" si="44"/>
        <v>ENSP00000296930</v>
      </c>
      <c r="K559" t="str">
        <f t="shared" si="45"/>
        <v>NM_002520.6 (Preferred)</v>
      </c>
    </row>
    <row r="560" spans="1:11" x14ac:dyDescent="0.3">
      <c r="A560" s="42" t="s">
        <v>19</v>
      </c>
      <c r="B560" s="42" t="s">
        <v>19703</v>
      </c>
      <c r="C560" s="42" t="s">
        <v>6045</v>
      </c>
      <c r="D560" s="42" t="s">
        <v>6046</v>
      </c>
      <c r="E560" s="42" t="s">
        <v>19703</v>
      </c>
      <c r="G560" t="str">
        <f t="shared" si="41"/>
        <v>NPM1</v>
      </c>
      <c r="H560" t="str">
        <f t="shared" si="42"/>
        <v>NM_199185.3</v>
      </c>
      <c r="I560" t="str">
        <f t="shared" si="43"/>
        <v>ENST00000351986</v>
      </c>
      <c r="J560" t="str">
        <f t="shared" si="44"/>
        <v>ENSP00000341168</v>
      </c>
      <c r="K560" t="str">
        <f t="shared" si="45"/>
        <v>NM_199185.3</v>
      </c>
    </row>
    <row r="561" spans="1:11" x14ac:dyDescent="0.3">
      <c r="A561" s="42" t="s">
        <v>20</v>
      </c>
      <c r="B561" s="42" t="s">
        <v>18856</v>
      </c>
      <c r="C561" s="42" t="s">
        <v>6067</v>
      </c>
      <c r="D561" s="42" t="s">
        <v>6068</v>
      </c>
      <c r="E561" s="42" t="s">
        <v>18857</v>
      </c>
      <c r="G561" t="str">
        <f t="shared" si="41"/>
        <v>NRAS</v>
      </c>
      <c r="H561" t="str">
        <f t="shared" si="42"/>
        <v>NM_002524.4</v>
      </c>
      <c r="I561" t="str">
        <f t="shared" si="43"/>
        <v>ENST00000369535</v>
      </c>
      <c r="J561" t="str">
        <f t="shared" si="44"/>
        <v>ENSP00000358548</v>
      </c>
      <c r="K561" t="str">
        <f t="shared" si="45"/>
        <v>NM_002524.4 (Preferred)</v>
      </c>
    </row>
    <row r="562" spans="1:11" x14ac:dyDescent="0.3">
      <c r="A562" s="42" t="s">
        <v>131</v>
      </c>
      <c r="B562" s="42" t="s">
        <v>19704</v>
      </c>
      <c r="C562" s="42" t="s">
        <v>6073</v>
      </c>
      <c r="D562" s="42" t="s">
        <v>6074</v>
      </c>
      <c r="E562" s="42" t="s">
        <v>20121</v>
      </c>
      <c r="G562" t="str">
        <f t="shared" si="41"/>
        <v>NSD1</v>
      </c>
      <c r="H562" t="str">
        <f t="shared" si="42"/>
        <v>NM_022455.4</v>
      </c>
      <c r="I562" t="str">
        <f t="shared" si="43"/>
        <v>ENST00000439151</v>
      </c>
      <c r="J562" t="str">
        <f t="shared" si="44"/>
        <v>ENSP00000395929</v>
      </c>
      <c r="K562" t="str">
        <f t="shared" si="45"/>
        <v>NM_022455.4 (Preferred)</v>
      </c>
    </row>
    <row r="563" spans="1:11" x14ac:dyDescent="0.3">
      <c r="A563" s="42" t="s">
        <v>131</v>
      </c>
      <c r="B563" s="42" t="s">
        <v>19705</v>
      </c>
      <c r="C563" s="42" t="s">
        <v>6081</v>
      </c>
      <c r="D563" s="42" t="s">
        <v>6082</v>
      </c>
      <c r="E563" s="42" t="s">
        <v>19705</v>
      </c>
      <c r="G563" t="str">
        <f t="shared" si="41"/>
        <v>NSD1</v>
      </c>
      <c r="H563" t="str">
        <f t="shared" si="42"/>
        <v>NM_172349.2</v>
      </c>
      <c r="I563" t="str">
        <f t="shared" si="43"/>
        <v>ENST00000354179</v>
      </c>
      <c r="J563" t="str">
        <f t="shared" si="44"/>
        <v>ENSP00000346111</v>
      </c>
      <c r="K563" t="str">
        <f t="shared" si="45"/>
        <v>NM_172349.2</v>
      </c>
    </row>
    <row r="564" spans="1:11" x14ac:dyDescent="0.3">
      <c r="A564" s="42" t="s">
        <v>18707</v>
      </c>
      <c r="B564" s="42" t="s">
        <v>20619</v>
      </c>
      <c r="C564" s="42" t="s">
        <v>9305</v>
      </c>
      <c r="D564" s="42" t="s">
        <v>9306</v>
      </c>
      <c r="E564" s="42" t="s">
        <v>20619</v>
      </c>
      <c r="G564" t="str">
        <f t="shared" si="41"/>
        <v>NSD2</v>
      </c>
      <c r="H564" t="str">
        <f t="shared" si="42"/>
        <v>NM_001042424.2</v>
      </c>
      <c r="I564" t="str">
        <f t="shared" si="43"/>
        <v>ENST00000508803</v>
      </c>
      <c r="J564" t="str">
        <f t="shared" si="44"/>
        <v>ENSP00000423972</v>
      </c>
      <c r="K564" t="str">
        <f t="shared" si="45"/>
        <v>NM_001042424.2</v>
      </c>
    </row>
    <row r="565" spans="1:11" x14ac:dyDescent="0.3">
      <c r="A565" s="42" t="s">
        <v>18707</v>
      </c>
      <c r="B565" s="42" t="s">
        <v>20247</v>
      </c>
      <c r="C565" s="42" t="s">
        <v>9301</v>
      </c>
      <c r="D565" s="42" t="s">
        <v>9302</v>
      </c>
      <c r="E565" s="42" t="s">
        <v>20247</v>
      </c>
      <c r="G565" t="str">
        <f t="shared" si="41"/>
        <v>NSD2</v>
      </c>
      <c r="H565" t="str">
        <f t="shared" si="42"/>
        <v>NM_007331.1</v>
      </c>
      <c r="I565" t="str">
        <f t="shared" si="43"/>
        <v>ENST00000420906</v>
      </c>
      <c r="J565" t="str">
        <f t="shared" si="44"/>
        <v>ENSP00000399251</v>
      </c>
      <c r="K565" t="str">
        <f t="shared" si="45"/>
        <v>NM_007331.1</v>
      </c>
    </row>
    <row r="566" spans="1:11" x14ac:dyDescent="0.3">
      <c r="A566" s="42" t="s">
        <v>18707</v>
      </c>
      <c r="B566" s="42" t="s">
        <v>20248</v>
      </c>
      <c r="C566" s="42" t="s">
        <v>9291</v>
      </c>
      <c r="D566" s="42" t="s">
        <v>9292</v>
      </c>
      <c r="E566" s="42" t="s">
        <v>20253</v>
      </c>
      <c r="G566" t="str">
        <f t="shared" si="41"/>
        <v>NSD2</v>
      </c>
      <c r="H566" t="str">
        <f t="shared" si="42"/>
        <v>NM_133330.2</v>
      </c>
      <c r="I566" t="str">
        <f t="shared" si="43"/>
        <v>ENST00000382895</v>
      </c>
      <c r="J566" t="str">
        <f t="shared" si="44"/>
        <v>ENSP00000372351</v>
      </c>
      <c r="K566" t="str">
        <f t="shared" si="45"/>
        <v>NM_133330.2 (Preferred)</v>
      </c>
    </row>
    <row r="567" spans="1:11" x14ac:dyDescent="0.3">
      <c r="A567" s="42" t="s">
        <v>18707</v>
      </c>
      <c r="B567" s="42" t="s">
        <v>20249</v>
      </c>
      <c r="C567" s="42" t="s">
        <v>9295</v>
      </c>
      <c r="D567" s="42" t="s">
        <v>9296</v>
      </c>
      <c r="E567" s="42" t="s">
        <v>20249</v>
      </c>
      <c r="G567" t="str">
        <f t="shared" si="41"/>
        <v>NSD2</v>
      </c>
      <c r="H567" t="str">
        <f t="shared" si="42"/>
        <v>NM_133331.2</v>
      </c>
      <c r="I567" t="str">
        <f t="shared" si="43"/>
        <v>ENST00000382892</v>
      </c>
      <c r="J567" t="str">
        <f t="shared" si="44"/>
        <v>ENSP00000372348</v>
      </c>
      <c r="K567" t="str">
        <f t="shared" si="45"/>
        <v>NM_133331.2</v>
      </c>
    </row>
    <row r="568" spans="1:11" x14ac:dyDescent="0.3">
      <c r="A568" s="42" t="s">
        <v>18707</v>
      </c>
      <c r="B568" s="42" t="s">
        <v>20250</v>
      </c>
      <c r="C568" s="42" t="s">
        <v>9288</v>
      </c>
      <c r="D568" s="42" t="s">
        <v>9289</v>
      </c>
      <c r="E568" s="42" t="s">
        <v>20250</v>
      </c>
      <c r="G568" t="str">
        <f t="shared" si="41"/>
        <v>NSD2</v>
      </c>
      <c r="H568" t="str">
        <f t="shared" si="42"/>
        <v>NM_133334.2</v>
      </c>
      <c r="I568" t="str">
        <f t="shared" si="43"/>
        <v>ENST00000398261</v>
      </c>
      <c r="J568" t="str">
        <f t="shared" si="44"/>
        <v>ENSP00000381311</v>
      </c>
      <c r="K568" t="str">
        <f t="shared" si="45"/>
        <v>NM_133334.2</v>
      </c>
    </row>
    <row r="569" spans="1:11" x14ac:dyDescent="0.3">
      <c r="A569" s="42" t="s">
        <v>18707</v>
      </c>
      <c r="B569" s="42" t="s">
        <v>20251</v>
      </c>
      <c r="C569" s="42" t="s">
        <v>9298</v>
      </c>
      <c r="D569" s="42" t="s">
        <v>9299</v>
      </c>
      <c r="E569" s="42" t="s">
        <v>20251</v>
      </c>
      <c r="G569" t="str">
        <f t="shared" si="41"/>
        <v>NSD2</v>
      </c>
      <c r="H569" t="str">
        <f t="shared" si="42"/>
        <v>NM_133335.3</v>
      </c>
      <c r="I569" t="str">
        <f t="shared" si="43"/>
        <v>ENST00000382891</v>
      </c>
      <c r="J569" t="str">
        <f t="shared" si="44"/>
        <v>ENSP00000372347</v>
      </c>
      <c r="K569" t="str">
        <f t="shared" si="45"/>
        <v>NM_133335.3</v>
      </c>
    </row>
    <row r="570" spans="1:11" x14ac:dyDescent="0.3">
      <c r="A570" s="42" t="s">
        <v>6118</v>
      </c>
      <c r="B570" s="42" t="s">
        <v>19706</v>
      </c>
      <c r="C570" s="42" t="s">
        <v>6136</v>
      </c>
      <c r="D570" s="42" t="s">
        <v>6137</v>
      </c>
      <c r="E570" s="42" t="s">
        <v>20478</v>
      </c>
      <c r="G570" t="str">
        <f t="shared" si="41"/>
        <v>NT5C2</v>
      </c>
      <c r="H570" t="str">
        <f t="shared" si="42"/>
        <v>NM_001134373.2</v>
      </c>
      <c r="I570" t="str">
        <f t="shared" si="43"/>
        <v>ENST00000343289</v>
      </c>
      <c r="J570" t="str">
        <f t="shared" si="44"/>
        <v>ENSP00000339479</v>
      </c>
      <c r="K570" t="str">
        <f t="shared" si="45"/>
        <v>NM_001134373.2 (Preferred)</v>
      </c>
    </row>
    <row r="571" spans="1:11" x14ac:dyDescent="0.3">
      <c r="A571" s="42" t="s">
        <v>6118</v>
      </c>
      <c r="B571" s="42" t="s">
        <v>19707</v>
      </c>
      <c r="C571" s="42" t="s">
        <v>6136</v>
      </c>
      <c r="D571" s="42" t="s">
        <v>6137</v>
      </c>
      <c r="E571" s="42" t="s">
        <v>19707</v>
      </c>
      <c r="G571" t="str">
        <f t="shared" si="41"/>
        <v>NT5C2</v>
      </c>
      <c r="H571" t="str">
        <f t="shared" si="42"/>
        <v>NM_012229.4</v>
      </c>
      <c r="I571" t="str">
        <f t="shared" si="43"/>
        <v>ENST00000343289</v>
      </c>
      <c r="J571" t="str">
        <f t="shared" si="44"/>
        <v>ENSP00000339479</v>
      </c>
      <c r="K571" t="str">
        <f t="shared" si="45"/>
        <v>NM_012229.4</v>
      </c>
    </row>
    <row r="572" spans="1:11" x14ac:dyDescent="0.3">
      <c r="A572" s="42" t="s">
        <v>6159</v>
      </c>
      <c r="B572" s="42" t="s">
        <v>19708</v>
      </c>
      <c r="C572" s="42" t="s">
        <v>6172</v>
      </c>
      <c r="D572" s="42" t="s">
        <v>6173</v>
      </c>
      <c r="E572" s="42" t="s">
        <v>19708</v>
      </c>
      <c r="G572" t="str">
        <f t="shared" si="41"/>
        <v>NTRK1</v>
      </c>
      <c r="H572" t="str">
        <f t="shared" si="42"/>
        <v>NM_001007792.1</v>
      </c>
      <c r="I572" t="str">
        <f t="shared" si="43"/>
        <v>ENST00000392302</v>
      </c>
      <c r="J572" t="str">
        <f t="shared" si="44"/>
        <v>ENSP00000376120</v>
      </c>
      <c r="K572" t="str">
        <f t="shared" si="45"/>
        <v>NM_001007792.1</v>
      </c>
    </row>
    <row r="573" spans="1:11" x14ac:dyDescent="0.3">
      <c r="A573" s="42" t="s">
        <v>6159</v>
      </c>
      <c r="B573" s="42" t="s">
        <v>19709</v>
      </c>
      <c r="C573" s="42" t="s">
        <v>6167</v>
      </c>
      <c r="D573" s="42" t="s">
        <v>6168</v>
      </c>
      <c r="E573" s="42" t="s">
        <v>19709</v>
      </c>
      <c r="G573" t="str">
        <f t="shared" si="41"/>
        <v>NTRK1</v>
      </c>
      <c r="H573" t="str">
        <f t="shared" si="42"/>
        <v>NM_001012331.1</v>
      </c>
      <c r="I573" t="str">
        <f t="shared" si="43"/>
        <v>ENST00000368196</v>
      </c>
      <c r="J573" t="str">
        <f t="shared" si="44"/>
        <v>ENSP00000357179</v>
      </c>
      <c r="K573" t="str">
        <f t="shared" si="45"/>
        <v>NM_001012331.1</v>
      </c>
    </row>
    <row r="574" spans="1:11" x14ac:dyDescent="0.3">
      <c r="A574" s="42" t="s">
        <v>6159</v>
      </c>
      <c r="B574" s="42" t="s">
        <v>19710</v>
      </c>
      <c r="C574" s="42" t="s">
        <v>6180</v>
      </c>
      <c r="D574" s="42" t="s">
        <v>6181</v>
      </c>
      <c r="E574" s="42" t="s">
        <v>20479</v>
      </c>
      <c r="G574" t="str">
        <f t="shared" si="41"/>
        <v>NTRK1</v>
      </c>
      <c r="H574" t="str">
        <f t="shared" si="42"/>
        <v>NM_002529.3</v>
      </c>
      <c r="I574" t="str">
        <f t="shared" si="43"/>
        <v>ENST00000524377</v>
      </c>
      <c r="J574" t="str">
        <f t="shared" si="44"/>
        <v>ENSP00000431418</v>
      </c>
      <c r="K574" t="str">
        <f t="shared" si="45"/>
        <v>NM_002529.3 (Preferred)</v>
      </c>
    </row>
    <row r="575" spans="1:11" x14ac:dyDescent="0.3">
      <c r="A575" s="42" t="s">
        <v>6191</v>
      </c>
      <c r="B575" s="42" t="s">
        <v>19711</v>
      </c>
      <c r="C575" s="42" t="s">
        <v>6200</v>
      </c>
      <c r="D575" s="42" t="s">
        <v>6201</v>
      </c>
      <c r="E575" s="42" t="s">
        <v>19711</v>
      </c>
      <c r="G575" t="str">
        <f t="shared" si="41"/>
        <v>NTRK2</v>
      </c>
      <c r="H575" t="str">
        <f t="shared" si="42"/>
        <v>NM_001007097.2</v>
      </c>
      <c r="I575" t="str">
        <f t="shared" si="43"/>
        <v>ENST00000395882</v>
      </c>
      <c r="J575" t="str">
        <f t="shared" si="44"/>
        <v>ENSP00000379221</v>
      </c>
      <c r="K575" t="str">
        <f t="shared" si="45"/>
        <v>NM_001007097.2</v>
      </c>
    </row>
    <row r="576" spans="1:11" x14ac:dyDescent="0.3">
      <c r="A576" s="42" t="s">
        <v>6191</v>
      </c>
      <c r="B576" s="42" t="s">
        <v>19712</v>
      </c>
      <c r="C576" s="42" t="s">
        <v>6218</v>
      </c>
      <c r="D576" s="42" t="s">
        <v>6219</v>
      </c>
      <c r="E576" s="42" t="s">
        <v>19712</v>
      </c>
      <c r="G576" t="str">
        <f t="shared" si="41"/>
        <v>NTRK2</v>
      </c>
      <c r="H576" t="str">
        <f t="shared" si="42"/>
        <v>NM_001018064.2</v>
      </c>
      <c r="I576" t="str">
        <f t="shared" si="43"/>
        <v>ENST00000323115</v>
      </c>
      <c r="J576" t="str">
        <f t="shared" si="44"/>
        <v>ENSP00000314586</v>
      </c>
      <c r="K576" t="str">
        <f t="shared" si="45"/>
        <v>NM_001018064.2</v>
      </c>
    </row>
    <row r="577" spans="1:11" x14ac:dyDescent="0.3">
      <c r="A577" s="42" t="s">
        <v>6191</v>
      </c>
      <c r="B577" s="42" t="s">
        <v>19713</v>
      </c>
      <c r="C577" s="42" t="s">
        <v>6192</v>
      </c>
      <c r="D577" s="42" t="s">
        <v>6193</v>
      </c>
      <c r="E577" s="42" t="s">
        <v>19713</v>
      </c>
      <c r="G577" t="str">
        <f t="shared" si="41"/>
        <v>NTRK2</v>
      </c>
      <c r="H577" t="str">
        <f t="shared" si="42"/>
        <v>NM_001018065.2</v>
      </c>
      <c r="I577" t="str">
        <f t="shared" si="43"/>
        <v>ENST00000304053</v>
      </c>
      <c r="J577" t="str">
        <f t="shared" si="44"/>
        <v>ENSP00000306167</v>
      </c>
      <c r="K577" t="str">
        <f t="shared" si="45"/>
        <v>NM_001018065.2</v>
      </c>
    </row>
    <row r="578" spans="1:11" x14ac:dyDescent="0.3">
      <c r="A578" s="42" t="s">
        <v>6191</v>
      </c>
      <c r="B578" s="42" t="s">
        <v>19714</v>
      </c>
      <c r="C578" s="42" t="s">
        <v>6196</v>
      </c>
      <c r="D578" s="42" t="s">
        <v>6197</v>
      </c>
      <c r="E578" s="42" t="s">
        <v>19714</v>
      </c>
      <c r="G578" t="str">
        <f t="shared" si="41"/>
        <v>NTRK2</v>
      </c>
      <c r="H578" t="str">
        <f t="shared" si="42"/>
        <v>NM_001018066.2</v>
      </c>
      <c r="I578" t="str">
        <f t="shared" si="43"/>
        <v>ENST00000376208</v>
      </c>
      <c r="J578" t="str">
        <f t="shared" si="44"/>
        <v>ENSP00000365381</v>
      </c>
      <c r="K578" t="str">
        <f t="shared" si="45"/>
        <v>NM_001018066.2</v>
      </c>
    </row>
    <row r="579" spans="1:11" x14ac:dyDescent="0.3">
      <c r="A579" s="42" t="s">
        <v>6191</v>
      </c>
      <c r="B579" s="42" t="s">
        <v>19716</v>
      </c>
      <c r="C579" s="42" t="s">
        <v>6207</v>
      </c>
      <c r="D579" s="42" t="s">
        <v>6208</v>
      </c>
      <c r="E579" s="42" t="s">
        <v>20480</v>
      </c>
      <c r="G579" t="str">
        <f t="shared" si="41"/>
        <v>NTRK2</v>
      </c>
      <c r="H579" t="str">
        <f t="shared" si="42"/>
        <v>NM_006180.4</v>
      </c>
      <c r="I579" t="str">
        <f t="shared" si="43"/>
        <v>ENST00000376214</v>
      </c>
      <c r="J579" t="str">
        <f t="shared" si="44"/>
        <v>ENSP00000365387</v>
      </c>
      <c r="K579" t="str">
        <f t="shared" si="45"/>
        <v>NM_006180.4 (Preferred)</v>
      </c>
    </row>
    <row r="580" spans="1:11" x14ac:dyDescent="0.3">
      <c r="A580" s="42" t="s">
        <v>143</v>
      </c>
      <c r="B580" s="42" t="s">
        <v>19722</v>
      </c>
      <c r="C580" s="42" t="s">
        <v>6268</v>
      </c>
      <c r="D580" s="42" t="s">
        <v>6269</v>
      </c>
      <c r="E580" s="42" t="s">
        <v>19722</v>
      </c>
      <c r="G580" t="str">
        <f t="shared" si="41"/>
        <v>NTRK3</v>
      </c>
      <c r="H580" t="str">
        <f t="shared" si="42"/>
        <v>NM_001007156.2</v>
      </c>
      <c r="I580" t="str">
        <f t="shared" si="43"/>
        <v>ENST00000540489</v>
      </c>
      <c r="J580" t="str">
        <f t="shared" si="44"/>
        <v>ENSP00000444673</v>
      </c>
      <c r="K580" t="str">
        <f t="shared" si="45"/>
        <v>NM_001007156.2</v>
      </c>
    </row>
    <row r="581" spans="1:11" x14ac:dyDescent="0.3">
      <c r="A581" s="42" t="s">
        <v>143</v>
      </c>
      <c r="B581" s="42" t="s">
        <v>19717</v>
      </c>
      <c r="C581" s="42" t="s">
        <v>6248</v>
      </c>
      <c r="D581" s="42" t="s">
        <v>6249</v>
      </c>
      <c r="E581" s="42" t="s">
        <v>20481</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3">
      <c r="A582" s="42" t="s">
        <v>143</v>
      </c>
      <c r="B582" s="42" t="s">
        <v>19719</v>
      </c>
      <c r="C582" s="42" t="s">
        <v>6255</v>
      </c>
      <c r="D582" s="42" t="s">
        <v>6256</v>
      </c>
      <c r="E582" s="42" t="s">
        <v>19719</v>
      </c>
      <c r="G582" t="str">
        <f t="shared" si="46"/>
        <v>NTRK3</v>
      </c>
      <c r="H582" t="str">
        <f t="shared" si="47"/>
        <v>NM_001243101.1</v>
      </c>
      <c r="I582" t="str">
        <f t="shared" si="48"/>
        <v>ENST00000355254</v>
      </c>
      <c r="J582" t="str">
        <f t="shared" si="49"/>
        <v>ENSP00000347397</v>
      </c>
      <c r="K582" t="str">
        <f t="shared" si="50"/>
        <v>NM_001243101.1</v>
      </c>
    </row>
    <row r="583" spans="1:11" x14ac:dyDescent="0.3">
      <c r="A583" s="42" t="s">
        <v>143</v>
      </c>
      <c r="B583" s="42" t="s">
        <v>19720</v>
      </c>
      <c r="C583" s="42" t="s">
        <v>6265</v>
      </c>
      <c r="D583" s="42" t="s">
        <v>6266</v>
      </c>
      <c r="E583" s="42" t="s">
        <v>19720</v>
      </c>
      <c r="G583" t="str">
        <f t="shared" si="46"/>
        <v>NTRK3</v>
      </c>
      <c r="H583" t="str">
        <f t="shared" si="47"/>
        <v>NM_001320135.1</v>
      </c>
      <c r="I583" t="str">
        <f t="shared" si="48"/>
        <v>ENST00000542733</v>
      </c>
      <c r="J583" t="str">
        <f t="shared" si="49"/>
        <v>ENSP00000437773</v>
      </c>
      <c r="K583" t="str">
        <f t="shared" si="50"/>
        <v>NM_001320135.1</v>
      </c>
    </row>
    <row r="584" spans="1:11" x14ac:dyDescent="0.3">
      <c r="A584" s="42" t="s">
        <v>143</v>
      </c>
      <c r="B584" s="42" t="s">
        <v>19718</v>
      </c>
      <c r="C584" s="42" t="s">
        <v>6240</v>
      </c>
      <c r="D584" s="42" t="s">
        <v>6241</v>
      </c>
      <c r="E584" s="42" t="s">
        <v>19718</v>
      </c>
      <c r="G584" t="str">
        <f t="shared" si="46"/>
        <v>NTRK3</v>
      </c>
      <c r="H584" t="str">
        <f t="shared" si="47"/>
        <v>NM_002530.3</v>
      </c>
      <c r="I584" t="str">
        <f t="shared" si="48"/>
        <v>ENST00000394480</v>
      </c>
      <c r="J584" t="str">
        <f t="shared" si="49"/>
        <v>ENSP00000377990</v>
      </c>
      <c r="K584" t="str">
        <f t="shared" si="50"/>
        <v>NM_002530.3</v>
      </c>
    </row>
    <row r="585" spans="1:11" x14ac:dyDescent="0.3">
      <c r="A585" s="42" t="s">
        <v>6280</v>
      </c>
      <c r="B585" s="42" t="s">
        <v>19723</v>
      </c>
      <c r="C585" s="42" t="s">
        <v>6281</v>
      </c>
      <c r="D585" s="42" t="s">
        <v>6282</v>
      </c>
      <c r="E585" s="42" t="s">
        <v>20482</v>
      </c>
      <c r="G585" t="str">
        <f t="shared" si="46"/>
        <v>OR13H1</v>
      </c>
      <c r="H585" t="str">
        <f t="shared" si="47"/>
        <v>NM_001004486.1</v>
      </c>
      <c r="I585" t="str">
        <f t="shared" si="48"/>
        <v>ENST00000338616</v>
      </c>
      <c r="J585" t="str">
        <f t="shared" si="49"/>
        <v>ENSP00000340748</v>
      </c>
      <c r="K585" t="str">
        <f t="shared" si="50"/>
        <v>NM_001004486.1 (Preferred)</v>
      </c>
    </row>
    <row r="586" spans="1:11" x14ac:dyDescent="0.3">
      <c r="A586" s="42" t="s">
        <v>6285</v>
      </c>
      <c r="B586" s="42" t="s">
        <v>19724</v>
      </c>
      <c r="C586" s="42" t="s">
        <v>6286</v>
      </c>
      <c r="D586" s="42" t="s">
        <v>6287</v>
      </c>
      <c r="E586" s="42" t="s">
        <v>20483</v>
      </c>
      <c r="G586" t="str">
        <f t="shared" si="46"/>
        <v>OR8B12</v>
      </c>
      <c r="H586" t="str">
        <f t="shared" si="47"/>
        <v>NM_001005195.1</v>
      </c>
      <c r="I586" t="str">
        <f t="shared" si="48"/>
        <v>ENST00000306842</v>
      </c>
      <c r="J586" t="str">
        <f t="shared" si="49"/>
        <v>ENSP00000307159</v>
      </c>
      <c r="K586" t="str">
        <f t="shared" si="50"/>
        <v>NM_001005195.1 (Preferred)</v>
      </c>
    </row>
    <row r="587" spans="1:11" x14ac:dyDescent="0.3">
      <c r="A587" s="42" t="s">
        <v>6290</v>
      </c>
      <c r="B587" s="42" t="s">
        <v>19725</v>
      </c>
      <c r="C587" s="42" t="s">
        <v>6298</v>
      </c>
      <c r="D587" s="42" t="s">
        <v>6299</v>
      </c>
      <c r="E587" s="42" t="s">
        <v>19725</v>
      </c>
      <c r="G587" t="str">
        <f t="shared" si="46"/>
        <v>P2RY2</v>
      </c>
      <c r="H587" t="str">
        <f t="shared" si="47"/>
        <v>NM_002564.3</v>
      </c>
      <c r="I587" t="str">
        <f t="shared" si="48"/>
        <v>ENST00000393597</v>
      </c>
      <c r="J587" t="str">
        <f t="shared" si="49"/>
        <v>ENSP00000377222</v>
      </c>
      <c r="K587" t="str">
        <f t="shared" si="50"/>
        <v>NM_002564.3</v>
      </c>
    </row>
    <row r="588" spans="1:11" x14ac:dyDescent="0.3">
      <c r="A588" s="42" t="s">
        <v>6290</v>
      </c>
      <c r="B588" s="42" t="s">
        <v>19726</v>
      </c>
      <c r="C588" s="42" t="s">
        <v>6295</v>
      </c>
      <c r="D588" s="42" t="s">
        <v>6296</v>
      </c>
      <c r="E588" s="42" t="s">
        <v>20484</v>
      </c>
      <c r="G588" t="str">
        <f t="shared" si="46"/>
        <v>P2RY2</v>
      </c>
      <c r="H588" t="str">
        <f t="shared" si="47"/>
        <v>NM_176071.2</v>
      </c>
      <c r="I588" t="str">
        <f t="shared" si="48"/>
        <v>ENST00000393596</v>
      </c>
      <c r="J588" t="str">
        <f t="shared" si="49"/>
        <v>ENSP00000377221</v>
      </c>
      <c r="K588" t="str">
        <f t="shared" si="50"/>
        <v>NM_176071.2 (Preferred)</v>
      </c>
    </row>
    <row r="589" spans="1:11" x14ac:dyDescent="0.3">
      <c r="A589" s="42" t="s">
        <v>6290</v>
      </c>
      <c r="B589" s="42" t="s">
        <v>19727</v>
      </c>
      <c r="C589" s="42" t="s">
        <v>6291</v>
      </c>
      <c r="D589" s="42" t="s">
        <v>6292</v>
      </c>
      <c r="E589" s="42" t="s">
        <v>19727</v>
      </c>
      <c r="G589" t="str">
        <f t="shared" si="46"/>
        <v>P2RY2</v>
      </c>
      <c r="H589" t="str">
        <f t="shared" si="47"/>
        <v>NM_176072.2</v>
      </c>
      <c r="I589" t="str">
        <f t="shared" si="48"/>
        <v>ENST00000311131</v>
      </c>
      <c r="J589" t="str">
        <f t="shared" si="49"/>
        <v>ENSP00000310305</v>
      </c>
      <c r="K589" t="str">
        <f t="shared" si="50"/>
        <v>NM_176072.2</v>
      </c>
    </row>
    <row r="590" spans="1:11" x14ac:dyDescent="0.3">
      <c r="A590" s="42" t="s">
        <v>6301</v>
      </c>
      <c r="B590" s="42" t="s">
        <v>19728</v>
      </c>
      <c r="C590" s="42" t="s">
        <v>6318</v>
      </c>
      <c r="D590" s="42" t="s">
        <v>6319</v>
      </c>
      <c r="E590" s="42" t="s">
        <v>20487</v>
      </c>
      <c r="G590" t="str">
        <f t="shared" si="46"/>
        <v>PAK3</v>
      </c>
      <c r="H590" t="str">
        <f t="shared" si="47"/>
        <v>NM_001128166.2</v>
      </c>
      <c r="I590" t="str">
        <f t="shared" si="48"/>
        <v>ENST00000446737</v>
      </c>
      <c r="J590" t="str">
        <f t="shared" si="49"/>
        <v>ENSP00000410853</v>
      </c>
      <c r="K590" t="str">
        <f t="shared" si="50"/>
        <v>NM_001128166.2 (Preferred)</v>
      </c>
    </row>
    <row r="591" spans="1:11" x14ac:dyDescent="0.3">
      <c r="A591" s="42" t="s">
        <v>6301</v>
      </c>
      <c r="B591" s="42" t="s">
        <v>19729</v>
      </c>
      <c r="C591" s="42" t="s">
        <v>6321</v>
      </c>
      <c r="D591" s="42" t="s">
        <v>6322</v>
      </c>
      <c r="E591" s="42" t="s">
        <v>19729</v>
      </c>
      <c r="G591" t="str">
        <f t="shared" si="46"/>
        <v>PAK3</v>
      </c>
      <c r="H591" t="str">
        <f t="shared" si="47"/>
        <v>NM_001128167.2</v>
      </c>
      <c r="I591" t="str">
        <f t="shared" si="48"/>
        <v>ENST00000425146</v>
      </c>
      <c r="J591" t="str">
        <f t="shared" si="49"/>
        <v>ENSP00000401982</v>
      </c>
      <c r="K591" t="str">
        <f t="shared" si="50"/>
        <v>NM_001128167.2</v>
      </c>
    </row>
    <row r="592" spans="1:11" x14ac:dyDescent="0.3">
      <c r="A592" s="42" t="s">
        <v>6301</v>
      </c>
      <c r="B592" s="42" t="s">
        <v>19730</v>
      </c>
      <c r="C592" s="42" t="s">
        <v>6324</v>
      </c>
      <c r="D592" s="42" t="s">
        <v>6325</v>
      </c>
      <c r="E592" s="42" t="s">
        <v>19730</v>
      </c>
      <c r="G592" t="str">
        <f t="shared" si="46"/>
        <v>PAK3</v>
      </c>
      <c r="H592" t="str">
        <f t="shared" si="47"/>
        <v>NM_001128168.2</v>
      </c>
      <c r="I592" t="str">
        <f t="shared" si="48"/>
        <v>ENST00000360648</v>
      </c>
      <c r="J592" t="str">
        <f t="shared" si="49"/>
        <v>ENSP00000353864</v>
      </c>
      <c r="K592" t="str">
        <f t="shared" si="50"/>
        <v>NM_001128168.2</v>
      </c>
    </row>
    <row r="593" spans="1:11" x14ac:dyDescent="0.3">
      <c r="A593" s="42" t="s">
        <v>6301</v>
      </c>
      <c r="B593" s="42" t="s">
        <v>19731</v>
      </c>
      <c r="C593" s="42" t="s">
        <v>6328</v>
      </c>
      <c r="D593" s="42" t="s">
        <v>6329</v>
      </c>
      <c r="E593" s="42" t="s">
        <v>19731</v>
      </c>
      <c r="G593" t="str">
        <f t="shared" si="46"/>
        <v>PAK3</v>
      </c>
      <c r="H593" t="str">
        <f t="shared" si="47"/>
        <v>NM_001128172.2</v>
      </c>
      <c r="I593" t="str">
        <f t="shared" si="48"/>
        <v>ENST00000417227</v>
      </c>
      <c r="J593" t="str">
        <f t="shared" si="49"/>
        <v>ENSP00000389172</v>
      </c>
      <c r="K593" t="str">
        <f t="shared" si="50"/>
        <v>NM_001128172.2</v>
      </c>
    </row>
    <row r="594" spans="1:11" x14ac:dyDescent="0.3">
      <c r="A594" s="42" t="s">
        <v>6301</v>
      </c>
      <c r="B594" s="42" t="s">
        <v>19737</v>
      </c>
      <c r="C594" s="42" t="s">
        <v>6314</v>
      </c>
      <c r="D594" s="42" t="s">
        <v>6315</v>
      </c>
      <c r="E594" s="42" t="s">
        <v>19737</v>
      </c>
      <c r="G594" t="str">
        <f t="shared" si="46"/>
        <v>PAK3</v>
      </c>
      <c r="H594" t="str">
        <f t="shared" si="47"/>
        <v>NM_001324329.1</v>
      </c>
      <c r="I594" t="str">
        <f t="shared" si="48"/>
        <v>ENST00000372010</v>
      </c>
      <c r="J594" t="str">
        <f t="shared" si="49"/>
        <v>ENSP00000361080</v>
      </c>
      <c r="K594" t="str">
        <f t="shared" si="50"/>
        <v>NM_001324329.1</v>
      </c>
    </row>
    <row r="595" spans="1:11" x14ac:dyDescent="0.3">
      <c r="A595" s="42" t="s">
        <v>6301</v>
      </c>
      <c r="B595" s="42" t="s">
        <v>20486</v>
      </c>
      <c r="C595" s="42" t="s">
        <v>6306</v>
      </c>
      <c r="D595" s="42" t="s">
        <v>6307</v>
      </c>
      <c r="E595" s="42" t="s">
        <v>20486</v>
      </c>
      <c r="G595" t="str">
        <f t="shared" si="46"/>
        <v>PAK3</v>
      </c>
      <c r="H595" t="str">
        <f t="shared" si="47"/>
        <v>NM_002578.5</v>
      </c>
      <c r="I595" t="str">
        <f t="shared" si="48"/>
        <v>ENST00000372007</v>
      </c>
      <c r="J595" t="str">
        <f t="shared" si="49"/>
        <v>ENSP00000361077</v>
      </c>
      <c r="K595" t="str">
        <f t="shared" si="50"/>
        <v>NM_002578.5</v>
      </c>
    </row>
    <row r="596" spans="1:11" x14ac:dyDescent="0.3">
      <c r="A596" s="42" t="s">
        <v>6301</v>
      </c>
      <c r="B596" s="42" t="s">
        <v>20485</v>
      </c>
      <c r="C596" s="42" t="s">
        <v>6331</v>
      </c>
      <c r="D596" s="42" t="s">
        <v>6332</v>
      </c>
      <c r="E596" s="42" t="s">
        <v>20485</v>
      </c>
      <c r="G596" t="str">
        <f t="shared" si="46"/>
        <v>PAK3</v>
      </c>
      <c r="H596" t="str">
        <f t="shared" si="47"/>
        <v>NM_1324328.1</v>
      </c>
      <c r="I596" t="str">
        <f t="shared" si="48"/>
        <v>ENST00000262836</v>
      </c>
      <c r="J596" t="str">
        <f t="shared" si="49"/>
        <v>ENSP00000262836</v>
      </c>
      <c r="K596" t="str">
        <f t="shared" si="50"/>
        <v>NM_1324328.1</v>
      </c>
    </row>
    <row r="597" spans="1:11" x14ac:dyDescent="0.3">
      <c r="A597" s="42" t="s">
        <v>6339</v>
      </c>
      <c r="B597" s="42" t="s">
        <v>19753</v>
      </c>
      <c r="C597" s="42" t="s">
        <v>6349</v>
      </c>
      <c r="D597" s="42" t="s">
        <v>6350</v>
      </c>
      <c r="E597" s="42" t="s">
        <v>20488</v>
      </c>
      <c r="G597" t="str">
        <f t="shared" si="46"/>
        <v>PALB2</v>
      </c>
      <c r="H597" t="str">
        <f t="shared" si="47"/>
        <v>NM_024675.3</v>
      </c>
      <c r="I597" t="str">
        <f t="shared" si="48"/>
        <v>ENST00000261584</v>
      </c>
      <c r="J597" t="str">
        <f t="shared" si="49"/>
        <v>ENSP00000261584</v>
      </c>
      <c r="K597" t="str">
        <f t="shared" si="50"/>
        <v>NM_024675.3 (Preferred)</v>
      </c>
    </row>
    <row r="598" spans="1:11" x14ac:dyDescent="0.3">
      <c r="A598" s="42" t="s">
        <v>6360</v>
      </c>
      <c r="B598" s="42" t="s">
        <v>19754</v>
      </c>
      <c r="C598" s="42" t="s">
        <v>6375</v>
      </c>
      <c r="D598" s="42" t="s">
        <v>6376</v>
      </c>
      <c r="E598" s="42" t="s">
        <v>19754</v>
      </c>
      <c r="G598" t="str">
        <f t="shared" si="46"/>
        <v>PAX5</v>
      </c>
      <c r="H598" t="str">
        <f t="shared" si="47"/>
        <v>NM_001280547.1</v>
      </c>
      <c r="I598" t="str">
        <f t="shared" si="48"/>
        <v>ENST00000377852</v>
      </c>
      <c r="J598" t="str">
        <f t="shared" si="49"/>
        <v>ENSP00000367083</v>
      </c>
      <c r="K598" t="str">
        <f t="shared" si="50"/>
        <v>NM_001280547.1</v>
      </c>
    </row>
    <row r="599" spans="1:11" x14ac:dyDescent="0.3">
      <c r="A599" s="42" t="s">
        <v>6360</v>
      </c>
      <c r="B599" s="42" t="s">
        <v>19755</v>
      </c>
      <c r="C599" s="42" t="s">
        <v>6371</v>
      </c>
      <c r="D599" s="42" t="s">
        <v>6372</v>
      </c>
      <c r="E599" s="42" t="s">
        <v>19755</v>
      </c>
      <c r="G599" t="str">
        <f t="shared" si="46"/>
        <v>PAX5</v>
      </c>
      <c r="H599" t="str">
        <f t="shared" si="47"/>
        <v>NM_001280548.1</v>
      </c>
      <c r="I599" t="str">
        <f t="shared" si="48"/>
        <v>ENST00000377853</v>
      </c>
      <c r="J599" t="str">
        <f t="shared" si="49"/>
        <v>ENSP00000367084</v>
      </c>
      <c r="K599" t="str">
        <f t="shared" si="50"/>
        <v>NM_001280548.1</v>
      </c>
    </row>
    <row r="600" spans="1:11" x14ac:dyDescent="0.3">
      <c r="A600" s="42" t="s">
        <v>6360</v>
      </c>
      <c r="B600" s="42" t="s">
        <v>19756</v>
      </c>
      <c r="C600" s="42" t="s">
        <v>6379</v>
      </c>
      <c r="D600" s="42" t="s">
        <v>6380</v>
      </c>
      <c r="E600" s="42" t="s">
        <v>19756</v>
      </c>
      <c r="G600" t="str">
        <f t="shared" si="46"/>
        <v>PAX5</v>
      </c>
      <c r="H600" t="str">
        <f t="shared" si="47"/>
        <v>NM_001280549.1</v>
      </c>
      <c r="I600" t="str">
        <f t="shared" si="48"/>
        <v>ENST00000523241</v>
      </c>
      <c r="J600" t="str">
        <f t="shared" si="49"/>
        <v>ENSP00000429637</v>
      </c>
      <c r="K600" t="str">
        <f t="shared" si="50"/>
        <v>NM_001280549.1</v>
      </c>
    </row>
    <row r="601" spans="1:11" x14ac:dyDescent="0.3">
      <c r="A601" s="42" t="s">
        <v>6360</v>
      </c>
      <c r="B601" s="42" t="s">
        <v>19757</v>
      </c>
      <c r="C601" s="42" t="s">
        <v>6383</v>
      </c>
      <c r="D601" s="42" t="s">
        <v>6384</v>
      </c>
      <c r="E601" s="42" t="s">
        <v>19757</v>
      </c>
      <c r="G601" t="str">
        <f t="shared" si="46"/>
        <v>PAX5</v>
      </c>
      <c r="H601" t="str">
        <f t="shared" si="47"/>
        <v>NM_001280550.1</v>
      </c>
      <c r="I601" t="str">
        <f t="shared" si="48"/>
        <v>ENST00000520154</v>
      </c>
      <c r="J601" t="str">
        <f t="shared" si="49"/>
        <v>ENSP00000429291</v>
      </c>
      <c r="K601" t="str">
        <f t="shared" si="50"/>
        <v>NM_001280550.1</v>
      </c>
    </row>
    <row r="602" spans="1:11" x14ac:dyDescent="0.3">
      <c r="A602" s="42" t="s">
        <v>6360</v>
      </c>
      <c r="B602" s="42" t="s">
        <v>19758</v>
      </c>
      <c r="C602" s="42" t="s">
        <v>6407</v>
      </c>
      <c r="D602" s="42" t="s">
        <v>6408</v>
      </c>
      <c r="E602" s="42" t="s">
        <v>19758</v>
      </c>
      <c r="G602" t="str">
        <f t="shared" si="46"/>
        <v>PAX5</v>
      </c>
      <c r="H602" t="str">
        <f t="shared" si="47"/>
        <v>NM_001280551.1</v>
      </c>
      <c r="I602" t="str">
        <f t="shared" si="48"/>
        <v>ENST00000523145</v>
      </c>
      <c r="J602" t="str">
        <f t="shared" si="49"/>
        <v>ENSP00000429197</v>
      </c>
      <c r="K602" t="str">
        <f t="shared" si="50"/>
        <v>NM_001280551.1</v>
      </c>
    </row>
    <row r="603" spans="1:11" x14ac:dyDescent="0.3">
      <c r="A603" s="42" t="s">
        <v>6360</v>
      </c>
      <c r="B603" s="42" t="s">
        <v>19759</v>
      </c>
      <c r="C603" s="42" t="s">
        <v>6395</v>
      </c>
      <c r="D603" s="42" t="s">
        <v>6396</v>
      </c>
      <c r="E603" s="42" t="s">
        <v>19759</v>
      </c>
      <c r="G603" t="str">
        <f t="shared" si="46"/>
        <v>PAX5</v>
      </c>
      <c r="H603" t="str">
        <f t="shared" si="47"/>
        <v>NM_001280552.1</v>
      </c>
      <c r="I603" t="str">
        <f t="shared" si="48"/>
        <v>ENST00000377847</v>
      </c>
      <c r="J603" t="str">
        <f t="shared" si="49"/>
        <v>ENSP00000367078</v>
      </c>
      <c r="K603" t="str">
        <f t="shared" si="50"/>
        <v>NM_001280552.1</v>
      </c>
    </row>
    <row r="604" spans="1:11" x14ac:dyDescent="0.3">
      <c r="A604" s="42" t="s">
        <v>6360</v>
      </c>
      <c r="B604" s="42" t="s">
        <v>19760</v>
      </c>
      <c r="C604" s="42" t="s">
        <v>6399</v>
      </c>
      <c r="D604" s="42" t="s">
        <v>6400</v>
      </c>
      <c r="E604" s="42" t="s">
        <v>19760</v>
      </c>
      <c r="G604" t="str">
        <f t="shared" si="46"/>
        <v>PAX5</v>
      </c>
      <c r="H604" t="str">
        <f t="shared" si="47"/>
        <v>NM_001280553.1</v>
      </c>
      <c r="I604" t="str">
        <f t="shared" si="48"/>
        <v>ENST00000520281</v>
      </c>
      <c r="J604" t="str">
        <f t="shared" si="49"/>
        <v>ENSP00000430773</v>
      </c>
      <c r="K604" t="str">
        <f t="shared" si="50"/>
        <v>NM_001280553.1</v>
      </c>
    </row>
    <row r="605" spans="1:11" x14ac:dyDescent="0.3">
      <c r="A605" s="42" t="s">
        <v>6360</v>
      </c>
      <c r="B605" s="42" t="s">
        <v>19761</v>
      </c>
      <c r="C605" s="42" t="s">
        <v>6387</v>
      </c>
      <c r="D605" s="42" t="s">
        <v>6388</v>
      </c>
      <c r="E605" s="42" t="s">
        <v>19761</v>
      </c>
      <c r="G605" t="str">
        <f t="shared" si="46"/>
        <v>PAX5</v>
      </c>
      <c r="H605" t="str">
        <f t="shared" si="47"/>
        <v>NM_001280554.1</v>
      </c>
      <c r="I605" t="str">
        <f t="shared" si="48"/>
        <v>ENST00000414447</v>
      </c>
      <c r="J605" t="str">
        <f t="shared" si="49"/>
        <v>ENSP00000412188</v>
      </c>
      <c r="K605" t="str">
        <f t="shared" si="50"/>
        <v>NM_001280554.1</v>
      </c>
    </row>
    <row r="606" spans="1:11" x14ac:dyDescent="0.3">
      <c r="A606" s="42" t="s">
        <v>6360</v>
      </c>
      <c r="B606" s="42" t="s">
        <v>19762</v>
      </c>
      <c r="C606" s="42" t="s">
        <v>6403</v>
      </c>
      <c r="D606" s="42" t="s">
        <v>6404</v>
      </c>
      <c r="E606" s="42" t="s">
        <v>19762</v>
      </c>
      <c r="G606" t="str">
        <f t="shared" si="46"/>
        <v>PAX5</v>
      </c>
      <c r="H606" t="str">
        <f t="shared" si="47"/>
        <v>NM_001280555.1</v>
      </c>
      <c r="I606" t="str">
        <f t="shared" si="48"/>
        <v>ENST00000446742</v>
      </c>
      <c r="J606" t="str">
        <f t="shared" si="49"/>
        <v>ENSP00000404687</v>
      </c>
      <c r="K606" t="str">
        <f t="shared" si="50"/>
        <v>NM_001280555.1</v>
      </c>
    </row>
    <row r="607" spans="1:11" x14ac:dyDescent="0.3">
      <c r="A607" s="42" t="s">
        <v>6360</v>
      </c>
      <c r="B607" s="42" t="s">
        <v>19763</v>
      </c>
      <c r="C607" s="42" t="s">
        <v>6391</v>
      </c>
      <c r="D607" s="42" t="s">
        <v>6392</v>
      </c>
      <c r="E607" s="42" t="s">
        <v>19763</v>
      </c>
      <c r="G607" t="str">
        <f t="shared" si="46"/>
        <v>PAX5</v>
      </c>
      <c r="H607" t="str">
        <f t="shared" si="47"/>
        <v>NM_001280556.1</v>
      </c>
      <c r="I607" t="str">
        <f t="shared" si="48"/>
        <v>ENST00000522003</v>
      </c>
      <c r="J607" t="str">
        <f t="shared" si="49"/>
        <v>ENSP00000429359</v>
      </c>
      <c r="K607" t="str">
        <f t="shared" si="50"/>
        <v>NM_001280556.1</v>
      </c>
    </row>
    <row r="608" spans="1:11" x14ac:dyDescent="0.3">
      <c r="A608" s="42" t="s">
        <v>6360</v>
      </c>
      <c r="B608" s="42" t="s">
        <v>20489</v>
      </c>
      <c r="C608" s="42" t="s">
        <v>6367</v>
      </c>
      <c r="D608" s="42" t="s">
        <v>6368</v>
      </c>
      <c r="E608" s="42" t="s">
        <v>20490</v>
      </c>
      <c r="G608" t="str">
        <f t="shared" si="46"/>
        <v>PAX5</v>
      </c>
      <c r="H608" t="str">
        <f t="shared" si="47"/>
        <v>NM_016734.3</v>
      </c>
      <c r="I608" t="str">
        <f t="shared" si="48"/>
        <v>ENST00000358127</v>
      </c>
      <c r="J608" t="str">
        <f t="shared" si="49"/>
        <v>ENSP00000350844</v>
      </c>
      <c r="K608" t="str">
        <f t="shared" si="50"/>
        <v>NM_016734.3 (Preferred)</v>
      </c>
    </row>
    <row r="609" spans="1:11" x14ac:dyDescent="0.3">
      <c r="A609" s="42" t="s">
        <v>6419</v>
      </c>
      <c r="B609" s="42" t="s">
        <v>20491</v>
      </c>
      <c r="C609" s="42" t="s">
        <v>6423</v>
      </c>
      <c r="D609" s="42" t="s">
        <v>6424</v>
      </c>
      <c r="E609" s="42" t="s">
        <v>20491</v>
      </c>
      <c r="G609" t="str">
        <f t="shared" si="46"/>
        <v>PBRM1</v>
      </c>
      <c r="H609" t="str">
        <f t="shared" si="47"/>
        <v>NM_001350075.1</v>
      </c>
      <c r="I609" t="str">
        <f t="shared" si="48"/>
        <v>ENST00000356770</v>
      </c>
      <c r="J609" t="str">
        <f t="shared" si="49"/>
        <v>ENSP00000349213</v>
      </c>
      <c r="K609" t="str">
        <f t="shared" si="50"/>
        <v>NM_001350075.1</v>
      </c>
    </row>
    <row r="610" spans="1:11" x14ac:dyDescent="0.3">
      <c r="A610" s="42" t="s">
        <v>6419</v>
      </c>
      <c r="B610" s="42" t="s">
        <v>19767</v>
      </c>
      <c r="C610" s="42" t="s">
        <v>6429</v>
      </c>
      <c r="D610" s="42" t="s">
        <v>6430</v>
      </c>
      <c r="E610" s="42" t="s">
        <v>20492</v>
      </c>
      <c r="G610" t="str">
        <f t="shared" si="46"/>
        <v>PBRM1</v>
      </c>
      <c r="H610" t="str">
        <f t="shared" si="47"/>
        <v>NM_018313.4</v>
      </c>
      <c r="I610" t="str">
        <f t="shared" si="48"/>
        <v>ENST00000394830</v>
      </c>
      <c r="J610" t="str">
        <f t="shared" si="49"/>
        <v>ENSP00000378307</v>
      </c>
      <c r="K610" t="str">
        <f t="shared" si="50"/>
        <v>NM_018313.4 (Preferred)</v>
      </c>
    </row>
    <row r="611" spans="1:11" x14ac:dyDescent="0.3">
      <c r="A611" s="42" t="s">
        <v>6419</v>
      </c>
      <c r="B611" s="42" t="s">
        <v>19768</v>
      </c>
      <c r="C611" s="42" t="s">
        <v>6445</v>
      </c>
      <c r="D611" s="42" t="s">
        <v>6446</v>
      </c>
      <c r="E611" s="42" t="s">
        <v>19768</v>
      </c>
      <c r="G611" t="str">
        <f t="shared" si="46"/>
        <v>PBRM1</v>
      </c>
      <c r="H611" t="str">
        <f t="shared" si="47"/>
        <v>NM_181042.4</v>
      </c>
      <c r="I611" t="str">
        <f t="shared" si="48"/>
        <v>ENST00000337303</v>
      </c>
      <c r="J611" t="str">
        <f t="shared" si="49"/>
        <v>ENSP00000338302</v>
      </c>
      <c r="K611" t="str">
        <f t="shared" si="50"/>
        <v>NM_181042.4</v>
      </c>
    </row>
    <row r="612" spans="1:11" x14ac:dyDescent="0.3">
      <c r="A612" s="42" t="s">
        <v>6479</v>
      </c>
      <c r="B612" s="42" t="s">
        <v>19769</v>
      </c>
      <c r="C612" s="42" t="s">
        <v>6480</v>
      </c>
      <c r="D612" s="42" t="s">
        <v>6481</v>
      </c>
      <c r="E612" s="42" t="s">
        <v>20130</v>
      </c>
      <c r="G612" t="str">
        <f t="shared" si="46"/>
        <v>PCDHB1</v>
      </c>
      <c r="H612" t="str">
        <f t="shared" si="47"/>
        <v>NM_013340.3</v>
      </c>
      <c r="I612" t="str">
        <f t="shared" si="48"/>
        <v>ENST00000306549</v>
      </c>
      <c r="J612" t="str">
        <f t="shared" si="49"/>
        <v>ENSP00000307234</v>
      </c>
      <c r="K612" t="str">
        <f t="shared" si="50"/>
        <v>NM_013340.3 (Preferred)</v>
      </c>
    </row>
    <row r="613" spans="1:11" x14ac:dyDescent="0.3">
      <c r="A613" s="42" t="s">
        <v>154</v>
      </c>
      <c r="B613" s="42" t="s">
        <v>19770</v>
      </c>
      <c r="C613" s="42" t="s">
        <v>6486</v>
      </c>
      <c r="D613" s="42" t="s">
        <v>6487</v>
      </c>
      <c r="E613" s="42" t="s">
        <v>19770</v>
      </c>
      <c r="G613" t="str">
        <f t="shared" si="46"/>
        <v>PDGFRA</v>
      </c>
      <c r="H613" t="str">
        <f t="shared" si="47"/>
        <v>NM_001347827.1</v>
      </c>
      <c r="I613" t="str">
        <f t="shared" si="48"/>
        <v>ENST00000509490</v>
      </c>
      <c r="J613" t="str">
        <f t="shared" si="49"/>
        <v>ENSP00000424218</v>
      </c>
      <c r="K613" t="str">
        <f t="shared" si="50"/>
        <v>NM_001347827.1</v>
      </c>
    </row>
    <row r="614" spans="1:11" x14ac:dyDescent="0.3">
      <c r="A614" s="42" t="s">
        <v>154</v>
      </c>
      <c r="B614" s="42" t="s">
        <v>19774</v>
      </c>
      <c r="C614" s="42" t="s">
        <v>6489</v>
      </c>
      <c r="D614" s="42" t="s">
        <v>6490</v>
      </c>
      <c r="E614" s="42" t="s">
        <v>20608</v>
      </c>
      <c r="G614" t="str">
        <f t="shared" si="46"/>
        <v>PDGFRA</v>
      </c>
      <c r="H614" t="str">
        <f t="shared" si="47"/>
        <v>NM_006206.5</v>
      </c>
      <c r="I614" t="str">
        <f t="shared" si="48"/>
        <v>ENST00000257290</v>
      </c>
      <c r="J614" t="str">
        <f t="shared" si="49"/>
        <v>ENSP00000257290</v>
      </c>
      <c r="K614" t="str">
        <f t="shared" si="50"/>
        <v>NM_006206.5 (Preferred)</v>
      </c>
    </row>
    <row r="615" spans="1:11" x14ac:dyDescent="0.3">
      <c r="A615" s="42" t="s">
        <v>6514</v>
      </c>
      <c r="B615" s="42" t="s">
        <v>20493</v>
      </c>
      <c r="C615" s="42" t="s">
        <v>6528</v>
      </c>
      <c r="D615" s="42" t="s">
        <v>6529</v>
      </c>
      <c r="E615" s="42" t="s">
        <v>20494</v>
      </c>
      <c r="G615" t="str">
        <f t="shared" si="46"/>
        <v>PDGFRB</v>
      </c>
      <c r="H615" t="str">
        <f t="shared" si="47"/>
        <v>NM_002609.4</v>
      </c>
      <c r="I615" t="str">
        <f t="shared" si="48"/>
        <v>ENST00000261799</v>
      </c>
      <c r="J615" t="str">
        <f t="shared" si="49"/>
        <v>ENSP00000261799</v>
      </c>
      <c r="K615" t="str">
        <f t="shared" si="50"/>
        <v>NM_002609.4 (Preferred)</v>
      </c>
    </row>
    <row r="616" spans="1:11" x14ac:dyDescent="0.3">
      <c r="A616" s="42" t="s">
        <v>6542</v>
      </c>
      <c r="B616" s="42" t="s">
        <v>19776</v>
      </c>
      <c r="C616" s="42" t="s">
        <v>6547</v>
      </c>
      <c r="D616" s="42" t="s">
        <v>6548</v>
      </c>
      <c r="E616" s="42" t="s">
        <v>20274</v>
      </c>
      <c r="G616" t="str">
        <f t="shared" si="46"/>
        <v>PHF6</v>
      </c>
      <c r="H616" t="str">
        <f t="shared" si="47"/>
        <v>NM_001015877.1</v>
      </c>
      <c r="I616" t="str">
        <f t="shared" si="48"/>
        <v>ENST00000370803</v>
      </c>
      <c r="J616" t="str">
        <f t="shared" si="49"/>
        <v>ENSP00000359839</v>
      </c>
      <c r="K616" t="str">
        <f t="shared" si="50"/>
        <v>NM_001015877.1 (Preferred)</v>
      </c>
    </row>
    <row r="617" spans="1:11" x14ac:dyDescent="0.3">
      <c r="A617" s="42" t="s">
        <v>6542</v>
      </c>
      <c r="B617" s="42" t="s">
        <v>19777</v>
      </c>
      <c r="C617" s="42" t="s">
        <v>6559</v>
      </c>
      <c r="D617" s="42" t="s">
        <v>6560</v>
      </c>
      <c r="E617" s="42" t="s">
        <v>19777</v>
      </c>
      <c r="G617" t="str">
        <f t="shared" si="46"/>
        <v>PHF6</v>
      </c>
      <c r="H617" t="str">
        <f t="shared" si="47"/>
        <v>NM_032335.3</v>
      </c>
      <c r="I617" t="str">
        <f t="shared" si="48"/>
        <v>ENST00000370800</v>
      </c>
      <c r="J617" t="str">
        <f t="shared" si="49"/>
        <v>ENSP00000359836</v>
      </c>
      <c r="K617" t="str">
        <f t="shared" si="50"/>
        <v>NM_032335.3</v>
      </c>
    </row>
    <row r="618" spans="1:11" x14ac:dyDescent="0.3">
      <c r="A618" s="42" t="s">
        <v>6542</v>
      </c>
      <c r="B618" s="42" t="s">
        <v>19778</v>
      </c>
      <c r="C618" s="42" t="s">
        <v>6543</v>
      </c>
      <c r="D618" s="42" t="s">
        <v>6544</v>
      </c>
      <c r="E618" s="42" t="s">
        <v>19778</v>
      </c>
      <c r="G618" t="str">
        <f t="shared" si="46"/>
        <v>PHF6</v>
      </c>
      <c r="H618" t="str">
        <f t="shared" si="47"/>
        <v>NM_032458.2</v>
      </c>
      <c r="I618" t="str">
        <f t="shared" si="48"/>
        <v>ENST00000332070</v>
      </c>
      <c r="J618" t="str">
        <f t="shared" si="49"/>
        <v>ENSP00000329097</v>
      </c>
      <c r="K618" t="str">
        <f t="shared" si="50"/>
        <v>NM_032458.2</v>
      </c>
    </row>
    <row r="619" spans="1:11" x14ac:dyDescent="0.3">
      <c r="A619" s="42" t="s">
        <v>21</v>
      </c>
      <c r="B619" s="42" t="s">
        <v>19779</v>
      </c>
      <c r="C619" s="42" t="s">
        <v>6563</v>
      </c>
      <c r="D619" s="42" t="s">
        <v>6564</v>
      </c>
      <c r="E619" s="42" t="s">
        <v>20590</v>
      </c>
      <c r="G619" t="str">
        <f t="shared" si="46"/>
        <v>PIK3CA</v>
      </c>
      <c r="H619" t="str">
        <f t="shared" si="47"/>
        <v>NM_006218.3</v>
      </c>
      <c r="I619" t="str">
        <f t="shared" si="48"/>
        <v>ENST00000263967</v>
      </c>
      <c r="J619" t="str">
        <f t="shared" si="49"/>
        <v>ENSP00000263967</v>
      </c>
      <c r="K619" t="str">
        <f t="shared" si="50"/>
        <v>NM_006218.3 (Preferred)</v>
      </c>
    </row>
    <row r="620" spans="1:11" x14ac:dyDescent="0.3">
      <c r="A620" s="42" t="s">
        <v>6574</v>
      </c>
      <c r="B620" s="42" t="s">
        <v>19780</v>
      </c>
      <c r="C620" s="42" t="s">
        <v>6597</v>
      </c>
      <c r="D620" s="42" t="s">
        <v>6598</v>
      </c>
      <c r="E620" s="42" t="s">
        <v>19780</v>
      </c>
      <c r="G620" t="str">
        <f t="shared" si="46"/>
        <v>PIK3R1</v>
      </c>
      <c r="H620" t="str">
        <f t="shared" si="47"/>
        <v>NM_001242466.1</v>
      </c>
      <c r="I620" t="str">
        <f t="shared" si="48"/>
        <v>ENST00000523872</v>
      </c>
      <c r="J620" t="str">
        <f t="shared" si="49"/>
        <v>ENSP00000430098</v>
      </c>
      <c r="K620" t="str">
        <f t="shared" si="50"/>
        <v>NM_001242466.1</v>
      </c>
    </row>
    <row r="621" spans="1:11" x14ac:dyDescent="0.3">
      <c r="A621" s="42" t="s">
        <v>6574</v>
      </c>
      <c r="B621" s="42" t="s">
        <v>19781</v>
      </c>
      <c r="C621" s="42" t="s">
        <v>6601</v>
      </c>
      <c r="D621" s="42" t="s">
        <v>6602</v>
      </c>
      <c r="E621" s="42" t="s">
        <v>19781</v>
      </c>
      <c r="G621" t="str">
        <f t="shared" si="46"/>
        <v>PIK3R1</v>
      </c>
      <c r="H621" t="str">
        <f t="shared" si="47"/>
        <v>NM_181504.3</v>
      </c>
      <c r="I621" t="str">
        <f t="shared" si="48"/>
        <v>ENST00000336483</v>
      </c>
      <c r="J621" t="str">
        <f t="shared" si="49"/>
        <v>ENSP00000338554</v>
      </c>
      <c r="K621" t="str">
        <f t="shared" si="50"/>
        <v>NM_181504.3</v>
      </c>
    </row>
    <row r="622" spans="1:11" x14ac:dyDescent="0.3">
      <c r="A622" s="42" t="s">
        <v>6574</v>
      </c>
      <c r="B622" s="42" t="s">
        <v>20495</v>
      </c>
      <c r="C622" s="42" t="s">
        <v>6580</v>
      </c>
      <c r="D622" s="42" t="s">
        <v>6581</v>
      </c>
      <c r="E622" s="42" t="s">
        <v>20496</v>
      </c>
      <c r="G622" t="str">
        <f t="shared" si="46"/>
        <v>PIK3R1</v>
      </c>
      <c r="H622" t="str">
        <f t="shared" si="47"/>
        <v>NM_181523.3</v>
      </c>
      <c r="I622" t="str">
        <f t="shared" si="48"/>
        <v>ENST00000521381</v>
      </c>
      <c r="J622" t="str">
        <f t="shared" si="49"/>
        <v>ENSP00000428056</v>
      </c>
      <c r="K622" t="str">
        <f t="shared" si="50"/>
        <v>NM_181523.3 (Preferred)</v>
      </c>
    </row>
    <row r="623" spans="1:11" x14ac:dyDescent="0.3">
      <c r="A623" s="42" t="s">
        <v>6574</v>
      </c>
      <c r="B623" s="42" t="s">
        <v>19783</v>
      </c>
      <c r="C623" s="42" t="s">
        <v>6593</v>
      </c>
      <c r="D623" s="42" t="s">
        <v>6594</v>
      </c>
      <c r="E623" s="42" t="s">
        <v>19783</v>
      </c>
      <c r="G623" t="str">
        <f t="shared" si="46"/>
        <v>PIK3R1</v>
      </c>
      <c r="H623" t="str">
        <f t="shared" si="47"/>
        <v>NM_181524.1</v>
      </c>
      <c r="I623" t="str">
        <f t="shared" si="48"/>
        <v>ENST00000320694</v>
      </c>
      <c r="J623" t="str">
        <f t="shared" si="49"/>
        <v>ENSP00000323512</v>
      </c>
      <c r="K623" t="str">
        <f t="shared" si="50"/>
        <v>NM_181524.1</v>
      </c>
    </row>
    <row r="624" spans="1:11" x14ac:dyDescent="0.3">
      <c r="A624" s="42" t="s">
        <v>6628</v>
      </c>
      <c r="B624" s="42" t="s">
        <v>20497</v>
      </c>
      <c r="C624" s="42" t="s">
        <v>6639</v>
      </c>
      <c r="D624" s="42" t="s">
        <v>6640</v>
      </c>
      <c r="E624" s="42" t="s">
        <v>20498</v>
      </c>
      <c r="G624" t="str">
        <f t="shared" si="46"/>
        <v>PIK3R2</v>
      </c>
      <c r="H624" t="str">
        <f t="shared" si="47"/>
        <v>NM_005027.4</v>
      </c>
      <c r="I624" t="str">
        <f t="shared" si="48"/>
        <v>ENST00000222254</v>
      </c>
      <c r="J624" t="str">
        <f t="shared" si="49"/>
        <v>ENSP00000222254</v>
      </c>
      <c r="K624" t="str">
        <f t="shared" si="50"/>
        <v>NM_005027.4 (Preferred)</v>
      </c>
    </row>
    <row r="625" spans="1:11" x14ac:dyDescent="0.3">
      <c r="A625" s="42" t="s">
        <v>6647</v>
      </c>
      <c r="B625" s="42" t="s">
        <v>19786</v>
      </c>
      <c r="C625" s="42" t="s">
        <v>6652</v>
      </c>
      <c r="D625" s="42" t="s">
        <v>6653</v>
      </c>
      <c r="E625" s="42" t="s">
        <v>19786</v>
      </c>
      <c r="G625" t="str">
        <f t="shared" si="46"/>
        <v>PIM1</v>
      </c>
      <c r="H625" t="str">
        <f t="shared" si="47"/>
        <v>NM_001243186.1</v>
      </c>
      <c r="I625" t="str">
        <f t="shared" si="48"/>
        <v>ENST00000373509</v>
      </c>
      <c r="J625" t="str">
        <f t="shared" si="49"/>
        <v>ENSP00000362608</v>
      </c>
      <c r="K625" t="str">
        <f t="shared" si="50"/>
        <v>NM_001243186.1</v>
      </c>
    </row>
    <row r="626" spans="1:11" x14ac:dyDescent="0.3">
      <c r="A626" s="42" t="s">
        <v>6647</v>
      </c>
      <c r="B626" s="42" t="s">
        <v>19787</v>
      </c>
      <c r="C626" s="42" t="s">
        <v>6652</v>
      </c>
      <c r="D626" s="42" t="s">
        <v>6653</v>
      </c>
      <c r="E626" s="42" t="s">
        <v>20499</v>
      </c>
      <c r="G626" t="str">
        <f t="shared" si="46"/>
        <v>PIM1</v>
      </c>
      <c r="H626" t="str">
        <f t="shared" si="47"/>
        <v>NM_002648.3</v>
      </c>
      <c r="I626" t="str">
        <f t="shared" si="48"/>
        <v>ENST00000373509</v>
      </c>
      <c r="J626" t="str">
        <f t="shared" si="49"/>
        <v>ENSP00000362608</v>
      </c>
      <c r="K626" t="str">
        <f t="shared" si="50"/>
        <v>NM_002648.3 (Preferred)</v>
      </c>
    </row>
    <row r="627" spans="1:11" x14ac:dyDescent="0.3">
      <c r="A627" s="42" t="s">
        <v>6656</v>
      </c>
      <c r="B627" s="42" t="s">
        <v>19789</v>
      </c>
      <c r="C627" s="42" t="s">
        <v>6687</v>
      </c>
      <c r="D627" s="42" t="s">
        <v>6688</v>
      </c>
      <c r="E627" s="42" t="s">
        <v>20500</v>
      </c>
      <c r="G627" t="str">
        <f t="shared" si="46"/>
        <v>PLCG1</v>
      </c>
      <c r="H627" t="str">
        <f t="shared" si="47"/>
        <v>NM_002660.2</v>
      </c>
      <c r="I627" t="str">
        <f t="shared" si="48"/>
        <v>ENST00000244007</v>
      </c>
      <c r="J627" t="str">
        <f t="shared" si="49"/>
        <v>ENSP00000244007</v>
      </c>
      <c r="K627" t="str">
        <f t="shared" si="50"/>
        <v>NM_002660.2 (Preferred)</v>
      </c>
    </row>
    <row r="628" spans="1:11" x14ac:dyDescent="0.3">
      <c r="A628" s="42" t="s">
        <v>6656</v>
      </c>
      <c r="B628" s="42" t="s">
        <v>19788</v>
      </c>
      <c r="C628" s="42" t="s">
        <v>6683</v>
      </c>
      <c r="D628" s="42" t="s">
        <v>6684</v>
      </c>
      <c r="E628" s="42" t="s">
        <v>19788</v>
      </c>
      <c r="G628" t="str">
        <f t="shared" si="46"/>
        <v>PLCG1</v>
      </c>
      <c r="H628" t="str">
        <f t="shared" si="47"/>
        <v>NM_182811.1</v>
      </c>
      <c r="I628" t="str">
        <f t="shared" si="48"/>
        <v>ENST00000373271</v>
      </c>
      <c r="J628" t="str">
        <f t="shared" si="49"/>
        <v>ENSP00000362368</v>
      </c>
      <c r="K628" t="str">
        <f t="shared" si="50"/>
        <v>NM_182811.1</v>
      </c>
    </row>
    <row r="629" spans="1:11" x14ac:dyDescent="0.3">
      <c r="A629" s="42" t="s">
        <v>6702</v>
      </c>
      <c r="B629" s="42" t="s">
        <v>18832</v>
      </c>
      <c r="C629" s="42" t="s">
        <v>6739</v>
      </c>
      <c r="D629" s="42" t="s">
        <v>6740</v>
      </c>
      <c r="E629" s="42" t="s">
        <v>18832</v>
      </c>
      <c r="G629" t="str">
        <f t="shared" si="46"/>
        <v>PML</v>
      </c>
      <c r="H629" t="str">
        <f t="shared" si="47"/>
        <v>NM_002675.3</v>
      </c>
      <c r="I629" t="str">
        <f t="shared" si="48"/>
        <v>ENST00000395135</v>
      </c>
      <c r="J629" t="str">
        <f t="shared" si="49"/>
        <v>ENSP00000378567</v>
      </c>
      <c r="K629" t="str">
        <f t="shared" si="50"/>
        <v>NM_002675.3</v>
      </c>
    </row>
    <row r="630" spans="1:11" x14ac:dyDescent="0.3">
      <c r="A630" s="42" t="s">
        <v>6702</v>
      </c>
      <c r="B630" s="42" t="s">
        <v>18839</v>
      </c>
      <c r="C630" s="42" t="s">
        <v>6710</v>
      </c>
      <c r="D630" s="42" t="s">
        <v>6711</v>
      </c>
      <c r="E630" s="42" t="s">
        <v>18839</v>
      </c>
      <c r="G630" t="str">
        <f t="shared" si="46"/>
        <v>PML</v>
      </c>
      <c r="H630" t="str">
        <f t="shared" si="47"/>
        <v>NM_033238.2</v>
      </c>
      <c r="I630" t="str">
        <f t="shared" si="48"/>
        <v>ENST00000268058</v>
      </c>
      <c r="J630" t="str">
        <f t="shared" si="49"/>
        <v>ENSP00000268058</v>
      </c>
      <c r="K630" t="str">
        <f t="shared" si="50"/>
        <v>NM_033238.2</v>
      </c>
    </row>
    <row r="631" spans="1:11" x14ac:dyDescent="0.3">
      <c r="A631" s="42" t="s">
        <v>6702</v>
      </c>
      <c r="B631" s="42" t="s">
        <v>18831</v>
      </c>
      <c r="C631" s="42" t="s">
        <v>6721</v>
      </c>
      <c r="D631" s="42" t="s">
        <v>6722</v>
      </c>
      <c r="E631" s="42" t="s">
        <v>18882</v>
      </c>
      <c r="G631" t="str">
        <f t="shared" si="46"/>
        <v>PML</v>
      </c>
      <c r="H631" t="str">
        <f t="shared" si="47"/>
        <v>NM_033239.2</v>
      </c>
      <c r="I631" t="str">
        <f t="shared" si="48"/>
        <v>ENST00000268059</v>
      </c>
      <c r="J631" t="str">
        <f t="shared" si="49"/>
        <v>ENSP00000268059</v>
      </c>
      <c r="K631" t="str">
        <f t="shared" si="50"/>
        <v>NM_033239.2 (Preferred)</v>
      </c>
    </row>
    <row r="632" spans="1:11" x14ac:dyDescent="0.3">
      <c r="A632" s="42" t="s">
        <v>6702</v>
      </c>
      <c r="B632" s="42" t="s">
        <v>18835</v>
      </c>
      <c r="C632" s="42" t="s">
        <v>6717</v>
      </c>
      <c r="D632" s="42" t="s">
        <v>6718</v>
      </c>
      <c r="E632" s="42" t="s">
        <v>18835</v>
      </c>
      <c r="G632" t="str">
        <f t="shared" si="46"/>
        <v>PML</v>
      </c>
      <c r="H632" t="str">
        <f t="shared" si="47"/>
        <v>NM_033240.2</v>
      </c>
      <c r="I632" t="str">
        <f t="shared" si="48"/>
        <v>ENST00000435786</v>
      </c>
      <c r="J632" t="str">
        <f t="shared" si="49"/>
        <v>ENSP00000395576</v>
      </c>
      <c r="K632" t="str">
        <f t="shared" si="50"/>
        <v>NM_033240.2</v>
      </c>
    </row>
    <row r="633" spans="1:11" x14ac:dyDescent="0.3">
      <c r="A633" s="42" t="s">
        <v>6702</v>
      </c>
      <c r="B633" s="42" t="s">
        <v>18833</v>
      </c>
      <c r="C633" s="42" t="s">
        <v>6725</v>
      </c>
      <c r="D633" s="42" t="s">
        <v>6726</v>
      </c>
      <c r="E633" s="42" t="s">
        <v>18833</v>
      </c>
      <c r="G633" t="str">
        <f t="shared" si="46"/>
        <v>PML</v>
      </c>
      <c r="H633" t="str">
        <f t="shared" si="47"/>
        <v>NM_033244.3</v>
      </c>
      <c r="I633" t="str">
        <f t="shared" si="48"/>
        <v>ENST00000436891</v>
      </c>
      <c r="J633" t="str">
        <f t="shared" si="49"/>
        <v>ENSP00000394642</v>
      </c>
      <c r="K633" t="str">
        <f t="shared" si="50"/>
        <v>NM_033244.3</v>
      </c>
    </row>
    <row r="634" spans="1:11" x14ac:dyDescent="0.3">
      <c r="A634" s="42" t="s">
        <v>6702</v>
      </c>
      <c r="B634" s="42" t="s">
        <v>18838</v>
      </c>
      <c r="C634" s="42" t="s">
        <v>6757</v>
      </c>
      <c r="D634" s="42" t="s">
        <v>6758</v>
      </c>
      <c r="E634" s="42" t="s">
        <v>18838</v>
      </c>
      <c r="G634" t="str">
        <f t="shared" si="46"/>
        <v>PML</v>
      </c>
      <c r="H634" t="str">
        <f t="shared" si="47"/>
        <v>NM_033246.2</v>
      </c>
      <c r="I634" t="str">
        <f t="shared" si="48"/>
        <v>ENST00000359928</v>
      </c>
      <c r="J634" t="str">
        <f t="shared" si="49"/>
        <v>ENSP00000353004</v>
      </c>
      <c r="K634" t="str">
        <f t="shared" si="50"/>
        <v>NM_033246.2</v>
      </c>
    </row>
    <row r="635" spans="1:11" x14ac:dyDescent="0.3">
      <c r="A635" s="42" t="s">
        <v>6702</v>
      </c>
      <c r="B635" s="42" t="s">
        <v>18837</v>
      </c>
      <c r="C635" s="42" t="s">
        <v>6753</v>
      </c>
      <c r="D635" s="42" t="s">
        <v>6754</v>
      </c>
      <c r="E635" s="42" t="s">
        <v>18837</v>
      </c>
      <c r="G635" t="str">
        <f t="shared" si="46"/>
        <v>PML</v>
      </c>
      <c r="H635" t="str">
        <f t="shared" si="47"/>
        <v>NM_033247.2</v>
      </c>
      <c r="I635" t="str">
        <f t="shared" si="48"/>
        <v>ENST00000395132</v>
      </c>
      <c r="J635" t="str">
        <f t="shared" si="49"/>
        <v>ENSP00000378564</v>
      </c>
      <c r="K635" t="str">
        <f t="shared" si="50"/>
        <v>NM_033247.2</v>
      </c>
    </row>
    <row r="636" spans="1:11" x14ac:dyDescent="0.3">
      <c r="A636" s="42" t="s">
        <v>6702</v>
      </c>
      <c r="B636" s="42" t="s">
        <v>18836</v>
      </c>
      <c r="C636" s="42" t="s">
        <v>6749</v>
      </c>
      <c r="D636" s="42" t="s">
        <v>6750</v>
      </c>
      <c r="E636" s="42" t="s">
        <v>18836</v>
      </c>
      <c r="G636" t="str">
        <f t="shared" si="46"/>
        <v>PML</v>
      </c>
      <c r="H636" t="str">
        <f t="shared" si="47"/>
        <v>NM_033249.2</v>
      </c>
      <c r="I636" t="str">
        <f t="shared" si="48"/>
        <v>ENST00000564428</v>
      </c>
      <c r="J636" t="str">
        <f t="shared" si="49"/>
        <v>ENSP00000457023</v>
      </c>
      <c r="K636" t="str">
        <f t="shared" si="50"/>
        <v>NM_033249.2</v>
      </c>
    </row>
    <row r="637" spans="1:11" x14ac:dyDescent="0.3">
      <c r="A637" s="42" t="s">
        <v>6702</v>
      </c>
      <c r="B637" s="42" t="s">
        <v>18834</v>
      </c>
      <c r="C637" s="42" t="s">
        <v>6729</v>
      </c>
      <c r="D637" s="42" t="s">
        <v>6730</v>
      </c>
      <c r="E637" s="42" t="s">
        <v>18834</v>
      </c>
      <c r="G637" t="str">
        <f t="shared" si="46"/>
        <v>PML</v>
      </c>
      <c r="H637" t="str">
        <f t="shared" si="47"/>
        <v>NM_033250.2</v>
      </c>
      <c r="I637" t="str">
        <f t="shared" si="48"/>
        <v>ENST00000354026</v>
      </c>
      <c r="J637" t="str">
        <f t="shared" si="49"/>
        <v>ENSP00000315434</v>
      </c>
      <c r="K637" t="str">
        <f t="shared" si="50"/>
        <v>NM_033250.2</v>
      </c>
    </row>
    <row r="638" spans="1:11" x14ac:dyDescent="0.3">
      <c r="A638" s="42" t="s">
        <v>6774</v>
      </c>
      <c r="B638" s="42" t="s">
        <v>19790</v>
      </c>
      <c r="C638" s="42" t="s">
        <v>6790</v>
      </c>
      <c r="D638" s="42" t="s">
        <v>6791</v>
      </c>
      <c r="E638" s="42" t="s">
        <v>20501</v>
      </c>
      <c r="G638" t="str">
        <f t="shared" si="46"/>
        <v>PMS1</v>
      </c>
      <c r="H638" t="str">
        <f t="shared" si="47"/>
        <v>NM_000534.4</v>
      </c>
      <c r="I638" t="str">
        <f t="shared" si="48"/>
        <v>ENST00000441310</v>
      </c>
      <c r="J638" t="str">
        <f t="shared" si="49"/>
        <v>ENSP00000406490</v>
      </c>
      <c r="K638" t="str">
        <f t="shared" si="50"/>
        <v>NM_000534.4 (Preferred)</v>
      </c>
    </row>
    <row r="639" spans="1:11" x14ac:dyDescent="0.3">
      <c r="A639" s="42" t="s">
        <v>6774</v>
      </c>
      <c r="B639" s="42" t="s">
        <v>19791</v>
      </c>
      <c r="C639" s="42" t="s">
        <v>6798</v>
      </c>
      <c r="D639" s="42" t="s">
        <v>6799</v>
      </c>
      <c r="E639" s="42" t="s">
        <v>19791</v>
      </c>
      <c r="G639" t="str">
        <f t="shared" si="46"/>
        <v>PMS1</v>
      </c>
      <c r="H639" t="str">
        <f t="shared" si="47"/>
        <v>NM_001128143.1</v>
      </c>
      <c r="I639" t="str">
        <f t="shared" si="48"/>
        <v>ENST00000409823</v>
      </c>
      <c r="J639" t="str">
        <f t="shared" si="49"/>
        <v>ENSP00000387125</v>
      </c>
      <c r="K639" t="str">
        <f t="shared" si="50"/>
        <v>NM_001128143.1</v>
      </c>
    </row>
    <row r="640" spans="1:11" x14ac:dyDescent="0.3">
      <c r="A640" s="42" t="s">
        <v>6774</v>
      </c>
      <c r="B640" s="42" t="s">
        <v>19792</v>
      </c>
      <c r="C640" s="42" t="s">
        <v>6805</v>
      </c>
      <c r="D640" s="42" t="s">
        <v>6806</v>
      </c>
      <c r="E640" s="42" t="s">
        <v>19792</v>
      </c>
      <c r="G640" t="str">
        <f t="shared" si="46"/>
        <v>PMS1</v>
      </c>
      <c r="H640" t="str">
        <f t="shared" si="47"/>
        <v>NM_001128144.1</v>
      </c>
      <c r="I640" t="str">
        <f t="shared" si="48"/>
        <v>ENST00000447232</v>
      </c>
      <c r="J640" t="str">
        <f t="shared" si="49"/>
        <v>ENSP00000401064</v>
      </c>
      <c r="K640" t="str">
        <f t="shared" si="50"/>
        <v>NM_001128144.1</v>
      </c>
    </row>
    <row r="641" spans="1:11" x14ac:dyDescent="0.3">
      <c r="A641" s="42" t="s">
        <v>6774</v>
      </c>
      <c r="B641" s="42" t="s">
        <v>19793</v>
      </c>
      <c r="C641" s="42" t="s">
        <v>20502</v>
      </c>
      <c r="D641" s="42" t="s">
        <v>20503</v>
      </c>
      <c r="E641" s="42" t="s">
        <v>19793</v>
      </c>
      <c r="G641" t="str">
        <f t="shared" si="46"/>
        <v>PMS1</v>
      </c>
      <c r="H641" t="str">
        <f t="shared" si="47"/>
        <v>NM_001289408.1</v>
      </c>
      <c r="I641" t="str">
        <f t="shared" si="48"/>
        <v>ENST00000624204</v>
      </c>
      <c r="J641" t="str">
        <f t="shared" si="49"/>
        <v>ENSP00000485312</v>
      </c>
      <c r="K641" t="str">
        <f t="shared" si="50"/>
        <v>NM_001289408.1</v>
      </c>
    </row>
    <row r="642" spans="1:11" x14ac:dyDescent="0.3">
      <c r="A642" s="42" t="s">
        <v>6774</v>
      </c>
      <c r="B642" s="42" t="s">
        <v>19794</v>
      </c>
      <c r="C642" s="42" t="s">
        <v>6802</v>
      </c>
      <c r="D642" s="42" t="s">
        <v>6803</v>
      </c>
      <c r="E642" s="42" t="s">
        <v>19794</v>
      </c>
      <c r="G642" t="str">
        <f t="shared" si="46"/>
        <v>PMS1</v>
      </c>
      <c r="H642" t="str">
        <f t="shared" si="47"/>
        <v>NM_001289409.1</v>
      </c>
      <c r="I642" t="str">
        <f t="shared" si="48"/>
        <v>ENST00000432292</v>
      </c>
      <c r="J642" t="str">
        <f t="shared" si="49"/>
        <v>ENSP00000398378</v>
      </c>
      <c r="K642" t="str">
        <f t="shared" si="50"/>
        <v>NM_001289409.1</v>
      </c>
    </row>
    <row r="643" spans="1:11" x14ac:dyDescent="0.3">
      <c r="A643" s="42" t="s">
        <v>6774</v>
      </c>
      <c r="B643" s="42" t="s">
        <v>19800</v>
      </c>
      <c r="C643" s="42" t="s">
        <v>6812</v>
      </c>
      <c r="D643" s="42" t="s">
        <v>6813</v>
      </c>
      <c r="E643" s="42" t="s">
        <v>19800</v>
      </c>
      <c r="G643" t="str">
        <f t="shared" si="46"/>
        <v>PMS1</v>
      </c>
      <c r="H643" t="str">
        <f t="shared" si="47"/>
        <v>NM_001321049.1</v>
      </c>
      <c r="I643" t="str">
        <f t="shared" si="48"/>
        <v>ENST00000409985</v>
      </c>
      <c r="J643" t="str">
        <f t="shared" si="49"/>
        <v>ENSP00000386623</v>
      </c>
      <c r="K643" t="str">
        <f t="shared" si="50"/>
        <v>NM_001321049.1</v>
      </c>
    </row>
    <row r="644" spans="1:11" x14ac:dyDescent="0.3">
      <c r="A644" s="42" t="s">
        <v>6774</v>
      </c>
      <c r="B644" s="42" t="s">
        <v>19801</v>
      </c>
      <c r="C644" s="42" t="s">
        <v>6818</v>
      </c>
      <c r="D644" s="42" t="s">
        <v>6819</v>
      </c>
      <c r="E644" s="42" t="s">
        <v>19801</v>
      </c>
      <c r="G644" t="str">
        <f t="shared" si="46"/>
        <v>PMS1</v>
      </c>
      <c r="H644" t="str">
        <f t="shared" si="47"/>
        <v>NM_001321051.1</v>
      </c>
      <c r="I644" t="str">
        <f t="shared" si="48"/>
        <v>ENST00000374826</v>
      </c>
      <c r="J644" t="str">
        <f t="shared" si="49"/>
        <v>ENSP00000363959</v>
      </c>
      <c r="K644" t="str">
        <f t="shared" si="50"/>
        <v>NM_001321051.1</v>
      </c>
    </row>
    <row r="645" spans="1:11" x14ac:dyDescent="0.3">
      <c r="A645" s="42" t="s">
        <v>133</v>
      </c>
      <c r="B645" s="42" t="s">
        <v>18925</v>
      </c>
      <c r="C645" s="42" t="s">
        <v>6835</v>
      </c>
      <c r="D645" s="42" t="s">
        <v>6836</v>
      </c>
      <c r="E645" s="42" t="s">
        <v>20605</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3">
      <c r="A646" s="42" t="s">
        <v>133</v>
      </c>
      <c r="B646" s="42" t="s">
        <v>19803</v>
      </c>
      <c r="C646" s="42" t="s">
        <v>20504</v>
      </c>
      <c r="D646" s="42" t="s">
        <v>20505</v>
      </c>
      <c r="E646" s="42" t="s">
        <v>19803</v>
      </c>
      <c r="G646" t="str">
        <f t="shared" si="51"/>
        <v>PMS2</v>
      </c>
      <c r="H646" t="str">
        <f t="shared" si="52"/>
        <v>NM_001322003.1</v>
      </c>
      <c r="I646" t="str">
        <f t="shared" si="53"/>
        <v>ENST00000642456</v>
      </c>
      <c r="J646" t="str">
        <f t="shared" si="54"/>
        <v>ENSP00000493814</v>
      </c>
      <c r="K646" t="str">
        <f t="shared" si="55"/>
        <v>NM_001322003.1</v>
      </c>
    </row>
    <row r="647" spans="1:11" x14ac:dyDescent="0.3">
      <c r="A647" s="42" t="s">
        <v>133</v>
      </c>
      <c r="B647" s="42" t="s">
        <v>19804</v>
      </c>
      <c r="C647" s="42" t="s">
        <v>20506</v>
      </c>
      <c r="D647" s="42" t="s">
        <v>20507</v>
      </c>
      <c r="E647" s="42" t="s">
        <v>19804</v>
      </c>
      <c r="G647" t="str">
        <f t="shared" si="51"/>
        <v>PMS2</v>
      </c>
      <c r="H647" t="str">
        <f t="shared" si="52"/>
        <v>NM_001322004.1</v>
      </c>
      <c r="I647" t="str">
        <f t="shared" si="53"/>
        <v>ENST00000642292</v>
      </c>
      <c r="J647" t="str">
        <f t="shared" si="54"/>
        <v>ENSP00000495524</v>
      </c>
      <c r="K647" t="str">
        <f t="shared" si="55"/>
        <v>NM_001322004.1</v>
      </c>
    </row>
    <row r="648" spans="1:11" x14ac:dyDescent="0.3">
      <c r="A648" s="42" t="s">
        <v>133</v>
      </c>
      <c r="B648" s="42" t="s">
        <v>19807</v>
      </c>
      <c r="C648" s="42" t="s">
        <v>6840</v>
      </c>
      <c r="D648" s="42" t="s">
        <v>6841</v>
      </c>
      <c r="E648" s="42" t="s">
        <v>19807</v>
      </c>
      <c r="G648" t="str">
        <f t="shared" si="51"/>
        <v>PMS2</v>
      </c>
      <c r="H648" t="str">
        <f t="shared" si="52"/>
        <v>NM_001322007.1</v>
      </c>
      <c r="I648" t="str">
        <f t="shared" si="53"/>
        <v>ENST00000441476</v>
      </c>
      <c r="J648" t="str">
        <f t="shared" si="54"/>
        <v>ENSP00000392843</v>
      </c>
      <c r="K648" t="str">
        <f t="shared" si="55"/>
        <v>NM_001322007.1</v>
      </c>
    </row>
    <row r="649" spans="1:11" x14ac:dyDescent="0.3">
      <c r="A649" s="42" t="s">
        <v>133</v>
      </c>
      <c r="B649" s="42" t="s">
        <v>19808</v>
      </c>
      <c r="C649" s="42" t="s">
        <v>20508</v>
      </c>
      <c r="D649" s="42" t="s">
        <v>20509</v>
      </c>
      <c r="E649" s="42" t="s">
        <v>19808</v>
      </c>
      <c r="G649" t="str">
        <f t="shared" si="51"/>
        <v>PMS2</v>
      </c>
      <c r="H649" t="str">
        <f t="shared" si="52"/>
        <v>NM_001322008.1</v>
      </c>
      <c r="I649" t="str">
        <f t="shared" si="53"/>
        <v>ENST00000644110</v>
      </c>
      <c r="J649" t="str">
        <f t="shared" si="54"/>
        <v>ENSP00000496392</v>
      </c>
      <c r="K649" t="str">
        <f t="shared" si="55"/>
        <v>NM_001322008.1</v>
      </c>
    </row>
    <row r="650" spans="1:11" x14ac:dyDescent="0.3">
      <c r="A650" s="42" t="s">
        <v>6853</v>
      </c>
      <c r="B650" s="42" t="s">
        <v>19817</v>
      </c>
      <c r="C650" s="42" t="s">
        <v>6861</v>
      </c>
      <c r="D650" s="42" t="s">
        <v>6862</v>
      </c>
      <c r="E650" s="42" t="s">
        <v>19817</v>
      </c>
      <c r="G650" t="str">
        <f t="shared" si="51"/>
        <v>POLD1</v>
      </c>
      <c r="H650" t="str">
        <f t="shared" si="52"/>
        <v>NM_001256849.1</v>
      </c>
      <c r="I650" t="str">
        <f t="shared" si="53"/>
        <v>ENST00000599857</v>
      </c>
      <c r="J650" t="str">
        <f t="shared" si="54"/>
        <v>ENSP00000473052</v>
      </c>
      <c r="K650" t="str">
        <f t="shared" si="55"/>
        <v>NM_001256849.1</v>
      </c>
    </row>
    <row r="651" spans="1:11" x14ac:dyDescent="0.3">
      <c r="A651" s="42" t="s">
        <v>6853</v>
      </c>
      <c r="B651" s="42" t="s">
        <v>19818</v>
      </c>
      <c r="C651" s="42" t="s">
        <v>6864</v>
      </c>
      <c r="D651" s="42" t="s">
        <v>6865</v>
      </c>
      <c r="E651" s="42" t="s">
        <v>20510</v>
      </c>
      <c r="G651" t="str">
        <f t="shared" si="51"/>
        <v>POLD1</v>
      </c>
      <c r="H651" t="str">
        <f t="shared" si="52"/>
        <v>NM_001308632.1</v>
      </c>
      <c r="I651" t="str">
        <f t="shared" si="53"/>
        <v>ENST00000595904</v>
      </c>
      <c r="J651" t="str">
        <f t="shared" si="54"/>
        <v>ENSP00000472445</v>
      </c>
      <c r="K651" t="str">
        <f t="shared" si="55"/>
        <v>NM_001308632.1 (Preferred)</v>
      </c>
    </row>
    <row r="652" spans="1:11" x14ac:dyDescent="0.3">
      <c r="A652" s="42" t="s">
        <v>6853</v>
      </c>
      <c r="B652" s="42" t="s">
        <v>19819</v>
      </c>
      <c r="C652" s="42" t="s">
        <v>6857</v>
      </c>
      <c r="D652" s="42" t="s">
        <v>6858</v>
      </c>
      <c r="E652" s="42" t="s">
        <v>19819</v>
      </c>
      <c r="G652" t="str">
        <f t="shared" si="51"/>
        <v>POLD1</v>
      </c>
      <c r="H652" t="str">
        <f t="shared" si="52"/>
        <v>NM_002691.3</v>
      </c>
      <c r="I652" t="str">
        <f t="shared" si="53"/>
        <v>ENST00000440232</v>
      </c>
      <c r="J652" t="str">
        <f t="shared" si="54"/>
        <v>ENSP00000406046</v>
      </c>
      <c r="K652" t="str">
        <f t="shared" si="55"/>
        <v>NM_002691.3</v>
      </c>
    </row>
    <row r="653" spans="1:11" x14ac:dyDescent="0.3">
      <c r="A653" s="42" t="s">
        <v>6890</v>
      </c>
      <c r="B653" s="42" t="s">
        <v>19821</v>
      </c>
      <c r="C653" s="42" t="s">
        <v>6904</v>
      </c>
      <c r="D653" s="42" t="s">
        <v>6905</v>
      </c>
      <c r="E653" s="42" t="s">
        <v>20511</v>
      </c>
      <c r="G653" t="str">
        <f t="shared" si="51"/>
        <v>POLE</v>
      </c>
      <c r="H653" t="str">
        <f t="shared" si="52"/>
        <v>NM_006231.3</v>
      </c>
      <c r="I653" t="str">
        <f t="shared" si="53"/>
        <v>ENST00000320574</v>
      </c>
      <c r="J653" t="str">
        <f t="shared" si="54"/>
        <v>ENSP00000322570</v>
      </c>
      <c r="K653" t="str">
        <f t="shared" si="55"/>
        <v>NM_006231.3 (Preferred)</v>
      </c>
    </row>
    <row r="654" spans="1:11" x14ac:dyDescent="0.3">
      <c r="A654" s="42" t="s">
        <v>6947</v>
      </c>
      <c r="B654" s="42" t="s">
        <v>19822</v>
      </c>
      <c r="C654" s="42" t="s">
        <v>6951</v>
      </c>
      <c r="D654" s="42" t="s">
        <v>6952</v>
      </c>
      <c r="E654" s="42" t="s">
        <v>20512</v>
      </c>
      <c r="G654" t="str">
        <f t="shared" si="51"/>
        <v>PPM1D</v>
      </c>
      <c r="H654" t="str">
        <f t="shared" si="52"/>
        <v>NM_003620.3</v>
      </c>
      <c r="I654" t="str">
        <f t="shared" si="53"/>
        <v>ENST00000305921</v>
      </c>
      <c r="J654" t="str">
        <f t="shared" si="54"/>
        <v>ENSP00000306682</v>
      </c>
      <c r="K654" t="str">
        <f t="shared" si="55"/>
        <v>NM_003620.3 (Preferred)</v>
      </c>
    </row>
    <row r="655" spans="1:11" x14ac:dyDescent="0.3">
      <c r="A655" s="42" t="s">
        <v>6958</v>
      </c>
      <c r="B655" s="42" t="s">
        <v>19823</v>
      </c>
      <c r="C655" s="42" t="s">
        <v>6966</v>
      </c>
      <c r="D655" s="42" t="s">
        <v>6967</v>
      </c>
      <c r="E655" s="42" t="s">
        <v>20606</v>
      </c>
      <c r="G655" t="str">
        <f t="shared" si="51"/>
        <v>PPP2R1A</v>
      </c>
      <c r="H655" t="str">
        <f t="shared" si="52"/>
        <v>NM_014225.5</v>
      </c>
      <c r="I655" t="str">
        <f t="shared" si="53"/>
        <v>ENST00000322088</v>
      </c>
      <c r="J655" t="str">
        <f t="shared" si="54"/>
        <v>ENSP00000324804</v>
      </c>
      <c r="K655" t="str">
        <f t="shared" si="55"/>
        <v>NM_014225.5 (Preferred)</v>
      </c>
    </row>
    <row r="656" spans="1:11" x14ac:dyDescent="0.3">
      <c r="A656" s="42" t="s">
        <v>6991</v>
      </c>
      <c r="B656" s="42" t="s">
        <v>19825</v>
      </c>
      <c r="C656" s="42" t="s">
        <v>6992</v>
      </c>
      <c r="D656" s="42" t="s">
        <v>6993</v>
      </c>
      <c r="E656" s="42" t="s">
        <v>20513</v>
      </c>
      <c r="G656" t="str">
        <f t="shared" si="51"/>
        <v>PRAMEF2</v>
      </c>
      <c r="H656" t="str">
        <f t="shared" si="52"/>
        <v>NM_023014.1</v>
      </c>
      <c r="I656" t="str">
        <f t="shared" si="53"/>
        <v>ENST00000240189</v>
      </c>
      <c r="J656" t="str">
        <f t="shared" si="54"/>
        <v>ENSP00000240189</v>
      </c>
      <c r="K656" t="str">
        <f t="shared" si="55"/>
        <v>NM_023014.1 (Preferred)</v>
      </c>
    </row>
    <row r="657" spans="1:11" x14ac:dyDescent="0.3">
      <c r="A657" s="42" t="s">
        <v>6996</v>
      </c>
      <c r="B657" s="42" t="s">
        <v>20514</v>
      </c>
      <c r="C657" s="42" t="s">
        <v>6997</v>
      </c>
      <c r="D657" s="42" t="s">
        <v>6998</v>
      </c>
      <c r="E657" s="42" t="s">
        <v>20515</v>
      </c>
      <c r="G657" t="str">
        <f t="shared" si="51"/>
        <v>PRDM1</v>
      </c>
      <c r="H657" t="str">
        <f t="shared" si="52"/>
        <v>NM_001198.4</v>
      </c>
      <c r="I657" t="str">
        <f t="shared" si="53"/>
        <v>ENST00000369096</v>
      </c>
      <c r="J657" t="str">
        <f t="shared" si="54"/>
        <v>ENSP00000358092</v>
      </c>
      <c r="K657" t="str">
        <f t="shared" si="55"/>
        <v>NM_001198.4 (Preferred)</v>
      </c>
    </row>
    <row r="658" spans="1:11" x14ac:dyDescent="0.3">
      <c r="A658" s="42" t="s">
        <v>6996</v>
      </c>
      <c r="B658" s="42" t="s">
        <v>19827</v>
      </c>
      <c r="C658" s="42" t="s">
        <v>7001</v>
      </c>
      <c r="D658" s="42" t="s">
        <v>7002</v>
      </c>
      <c r="E658" s="42" t="s">
        <v>19827</v>
      </c>
      <c r="G658" t="str">
        <f t="shared" si="51"/>
        <v>PRDM1</v>
      </c>
      <c r="H658" t="str">
        <f t="shared" si="52"/>
        <v>NM_182907.2</v>
      </c>
      <c r="I658" t="str">
        <f t="shared" si="53"/>
        <v>ENST00000369089</v>
      </c>
      <c r="J658" t="str">
        <f t="shared" si="54"/>
        <v>ENSP00000358085</v>
      </c>
      <c r="K658" t="str">
        <f t="shared" si="55"/>
        <v>NM_182907.2</v>
      </c>
    </row>
    <row r="659" spans="1:11" x14ac:dyDescent="0.3">
      <c r="A659" s="42" t="s">
        <v>7018</v>
      </c>
      <c r="B659" s="42" t="s">
        <v>20516</v>
      </c>
      <c r="C659" s="42" t="s">
        <v>7019</v>
      </c>
      <c r="D659" s="42" t="s">
        <v>7020</v>
      </c>
      <c r="E659" s="42" t="s">
        <v>20516</v>
      </c>
      <c r="G659" t="str">
        <f t="shared" si="51"/>
        <v>PRF1</v>
      </c>
      <c r="H659" t="str">
        <f t="shared" si="52"/>
        <v>NM_001083116.3</v>
      </c>
      <c r="I659" t="str">
        <f t="shared" si="53"/>
        <v>ENST00000441259</v>
      </c>
      <c r="J659" t="str">
        <f t="shared" si="54"/>
        <v>ENSP00000398568</v>
      </c>
      <c r="K659" t="str">
        <f t="shared" si="55"/>
        <v>NM_001083116.3</v>
      </c>
    </row>
    <row r="660" spans="1:11" x14ac:dyDescent="0.3">
      <c r="A660" s="42" t="s">
        <v>7018</v>
      </c>
      <c r="B660" s="42" t="s">
        <v>20518</v>
      </c>
      <c r="C660" s="42" t="s">
        <v>7023</v>
      </c>
      <c r="D660" s="42" t="s">
        <v>7024</v>
      </c>
      <c r="E660" s="42" t="s">
        <v>20518</v>
      </c>
      <c r="G660" t="str">
        <f t="shared" si="51"/>
        <v>PRF1</v>
      </c>
      <c r="H660" t="str">
        <f t="shared" si="52"/>
        <v>NM_005041.5</v>
      </c>
      <c r="I660" t="str">
        <f t="shared" si="53"/>
        <v>ENST00000373209</v>
      </c>
      <c r="J660" t="str">
        <f t="shared" si="54"/>
        <v>ENSP00000362305</v>
      </c>
      <c r="K660" t="str">
        <f t="shared" si="55"/>
        <v>NM_005041.5</v>
      </c>
    </row>
    <row r="661" spans="1:11" x14ac:dyDescent="0.3">
      <c r="A661" s="42" t="s">
        <v>7026</v>
      </c>
      <c r="B661" s="42" t="s">
        <v>19830</v>
      </c>
      <c r="C661" s="42" t="s">
        <v>7040</v>
      </c>
      <c r="D661" s="42" t="s">
        <v>7041</v>
      </c>
      <c r="E661" s="42" t="s">
        <v>19830</v>
      </c>
      <c r="G661" t="str">
        <f t="shared" si="51"/>
        <v>PRKAR1A</v>
      </c>
      <c r="H661" t="str">
        <f t="shared" si="52"/>
        <v>NM_001276289.1</v>
      </c>
      <c r="I661" t="str">
        <f t="shared" si="53"/>
        <v>ENST00000536854</v>
      </c>
      <c r="J661" t="str">
        <f t="shared" si="54"/>
        <v>ENSP00000445625</v>
      </c>
      <c r="K661" t="str">
        <f t="shared" si="55"/>
        <v>NM_001276289.1</v>
      </c>
    </row>
    <row r="662" spans="1:11" x14ac:dyDescent="0.3">
      <c r="A662" s="42" t="s">
        <v>7026</v>
      </c>
      <c r="B662" s="42" t="s">
        <v>19831</v>
      </c>
      <c r="C662" s="42" t="s">
        <v>7052</v>
      </c>
      <c r="D662" s="42" t="s">
        <v>7053</v>
      </c>
      <c r="E662" s="42" t="s">
        <v>19831</v>
      </c>
      <c r="G662" t="str">
        <f t="shared" si="51"/>
        <v>PRKAR1A</v>
      </c>
      <c r="H662" t="str">
        <f t="shared" si="52"/>
        <v>NM_001276290.1</v>
      </c>
      <c r="I662" t="str">
        <f t="shared" si="53"/>
        <v>ENST00000588188</v>
      </c>
      <c r="J662" t="str">
        <f t="shared" si="54"/>
        <v>ENSP00000468106</v>
      </c>
      <c r="K662" t="str">
        <f t="shared" si="55"/>
        <v>NM_001276290.1</v>
      </c>
    </row>
    <row r="663" spans="1:11" x14ac:dyDescent="0.3">
      <c r="A663" s="42" t="s">
        <v>7026</v>
      </c>
      <c r="B663" s="42" t="s">
        <v>19833</v>
      </c>
      <c r="C663" s="42" t="s">
        <v>7036</v>
      </c>
      <c r="D663" s="42" t="s">
        <v>7037</v>
      </c>
      <c r="E663" s="42" t="s">
        <v>20519</v>
      </c>
      <c r="G663" t="str">
        <f t="shared" si="51"/>
        <v>PRKAR1A</v>
      </c>
      <c r="H663" t="str">
        <f t="shared" si="52"/>
        <v>NM_002734.4</v>
      </c>
      <c r="I663" t="str">
        <f t="shared" si="53"/>
        <v>ENST00000589228</v>
      </c>
      <c r="J663" t="str">
        <f t="shared" si="54"/>
        <v>ENSP00000464977</v>
      </c>
      <c r="K663" t="str">
        <f t="shared" si="55"/>
        <v>NM_002734.4 (Preferred)</v>
      </c>
    </row>
    <row r="664" spans="1:11" x14ac:dyDescent="0.3">
      <c r="A664" s="42" t="s">
        <v>7026</v>
      </c>
      <c r="B664" s="42" t="s">
        <v>19834</v>
      </c>
      <c r="C664" s="42" t="s">
        <v>7046</v>
      </c>
      <c r="D664" s="42" t="s">
        <v>7047</v>
      </c>
      <c r="E664" s="42" t="s">
        <v>19834</v>
      </c>
      <c r="G664" t="str">
        <f t="shared" si="51"/>
        <v>PRKAR1A</v>
      </c>
      <c r="H664" t="str">
        <f t="shared" si="52"/>
        <v>NM_212471.2</v>
      </c>
      <c r="I664" t="str">
        <f t="shared" si="53"/>
        <v>ENST00000358598</v>
      </c>
      <c r="J664" t="str">
        <f t="shared" si="54"/>
        <v>ENSP00000351410</v>
      </c>
      <c r="K664" t="str">
        <f t="shared" si="55"/>
        <v>NM_212471.2</v>
      </c>
    </row>
    <row r="665" spans="1:11" x14ac:dyDescent="0.3">
      <c r="A665" s="42" t="s">
        <v>7026</v>
      </c>
      <c r="B665" s="42" t="s">
        <v>19835</v>
      </c>
      <c r="C665" s="42" t="s">
        <v>7043</v>
      </c>
      <c r="D665" s="42" t="s">
        <v>7044</v>
      </c>
      <c r="E665" s="42" t="s">
        <v>19835</v>
      </c>
      <c r="G665" t="str">
        <f t="shared" si="51"/>
        <v>PRKAR1A</v>
      </c>
      <c r="H665" t="str">
        <f t="shared" si="52"/>
        <v>NM_212472.2</v>
      </c>
      <c r="I665" t="str">
        <f t="shared" si="53"/>
        <v>ENST00000392711</v>
      </c>
      <c r="J665" t="str">
        <f t="shared" si="54"/>
        <v>ENSP00000376475</v>
      </c>
      <c r="K665" t="str">
        <f t="shared" si="55"/>
        <v>NM_212472.2</v>
      </c>
    </row>
    <row r="666" spans="1:11" x14ac:dyDescent="0.3">
      <c r="A666" s="42" t="s">
        <v>7089</v>
      </c>
      <c r="B666" s="42" t="s">
        <v>19837</v>
      </c>
      <c r="C666" s="42" t="s">
        <v>7098</v>
      </c>
      <c r="D666" s="42" t="s">
        <v>7099</v>
      </c>
      <c r="E666" s="42" t="s">
        <v>19837</v>
      </c>
      <c r="G666" t="str">
        <f t="shared" si="51"/>
        <v>PRKDC</v>
      </c>
      <c r="H666" t="str">
        <f t="shared" si="52"/>
        <v>NM_001081640.1</v>
      </c>
      <c r="I666" t="str">
        <f t="shared" si="53"/>
        <v>ENST00000338368</v>
      </c>
      <c r="J666" t="str">
        <f t="shared" si="54"/>
        <v>ENSP00000345182</v>
      </c>
      <c r="K666" t="str">
        <f t="shared" si="55"/>
        <v>NM_001081640.1</v>
      </c>
    </row>
    <row r="667" spans="1:11" x14ac:dyDescent="0.3">
      <c r="A667" s="42" t="s">
        <v>7089</v>
      </c>
      <c r="B667" s="42" t="s">
        <v>19836</v>
      </c>
      <c r="C667" s="42" t="s">
        <v>7094</v>
      </c>
      <c r="D667" s="42" t="s">
        <v>7095</v>
      </c>
      <c r="E667" s="42" t="s">
        <v>20520</v>
      </c>
      <c r="G667" t="str">
        <f t="shared" si="51"/>
        <v>PRKDC</v>
      </c>
      <c r="H667" t="str">
        <f t="shared" si="52"/>
        <v>NM_006904.6</v>
      </c>
      <c r="I667" t="str">
        <f t="shared" si="53"/>
        <v>ENST00000314191</v>
      </c>
      <c r="J667" t="str">
        <f t="shared" si="54"/>
        <v>ENSP00000313420</v>
      </c>
      <c r="K667" t="str">
        <f t="shared" si="55"/>
        <v>NM_006904.6 (Preferred)</v>
      </c>
    </row>
    <row r="668" spans="1:11" x14ac:dyDescent="0.3">
      <c r="A668" s="42" t="s">
        <v>7121</v>
      </c>
      <c r="B668" s="42" t="s">
        <v>19838</v>
      </c>
      <c r="C668" s="42" t="s">
        <v>7136</v>
      </c>
      <c r="D668" s="42" t="s">
        <v>7137</v>
      </c>
      <c r="E668" s="42" t="s">
        <v>20521</v>
      </c>
      <c r="G668" t="str">
        <f t="shared" si="51"/>
        <v>PRPF40B</v>
      </c>
      <c r="H668" t="str">
        <f t="shared" si="52"/>
        <v>NM_001031698.2</v>
      </c>
      <c r="I668" t="str">
        <f t="shared" si="53"/>
        <v>ENST00000548825</v>
      </c>
      <c r="J668" t="str">
        <f t="shared" si="54"/>
        <v>ENSP00000448073</v>
      </c>
      <c r="K668" t="str">
        <f t="shared" si="55"/>
        <v>NM_001031698.2 (Preferred)</v>
      </c>
    </row>
    <row r="669" spans="1:11" x14ac:dyDescent="0.3">
      <c r="A669" s="42" t="s">
        <v>7121</v>
      </c>
      <c r="B669" s="42" t="s">
        <v>19839</v>
      </c>
      <c r="C669" s="42" t="s">
        <v>7133</v>
      </c>
      <c r="D669" s="42" t="s">
        <v>7134</v>
      </c>
      <c r="E669" s="42" t="s">
        <v>19839</v>
      </c>
      <c r="G669" t="str">
        <f t="shared" si="51"/>
        <v>PRPF40B</v>
      </c>
      <c r="H669" t="str">
        <f t="shared" si="52"/>
        <v>NM_012272.2</v>
      </c>
      <c r="I669" t="str">
        <f t="shared" si="53"/>
        <v>ENST00000261897</v>
      </c>
      <c r="J669" t="str">
        <f t="shared" si="54"/>
        <v>ENSP00000261897</v>
      </c>
      <c r="K669" t="str">
        <f t="shared" si="55"/>
        <v>NM_012272.2</v>
      </c>
    </row>
    <row r="670" spans="1:11" x14ac:dyDescent="0.3">
      <c r="A670" s="42" t="s">
        <v>102</v>
      </c>
      <c r="B670" s="42" t="s">
        <v>19840</v>
      </c>
      <c r="C670" s="42" t="s">
        <v>7166</v>
      </c>
      <c r="D670" s="42" t="s">
        <v>7167</v>
      </c>
      <c r="E670" s="42" t="s">
        <v>20593</v>
      </c>
      <c r="G670" t="str">
        <f t="shared" si="51"/>
        <v>PRPF8</v>
      </c>
      <c r="H670" t="str">
        <f t="shared" si="52"/>
        <v>NM_006445.3</v>
      </c>
      <c r="I670" t="str">
        <f t="shared" si="53"/>
        <v>ENST00000304992</v>
      </c>
      <c r="J670" t="str">
        <f t="shared" si="54"/>
        <v>ENSP00000304350</v>
      </c>
      <c r="K670" t="str">
        <f t="shared" si="55"/>
        <v>NM_006445.3 (Preferred)</v>
      </c>
    </row>
    <row r="671" spans="1:11" x14ac:dyDescent="0.3">
      <c r="A671" s="42" t="s">
        <v>7198</v>
      </c>
      <c r="B671" s="42" t="s">
        <v>19841</v>
      </c>
      <c r="C671" s="42" t="s">
        <v>7207</v>
      </c>
      <c r="D671" s="42" t="s">
        <v>7208</v>
      </c>
      <c r="E671" s="42" t="s">
        <v>20613</v>
      </c>
      <c r="G671" t="str">
        <f t="shared" si="51"/>
        <v>PRSS1</v>
      </c>
      <c r="H671" t="str">
        <f t="shared" si="52"/>
        <v>NM_002769.4</v>
      </c>
      <c r="I671" t="str">
        <f t="shared" si="53"/>
        <v>ENST00000311737</v>
      </c>
      <c r="J671" t="str">
        <f t="shared" si="54"/>
        <v>ENSP00000308720</v>
      </c>
      <c r="K671" t="str">
        <f t="shared" si="55"/>
        <v>NM_002769.4 (Preferred)</v>
      </c>
    </row>
    <row r="672" spans="1:11" x14ac:dyDescent="0.3">
      <c r="A672" s="42" t="s">
        <v>7224</v>
      </c>
      <c r="B672" s="42" t="s">
        <v>20522</v>
      </c>
      <c r="C672" s="42" t="s">
        <v>7248</v>
      </c>
      <c r="D672" s="42" t="s">
        <v>7249</v>
      </c>
      <c r="E672" s="42" t="s">
        <v>20523</v>
      </c>
      <c r="G672" t="str">
        <f t="shared" si="51"/>
        <v>PTCH1</v>
      </c>
      <c r="H672" t="str">
        <f t="shared" si="52"/>
        <v>NM_000264.4</v>
      </c>
      <c r="I672" t="str">
        <f t="shared" si="53"/>
        <v>ENST00000331920</v>
      </c>
      <c r="J672" t="str">
        <f t="shared" si="54"/>
        <v>ENSP00000332353</v>
      </c>
      <c r="K672" t="str">
        <f t="shared" si="55"/>
        <v>NM_000264.4 (Preferred)</v>
      </c>
    </row>
    <row r="673" spans="1:11" x14ac:dyDescent="0.3">
      <c r="A673" s="42" t="s">
        <v>7224</v>
      </c>
      <c r="B673" s="42" t="s">
        <v>20525</v>
      </c>
      <c r="C673" s="42" t="s">
        <v>7252</v>
      </c>
      <c r="D673" s="42" t="s">
        <v>7253</v>
      </c>
      <c r="E673" s="42" t="s">
        <v>20525</v>
      </c>
      <c r="G673" t="str">
        <f t="shared" si="51"/>
        <v>PTCH1</v>
      </c>
      <c r="H673" t="str">
        <f t="shared" si="52"/>
        <v>NM_001083602.2</v>
      </c>
      <c r="I673" t="str">
        <f t="shared" si="53"/>
        <v>ENST00000437951</v>
      </c>
      <c r="J673" t="str">
        <f t="shared" si="54"/>
        <v>ENSP00000389744</v>
      </c>
      <c r="K673" t="str">
        <f t="shared" si="55"/>
        <v>NM_001083602.2</v>
      </c>
    </row>
    <row r="674" spans="1:11" x14ac:dyDescent="0.3">
      <c r="A674" s="42" t="s">
        <v>7224</v>
      </c>
      <c r="B674" s="42" t="s">
        <v>20524</v>
      </c>
      <c r="C674" s="42" t="s">
        <v>7265</v>
      </c>
      <c r="D674" s="42" t="s">
        <v>7266</v>
      </c>
      <c r="E674" s="42" t="s">
        <v>20524</v>
      </c>
      <c r="G674" t="str">
        <f t="shared" si="51"/>
        <v>PTCH1</v>
      </c>
      <c r="H674" t="str">
        <f t="shared" si="52"/>
        <v>NM_001083603.2</v>
      </c>
      <c r="I674" t="str">
        <f t="shared" si="53"/>
        <v>ENST00000375274</v>
      </c>
      <c r="J674" t="str">
        <f t="shared" si="54"/>
        <v>ENSP00000364423</v>
      </c>
      <c r="K674" t="str">
        <f t="shared" si="55"/>
        <v>NM_001083603.2</v>
      </c>
    </row>
    <row r="675" spans="1:11" x14ac:dyDescent="0.3">
      <c r="A675" s="42" t="s">
        <v>7224</v>
      </c>
      <c r="B675" s="42" t="s">
        <v>20527</v>
      </c>
      <c r="C675" s="42" t="s">
        <v>7259</v>
      </c>
      <c r="D675" s="42" t="s">
        <v>7260</v>
      </c>
      <c r="E675" s="42" t="s">
        <v>20527</v>
      </c>
      <c r="G675" t="str">
        <f t="shared" si="51"/>
        <v>PTCH1</v>
      </c>
      <c r="H675" t="str">
        <f t="shared" si="52"/>
        <v>NM_001083604.2</v>
      </c>
      <c r="I675" t="str">
        <f t="shared" si="53"/>
        <v>ENST00000421141</v>
      </c>
      <c r="J675" t="str">
        <f t="shared" si="54"/>
        <v>ENSP00000399981</v>
      </c>
      <c r="K675" t="str">
        <f t="shared" si="55"/>
        <v>NM_001083604.2</v>
      </c>
    </row>
    <row r="676" spans="1:11" x14ac:dyDescent="0.3">
      <c r="A676" s="42" t="s">
        <v>7224</v>
      </c>
      <c r="B676" s="42" t="s">
        <v>20528</v>
      </c>
      <c r="C676" s="42" t="s">
        <v>7262</v>
      </c>
      <c r="D676" s="42" t="s">
        <v>7263</v>
      </c>
      <c r="E676" s="42" t="s">
        <v>20528</v>
      </c>
      <c r="G676" t="str">
        <f t="shared" si="51"/>
        <v>PTCH1</v>
      </c>
      <c r="H676" t="str">
        <f t="shared" si="52"/>
        <v>NM_001083606.2</v>
      </c>
      <c r="I676" t="str">
        <f t="shared" si="53"/>
        <v>ENST00000429896</v>
      </c>
      <c r="J676" t="str">
        <f t="shared" si="54"/>
        <v>ENSP00000414823</v>
      </c>
      <c r="K676" t="str">
        <f t="shared" si="55"/>
        <v>NM_001083606.2</v>
      </c>
    </row>
    <row r="677" spans="1:11" x14ac:dyDescent="0.3">
      <c r="A677" s="42" t="s">
        <v>7224</v>
      </c>
      <c r="B677" s="42" t="s">
        <v>20526</v>
      </c>
      <c r="C677" s="42" t="s">
        <v>7255</v>
      </c>
      <c r="D677" s="42" t="s">
        <v>7256</v>
      </c>
      <c r="E677" s="42" t="s">
        <v>20526</v>
      </c>
      <c r="G677" t="str">
        <f t="shared" si="51"/>
        <v>PTCH1</v>
      </c>
      <c r="H677" t="str">
        <f t="shared" si="52"/>
        <v>NM_001083607.2</v>
      </c>
      <c r="I677" t="str">
        <f t="shared" si="53"/>
        <v>ENST00000418258</v>
      </c>
      <c r="J677" t="str">
        <f t="shared" si="54"/>
        <v>ENSP00000396135</v>
      </c>
      <c r="K677" t="str">
        <f t="shared" si="55"/>
        <v>NM_001083607.2</v>
      </c>
    </row>
    <row r="678" spans="1:11" x14ac:dyDescent="0.3">
      <c r="A678" s="42" t="s">
        <v>7224</v>
      </c>
      <c r="B678" s="42" t="s">
        <v>20529</v>
      </c>
      <c r="C678" s="42" t="s">
        <v>7269</v>
      </c>
      <c r="D678" s="42" t="s">
        <v>7270</v>
      </c>
      <c r="E678" s="42" t="s">
        <v>20529</v>
      </c>
      <c r="G678" t="str">
        <f t="shared" si="51"/>
        <v>PTCH1</v>
      </c>
      <c r="H678" t="str">
        <f t="shared" si="52"/>
        <v>NM_001354919.1</v>
      </c>
      <c r="I678" t="str">
        <f t="shared" si="53"/>
        <v>ENST00000468211</v>
      </c>
      <c r="J678" t="str">
        <f t="shared" si="54"/>
        <v>ENSP00000449745</v>
      </c>
      <c r="K678" t="str">
        <f t="shared" si="55"/>
        <v>NM_001354919.1</v>
      </c>
    </row>
    <row r="679" spans="1:11" x14ac:dyDescent="0.3">
      <c r="A679" s="42" t="s">
        <v>108</v>
      </c>
      <c r="B679" s="42" t="s">
        <v>19849</v>
      </c>
      <c r="C679" s="42" t="s">
        <v>7309</v>
      </c>
      <c r="D679" s="42" t="s">
        <v>7310</v>
      </c>
      <c r="E679" s="42" t="s">
        <v>20589</v>
      </c>
      <c r="G679" t="str">
        <f t="shared" si="51"/>
        <v>PTEN</v>
      </c>
      <c r="H679" t="str">
        <f t="shared" si="52"/>
        <v>NM_000314.6</v>
      </c>
      <c r="I679" t="str">
        <f t="shared" si="53"/>
        <v>ENST00000371953</v>
      </c>
      <c r="J679" t="str">
        <f t="shared" si="54"/>
        <v>ENSP00000361021</v>
      </c>
      <c r="K679" t="str">
        <f t="shared" si="55"/>
        <v>NM_000314.6 (Preferred)</v>
      </c>
    </row>
    <row r="680" spans="1:11" x14ac:dyDescent="0.3">
      <c r="A680" s="42" t="s">
        <v>7314</v>
      </c>
      <c r="B680" s="42" t="s">
        <v>19852</v>
      </c>
      <c r="C680" s="42" t="s">
        <v>20132</v>
      </c>
      <c r="D680" s="42" t="s">
        <v>20133</v>
      </c>
      <c r="E680" s="42" t="s">
        <v>19852</v>
      </c>
      <c r="G680" t="str">
        <f t="shared" si="51"/>
        <v>PTPN11</v>
      </c>
      <c r="H680" t="str">
        <f t="shared" si="52"/>
        <v>NM_001330437.1</v>
      </c>
      <c r="I680" t="str">
        <f t="shared" si="53"/>
        <v>ENST00000635625</v>
      </c>
      <c r="J680" t="str">
        <f t="shared" si="54"/>
        <v>ENSP00000489597</v>
      </c>
      <c r="K680" t="str">
        <f t="shared" si="55"/>
        <v>NM_001330437.1</v>
      </c>
    </row>
    <row r="681" spans="1:11" x14ac:dyDescent="0.3">
      <c r="A681" s="42" t="s">
        <v>7314</v>
      </c>
      <c r="B681" s="42" t="s">
        <v>19853</v>
      </c>
      <c r="C681" s="42" t="s">
        <v>7317</v>
      </c>
      <c r="D681" s="42" t="s">
        <v>7318</v>
      </c>
      <c r="E681" s="42" t="s">
        <v>20134</v>
      </c>
      <c r="G681" t="str">
        <f t="shared" si="51"/>
        <v>PTPN11</v>
      </c>
      <c r="H681" t="str">
        <f t="shared" si="52"/>
        <v>NM_002834.4</v>
      </c>
      <c r="I681" t="str">
        <f t="shared" si="53"/>
        <v>ENST00000351677</v>
      </c>
      <c r="J681" t="str">
        <f t="shared" si="54"/>
        <v>ENSP00000340944</v>
      </c>
      <c r="K681" t="str">
        <f t="shared" si="55"/>
        <v>NM_002834.4 (Preferred)</v>
      </c>
    </row>
    <row r="682" spans="1:11" x14ac:dyDescent="0.3">
      <c r="A682" s="42" t="s">
        <v>7314</v>
      </c>
      <c r="B682" s="42" t="s">
        <v>19854</v>
      </c>
      <c r="C682" s="42" t="s">
        <v>7321</v>
      </c>
      <c r="D682" s="42" t="s">
        <v>7322</v>
      </c>
      <c r="E682" s="42" t="s">
        <v>19854</v>
      </c>
      <c r="G682" t="str">
        <f t="shared" si="51"/>
        <v>PTPN11</v>
      </c>
      <c r="H682" t="str">
        <f t="shared" si="52"/>
        <v>NM_080601.2</v>
      </c>
      <c r="I682" t="str">
        <f t="shared" si="53"/>
        <v>ENST00000392597</v>
      </c>
      <c r="J682" t="str">
        <f t="shared" si="54"/>
        <v>ENSP00000376376</v>
      </c>
      <c r="K682" t="str">
        <f t="shared" si="55"/>
        <v>NM_080601.2</v>
      </c>
    </row>
    <row r="683" spans="1:11" x14ac:dyDescent="0.3">
      <c r="A683" s="42" t="s">
        <v>7328</v>
      </c>
      <c r="B683" s="42" t="s">
        <v>20531</v>
      </c>
      <c r="C683" s="42" t="s">
        <v>7333</v>
      </c>
      <c r="D683" s="42" t="s">
        <v>7334</v>
      </c>
      <c r="E683" s="42" t="s">
        <v>20531</v>
      </c>
      <c r="G683" t="str">
        <f t="shared" si="51"/>
        <v>RAC1</v>
      </c>
      <c r="H683" t="str">
        <f t="shared" si="52"/>
        <v>NM_006908.5</v>
      </c>
      <c r="I683" t="str">
        <f t="shared" si="53"/>
        <v>ENST00000348035</v>
      </c>
      <c r="J683" t="str">
        <f t="shared" si="54"/>
        <v>ENSP00000258737</v>
      </c>
      <c r="K683" t="str">
        <f t="shared" si="55"/>
        <v>NM_006908.5</v>
      </c>
    </row>
    <row r="684" spans="1:11" x14ac:dyDescent="0.3">
      <c r="A684" s="42" t="s">
        <v>7328</v>
      </c>
      <c r="B684" s="42" t="s">
        <v>19856</v>
      </c>
      <c r="C684" s="42" t="s">
        <v>7337</v>
      </c>
      <c r="D684" s="42" t="s">
        <v>7338</v>
      </c>
      <c r="E684" s="42" t="s">
        <v>20530</v>
      </c>
      <c r="G684" t="str">
        <f t="shared" si="51"/>
        <v>RAC1</v>
      </c>
      <c r="H684" t="str">
        <f t="shared" si="52"/>
        <v>NM_018890.3</v>
      </c>
      <c r="I684" t="str">
        <f t="shared" si="53"/>
        <v>ENST00000356142</v>
      </c>
      <c r="J684" t="str">
        <f t="shared" si="54"/>
        <v>ENSP00000348461</v>
      </c>
      <c r="K684" t="str">
        <f t="shared" si="55"/>
        <v>NM_018890.3 (Preferred)</v>
      </c>
    </row>
    <row r="685" spans="1:11" x14ac:dyDescent="0.3">
      <c r="A685" s="42" t="s">
        <v>7345</v>
      </c>
      <c r="B685" s="42" t="s">
        <v>19857</v>
      </c>
      <c r="C685" s="42" t="s">
        <v>7348</v>
      </c>
      <c r="D685" s="42" t="s">
        <v>7349</v>
      </c>
      <c r="E685" s="42" t="s">
        <v>20532</v>
      </c>
      <c r="G685" t="str">
        <f t="shared" si="51"/>
        <v>RAD21</v>
      </c>
      <c r="H685" t="str">
        <f t="shared" si="52"/>
        <v>NM_006265.2</v>
      </c>
      <c r="I685" t="str">
        <f t="shared" si="53"/>
        <v>ENST00000297338</v>
      </c>
      <c r="J685" t="str">
        <f t="shared" si="54"/>
        <v>ENSP00000297338</v>
      </c>
      <c r="K685" t="str">
        <f t="shared" si="55"/>
        <v>NM_006265.2 (Preferred)</v>
      </c>
    </row>
    <row r="686" spans="1:11" x14ac:dyDescent="0.3">
      <c r="A686" s="42" t="s">
        <v>7375</v>
      </c>
      <c r="B686" s="42" t="s">
        <v>19858</v>
      </c>
      <c r="C686" s="42" t="s">
        <v>7388</v>
      </c>
      <c r="D686" s="42" t="s">
        <v>7389</v>
      </c>
      <c r="E686" s="42" t="s">
        <v>20533</v>
      </c>
      <c r="G686" t="str">
        <f t="shared" si="51"/>
        <v>RAD50</v>
      </c>
      <c r="H686" t="str">
        <f t="shared" si="52"/>
        <v>NM_005732.3</v>
      </c>
      <c r="I686" t="str">
        <f t="shared" si="53"/>
        <v>ENST00000378823</v>
      </c>
      <c r="J686" t="str">
        <f t="shared" si="54"/>
        <v>ENSP00000368100</v>
      </c>
      <c r="K686" t="str">
        <f t="shared" si="55"/>
        <v>NM_005732.3 (Preferred)</v>
      </c>
    </row>
    <row r="687" spans="1:11" x14ac:dyDescent="0.3">
      <c r="A687" s="42" t="s">
        <v>7407</v>
      </c>
      <c r="B687" s="42" t="s">
        <v>19862</v>
      </c>
      <c r="C687" s="42" t="s">
        <v>7427</v>
      </c>
      <c r="D687" s="42" t="s">
        <v>7428</v>
      </c>
      <c r="E687" s="42" t="s">
        <v>19862</v>
      </c>
      <c r="G687" t="str">
        <f t="shared" si="51"/>
        <v>RAD51</v>
      </c>
      <c r="H687" t="str">
        <f t="shared" si="52"/>
        <v>NM_001164269.1</v>
      </c>
      <c r="I687" t="str">
        <f t="shared" si="53"/>
        <v>ENST00000382643</v>
      </c>
      <c r="J687" t="str">
        <f t="shared" si="54"/>
        <v>ENSP00000372088</v>
      </c>
      <c r="K687" t="str">
        <f t="shared" si="55"/>
        <v>NM_001164269.1</v>
      </c>
    </row>
    <row r="688" spans="1:11" x14ac:dyDescent="0.3">
      <c r="A688" s="42" t="s">
        <v>7407</v>
      </c>
      <c r="B688" s="42" t="s">
        <v>19859</v>
      </c>
      <c r="C688" s="42" t="s">
        <v>20535</v>
      </c>
      <c r="D688" s="42" t="s">
        <v>20536</v>
      </c>
      <c r="E688" s="42" t="s">
        <v>19859</v>
      </c>
      <c r="G688" t="str">
        <f t="shared" si="51"/>
        <v>RAD51</v>
      </c>
      <c r="H688" t="str">
        <f t="shared" si="52"/>
        <v>NM_001164270.1</v>
      </c>
      <c r="I688" t="str">
        <f t="shared" si="53"/>
        <v>ENST00000645673</v>
      </c>
      <c r="J688" t="str">
        <f t="shared" si="54"/>
        <v>ENSP00000493712</v>
      </c>
      <c r="K688" t="str">
        <f t="shared" si="55"/>
        <v>NM_001164270.1</v>
      </c>
    </row>
    <row r="689" spans="1:11" x14ac:dyDescent="0.3">
      <c r="A689" s="42" t="s">
        <v>7407</v>
      </c>
      <c r="B689" s="42" t="s">
        <v>19860</v>
      </c>
      <c r="C689" s="42" t="s">
        <v>7419</v>
      </c>
      <c r="D689" s="42" t="s">
        <v>7420</v>
      </c>
      <c r="E689" s="42" t="s">
        <v>19860</v>
      </c>
      <c r="G689" t="str">
        <f t="shared" si="51"/>
        <v>RAD51</v>
      </c>
      <c r="H689" t="str">
        <f t="shared" si="52"/>
        <v>NM_002875.4</v>
      </c>
      <c r="I689" t="str">
        <f t="shared" si="53"/>
        <v>ENST00000267868</v>
      </c>
      <c r="J689" t="str">
        <f t="shared" si="54"/>
        <v>ENSP00000267868</v>
      </c>
      <c r="K689" t="str">
        <f t="shared" si="55"/>
        <v>NM_002875.4</v>
      </c>
    </row>
    <row r="690" spans="1:11" x14ac:dyDescent="0.3">
      <c r="A690" s="42" t="s">
        <v>7407</v>
      </c>
      <c r="B690" s="42" t="s">
        <v>19861</v>
      </c>
      <c r="C690" s="42" t="s">
        <v>7431</v>
      </c>
      <c r="D690" s="42" t="s">
        <v>7432</v>
      </c>
      <c r="E690" s="42" t="s">
        <v>20534</v>
      </c>
      <c r="G690" t="str">
        <f t="shared" si="51"/>
        <v>RAD51</v>
      </c>
      <c r="H690" t="str">
        <f t="shared" si="52"/>
        <v>NM_133487.3</v>
      </c>
      <c r="I690" t="str">
        <f t="shared" si="53"/>
        <v>ENST00000532743</v>
      </c>
      <c r="J690" t="str">
        <f t="shared" si="54"/>
        <v>ENSP00000433924</v>
      </c>
      <c r="K690" t="str">
        <f t="shared" si="55"/>
        <v>NM_133487.3 (Preferred)</v>
      </c>
    </row>
    <row r="691" spans="1:11" x14ac:dyDescent="0.3">
      <c r="A691" s="42" t="s">
        <v>7443</v>
      </c>
      <c r="B691" s="42" t="s">
        <v>19871</v>
      </c>
      <c r="C691" s="42" t="s">
        <v>7482</v>
      </c>
      <c r="D691" s="42" t="s">
        <v>7483</v>
      </c>
      <c r="E691" s="42" t="s">
        <v>19871</v>
      </c>
      <c r="G691" t="str">
        <f t="shared" si="51"/>
        <v>RAD51B</v>
      </c>
      <c r="H691" t="str">
        <f t="shared" si="52"/>
        <v>NM_001321818.1</v>
      </c>
      <c r="I691" t="str">
        <f t="shared" si="53"/>
        <v>ENST00000488612</v>
      </c>
      <c r="J691" t="str">
        <f t="shared" si="54"/>
        <v>ENSP00000420061</v>
      </c>
      <c r="K691" t="str">
        <f t="shared" si="55"/>
        <v>NM_001321818.1</v>
      </c>
    </row>
    <row r="692" spans="1:11" x14ac:dyDescent="0.3">
      <c r="A692" s="42" t="s">
        <v>7443</v>
      </c>
      <c r="B692" s="42" t="s">
        <v>19869</v>
      </c>
      <c r="C692" s="42" t="s">
        <v>7479</v>
      </c>
      <c r="D692" s="42" t="s">
        <v>7480</v>
      </c>
      <c r="E692" s="42" t="s">
        <v>19869</v>
      </c>
      <c r="G692" t="str">
        <f t="shared" si="51"/>
        <v>RAD51B</v>
      </c>
      <c r="H692" t="str">
        <f t="shared" si="52"/>
        <v>NM_001321821.1</v>
      </c>
      <c r="I692" t="str">
        <f t="shared" si="53"/>
        <v>ENST00000487861</v>
      </c>
      <c r="J692" t="str">
        <f t="shared" si="54"/>
        <v>ENSP00000419881</v>
      </c>
      <c r="K692" t="str">
        <f t="shared" si="55"/>
        <v>NM_001321821.1</v>
      </c>
    </row>
    <row r="693" spans="1:11" x14ac:dyDescent="0.3">
      <c r="A693" s="42" t="s">
        <v>7443</v>
      </c>
      <c r="B693" s="42" t="s">
        <v>19867</v>
      </c>
      <c r="C693" s="42" t="s">
        <v>7475</v>
      </c>
      <c r="D693" s="42" t="s">
        <v>7476</v>
      </c>
      <c r="E693" s="42" t="s">
        <v>20537</v>
      </c>
      <c r="G693" t="str">
        <f t="shared" si="51"/>
        <v>RAD51B</v>
      </c>
      <c r="H693" t="str">
        <f t="shared" si="52"/>
        <v>NM_133509.3</v>
      </c>
      <c r="I693" t="str">
        <f t="shared" si="53"/>
        <v>ENST00000487270</v>
      </c>
      <c r="J693" t="str">
        <f t="shared" si="54"/>
        <v>ENSP00000419471</v>
      </c>
      <c r="K693" t="str">
        <f t="shared" si="55"/>
        <v>NM_133509.3 (Preferred)</v>
      </c>
    </row>
    <row r="694" spans="1:11" x14ac:dyDescent="0.3">
      <c r="A694" s="42" t="s">
        <v>7443</v>
      </c>
      <c r="B694" s="42" t="s">
        <v>19864</v>
      </c>
      <c r="C694" s="42" t="s">
        <v>7485</v>
      </c>
      <c r="D694" s="42" t="s">
        <v>7486</v>
      </c>
      <c r="E694" s="42" t="s">
        <v>19864</v>
      </c>
      <c r="G694" t="str">
        <f t="shared" si="51"/>
        <v>RAD51B</v>
      </c>
      <c r="H694" t="str">
        <f t="shared" si="52"/>
        <v>NM_133510.3</v>
      </c>
      <c r="I694" t="str">
        <f t="shared" si="53"/>
        <v>ENST00000471583</v>
      </c>
      <c r="J694" t="str">
        <f t="shared" si="54"/>
        <v>ENSP00000418859</v>
      </c>
      <c r="K694" t="str">
        <f t="shared" si="55"/>
        <v>NM_133510.3</v>
      </c>
    </row>
    <row r="695" spans="1:11" x14ac:dyDescent="0.3">
      <c r="A695" s="42" t="s">
        <v>7503</v>
      </c>
      <c r="B695" s="42" t="s">
        <v>19875</v>
      </c>
      <c r="C695" s="42" t="s">
        <v>7539</v>
      </c>
      <c r="D695" s="42" t="s">
        <v>7540</v>
      </c>
      <c r="E695" s="42" t="s">
        <v>19875</v>
      </c>
      <c r="G695" t="str">
        <f t="shared" si="51"/>
        <v>RAD51C</v>
      </c>
      <c r="H695" t="str">
        <f t="shared" si="52"/>
        <v>NM_002876.3</v>
      </c>
      <c r="I695" t="str">
        <f t="shared" si="53"/>
        <v>ENST00000421782</v>
      </c>
      <c r="J695" t="str">
        <f t="shared" si="54"/>
        <v>ENSP00000391450</v>
      </c>
      <c r="K695" t="str">
        <f t="shared" si="55"/>
        <v>NM_002876.3</v>
      </c>
    </row>
    <row r="696" spans="1:11" x14ac:dyDescent="0.3">
      <c r="A696" s="42" t="s">
        <v>7503</v>
      </c>
      <c r="B696" s="42" t="s">
        <v>20538</v>
      </c>
      <c r="C696" s="42" t="s">
        <v>7523</v>
      </c>
      <c r="D696" s="42" t="s">
        <v>7524</v>
      </c>
      <c r="E696" s="42" t="s">
        <v>20539</v>
      </c>
      <c r="G696" t="str">
        <f t="shared" si="51"/>
        <v>RAD51C</v>
      </c>
      <c r="H696" t="str">
        <f t="shared" si="52"/>
        <v>NM_058216.3</v>
      </c>
      <c r="I696" t="str">
        <f t="shared" si="53"/>
        <v>ENST00000337432</v>
      </c>
      <c r="J696" t="str">
        <f t="shared" si="54"/>
        <v>ENSP00000336701</v>
      </c>
      <c r="K696" t="str">
        <f t="shared" si="55"/>
        <v>NM_058216.3 (Preferred)</v>
      </c>
    </row>
    <row r="697" spans="1:11" x14ac:dyDescent="0.3">
      <c r="A697" s="42" t="s">
        <v>7552</v>
      </c>
      <c r="B697" s="42" t="s">
        <v>19879</v>
      </c>
      <c r="C697" s="42" t="s">
        <v>7600</v>
      </c>
      <c r="D697" s="42" t="s">
        <v>7601</v>
      </c>
      <c r="E697" s="42" t="s">
        <v>20540</v>
      </c>
      <c r="G697" t="str">
        <f t="shared" si="51"/>
        <v>RAD51D</v>
      </c>
      <c r="H697" t="str">
        <f t="shared" si="52"/>
        <v>NM_001142571.1</v>
      </c>
      <c r="I697" t="str">
        <f t="shared" si="53"/>
        <v>ENST00000590016</v>
      </c>
      <c r="J697" t="str">
        <f t="shared" si="54"/>
        <v>ENSP00000466399</v>
      </c>
      <c r="K697" t="str">
        <f t="shared" si="55"/>
        <v>NM_001142571.1 (Preferred)</v>
      </c>
    </row>
    <row r="698" spans="1:11" x14ac:dyDescent="0.3">
      <c r="A698" s="42" t="s">
        <v>7552</v>
      </c>
      <c r="B698" s="42" t="s">
        <v>19880</v>
      </c>
      <c r="C698" s="42" t="s">
        <v>7590</v>
      </c>
      <c r="D698" s="42" t="s">
        <v>7591</v>
      </c>
      <c r="E698" s="42" t="s">
        <v>19880</v>
      </c>
      <c r="G698" t="str">
        <f t="shared" si="51"/>
        <v>RAD51D</v>
      </c>
      <c r="H698" t="str">
        <f t="shared" si="52"/>
        <v>NM_002878.3</v>
      </c>
      <c r="I698" t="str">
        <f t="shared" si="53"/>
        <v>ENST00000345365</v>
      </c>
      <c r="J698" t="str">
        <f t="shared" si="54"/>
        <v>ENSP00000338790</v>
      </c>
      <c r="K698" t="str">
        <f t="shared" si="55"/>
        <v>NM_002878.3</v>
      </c>
    </row>
    <row r="699" spans="1:11" x14ac:dyDescent="0.3">
      <c r="A699" s="42" t="s">
        <v>7552</v>
      </c>
      <c r="B699" s="42" t="s">
        <v>19881</v>
      </c>
      <c r="C699" s="42" t="s">
        <v>7604</v>
      </c>
      <c r="D699" s="42" t="s">
        <v>7605</v>
      </c>
      <c r="E699" s="42" t="s">
        <v>19881</v>
      </c>
      <c r="G699" t="str">
        <f t="shared" si="51"/>
        <v>RAD51D</v>
      </c>
      <c r="H699" t="str">
        <f t="shared" si="52"/>
        <v>NM_133629.2</v>
      </c>
      <c r="I699" t="str">
        <f t="shared" si="53"/>
        <v>ENST00000335858</v>
      </c>
      <c r="J699" t="str">
        <f t="shared" si="54"/>
        <v>ENSP00000338408</v>
      </c>
      <c r="K699" t="str">
        <f t="shared" si="55"/>
        <v>NM_133629.2</v>
      </c>
    </row>
    <row r="700" spans="1:11" x14ac:dyDescent="0.3">
      <c r="A700" s="42" t="s">
        <v>7627</v>
      </c>
      <c r="B700" s="42" t="s">
        <v>19884</v>
      </c>
      <c r="C700" s="42" t="s">
        <v>7648</v>
      </c>
      <c r="D700" s="42" t="s">
        <v>7649</v>
      </c>
      <c r="E700" s="42" t="s">
        <v>19884</v>
      </c>
      <c r="G700" t="str">
        <f t="shared" si="51"/>
        <v>RAD54L</v>
      </c>
      <c r="H700" t="str">
        <f t="shared" si="52"/>
        <v>NM_001142548.1</v>
      </c>
      <c r="I700" t="str">
        <f t="shared" si="53"/>
        <v>ENST00000442598</v>
      </c>
      <c r="J700" t="str">
        <f t="shared" si="54"/>
        <v>ENSP00000396113</v>
      </c>
      <c r="K700" t="str">
        <f t="shared" si="55"/>
        <v>NM_001142548.1</v>
      </c>
    </row>
    <row r="701" spans="1:11" x14ac:dyDescent="0.3">
      <c r="A701" s="42" t="s">
        <v>7627</v>
      </c>
      <c r="B701" s="42" t="s">
        <v>20541</v>
      </c>
      <c r="C701" s="42" t="s">
        <v>7644</v>
      </c>
      <c r="D701" s="42" t="s">
        <v>7645</v>
      </c>
      <c r="E701" s="42" t="s">
        <v>20542</v>
      </c>
      <c r="G701" t="str">
        <f t="shared" si="51"/>
        <v>RAD54L</v>
      </c>
      <c r="H701" t="str">
        <f t="shared" si="52"/>
        <v>NM_003579.4</v>
      </c>
      <c r="I701" t="str">
        <f t="shared" si="53"/>
        <v>ENST00000371975</v>
      </c>
      <c r="J701" t="str">
        <f t="shared" si="54"/>
        <v>ENSP00000361043</v>
      </c>
      <c r="K701" t="str">
        <f t="shared" si="55"/>
        <v>NM_003579.4 (Preferred)</v>
      </c>
    </row>
    <row r="702" spans="1:11" x14ac:dyDescent="0.3">
      <c r="A702" s="42" t="s">
        <v>7657</v>
      </c>
      <c r="B702" s="42" t="s">
        <v>20543</v>
      </c>
      <c r="C702" s="42" t="s">
        <v>7669</v>
      </c>
      <c r="D702" s="42" t="s">
        <v>7670</v>
      </c>
      <c r="E702" s="42" t="s">
        <v>20543</v>
      </c>
      <c r="G702" t="str">
        <f t="shared" si="51"/>
        <v>RAF1</v>
      </c>
      <c r="H702" t="str">
        <f t="shared" si="52"/>
        <v>NM_001354689.1</v>
      </c>
      <c r="I702" t="str">
        <f t="shared" si="53"/>
        <v>ENST00000442415</v>
      </c>
      <c r="J702" t="str">
        <f t="shared" si="54"/>
        <v>ENSP00000401888</v>
      </c>
      <c r="K702" t="str">
        <f t="shared" si="55"/>
        <v>NM_001354689.1</v>
      </c>
    </row>
    <row r="703" spans="1:11" x14ac:dyDescent="0.3">
      <c r="A703" s="42" t="s">
        <v>7657</v>
      </c>
      <c r="B703" s="42" t="s">
        <v>19886</v>
      </c>
      <c r="C703" s="42" t="s">
        <v>7664</v>
      </c>
      <c r="D703" s="42" t="s">
        <v>7665</v>
      </c>
      <c r="E703" s="42" t="s">
        <v>20544</v>
      </c>
      <c r="G703" t="str">
        <f t="shared" si="51"/>
        <v>RAF1</v>
      </c>
      <c r="H703" t="str">
        <f t="shared" si="52"/>
        <v>NM_002880.3</v>
      </c>
      <c r="I703" t="str">
        <f t="shared" si="53"/>
        <v>ENST00000251849</v>
      </c>
      <c r="J703" t="str">
        <f t="shared" si="54"/>
        <v>ENSP00000251849</v>
      </c>
      <c r="K703" t="str">
        <f t="shared" si="55"/>
        <v>NM_002880.3 (Preferred)</v>
      </c>
    </row>
    <row r="704" spans="1:11" x14ac:dyDescent="0.3">
      <c r="A704" s="42" t="s">
        <v>118</v>
      </c>
      <c r="B704" s="42" t="s">
        <v>19887</v>
      </c>
      <c r="C704" s="42" t="s">
        <v>7704</v>
      </c>
      <c r="D704" s="42" t="s">
        <v>7705</v>
      </c>
      <c r="E704" s="42" t="s">
        <v>20545</v>
      </c>
      <c r="G704" t="str">
        <f t="shared" si="51"/>
        <v>RB1</v>
      </c>
      <c r="H704" t="str">
        <f t="shared" si="52"/>
        <v>NM_000321.2</v>
      </c>
      <c r="I704" t="str">
        <f t="shared" si="53"/>
        <v>ENST00000267163</v>
      </c>
      <c r="J704" t="str">
        <f t="shared" si="54"/>
        <v>ENSP00000267163</v>
      </c>
      <c r="K704" t="str">
        <f t="shared" si="55"/>
        <v>NM_000321.2 (Preferred)</v>
      </c>
    </row>
    <row r="705" spans="1:11" x14ac:dyDescent="0.3">
      <c r="A705" s="42" t="s">
        <v>99</v>
      </c>
      <c r="B705" s="42" t="s">
        <v>19888</v>
      </c>
      <c r="C705" s="42" t="s">
        <v>7715</v>
      </c>
      <c r="D705" s="42" t="s">
        <v>7716</v>
      </c>
      <c r="E705" s="42" t="s">
        <v>20261</v>
      </c>
      <c r="G705" t="str">
        <f t="shared" si="51"/>
        <v>RELN</v>
      </c>
      <c r="H705" t="str">
        <f t="shared" si="52"/>
        <v>NM_005045.3</v>
      </c>
      <c r="I705" t="str">
        <f t="shared" si="53"/>
        <v>ENST00000428762</v>
      </c>
      <c r="J705" t="str">
        <f t="shared" si="54"/>
        <v>ENSP00000392423</v>
      </c>
      <c r="K705" t="str">
        <f t="shared" si="55"/>
        <v>NM_005045.3 (Preferred)</v>
      </c>
    </row>
    <row r="706" spans="1:11" x14ac:dyDescent="0.3">
      <c r="A706" s="42" t="s">
        <v>99</v>
      </c>
      <c r="B706" s="42" t="s">
        <v>19889</v>
      </c>
      <c r="C706" s="42" t="s">
        <v>7722</v>
      </c>
      <c r="D706" s="42" t="s">
        <v>7723</v>
      </c>
      <c r="E706" s="42" t="s">
        <v>19889</v>
      </c>
      <c r="G706" t="str">
        <f t="shared" si="51"/>
        <v>RELN</v>
      </c>
      <c r="H706" t="str">
        <f t="shared" si="52"/>
        <v>NM_173054.2</v>
      </c>
      <c r="I706" t="str">
        <f t="shared" si="53"/>
        <v>ENST00000343529</v>
      </c>
      <c r="J706" t="str">
        <f t="shared" si="54"/>
        <v>ENSP00000345694</v>
      </c>
      <c r="K706" t="str">
        <f t="shared" si="55"/>
        <v>NM_173054.2</v>
      </c>
    </row>
    <row r="707" spans="1:11" x14ac:dyDescent="0.3">
      <c r="A707" s="42" t="s">
        <v>7731</v>
      </c>
      <c r="B707" s="42" t="s">
        <v>20548</v>
      </c>
      <c r="C707" s="42" t="s">
        <v>7736</v>
      </c>
      <c r="D707" s="42" t="s">
        <v>7737</v>
      </c>
      <c r="E707" s="42" t="s">
        <v>20548</v>
      </c>
      <c r="G707" t="str">
        <f t="shared" si="51"/>
        <v>RET</v>
      </c>
      <c r="H707" t="str">
        <f t="shared" si="52"/>
        <v>NM_020630.5</v>
      </c>
      <c r="I707" t="str">
        <f t="shared" si="53"/>
        <v>ENST00000340058</v>
      </c>
      <c r="J707" t="str">
        <f t="shared" si="54"/>
        <v>ENSP00000344798</v>
      </c>
      <c r="K707" t="str">
        <f t="shared" si="55"/>
        <v>NM_020630.5</v>
      </c>
    </row>
    <row r="708" spans="1:11" x14ac:dyDescent="0.3">
      <c r="A708" s="42" t="s">
        <v>7731</v>
      </c>
      <c r="B708" s="42" t="s">
        <v>20546</v>
      </c>
      <c r="C708" s="42" t="s">
        <v>7732</v>
      </c>
      <c r="D708" s="42" t="s">
        <v>7733</v>
      </c>
      <c r="E708" s="42" t="s">
        <v>20547</v>
      </c>
      <c r="G708" t="str">
        <f t="shared" si="51"/>
        <v>RET</v>
      </c>
      <c r="H708" t="str">
        <f t="shared" si="52"/>
        <v>NM_020975.6</v>
      </c>
      <c r="I708" t="str">
        <f t="shared" si="53"/>
        <v>ENST00000355710</v>
      </c>
      <c r="J708" t="str">
        <f t="shared" si="54"/>
        <v>ENSP00000347942</v>
      </c>
      <c r="K708" t="str">
        <f t="shared" si="55"/>
        <v>NM_020975.6 (Preferred)</v>
      </c>
    </row>
    <row r="709" spans="1:11" x14ac:dyDescent="0.3">
      <c r="A709" s="42" t="s">
        <v>7745</v>
      </c>
      <c r="B709" s="42" t="s">
        <v>20549</v>
      </c>
      <c r="C709" s="42" t="s">
        <v>7749</v>
      </c>
      <c r="D709" s="42" t="s">
        <v>7750</v>
      </c>
      <c r="E709" s="42" t="s">
        <v>20550</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3">
      <c r="A710" s="42" t="s">
        <v>7766</v>
      </c>
      <c r="B710" s="42" t="s">
        <v>19894</v>
      </c>
      <c r="C710" s="42" t="s">
        <v>7773</v>
      </c>
      <c r="D710" s="42" t="s">
        <v>7774</v>
      </c>
      <c r="E710" s="42" t="s">
        <v>19894</v>
      </c>
      <c r="G710" t="str">
        <f t="shared" si="56"/>
        <v>RHOA</v>
      </c>
      <c r="H710" t="str">
        <f t="shared" si="57"/>
        <v>NM_001313943.1</v>
      </c>
      <c r="I710" t="str">
        <f t="shared" si="58"/>
        <v>ENST00000422781</v>
      </c>
      <c r="J710" t="str">
        <f t="shared" si="59"/>
        <v>ENSP00000413587</v>
      </c>
      <c r="K710" t="str">
        <f t="shared" si="60"/>
        <v>NM_001313943.1</v>
      </c>
    </row>
    <row r="711" spans="1:11" x14ac:dyDescent="0.3">
      <c r="A711" s="42" t="s">
        <v>7766</v>
      </c>
      <c r="B711" s="42" t="s">
        <v>19898</v>
      </c>
      <c r="C711" s="42" t="s">
        <v>7776</v>
      </c>
      <c r="D711" s="42" t="s">
        <v>7777</v>
      </c>
      <c r="E711" s="42" t="s">
        <v>19898</v>
      </c>
      <c r="G711" t="str">
        <f t="shared" si="56"/>
        <v>RHOA</v>
      </c>
      <c r="H711" t="str">
        <f t="shared" si="57"/>
        <v>NM_001313947.1</v>
      </c>
      <c r="I711" t="str">
        <f t="shared" si="58"/>
        <v>ENST00000454011</v>
      </c>
      <c r="J711" t="str">
        <f t="shared" si="59"/>
        <v>ENSP00000394483</v>
      </c>
      <c r="K711" t="str">
        <f t="shared" si="60"/>
        <v>NM_001313947.1</v>
      </c>
    </row>
    <row r="712" spans="1:11" x14ac:dyDescent="0.3">
      <c r="A712" s="42" t="s">
        <v>7766</v>
      </c>
      <c r="B712" s="42" t="s">
        <v>20551</v>
      </c>
      <c r="C712" s="42" t="s">
        <v>7769</v>
      </c>
      <c r="D712" s="42" t="s">
        <v>7770</v>
      </c>
      <c r="E712" s="42" t="s">
        <v>20552</v>
      </c>
      <c r="G712" t="str">
        <f t="shared" si="56"/>
        <v>RHOA</v>
      </c>
      <c r="H712" t="str">
        <f t="shared" si="57"/>
        <v>NM_001664.4</v>
      </c>
      <c r="I712" t="str">
        <f t="shared" si="58"/>
        <v>ENST00000418115</v>
      </c>
      <c r="J712" t="str">
        <f t="shared" si="59"/>
        <v>ENSP00000400175</v>
      </c>
      <c r="K712" t="str">
        <f t="shared" si="60"/>
        <v>NM_001664.4 (Preferred)</v>
      </c>
    </row>
    <row r="713" spans="1:11" x14ac:dyDescent="0.3">
      <c r="A713" s="42" t="s">
        <v>7785</v>
      </c>
      <c r="B713" s="42" t="s">
        <v>19900</v>
      </c>
      <c r="C713" s="42" t="s">
        <v>7793</v>
      </c>
      <c r="D713" s="42" t="s">
        <v>7794</v>
      </c>
      <c r="E713" s="42" t="s">
        <v>19900</v>
      </c>
      <c r="G713" t="str">
        <f t="shared" si="56"/>
        <v>RIT1</v>
      </c>
      <c r="H713" t="str">
        <f t="shared" si="57"/>
        <v>NM_001256820.1</v>
      </c>
      <c r="I713" t="str">
        <f t="shared" si="58"/>
        <v>ENST00000539040</v>
      </c>
      <c r="J713" t="str">
        <f t="shared" si="59"/>
        <v>ENSP00000441950</v>
      </c>
      <c r="K713" t="str">
        <f t="shared" si="60"/>
        <v>NM_001256820.1</v>
      </c>
    </row>
    <row r="714" spans="1:11" x14ac:dyDescent="0.3">
      <c r="A714" s="42" t="s">
        <v>7785</v>
      </c>
      <c r="B714" s="42" t="s">
        <v>19901</v>
      </c>
      <c r="C714" s="42" t="s">
        <v>7797</v>
      </c>
      <c r="D714" s="42" t="s">
        <v>7798</v>
      </c>
      <c r="E714" s="42" t="s">
        <v>20553</v>
      </c>
      <c r="G714" t="str">
        <f t="shared" si="56"/>
        <v>RIT1</v>
      </c>
      <c r="H714" t="str">
        <f t="shared" si="57"/>
        <v>NM_001256821.1</v>
      </c>
      <c r="I714" t="str">
        <f t="shared" si="58"/>
        <v>ENST00000368322</v>
      </c>
      <c r="J714" t="str">
        <f t="shared" si="59"/>
        <v>ENSP00000357305</v>
      </c>
      <c r="K714" t="str">
        <f t="shared" si="60"/>
        <v>NM_001256821.1 (Preferred)</v>
      </c>
    </row>
    <row r="715" spans="1:11" x14ac:dyDescent="0.3">
      <c r="A715" s="42" t="s">
        <v>7785</v>
      </c>
      <c r="B715" s="42" t="s">
        <v>20554</v>
      </c>
      <c r="C715" s="42" t="s">
        <v>7789</v>
      </c>
      <c r="D715" s="42" t="s">
        <v>7790</v>
      </c>
      <c r="E715" s="42" t="s">
        <v>20554</v>
      </c>
      <c r="G715" t="str">
        <f t="shared" si="56"/>
        <v>RIT1</v>
      </c>
      <c r="H715" t="str">
        <f t="shared" si="57"/>
        <v>NM_006912.6</v>
      </c>
      <c r="I715" t="str">
        <f t="shared" si="58"/>
        <v>ENST00000368323</v>
      </c>
      <c r="J715" t="str">
        <f t="shared" si="59"/>
        <v>ENSP00000357306</v>
      </c>
      <c r="K715" t="str">
        <f t="shared" si="60"/>
        <v>NM_006912.6</v>
      </c>
    </row>
    <row r="716" spans="1:11" x14ac:dyDescent="0.3">
      <c r="A716" s="42" t="s">
        <v>7806</v>
      </c>
      <c r="B716" s="42" t="s">
        <v>19903</v>
      </c>
      <c r="C716" s="42" t="s">
        <v>7819</v>
      </c>
      <c r="D716" s="42" t="s">
        <v>7820</v>
      </c>
      <c r="E716" s="42" t="s">
        <v>19903</v>
      </c>
      <c r="G716" t="str">
        <f t="shared" si="56"/>
        <v>RNF43</v>
      </c>
      <c r="H716" t="str">
        <f t="shared" si="57"/>
        <v>NM_001305544.1</v>
      </c>
      <c r="I716" t="str">
        <f t="shared" si="58"/>
        <v>ENST00000577716</v>
      </c>
      <c r="J716" t="str">
        <f t="shared" si="59"/>
        <v>ENSP00000462764</v>
      </c>
      <c r="K716" t="str">
        <f t="shared" si="60"/>
        <v>NM_001305544.1</v>
      </c>
    </row>
    <row r="717" spans="1:11" x14ac:dyDescent="0.3">
      <c r="A717" s="42" t="s">
        <v>7806</v>
      </c>
      <c r="B717" s="42" t="s">
        <v>19904</v>
      </c>
      <c r="C717" s="42" t="s">
        <v>7828</v>
      </c>
      <c r="D717" s="42" t="s">
        <v>7829</v>
      </c>
      <c r="E717" s="42" t="s">
        <v>19904</v>
      </c>
      <c r="G717" t="str">
        <f t="shared" si="56"/>
        <v>RNF43</v>
      </c>
      <c r="H717" t="str">
        <f t="shared" si="57"/>
        <v>NM_001305545.1</v>
      </c>
      <c r="I717" t="str">
        <f t="shared" si="58"/>
        <v>ENST00000577625</v>
      </c>
      <c r="J717" t="str">
        <f t="shared" si="59"/>
        <v>ENSP00000463716</v>
      </c>
      <c r="K717" t="str">
        <f t="shared" si="60"/>
        <v>NM_001305545.1</v>
      </c>
    </row>
    <row r="718" spans="1:11" x14ac:dyDescent="0.3">
      <c r="A718" s="42" t="s">
        <v>7806</v>
      </c>
      <c r="B718" s="42" t="s">
        <v>19905</v>
      </c>
      <c r="C718" s="42" t="s">
        <v>7813</v>
      </c>
      <c r="D718" s="42" t="s">
        <v>7814</v>
      </c>
      <c r="E718" s="42" t="s">
        <v>20555</v>
      </c>
      <c r="G718" t="str">
        <f t="shared" si="56"/>
        <v>RNF43</v>
      </c>
      <c r="H718" t="str">
        <f t="shared" si="57"/>
        <v>NM_017763.5</v>
      </c>
      <c r="I718" t="str">
        <f t="shared" si="58"/>
        <v>ENST00000407977</v>
      </c>
      <c r="J718" t="str">
        <f t="shared" si="59"/>
        <v>ENSP00000385328</v>
      </c>
      <c r="K718" t="str">
        <f t="shared" si="60"/>
        <v>NM_017763.5 (Preferred)</v>
      </c>
    </row>
    <row r="719" spans="1:11" x14ac:dyDescent="0.3">
      <c r="A719" s="42" t="s">
        <v>7833</v>
      </c>
      <c r="B719" s="42" t="s">
        <v>19906</v>
      </c>
      <c r="C719" s="42" t="s">
        <v>7834</v>
      </c>
      <c r="D719" s="42" t="s">
        <v>7835</v>
      </c>
      <c r="E719" s="42" t="s">
        <v>20556</v>
      </c>
      <c r="G719" t="str">
        <f t="shared" si="56"/>
        <v>ROS1</v>
      </c>
      <c r="H719" t="str">
        <f t="shared" si="57"/>
        <v>NM_002944.2</v>
      </c>
      <c r="I719" t="str">
        <f t="shared" si="58"/>
        <v>ENST00000368508</v>
      </c>
      <c r="J719" t="str">
        <f t="shared" si="59"/>
        <v>ENSP00000357494</v>
      </c>
      <c r="K719" t="str">
        <f t="shared" si="60"/>
        <v>NM_002944.2 (Preferred)</v>
      </c>
    </row>
    <row r="720" spans="1:11" x14ac:dyDescent="0.3">
      <c r="A720" s="42" t="s">
        <v>7844</v>
      </c>
      <c r="B720" s="42" t="s">
        <v>20557</v>
      </c>
      <c r="C720" s="42" t="s">
        <v>7849</v>
      </c>
      <c r="D720" s="42" t="s">
        <v>7850</v>
      </c>
      <c r="E720" s="42" t="s">
        <v>20558</v>
      </c>
      <c r="G720" t="str">
        <f t="shared" si="56"/>
        <v>RPA1</v>
      </c>
      <c r="H720" t="str">
        <f t="shared" si="57"/>
        <v>NM_002945.4</v>
      </c>
      <c r="I720" t="str">
        <f t="shared" si="58"/>
        <v>ENST00000254719</v>
      </c>
      <c r="J720" t="str">
        <f t="shared" si="59"/>
        <v>ENSP00000254719</v>
      </c>
      <c r="K720" t="str">
        <f t="shared" si="60"/>
        <v>NM_002945.4 (Preferred)</v>
      </c>
    </row>
    <row r="721" spans="1:11" x14ac:dyDescent="0.3">
      <c r="A721" s="42" t="s">
        <v>7864</v>
      </c>
      <c r="B721" s="42" t="s">
        <v>19908</v>
      </c>
      <c r="C721" s="42" t="s">
        <v>7880</v>
      </c>
      <c r="D721" s="42" t="s">
        <v>7881</v>
      </c>
      <c r="E721" s="42" t="s">
        <v>19908</v>
      </c>
      <c r="G721" t="str">
        <f t="shared" si="56"/>
        <v>RUNX1</v>
      </c>
      <c r="H721" t="str">
        <f t="shared" si="57"/>
        <v>NM_001001890.2</v>
      </c>
      <c r="I721" t="str">
        <f t="shared" si="58"/>
        <v>ENST00000344691</v>
      </c>
      <c r="J721" t="str">
        <f t="shared" si="59"/>
        <v>ENSP00000340690</v>
      </c>
      <c r="K721" t="str">
        <f t="shared" si="60"/>
        <v>NM_001001890.2</v>
      </c>
    </row>
    <row r="722" spans="1:11" x14ac:dyDescent="0.3">
      <c r="A722" s="42" t="s">
        <v>7864</v>
      </c>
      <c r="B722" s="42" t="s">
        <v>19910</v>
      </c>
      <c r="C722" s="42" t="s">
        <v>7895</v>
      </c>
      <c r="D722" s="42" t="s">
        <v>7896</v>
      </c>
      <c r="E722" s="42" t="s">
        <v>19910</v>
      </c>
      <c r="G722" t="str">
        <f t="shared" si="56"/>
        <v>RUNX1</v>
      </c>
      <c r="H722" t="str">
        <f t="shared" si="57"/>
        <v>NM_001122607.1</v>
      </c>
      <c r="I722" t="str">
        <f t="shared" si="58"/>
        <v>ENST00000358356</v>
      </c>
      <c r="J722" t="str">
        <f t="shared" si="59"/>
        <v>ENSP00000351123</v>
      </c>
      <c r="K722" t="str">
        <f t="shared" si="60"/>
        <v>NM_001122607.1</v>
      </c>
    </row>
    <row r="723" spans="1:11" x14ac:dyDescent="0.3">
      <c r="A723" s="42" t="s">
        <v>7864</v>
      </c>
      <c r="B723" s="42" t="s">
        <v>19909</v>
      </c>
      <c r="C723" s="42" t="s">
        <v>7889</v>
      </c>
      <c r="D723" s="42" t="s">
        <v>7890</v>
      </c>
      <c r="E723" s="42" t="s">
        <v>20262</v>
      </c>
      <c r="G723" t="str">
        <f t="shared" si="56"/>
        <v>RUNX1</v>
      </c>
      <c r="H723" t="str">
        <f t="shared" si="57"/>
        <v>NM_001754.4</v>
      </c>
      <c r="I723" t="str">
        <f t="shared" si="58"/>
        <v>ENST00000437180</v>
      </c>
      <c r="J723" t="str">
        <f t="shared" si="59"/>
        <v>ENSP00000409227</v>
      </c>
      <c r="K723" t="str">
        <f t="shared" si="60"/>
        <v>NM_001754.4 (Preferred)</v>
      </c>
    </row>
    <row r="724" spans="1:11" x14ac:dyDescent="0.3">
      <c r="A724" s="42" t="s">
        <v>9554</v>
      </c>
      <c r="B724" s="42" t="s">
        <v>18908</v>
      </c>
      <c r="C724" s="42" t="s">
        <v>2969</v>
      </c>
      <c r="D724" s="42" t="s">
        <v>2970</v>
      </c>
      <c r="E724" s="42" t="s">
        <v>18922</v>
      </c>
      <c r="G724" t="str">
        <f t="shared" si="56"/>
        <v>SAXO2</v>
      </c>
      <c r="H724" t="str">
        <f t="shared" si="57"/>
        <v>NM_001008226.1</v>
      </c>
      <c r="I724" t="str">
        <f t="shared" si="58"/>
        <v>ENST00000339465</v>
      </c>
      <c r="J724" t="str">
        <f t="shared" si="59"/>
        <v>ENSP00000340445</v>
      </c>
      <c r="K724" t="str">
        <f t="shared" si="60"/>
        <v>NM_001008226.1 (Preferred)</v>
      </c>
    </row>
    <row r="725" spans="1:11" x14ac:dyDescent="0.3">
      <c r="A725" s="42" t="s">
        <v>7919</v>
      </c>
      <c r="B725" s="42" t="s">
        <v>19911</v>
      </c>
      <c r="C725" s="42" t="s">
        <v>7934</v>
      </c>
      <c r="D725" s="42" t="s">
        <v>7935</v>
      </c>
      <c r="E725" s="42" t="s">
        <v>20559</v>
      </c>
      <c r="G725" t="str">
        <f t="shared" si="56"/>
        <v>SDHB</v>
      </c>
      <c r="H725" t="str">
        <f t="shared" si="57"/>
        <v>NM_003000.2</v>
      </c>
      <c r="I725" t="str">
        <f t="shared" si="58"/>
        <v>ENST00000375499</v>
      </c>
      <c r="J725" t="str">
        <f t="shared" si="59"/>
        <v>ENSP00000364649</v>
      </c>
      <c r="K725" t="str">
        <f t="shared" si="60"/>
        <v>NM_003000.2 (Preferred)</v>
      </c>
    </row>
    <row r="726" spans="1:11" x14ac:dyDescent="0.3">
      <c r="A726" s="42" t="s">
        <v>122</v>
      </c>
      <c r="B726" s="42" t="s">
        <v>19912</v>
      </c>
      <c r="C726" s="42" t="s">
        <v>7943</v>
      </c>
      <c r="D726" s="42" t="s">
        <v>7944</v>
      </c>
      <c r="E726" s="42" t="s">
        <v>19912</v>
      </c>
      <c r="G726" t="str">
        <f t="shared" si="56"/>
        <v>SETBP1</v>
      </c>
      <c r="H726" t="str">
        <f t="shared" si="57"/>
        <v>NM_001130110.1</v>
      </c>
      <c r="I726" t="str">
        <f t="shared" si="58"/>
        <v>ENST00000426838</v>
      </c>
      <c r="J726" t="str">
        <f t="shared" si="59"/>
        <v>ENSP00000390687</v>
      </c>
      <c r="K726" t="str">
        <f t="shared" si="60"/>
        <v>NM_001130110.1</v>
      </c>
    </row>
    <row r="727" spans="1:11" x14ac:dyDescent="0.3">
      <c r="A727" s="42" t="s">
        <v>122</v>
      </c>
      <c r="B727" s="42" t="s">
        <v>20075</v>
      </c>
      <c r="C727" s="42" t="s">
        <v>7939</v>
      </c>
      <c r="D727" s="42" t="s">
        <v>7940</v>
      </c>
      <c r="E727" s="42" t="s">
        <v>20076</v>
      </c>
      <c r="G727" t="str">
        <f t="shared" si="56"/>
        <v>SETBP1</v>
      </c>
      <c r="H727" t="str">
        <f t="shared" si="57"/>
        <v>NM_015559.3</v>
      </c>
      <c r="I727" t="str">
        <f t="shared" si="58"/>
        <v>ENST00000282030</v>
      </c>
      <c r="J727" t="str">
        <f t="shared" si="59"/>
        <v>ENSP00000282030</v>
      </c>
      <c r="K727" t="str">
        <f t="shared" si="60"/>
        <v>NM_015559.3 (Preferred)</v>
      </c>
    </row>
    <row r="728" spans="1:11" x14ac:dyDescent="0.3">
      <c r="A728" s="42" t="s">
        <v>7950</v>
      </c>
      <c r="B728" s="42" t="s">
        <v>19914</v>
      </c>
      <c r="C728" s="42" t="s">
        <v>7962</v>
      </c>
      <c r="D728" s="42" t="s">
        <v>7963</v>
      </c>
      <c r="E728" s="42" t="s">
        <v>20560</v>
      </c>
      <c r="G728" t="str">
        <f t="shared" si="56"/>
        <v>SETD2</v>
      </c>
      <c r="H728" t="str">
        <f t="shared" si="57"/>
        <v>NM_014159.6</v>
      </c>
      <c r="I728" t="str">
        <f t="shared" si="58"/>
        <v>ENST00000409792</v>
      </c>
      <c r="J728" t="str">
        <f t="shared" si="59"/>
        <v>ENSP00000386759</v>
      </c>
      <c r="K728" t="str">
        <f t="shared" si="60"/>
        <v>NM_014159.6 (Preferred)</v>
      </c>
    </row>
    <row r="729" spans="1:11" x14ac:dyDescent="0.3">
      <c r="A729" s="42" t="s">
        <v>7973</v>
      </c>
      <c r="B729" s="42" t="s">
        <v>18874</v>
      </c>
      <c r="C729" s="42" t="s">
        <v>7992</v>
      </c>
      <c r="D729" s="42" t="s">
        <v>7993</v>
      </c>
      <c r="E729" s="42" t="s">
        <v>20122</v>
      </c>
      <c r="G729" t="str">
        <f t="shared" si="56"/>
        <v>SF1</v>
      </c>
      <c r="H729" t="str">
        <f t="shared" si="57"/>
        <v>NM_001178030.1</v>
      </c>
      <c r="I729" t="str">
        <f t="shared" si="58"/>
        <v>ENST00000377387</v>
      </c>
      <c r="J729" t="str">
        <f t="shared" si="59"/>
        <v>ENSP00000366604</v>
      </c>
      <c r="K729" t="str">
        <f t="shared" si="60"/>
        <v>NM_001178030.1 (Preferred)</v>
      </c>
    </row>
    <row r="730" spans="1:11" x14ac:dyDescent="0.3">
      <c r="A730" s="42" t="s">
        <v>7973</v>
      </c>
      <c r="B730" s="42" t="s">
        <v>18875</v>
      </c>
      <c r="C730" s="42" t="s">
        <v>8004</v>
      </c>
      <c r="D730" s="42" t="s">
        <v>8005</v>
      </c>
      <c r="E730" s="42" t="s">
        <v>18875</v>
      </c>
      <c r="G730" t="str">
        <f t="shared" si="56"/>
        <v>SF1</v>
      </c>
      <c r="H730" t="str">
        <f t="shared" si="57"/>
        <v>NM_001178031.2</v>
      </c>
      <c r="I730" t="str">
        <f t="shared" si="58"/>
        <v>ENST00000433274</v>
      </c>
      <c r="J730" t="str">
        <f t="shared" si="59"/>
        <v>ENSP00000396793</v>
      </c>
      <c r="K730" t="str">
        <f t="shared" si="60"/>
        <v>NM_001178031.2</v>
      </c>
    </row>
    <row r="731" spans="1:11" x14ac:dyDescent="0.3">
      <c r="A731" s="42" t="s">
        <v>7973</v>
      </c>
      <c r="B731" s="42" t="s">
        <v>18872</v>
      </c>
      <c r="C731" s="42" t="s">
        <v>7984</v>
      </c>
      <c r="D731" s="42" t="s">
        <v>7985</v>
      </c>
      <c r="E731" s="42" t="s">
        <v>18872</v>
      </c>
      <c r="G731" t="str">
        <f t="shared" si="56"/>
        <v>SF1</v>
      </c>
      <c r="H731" t="str">
        <f t="shared" si="57"/>
        <v>NM_004630.3</v>
      </c>
      <c r="I731" t="str">
        <f t="shared" si="58"/>
        <v>ENST00000377390</v>
      </c>
      <c r="J731" t="str">
        <f t="shared" si="59"/>
        <v>ENSP00000366607</v>
      </c>
      <c r="K731" t="str">
        <f t="shared" si="60"/>
        <v>NM_004630.3</v>
      </c>
    </row>
    <row r="732" spans="1:11" x14ac:dyDescent="0.3">
      <c r="A732" s="42" t="s">
        <v>7973</v>
      </c>
      <c r="B732" s="42" t="s">
        <v>18873</v>
      </c>
      <c r="C732" s="42" t="s">
        <v>7988</v>
      </c>
      <c r="D732" s="42" t="s">
        <v>7989</v>
      </c>
      <c r="E732" s="42" t="s">
        <v>18873</v>
      </c>
      <c r="G732" t="str">
        <f t="shared" si="56"/>
        <v>SF1</v>
      </c>
      <c r="H732" t="str">
        <f t="shared" si="57"/>
        <v>NM_201995.2</v>
      </c>
      <c r="I732" t="str">
        <f t="shared" si="58"/>
        <v>ENST00000334944</v>
      </c>
      <c r="J732" t="str">
        <f t="shared" si="59"/>
        <v>ENSP00000334414</v>
      </c>
      <c r="K732" t="str">
        <f t="shared" si="60"/>
        <v>NM_201995.2</v>
      </c>
    </row>
    <row r="733" spans="1:11" x14ac:dyDescent="0.3">
      <c r="A733" s="42" t="s">
        <v>7973</v>
      </c>
      <c r="B733" s="42" t="s">
        <v>18876</v>
      </c>
      <c r="C733" s="42" t="s">
        <v>7996</v>
      </c>
      <c r="D733" s="42" t="s">
        <v>7997</v>
      </c>
      <c r="E733" s="42" t="s">
        <v>18876</v>
      </c>
      <c r="G733" t="str">
        <f t="shared" si="56"/>
        <v>SF1</v>
      </c>
      <c r="H733" t="str">
        <f t="shared" si="57"/>
        <v>NM_201997.2</v>
      </c>
      <c r="I733" t="str">
        <f t="shared" si="58"/>
        <v>ENST00000377394</v>
      </c>
      <c r="J733" t="str">
        <f t="shared" si="59"/>
        <v>ENSP00000366611</v>
      </c>
      <c r="K733" t="str">
        <f t="shared" si="60"/>
        <v>NM_201997.2</v>
      </c>
    </row>
    <row r="734" spans="1:11" x14ac:dyDescent="0.3">
      <c r="A734" s="42" t="s">
        <v>7973</v>
      </c>
      <c r="B734" s="42" t="s">
        <v>18877</v>
      </c>
      <c r="C734" s="42" t="s">
        <v>8000</v>
      </c>
      <c r="D734" s="42" t="s">
        <v>8001</v>
      </c>
      <c r="E734" s="42" t="s">
        <v>18877</v>
      </c>
      <c r="G734" t="str">
        <f t="shared" si="56"/>
        <v>SF1</v>
      </c>
      <c r="H734" t="str">
        <f t="shared" si="57"/>
        <v>NM_201998.2</v>
      </c>
      <c r="I734" t="str">
        <f t="shared" si="58"/>
        <v>ENST00000227503</v>
      </c>
      <c r="J734" t="str">
        <f t="shared" si="59"/>
        <v>ENSP00000227503</v>
      </c>
      <c r="K734" t="str">
        <f t="shared" si="60"/>
        <v>NM_201998.2</v>
      </c>
    </row>
    <row r="735" spans="1:11" x14ac:dyDescent="0.3">
      <c r="A735" s="42" t="s">
        <v>149</v>
      </c>
      <c r="B735" s="42" t="s">
        <v>20561</v>
      </c>
      <c r="C735" s="42" t="s">
        <v>8039</v>
      </c>
      <c r="D735" s="42" t="s">
        <v>8040</v>
      </c>
      <c r="E735" s="42" t="s">
        <v>20562</v>
      </c>
      <c r="G735" t="str">
        <f t="shared" si="56"/>
        <v>SF3A1</v>
      </c>
      <c r="H735" t="str">
        <f t="shared" si="57"/>
        <v>NM_005877.6</v>
      </c>
      <c r="I735" t="str">
        <f t="shared" si="58"/>
        <v>ENST00000215793</v>
      </c>
      <c r="J735" t="str">
        <f t="shared" si="59"/>
        <v>ENSP00000215793</v>
      </c>
      <c r="K735" t="str">
        <f t="shared" si="60"/>
        <v>NM_005877.6 (Preferred)</v>
      </c>
    </row>
    <row r="736" spans="1:11" x14ac:dyDescent="0.3">
      <c r="A736" s="42" t="s">
        <v>8060</v>
      </c>
      <c r="B736" s="42" t="s">
        <v>19920</v>
      </c>
      <c r="C736" s="42" t="s">
        <v>8076</v>
      </c>
      <c r="D736" s="42" t="s">
        <v>8077</v>
      </c>
      <c r="E736" s="42" t="s">
        <v>19920</v>
      </c>
      <c r="G736" t="str">
        <f t="shared" si="56"/>
        <v>SF3B1</v>
      </c>
      <c r="H736" t="str">
        <f t="shared" si="57"/>
        <v>NM_001005526.2</v>
      </c>
      <c r="I736" t="str">
        <f t="shared" si="58"/>
        <v>ENST00000414963</v>
      </c>
      <c r="J736" t="str">
        <f t="shared" si="59"/>
        <v>ENSP00000402997</v>
      </c>
      <c r="K736" t="str">
        <f t="shared" si="60"/>
        <v>NM_001005526.2</v>
      </c>
    </row>
    <row r="737" spans="1:11" x14ac:dyDescent="0.3">
      <c r="A737" s="42" t="s">
        <v>8060</v>
      </c>
      <c r="B737" s="42" t="s">
        <v>19921</v>
      </c>
      <c r="C737" s="42" t="s">
        <v>8070</v>
      </c>
      <c r="D737" s="42" t="s">
        <v>8071</v>
      </c>
      <c r="E737" s="42" t="s">
        <v>19921</v>
      </c>
      <c r="G737" t="str">
        <f t="shared" si="56"/>
        <v>SF3B1</v>
      </c>
      <c r="H737" t="str">
        <f t="shared" si="57"/>
        <v>NM_001308824.1</v>
      </c>
      <c r="I737" t="str">
        <f t="shared" si="58"/>
        <v>ENST00000487698</v>
      </c>
      <c r="J737" t="str">
        <f t="shared" si="59"/>
        <v>ENSP00000419896</v>
      </c>
      <c r="K737" t="str">
        <f t="shared" si="60"/>
        <v>NM_001308824.1</v>
      </c>
    </row>
    <row r="738" spans="1:11" x14ac:dyDescent="0.3">
      <c r="A738" s="42" t="s">
        <v>8060</v>
      </c>
      <c r="B738" s="42" t="s">
        <v>19922</v>
      </c>
      <c r="C738" s="42" t="s">
        <v>8066</v>
      </c>
      <c r="D738" s="42" t="s">
        <v>8067</v>
      </c>
      <c r="E738" s="42" t="s">
        <v>20563</v>
      </c>
      <c r="G738" t="str">
        <f t="shared" si="56"/>
        <v>SF3B1</v>
      </c>
      <c r="H738" t="str">
        <f t="shared" si="57"/>
        <v>NM_012433.3</v>
      </c>
      <c r="I738" t="str">
        <f t="shared" si="58"/>
        <v>ENST00000335508</v>
      </c>
      <c r="J738" t="str">
        <f t="shared" si="59"/>
        <v>ENSP00000335321</v>
      </c>
      <c r="K738" t="str">
        <f t="shared" si="60"/>
        <v>NM_012433.3 (Preferred)</v>
      </c>
    </row>
    <row r="739" spans="1:11" x14ac:dyDescent="0.3">
      <c r="A739" s="42" t="s">
        <v>142</v>
      </c>
      <c r="B739" s="42" t="s">
        <v>19923</v>
      </c>
      <c r="C739" s="42" t="s">
        <v>8097</v>
      </c>
      <c r="D739" s="42" t="s">
        <v>8098</v>
      </c>
      <c r="E739" s="42" t="s">
        <v>19923</v>
      </c>
      <c r="G739" t="str">
        <f t="shared" si="56"/>
        <v>SH2B3</v>
      </c>
      <c r="H739" t="str">
        <f t="shared" si="57"/>
        <v>NM_001291424.1</v>
      </c>
      <c r="I739" t="str">
        <f t="shared" si="58"/>
        <v>ENST00000538307</v>
      </c>
      <c r="J739" t="str">
        <f t="shared" si="59"/>
        <v>ENSP00000440597</v>
      </c>
      <c r="K739" t="str">
        <f t="shared" si="60"/>
        <v>NM_001291424.1</v>
      </c>
    </row>
    <row r="740" spans="1:11" x14ac:dyDescent="0.3">
      <c r="A740" s="42" t="s">
        <v>142</v>
      </c>
      <c r="B740" s="42" t="s">
        <v>19924</v>
      </c>
      <c r="C740" s="42" t="s">
        <v>8093</v>
      </c>
      <c r="D740" s="42" t="s">
        <v>8094</v>
      </c>
      <c r="E740" s="42" t="s">
        <v>20099</v>
      </c>
      <c r="G740" t="str">
        <f t="shared" si="56"/>
        <v>SH2B3</v>
      </c>
      <c r="H740" t="str">
        <f t="shared" si="57"/>
        <v>NM_005475.2</v>
      </c>
      <c r="I740" t="str">
        <f t="shared" si="58"/>
        <v>ENST00000341259</v>
      </c>
      <c r="J740" t="str">
        <f t="shared" si="59"/>
        <v>ENSP00000345492</v>
      </c>
      <c r="K740" t="str">
        <f t="shared" si="60"/>
        <v>NM_005475.2 (Preferred)</v>
      </c>
    </row>
    <row r="741" spans="1:11" x14ac:dyDescent="0.3">
      <c r="A741" s="42" t="s">
        <v>8103</v>
      </c>
      <c r="B741" s="42" t="s">
        <v>19925</v>
      </c>
      <c r="C741" s="42" t="s">
        <v>8113</v>
      </c>
      <c r="D741" s="42" t="s">
        <v>8114</v>
      </c>
      <c r="E741" s="42" t="s">
        <v>19925</v>
      </c>
      <c r="G741" t="str">
        <f t="shared" si="56"/>
        <v>SH2D1A</v>
      </c>
      <c r="H741" t="str">
        <f t="shared" si="57"/>
        <v>NM_001114937.2</v>
      </c>
      <c r="I741" t="str">
        <f t="shared" si="58"/>
        <v>ENST00000360027</v>
      </c>
      <c r="J741" t="str">
        <f t="shared" si="59"/>
        <v>ENSP00000353126</v>
      </c>
      <c r="K741" t="str">
        <f t="shared" si="60"/>
        <v>NM_001114937.2</v>
      </c>
    </row>
    <row r="742" spans="1:11" x14ac:dyDescent="0.3">
      <c r="A742" s="42" t="s">
        <v>8103</v>
      </c>
      <c r="B742" s="42" t="s">
        <v>19926</v>
      </c>
      <c r="C742" s="42" t="s">
        <v>8108</v>
      </c>
      <c r="D742" s="42" t="s">
        <v>8109</v>
      </c>
      <c r="E742" s="42" t="s">
        <v>20564</v>
      </c>
      <c r="G742" t="str">
        <f t="shared" si="56"/>
        <v>SH2D1A</v>
      </c>
      <c r="H742" t="str">
        <f t="shared" si="57"/>
        <v>NM_002351.4</v>
      </c>
      <c r="I742" t="str">
        <f t="shared" si="58"/>
        <v>ENST00000371139</v>
      </c>
      <c r="J742" t="str">
        <f t="shared" si="59"/>
        <v>ENSP00000360181</v>
      </c>
      <c r="K742" t="str">
        <f t="shared" si="60"/>
        <v>NM_002351.4 (Preferred)</v>
      </c>
    </row>
    <row r="743" spans="1:11" x14ac:dyDescent="0.3">
      <c r="A743" s="42" t="s">
        <v>8120</v>
      </c>
      <c r="B743" s="42" t="s">
        <v>20572</v>
      </c>
      <c r="C743" s="42" t="s">
        <v>20570</v>
      </c>
      <c r="D743" s="42" t="s">
        <v>20571</v>
      </c>
      <c r="E743" s="42" t="s">
        <v>20572</v>
      </c>
      <c r="G743" t="str">
        <f t="shared" si="56"/>
        <v>SHFM1</v>
      </c>
      <c r="H743" t="str">
        <f t="shared" si="57"/>
        <v>NM_001201450.1</v>
      </c>
      <c r="I743" t="str">
        <f t="shared" si="58"/>
        <v>ENST00000356686</v>
      </c>
      <c r="J743" t="str">
        <f t="shared" si="59"/>
        <v>ENSP00000349114</v>
      </c>
      <c r="K743" t="str">
        <f t="shared" si="60"/>
        <v>NM_001201450.1</v>
      </c>
    </row>
    <row r="744" spans="1:11" x14ac:dyDescent="0.3">
      <c r="A744" s="42" t="s">
        <v>8120</v>
      </c>
      <c r="B744" s="42" t="s">
        <v>20569</v>
      </c>
      <c r="C744" s="42" t="s">
        <v>20567</v>
      </c>
      <c r="D744" s="42" t="s">
        <v>20568</v>
      </c>
      <c r="E744" s="42" t="s">
        <v>20569</v>
      </c>
      <c r="G744" t="str">
        <f t="shared" si="56"/>
        <v>SHFM1</v>
      </c>
      <c r="H744" t="str">
        <f t="shared" si="57"/>
        <v>NM_001201451.1</v>
      </c>
      <c r="I744" t="str">
        <f t="shared" si="58"/>
        <v>ENST00000615352</v>
      </c>
      <c r="J744" t="str">
        <f t="shared" si="59"/>
        <v>ENSP00000481021</v>
      </c>
      <c r="K744" t="str">
        <f t="shared" si="60"/>
        <v>NM_001201451.1</v>
      </c>
    </row>
    <row r="745" spans="1:11" x14ac:dyDescent="0.3">
      <c r="A745" s="42" t="s">
        <v>8120</v>
      </c>
      <c r="B745" s="42" t="s">
        <v>20565</v>
      </c>
      <c r="C745" s="42" t="s">
        <v>8132</v>
      </c>
      <c r="D745" s="42" t="s">
        <v>8133</v>
      </c>
      <c r="E745" s="42" t="s">
        <v>20566</v>
      </c>
      <c r="G745" t="str">
        <f t="shared" si="56"/>
        <v>SHFM1</v>
      </c>
      <c r="H745" t="str">
        <f t="shared" si="57"/>
        <v>NM_006304.1</v>
      </c>
      <c r="I745" t="str">
        <f t="shared" si="58"/>
        <v>ENST00000248566</v>
      </c>
      <c r="J745" t="str">
        <f t="shared" si="59"/>
        <v>ENSP00000248566</v>
      </c>
      <c r="K745" t="str">
        <f t="shared" si="60"/>
        <v>NM_006304.1 (Preferred)</v>
      </c>
    </row>
    <row r="746" spans="1:11" x14ac:dyDescent="0.3">
      <c r="A746" s="42" t="s">
        <v>8147</v>
      </c>
      <c r="B746" s="42" t="s">
        <v>19928</v>
      </c>
      <c r="C746" s="42" t="s">
        <v>8152</v>
      </c>
      <c r="D746" s="42" t="s">
        <v>8153</v>
      </c>
      <c r="E746" s="42" t="s">
        <v>20573</v>
      </c>
      <c r="G746" t="str">
        <f t="shared" si="56"/>
        <v>SMAD2</v>
      </c>
      <c r="H746" t="str">
        <f t="shared" si="57"/>
        <v>NM_001003652.3</v>
      </c>
      <c r="I746" t="str">
        <f t="shared" si="58"/>
        <v>ENST00000402690</v>
      </c>
      <c r="J746" t="str">
        <f t="shared" si="59"/>
        <v>ENSP00000384449</v>
      </c>
      <c r="K746" t="str">
        <f t="shared" si="60"/>
        <v>NM_001003652.3 (Preferred)</v>
      </c>
    </row>
    <row r="747" spans="1:11" x14ac:dyDescent="0.3">
      <c r="A747" s="42" t="s">
        <v>8147</v>
      </c>
      <c r="B747" s="42" t="s">
        <v>19929</v>
      </c>
      <c r="C747" s="42" t="s">
        <v>8159</v>
      </c>
      <c r="D747" s="42" t="s">
        <v>8160</v>
      </c>
      <c r="E747" s="42" t="s">
        <v>19929</v>
      </c>
      <c r="G747" t="str">
        <f t="shared" si="56"/>
        <v>SMAD2</v>
      </c>
      <c r="H747" t="str">
        <f t="shared" si="57"/>
        <v>NM_001135937.2</v>
      </c>
      <c r="I747" t="str">
        <f t="shared" si="58"/>
        <v>ENST00000356825</v>
      </c>
      <c r="J747" t="str">
        <f t="shared" si="59"/>
        <v>ENSP00000349282</v>
      </c>
      <c r="K747" t="str">
        <f t="shared" si="60"/>
        <v>NM_001135937.2</v>
      </c>
    </row>
    <row r="748" spans="1:11" x14ac:dyDescent="0.3">
      <c r="A748" s="42" t="s">
        <v>8147</v>
      </c>
      <c r="B748" s="42" t="s">
        <v>19927</v>
      </c>
      <c r="C748" s="42" t="s">
        <v>8156</v>
      </c>
      <c r="D748" s="42" t="s">
        <v>8157</v>
      </c>
      <c r="E748" s="42" t="s">
        <v>19927</v>
      </c>
      <c r="G748" t="str">
        <f t="shared" si="56"/>
        <v>SMAD2</v>
      </c>
      <c r="H748" t="str">
        <f t="shared" si="57"/>
        <v>NM_005901.5</v>
      </c>
      <c r="I748" t="str">
        <f t="shared" si="58"/>
        <v>ENST00000262160</v>
      </c>
      <c r="J748" t="str">
        <f t="shared" si="59"/>
        <v>ENSP00000262160</v>
      </c>
      <c r="K748" t="str">
        <f t="shared" si="60"/>
        <v>NM_005901.5</v>
      </c>
    </row>
    <row r="749" spans="1:11" x14ac:dyDescent="0.3">
      <c r="A749" s="42" t="s">
        <v>8183</v>
      </c>
      <c r="B749" s="42" t="s">
        <v>19930</v>
      </c>
      <c r="C749" s="42" t="s">
        <v>8191</v>
      </c>
      <c r="D749" s="42" t="s">
        <v>8192</v>
      </c>
      <c r="E749" s="42" t="s">
        <v>20574</v>
      </c>
      <c r="G749" t="str">
        <f t="shared" si="56"/>
        <v>SMAD4</v>
      </c>
      <c r="H749" t="str">
        <f t="shared" si="57"/>
        <v>NM_005359.5</v>
      </c>
      <c r="I749" t="str">
        <f t="shared" si="58"/>
        <v>ENST00000342988</v>
      </c>
      <c r="J749" t="str">
        <f t="shared" si="59"/>
        <v>ENSP00000341551</v>
      </c>
      <c r="K749" t="str">
        <f t="shared" si="60"/>
        <v>NM_005359.5 (Preferred)</v>
      </c>
    </row>
    <row r="750" spans="1:11" x14ac:dyDescent="0.3">
      <c r="A750" s="42" t="s">
        <v>8231</v>
      </c>
      <c r="B750" s="42" t="s">
        <v>19931</v>
      </c>
      <c r="C750" s="42" t="s">
        <v>8241</v>
      </c>
      <c r="D750" s="42" t="s">
        <v>8242</v>
      </c>
      <c r="E750" s="42" t="s">
        <v>19931</v>
      </c>
      <c r="G750" t="str">
        <f t="shared" si="56"/>
        <v>SMARCA4</v>
      </c>
      <c r="H750" t="str">
        <f t="shared" si="57"/>
        <v>NM_001128844.1</v>
      </c>
      <c r="I750" t="str">
        <f t="shared" si="58"/>
        <v>ENST00000429416</v>
      </c>
      <c r="J750" t="str">
        <f t="shared" si="59"/>
        <v>ENSP00000395654</v>
      </c>
      <c r="K750" t="str">
        <f t="shared" si="60"/>
        <v>NM_001128844.1</v>
      </c>
    </row>
    <row r="751" spans="1:11" x14ac:dyDescent="0.3">
      <c r="A751" s="42" t="s">
        <v>8231</v>
      </c>
      <c r="B751" s="42" t="s">
        <v>19932</v>
      </c>
      <c r="C751" s="42" t="s">
        <v>8248</v>
      </c>
      <c r="D751" s="42" t="s">
        <v>8249</v>
      </c>
      <c r="E751" s="42" t="s">
        <v>19932</v>
      </c>
      <c r="G751" t="str">
        <f t="shared" si="56"/>
        <v>SMARCA4</v>
      </c>
      <c r="H751" t="str">
        <f t="shared" si="57"/>
        <v>NM_001128845.1</v>
      </c>
      <c r="I751" t="str">
        <f t="shared" si="58"/>
        <v>ENST00000413806</v>
      </c>
      <c r="J751" t="str">
        <f t="shared" si="59"/>
        <v>ENSP00000414727</v>
      </c>
      <c r="K751" t="str">
        <f t="shared" si="60"/>
        <v>NM_001128845.1</v>
      </c>
    </row>
    <row r="752" spans="1:11" x14ac:dyDescent="0.3">
      <c r="A752" s="42" t="s">
        <v>8231</v>
      </c>
      <c r="B752" s="42" t="s">
        <v>19934</v>
      </c>
      <c r="C752" s="42" t="s">
        <v>8255</v>
      </c>
      <c r="D752" s="42" t="s">
        <v>8256</v>
      </c>
      <c r="E752" s="42" t="s">
        <v>19934</v>
      </c>
      <c r="G752" t="str">
        <f t="shared" si="56"/>
        <v>SMARCA4</v>
      </c>
      <c r="H752" t="str">
        <f t="shared" si="57"/>
        <v>NM_001128847.1</v>
      </c>
      <c r="I752" t="str">
        <f t="shared" si="58"/>
        <v>ENST00000590574</v>
      </c>
      <c r="J752" t="str">
        <f t="shared" si="59"/>
        <v>ENSP00000466963</v>
      </c>
      <c r="K752" t="str">
        <f t="shared" si="60"/>
        <v>NM_001128847.1</v>
      </c>
    </row>
    <row r="753" spans="1:11" x14ac:dyDescent="0.3">
      <c r="A753" s="42" t="s">
        <v>8231</v>
      </c>
      <c r="B753" s="42" t="s">
        <v>19936</v>
      </c>
      <c r="C753" s="42" t="s">
        <v>8252</v>
      </c>
      <c r="D753" s="42" t="s">
        <v>8253</v>
      </c>
      <c r="E753" s="42" t="s">
        <v>20575</v>
      </c>
      <c r="G753" t="str">
        <f t="shared" si="56"/>
        <v>SMARCA4</v>
      </c>
      <c r="H753" t="str">
        <f t="shared" si="57"/>
        <v>NM_001128849.1</v>
      </c>
      <c r="I753" t="str">
        <f t="shared" si="58"/>
        <v>ENST00000450717</v>
      </c>
      <c r="J753" t="str">
        <f t="shared" si="59"/>
        <v>ENSP00000397783</v>
      </c>
      <c r="K753" t="str">
        <f t="shared" si="60"/>
        <v>NM_001128849.1 (Preferred)</v>
      </c>
    </row>
    <row r="754" spans="1:11" x14ac:dyDescent="0.3">
      <c r="A754" s="42" t="s">
        <v>8231</v>
      </c>
      <c r="B754" s="42" t="s">
        <v>19937</v>
      </c>
      <c r="C754" s="42" t="s">
        <v>8245</v>
      </c>
      <c r="D754" s="42" t="s">
        <v>8246</v>
      </c>
      <c r="E754" s="42" t="s">
        <v>19937</v>
      </c>
      <c r="G754" t="str">
        <f t="shared" si="56"/>
        <v>SMARCA4</v>
      </c>
      <c r="H754" t="str">
        <f t="shared" si="57"/>
        <v>NM_003072.3</v>
      </c>
      <c r="I754" t="str">
        <f t="shared" si="58"/>
        <v>ENST00000344626</v>
      </c>
      <c r="J754" t="str">
        <f t="shared" si="59"/>
        <v>ENSP00000343896</v>
      </c>
      <c r="K754" t="str">
        <f t="shared" si="60"/>
        <v>NM_003072.3</v>
      </c>
    </row>
    <row r="755" spans="1:11" x14ac:dyDescent="0.3">
      <c r="A755" s="42" t="s">
        <v>8287</v>
      </c>
      <c r="B755" s="42" t="s">
        <v>19938</v>
      </c>
      <c r="C755" s="42" t="s">
        <v>8300</v>
      </c>
      <c r="D755" s="42" t="s">
        <v>8301</v>
      </c>
      <c r="E755" s="42" t="s">
        <v>19938</v>
      </c>
      <c r="G755" t="str">
        <f t="shared" si="56"/>
        <v>SMARCB1</v>
      </c>
      <c r="H755" t="str">
        <f t="shared" si="57"/>
        <v>NM_001007468.2</v>
      </c>
      <c r="I755" t="str">
        <f t="shared" si="58"/>
        <v>ENST00000407422</v>
      </c>
      <c r="J755" t="str">
        <f t="shared" si="59"/>
        <v>ENSP00000383984</v>
      </c>
      <c r="K755" t="str">
        <f t="shared" si="60"/>
        <v>NM_001007468.2</v>
      </c>
    </row>
    <row r="756" spans="1:11" x14ac:dyDescent="0.3">
      <c r="A756" s="42" t="s">
        <v>8287</v>
      </c>
      <c r="B756" s="42" t="s">
        <v>19939</v>
      </c>
      <c r="C756" s="42" t="s">
        <v>8292</v>
      </c>
      <c r="D756" s="42" t="s">
        <v>8293</v>
      </c>
      <c r="E756" s="42" t="s">
        <v>19939</v>
      </c>
      <c r="G756" t="str">
        <f t="shared" si="56"/>
        <v>SMARCB1</v>
      </c>
      <c r="H756" t="str">
        <f t="shared" si="57"/>
        <v>NM_001317946.1</v>
      </c>
      <c r="I756" t="str">
        <f t="shared" si="58"/>
        <v>ENST00000344921</v>
      </c>
      <c r="J756" t="str">
        <f t="shared" si="59"/>
        <v>ENSP00000340883</v>
      </c>
      <c r="K756" t="str">
        <f t="shared" si="60"/>
        <v>NM_001317946.1</v>
      </c>
    </row>
    <row r="757" spans="1:11" x14ac:dyDescent="0.3">
      <c r="A757" s="42" t="s">
        <v>8287</v>
      </c>
      <c r="B757" s="42" t="s">
        <v>19940</v>
      </c>
      <c r="C757" s="42" t="s">
        <v>20576</v>
      </c>
      <c r="D757" s="42" t="s">
        <v>20577</v>
      </c>
      <c r="E757" s="42" t="s">
        <v>20578</v>
      </c>
      <c r="G757" t="str">
        <f t="shared" si="56"/>
        <v>SMARCB1</v>
      </c>
      <c r="H757" t="str">
        <f t="shared" si="57"/>
        <v>NM_003073.4</v>
      </c>
      <c r="I757" t="str">
        <f t="shared" si="58"/>
        <v>ENST00000644036</v>
      </c>
      <c r="J757" t="str">
        <f t="shared" si="59"/>
        <v>ENSP00000494049</v>
      </c>
      <c r="K757" t="str">
        <f t="shared" si="60"/>
        <v>NM_003073.4 (Preferred)</v>
      </c>
    </row>
    <row r="758" spans="1:11" x14ac:dyDescent="0.3">
      <c r="A758" s="42" t="s">
        <v>8310</v>
      </c>
      <c r="B758" s="42" t="s">
        <v>19941</v>
      </c>
      <c r="C758" s="42" t="s">
        <v>8325</v>
      </c>
      <c r="D758" s="42" t="s">
        <v>8326</v>
      </c>
      <c r="E758" s="42" t="s">
        <v>19941</v>
      </c>
      <c r="G758" t="str">
        <f t="shared" si="56"/>
        <v>SMC1A</v>
      </c>
      <c r="H758" t="str">
        <f t="shared" si="57"/>
        <v>NM_001281463.1</v>
      </c>
      <c r="I758" t="str">
        <f t="shared" si="58"/>
        <v>ENST00000375340</v>
      </c>
      <c r="J758" t="str">
        <f t="shared" si="59"/>
        <v>ENSP00000364489</v>
      </c>
      <c r="K758" t="str">
        <f t="shared" si="60"/>
        <v>NM_001281463.1</v>
      </c>
    </row>
    <row r="759" spans="1:11" x14ac:dyDescent="0.3">
      <c r="A759" s="42" t="s">
        <v>8310</v>
      </c>
      <c r="B759" s="42" t="s">
        <v>19942</v>
      </c>
      <c r="C759" s="42" t="s">
        <v>8319</v>
      </c>
      <c r="D759" s="42" t="s">
        <v>8320</v>
      </c>
      <c r="E759" s="42" t="s">
        <v>20579</v>
      </c>
      <c r="G759" t="str">
        <f t="shared" si="56"/>
        <v>SMC1A</v>
      </c>
      <c r="H759" t="str">
        <f t="shared" si="57"/>
        <v>NM_006306.3</v>
      </c>
      <c r="I759" t="str">
        <f t="shared" si="58"/>
        <v>ENST00000322213</v>
      </c>
      <c r="J759" t="str">
        <f t="shared" si="59"/>
        <v>ENSP00000323421</v>
      </c>
      <c r="K759" t="str">
        <f t="shared" si="60"/>
        <v>NM_006306.3 (Preferred)</v>
      </c>
    </row>
    <row r="760" spans="1:11" x14ac:dyDescent="0.3">
      <c r="A760" s="42" t="s">
        <v>8341</v>
      </c>
      <c r="B760" s="42" t="s">
        <v>18878</v>
      </c>
      <c r="C760" s="42" t="s">
        <v>8344</v>
      </c>
      <c r="D760" s="42" t="s">
        <v>8345</v>
      </c>
      <c r="E760" s="42" t="s">
        <v>18879</v>
      </c>
      <c r="G760" t="str">
        <f t="shared" si="56"/>
        <v>SMC3</v>
      </c>
      <c r="H760" t="str">
        <f t="shared" si="57"/>
        <v>NM_005445.3</v>
      </c>
      <c r="I760" t="str">
        <f t="shared" si="58"/>
        <v>ENST00000361804</v>
      </c>
      <c r="J760" t="str">
        <f t="shared" si="59"/>
        <v>ENSP00000354720</v>
      </c>
      <c r="K760" t="str">
        <f t="shared" si="60"/>
        <v>NM_005445.3 (Preferred)</v>
      </c>
    </row>
    <row r="761" spans="1:11" x14ac:dyDescent="0.3">
      <c r="A761" s="42" t="s">
        <v>8348</v>
      </c>
      <c r="B761" s="42" t="s">
        <v>20210</v>
      </c>
      <c r="C761" s="42" t="s">
        <v>8355</v>
      </c>
      <c r="D761" s="42" t="s">
        <v>8356</v>
      </c>
      <c r="E761" s="42" t="s">
        <v>20215</v>
      </c>
      <c r="G761" t="str">
        <f t="shared" si="56"/>
        <v>SMO</v>
      </c>
      <c r="H761" t="str">
        <f t="shared" si="57"/>
        <v>NM_005631.5</v>
      </c>
      <c r="I761" t="str">
        <f t="shared" si="58"/>
        <v>ENST00000249373</v>
      </c>
      <c r="J761" t="str">
        <f t="shared" si="59"/>
        <v>ENSP00000249373</v>
      </c>
      <c r="K761" t="str">
        <f t="shared" si="60"/>
        <v>NM_005631.5 (Preferred)</v>
      </c>
    </row>
    <row r="762" spans="1:11" x14ac:dyDescent="0.3">
      <c r="A762" s="42" t="s">
        <v>18264</v>
      </c>
      <c r="B762" s="42" t="s">
        <v>20209</v>
      </c>
      <c r="C762" s="42" t="s">
        <v>18265</v>
      </c>
      <c r="D762" s="42" t="s">
        <v>18785</v>
      </c>
      <c r="E762" s="42" t="s">
        <v>20209</v>
      </c>
      <c r="G762" t="str">
        <f t="shared" si="56"/>
        <v>SND1</v>
      </c>
      <c r="H762" t="str">
        <f t="shared" si="57"/>
        <v>NM_014390.4</v>
      </c>
      <c r="I762" t="str">
        <f t="shared" si="58"/>
        <v>ENST00000354725</v>
      </c>
      <c r="J762" t="str">
        <f t="shared" si="59"/>
        <v>ENSP00000346762</v>
      </c>
      <c r="K762" t="str">
        <f t="shared" si="60"/>
        <v>NM_014390.4</v>
      </c>
    </row>
    <row r="763" spans="1:11" x14ac:dyDescent="0.3">
      <c r="A763" s="42" t="s">
        <v>8361</v>
      </c>
      <c r="B763" s="42" t="s">
        <v>19945</v>
      </c>
      <c r="C763" s="42" t="s">
        <v>8362</v>
      </c>
      <c r="D763" s="42" t="s">
        <v>8363</v>
      </c>
      <c r="E763" s="42" t="s">
        <v>20216</v>
      </c>
      <c r="G763" t="str">
        <f t="shared" si="56"/>
        <v>SOCS1</v>
      </c>
      <c r="H763" t="str">
        <f t="shared" si="57"/>
        <v>NM_003745.1</v>
      </c>
      <c r="I763" t="str">
        <f t="shared" si="58"/>
        <v>ENST00000332029</v>
      </c>
      <c r="J763" t="str">
        <f t="shared" si="59"/>
        <v>ENSP00000329418</v>
      </c>
      <c r="K763" t="str">
        <f t="shared" si="60"/>
        <v>NM_003745.1 (Preferred)</v>
      </c>
    </row>
    <row r="764" spans="1:11" x14ac:dyDescent="0.3">
      <c r="A764" s="42" t="s">
        <v>8366</v>
      </c>
      <c r="B764" s="42" t="s">
        <v>20211</v>
      </c>
      <c r="C764" s="42" t="s">
        <v>8367</v>
      </c>
      <c r="D764" s="42" t="s">
        <v>8368</v>
      </c>
      <c r="E764" s="42" t="s">
        <v>20217</v>
      </c>
      <c r="G764" t="str">
        <f t="shared" si="56"/>
        <v>SOX2</v>
      </c>
      <c r="H764" t="str">
        <f t="shared" si="57"/>
        <v>NM_003106.4</v>
      </c>
      <c r="I764" t="str">
        <f t="shared" si="58"/>
        <v>ENST00000325404</v>
      </c>
      <c r="J764" t="str">
        <f t="shared" si="59"/>
        <v>ENSP00000323588</v>
      </c>
      <c r="K764" t="str">
        <f t="shared" si="60"/>
        <v>NM_003106.4 (Preferred)</v>
      </c>
    </row>
    <row r="765" spans="1:11" x14ac:dyDescent="0.3">
      <c r="A765" s="42" t="s">
        <v>8374</v>
      </c>
      <c r="B765" s="42" t="s">
        <v>20212</v>
      </c>
      <c r="C765" s="42" t="s">
        <v>8375</v>
      </c>
      <c r="D765" s="42" t="s">
        <v>8376</v>
      </c>
      <c r="E765" s="42" t="s">
        <v>20218</v>
      </c>
      <c r="G765" t="str">
        <f t="shared" si="56"/>
        <v>SOX9</v>
      </c>
      <c r="H765" t="str">
        <f t="shared" si="57"/>
        <v>NM_000346.4</v>
      </c>
      <c r="I765" t="str">
        <f t="shared" si="58"/>
        <v>ENST00000245479</v>
      </c>
      <c r="J765" t="str">
        <f t="shared" si="59"/>
        <v>ENSP00000245479</v>
      </c>
      <c r="K765" t="str">
        <f t="shared" si="60"/>
        <v>NM_000346.4 (Preferred)</v>
      </c>
    </row>
    <row r="766" spans="1:11" x14ac:dyDescent="0.3">
      <c r="A766" s="42" t="s">
        <v>8379</v>
      </c>
      <c r="B766" s="42" t="s">
        <v>20213</v>
      </c>
      <c r="C766" s="42" t="s">
        <v>8405</v>
      </c>
      <c r="D766" s="42" t="s">
        <v>8406</v>
      </c>
      <c r="E766" s="42" t="s">
        <v>20213</v>
      </c>
      <c r="G766" t="str">
        <f t="shared" si="56"/>
        <v>SPOP</v>
      </c>
      <c r="H766" t="str">
        <f t="shared" si="57"/>
        <v>NM_001007228.2</v>
      </c>
      <c r="I766" t="str">
        <f t="shared" si="58"/>
        <v>ENST00000504102</v>
      </c>
      <c r="J766" t="str">
        <f t="shared" si="59"/>
        <v>ENSP00000425905</v>
      </c>
      <c r="K766" t="str">
        <f t="shared" si="60"/>
        <v>NM_001007228.2</v>
      </c>
    </row>
    <row r="767" spans="1:11" x14ac:dyDescent="0.3">
      <c r="A767" s="42" t="s">
        <v>8379</v>
      </c>
      <c r="B767" s="42" t="s">
        <v>19951</v>
      </c>
      <c r="C767" s="42" t="s">
        <v>8399</v>
      </c>
      <c r="D767" s="42" t="s">
        <v>8400</v>
      </c>
      <c r="E767" s="42" t="s">
        <v>19951</v>
      </c>
      <c r="G767" t="str">
        <f t="shared" si="56"/>
        <v>SPOP</v>
      </c>
      <c r="H767" t="str">
        <f t="shared" si="57"/>
        <v>NM_001007229.1</v>
      </c>
      <c r="I767" t="str">
        <f t="shared" si="58"/>
        <v>ENST00000347630</v>
      </c>
      <c r="J767" t="str">
        <f t="shared" si="59"/>
        <v>ENSP00000240327</v>
      </c>
      <c r="K767" t="str">
        <f t="shared" si="60"/>
        <v>NM_001007229.1</v>
      </c>
    </row>
    <row r="768" spans="1:11" x14ac:dyDescent="0.3">
      <c r="A768" s="42" t="s">
        <v>8379</v>
      </c>
      <c r="B768" s="42" t="s">
        <v>19953</v>
      </c>
      <c r="C768" s="42" t="s">
        <v>8396</v>
      </c>
      <c r="D768" s="42" t="s">
        <v>8397</v>
      </c>
      <c r="E768" s="42" t="s">
        <v>19953</v>
      </c>
      <c r="G768" t="str">
        <f t="shared" si="56"/>
        <v>SPOP</v>
      </c>
      <c r="H768" t="str">
        <f t="shared" si="57"/>
        <v>NM_003563.3</v>
      </c>
      <c r="I768" t="str">
        <f t="shared" si="58"/>
        <v>ENST00000393328</v>
      </c>
      <c r="J768" t="str">
        <f t="shared" si="59"/>
        <v>ENSP00000377001</v>
      </c>
      <c r="K768" t="str">
        <f t="shared" si="60"/>
        <v>NM_003563.3</v>
      </c>
    </row>
    <row r="769" spans="1:11" x14ac:dyDescent="0.3">
      <c r="A769" s="42" t="s">
        <v>8442</v>
      </c>
      <c r="B769" s="42" t="s">
        <v>19954</v>
      </c>
      <c r="C769" s="42" t="s">
        <v>8465</v>
      </c>
      <c r="D769" s="42" t="s">
        <v>8466</v>
      </c>
      <c r="E769" s="42" t="s">
        <v>19954</v>
      </c>
      <c r="G769" t="str">
        <f t="shared" si="56"/>
        <v>SRC</v>
      </c>
      <c r="H769" t="str">
        <f t="shared" si="57"/>
        <v>NM_005417.4</v>
      </c>
      <c r="I769" t="str">
        <f t="shared" si="58"/>
        <v>ENST00000445403</v>
      </c>
      <c r="J769" t="str">
        <f t="shared" si="59"/>
        <v>ENSP00000408503</v>
      </c>
      <c r="K769" t="str">
        <f t="shared" si="60"/>
        <v>NM_005417.4</v>
      </c>
    </row>
    <row r="770" spans="1:11" x14ac:dyDescent="0.3">
      <c r="A770" s="42" t="s">
        <v>8442</v>
      </c>
      <c r="B770" s="42" t="s">
        <v>19955</v>
      </c>
      <c r="C770" s="42" t="s">
        <v>8455</v>
      </c>
      <c r="D770" s="42" t="s">
        <v>8456</v>
      </c>
      <c r="E770" s="42" t="s">
        <v>20219</v>
      </c>
      <c r="G770" t="str">
        <f t="shared" si="56"/>
        <v>SRC</v>
      </c>
      <c r="H770" t="str">
        <f t="shared" si="57"/>
        <v>NM_198291.2</v>
      </c>
      <c r="I770" t="str">
        <f t="shared" si="58"/>
        <v>ENST00000373578</v>
      </c>
      <c r="J770" t="str">
        <f t="shared" si="59"/>
        <v>ENSP00000362680</v>
      </c>
      <c r="K770" t="str">
        <f t="shared" si="60"/>
        <v>NM_198291.2 (Preferred)</v>
      </c>
    </row>
    <row r="771" spans="1:11" x14ac:dyDescent="0.3">
      <c r="A771" s="42" t="s">
        <v>8476</v>
      </c>
      <c r="B771" s="42" t="s">
        <v>18910</v>
      </c>
      <c r="C771" s="42" t="s">
        <v>8481</v>
      </c>
      <c r="D771" s="42" t="s">
        <v>8482</v>
      </c>
      <c r="E771" s="42" t="s">
        <v>18910</v>
      </c>
      <c r="G771" t="str">
        <f t="shared" si="56"/>
        <v>SRP72</v>
      </c>
      <c r="H771" t="str">
        <f t="shared" si="57"/>
        <v>NM_001267722.1</v>
      </c>
      <c r="I771" t="str">
        <f t="shared" si="58"/>
        <v>ENST00000510663</v>
      </c>
      <c r="J771" t="str">
        <f t="shared" si="59"/>
        <v>ENSP00000424576</v>
      </c>
      <c r="K771" t="str">
        <f t="shared" si="60"/>
        <v>NM_001267722.1</v>
      </c>
    </row>
    <row r="772" spans="1:11" x14ac:dyDescent="0.3">
      <c r="A772" s="42" t="s">
        <v>8476</v>
      </c>
      <c r="B772" s="42" t="s">
        <v>18909</v>
      </c>
      <c r="C772" s="42" t="s">
        <v>8477</v>
      </c>
      <c r="D772" s="42" t="s">
        <v>8478</v>
      </c>
      <c r="E772" s="42" t="s">
        <v>18920</v>
      </c>
      <c r="G772" t="str">
        <f t="shared" si="56"/>
        <v>SRP72</v>
      </c>
      <c r="H772" t="str">
        <f t="shared" si="57"/>
        <v>NM_006947.4</v>
      </c>
      <c r="I772" t="str">
        <f t="shared" si="58"/>
        <v>ENST00000342756</v>
      </c>
      <c r="J772" t="str">
        <f t="shared" si="59"/>
        <v>ENSP00000342181</v>
      </c>
      <c r="K772" t="str">
        <f t="shared" si="60"/>
        <v>NM_006947.4 (Preferred)</v>
      </c>
    </row>
    <row r="773" spans="1:11" x14ac:dyDescent="0.3">
      <c r="A773" s="42" t="s">
        <v>160</v>
      </c>
      <c r="B773" s="42" t="s">
        <v>19957</v>
      </c>
      <c r="C773" s="42" t="s">
        <v>8503</v>
      </c>
      <c r="D773" s="42" t="s">
        <v>8504</v>
      </c>
      <c r="E773" s="42" t="s">
        <v>19957</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3">
      <c r="A774" s="42" t="s">
        <v>160</v>
      </c>
      <c r="B774" s="42" t="s">
        <v>19958</v>
      </c>
      <c r="C774" s="42" t="s">
        <v>8499</v>
      </c>
      <c r="D774" s="42" t="s">
        <v>8500</v>
      </c>
      <c r="E774" s="42" t="s">
        <v>20128</v>
      </c>
      <c r="G774" t="str">
        <f t="shared" si="61"/>
        <v>SRSF2</v>
      </c>
      <c r="H774" t="str">
        <f t="shared" si="62"/>
        <v>NM_003016.4</v>
      </c>
      <c r="I774" t="str">
        <f t="shared" si="63"/>
        <v>ENST00000392485</v>
      </c>
      <c r="J774" t="str">
        <f t="shared" si="64"/>
        <v>ENSP00000376276</v>
      </c>
      <c r="K774" t="str">
        <f t="shared" si="65"/>
        <v>NM_003016.4 (Preferred)</v>
      </c>
    </row>
    <row r="775" spans="1:11" x14ac:dyDescent="0.3">
      <c r="A775" s="42" t="s">
        <v>151</v>
      </c>
      <c r="B775" s="42" t="s">
        <v>19960</v>
      </c>
      <c r="C775" s="42" t="s">
        <v>8543</v>
      </c>
      <c r="D775" s="42" t="s">
        <v>8544</v>
      </c>
      <c r="E775" s="42" t="s">
        <v>20129</v>
      </c>
      <c r="G775" t="str">
        <f t="shared" si="61"/>
        <v>STAG2</v>
      </c>
      <c r="H775" t="str">
        <f t="shared" si="62"/>
        <v>NM_001042749.2</v>
      </c>
      <c r="I775" t="str">
        <f t="shared" si="63"/>
        <v>ENST00000218089</v>
      </c>
      <c r="J775" t="str">
        <f t="shared" si="64"/>
        <v>ENSP00000218089</v>
      </c>
      <c r="K775" t="str">
        <f t="shared" si="65"/>
        <v>NM_001042749.2 (Preferred)</v>
      </c>
    </row>
    <row r="776" spans="1:11" x14ac:dyDescent="0.3">
      <c r="A776" s="42" t="s">
        <v>151</v>
      </c>
      <c r="B776" s="42" t="s">
        <v>19961</v>
      </c>
      <c r="C776" s="42" t="s">
        <v>8547</v>
      </c>
      <c r="D776" s="42" t="s">
        <v>8548</v>
      </c>
      <c r="E776" s="42" t="s">
        <v>19961</v>
      </c>
      <c r="G776" t="str">
        <f t="shared" si="61"/>
        <v>STAG2</v>
      </c>
      <c r="H776" t="str">
        <f t="shared" si="62"/>
        <v>NM_001042750.1</v>
      </c>
      <c r="I776" t="str">
        <f t="shared" si="63"/>
        <v>ENST00000371145</v>
      </c>
      <c r="J776" t="str">
        <f t="shared" si="64"/>
        <v>ENSP00000360187</v>
      </c>
      <c r="K776" t="str">
        <f t="shared" si="65"/>
        <v>NM_001042750.1</v>
      </c>
    </row>
    <row r="777" spans="1:11" x14ac:dyDescent="0.3">
      <c r="A777" s="42" t="s">
        <v>151</v>
      </c>
      <c r="B777" s="42" t="s">
        <v>19962</v>
      </c>
      <c r="C777" s="42" t="s">
        <v>8550</v>
      </c>
      <c r="D777" s="42" t="s">
        <v>8551</v>
      </c>
      <c r="E777" s="42" t="s">
        <v>19962</v>
      </c>
      <c r="G777" t="str">
        <f t="shared" si="61"/>
        <v>STAG2</v>
      </c>
      <c r="H777" t="str">
        <f t="shared" si="62"/>
        <v>NM_001042751.1</v>
      </c>
      <c r="I777" t="str">
        <f t="shared" si="63"/>
        <v>ENST00000371144</v>
      </c>
      <c r="J777" t="str">
        <f t="shared" si="64"/>
        <v>ENSP00000360186</v>
      </c>
      <c r="K777" t="str">
        <f t="shared" si="65"/>
        <v>NM_001042751.1</v>
      </c>
    </row>
    <row r="778" spans="1:11" x14ac:dyDescent="0.3">
      <c r="A778" s="42" t="s">
        <v>151</v>
      </c>
      <c r="B778" s="42" t="s">
        <v>19963</v>
      </c>
      <c r="C778" s="42" t="s">
        <v>8536</v>
      </c>
      <c r="D778" s="42" t="s">
        <v>8537</v>
      </c>
      <c r="E778" s="42" t="s">
        <v>19963</v>
      </c>
      <c r="G778" t="str">
        <f t="shared" si="61"/>
        <v>STAG2</v>
      </c>
      <c r="H778" t="str">
        <f t="shared" si="62"/>
        <v>NM_001282418.1</v>
      </c>
      <c r="I778" t="str">
        <f t="shared" si="63"/>
        <v>ENST00000371160</v>
      </c>
      <c r="J778" t="str">
        <f t="shared" si="64"/>
        <v>ENSP00000360202</v>
      </c>
      <c r="K778" t="str">
        <f t="shared" si="65"/>
        <v>NM_001282418.1</v>
      </c>
    </row>
    <row r="779" spans="1:11" x14ac:dyDescent="0.3">
      <c r="A779" s="42" t="s">
        <v>151</v>
      </c>
      <c r="B779" s="42" t="s">
        <v>19964</v>
      </c>
      <c r="C779" s="42" t="s">
        <v>8540</v>
      </c>
      <c r="D779" s="42" t="s">
        <v>8541</v>
      </c>
      <c r="E779" s="42" t="s">
        <v>19964</v>
      </c>
      <c r="G779" t="str">
        <f t="shared" si="61"/>
        <v>STAG2</v>
      </c>
      <c r="H779" t="str">
        <f t="shared" si="62"/>
        <v>NM_006603.4</v>
      </c>
      <c r="I779" t="str">
        <f t="shared" si="63"/>
        <v>ENST00000371157</v>
      </c>
      <c r="J779" t="str">
        <f t="shared" si="64"/>
        <v>ENSP00000360199</v>
      </c>
      <c r="K779" t="str">
        <f t="shared" si="65"/>
        <v>NM_006603.4</v>
      </c>
    </row>
    <row r="780" spans="1:11" x14ac:dyDescent="0.3">
      <c r="A780" s="42" t="s">
        <v>8577</v>
      </c>
      <c r="B780" s="42" t="s">
        <v>19965</v>
      </c>
      <c r="C780" s="42" t="s">
        <v>8592</v>
      </c>
      <c r="D780" s="42" t="s">
        <v>8593</v>
      </c>
      <c r="E780" s="42" t="s">
        <v>19965</v>
      </c>
      <c r="G780" t="str">
        <f t="shared" si="61"/>
        <v>STAT3</v>
      </c>
      <c r="H780" t="str">
        <f t="shared" si="62"/>
        <v>NM_003150.3</v>
      </c>
      <c r="I780" t="str">
        <f t="shared" si="63"/>
        <v>ENST00000404395</v>
      </c>
      <c r="J780" t="str">
        <f t="shared" si="64"/>
        <v>ENSP00000384943</v>
      </c>
      <c r="K780" t="str">
        <f t="shared" si="65"/>
        <v>NM_003150.3</v>
      </c>
    </row>
    <row r="781" spans="1:11" x14ac:dyDescent="0.3">
      <c r="A781" s="42" t="s">
        <v>8577</v>
      </c>
      <c r="B781" s="42" t="s">
        <v>19966</v>
      </c>
      <c r="C781" s="42" t="s">
        <v>8580</v>
      </c>
      <c r="D781" s="42" t="s">
        <v>8581</v>
      </c>
      <c r="E781" s="42" t="s">
        <v>20123</v>
      </c>
      <c r="G781" t="str">
        <f t="shared" si="61"/>
        <v>STAT3</v>
      </c>
      <c r="H781" t="str">
        <f t="shared" si="62"/>
        <v>NM_139276.2</v>
      </c>
      <c r="I781" t="str">
        <f t="shared" si="63"/>
        <v>ENST00000264657</v>
      </c>
      <c r="J781" t="str">
        <f t="shared" si="64"/>
        <v>ENSP00000264657</v>
      </c>
      <c r="K781" t="str">
        <f t="shared" si="65"/>
        <v>NM_139276.2 (Preferred)</v>
      </c>
    </row>
    <row r="782" spans="1:11" x14ac:dyDescent="0.3">
      <c r="A782" s="42" t="s">
        <v>8577</v>
      </c>
      <c r="B782" s="42" t="s">
        <v>19967</v>
      </c>
      <c r="C782" s="42" t="s">
        <v>8585</v>
      </c>
      <c r="D782" s="42" t="s">
        <v>8586</v>
      </c>
      <c r="E782" s="42" t="s">
        <v>19967</v>
      </c>
      <c r="G782" t="str">
        <f t="shared" si="61"/>
        <v>STAT3</v>
      </c>
      <c r="H782" t="str">
        <f t="shared" si="62"/>
        <v>NM_213662.1</v>
      </c>
      <c r="I782" t="str">
        <f t="shared" si="63"/>
        <v>ENST00000585517</v>
      </c>
      <c r="J782" t="str">
        <f t="shared" si="64"/>
        <v>ENSP00000467000</v>
      </c>
      <c r="K782" t="str">
        <f t="shared" si="65"/>
        <v>NM_213662.1</v>
      </c>
    </row>
    <row r="783" spans="1:11" x14ac:dyDescent="0.3">
      <c r="A783" s="42" t="s">
        <v>8616</v>
      </c>
      <c r="B783" s="42" t="s">
        <v>19968</v>
      </c>
      <c r="C783" s="42" t="s">
        <v>8622</v>
      </c>
      <c r="D783" s="42" t="s">
        <v>8623</v>
      </c>
      <c r="E783" s="42" t="s">
        <v>20220</v>
      </c>
      <c r="G783" t="str">
        <f t="shared" si="61"/>
        <v>STK11</v>
      </c>
      <c r="H783" t="str">
        <f t="shared" si="62"/>
        <v>NM_000455.4</v>
      </c>
      <c r="I783" t="str">
        <f t="shared" si="63"/>
        <v>ENST00000326873</v>
      </c>
      <c r="J783" t="str">
        <f t="shared" si="64"/>
        <v>ENSP00000324856</v>
      </c>
      <c r="K783" t="str">
        <f t="shared" si="65"/>
        <v>NM_000455.4 (Preferred)</v>
      </c>
    </row>
    <row r="784" spans="1:11" x14ac:dyDescent="0.3">
      <c r="A784" s="42" t="s">
        <v>8641</v>
      </c>
      <c r="B784" s="42" t="s">
        <v>19969</v>
      </c>
      <c r="C784" s="42" t="s">
        <v>8660</v>
      </c>
      <c r="D784" s="42" t="s">
        <v>8661</v>
      </c>
      <c r="E784" s="42" t="s">
        <v>19969</v>
      </c>
      <c r="G784" t="str">
        <f t="shared" si="61"/>
        <v>STXBP2</v>
      </c>
      <c r="H784" t="str">
        <f t="shared" si="62"/>
        <v>NM_001127396.2</v>
      </c>
      <c r="I784" t="str">
        <f t="shared" si="63"/>
        <v>ENST00000414284</v>
      </c>
      <c r="J784" t="str">
        <f t="shared" si="64"/>
        <v>ENSP00000409471</v>
      </c>
      <c r="K784" t="str">
        <f t="shared" si="65"/>
        <v>NM_001127396.2</v>
      </c>
    </row>
    <row r="785" spans="1:11" x14ac:dyDescent="0.3">
      <c r="A785" s="42" t="s">
        <v>8641</v>
      </c>
      <c r="B785" s="42" t="s">
        <v>19970</v>
      </c>
      <c r="C785" s="42" t="s">
        <v>8651</v>
      </c>
      <c r="D785" s="42" t="s">
        <v>8652</v>
      </c>
      <c r="E785" s="42" t="s">
        <v>19970</v>
      </c>
      <c r="G785" t="str">
        <f t="shared" si="61"/>
        <v>STXBP2</v>
      </c>
      <c r="H785" t="str">
        <f t="shared" si="62"/>
        <v>NM_001272034.1</v>
      </c>
      <c r="I785" t="str">
        <f t="shared" si="63"/>
        <v>ENST00000441779</v>
      </c>
      <c r="J785" t="str">
        <f t="shared" si="64"/>
        <v>ENSP00000413606</v>
      </c>
      <c r="K785" t="str">
        <f t="shared" si="65"/>
        <v>NM_001272034.1</v>
      </c>
    </row>
    <row r="786" spans="1:11" x14ac:dyDescent="0.3">
      <c r="A786" s="42" t="s">
        <v>8641</v>
      </c>
      <c r="B786" s="42" t="s">
        <v>20214</v>
      </c>
      <c r="C786" s="42" t="s">
        <v>8655</v>
      </c>
      <c r="D786" s="42" t="s">
        <v>8656</v>
      </c>
      <c r="E786" s="42" t="s">
        <v>20221</v>
      </c>
      <c r="G786" t="str">
        <f t="shared" si="61"/>
        <v>STXBP2</v>
      </c>
      <c r="H786" t="str">
        <f t="shared" si="62"/>
        <v>NM_006949.4</v>
      </c>
      <c r="I786" t="str">
        <f t="shared" si="63"/>
        <v>ENST00000221283</v>
      </c>
      <c r="J786" t="str">
        <f t="shared" si="64"/>
        <v>ENSP00000221283</v>
      </c>
      <c r="K786" t="str">
        <f t="shared" si="65"/>
        <v>NM_006949.4 (Preferred)</v>
      </c>
    </row>
    <row r="787" spans="1:11" x14ac:dyDescent="0.3">
      <c r="A787" s="42" t="s">
        <v>8698</v>
      </c>
      <c r="B787" s="42" t="s">
        <v>19973</v>
      </c>
      <c r="C787" s="42" t="s">
        <v>8709</v>
      </c>
      <c r="D787" s="42" t="s">
        <v>8710</v>
      </c>
      <c r="E787" s="42" t="s">
        <v>19973</v>
      </c>
      <c r="G787" t="str">
        <f t="shared" si="61"/>
        <v>SUFU</v>
      </c>
      <c r="H787" t="str">
        <f t="shared" si="62"/>
        <v>NM_001178133.1</v>
      </c>
      <c r="I787" t="str">
        <f t="shared" si="63"/>
        <v>ENST00000369899</v>
      </c>
      <c r="J787" t="str">
        <f t="shared" si="64"/>
        <v>ENSP00000358915</v>
      </c>
      <c r="K787" t="str">
        <f t="shared" si="65"/>
        <v>NM_001178133.1</v>
      </c>
    </row>
    <row r="788" spans="1:11" x14ac:dyDescent="0.3">
      <c r="A788" s="42" t="s">
        <v>8698</v>
      </c>
      <c r="B788" s="42" t="s">
        <v>19974</v>
      </c>
      <c r="C788" s="42" t="s">
        <v>8701</v>
      </c>
      <c r="D788" s="42" t="s">
        <v>8702</v>
      </c>
      <c r="E788" s="42" t="s">
        <v>20222</v>
      </c>
      <c r="G788" t="str">
        <f t="shared" si="61"/>
        <v>SUFU</v>
      </c>
      <c r="H788" t="str">
        <f t="shared" si="62"/>
        <v>NM_016169.3</v>
      </c>
      <c r="I788" t="str">
        <f t="shared" si="63"/>
        <v>ENST00000369902</v>
      </c>
      <c r="J788" t="str">
        <f t="shared" si="64"/>
        <v>ENSP00000358918</v>
      </c>
      <c r="K788" t="str">
        <f t="shared" si="65"/>
        <v>NM_016169.3 (Preferred)</v>
      </c>
    </row>
    <row r="789" spans="1:11" x14ac:dyDescent="0.3">
      <c r="A789" s="42" t="s">
        <v>120</v>
      </c>
      <c r="B789" s="42" t="s">
        <v>19975</v>
      </c>
      <c r="C789" s="42" t="s">
        <v>8717</v>
      </c>
      <c r="D789" s="42" t="s">
        <v>8718</v>
      </c>
      <c r="E789" s="42" t="s">
        <v>19975</v>
      </c>
      <c r="G789" t="str">
        <f t="shared" si="61"/>
        <v>SUZ12</v>
      </c>
      <c r="H789" t="str">
        <f t="shared" si="62"/>
        <v>NM_001321207.1</v>
      </c>
      <c r="I789" t="str">
        <f t="shared" si="63"/>
        <v>ENST00000580398</v>
      </c>
      <c r="J789" t="str">
        <f t="shared" si="64"/>
        <v>ENSP00000463936</v>
      </c>
      <c r="K789" t="str">
        <f t="shared" si="65"/>
        <v>NM_001321207.1</v>
      </c>
    </row>
    <row r="790" spans="1:11" x14ac:dyDescent="0.3">
      <c r="A790" s="42" t="s">
        <v>120</v>
      </c>
      <c r="B790" s="42" t="s">
        <v>19976</v>
      </c>
      <c r="C790" s="42" t="s">
        <v>8713</v>
      </c>
      <c r="D790" s="42" t="s">
        <v>8714</v>
      </c>
      <c r="E790" s="42" t="s">
        <v>20607</v>
      </c>
      <c r="G790" t="str">
        <f t="shared" si="61"/>
        <v>SUZ12</v>
      </c>
      <c r="H790" t="str">
        <f t="shared" si="62"/>
        <v>NM_015355.3</v>
      </c>
      <c r="I790" t="str">
        <f t="shared" si="63"/>
        <v>ENST00000322652</v>
      </c>
      <c r="J790" t="str">
        <f t="shared" si="64"/>
        <v>ENSP00000316578</v>
      </c>
      <c r="K790" t="str">
        <f t="shared" si="65"/>
        <v>NM_015355.3 (Preferred)</v>
      </c>
    </row>
    <row r="791" spans="1:11" x14ac:dyDescent="0.3">
      <c r="A791" s="42" t="s">
        <v>18067</v>
      </c>
      <c r="B791" s="42" t="s">
        <v>19978</v>
      </c>
      <c r="C791" s="42" t="s">
        <v>18231</v>
      </c>
      <c r="D791" s="42" t="s">
        <v>18738</v>
      </c>
      <c r="E791" s="42" t="s">
        <v>19978</v>
      </c>
      <c r="G791" t="str">
        <f t="shared" si="61"/>
        <v>SYNE1</v>
      </c>
      <c r="H791" t="str">
        <f t="shared" si="62"/>
        <v>NM_001347702.1</v>
      </c>
      <c r="I791" t="str">
        <f t="shared" si="63"/>
        <v>ENST00000354674</v>
      </c>
      <c r="J791" t="str">
        <f t="shared" si="64"/>
        <v>ENSP00000346701</v>
      </c>
      <c r="K791" t="str">
        <f t="shared" si="65"/>
        <v>NM_001347702.1</v>
      </c>
    </row>
    <row r="792" spans="1:11" x14ac:dyDescent="0.3">
      <c r="A792" s="42" t="s">
        <v>18067</v>
      </c>
      <c r="B792" s="42" t="s">
        <v>19979</v>
      </c>
      <c r="C792" s="42" t="s">
        <v>18219</v>
      </c>
      <c r="D792" s="42" t="s">
        <v>18729</v>
      </c>
      <c r="E792" s="42" t="s">
        <v>19979</v>
      </c>
      <c r="G792" t="str">
        <f t="shared" si="61"/>
        <v>SYNE1</v>
      </c>
      <c r="H792" t="str">
        <f t="shared" si="62"/>
        <v>NM_033071.3</v>
      </c>
      <c r="I792" t="str">
        <f t="shared" si="63"/>
        <v>ENST00000423061</v>
      </c>
      <c r="J792" t="str">
        <f t="shared" si="64"/>
        <v>ENSP00000396024</v>
      </c>
      <c r="K792" t="str">
        <f t="shared" si="65"/>
        <v>NM_033071.3</v>
      </c>
    </row>
    <row r="793" spans="1:11" x14ac:dyDescent="0.3">
      <c r="A793" s="42" t="s">
        <v>18067</v>
      </c>
      <c r="B793" s="42" t="s">
        <v>20206</v>
      </c>
      <c r="C793" s="42" t="s">
        <v>18068</v>
      </c>
      <c r="D793" s="42" t="s">
        <v>18721</v>
      </c>
      <c r="E793" s="42" t="s">
        <v>20207</v>
      </c>
      <c r="G793" t="str">
        <f t="shared" si="61"/>
        <v>SYNE1</v>
      </c>
      <c r="H793" t="str">
        <f t="shared" si="62"/>
        <v>NM_182961.4</v>
      </c>
      <c r="I793" t="str">
        <f t="shared" si="63"/>
        <v>ENST00000367255</v>
      </c>
      <c r="J793" t="str">
        <f t="shared" si="64"/>
        <v>ENSP00000356224</v>
      </c>
      <c r="K793" t="str">
        <f t="shared" si="65"/>
        <v>NM_182961.4 (Preferred)</v>
      </c>
    </row>
    <row r="794" spans="1:11" x14ac:dyDescent="0.3">
      <c r="A794" s="42" t="s">
        <v>8724</v>
      </c>
      <c r="B794" s="42" t="s">
        <v>18911</v>
      </c>
      <c r="C794" s="42" t="s">
        <v>8740</v>
      </c>
      <c r="D794" s="42" t="s">
        <v>8741</v>
      </c>
      <c r="E794" s="42" t="s">
        <v>18911</v>
      </c>
      <c r="G794" t="str">
        <f t="shared" si="61"/>
        <v>TAL1</v>
      </c>
      <c r="H794" t="str">
        <f t="shared" si="62"/>
        <v>NM_001287347.2</v>
      </c>
      <c r="I794" t="str">
        <f t="shared" si="63"/>
        <v>ENST00000371884</v>
      </c>
      <c r="J794" t="str">
        <f t="shared" si="64"/>
        <v>ENSP00000360951</v>
      </c>
      <c r="K794" t="str">
        <f t="shared" si="65"/>
        <v>NM_001287347.2</v>
      </c>
    </row>
    <row r="795" spans="1:11" x14ac:dyDescent="0.3">
      <c r="A795" s="42" t="s">
        <v>8724</v>
      </c>
      <c r="B795" s="42" t="s">
        <v>18912</v>
      </c>
      <c r="C795" s="42" t="s">
        <v>8736</v>
      </c>
      <c r="D795" s="42" t="s">
        <v>8737</v>
      </c>
      <c r="E795" s="42" t="s">
        <v>18921</v>
      </c>
      <c r="G795" t="str">
        <f t="shared" si="61"/>
        <v>TAL1</v>
      </c>
      <c r="H795" t="str">
        <f t="shared" si="62"/>
        <v>NM_003189.5</v>
      </c>
      <c r="I795" t="str">
        <f t="shared" si="63"/>
        <v>ENST00000294339</v>
      </c>
      <c r="J795" t="str">
        <f t="shared" si="64"/>
        <v>ENSP00000294339</v>
      </c>
      <c r="K795" t="str">
        <f t="shared" si="65"/>
        <v>NM_003189.5 (Preferred)</v>
      </c>
    </row>
    <row r="796" spans="1:11" x14ac:dyDescent="0.3">
      <c r="A796" s="42" t="s">
        <v>8743</v>
      </c>
      <c r="B796" s="42" t="s">
        <v>20223</v>
      </c>
      <c r="C796" s="42" t="s">
        <v>8763</v>
      </c>
      <c r="D796" s="42" t="s">
        <v>8764</v>
      </c>
      <c r="E796" s="42" t="s">
        <v>20223</v>
      </c>
      <c r="G796" t="str">
        <f t="shared" si="61"/>
        <v>TCF3</v>
      </c>
      <c r="H796" t="str">
        <f t="shared" si="62"/>
        <v>NM_001136139.4</v>
      </c>
      <c r="I796" t="str">
        <f t="shared" si="63"/>
        <v>ENST00000588136</v>
      </c>
      <c r="J796" t="str">
        <f t="shared" si="64"/>
        <v>ENSP00000468487</v>
      </c>
      <c r="K796" t="str">
        <f t="shared" si="65"/>
        <v>NM_001136139.4</v>
      </c>
    </row>
    <row r="797" spans="1:11" x14ac:dyDescent="0.3">
      <c r="A797" s="42" t="s">
        <v>8743</v>
      </c>
      <c r="B797" s="42" t="s">
        <v>20224</v>
      </c>
      <c r="C797" s="42" t="s">
        <v>8753</v>
      </c>
      <c r="D797" s="42" t="s">
        <v>8754</v>
      </c>
      <c r="E797" s="42" t="s">
        <v>20225</v>
      </c>
      <c r="G797" t="str">
        <f t="shared" si="61"/>
        <v>TCF3</v>
      </c>
      <c r="H797" t="str">
        <f t="shared" si="62"/>
        <v>NM_003200.5</v>
      </c>
      <c r="I797" t="str">
        <f t="shared" si="63"/>
        <v>ENST00000262965</v>
      </c>
      <c r="J797" t="str">
        <f t="shared" si="64"/>
        <v>ENSP00000262965</v>
      </c>
      <c r="K797" t="str">
        <f t="shared" si="65"/>
        <v>NM_003200.5 (Preferred)</v>
      </c>
    </row>
    <row r="798" spans="1:11" x14ac:dyDescent="0.3">
      <c r="A798" s="42" t="s">
        <v>20301</v>
      </c>
      <c r="B798" s="42" t="s">
        <v>20299</v>
      </c>
      <c r="C798" s="42" t="s">
        <v>3012</v>
      </c>
      <c r="D798" s="42" t="s">
        <v>3013</v>
      </c>
      <c r="E798" s="42" t="s">
        <v>20300</v>
      </c>
      <c r="G798" t="str">
        <f t="shared" si="61"/>
        <v>TENT5C</v>
      </c>
      <c r="H798" t="str">
        <f t="shared" si="62"/>
        <v>NM_017709.4</v>
      </c>
      <c r="I798" t="str">
        <f t="shared" si="63"/>
        <v>ENST00000369448</v>
      </c>
      <c r="J798" t="str">
        <f t="shared" si="64"/>
        <v>ENSP00000358458</v>
      </c>
      <c r="K798" t="str">
        <f t="shared" si="65"/>
        <v>NM_017709.4 (Preferred)</v>
      </c>
    </row>
    <row r="799" spans="1:11" x14ac:dyDescent="0.3">
      <c r="A799" s="42" t="s">
        <v>8798</v>
      </c>
      <c r="B799" s="42" t="s">
        <v>8799</v>
      </c>
      <c r="C799" s="42" t="s">
        <v>8799</v>
      </c>
      <c r="D799" s="42" t="s">
        <v>9550</v>
      </c>
      <c r="E799" s="42" t="s">
        <v>20124</v>
      </c>
      <c r="G799" t="str">
        <f t="shared" si="61"/>
        <v>TERC</v>
      </c>
      <c r="H799" t="str">
        <f t="shared" si="62"/>
        <v>ENST00000602385</v>
      </c>
      <c r="I799" t="str">
        <f t="shared" si="63"/>
        <v>ENST00000602385</v>
      </c>
      <c r="J799" t="str">
        <f t="shared" si="64"/>
        <v>(blank)</v>
      </c>
      <c r="K799" t="str">
        <f t="shared" si="65"/>
        <v>ENST00000602385 (Preferred)</v>
      </c>
    </row>
    <row r="800" spans="1:11" x14ac:dyDescent="0.3">
      <c r="A800" s="42" t="s">
        <v>8798</v>
      </c>
      <c r="B800" s="42" t="s">
        <v>19987</v>
      </c>
      <c r="C800" s="42" t="s">
        <v>8803</v>
      </c>
      <c r="D800" s="42" t="s">
        <v>9550</v>
      </c>
      <c r="E800" s="42" t="s">
        <v>19987</v>
      </c>
      <c r="G800" t="str">
        <f t="shared" si="61"/>
        <v>TERC</v>
      </c>
      <c r="H800" t="str">
        <f t="shared" si="62"/>
        <v>NR_001566.1</v>
      </c>
      <c r="I800" t="str">
        <f t="shared" si="63"/>
        <v>ENST00000363312</v>
      </c>
      <c r="J800" t="str">
        <f t="shared" si="64"/>
        <v>(blank)</v>
      </c>
      <c r="K800" t="str">
        <f t="shared" si="65"/>
        <v>NR_001566.1</v>
      </c>
    </row>
    <row r="801" spans="1:11" x14ac:dyDescent="0.3">
      <c r="A801" s="42" t="s">
        <v>128</v>
      </c>
      <c r="B801" s="42" t="s">
        <v>19988</v>
      </c>
      <c r="C801" s="42" t="s">
        <v>8819</v>
      </c>
      <c r="D801" s="42" t="s">
        <v>8820</v>
      </c>
      <c r="E801" s="42" t="s">
        <v>19988</v>
      </c>
      <c r="G801" t="str">
        <f t="shared" si="61"/>
        <v>TERT</v>
      </c>
      <c r="H801" t="str">
        <f t="shared" si="62"/>
        <v>NM_001193376.1</v>
      </c>
      <c r="I801" t="str">
        <f t="shared" si="63"/>
        <v>ENST00000334602</v>
      </c>
      <c r="J801" t="str">
        <f t="shared" si="64"/>
        <v>ENSP00000334346</v>
      </c>
      <c r="K801" t="str">
        <f t="shared" si="65"/>
        <v>NM_001193376.1</v>
      </c>
    </row>
    <row r="802" spans="1:11" x14ac:dyDescent="0.3">
      <c r="A802" s="42" t="s">
        <v>128</v>
      </c>
      <c r="B802" s="42" t="s">
        <v>19989</v>
      </c>
      <c r="C802" s="42" t="s">
        <v>8811</v>
      </c>
      <c r="D802" s="42" t="s">
        <v>8812</v>
      </c>
      <c r="E802" s="42" t="s">
        <v>20580</v>
      </c>
      <c r="G802" t="str">
        <f t="shared" si="61"/>
        <v>TERT</v>
      </c>
      <c r="H802" t="str">
        <f t="shared" si="62"/>
        <v>NM_198253.2</v>
      </c>
      <c r="I802" t="str">
        <f t="shared" si="63"/>
        <v>ENST00000310581</v>
      </c>
      <c r="J802" t="str">
        <f t="shared" si="64"/>
        <v>ENSP00000309572</v>
      </c>
      <c r="K802" t="str">
        <f t="shared" si="65"/>
        <v>NM_198253.2 (Preferred)</v>
      </c>
    </row>
    <row r="803" spans="1:11" x14ac:dyDescent="0.3">
      <c r="A803" s="42" t="s">
        <v>127</v>
      </c>
      <c r="B803" s="42" t="s">
        <v>19990</v>
      </c>
      <c r="C803" s="42" t="s">
        <v>8845</v>
      </c>
      <c r="D803" s="42" t="s">
        <v>8846</v>
      </c>
      <c r="E803" s="42" t="s">
        <v>20102</v>
      </c>
      <c r="G803" t="str">
        <f t="shared" si="61"/>
        <v>TET2</v>
      </c>
      <c r="H803" t="str">
        <f t="shared" si="62"/>
        <v>NM_001127208.2</v>
      </c>
      <c r="I803" t="str">
        <f t="shared" si="63"/>
        <v>ENST00000380013</v>
      </c>
      <c r="J803" t="str">
        <f t="shared" si="64"/>
        <v>ENSP00000369351</v>
      </c>
      <c r="K803" t="str">
        <f t="shared" si="65"/>
        <v>NM_001127208.2 (Preferred)</v>
      </c>
    </row>
    <row r="804" spans="1:11" x14ac:dyDescent="0.3">
      <c r="A804" s="42" t="s">
        <v>127</v>
      </c>
      <c r="B804" s="42" t="s">
        <v>19991</v>
      </c>
      <c r="C804" s="42" t="s">
        <v>8848</v>
      </c>
      <c r="D804" s="42" t="s">
        <v>8849</v>
      </c>
      <c r="E804" s="42" t="s">
        <v>19991</v>
      </c>
      <c r="G804" t="str">
        <f t="shared" si="61"/>
        <v>TET2</v>
      </c>
      <c r="H804" t="str">
        <f t="shared" si="62"/>
        <v>NM_017628.4</v>
      </c>
      <c r="I804" t="str">
        <f t="shared" si="63"/>
        <v>ENST00000305737</v>
      </c>
      <c r="J804" t="str">
        <f t="shared" si="64"/>
        <v>ENSP00000306705</v>
      </c>
      <c r="K804" t="str">
        <f t="shared" si="65"/>
        <v>NM_017628.4</v>
      </c>
    </row>
    <row r="805" spans="1:11" x14ac:dyDescent="0.3">
      <c r="A805" s="42" t="s">
        <v>8863</v>
      </c>
      <c r="B805" s="42" t="s">
        <v>19992</v>
      </c>
      <c r="C805" s="42" t="s">
        <v>8868</v>
      </c>
      <c r="D805" s="42" t="s">
        <v>8869</v>
      </c>
      <c r="E805" s="42" t="s">
        <v>20229</v>
      </c>
      <c r="G805" t="str">
        <f t="shared" si="61"/>
        <v>TGFBR2</v>
      </c>
      <c r="H805" t="str">
        <f t="shared" si="62"/>
        <v>NM_001024847.2</v>
      </c>
      <c r="I805" t="str">
        <f t="shared" si="63"/>
        <v>ENST00000359013</v>
      </c>
      <c r="J805" t="str">
        <f t="shared" si="64"/>
        <v>ENSP00000351905</v>
      </c>
      <c r="K805" t="str">
        <f t="shared" si="65"/>
        <v>NM_001024847.2 (Preferred)</v>
      </c>
    </row>
    <row r="806" spans="1:11" x14ac:dyDescent="0.3">
      <c r="A806" s="42" t="s">
        <v>8863</v>
      </c>
      <c r="B806" s="42" t="s">
        <v>19993</v>
      </c>
      <c r="C806" s="42" t="s">
        <v>8864</v>
      </c>
      <c r="D806" s="42" t="s">
        <v>8865</v>
      </c>
      <c r="E806" s="42" t="s">
        <v>19993</v>
      </c>
      <c r="G806" t="str">
        <f t="shared" si="61"/>
        <v>TGFBR2</v>
      </c>
      <c r="H806" t="str">
        <f t="shared" si="62"/>
        <v>NM_003242.5</v>
      </c>
      <c r="I806" t="str">
        <f t="shared" si="63"/>
        <v>ENST00000295754</v>
      </c>
      <c r="J806" t="str">
        <f t="shared" si="64"/>
        <v>ENSP00000295754</v>
      </c>
      <c r="K806" t="str">
        <f t="shared" si="65"/>
        <v>NM_003242.5</v>
      </c>
    </row>
    <row r="807" spans="1:11" x14ac:dyDescent="0.3">
      <c r="A807" s="42" t="s">
        <v>8872</v>
      </c>
      <c r="B807" s="42" t="s">
        <v>20228</v>
      </c>
      <c r="C807" s="42" t="s">
        <v>20226</v>
      </c>
      <c r="D807" s="42" t="s">
        <v>20227</v>
      </c>
      <c r="E807" s="42" t="s">
        <v>20228</v>
      </c>
      <c r="G807" t="str">
        <f t="shared" si="61"/>
        <v>TNFAIP3</v>
      </c>
      <c r="H807" t="str">
        <f t="shared" si="62"/>
        <v>NM_001270508.2</v>
      </c>
      <c r="I807" t="str">
        <f t="shared" si="63"/>
        <v>ENST00000612899</v>
      </c>
      <c r="J807" t="str">
        <f t="shared" si="64"/>
        <v>ENSP00000481570</v>
      </c>
      <c r="K807" t="str">
        <f t="shared" si="65"/>
        <v>NM_001270508.2</v>
      </c>
    </row>
    <row r="808" spans="1:11" x14ac:dyDescent="0.3">
      <c r="A808" s="42" t="s">
        <v>8872</v>
      </c>
      <c r="B808" s="42" t="s">
        <v>19996</v>
      </c>
      <c r="C808" s="42" t="s">
        <v>8875</v>
      </c>
      <c r="D808" s="42" t="s">
        <v>8876</v>
      </c>
      <c r="E808" s="42" t="s">
        <v>20230</v>
      </c>
      <c r="G808" t="str">
        <f t="shared" si="61"/>
        <v>TNFAIP3</v>
      </c>
      <c r="H808" t="str">
        <f t="shared" si="62"/>
        <v>NM_006290.3</v>
      </c>
      <c r="I808" t="str">
        <f t="shared" si="63"/>
        <v>ENST00000237289</v>
      </c>
      <c r="J808" t="str">
        <f t="shared" si="64"/>
        <v>ENSP00000237289</v>
      </c>
      <c r="K808" t="str">
        <f t="shared" si="65"/>
        <v>NM_006290.3 (Preferred)</v>
      </c>
    </row>
    <row r="809" spans="1:11" x14ac:dyDescent="0.3">
      <c r="A809" s="42" t="s">
        <v>8888</v>
      </c>
      <c r="B809" s="42" t="s">
        <v>19997</v>
      </c>
      <c r="C809" s="42" t="s">
        <v>8897</v>
      </c>
      <c r="D809" s="42" t="s">
        <v>8898</v>
      </c>
      <c r="E809" s="42" t="s">
        <v>20231</v>
      </c>
      <c r="G809" t="str">
        <f t="shared" si="61"/>
        <v>TNFRSF13B</v>
      </c>
      <c r="H809" t="str">
        <f t="shared" si="62"/>
        <v>NM_012452.2</v>
      </c>
      <c r="I809" t="str">
        <f t="shared" si="63"/>
        <v>ENST00000261652</v>
      </c>
      <c r="J809" t="str">
        <f t="shared" si="64"/>
        <v>ENSP00000261652</v>
      </c>
      <c r="K809" t="str">
        <f t="shared" si="65"/>
        <v>NM_012452.2 (Preferred)</v>
      </c>
    </row>
    <row r="810" spans="1:11" x14ac:dyDescent="0.3">
      <c r="A810" s="42" t="s">
        <v>8912</v>
      </c>
      <c r="B810" s="42" t="s">
        <v>19998</v>
      </c>
      <c r="C810" s="42" t="s">
        <v>8935</v>
      </c>
      <c r="D810" s="42" t="s">
        <v>8936</v>
      </c>
      <c r="E810" s="42" t="s">
        <v>19998</v>
      </c>
      <c r="G810" t="str">
        <f t="shared" si="61"/>
        <v>TNFRSF14</v>
      </c>
      <c r="H810" t="str">
        <f t="shared" si="62"/>
        <v>NM_001297605.1</v>
      </c>
      <c r="I810" t="str">
        <f t="shared" si="63"/>
        <v>ENST00000426449</v>
      </c>
      <c r="J810" t="str">
        <f t="shared" si="64"/>
        <v>ENSP00000411854</v>
      </c>
      <c r="K810" t="str">
        <f t="shared" si="65"/>
        <v>NM_001297605.1</v>
      </c>
    </row>
    <row r="811" spans="1:11" x14ac:dyDescent="0.3">
      <c r="A811" s="42" t="s">
        <v>8912</v>
      </c>
      <c r="B811" s="42" t="s">
        <v>19999</v>
      </c>
      <c r="C811" s="42" t="s">
        <v>8919</v>
      </c>
      <c r="D811" s="42" t="s">
        <v>8920</v>
      </c>
      <c r="E811" s="42" t="s">
        <v>20232</v>
      </c>
      <c r="G811" t="str">
        <f t="shared" si="61"/>
        <v>TNFRSF14</v>
      </c>
      <c r="H811" t="str">
        <f t="shared" si="62"/>
        <v>NM_003820.3</v>
      </c>
      <c r="I811" t="str">
        <f t="shared" si="63"/>
        <v>ENST00000355716</v>
      </c>
      <c r="J811" t="str">
        <f t="shared" si="64"/>
        <v>ENSP00000347948</v>
      </c>
      <c r="K811" t="str">
        <f t="shared" si="65"/>
        <v>NM_003820.3 (Preferred)</v>
      </c>
    </row>
    <row r="812" spans="1:11" x14ac:dyDescent="0.3">
      <c r="A812" s="42" t="s">
        <v>8952</v>
      </c>
      <c r="B812" s="42" t="s">
        <v>20000</v>
      </c>
      <c r="C812" s="42" t="s">
        <v>8961</v>
      </c>
      <c r="D812" s="42" t="s">
        <v>8962</v>
      </c>
      <c r="E812" s="42" t="s">
        <v>20098</v>
      </c>
      <c r="G812" t="str">
        <f t="shared" si="61"/>
        <v>TP53</v>
      </c>
      <c r="H812" t="str">
        <f t="shared" si="62"/>
        <v>NM_000546.5</v>
      </c>
      <c r="I812" t="str">
        <f t="shared" si="63"/>
        <v>ENST00000269305</v>
      </c>
      <c r="J812" t="str">
        <f t="shared" si="64"/>
        <v>ENSP00000269305</v>
      </c>
      <c r="K812" t="str">
        <f t="shared" si="65"/>
        <v>NM_000546.5 (Preferred)</v>
      </c>
    </row>
    <row r="813" spans="1:11" x14ac:dyDescent="0.3">
      <c r="A813" s="42" t="s">
        <v>8952</v>
      </c>
      <c r="B813" s="42" t="s">
        <v>20001</v>
      </c>
      <c r="C813" s="42" t="s">
        <v>8964</v>
      </c>
      <c r="D813" s="42" t="s">
        <v>8965</v>
      </c>
      <c r="E813" s="42" t="s">
        <v>20001</v>
      </c>
      <c r="G813" t="str">
        <f t="shared" si="61"/>
        <v>TP53</v>
      </c>
      <c r="H813" t="str">
        <f t="shared" si="62"/>
        <v>NM_001126112.2</v>
      </c>
      <c r="I813" t="str">
        <f t="shared" si="63"/>
        <v>ENST00000445888</v>
      </c>
      <c r="J813" t="str">
        <f t="shared" si="64"/>
        <v>ENSP00000391478</v>
      </c>
      <c r="K813" t="str">
        <f t="shared" si="65"/>
        <v>NM_001126112.2</v>
      </c>
    </row>
    <row r="814" spans="1:11" x14ac:dyDescent="0.3">
      <c r="A814" s="42" t="s">
        <v>8952</v>
      </c>
      <c r="B814" s="42" t="s">
        <v>20002</v>
      </c>
      <c r="C814" s="42" t="s">
        <v>8958</v>
      </c>
      <c r="D814" s="42" t="s">
        <v>8959</v>
      </c>
      <c r="E814" s="42" t="s">
        <v>20002</v>
      </c>
      <c r="G814" t="str">
        <f t="shared" si="61"/>
        <v>TP53</v>
      </c>
      <c r="H814" t="str">
        <f t="shared" si="62"/>
        <v>NM_001126113.2</v>
      </c>
      <c r="I814" t="str">
        <f t="shared" si="63"/>
        <v>ENST00000455263</v>
      </c>
      <c r="J814" t="str">
        <f t="shared" si="64"/>
        <v>ENSP00000398846</v>
      </c>
      <c r="K814" t="str">
        <f t="shared" si="65"/>
        <v>NM_001126113.2</v>
      </c>
    </row>
    <row r="815" spans="1:11" x14ac:dyDescent="0.3">
      <c r="A815" s="42" t="s">
        <v>8952</v>
      </c>
      <c r="B815" s="42" t="s">
        <v>20003</v>
      </c>
      <c r="C815" s="42" t="s">
        <v>20077</v>
      </c>
      <c r="D815" s="42" t="s">
        <v>20078</v>
      </c>
      <c r="E815" s="42" t="s">
        <v>20003</v>
      </c>
      <c r="G815" t="str">
        <f t="shared" si="61"/>
        <v>TP53</v>
      </c>
      <c r="H815" t="str">
        <f t="shared" si="62"/>
        <v>NM_001126114.2</v>
      </c>
      <c r="I815" t="str">
        <f t="shared" si="63"/>
        <v>ENST00000617185</v>
      </c>
      <c r="J815" t="str">
        <f t="shared" si="64"/>
        <v>ENSP00000482258</v>
      </c>
      <c r="K815" t="str">
        <f t="shared" si="65"/>
        <v>NM_001126114.2</v>
      </c>
    </row>
    <row r="816" spans="1:11" x14ac:dyDescent="0.3">
      <c r="A816" s="42" t="s">
        <v>8952</v>
      </c>
      <c r="B816" s="42" t="s">
        <v>20004</v>
      </c>
      <c r="C816" s="42" t="s">
        <v>8995</v>
      </c>
      <c r="D816" s="42" t="s">
        <v>20080</v>
      </c>
      <c r="E816" s="42" t="s">
        <v>20004</v>
      </c>
      <c r="G816" t="str">
        <f t="shared" si="61"/>
        <v>TP53</v>
      </c>
      <c r="H816" t="str">
        <f t="shared" si="62"/>
        <v>NM_001126115.1</v>
      </c>
      <c r="I816" t="str">
        <f t="shared" si="63"/>
        <v>ENST00000504937</v>
      </c>
      <c r="J816" t="str">
        <f t="shared" si="64"/>
        <v>ENSP00000481179</v>
      </c>
      <c r="K816" t="str">
        <f t="shared" si="65"/>
        <v>NM_001126115.1</v>
      </c>
    </row>
    <row r="817" spans="1:11" x14ac:dyDescent="0.3">
      <c r="A817" s="42" t="s">
        <v>8952</v>
      </c>
      <c r="B817" s="42" t="s">
        <v>20005</v>
      </c>
      <c r="C817" s="42" t="s">
        <v>8991</v>
      </c>
      <c r="D817" s="42" t="s">
        <v>20079</v>
      </c>
      <c r="E817" s="42" t="s">
        <v>20005</v>
      </c>
      <c r="G817" t="str">
        <f t="shared" si="61"/>
        <v>TP53</v>
      </c>
      <c r="H817" t="str">
        <f t="shared" si="62"/>
        <v>NM_001126116.1</v>
      </c>
      <c r="I817" t="str">
        <f t="shared" si="63"/>
        <v>ENST00000510385</v>
      </c>
      <c r="J817" t="str">
        <f t="shared" si="64"/>
        <v>ENSP00000478499</v>
      </c>
      <c r="K817" t="str">
        <f t="shared" si="65"/>
        <v>NM_001126116.1</v>
      </c>
    </row>
    <row r="818" spans="1:11" x14ac:dyDescent="0.3">
      <c r="A818" s="42" t="s">
        <v>8952</v>
      </c>
      <c r="B818" s="42" t="s">
        <v>20006</v>
      </c>
      <c r="C818" s="42" t="s">
        <v>8993</v>
      </c>
      <c r="D818" s="42" t="s">
        <v>20081</v>
      </c>
      <c r="E818" s="42" t="s">
        <v>20006</v>
      </c>
      <c r="G818" t="str">
        <f t="shared" si="61"/>
        <v>TP53</v>
      </c>
      <c r="H818" t="str">
        <f t="shared" si="62"/>
        <v>NM_001126117.1</v>
      </c>
      <c r="I818" t="str">
        <f t="shared" si="63"/>
        <v>ENST00000504290</v>
      </c>
      <c r="J818" t="str">
        <f t="shared" si="64"/>
        <v>ENSP00000282209</v>
      </c>
      <c r="K818" t="str">
        <f t="shared" si="65"/>
        <v>NM_001126117.1</v>
      </c>
    </row>
    <row r="819" spans="1:11" x14ac:dyDescent="0.3">
      <c r="A819" s="42" t="s">
        <v>8952</v>
      </c>
      <c r="B819" s="42" t="s">
        <v>20007</v>
      </c>
      <c r="C819" s="42" t="s">
        <v>20082</v>
      </c>
      <c r="D819" s="42" t="s">
        <v>20083</v>
      </c>
      <c r="E819" s="42" t="s">
        <v>20007</v>
      </c>
      <c r="G819" t="str">
        <f t="shared" si="61"/>
        <v>TP53</v>
      </c>
      <c r="H819" t="str">
        <f t="shared" si="62"/>
        <v>NM_001126118.1</v>
      </c>
      <c r="I819" t="str">
        <f t="shared" si="63"/>
        <v>ENST00000610292</v>
      </c>
      <c r="J819" t="str">
        <f t="shared" si="64"/>
        <v>ENSP00000478219</v>
      </c>
      <c r="K819" t="str">
        <f t="shared" si="65"/>
        <v>NM_001126118.1</v>
      </c>
    </row>
    <row r="820" spans="1:11" x14ac:dyDescent="0.3">
      <c r="A820" s="42" t="s">
        <v>8952</v>
      </c>
      <c r="B820" s="42" t="s">
        <v>20008</v>
      </c>
      <c r="C820" s="42" t="s">
        <v>20084</v>
      </c>
      <c r="D820" s="42" t="s">
        <v>20085</v>
      </c>
      <c r="E820" s="42" t="s">
        <v>20008</v>
      </c>
      <c r="G820" t="str">
        <f t="shared" si="61"/>
        <v>TP53</v>
      </c>
      <c r="H820" t="str">
        <f t="shared" si="62"/>
        <v>NM_001276695.1</v>
      </c>
      <c r="I820" t="str">
        <f t="shared" si="63"/>
        <v>ENST00000610538</v>
      </c>
      <c r="J820" t="str">
        <f t="shared" si="64"/>
        <v>ENSP00000480868</v>
      </c>
      <c r="K820" t="str">
        <f t="shared" si="65"/>
        <v>NM_001276695.1</v>
      </c>
    </row>
    <row r="821" spans="1:11" x14ac:dyDescent="0.3">
      <c r="A821" s="42" t="s">
        <v>8952</v>
      </c>
      <c r="B821" s="42" t="s">
        <v>20009</v>
      </c>
      <c r="C821" s="42" t="s">
        <v>20086</v>
      </c>
      <c r="D821" s="42" t="s">
        <v>20087</v>
      </c>
      <c r="E821" s="42" t="s">
        <v>20009</v>
      </c>
      <c r="G821" t="str">
        <f t="shared" si="61"/>
        <v>TP53</v>
      </c>
      <c r="H821" t="str">
        <f t="shared" si="62"/>
        <v>NM_001276696.1</v>
      </c>
      <c r="I821" t="str">
        <f t="shared" si="63"/>
        <v>ENST00000622645</v>
      </c>
      <c r="J821" t="str">
        <f t="shared" si="64"/>
        <v>ENSP00000482222</v>
      </c>
      <c r="K821" t="str">
        <f t="shared" si="65"/>
        <v>NM_001276696.1</v>
      </c>
    </row>
    <row r="822" spans="1:11" x14ac:dyDescent="0.3">
      <c r="A822" s="42" t="s">
        <v>8952</v>
      </c>
      <c r="B822" s="42" t="s">
        <v>20010</v>
      </c>
      <c r="C822" s="42" t="s">
        <v>20088</v>
      </c>
      <c r="D822" s="42" t="s">
        <v>20089</v>
      </c>
      <c r="E822" s="42" t="s">
        <v>20010</v>
      </c>
      <c r="G822" t="str">
        <f t="shared" si="61"/>
        <v>TP53</v>
      </c>
      <c r="H822" t="str">
        <f t="shared" si="62"/>
        <v>NM_001276697.1</v>
      </c>
      <c r="I822" t="str">
        <f t="shared" si="63"/>
        <v>ENST00000619186</v>
      </c>
      <c r="J822" t="str">
        <f t="shared" si="64"/>
        <v>ENSP00000484375</v>
      </c>
      <c r="K822" t="str">
        <f t="shared" si="65"/>
        <v>NM_001276697.1</v>
      </c>
    </row>
    <row r="823" spans="1:11" x14ac:dyDescent="0.3">
      <c r="A823" s="42" t="s">
        <v>8952</v>
      </c>
      <c r="B823" s="42" t="s">
        <v>20011</v>
      </c>
      <c r="C823" s="42" t="s">
        <v>20090</v>
      </c>
      <c r="D823" s="42" t="s">
        <v>20091</v>
      </c>
      <c r="E823" s="42" t="s">
        <v>20011</v>
      </c>
      <c r="G823" t="str">
        <f t="shared" si="61"/>
        <v>TP53</v>
      </c>
      <c r="H823" t="str">
        <f t="shared" si="62"/>
        <v>NM_001276698.1</v>
      </c>
      <c r="I823" t="str">
        <f t="shared" si="63"/>
        <v>ENST00000618944</v>
      </c>
      <c r="J823" t="str">
        <f t="shared" si="64"/>
        <v>ENSP00000481401</v>
      </c>
      <c r="K823" t="str">
        <f t="shared" si="65"/>
        <v>NM_001276698.1</v>
      </c>
    </row>
    <row r="824" spans="1:11" x14ac:dyDescent="0.3">
      <c r="A824" s="42" t="s">
        <v>8952</v>
      </c>
      <c r="B824" s="42" t="s">
        <v>20012</v>
      </c>
      <c r="C824" s="42" t="s">
        <v>20092</v>
      </c>
      <c r="D824" s="42" t="s">
        <v>20093</v>
      </c>
      <c r="E824" s="42" t="s">
        <v>20012</v>
      </c>
      <c r="G824" t="str">
        <f t="shared" si="61"/>
        <v>TP53</v>
      </c>
      <c r="H824" t="str">
        <f t="shared" si="62"/>
        <v>NM_001276699.1</v>
      </c>
      <c r="I824" t="str">
        <f t="shared" si="63"/>
        <v>ENST00000610623</v>
      </c>
      <c r="J824" t="str">
        <f t="shared" si="64"/>
        <v>ENSP00000477531</v>
      </c>
      <c r="K824" t="str">
        <f t="shared" si="65"/>
        <v>NM_001276699.1</v>
      </c>
    </row>
    <row r="825" spans="1:11" x14ac:dyDescent="0.3">
      <c r="A825" s="42" t="s">
        <v>8952</v>
      </c>
      <c r="B825" s="42" t="s">
        <v>20013</v>
      </c>
      <c r="C825" s="42" t="s">
        <v>20094</v>
      </c>
      <c r="D825" s="42" t="s">
        <v>20095</v>
      </c>
      <c r="E825" s="42" t="s">
        <v>20013</v>
      </c>
      <c r="G825" t="str">
        <f t="shared" si="61"/>
        <v>TP53</v>
      </c>
      <c r="H825" t="str">
        <f t="shared" si="62"/>
        <v>NM_001276760.1</v>
      </c>
      <c r="I825" t="str">
        <f t="shared" si="63"/>
        <v>ENST00000620739</v>
      </c>
      <c r="J825" t="str">
        <f t="shared" si="64"/>
        <v>ENSP00000481638</v>
      </c>
      <c r="K825" t="str">
        <f t="shared" si="65"/>
        <v>NM_001276760.1</v>
      </c>
    </row>
    <row r="826" spans="1:11" x14ac:dyDescent="0.3">
      <c r="A826" s="42" t="s">
        <v>8952</v>
      </c>
      <c r="B826" s="42" t="s">
        <v>20014</v>
      </c>
      <c r="C826" s="42" t="s">
        <v>20096</v>
      </c>
      <c r="D826" s="42" t="s">
        <v>20097</v>
      </c>
      <c r="E826" s="42" t="s">
        <v>20014</v>
      </c>
      <c r="G826" t="str">
        <f t="shared" si="61"/>
        <v>TP53</v>
      </c>
      <c r="H826" t="str">
        <f t="shared" si="62"/>
        <v>NM_001276761.1</v>
      </c>
      <c r="I826" t="str">
        <f t="shared" si="63"/>
        <v>ENST00000619485</v>
      </c>
      <c r="J826" t="str">
        <f t="shared" si="64"/>
        <v>ENSP00000482537</v>
      </c>
      <c r="K826" t="str">
        <f t="shared" si="65"/>
        <v>NM_001276761.1</v>
      </c>
    </row>
    <row r="827" spans="1:11" x14ac:dyDescent="0.3">
      <c r="A827" s="42" t="s">
        <v>8999</v>
      </c>
      <c r="B827" s="42" t="s">
        <v>20015</v>
      </c>
      <c r="C827" s="42" t="s">
        <v>9000</v>
      </c>
      <c r="D827" s="42" t="s">
        <v>9001</v>
      </c>
      <c r="E827" s="42" t="s">
        <v>20233</v>
      </c>
      <c r="G827" t="str">
        <f t="shared" si="61"/>
        <v>TPMT</v>
      </c>
      <c r="H827" t="str">
        <f t="shared" si="62"/>
        <v>NM_000367.4</v>
      </c>
      <c r="I827" t="str">
        <f t="shared" si="63"/>
        <v>ENST00000309983</v>
      </c>
      <c r="J827" t="str">
        <f t="shared" si="64"/>
        <v>ENSP00000312304</v>
      </c>
      <c r="K827" t="str">
        <f t="shared" si="65"/>
        <v>NM_000367.4 (Preferred)</v>
      </c>
    </row>
    <row r="828" spans="1:11" x14ac:dyDescent="0.3">
      <c r="A828" s="42" t="s">
        <v>9004</v>
      </c>
      <c r="B828" s="42" t="s">
        <v>20018</v>
      </c>
      <c r="C828" s="42" t="s">
        <v>9023</v>
      </c>
      <c r="D828" s="42" t="s">
        <v>9024</v>
      </c>
      <c r="E828" s="42" t="s">
        <v>20018</v>
      </c>
      <c r="G828" t="str">
        <f t="shared" si="61"/>
        <v>TRAF3</v>
      </c>
      <c r="H828" t="str">
        <f t="shared" si="62"/>
        <v>NM_001199427.1</v>
      </c>
      <c r="I828" t="str">
        <f t="shared" si="63"/>
        <v>ENST00000539721</v>
      </c>
      <c r="J828" t="str">
        <f t="shared" si="64"/>
        <v>ENSP00000445998</v>
      </c>
      <c r="K828" t="str">
        <f t="shared" si="65"/>
        <v>NM_001199427.1</v>
      </c>
    </row>
    <row r="829" spans="1:11" x14ac:dyDescent="0.3">
      <c r="A829" s="42" t="s">
        <v>9004</v>
      </c>
      <c r="B829" s="42" t="s">
        <v>20019</v>
      </c>
      <c r="C829" s="42" t="s">
        <v>9008</v>
      </c>
      <c r="D829" s="42" t="s">
        <v>9009</v>
      </c>
      <c r="E829" s="42" t="s">
        <v>20234</v>
      </c>
      <c r="G829" t="str">
        <f t="shared" si="61"/>
        <v>TRAF3</v>
      </c>
      <c r="H829" t="str">
        <f t="shared" si="62"/>
        <v>NM_003300.3</v>
      </c>
      <c r="I829" t="str">
        <f t="shared" si="63"/>
        <v>ENST00000560371</v>
      </c>
      <c r="J829" t="str">
        <f t="shared" si="64"/>
        <v>ENSP00000454207</v>
      </c>
      <c r="K829" t="str">
        <f t="shared" si="65"/>
        <v>NM_003300.3 (Preferred)</v>
      </c>
    </row>
    <row r="830" spans="1:11" x14ac:dyDescent="0.3">
      <c r="A830" s="42" t="s">
        <v>9004</v>
      </c>
      <c r="B830" s="42" t="s">
        <v>20021</v>
      </c>
      <c r="C830" s="42" t="s">
        <v>9017</v>
      </c>
      <c r="D830" s="42" t="s">
        <v>9018</v>
      </c>
      <c r="E830" s="42" t="s">
        <v>20021</v>
      </c>
      <c r="G830" t="str">
        <f t="shared" si="61"/>
        <v>TRAF3</v>
      </c>
      <c r="H830" t="str">
        <f t="shared" si="62"/>
        <v>NM_145725.2</v>
      </c>
      <c r="I830" t="str">
        <f t="shared" si="63"/>
        <v>ENST00000392745</v>
      </c>
      <c r="J830" t="str">
        <f t="shared" si="64"/>
        <v>ENSP00000376500</v>
      </c>
      <c r="K830" t="str">
        <f t="shared" si="65"/>
        <v>NM_145725.2</v>
      </c>
    </row>
    <row r="831" spans="1:11" x14ac:dyDescent="0.3">
      <c r="A831" s="42" t="s">
        <v>9004</v>
      </c>
      <c r="B831" s="42" t="s">
        <v>20020</v>
      </c>
      <c r="C831" s="42" t="s">
        <v>9013</v>
      </c>
      <c r="D831" s="42" t="s">
        <v>9014</v>
      </c>
      <c r="E831" s="42" t="s">
        <v>20020</v>
      </c>
      <c r="G831" t="str">
        <f t="shared" si="61"/>
        <v>TRAF3</v>
      </c>
      <c r="H831" t="str">
        <f t="shared" si="62"/>
        <v>NM_145726.2</v>
      </c>
      <c r="I831" t="str">
        <f t="shared" si="63"/>
        <v>ENST00000347662</v>
      </c>
      <c r="J831" t="str">
        <f t="shared" si="64"/>
        <v>ENSP00000328003</v>
      </c>
      <c r="K831" t="str">
        <f t="shared" si="65"/>
        <v>NM_145726.2</v>
      </c>
    </row>
    <row r="832" spans="1:11" x14ac:dyDescent="0.3">
      <c r="A832" s="42" t="s">
        <v>9035</v>
      </c>
      <c r="B832" s="42" t="s">
        <v>20022</v>
      </c>
      <c r="C832" s="42" t="s">
        <v>9042</v>
      </c>
      <c r="D832" s="42" t="s">
        <v>9043</v>
      </c>
      <c r="E832" s="42" t="s">
        <v>20239</v>
      </c>
      <c r="G832" t="str">
        <f t="shared" si="61"/>
        <v>TSC1</v>
      </c>
      <c r="H832" t="str">
        <f t="shared" si="62"/>
        <v>NM_000368.4</v>
      </c>
      <c r="I832" t="str">
        <f t="shared" si="63"/>
        <v>ENST00000298552</v>
      </c>
      <c r="J832" t="str">
        <f t="shared" si="64"/>
        <v>ENSP00000298552</v>
      </c>
      <c r="K832" t="str">
        <f t="shared" si="65"/>
        <v>NM_000368.4 (Preferred)</v>
      </c>
    </row>
    <row r="833" spans="1:11" x14ac:dyDescent="0.3">
      <c r="A833" s="42" t="s">
        <v>9035</v>
      </c>
      <c r="B833" s="42" t="s">
        <v>20023</v>
      </c>
      <c r="C833" s="42" t="s">
        <v>20235</v>
      </c>
      <c r="D833" s="42" t="s">
        <v>20236</v>
      </c>
      <c r="E833" s="42" t="s">
        <v>20023</v>
      </c>
      <c r="G833" t="str">
        <f t="shared" si="61"/>
        <v>TSC1</v>
      </c>
      <c r="H833" t="str">
        <f t="shared" si="62"/>
        <v>NM_001162426.1</v>
      </c>
      <c r="I833" t="str">
        <f t="shared" si="63"/>
        <v>ENST00000642617</v>
      </c>
      <c r="J833" t="str">
        <f t="shared" si="64"/>
        <v>ENSP00000493773</v>
      </c>
      <c r="K833" t="str">
        <f t="shared" si="65"/>
        <v>NM_001162426.1</v>
      </c>
    </row>
    <row r="834" spans="1:11" x14ac:dyDescent="0.3">
      <c r="A834" s="42" t="s">
        <v>9035</v>
      </c>
      <c r="B834" s="42" t="s">
        <v>20024</v>
      </c>
      <c r="C834" s="42" t="s">
        <v>20237</v>
      </c>
      <c r="D834" s="42" t="s">
        <v>20238</v>
      </c>
      <c r="E834" s="42" t="s">
        <v>20024</v>
      </c>
      <c r="G834" t="str">
        <f t="shared" si="61"/>
        <v>TSC1</v>
      </c>
      <c r="H834" t="str">
        <f t="shared" si="62"/>
        <v>NM_001162427.1</v>
      </c>
      <c r="I834" t="str">
        <f t="shared" si="63"/>
        <v>ENST00000643072</v>
      </c>
      <c r="J834" t="str">
        <f t="shared" si="64"/>
        <v>ENSP00000496691</v>
      </c>
      <c r="K834" t="str">
        <f t="shared" si="65"/>
        <v>NM_001162427.1</v>
      </c>
    </row>
    <row r="835" spans="1:11" x14ac:dyDescent="0.3">
      <c r="A835" s="42" t="s">
        <v>9058</v>
      </c>
      <c r="B835" s="42" t="s">
        <v>20030</v>
      </c>
      <c r="C835" s="42" t="s">
        <v>9075</v>
      </c>
      <c r="D835" s="42" t="s">
        <v>9076</v>
      </c>
      <c r="E835" s="42" t="s">
        <v>20581</v>
      </c>
      <c r="G835" t="str">
        <f t="shared" si="61"/>
        <v>TSC2</v>
      </c>
      <c r="H835" t="str">
        <f t="shared" si="62"/>
        <v>NM_000548.4</v>
      </c>
      <c r="I835" t="str">
        <f t="shared" si="63"/>
        <v>ENST00000219476</v>
      </c>
      <c r="J835" t="str">
        <f t="shared" si="64"/>
        <v>ENSP00000219476</v>
      </c>
      <c r="K835" t="str">
        <f t="shared" si="65"/>
        <v>NM_000548.4 (Preferred)</v>
      </c>
    </row>
    <row r="836" spans="1:11" x14ac:dyDescent="0.3">
      <c r="A836" s="42" t="s">
        <v>9058</v>
      </c>
      <c r="B836" s="42" t="s">
        <v>20028</v>
      </c>
      <c r="C836" s="42" t="s">
        <v>9089</v>
      </c>
      <c r="D836" s="42" t="s">
        <v>9090</v>
      </c>
      <c r="E836" s="42" t="s">
        <v>20028</v>
      </c>
      <c r="G836" t="str">
        <f t="shared" si="61"/>
        <v>TSC2</v>
      </c>
      <c r="H836" t="str">
        <f t="shared" si="62"/>
        <v>NM_001077183.2</v>
      </c>
      <c r="I836" t="str">
        <f t="shared" si="63"/>
        <v>ENST00000401874</v>
      </c>
      <c r="J836" t="str">
        <f t="shared" si="64"/>
        <v>ENSP00000384468</v>
      </c>
      <c r="K836" t="str">
        <f t="shared" si="65"/>
        <v>NM_001077183.2</v>
      </c>
    </row>
    <row r="837" spans="1:11" x14ac:dyDescent="0.3">
      <c r="A837" s="42" t="s">
        <v>9058</v>
      </c>
      <c r="B837" s="42" t="s">
        <v>20029</v>
      </c>
      <c r="C837" s="42" t="s">
        <v>9079</v>
      </c>
      <c r="D837" s="42" t="s">
        <v>9080</v>
      </c>
      <c r="E837" s="42" t="s">
        <v>20029</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3">
      <c r="A838" s="42" t="s">
        <v>9058</v>
      </c>
      <c r="B838" s="42" t="s">
        <v>20027</v>
      </c>
      <c r="C838" s="42" t="s">
        <v>9093</v>
      </c>
      <c r="D838" s="42" t="s">
        <v>9094</v>
      </c>
      <c r="E838" s="42" t="s">
        <v>20027</v>
      </c>
      <c r="G838" t="str">
        <f t="shared" si="66"/>
        <v>TSC2</v>
      </c>
      <c r="H838" t="str">
        <f t="shared" si="67"/>
        <v>NM_001318827.1</v>
      </c>
      <c r="I838" t="str">
        <f t="shared" si="68"/>
        <v>ENST00000439673</v>
      </c>
      <c r="J838" t="str">
        <f t="shared" si="69"/>
        <v>ENSP00000399232</v>
      </c>
      <c r="K838" t="str">
        <f t="shared" si="70"/>
        <v>NM_001318827.1</v>
      </c>
    </row>
    <row r="839" spans="1:11" x14ac:dyDescent="0.3">
      <c r="A839" s="42" t="s">
        <v>9058</v>
      </c>
      <c r="B839" s="42" t="s">
        <v>20025</v>
      </c>
      <c r="C839" s="42" t="s">
        <v>9096</v>
      </c>
      <c r="D839" s="42" t="s">
        <v>9097</v>
      </c>
      <c r="E839" s="42" t="s">
        <v>20025</v>
      </c>
      <c r="G839" t="str">
        <f t="shared" si="66"/>
        <v>TSC2</v>
      </c>
      <c r="H839" t="str">
        <f t="shared" si="67"/>
        <v>NM_001318829.1</v>
      </c>
      <c r="I839" t="str">
        <f t="shared" si="68"/>
        <v>ENST00000382538</v>
      </c>
      <c r="J839" t="str">
        <f t="shared" si="69"/>
        <v>ENSP00000371978</v>
      </c>
      <c r="K839" t="str">
        <f t="shared" si="70"/>
        <v>NM_001318829.1</v>
      </c>
    </row>
    <row r="840" spans="1:11" x14ac:dyDescent="0.3">
      <c r="A840" s="42" t="s">
        <v>9058</v>
      </c>
      <c r="B840" s="42" t="s">
        <v>20031</v>
      </c>
      <c r="C840" s="42" t="s">
        <v>9086</v>
      </c>
      <c r="D840" s="42" t="s">
        <v>9087</v>
      </c>
      <c r="E840" s="42" t="s">
        <v>20031</v>
      </c>
      <c r="G840" t="str">
        <f t="shared" si="66"/>
        <v>TSC2</v>
      </c>
      <c r="H840" t="str">
        <f t="shared" si="67"/>
        <v>NM_001318832.1</v>
      </c>
      <c r="I840" t="str">
        <f t="shared" si="68"/>
        <v>ENST00000568454</v>
      </c>
      <c r="J840" t="str">
        <f t="shared" si="69"/>
        <v>ENSP00000454487</v>
      </c>
      <c r="K840" t="str">
        <f t="shared" si="70"/>
        <v>NM_001318832.1</v>
      </c>
    </row>
    <row r="841" spans="1:11" x14ac:dyDescent="0.3">
      <c r="A841" s="42" t="s">
        <v>9130</v>
      </c>
      <c r="B841" s="42" t="s">
        <v>20034</v>
      </c>
      <c r="C841" s="42" t="s">
        <v>9140</v>
      </c>
      <c r="D841" s="42" t="s">
        <v>9141</v>
      </c>
      <c r="E841" s="42" t="s">
        <v>20241</v>
      </c>
      <c r="G841" t="str">
        <f t="shared" si="66"/>
        <v>TSHR</v>
      </c>
      <c r="H841" t="str">
        <f t="shared" si="67"/>
        <v>NM_000369.2</v>
      </c>
      <c r="I841" t="str">
        <f t="shared" si="68"/>
        <v>ENST00000298171</v>
      </c>
      <c r="J841" t="str">
        <f t="shared" si="69"/>
        <v>ENSP00000298171</v>
      </c>
      <c r="K841" t="str">
        <f t="shared" si="70"/>
        <v>NM_000369.2 (Preferred)</v>
      </c>
    </row>
    <row r="842" spans="1:11" x14ac:dyDescent="0.3">
      <c r="A842" s="42" t="s">
        <v>9130</v>
      </c>
      <c r="B842" s="42" t="s">
        <v>20032</v>
      </c>
      <c r="C842" s="42" t="s">
        <v>9144</v>
      </c>
      <c r="D842" s="42" t="s">
        <v>9145</v>
      </c>
      <c r="E842" s="42" t="s">
        <v>20032</v>
      </c>
      <c r="G842" t="str">
        <f t="shared" si="66"/>
        <v>TSHR</v>
      </c>
      <c r="H842" t="str">
        <f t="shared" si="67"/>
        <v>NM_001018036.2</v>
      </c>
      <c r="I842" t="str">
        <f t="shared" si="68"/>
        <v>ENST00000342443</v>
      </c>
      <c r="J842" t="str">
        <f t="shared" si="69"/>
        <v>ENSP00000340113</v>
      </c>
      <c r="K842" t="str">
        <f t="shared" si="70"/>
        <v>NM_001018036.2</v>
      </c>
    </row>
    <row r="843" spans="1:11" x14ac:dyDescent="0.3">
      <c r="A843" s="42" t="s">
        <v>9130</v>
      </c>
      <c r="B843" s="42" t="s">
        <v>20033</v>
      </c>
      <c r="C843" s="42" t="s">
        <v>9151</v>
      </c>
      <c r="D843" s="42" t="s">
        <v>9152</v>
      </c>
      <c r="E843" s="42" t="s">
        <v>20033</v>
      </c>
      <c r="G843" t="str">
        <f t="shared" si="66"/>
        <v>TSHR</v>
      </c>
      <c r="H843" t="str">
        <f t="shared" si="67"/>
        <v>NM_001142626.2</v>
      </c>
      <c r="I843" t="str">
        <f t="shared" si="68"/>
        <v>ENST00000554435</v>
      </c>
      <c r="J843" t="str">
        <f t="shared" si="69"/>
        <v>ENSP00000450549</v>
      </c>
      <c r="K843" t="str">
        <f t="shared" si="70"/>
        <v>NM_001142626.2</v>
      </c>
    </row>
    <row r="844" spans="1:11" x14ac:dyDescent="0.3">
      <c r="A844" s="42" t="s">
        <v>9159</v>
      </c>
      <c r="B844" s="42" t="s">
        <v>20240</v>
      </c>
      <c r="C844" s="42" t="s">
        <v>9160</v>
      </c>
      <c r="D844" s="42" t="s">
        <v>9161</v>
      </c>
      <c r="E844" s="42" t="s">
        <v>20242</v>
      </c>
      <c r="G844" t="str">
        <f t="shared" si="66"/>
        <v>TUBA3C</v>
      </c>
      <c r="H844" t="str">
        <f t="shared" si="67"/>
        <v>NM_006001.3</v>
      </c>
      <c r="I844" t="str">
        <f t="shared" si="68"/>
        <v>ENST00000400113</v>
      </c>
      <c r="J844" t="str">
        <f t="shared" si="69"/>
        <v>ENSP00000382982</v>
      </c>
      <c r="K844" t="str">
        <f t="shared" si="70"/>
        <v>NM_006001.3 (Preferred)</v>
      </c>
    </row>
    <row r="845" spans="1:11" x14ac:dyDescent="0.3">
      <c r="A845" s="42" t="s">
        <v>9164</v>
      </c>
      <c r="B845" s="42" t="s">
        <v>20037</v>
      </c>
      <c r="C845" s="42" t="s">
        <v>9181</v>
      </c>
      <c r="D845" s="42" t="s">
        <v>9182</v>
      </c>
      <c r="E845" s="42" t="s">
        <v>20037</v>
      </c>
      <c r="G845" t="str">
        <f t="shared" si="66"/>
        <v>U2AF1</v>
      </c>
      <c r="H845" t="str">
        <f t="shared" si="67"/>
        <v>NM_001025203.1</v>
      </c>
      <c r="I845" t="str">
        <f t="shared" si="68"/>
        <v>ENST00000380276</v>
      </c>
      <c r="J845" t="str">
        <f t="shared" si="69"/>
        <v>ENSP00000369629</v>
      </c>
      <c r="K845" t="str">
        <f t="shared" si="70"/>
        <v>NM_001025203.1</v>
      </c>
    </row>
    <row r="846" spans="1:11" x14ac:dyDescent="0.3">
      <c r="A846" s="42" t="s">
        <v>9164</v>
      </c>
      <c r="B846" s="42" t="s">
        <v>20036</v>
      </c>
      <c r="C846" s="42" t="s">
        <v>9174</v>
      </c>
      <c r="D846" s="42" t="s">
        <v>9175</v>
      </c>
      <c r="E846" s="42" t="s">
        <v>20036</v>
      </c>
      <c r="G846" t="str">
        <f t="shared" si="66"/>
        <v>U2AF1</v>
      </c>
      <c r="H846" t="str">
        <f t="shared" si="67"/>
        <v>NM_001025204.1</v>
      </c>
      <c r="I846" t="str">
        <f t="shared" si="68"/>
        <v>ENST00000398137</v>
      </c>
      <c r="J846" t="str">
        <f t="shared" si="69"/>
        <v>ENSP00000381205</v>
      </c>
      <c r="K846" t="str">
        <f t="shared" si="70"/>
        <v>NM_001025204.1</v>
      </c>
    </row>
    <row r="847" spans="1:11" x14ac:dyDescent="0.3">
      <c r="A847" s="42" t="s">
        <v>9164</v>
      </c>
      <c r="B847" s="42" t="s">
        <v>20038</v>
      </c>
      <c r="C847" s="42" t="s">
        <v>9177</v>
      </c>
      <c r="D847" s="42" t="s">
        <v>9178</v>
      </c>
      <c r="E847" s="42" t="s">
        <v>20243</v>
      </c>
      <c r="G847" t="str">
        <f t="shared" si="66"/>
        <v>U2AF1</v>
      </c>
      <c r="H847" t="str">
        <f t="shared" si="67"/>
        <v>NM_006758.2</v>
      </c>
      <c r="I847" t="str">
        <f t="shared" si="68"/>
        <v>ENST00000291552</v>
      </c>
      <c r="J847" t="str">
        <f t="shared" si="69"/>
        <v>ENSP00000291552</v>
      </c>
      <c r="K847" t="str">
        <f t="shared" si="70"/>
        <v>NM_006758.2 (Preferred)</v>
      </c>
    </row>
    <row r="848" spans="1:11" x14ac:dyDescent="0.3">
      <c r="A848" s="42" t="s">
        <v>9197</v>
      </c>
      <c r="B848" s="42" t="s">
        <v>20039</v>
      </c>
      <c r="C848" s="42" t="s">
        <v>9204</v>
      </c>
      <c r="D848" s="42" t="s">
        <v>9205</v>
      </c>
      <c r="E848" s="42" t="s">
        <v>20244</v>
      </c>
      <c r="G848" t="str">
        <f t="shared" si="66"/>
        <v>U2AF2</v>
      </c>
      <c r="H848" t="str">
        <f t="shared" si="67"/>
        <v>NM_001012478.1</v>
      </c>
      <c r="I848" t="str">
        <f t="shared" si="68"/>
        <v>ENST00000450554</v>
      </c>
      <c r="J848" t="str">
        <f t="shared" si="69"/>
        <v>ENSP00000388475</v>
      </c>
      <c r="K848" t="str">
        <f t="shared" si="70"/>
        <v>NM_001012478.1 (Preferred)</v>
      </c>
    </row>
    <row r="849" spans="1:11" x14ac:dyDescent="0.3">
      <c r="A849" s="42" t="s">
        <v>9197</v>
      </c>
      <c r="B849" s="42" t="s">
        <v>20040</v>
      </c>
      <c r="C849" s="42" t="s">
        <v>9208</v>
      </c>
      <c r="D849" s="42" t="s">
        <v>9209</v>
      </c>
      <c r="E849" s="42" t="s">
        <v>20040</v>
      </c>
      <c r="G849" t="str">
        <f t="shared" si="66"/>
        <v>U2AF2</v>
      </c>
      <c r="H849" t="str">
        <f t="shared" si="67"/>
        <v>NM_007279.2</v>
      </c>
      <c r="I849" t="str">
        <f t="shared" si="68"/>
        <v>ENST00000308924</v>
      </c>
      <c r="J849" t="str">
        <f t="shared" si="69"/>
        <v>ENSP00000307863</v>
      </c>
      <c r="K849" t="str">
        <f t="shared" si="70"/>
        <v>NM_007279.2</v>
      </c>
    </row>
    <row r="850" spans="1:11" x14ac:dyDescent="0.3">
      <c r="A850" s="42" t="s">
        <v>9221</v>
      </c>
      <c r="B850" s="42" t="s">
        <v>20041</v>
      </c>
      <c r="C850" s="42" t="s">
        <v>9224</v>
      </c>
      <c r="D850" s="42" t="s">
        <v>9225</v>
      </c>
      <c r="E850" s="42" t="s">
        <v>20245</v>
      </c>
      <c r="G850" t="str">
        <f t="shared" si="66"/>
        <v>VHL</v>
      </c>
      <c r="H850" t="str">
        <f t="shared" si="67"/>
        <v>NM_000551.3</v>
      </c>
      <c r="I850" t="str">
        <f t="shared" si="68"/>
        <v>ENST00000256474</v>
      </c>
      <c r="J850" t="str">
        <f t="shared" si="69"/>
        <v>ENSP00000256474</v>
      </c>
      <c r="K850" t="str">
        <f t="shared" si="70"/>
        <v>NM_000551.3 (Preferred)</v>
      </c>
    </row>
    <row r="851" spans="1:11" x14ac:dyDescent="0.3">
      <c r="A851" s="42" t="s">
        <v>9221</v>
      </c>
      <c r="B851" s="42" t="s">
        <v>20042</v>
      </c>
      <c r="C851" s="42" t="s">
        <v>9229</v>
      </c>
      <c r="D851" s="42" t="s">
        <v>9230</v>
      </c>
      <c r="E851" s="42" t="s">
        <v>20042</v>
      </c>
      <c r="G851" t="str">
        <f t="shared" si="66"/>
        <v>VHL</v>
      </c>
      <c r="H851" t="str">
        <f t="shared" si="67"/>
        <v>NM_198156.2</v>
      </c>
      <c r="I851" t="str">
        <f t="shared" si="68"/>
        <v>ENST00000345392</v>
      </c>
      <c r="J851" t="str">
        <f t="shared" si="69"/>
        <v>ENSP00000344757</v>
      </c>
      <c r="K851" t="str">
        <f t="shared" si="70"/>
        <v>NM_198156.2</v>
      </c>
    </row>
    <row r="852" spans="1:11" x14ac:dyDescent="0.3">
      <c r="A852" s="42" t="s">
        <v>9233</v>
      </c>
      <c r="B852" s="42" t="s">
        <v>20043</v>
      </c>
      <c r="C852" s="42" t="s">
        <v>9249</v>
      </c>
      <c r="D852" s="42" t="s">
        <v>9250</v>
      </c>
      <c r="E852" s="42" t="s">
        <v>20252</v>
      </c>
      <c r="G852" t="str">
        <f t="shared" si="66"/>
        <v>WAS</v>
      </c>
      <c r="H852" t="str">
        <f t="shared" si="67"/>
        <v>NM_000377.2</v>
      </c>
      <c r="I852" t="str">
        <f t="shared" si="68"/>
        <v>ENST00000376701</v>
      </c>
      <c r="J852" t="str">
        <f t="shared" si="69"/>
        <v>ENSP00000365891</v>
      </c>
      <c r="K852" t="str">
        <f t="shared" si="70"/>
        <v>NM_000377.2 (Preferred)</v>
      </c>
    </row>
    <row r="853" spans="1:11" x14ac:dyDescent="0.3">
      <c r="A853" s="42" t="s">
        <v>9261</v>
      </c>
      <c r="B853" s="42" t="s">
        <v>20246</v>
      </c>
      <c r="C853" s="42" t="s">
        <v>9305</v>
      </c>
      <c r="D853" s="42" t="s">
        <v>9306</v>
      </c>
      <c r="E853" s="42" t="s">
        <v>20246</v>
      </c>
      <c r="G853" t="str">
        <f t="shared" si="66"/>
        <v>WHSC1</v>
      </c>
      <c r="H853" t="str">
        <f t="shared" si="67"/>
        <v>NM_001042424.3</v>
      </c>
      <c r="I853" t="str">
        <f t="shared" si="68"/>
        <v>ENST00000508803</v>
      </c>
      <c r="J853" t="str">
        <f t="shared" si="69"/>
        <v>ENSP00000423972</v>
      </c>
      <c r="K853" t="str">
        <f t="shared" si="70"/>
        <v>NM_001042424.3</v>
      </c>
    </row>
    <row r="854" spans="1:11" x14ac:dyDescent="0.3">
      <c r="A854" s="42" t="s">
        <v>9261</v>
      </c>
      <c r="B854" s="42" t="s">
        <v>20247</v>
      </c>
      <c r="C854" s="42" t="s">
        <v>9301</v>
      </c>
      <c r="D854" s="42" t="s">
        <v>9302</v>
      </c>
      <c r="E854" s="42" t="s">
        <v>20247</v>
      </c>
      <c r="G854" t="str">
        <f t="shared" si="66"/>
        <v>WHSC1</v>
      </c>
      <c r="H854" t="str">
        <f t="shared" si="67"/>
        <v>NM_007331.1</v>
      </c>
      <c r="I854" t="str">
        <f t="shared" si="68"/>
        <v>ENST00000420906</v>
      </c>
      <c r="J854" t="str">
        <f t="shared" si="69"/>
        <v>ENSP00000399251</v>
      </c>
      <c r="K854" t="str">
        <f t="shared" si="70"/>
        <v>NM_007331.1</v>
      </c>
    </row>
    <row r="855" spans="1:11" x14ac:dyDescent="0.3">
      <c r="A855" s="42" t="s">
        <v>9261</v>
      </c>
      <c r="B855" s="42" t="s">
        <v>20248</v>
      </c>
      <c r="C855" s="42" t="s">
        <v>9291</v>
      </c>
      <c r="D855" s="42" t="s">
        <v>9292</v>
      </c>
      <c r="E855" s="42" t="s">
        <v>20253</v>
      </c>
      <c r="G855" t="str">
        <f t="shared" si="66"/>
        <v>WHSC1</v>
      </c>
      <c r="H855" t="str">
        <f t="shared" si="67"/>
        <v>NM_133330.2</v>
      </c>
      <c r="I855" t="str">
        <f t="shared" si="68"/>
        <v>ENST00000382895</v>
      </c>
      <c r="J855" t="str">
        <f t="shared" si="69"/>
        <v>ENSP00000372351</v>
      </c>
      <c r="K855" t="str">
        <f t="shared" si="70"/>
        <v>NM_133330.2 (Preferred)</v>
      </c>
    </row>
    <row r="856" spans="1:11" x14ac:dyDescent="0.3">
      <c r="A856" s="42" t="s">
        <v>9261</v>
      </c>
      <c r="B856" s="42" t="s">
        <v>20249</v>
      </c>
      <c r="C856" s="42" t="s">
        <v>9295</v>
      </c>
      <c r="D856" s="42" t="s">
        <v>9296</v>
      </c>
      <c r="E856" s="42" t="s">
        <v>20249</v>
      </c>
      <c r="G856" t="str">
        <f t="shared" si="66"/>
        <v>WHSC1</v>
      </c>
      <c r="H856" t="str">
        <f t="shared" si="67"/>
        <v>NM_133331.2</v>
      </c>
      <c r="I856" t="str">
        <f t="shared" si="68"/>
        <v>ENST00000382892</v>
      </c>
      <c r="J856" t="str">
        <f t="shared" si="69"/>
        <v>ENSP00000372348</v>
      </c>
      <c r="K856" t="str">
        <f t="shared" si="70"/>
        <v>NM_133331.2</v>
      </c>
    </row>
    <row r="857" spans="1:11" x14ac:dyDescent="0.3">
      <c r="A857" s="42" t="s">
        <v>9261</v>
      </c>
      <c r="B857" s="42" t="s">
        <v>20250</v>
      </c>
      <c r="C857" s="42" t="s">
        <v>9288</v>
      </c>
      <c r="D857" s="42" t="s">
        <v>9289</v>
      </c>
      <c r="E857" s="42" t="s">
        <v>20250</v>
      </c>
      <c r="G857" t="str">
        <f t="shared" si="66"/>
        <v>WHSC1</v>
      </c>
      <c r="H857" t="str">
        <f t="shared" si="67"/>
        <v>NM_133334.2</v>
      </c>
      <c r="I857" t="str">
        <f t="shared" si="68"/>
        <v>ENST00000398261</v>
      </c>
      <c r="J857" t="str">
        <f t="shared" si="69"/>
        <v>ENSP00000381311</v>
      </c>
      <c r="K857" t="str">
        <f t="shared" si="70"/>
        <v>NM_133334.2</v>
      </c>
    </row>
    <row r="858" spans="1:11" x14ac:dyDescent="0.3">
      <c r="A858" s="42" t="s">
        <v>9261</v>
      </c>
      <c r="B858" s="42" t="s">
        <v>20251</v>
      </c>
      <c r="C858" s="42" t="s">
        <v>9298</v>
      </c>
      <c r="D858" s="42" t="s">
        <v>9299</v>
      </c>
      <c r="E858" s="42" t="s">
        <v>20251</v>
      </c>
      <c r="G858" t="str">
        <f t="shared" si="66"/>
        <v>WHSC1</v>
      </c>
      <c r="H858" t="str">
        <f t="shared" si="67"/>
        <v>NM_133335.3</v>
      </c>
      <c r="I858" t="str">
        <f t="shared" si="68"/>
        <v>ENST00000382891</v>
      </c>
      <c r="J858" t="str">
        <f t="shared" si="69"/>
        <v>ENSP00000372347</v>
      </c>
      <c r="K858" t="str">
        <f t="shared" si="70"/>
        <v>NM_133335.3</v>
      </c>
    </row>
    <row r="859" spans="1:11" x14ac:dyDescent="0.3">
      <c r="A859" s="42" t="s">
        <v>136</v>
      </c>
      <c r="B859" s="42" t="s">
        <v>18844</v>
      </c>
      <c r="C859" s="42" t="s">
        <v>9337</v>
      </c>
      <c r="D859" s="42" t="s">
        <v>9338</v>
      </c>
      <c r="E859" s="42" t="s">
        <v>20125</v>
      </c>
      <c r="G859" t="str">
        <f t="shared" si="66"/>
        <v>WRN</v>
      </c>
      <c r="H859" t="str">
        <f t="shared" si="67"/>
        <v>NM_000553.5</v>
      </c>
      <c r="I859" t="str">
        <f t="shared" si="68"/>
        <v>ENST00000298139</v>
      </c>
      <c r="J859" t="str">
        <f t="shared" si="69"/>
        <v>ENSP00000298139</v>
      </c>
      <c r="K859" t="str">
        <f t="shared" si="70"/>
        <v>NM_000553.5 (Preferred)</v>
      </c>
    </row>
    <row r="860" spans="1:11" x14ac:dyDescent="0.3">
      <c r="A860" s="42" t="s">
        <v>9346</v>
      </c>
      <c r="B860" s="42" t="s">
        <v>18889</v>
      </c>
      <c r="C860" s="42" t="s">
        <v>9354</v>
      </c>
      <c r="D860" s="42" t="s">
        <v>9355</v>
      </c>
      <c r="E860" s="42" t="s">
        <v>18889</v>
      </c>
      <c r="G860" t="str">
        <f t="shared" si="66"/>
        <v>WT1</v>
      </c>
      <c r="H860" t="str">
        <f t="shared" si="67"/>
        <v>NM_000378.5</v>
      </c>
      <c r="I860" t="str">
        <f t="shared" si="68"/>
        <v>ENST00000452863</v>
      </c>
      <c r="J860" t="str">
        <f t="shared" si="69"/>
        <v>ENSP00000415516</v>
      </c>
      <c r="K860" t="str">
        <f t="shared" si="70"/>
        <v>NM_000378.5</v>
      </c>
    </row>
    <row r="861" spans="1:11" x14ac:dyDescent="0.3">
      <c r="A861" s="42" t="s">
        <v>9346</v>
      </c>
      <c r="B861" s="42" t="s">
        <v>18890</v>
      </c>
      <c r="C861" s="42" t="s">
        <v>9358</v>
      </c>
      <c r="D861" s="42" t="s">
        <v>9359</v>
      </c>
      <c r="E861" s="42" t="s">
        <v>18890</v>
      </c>
      <c r="G861" t="str">
        <f t="shared" si="66"/>
        <v>WT1</v>
      </c>
      <c r="H861" t="str">
        <f t="shared" si="67"/>
        <v>NM_001198551.1</v>
      </c>
      <c r="I861" t="str">
        <f t="shared" si="68"/>
        <v>ENST00000379079</v>
      </c>
      <c r="J861" t="str">
        <f t="shared" si="69"/>
        <v>ENSP00000368370</v>
      </c>
      <c r="K861" t="str">
        <f t="shared" si="70"/>
        <v>NM_001198551.1</v>
      </c>
    </row>
    <row r="862" spans="1:11" x14ac:dyDescent="0.3">
      <c r="A862" s="42" t="s">
        <v>9346</v>
      </c>
      <c r="B862" s="42" t="s">
        <v>18891</v>
      </c>
      <c r="C862" s="42" t="s">
        <v>9362</v>
      </c>
      <c r="D862" s="42" t="s">
        <v>9363</v>
      </c>
      <c r="E862" s="42" t="s">
        <v>18891</v>
      </c>
      <c r="G862" t="str">
        <f t="shared" si="66"/>
        <v>WT1</v>
      </c>
      <c r="H862" t="str">
        <f t="shared" si="67"/>
        <v>NM_001198552.1</v>
      </c>
      <c r="I862" t="str">
        <f t="shared" si="68"/>
        <v>ENST00000530998</v>
      </c>
      <c r="J862" t="str">
        <f t="shared" si="69"/>
        <v>ENSP00000435307</v>
      </c>
      <c r="K862" t="str">
        <f t="shared" si="70"/>
        <v>NM_001198552.1</v>
      </c>
    </row>
    <row r="863" spans="1:11" x14ac:dyDescent="0.3">
      <c r="A863" s="42" t="s">
        <v>9346</v>
      </c>
      <c r="B863" s="42" t="s">
        <v>18888</v>
      </c>
      <c r="C863" s="42" t="s">
        <v>9366</v>
      </c>
      <c r="D863" s="42" t="s">
        <v>9367</v>
      </c>
      <c r="E863" s="42" t="s">
        <v>18888</v>
      </c>
      <c r="G863" t="str">
        <f t="shared" si="66"/>
        <v>WT1</v>
      </c>
      <c r="H863" t="str">
        <f t="shared" si="67"/>
        <v>NM_024424.4</v>
      </c>
      <c r="I863" t="str">
        <f t="shared" si="68"/>
        <v>ENST00000448076</v>
      </c>
      <c r="J863" t="str">
        <f t="shared" si="69"/>
        <v>ENSP00000413452</v>
      </c>
      <c r="K863" t="str">
        <f t="shared" si="70"/>
        <v>NM_024424.4</v>
      </c>
    </row>
    <row r="864" spans="1:11" x14ac:dyDescent="0.3">
      <c r="A864" s="42" t="s">
        <v>9346</v>
      </c>
      <c r="B864" s="42" t="s">
        <v>18887</v>
      </c>
      <c r="C864" s="42" t="s">
        <v>9350</v>
      </c>
      <c r="D864" s="42" t="s">
        <v>9351</v>
      </c>
      <c r="E864" s="42" t="s">
        <v>18892</v>
      </c>
      <c r="G864" t="str">
        <f t="shared" si="66"/>
        <v>WT1</v>
      </c>
      <c r="H864" t="str">
        <f t="shared" si="67"/>
        <v>NM_024426.5</v>
      </c>
      <c r="I864" t="str">
        <f t="shared" si="68"/>
        <v>ENST00000332351</v>
      </c>
      <c r="J864" t="str">
        <f t="shared" si="69"/>
        <v>ENSP00000331327</v>
      </c>
      <c r="K864" t="str">
        <f t="shared" si="70"/>
        <v>NM_024426.5 (Preferred)</v>
      </c>
    </row>
    <row r="865" spans="1:11" x14ac:dyDescent="0.3">
      <c r="A865" s="42" t="s">
        <v>114</v>
      </c>
      <c r="B865" s="42" t="s">
        <v>20048</v>
      </c>
      <c r="C865" s="42" t="s">
        <v>9395</v>
      </c>
      <c r="D865" s="42" t="s">
        <v>9396</v>
      </c>
      <c r="E865" s="42" t="s">
        <v>20582</v>
      </c>
      <c r="G865" t="str">
        <f t="shared" si="66"/>
        <v>XPO1</v>
      </c>
      <c r="H865" t="str">
        <f t="shared" si="67"/>
        <v>NM_003400.3</v>
      </c>
      <c r="I865" t="str">
        <f t="shared" si="68"/>
        <v>ENST00000401558</v>
      </c>
      <c r="J865" t="str">
        <f t="shared" si="69"/>
        <v>ENSP00000384863</v>
      </c>
      <c r="K865" t="str">
        <f t="shared" si="70"/>
        <v>NM_003400.3 (Preferred)</v>
      </c>
    </row>
    <row r="866" spans="1:11" x14ac:dyDescent="0.3">
      <c r="A866" s="42" t="s">
        <v>9440</v>
      </c>
      <c r="B866" s="42" t="s">
        <v>20583</v>
      </c>
      <c r="C866" s="42" t="s">
        <v>9443</v>
      </c>
      <c r="D866" s="42" t="s">
        <v>9444</v>
      </c>
      <c r="E866" s="42" t="s">
        <v>20584</v>
      </c>
      <c r="G866" t="str">
        <f t="shared" si="66"/>
        <v>XRCC2</v>
      </c>
      <c r="H866" t="str">
        <f t="shared" si="67"/>
        <v>NM_005431.2</v>
      </c>
      <c r="I866" t="str">
        <f t="shared" si="68"/>
        <v>ENST00000359321</v>
      </c>
      <c r="J866" t="str">
        <f t="shared" si="69"/>
        <v>ENSP00000352271</v>
      </c>
      <c r="K866" t="str">
        <f t="shared" si="70"/>
        <v>NM_005431.2 (Preferred)</v>
      </c>
    </row>
    <row r="867" spans="1:11" x14ac:dyDescent="0.3">
      <c r="A867" s="42" t="s">
        <v>9447</v>
      </c>
      <c r="B867" s="42" t="s">
        <v>20052</v>
      </c>
      <c r="C867" s="42" t="s">
        <v>9465</v>
      </c>
      <c r="D867" s="42" t="s">
        <v>9466</v>
      </c>
      <c r="E867" s="42" t="s">
        <v>20052</v>
      </c>
      <c r="G867" t="str">
        <f t="shared" si="66"/>
        <v>XRCC3</v>
      </c>
      <c r="H867" t="str">
        <f t="shared" si="67"/>
        <v>NM_001100118.1</v>
      </c>
      <c r="I867" t="str">
        <f t="shared" si="68"/>
        <v>ENST00000352127</v>
      </c>
      <c r="J867" t="str">
        <f t="shared" si="69"/>
        <v>ENSP00000343392</v>
      </c>
      <c r="K867" t="str">
        <f t="shared" si="70"/>
        <v>NM_001100118.1</v>
      </c>
    </row>
    <row r="868" spans="1:11" x14ac:dyDescent="0.3">
      <c r="A868" s="42" t="s">
        <v>9447</v>
      </c>
      <c r="B868" s="42" t="s">
        <v>20050</v>
      </c>
      <c r="C868" s="42" t="s">
        <v>9468</v>
      </c>
      <c r="D868" s="42" t="s">
        <v>9469</v>
      </c>
      <c r="E868" s="42" t="s">
        <v>20050</v>
      </c>
      <c r="G868" t="str">
        <f t="shared" si="66"/>
        <v>XRCC3</v>
      </c>
      <c r="H868" t="str">
        <f t="shared" si="67"/>
        <v>NM_001100119.1</v>
      </c>
      <c r="I868" t="str">
        <f t="shared" si="68"/>
        <v>ENST00000554913</v>
      </c>
      <c r="J868" t="str">
        <f t="shared" si="69"/>
        <v>ENSP00000451362</v>
      </c>
      <c r="K868" t="str">
        <f t="shared" si="70"/>
        <v>NM_001100119.1</v>
      </c>
    </row>
    <row r="869" spans="1:11" x14ac:dyDescent="0.3">
      <c r="A869" s="42" t="s">
        <v>9447</v>
      </c>
      <c r="B869" s="42" t="s">
        <v>20585</v>
      </c>
      <c r="C869" s="42" t="s">
        <v>9462</v>
      </c>
      <c r="D869" s="42" t="s">
        <v>9463</v>
      </c>
      <c r="E869" s="42" t="s">
        <v>20586</v>
      </c>
      <c r="G869" t="str">
        <f t="shared" si="66"/>
        <v>XRCC3</v>
      </c>
      <c r="H869" t="str">
        <f t="shared" si="67"/>
        <v>NM_005432.4</v>
      </c>
      <c r="I869" t="str">
        <f t="shared" si="68"/>
        <v>ENST00000555055</v>
      </c>
      <c r="J869" t="str">
        <f t="shared" si="69"/>
        <v>ENSP00000452598</v>
      </c>
      <c r="K869" t="str">
        <f t="shared" si="70"/>
        <v>NM_005432.4 (Preferred)</v>
      </c>
    </row>
    <row r="870" spans="1:11" x14ac:dyDescent="0.3">
      <c r="A870" s="42" t="s">
        <v>9500</v>
      </c>
      <c r="B870" s="42" t="s">
        <v>20053</v>
      </c>
      <c r="C870" s="42" t="s">
        <v>9507</v>
      </c>
      <c r="D870" s="42" t="s">
        <v>9508</v>
      </c>
      <c r="E870" s="42" t="s">
        <v>20587</v>
      </c>
      <c r="G870" t="str">
        <f t="shared" si="66"/>
        <v>ZNF217</v>
      </c>
      <c r="H870" t="str">
        <f t="shared" si="67"/>
        <v>NM_006526.2</v>
      </c>
      <c r="I870" t="str">
        <f t="shared" si="68"/>
        <v>ENST00000302342</v>
      </c>
      <c r="J870" t="str">
        <f t="shared" si="69"/>
        <v>ENSP00000304308</v>
      </c>
      <c r="K870" t="str">
        <f t="shared" si="70"/>
        <v>NM_006526.2 (Preferred)</v>
      </c>
    </row>
    <row r="871" spans="1:11" x14ac:dyDescent="0.3">
      <c r="A871" s="42" t="s">
        <v>9516</v>
      </c>
      <c r="B871" s="42" t="s">
        <v>20054</v>
      </c>
      <c r="C871" s="42" t="s">
        <v>9519</v>
      </c>
      <c r="D871" s="42" t="s">
        <v>9520</v>
      </c>
      <c r="E871" s="42" t="s">
        <v>20588</v>
      </c>
      <c r="G871" t="str">
        <f t="shared" si="66"/>
        <v>ZRSR2</v>
      </c>
      <c r="H871" t="str">
        <f t="shared" si="67"/>
        <v>NM_005089.3</v>
      </c>
      <c r="I871" t="str">
        <f t="shared" si="68"/>
        <v>ENST00000307771</v>
      </c>
      <c r="J871" t="str">
        <f t="shared" si="69"/>
        <v>ENSP00000303015</v>
      </c>
      <c r="K871" t="str">
        <f t="shared" si="70"/>
        <v>NM_005089.3 (Preferred)</v>
      </c>
    </row>
    <row r="872" spans="1:11" x14ac:dyDescent="0.3">
      <c r="A872" s="42" t="s">
        <v>9549</v>
      </c>
      <c r="G872" t="str">
        <f t="shared" si="66"/>
        <v>Grand Total</v>
      </c>
      <c r="H872">
        <f t="shared" si="67"/>
        <v>0</v>
      </c>
      <c r="I872">
        <f t="shared" si="68"/>
        <v>0</v>
      </c>
      <c r="J872">
        <f t="shared" si="69"/>
        <v>0</v>
      </c>
      <c r="K872">
        <f t="shared" si="70"/>
        <v>0</v>
      </c>
    </row>
    <row r="873" spans="1:11" x14ac:dyDescent="0.3">
      <c r="G873">
        <f t="shared" si="66"/>
        <v>0</v>
      </c>
      <c r="H873">
        <f t="shared" si="67"/>
        <v>0</v>
      </c>
      <c r="I873">
        <f t="shared" si="68"/>
        <v>0</v>
      </c>
      <c r="J873">
        <f t="shared" si="69"/>
        <v>0</v>
      </c>
      <c r="K873">
        <f t="shared" si="70"/>
        <v>0</v>
      </c>
    </row>
    <row r="874" spans="1:11" x14ac:dyDescent="0.3">
      <c r="G874">
        <f t="shared" si="66"/>
        <v>0</v>
      </c>
      <c r="H874">
        <f t="shared" si="67"/>
        <v>0</v>
      </c>
      <c r="I874">
        <f t="shared" si="68"/>
        <v>0</v>
      </c>
      <c r="J874">
        <f t="shared" si="69"/>
        <v>0</v>
      </c>
      <c r="K874">
        <f t="shared" si="70"/>
        <v>0</v>
      </c>
    </row>
    <row r="875" spans="1:11" x14ac:dyDescent="0.3">
      <c r="G875">
        <f t="shared" si="66"/>
        <v>0</v>
      </c>
      <c r="H875">
        <f t="shared" si="67"/>
        <v>0</v>
      </c>
      <c r="I875">
        <f t="shared" si="68"/>
        <v>0</v>
      </c>
      <c r="J875">
        <f t="shared" si="69"/>
        <v>0</v>
      </c>
      <c r="K875">
        <f t="shared" si="70"/>
        <v>0</v>
      </c>
    </row>
    <row r="876" spans="1:11" x14ac:dyDescent="0.3">
      <c r="G876">
        <f t="shared" si="66"/>
        <v>0</v>
      </c>
      <c r="H876">
        <f t="shared" si="67"/>
        <v>0</v>
      </c>
      <c r="I876">
        <f t="shared" si="68"/>
        <v>0</v>
      </c>
      <c r="J876">
        <f t="shared" si="69"/>
        <v>0</v>
      </c>
      <c r="K876">
        <f t="shared" si="70"/>
        <v>0</v>
      </c>
    </row>
    <row r="877" spans="1:11" x14ac:dyDescent="0.3">
      <c r="G877">
        <f t="shared" si="66"/>
        <v>0</v>
      </c>
      <c r="H877">
        <f t="shared" si="67"/>
        <v>0</v>
      </c>
      <c r="I877">
        <f t="shared" si="68"/>
        <v>0</v>
      </c>
      <c r="J877">
        <f t="shared" si="69"/>
        <v>0</v>
      </c>
      <c r="K877">
        <f t="shared" si="70"/>
        <v>0</v>
      </c>
    </row>
    <row r="878" spans="1:11" x14ac:dyDescent="0.3">
      <c r="G878">
        <f t="shared" si="66"/>
        <v>0</v>
      </c>
      <c r="H878">
        <f t="shared" si="67"/>
        <v>0</v>
      </c>
      <c r="I878">
        <f t="shared" si="68"/>
        <v>0</v>
      </c>
      <c r="J878">
        <f t="shared" si="69"/>
        <v>0</v>
      </c>
      <c r="K878">
        <f t="shared" si="70"/>
        <v>0</v>
      </c>
    </row>
    <row r="879" spans="1:11" x14ac:dyDescent="0.3">
      <c r="G879">
        <f t="shared" si="66"/>
        <v>0</v>
      </c>
      <c r="H879">
        <f t="shared" si="67"/>
        <v>0</v>
      </c>
      <c r="I879">
        <f t="shared" si="68"/>
        <v>0</v>
      </c>
      <c r="J879">
        <f t="shared" si="69"/>
        <v>0</v>
      </c>
      <c r="K879">
        <f t="shared" si="70"/>
        <v>0</v>
      </c>
    </row>
    <row r="880" spans="1:11" x14ac:dyDescent="0.3">
      <c r="G880">
        <f t="shared" si="66"/>
        <v>0</v>
      </c>
      <c r="H880">
        <f t="shared" si="67"/>
        <v>0</v>
      </c>
      <c r="I880">
        <f t="shared" si="68"/>
        <v>0</v>
      </c>
      <c r="J880">
        <f t="shared" si="69"/>
        <v>0</v>
      </c>
      <c r="K880">
        <f t="shared" si="70"/>
        <v>0</v>
      </c>
    </row>
    <row r="881" spans="7:11" x14ac:dyDescent="0.3">
      <c r="G881">
        <f t="shared" si="66"/>
        <v>0</v>
      </c>
      <c r="H881">
        <f t="shared" si="67"/>
        <v>0</v>
      </c>
      <c r="I881">
        <f t="shared" si="68"/>
        <v>0</v>
      </c>
      <c r="J881">
        <f t="shared" si="69"/>
        <v>0</v>
      </c>
      <c r="K881">
        <f t="shared" si="70"/>
        <v>0</v>
      </c>
    </row>
    <row r="882" spans="7:11" x14ac:dyDescent="0.3">
      <c r="G882">
        <f t="shared" si="66"/>
        <v>0</v>
      </c>
      <c r="H882">
        <f t="shared" si="67"/>
        <v>0</v>
      </c>
      <c r="I882">
        <f t="shared" si="68"/>
        <v>0</v>
      </c>
      <c r="J882">
        <f t="shared" si="69"/>
        <v>0</v>
      </c>
      <c r="K882">
        <f t="shared" si="70"/>
        <v>0</v>
      </c>
    </row>
    <row r="883" spans="7:11" x14ac:dyDescent="0.3">
      <c r="G883">
        <f t="shared" si="66"/>
        <v>0</v>
      </c>
      <c r="H883">
        <f t="shared" si="67"/>
        <v>0</v>
      </c>
      <c r="I883">
        <f t="shared" si="68"/>
        <v>0</v>
      </c>
      <c r="J883">
        <f t="shared" si="69"/>
        <v>0</v>
      </c>
      <c r="K883">
        <f t="shared" si="70"/>
        <v>0</v>
      </c>
    </row>
    <row r="884" spans="7:11" x14ac:dyDescent="0.3">
      <c r="G884">
        <f t="shared" si="66"/>
        <v>0</v>
      </c>
      <c r="H884">
        <f t="shared" si="67"/>
        <v>0</v>
      </c>
      <c r="I884">
        <f t="shared" si="68"/>
        <v>0</v>
      </c>
      <c r="J884">
        <f t="shared" si="69"/>
        <v>0</v>
      </c>
      <c r="K884">
        <f t="shared" si="70"/>
        <v>0</v>
      </c>
    </row>
    <row r="885" spans="7:11" x14ac:dyDescent="0.3">
      <c r="G885">
        <f t="shared" si="66"/>
        <v>0</v>
      </c>
      <c r="H885">
        <f t="shared" si="67"/>
        <v>0</v>
      </c>
      <c r="I885">
        <f t="shared" si="68"/>
        <v>0</v>
      </c>
      <c r="J885">
        <f t="shared" si="69"/>
        <v>0</v>
      </c>
      <c r="K885">
        <f t="shared" si="70"/>
        <v>0</v>
      </c>
    </row>
    <row r="886" spans="7:11" x14ac:dyDescent="0.3">
      <c r="G886">
        <f t="shared" si="66"/>
        <v>0</v>
      </c>
      <c r="H886">
        <f t="shared" si="67"/>
        <v>0</v>
      </c>
      <c r="I886">
        <f t="shared" si="68"/>
        <v>0</v>
      </c>
      <c r="J886">
        <f t="shared" si="69"/>
        <v>0</v>
      </c>
      <c r="K886">
        <f t="shared" si="70"/>
        <v>0</v>
      </c>
    </row>
    <row r="887" spans="7:11" x14ac:dyDescent="0.3">
      <c r="G887">
        <f t="shared" si="66"/>
        <v>0</v>
      </c>
      <c r="H887">
        <f t="shared" si="67"/>
        <v>0</v>
      </c>
      <c r="I887">
        <f t="shared" si="68"/>
        <v>0</v>
      </c>
      <c r="J887">
        <f t="shared" si="69"/>
        <v>0</v>
      </c>
      <c r="K887">
        <f t="shared" si="70"/>
        <v>0</v>
      </c>
    </row>
    <row r="888" spans="7:11" x14ac:dyDescent="0.3">
      <c r="G888">
        <f t="shared" si="66"/>
        <v>0</v>
      </c>
      <c r="H888">
        <f t="shared" si="67"/>
        <v>0</v>
      </c>
      <c r="I888">
        <f t="shared" si="68"/>
        <v>0</v>
      </c>
      <c r="J888">
        <f t="shared" si="69"/>
        <v>0</v>
      </c>
      <c r="K888">
        <f t="shared" si="70"/>
        <v>0</v>
      </c>
    </row>
    <row r="889" spans="7:11" x14ac:dyDescent="0.3">
      <c r="G889">
        <f t="shared" si="66"/>
        <v>0</v>
      </c>
      <c r="H889">
        <f t="shared" si="67"/>
        <v>0</v>
      </c>
      <c r="I889">
        <f t="shared" si="68"/>
        <v>0</v>
      </c>
      <c r="J889">
        <f t="shared" si="69"/>
        <v>0</v>
      </c>
      <c r="K889">
        <f t="shared" si="70"/>
        <v>0</v>
      </c>
    </row>
    <row r="890" spans="7:11" x14ac:dyDescent="0.3">
      <c r="G890">
        <f t="shared" si="66"/>
        <v>0</v>
      </c>
      <c r="H890">
        <f t="shared" si="67"/>
        <v>0</v>
      </c>
      <c r="I890">
        <f t="shared" si="68"/>
        <v>0</v>
      </c>
      <c r="J890">
        <f t="shared" si="69"/>
        <v>0</v>
      </c>
      <c r="K890">
        <f t="shared" si="70"/>
        <v>0</v>
      </c>
    </row>
    <row r="891" spans="7:11" x14ac:dyDescent="0.3">
      <c r="G891">
        <f t="shared" si="66"/>
        <v>0</v>
      </c>
      <c r="H891">
        <f t="shared" si="67"/>
        <v>0</v>
      </c>
      <c r="I891">
        <f t="shared" si="68"/>
        <v>0</v>
      </c>
      <c r="J891">
        <f t="shared" si="69"/>
        <v>0</v>
      </c>
      <c r="K891">
        <f t="shared" si="70"/>
        <v>0</v>
      </c>
    </row>
    <row r="892" spans="7:11" x14ac:dyDescent="0.3">
      <c r="G892">
        <f t="shared" si="66"/>
        <v>0</v>
      </c>
      <c r="H892">
        <f t="shared" si="67"/>
        <v>0</v>
      </c>
      <c r="I892">
        <f t="shared" si="68"/>
        <v>0</v>
      </c>
      <c r="J892">
        <f t="shared" si="69"/>
        <v>0</v>
      </c>
      <c r="K892">
        <f t="shared" si="70"/>
        <v>0</v>
      </c>
    </row>
    <row r="893" spans="7:11" x14ac:dyDescent="0.3">
      <c r="G893">
        <f t="shared" si="66"/>
        <v>0</v>
      </c>
      <c r="H893">
        <f t="shared" si="67"/>
        <v>0</v>
      </c>
      <c r="I893">
        <f t="shared" si="68"/>
        <v>0</v>
      </c>
      <c r="J893">
        <f t="shared" si="69"/>
        <v>0</v>
      </c>
      <c r="K893">
        <f t="shared" si="70"/>
        <v>0</v>
      </c>
    </row>
    <row r="894" spans="7:11" x14ac:dyDescent="0.3">
      <c r="G894">
        <f t="shared" si="66"/>
        <v>0</v>
      </c>
      <c r="H894">
        <f t="shared" si="67"/>
        <v>0</v>
      </c>
      <c r="I894">
        <f t="shared" si="68"/>
        <v>0</v>
      </c>
      <c r="J894">
        <f t="shared" si="69"/>
        <v>0</v>
      </c>
      <c r="K894">
        <f t="shared" si="70"/>
        <v>0</v>
      </c>
    </row>
    <row r="895" spans="7:11" x14ac:dyDescent="0.3">
      <c r="G895">
        <f t="shared" si="66"/>
        <v>0</v>
      </c>
      <c r="H895">
        <f t="shared" si="67"/>
        <v>0</v>
      </c>
      <c r="I895">
        <f t="shared" si="68"/>
        <v>0</v>
      </c>
      <c r="J895">
        <f t="shared" si="69"/>
        <v>0</v>
      </c>
      <c r="K895">
        <f t="shared" si="70"/>
        <v>0</v>
      </c>
    </row>
    <row r="896" spans="7:11" x14ac:dyDescent="0.3">
      <c r="G896">
        <f t="shared" si="66"/>
        <v>0</v>
      </c>
      <c r="H896">
        <f t="shared" si="67"/>
        <v>0</v>
      </c>
      <c r="I896">
        <f t="shared" si="68"/>
        <v>0</v>
      </c>
      <c r="J896">
        <f t="shared" si="69"/>
        <v>0</v>
      </c>
      <c r="K896">
        <f t="shared" si="70"/>
        <v>0</v>
      </c>
    </row>
    <row r="897" spans="7:11" x14ac:dyDescent="0.3">
      <c r="G897">
        <f t="shared" si="66"/>
        <v>0</v>
      </c>
      <c r="H897">
        <f t="shared" si="67"/>
        <v>0</v>
      </c>
      <c r="I897">
        <f t="shared" si="68"/>
        <v>0</v>
      </c>
      <c r="J897">
        <f t="shared" si="69"/>
        <v>0</v>
      </c>
      <c r="K897">
        <f t="shared" si="70"/>
        <v>0</v>
      </c>
    </row>
    <row r="898" spans="7:11" x14ac:dyDescent="0.3">
      <c r="G898">
        <f t="shared" si="66"/>
        <v>0</v>
      </c>
      <c r="H898">
        <f t="shared" si="67"/>
        <v>0</v>
      </c>
      <c r="I898">
        <f t="shared" si="68"/>
        <v>0</v>
      </c>
      <c r="J898">
        <f t="shared" si="69"/>
        <v>0</v>
      </c>
      <c r="K898">
        <f t="shared" si="70"/>
        <v>0</v>
      </c>
    </row>
    <row r="899" spans="7:11" x14ac:dyDescent="0.3">
      <c r="G899">
        <f t="shared" si="66"/>
        <v>0</v>
      </c>
      <c r="H899">
        <f t="shared" si="67"/>
        <v>0</v>
      </c>
      <c r="I899">
        <f t="shared" si="68"/>
        <v>0</v>
      </c>
      <c r="J899">
        <f t="shared" si="69"/>
        <v>0</v>
      </c>
      <c r="K899">
        <f t="shared" si="70"/>
        <v>0</v>
      </c>
    </row>
    <row r="900" spans="7:11" x14ac:dyDescent="0.3">
      <c r="G900">
        <f t="shared" si="66"/>
        <v>0</v>
      </c>
      <c r="H900">
        <f t="shared" si="67"/>
        <v>0</v>
      </c>
      <c r="I900">
        <f t="shared" si="68"/>
        <v>0</v>
      </c>
      <c r="J900">
        <f t="shared" si="69"/>
        <v>0</v>
      </c>
      <c r="K900">
        <f t="shared" si="70"/>
        <v>0</v>
      </c>
    </row>
    <row r="901" spans="7:11" x14ac:dyDescent="0.3">
      <c r="G901">
        <f t="shared" ref="G901:G964" si="71">A901</f>
        <v>0</v>
      </c>
      <c r="H901">
        <f t="shared" ref="H901:H964" si="72">B901</f>
        <v>0</v>
      </c>
      <c r="I901">
        <f t="shared" ref="I901:I964" si="73">C901</f>
        <v>0</v>
      </c>
      <c r="J901">
        <f t="shared" ref="J901:J964" si="74">D901</f>
        <v>0</v>
      </c>
      <c r="K901">
        <f t="shared" ref="K901:K964" si="75">E901</f>
        <v>0</v>
      </c>
    </row>
    <row r="902" spans="7:11" x14ac:dyDescent="0.3">
      <c r="G902">
        <f t="shared" si="71"/>
        <v>0</v>
      </c>
      <c r="H902">
        <f t="shared" si="72"/>
        <v>0</v>
      </c>
      <c r="I902">
        <f t="shared" si="73"/>
        <v>0</v>
      </c>
      <c r="J902">
        <f t="shared" si="74"/>
        <v>0</v>
      </c>
      <c r="K902">
        <f t="shared" si="75"/>
        <v>0</v>
      </c>
    </row>
    <row r="903" spans="7:11" x14ac:dyDescent="0.3">
      <c r="G903">
        <f t="shared" si="71"/>
        <v>0</v>
      </c>
      <c r="H903">
        <f t="shared" si="72"/>
        <v>0</v>
      </c>
      <c r="I903">
        <f t="shared" si="73"/>
        <v>0</v>
      </c>
      <c r="J903">
        <f t="shared" si="74"/>
        <v>0</v>
      </c>
      <c r="K903">
        <f t="shared" si="75"/>
        <v>0</v>
      </c>
    </row>
    <row r="904" spans="7:11" x14ac:dyDescent="0.3">
      <c r="G904">
        <f t="shared" si="71"/>
        <v>0</v>
      </c>
      <c r="H904">
        <f t="shared" si="72"/>
        <v>0</v>
      </c>
      <c r="I904">
        <f t="shared" si="73"/>
        <v>0</v>
      </c>
      <c r="J904">
        <f t="shared" si="74"/>
        <v>0</v>
      </c>
      <c r="K904">
        <f t="shared" si="75"/>
        <v>0</v>
      </c>
    </row>
    <row r="905" spans="7:11" x14ac:dyDescent="0.3">
      <c r="G905">
        <f t="shared" si="71"/>
        <v>0</v>
      </c>
      <c r="H905">
        <f t="shared" si="72"/>
        <v>0</v>
      </c>
      <c r="I905">
        <f t="shared" si="73"/>
        <v>0</v>
      </c>
      <c r="J905">
        <f t="shared" si="74"/>
        <v>0</v>
      </c>
      <c r="K905">
        <f t="shared" si="75"/>
        <v>0</v>
      </c>
    </row>
    <row r="906" spans="7:11" x14ac:dyDescent="0.3">
      <c r="G906">
        <f t="shared" si="71"/>
        <v>0</v>
      </c>
      <c r="H906">
        <f t="shared" si="72"/>
        <v>0</v>
      </c>
      <c r="I906">
        <f t="shared" si="73"/>
        <v>0</v>
      </c>
      <c r="J906">
        <f t="shared" si="74"/>
        <v>0</v>
      </c>
      <c r="K906">
        <f t="shared" si="75"/>
        <v>0</v>
      </c>
    </row>
    <row r="907" spans="7:11" x14ac:dyDescent="0.3">
      <c r="G907">
        <f t="shared" si="71"/>
        <v>0</v>
      </c>
      <c r="H907">
        <f t="shared" si="72"/>
        <v>0</v>
      </c>
      <c r="I907">
        <f t="shared" si="73"/>
        <v>0</v>
      </c>
      <c r="J907">
        <f t="shared" si="74"/>
        <v>0</v>
      </c>
      <c r="K907">
        <f t="shared" si="75"/>
        <v>0</v>
      </c>
    </row>
    <row r="908" spans="7:11" x14ac:dyDescent="0.3">
      <c r="G908">
        <f t="shared" si="71"/>
        <v>0</v>
      </c>
      <c r="H908">
        <f t="shared" si="72"/>
        <v>0</v>
      </c>
      <c r="I908">
        <f t="shared" si="73"/>
        <v>0</v>
      </c>
      <c r="J908">
        <f t="shared" si="74"/>
        <v>0</v>
      </c>
      <c r="K908">
        <f t="shared" si="75"/>
        <v>0</v>
      </c>
    </row>
    <row r="909" spans="7:11" x14ac:dyDescent="0.3">
      <c r="G909">
        <f t="shared" si="71"/>
        <v>0</v>
      </c>
      <c r="H909">
        <f t="shared" si="72"/>
        <v>0</v>
      </c>
      <c r="I909">
        <f t="shared" si="73"/>
        <v>0</v>
      </c>
      <c r="J909">
        <f t="shared" si="74"/>
        <v>0</v>
      </c>
      <c r="K909">
        <f t="shared" si="75"/>
        <v>0</v>
      </c>
    </row>
    <row r="910" spans="7:11" x14ac:dyDescent="0.3">
      <c r="G910">
        <f t="shared" si="71"/>
        <v>0</v>
      </c>
      <c r="H910">
        <f t="shared" si="72"/>
        <v>0</v>
      </c>
      <c r="I910">
        <f t="shared" si="73"/>
        <v>0</v>
      </c>
      <c r="J910">
        <f t="shared" si="74"/>
        <v>0</v>
      </c>
      <c r="K910">
        <f t="shared" si="75"/>
        <v>0</v>
      </c>
    </row>
    <row r="911" spans="7:11" x14ac:dyDescent="0.3">
      <c r="G911">
        <f t="shared" si="71"/>
        <v>0</v>
      </c>
      <c r="H911">
        <f t="shared" si="72"/>
        <v>0</v>
      </c>
      <c r="I911">
        <f t="shared" si="73"/>
        <v>0</v>
      </c>
      <c r="J911">
        <f t="shared" si="74"/>
        <v>0</v>
      </c>
      <c r="K911">
        <f t="shared" si="75"/>
        <v>0</v>
      </c>
    </row>
    <row r="912" spans="7:11" x14ac:dyDescent="0.3">
      <c r="G912">
        <f t="shared" si="71"/>
        <v>0</v>
      </c>
      <c r="H912">
        <f t="shared" si="72"/>
        <v>0</v>
      </c>
      <c r="I912">
        <f t="shared" si="73"/>
        <v>0</v>
      </c>
      <c r="J912">
        <f t="shared" si="74"/>
        <v>0</v>
      </c>
      <c r="K912">
        <f t="shared" si="75"/>
        <v>0</v>
      </c>
    </row>
    <row r="913" spans="7:11" x14ac:dyDescent="0.3">
      <c r="G913">
        <f t="shared" si="71"/>
        <v>0</v>
      </c>
      <c r="H913">
        <f t="shared" si="72"/>
        <v>0</v>
      </c>
      <c r="I913">
        <f t="shared" si="73"/>
        <v>0</v>
      </c>
      <c r="J913">
        <f t="shared" si="74"/>
        <v>0</v>
      </c>
      <c r="K913">
        <f t="shared" si="75"/>
        <v>0</v>
      </c>
    </row>
    <row r="914" spans="7:11" x14ac:dyDescent="0.3">
      <c r="G914">
        <f t="shared" si="71"/>
        <v>0</v>
      </c>
      <c r="H914">
        <f t="shared" si="72"/>
        <v>0</v>
      </c>
      <c r="I914">
        <f t="shared" si="73"/>
        <v>0</v>
      </c>
      <c r="J914">
        <f t="shared" si="74"/>
        <v>0</v>
      </c>
      <c r="K914">
        <f t="shared" si="75"/>
        <v>0</v>
      </c>
    </row>
    <row r="915" spans="7:11" x14ac:dyDescent="0.3">
      <c r="G915">
        <f t="shared" si="71"/>
        <v>0</v>
      </c>
      <c r="H915">
        <f t="shared" si="72"/>
        <v>0</v>
      </c>
      <c r="I915">
        <f t="shared" si="73"/>
        <v>0</v>
      </c>
      <c r="J915">
        <f t="shared" si="74"/>
        <v>0</v>
      </c>
      <c r="K915">
        <f t="shared" si="75"/>
        <v>0</v>
      </c>
    </row>
    <row r="916" spans="7:11" x14ac:dyDescent="0.3">
      <c r="G916">
        <f t="shared" si="71"/>
        <v>0</v>
      </c>
      <c r="H916">
        <f t="shared" si="72"/>
        <v>0</v>
      </c>
      <c r="I916">
        <f t="shared" si="73"/>
        <v>0</v>
      </c>
      <c r="J916">
        <f t="shared" si="74"/>
        <v>0</v>
      </c>
      <c r="K916">
        <f t="shared" si="75"/>
        <v>0</v>
      </c>
    </row>
    <row r="917" spans="7:11" x14ac:dyDescent="0.3">
      <c r="G917">
        <f t="shared" si="71"/>
        <v>0</v>
      </c>
      <c r="H917">
        <f t="shared" si="72"/>
        <v>0</v>
      </c>
      <c r="I917">
        <f t="shared" si="73"/>
        <v>0</v>
      </c>
      <c r="J917">
        <f t="shared" si="74"/>
        <v>0</v>
      </c>
      <c r="K917">
        <f t="shared" si="75"/>
        <v>0</v>
      </c>
    </row>
    <row r="918" spans="7:11" x14ac:dyDescent="0.3">
      <c r="G918">
        <f t="shared" si="71"/>
        <v>0</v>
      </c>
      <c r="H918">
        <f t="shared" si="72"/>
        <v>0</v>
      </c>
      <c r="I918">
        <f t="shared" si="73"/>
        <v>0</v>
      </c>
      <c r="J918">
        <f t="shared" si="74"/>
        <v>0</v>
      </c>
      <c r="K918">
        <f t="shared" si="75"/>
        <v>0</v>
      </c>
    </row>
    <row r="919" spans="7:11" x14ac:dyDescent="0.3">
      <c r="G919">
        <f t="shared" si="71"/>
        <v>0</v>
      </c>
      <c r="H919">
        <f t="shared" si="72"/>
        <v>0</v>
      </c>
      <c r="I919">
        <f t="shared" si="73"/>
        <v>0</v>
      </c>
      <c r="J919">
        <f t="shared" si="74"/>
        <v>0</v>
      </c>
      <c r="K919">
        <f t="shared" si="75"/>
        <v>0</v>
      </c>
    </row>
    <row r="920" spans="7:11" x14ac:dyDescent="0.3">
      <c r="G920">
        <f t="shared" si="71"/>
        <v>0</v>
      </c>
      <c r="H920">
        <f t="shared" si="72"/>
        <v>0</v>
      </c>
      <c r="I920">
        <f t="shared" si="73"/>
        <v>0</v>
      </c>
      <c r="J920">
        <f t="shared" si="74"/>
        <v>0</v>
      </c>
      <c r="K920">
        <f t="shared" si="75"/>
        <v>0</v>
      </c>
    </row>
    <row r="921" spans="7:11" x14ac:dyDescent="0.3">
      <c r="G921">
        <f t="shared" si="71"/>
        <v>0</v>
      </c>
      <c r="H921">
        <f t="shared" si="72"/>
        <v>0</v>
      </c>
      <c r="I921">
        <f t="shared" si="73"/>
        <v>0</v>
      </c>
      <c r="J921">
        <f t="shared" si="74"/>
        <v>0</v>
      </c>
      <c r="K921">
        <f t="shared" si="75"/>
        <v>0</v>
      </c>
    </row>
    <row r="922" spans="7:11" x14ac:dyDescent="0.3">
      <c r="G922">
        <f t="shared" si="71"/>
        <v>0</v>
      </c>
      <c r="H922">
        <f t="shared" si="72"/>
        <v>0</v>
      </c>
      <c r="I922">
        <f t="shared" si="73"/>
        <v>0</v>
      </c>
      <c r="J922">
        <f t="shared" si="74"/>
        <v>0</v>
      </c>
      <c r="K922">
        <f t="shared" si="75"/>
        <v>0</v>
      </c>
    </row>
    <row r="923" spans="7:11" x14ac:dyDescent="0.3">
      <c r="G923">
        <f t="shared" si="71"/>
        <v>0</v>
      </c>
      <c r="H923">
        <f t="shared" si="72"/>
        <v>0</v>
      </c>
      <c r="I923">
        <f t="shared" si="73"/>
        <v>0</v>
      </c>
      <c r="J923">
        <f t="shared" si="74"/>
        <v>0</v>
      </c>
      <c r="K923">
        <f t="shared" si="75"/>
        <v>0</v>
      </c>
    </row>
    <row r="924" spans="7:11" x14ac:dyDescent="0.3">
      <c r="G924">
        <f t="shared" si="71"/>
        <v>0</v>
      </c>
      <c r="H924">
        <f t="shared" si="72"/>
        <v>0</v>
      </c>
      <c r="I924">
        <f t="shared" si="73"/>
        <v>0</v>
      </c>
      <c r="J924">
        <f t="shared" si="74"/>
        <v>0</v>
      </c>
      <c r="K924">
        <f t="shared" si="75"/>
        <v>0</v>
      </c>
    </row>
    <row r="925" spans="7:11" x14ac:dyDescent="0.3">
      <c r="G925">
        <f t="shared" si="71"/>
        <v>0</v>
      </c>
      <c r="H925">
        <f t="shared" si="72"/>
        <v>0</v>
      </c>
      <c r="I925">
        <f t="shared" si="73"/>
        <v>0</v>
      </c>
      <c r="J925">
        <f t="shared" si="74"/>
        <v>0</v>
      </c>
      <c r="K925">
        <f t="shared" si="75"/>
        <v>0</v>
      </c>
    </row>
    <row r="926" spans="7:11" x14ac:dyDescent="0.3">
      <c r="G926">
        <f t="shared" si="71"/>
        <v>0</v>
      </c>
      <c r="H926">
        <f t="shared" si="72"/>
        <v>0</v>
      </c>
      <c r="I926">
        <f t="shared" si="73"/>
        <v>0</v>
      </c>
      <c r="J926">
        <f t="shared" si="74"/>
        <v>0</v>
      </c>
      <c r="K926">
        <f t="shared" si="75"/>
        <v>0</v>
      </c>
    </row>
    <row r="927" spans="7:11" x14ac:dyDescent="0.3">
      <c r="G927">
        <f t="shared" si="71"/>
        <v>0</v>
      </c>
      <c r="H927">
        <f t="shared" si="72"/>
        <v>0</v>
      </c>
      <c r="I927">
        <f t="shared" si="73"/>
        <v>0</v>
      </c>
      <c r="J927">
        <f t="shared" si="74"/>
        <v>0</v>
      </c>
      <c r="K927">
        <f t="shared" si="75"/>
        <v>0</v>
      </c>
    </row>
    <row r="928" spans="7:11" x14ac:dyDescent="0.3">
      <c r="G928">
        <f t="shared" si="71"/>
        <v>0</v>
      </c>
      <c r="H928">
        <f t="shared" si="72"/>
        <v>0</v>
      </c>
      <c r="I928">
        <f t="shared" si="73"/>
        <v>0</v>
      </c>
      <c r="J928">
        <f t="shared" si="74"/>
        <v>0</v>
      </c>
      <c r="K928">
        <f t="shared" si="75"/>
        <v>0</v>
      </c>
    </row>
    <row r="929" spans="7:11" x14ac:dyDescent="0.3">
      <c r="G929">
        <f t="shared" si="71"/>
        <v>0</v>
      </c>
      <c r="H929">
        <f t="shared" si="72"/>
        <v>0</v>
      </c>
      <c r="I929">
        <f t="shared" si="73"/>
        <v>0</v>
      </c>
      <c r="J929">
        <f t="shared" si="74"/>
        <v>0</v>
      </c>
      <c r="K929">
        <f t="shared" si="75"/>
        <v>0</v>
      </c>
    </row>
    <row r="930" spans="7:11" x14ac:dyDescent="0.3">
      <c r="G930">
        <f t="shared" si="71"/>
        <v>0</v>
      </c>
      <c r="H930">
        <f t="shared" si="72"/>
        <v>0</v>
      </c>
      <c r="I930">
        <f t="shared" si="73"/>
        <v>0</v>
      </c>
      <c r="J930">
        <f t="shared" si="74"/>
        <v>0</v>
      </c>
      <c r="K930">
        <f t="shared" si="75"/>
        <v>0</v>
      </c>
    </row>
    <row r="931" spans="7:11" x14ac:dyDescent="0.3">
      <c r="G931">
        <f t="shared" si="71"/>
        <v>0</v>
      </c>
      <c r="H931">
        <f t="shared" si="72"/>
        <v>0</v>
      </c>
      <c r="I931">
        <f t="shared" si="73"/>
        <v>0</v>
      </c>
      <c r="J931">
        <f t="shared" si="74"/>
        <v>0</v>
      </c>
      <c r="K931">
        <f t="shared" si="75"/>
        <v>0</v>
      </c>
    </row>
    <row r="932" spans="7:11" x14ac:dyDescent="0.3">
      <c r="G932">
        <f t="shared" si="71"/>
        <v>0</v>
      </c>
      <c r="H932">
        <f t="shared" si="72"/>
        <v>0</v>
      </c>
      <c r="I932">
        <f t="shared" si="73"/>
        <v>0</v>
      </c>
      <c r="J932">
        <f t="shared" si="74"/>
        <v>0</v>
      </c>
      <c r="K932">
        <f t="shared" si="75"/>
        <v>0</v>
      </c>
    </row>
    <row r="933" spans="7:11" x14ac:dyDescent="0.3">
      <c r="G933">
        <f t="shared" si="71"/>
        <v>0</v>
      </c>
      <c r="H933">
        <f t="shared" si="72"/>
        <v>0</v>
      </c>
      <c r="I933">
        <f t="shared" si="73"/>
        <v>0</v>
      </c>
      <c r="J933">
        <f t="shared" si="74"/>
        <v>0</v>
      </c>
      <c r="K933">
        <f t="shared" si="75"/>
        <v>0</v>
      </c>
    </row>
    <row r="934" spans="7:11" x14ac:dyDescent="0.3">
      <c r="G934">
        <f t="shared" si="71"/>
        <v>0</v>
      </c>
      <c r="H934">
        <f t="shared" si="72"/>
        <v>0</v>
      </c>
      <c r="I934">
        <f t="shared" si="73"/>
        <v>0</v>
      </c>
      <c r="J934">
        <f t="shared" si="74"/>
        <v>0</v>
      </c>
      <c r="K934">
        <f t="shared" si="75"/>
        <v>0</v>
      </c>
    </row>
    <row r="935" spans="7:11" x14ac:dyDescent="0.3">
      <c r="G935">
        <f t="shared" si="71"/>
        <v>0</v>
      </c>
      <c r="H935">
        <f t="shared" si="72"/>
        <v>0</v>
      </c>
      <c r="I935">
        <f t="shared" si="73"/>
        <v>0</v>
      </c>
      <c r="J935">
        <f t="shared" si="74"/>
        <v>0</v>
      </c>
      <c r="K935">
        <f t="shared" si="75"/>
        <v>0</v>
      </c>
    </row>
    <row r="936" spans="7:11" x14ac:dyDescent="0.3">
      <c r="G936">
        <f t="shared" si="71"/>
        <v>0</v>
      </c>
      <c r="H936">
        <f t="shared" si="72"/>
        <v>0</v>
      </c>
      <c r="I936">
        <f t="shared" si="73"/>
        <v>0</v>
      </c>
      <c r="J936">
        <f t="shared" si="74"/>
        <v>0</v>
      </c>
      <c r="K936">
        <f t="shared" si="75"/>
        <v>0</v>
      </c>
    </row>
    <row r="937" spans="7:11" x14ac:dyDescent="0.3">
      <c r="G937">
        <f t="shared" si="71"/>
        <v>0</v>
      </c>
      <c r="H937">
        <f t="shared" si="72"/>
        <v>0</v>
      </c>
      <c r="I937">
        <f t="shared" si="73"/>
        <v>0</v>
      </c>
      <c r="J937">
        <f t="shared" si="74"/>
        <v>0</v>
      </c>
      <c r="K937">
        <f t="shared" si="75"/>
        <v>0</v>
      </c>
    </row>
    <row r="938" spans="7:11" x14ac:dyDescent="0.3">
      <c r="G938">
        <f t="shared" si="71"/>
        <v>0</v>
      </c>
      <c r="H938">
        <f t="shared" si="72"/>
        <v>0</v>
      </c>
      <c r="I938">
        <f t="shared" si="73"/>
        <v>0</v>
      </c>
      <c r="J938">
        <f t="shared" si="74"/>
        <v>0</v>
      </c>
      <c r="K938">
        <f t="shared" si="75"/>
        <v>0</v>
      </c>
    </row>
    <row r="939" spans="7:11" x14ac:dyDescent="0.3">
      <c r="G939">
        <f t="shared" si="71"/>
        <v>0</v>
      </c>
      <c r="H939">
        <f t="shared" si="72"/>
        <v>0</v>
      </c>
      <c r="I939">
        <f t="shared" si="73"/>
        <v>0</v>
      </c>
      <c r="J939">
        <f t="shared" si="74"/>
        <v>0</v>
      </c>
      <c r="K939">
        <f t="shared" si="75"/>
        <v>0</v>
      </c>
    </row>
    <row r="940" spans="7:11" x14ac:dyDescent="0.3">
      <c r="G940">
        <f t="shared" si="71"/>
        <v>0</v>
      </c>
      <c r="H940">
        <f t="shared" si="72"/>
        <v>0</v>
      </c>
      <c r="I940">
        <f t="shared" si="73"/>
        <v>0</v>
      </c>
      <c r="J940">
        <f t="shared" si="74"/>
        <v>0</v>
      </c>
      <c r="K940">
        <f t="shared" si="75"/>
        <v>0</v>
      </c>
    </row>
    <row r="941" spans="7:11" x14ac:dyDescent="0.3">
      <c r="G941">
        <f t="shared" si="71"/>
        <v>0</v>
      </c>
      <c r="H941">
        <f t="shared" si="72"/>
        <v>0</v>
      </c>
      <c r="I941">
        <f t="shared" si="73"/>
        <v>0</v>
      </c>
      <c r="J941">
        <f t="shared" si="74"/>
        <v>0</v>
      </c>
      <c r="K941">
        <f t="shared" si="75"/>
        <v>0</v>
      </c>
    </row>
    <row r="942" spans="7:11" x14ac:dyDescent="0.3">
      <c r="G942">
        <f t="shared" si="71"/>
        <v>0</v>
      </c>
      <c r="H942">
        <f t="shared" si="72"/>
        <v>0</v>
      </c>
      <c r="I942">
        <f t="shared" si="73"/>
        <v>0</v>
      </c>
      <c r="J942">
        <f t="shared" si="74"/>
        <v>0</v>
      </c>
      <c r="K942">
        <f t="shared" si="75"/>
        <v>0</v>
      </c>
    </row>
    <row r="943" spans="7:11" x14ac:dyDescent="0.3">
      <c r="G943">
        <f t="shared" si="71"/>
        <v>0</v>
      </c>
      <c r="H943">
        <f t="shared" si="72"/>
        <v>0</v>
      </c>
      <c r="I943">
        <f t="shared" si="73"/>
        <v>0</v>
      </c>
      <c r="J943">
        <f t="shared" si="74"/>
        <v>0</v>
      </c>
      <c r="K943">
        <f t="shared" si="75"/>
        <v>0</v>
      </c>
    </row>
    <row r="944" spans="7:11" x14ac:dyDescent="0.3">
      <c r="G944">
        <f t="shared" si="71"/>
        <v>0</v>
      </c>
      <c r="H944">
        <f t="shared" si="72"/>
        <v>0</v>
      </c>
      <c r="I944">
        <f t="shared" si="73"/>
        <v>0</v>
      </c>
      <c r="J944">
        <f t="shared" si="74"/>
        <v>0</v>
      </c>
      <c r="K944">
        <f t="shared" si="75"/>
        <v>0</v>
      </c>
    </row>
    <row r="945" spans="7:11" x14ac:dyDescent="0.3">
      <c r="G945">
        <f t="shared" si="71"/>
        <v>0</v>
      </c>
      <c r="H945">
        <f t="shared" si="72"/>
        <v>0</v>
      </c>
      <c r="I945">
        <f t="shared" si="73"/>
        <v>0</v>
      </c>
      <c r="J945">
        <f t="shared" si="74"/>
        <v>0</v>
      </c>
      <c r="K945">
        <f t="shared" si="75"/>
        <v>0</v>
      </c>
    </row>
    <row r="946" spans="7:11" x14ac:dyDescent="0.3">
      <c r="G946">
        <f t="shared" si="71"/>
        <v>0</v>
      </c>
      <c r="H946">
        <f t="shared" si="72"/>
        <v>0</v>
      </c>
      <c r="I946">
        <f t="shared" si="73"/>
        <v>0</v>
      </c>
      <c r="J946">
        <f t="shared" si="74"/>
        <v>0</v>
      </c>
      <c r="K946">
        <f t="shared" si="75"/>
        <v>0</v>
      </c>
    </row>
    <row r="947" spans="7:11" x14ac:dyDescent="0.3">
      <c r="G947">
        <f t="shared" si="71"/>
        <v>0</v>
      </c>
      <c r="H947">
        <f t="shared" si="72"/>
        <v>0</v>
      </c>
      <c r="I947">
        <f t="shared" si="73"/>
        <v>0</v>
      </c>
      <c r="J947">
        <f t="shared" si="74"/>
        <v>0</v>
      </c>
      <c r="K947">
        <f t="shared" si="75"/>
        <v>0</v>
      </c>
    </row>
    <row r="948" spans="7:11" x14ac:dyDescent="0.3">
      <c r="G948">
        <f t="shared" si="71"/>
        <v>0</v>
      </c>
      <c r="H948">
        <f t="shared" si="72"/>
        <v>0</v>
      </c>
      <c r="I948">
        <f t="shared" si="73"/>
        <v>0</v>
      </c>
      <c r="J948">
        <f t="shared" si="74"/>
        <v>0</v>
      </c>
      <c r="K948">
        <f t="shared" si="75"/>
        <v>0</v>
      </c>
    </row>
    <row r="949" spans="7:11" x14ac:dyDescent="0.3">
      <c r="G949">
        <f t="shared" si="71"/>
        <v>0</v>
      </c>
      <c r="H949">
        <f t="shared" si="72"/>
        <v>0</v>
      </c>
      <c r="I949">
        <f t="shared" si="73"/>
        <v>0</v>
      </c>
      <c r="J949">
        <f t="shared" si="74"/>
        <v>0</v>
      </c>
      <c r="K949">
        <f t="shared" si="75"/>
        <v>0</v>
      </c>
    </row>
    <row r="950" spans="7:11" x14ac:dyDescent="0.3">
      <c r="G950">
        <f t="shared" si="71"/>
        <v>0</v>
      </c>
      <c r="H950">
        <f t="shared" si="72"/>
        <v>0</v>
      </c>
      <c r="I950">
        <f t="shared" si="73"/>
        <v>0</v>
      </c>
      <c r="J950">
        <f t="shared" si="74"/>
        <v>0</v>
      </c>
      <c r="K950">
        <f t="shared" si="75"/>
        <v>0</v>
      </c>
    </row>
    <row r="951" spans="7:11" x14ac:dyDescent="0.3">
      <c r="G951">
        <f t="shared" si="71"/>
        <v>0</v>
      </c>
      <c r="H951">
        <f t="shared" si="72"/>
        <v>0</v>
      </c>
      <c r="I951">
        <f t="shared" si="73"/>
        <v>0</v>
      </c>
      <c r="J951">
        <f t="shared" si="74"/>
        <v>0</v>
      </c>
      <c r="K951">
        <f t="shared" si="75"/>
        <v>0</v>
      </c>
    </row>
    <row r="952" spans="7:11" x14ac:dyDescent="0.3">
      <c r="G952">
        <f t="shared" si="71"/>
        <v>0</v>
      </c>
      <c r="H952">
        <f t="shared" si="72"/>
        <v>0</v>
      </c>
      <c r="I952">
        <f t="shared" si="73"/>
        <v>0</v>
      </c>
      <c r="J952">
        <f t="shared" si="74"/>
        <v>0</v>
      </c>
      <c r="K952">
        <f t="shared" si="75"/>
        <v>0</v>
      </c>
    </row>
    <row r="953" spans="7:11" x14ac:dyDescent="0.3">
      <c r="G953">
        <f t="shared" si="71"/>
        <v>0</v>
      </c>
      <c r="H953">
        <f t="shared" si="72"/>
        <v>0</v>
      </c>
      <c r="I953">
        <f t="shared" si="73"/>
        <v>0</v>
      </c>
      <c r="J953">
        <f t="shared" si="74"/>
        <v>0</v>
      </c>
      <c r="K953">
        <f t="shared" si="75"/>
        <v>0</v>
      </c>
    </row>
    <row r="954" spans="7:11" x14ac:dyDescent="0.3">
      <c r="G954">
        <f t="shared" si="71"/>
        <v>0</v>
      </c>
      <c r="H954">
        <f t="shared" si="72"/>
        <v>0</v>
      </c>
      <c r="I954">
        <f t="shared" si="73"/>
        <v>0</v>
      </c>
      <c r="J954">
        <f t="shared" si="74"/>
        <v>0</v>
      </c>
      <c r="K954">
        <f t="shared" si="75"/>
        <v>0</v>
      </c>
    </row>
    <row r="955" spans="7:11" x14ac:dyDescent="0.3">
      <c r="G955">
        <f t="shared" si="71"/>
        <v>0</v>
      </c>
      <c r="H955">
        <f t="shared" si="72"/>
        <v>0</v>
      </c>
      <c r="I955">
        <f t="shared" si="73"/>
        <v>0</v>
      </c>
      <c r="J955">
        <f t="shared" si="74"/>
        <v>0</v>
      </c>
      <c r="K955">
        <f t="shared" si="75"/>
        <v>0</v>
      </c>
    </row>
    <row r="956" spans="7:11" x14ac:dyDescent="0.3">
      <c r="G956">
        <f t="shared" si="71"/>
        <v>0</v>
      </c>
      <c r="H956">
        <f t="shared" si="72"/>
        <v>0</v>
      </c>
      <c r="I956">
        <f t="shared" si="73"/>
        <v>0</v>
      </c>
      <c r="J956">
        <f t="shared" si="74"/>
        <v>0</v>
      </c>
      <c r="K956">
        <f t="shared" si="75"/>
        <v>0</v>
      </c>
    </row>
    <row r="957" spans="7:11" x14ac:dyDescent="0.3">
      <c r="G957">
        <f t="shared" si="71"/>
        <v>0</v>
      </c>
      <c r="H957">
        <f t="shared" si="72"/>
        <v>0</v>
      </c>
      <c r="I957">
        <f t="shared" si="73"/>
        <v>0</v>
      </c>
      <c r="J957">
        <f t="shared" si="74"/>
        <v>0</v>
      </c>
      <c r="K957">
        <f t="shared" si="75"/>
        <v>0</v>
      </c>
    </row>
    <row r="958" spans="7:11" x14ac:dyDescent="0.3">
      <c r="G958">
        <f t="shared" si="71"/>
        <v>0</v>
      </c>
      <c r="H958">
        <f t="shared" si="72"/>
        <v>0</v>
      </c>
      <c r="I958">
        <f t="shared" si="73"/>
        <v>0</v>
      </c>
      <c r="J958">
        <f t="shared" si="74"/>
        <v>0</v>
      </c>
      <c r="K958">
        <f t="shared" si="75"/>
        <v>0</v>
      </c>
    </row>
    <row r="959" spans="7:11" x14ac:dyDescent="0.3">
      <c r="G959">
        <f t="shared" si="71"/>
        <v>0</v>
      </c>
      <c r="H959">
        <f t="shared" si="72"/>
        <v>0</v>
      </c>
      <c r="I959">
        <f t="shared" si="73"/>
        <v>0</v>
      </c>
      <c r="J959">
        <f t="shared" si="74"/>
        <v>0</v>
      </c>
      <c r="K959">
        <f t="shared" si="75"/>
        <v>0</v>
      </c>
    </row>
    <row r="960" spans="7:11" x14ac:dyDescent="0.3">
      <c r="G960">
        <f t="shared" si="71"/>
        <v>0</v>
      </c>
      <c r="H960">
        <f t="shared" si="72"/>
        <v>0</v>
      </c>
      <c r="I960">
        <f t="shared" si="73"/>
        <v>0</v>
      </c>
      <c r="J960">
        <f t="shared" si="74"/>
        <v>0</v>
      </c>
      <c r="K960">
        <f t="shared" si="75"/>
        <v>0</v>
      </c>
    </row>
    <row r="961" spans="7:11" x14ac:dyDescent="0.3">
      <c r="G961">
        <f t="shared" si="71"/>
        <v>0</v>
      </c>
      <c r="H961">
        <f t="shared" si="72"/>
        <v>0</v>
      </c>
      <c r="I961">
        <f t="shared" si="73"/>
        <v>0</v>
      </c>
      <c r="J961">
        <f t="shared" si="74"/>
        <v>0</v>
      </c>
      <c r="K961">
        <f t="shared" si="75"/>
        <v>0</v>
      </c>
    </row>
    <row r="962" spans="7:11" x14ac:dyDescent="0.3">
      <c r="G962">
        <f t="shared" si="71"/>
        <v>0</v>
      </c>
      <c r="H962">
        <f t="shared" si="72"/>
        <v>0</v>
      </c>
      <c r="I962">
        <f t="shared" si="73"/>
        <v>0</v>
      </c>
      <c r="J962">
        <f t="shared" si="74"/>
        <v>0</v>
      </c>
      <c r="K962">
        <f t="shared" si="75"/>
        <v>0</v>
      </c>
    </row>
    <row r="963" spans="7:11" x14ac:dyDescent="0.3">
      <c r="G963">
        <f t="shared" si="71"/>
        <v>0</v>
      </c>
      <c r="H963">
        <f t="shared" si="72"/>
        <v>0</v>
      </c>
      <c r="I963">
        <f t="shared" si="73"/>
        <v>0</v>
      </c>
      <c r="J963">
        <f t="shared" si="74"/>
        <v>0</v>
      </c>
      <c r="K963">
        <f t="shared" si="75"/>
        <v>0</v>
      </c>
    </row>
    <row r="964" spans="7:11" x14ac:dyDescent="0.3">
      <c r="G964">
        <f t="shared" si="71"/>
        <v>0</v>
      </c>
      <c r="H964">
        <f t="shared" si="72"/>
        <v>0</v>
      </c>
      <c r="I964">
        <f t="shared" si="73"/>
        <v>0</v>
      </c>
      <c r="J964">
        <f t="shared" si="74"/>
        <v>0</v>
      </c>
      <c r="K964">
        <f t="shared" si="75"/>
        <v>0</v>
      </c>
    </row>
    <row r="965" spans="7:11" x14ac:dyDescent="0.3">
      <c r="G965">
        <f t="shared" ref="G965:G1028" si="76">A965</f>
        <v>0</v>
      </c>
      <c r="H965">
        <f t="shared" ref="H965:H1028" si="77">B965</f>
        <v>0</v>
      </c>
      <c r="I965">
        <f t="shared" ref="I965:I1028" si="78">C965</f>
        <v>0</v>
      </c>
      <c r="J965">
        <f t="shared" ref="J965:J1028" si="79">D965</f>
        <v>0</v>
      </c>
      <c r="K965">
        <f t="shared" ref="K965:K1028" si="80">E965</f>
        <v>0</v>
      </c>
    </row>
    <row r="966" spans="7:11" x14ac:dyDescent="0.3">
      <c r="G966">
        <f t="shared" si="76"/>
        <v>0</v>
      </c>
      <c r="H966">
        <f t="shared" si="77"/>
        <v>0</v>
      </c>
      <c r="I966">
        <f t="shared" si="78"/>
        <v>0</v>
      </c>
      <c r="J966">
        <f t="shared" si="79"/>
        <v>0</v>
      </c>
      <c r="K966">
        <f t="shared" si="80"/>
        <v>0</v>
      </c>
    </row>
    <row r="967" spans="7:11" x14ac:dyDescent="0.3">
      <c r="G967">
        <f t="shared" si="76"/>
        <v>0</v>
      </c>
      <c r="H967">
        <f t="shared" si="77"/>
        <v>0</v>
      </c>
      <c r="I967">
        <f t="shared" si="78"/>
        <v>0</v>
      </c>
      <c r="J967">
        <f t="shared" si="79"/>
        <v>0</v>
      </c>
      <c r="K967">
        <f t="shared" si="80"/>
        <v>0</v>
      </c>
    </row>
    <row r="968" spans="7:11" x14ac:dyDescent="0.3">
      <c r="G968">
        <f t="shared" si="76"/>
        <v>0</v>
      </c>
      <c r="H968">
        <f t="shared" si="77"/>
        <v>0</v>
      </c>
      <c r="I968">
        <f t="shared" si="78"/>
        <v>0</v>
      </c>
      <c r="J968">
        <f t="shared" si="79"/>
        <v>0</v>
      </c>
      <c r="K968">
        <f t="shared" si="80"/>
        <v>0</v>
      </c>
    </row>
    <row r="969" spans="7:11" x14ac:dyDescent="0.3">
      <c r="G969">
        <f t="shared" si="76"/>
        <v>0</v>
      </c>
      <c r="H969">
        <f t="shared" si="77"/>
        <v>0</v>
      </c>
      <c r="I969">
        <f t="shared" si="78"/>
        <v>0</v>
      </c>
      <c r="J969">
        <f t="shared" si="79"/>
        <v>0</v>
      </c>
      <c r="K969">
        <f t="shared" si="80"/>
        <v>0</v>
      </c>
    </row>
    <row r="970" spans="7:11" x14ac:dyDescent="0.3">
      <c r="G970">
        <f t="shared" si="76"/>
        <v>0</v>
      </c>
      <c r="H970">
        <f t="shared" si="77"/>
        <v>0</v>
      </c>
      <c r="I970">
        <f t="shared" si="78"/>
        <v>0</v>
      </c>
      <c r="J970">
        <f t="shared" si="79"/>
        <v>0</v>
      </c>
      <c r="K970">
        <f t="shared" si="80"/>
        <v>0</v>
      </c>
    </row>
    <row r="971" spans="7:11" x14ac:dyDescent="0.3">
      <c r="G971">
        <f t="shared" si="76"/>
        <v>0</v>
      </c>
      <c r="H971">
        <f t="shared" si="77"/>
        <v>0</v>
      </c>
      <c r="I971">
        <f t="shared" si="78"/>
        <v>0</v>
      </c>
      <c r="J971">
        <f t="shared" si="79"/>
        <v>0</v>
      </c>
      <c r="K971">
        <f t="shared" si="80"/>
        <v>0</v>
      </c>
    </row>
    <row r="972" spans="7:11" x14ac:dyDescent="0.3">
      <c r="G972">
        <f t="shared" si="76"/>
        <v>0</v>
      </c>
      <c r="H972">
        <f t="shared" si="77"/>
        <v>0</v>
      </c>
      <c r="I972">
        <f t="shared" si="78"/>
        <v>0</v>
      </c>
      <c r="J972">
        <f t="shared" si="79"/>
        <v>0</v>
      </c>
      <c r="K972">
        <f t="shared" si="80"/>
        <v>0</v>
      </c>
    </row>
    <row r="973" spans="7:11" x14ac:dyDescent="0.3">
      <c r="G973">
        <f t="shared" si="76"/>
        <v>0</v>
      </c>
      <c r="H973">
        <f t="shared" si="77"/>
        <v>0</v>
      </c>
      <c r="I973">
        <f t="shared" si="78"/>
        <v>0</v>
      </c>
      <c r="J973">
        <f t="shared" si="79"/>
        <v>0</v>
      </c>
      <c r="K973">
        <f t="shared" si="80"/>
        <v>0</v>
      </c>
    </row>
    <row r="974" spans="7:11" x14ac:dyDescent="0.3">
      <c r="G974">
        <f t="shared" si="76"/>
        <v>0</v>
      </c>
      <c r="H974">
        <f t="shared" si="77"/>
        <v>0</v>
      </c>
      <c r="I974">
        <f t="shared" si="78"/>
        <v>0</v>
      </c>
      <c r="J974">
        <f t="shared" si="79"/>
        <v>0</v>
      </c>
      <c r="K974">
        <f t="shared" si="80"/>
        <v>0</v>
      </c>
    </row>
    <row r="975" spans="7:11" x14ac:dyDescent="0.3">
      <c r="G975">
        <f t="shared" si="76"/>
        <v>0</v>
      </c>
      <c r="H975">
        <f t="shared" si="77"/>
        <v>0</v>
      </c>
      <c r="I975">
        <f t="shared" si="78"/>
        <v>0</v>
      </c>
      <c r="J975">
        <f t="shared" si="79"/>
        <v>0</v>
      </c>
      <c r="K975">
        <f t="shared" si="80"/>
        <v>0</v>
      </c>
    </row>
    <row r="976" spans="7:11" x14ac:dyDescent="0.3">
      <c r="G976">
        <f t="shared" si="76"/>
        <v>0</v>
      </c>
      <c r="H976">
        <f t="shared" si="77"/>
        <v>0</v>
      </c>
      <c r="I976">
        <f t="shared" si="78"/>
        <v>0</v>
      </c>
      <c r="J976">
        <f t="shared" si="79"/>
        <v>0</v>
      </c>
      <c r="K976">
        <f t="shared" si="80"/>
        <v>0</v>
      </c>
    </row>
    <row r="977" spans="7:11" x14ac:dyDescent="0.3">
      <c r="G977">
        <f t="shared" si="76"/>
        <v>0</v>
      </c>
      <c r="H977">
        <f t="shared" si="77"/>
        <v>0</v>
      </c>
      <c r="I977">
        <f t="shared" si="78"/>
        <v>0</v>
      </c>
      <c r="J977">
        <f t="shared" si="79"/>
        <v>0</v>
      </c>
      <c r="K977">
        <f t="shared" si="80"/>
        <v>0</v>
      </c>
    </row>
    <row r="978" spans="7:11" x14ac:dyDescent="0.3">
      <c r="G978">
        <f t="shared" si="76"/>
        <v>0</v>
      </c>
      <c r="H978">
        <f t="shared" si="77"/>
        <v>0</v>
      </c>
      <c r="I978">
        <f t="shared" si="78"/>
        <v>0</v>
      </c>
      <c r="J978">
        <f t="shared" si="79"/>
        <v>0</v>
      </c>
      <c r="K978">
        <f t="shared" si="80"/>
        <v>0</v>
      </c>
    </row>
    <row r="979" spans="7:11" x14ac:dyDescent="0.3">
      <c r="G979">
        <f t="shared" si="76"/>
        <v>0</v>
      </c>
      <c r="H979">
        <f t="shared" si="77"/>
        <v>0</v>
      </c>
      <c r="I979">
        <f t="shared" si="78"/>
        <v>0</v>
      </c>
      <c r="J979">
        <f t="shared" si="79"/>
        <v>0</v>
      </c>
      <c r="K979">
        <f t="shared" si="80"/>
        <v>0</v>
      </c>
    </row>
    <row r="980" spans="7:11" x14ac:dyDescent="0.3">
      <c r="G980">
        <f t="shared" si="76"/>
        <v>0</v>
      </c>
      <c r="H980">
        <f t="shared" si="77"/>
        <v>0</v>
      </c>
      <c r="I980">
        <f t="shared" si="78"/>
        <v>0</v>
      </c>
      <c r="J980">
        <f t="shared" si="79"/>
        <v>0</v>
      </c>
      <c r="K980">
        <f t="shared" si="80"/>
        <v>0</v>
      </c>
    </row>
    <row r="981" spans="7:11" x14ac:dyDescent="0.3">
      <c r="G981">
        <f t="shared" si="76"/>
        <v>0</v>
      </c>
      <c r="H981">
        <f t="shared" si="77"/>
        <v>0</v>
      </c>
      <c r="I981">
        <f t="shared" si="78"/>
        <v>0</v>
      </c>
      <c r="J981">
        <f t="shared" si="79"/>
        <v>0</v>
      </c>
      <c r="K981">
        <f t="shared" si="80"/>
        <v>0</v>
      </c>
    </row>
    <row r="982" spans="7:11" x14ac:dyDescent="0.3">
      <c r="G982">
        <f t="shared" si="76"/>
        <v>0</v>
      </c>
      <c r="H982">
        <f t="shared" si="77"/>
        <v>0</v>
      </c>
      <c r="I982">
        <f t="shared" si="78"/>
        <v>0</v>
      </c>
      <c r="J982">
        <f t="shared" si="79"/>
        <v>0</v>
      </c>
      <c r="K982">
        <f t="shared" si="80"/>
        <v>0</v>
      </c>
    </row>
    <row r="983" spans="7:11" x14ac:dyDescent="0.3">
      <c r="G983">
        <f t="shared" si="76"/>
        <v>0</v>
      </c>
      <c r="H983">
        <f t="shared" si="77"/>
        <v>0</v>
      </c>
      <c r="I983">
        <f t="shared" si="78"/>
        <v>0</v>
      </c>
      <c r="J983">
        <f t="shared" si="79"/>
        <v>0</v>
      </c>
      <c r="K983">
        <f t="shared" si="80"/>
        <v>0</v>
      </c>
    </row>
    <row r="984" spans="7:11" x14ac:dyDescent="0.3">
      <c r="G984">
        <f t="shared" si="76"/>
        <v>0</v>
      </c>
      <c r="H984">
        <f t="shared" si="77"/>
        <v>0</v>
      </c>
      <c r="I984">
        <f t="shared" si="78"/>
        <v>0</v>
      </c>
      <c r="J984">
        <f t="shared" si="79"/>
        <v>0</v>
      </c>
      <c r="K984">
        <f t="shared" si="80"/>
        <v>0</v>
      </c>
    </row>
    <row r="985" spans="7:11" x14ac:dyDescent="0.3">
      <c r="G985">
        <f t="shared" si="76"/>
        <v>0</v>
      </c>
      <c r="H985">
        <f t="shared" si="77"/>
        <v>0</v>
      </c>
      <c r="I985">
        <f t="shared" si="78"/>
        <v>0</v>
      </c>
      <c r="J985">
        <f t="shared" si="79"/>
        <v>0</v>
      </c>
      <c r="K985">
        <f t="shared" si="80"/>
        <v>0</v>
      </c>
    </row>
    <row r="986" spans="7:11" x14ac:dyDescent="0.3">
      <c r="G986">
        <f t="shared" si="76"/>
        <v>0</v>
      </c>
      <c r="H986">
        <f t="shared" si="77"/>
        <v>0</v>
      </c>
      <c r="I986">
        <f t="shared" si="78"/>
        <v>0</v>
      </c>
      <c r="J986">
        <f t="shared" si="79"/>
        <v>0</v>
      </c>
      <c r="K986">
        <f t="shared" si="80"/>
        <v>0</v>
      </c>
    </row>
    <row r="987" spans="7:11" x14ac:dyDescent="0.3">
      <c r="G987">
        <f t="shared" si="76"/>
        <v>0</v>
      </c>
      <c r="H987">
        <f t="shared" si="77"/>
        <v>0</v>
      </c>
      <c r="I987">
        <f t="shared" si="78"/>
        <v>0</v>
      </c>
      <c r="J987">
        <f t="shared" si="79"/>
        <v>0</v>
      </c>
      <c r="K987">
        <f t="shared" si="80"/>
        <v>0</v>
      </c>
    </row>
    <row r="988" spans="7:11" x14ac:dyDescent="0.3">
      <c r="G988">
        <f t="shared" si="76"/>
        <v>0</v>
      </c>
      <c r="H988">
        <f t="shared" si="77"/>
        <v>0</v>
      </c>
      <c r="I988">
        <f t="shared" si="78"/>
        <v>0</v>
      </c>
      <c r="J988">
        <f t="shared" si="79"/>
        <v>0</v>
      </c>
      <c r="K988">
        <f t="shared" si="80"/>
        <v>0</v>
      </c>
    </row>
    <row r="989" spans="7:11" x14ac:dyDescent="0.3">
      <c r="G989">
        <f t="shared" si="76"/>
        <v>0</v>
      </c>
      <c r="H989">
        <f t="shared" si="77"/>
        <v>0</v>
      </c>
      <c r="I989">
        <f t="shared" si="78"/>
        <v>0</v>
      </c>
      <c r="J989">
        <f t="shared" si="79"/>
        <v>0</v>
      </c>
      <c r="K989">
        <f t="shared" si="80"/>
        <v>0</v>
      </c>
    </row>
    <row r="990" spans="7:11" x14ac:dyDescent="0.3">
      <c r="G990">
        <f t="shared" si="76"/>
        <v>0</v>
      </c>
      <c r="H990">
        <f t="shared" si="77"/>
        <v>0</v>
      </c>
      <c r="I990">
        <f t="shared" si="78"/>
        <v>0</v>
      </c>
      <c r="J990">
        <f t="shared" si="79"/>
        <v>0</v>
      </c>
      <c r="K990">
        <f t="shared" si="80"/>
        <v>0</v>
      </c>
    </row>
    <row r="991" spans="7:11" x14ac:dyDescent="0.3">
      <c r="G991">
        <f t="shared" si="76"/>
        <v>0</v>
      </c>
      <c r="H991">
        <f t="shared" si="77"/>
        <v>0</v>
      </c>
      <c r="I991">
        <f t="shared" si="78"/>
        <v>0</v>
      </c>
      <c r="J991">
        <f t="shared" si="79"/>
        <v>0</v>
      </c>
      <c r="K991">
        <f t="shared" si="80"/>
        <v>0</v>
      </c>
    </row>
    <row r="992" spans="7:11" x14ac:dyDescent="0.3">
      <c r="G992">
        <f t="shared" si="76"/>
        <v>0</v>
      </c>
      <c r="H992">
        <f t="shared" si="77"/>
        <v>0</v>
      </c>
      <c r="I992">
        <f t="shared" si="78"/>
        <v>0</v>
      </c>
      <c r="J992">
        <f t="shared" si="79"/>
        <v>0</v>
      </c>
      <c r="K992">
        <f t="shared" si="80"/>
        <v>0</v>
      </c>
    </row>
    <row r="993" spans="7:11" x14ac:dyDescent="0.3">
      <c r="G993">
        <f t="shared" si="76"/>
        <v>0</v>
      </c>
      <c r="H993">
        <f t="shared" si="77"/>
        <v>0</v>
      </c>
      <c r="I993">
        <f t="shared" si="78"/>
        <v>0</v>
      </c>
      <c r="J993">
        <f t="shared" si="79"/>
        <v>0</v>
      </c>
      <c r="K993">
        <f t="shared" si="80"/>
        <v>0</v>
      </c>
    </row>
    <row r="994" spans="7:11" x14ac:dyDescent="0.3">
      <c r="G994">
        <f t="shared" si="76"/>
        <v>0</v>
      </c>
      <c r="H994">
        <f t="shared" si="77"/>
        <v>0</v>
      </c>
      <c r="I994">
        <f t="shared" si="78"/>
        <v>0</v>
      </c>
      <c r="J994">
        <f t="shared" si="79"/>
        <v>0</v>
      </c>
      <c r="K994">
        <f t="shared" si="80"/>
        <v>0</v>
      </c>
    </row>
    <row r="995" spans="7:11" x14ac:dyDescent="0.3">
      <c r="G995">
        <f t="shared" si="76"/>
        <v>0</v>
      </c>
      <c r="H995">
        <f t="shared" si="77"/>
        <v>0</v>
      </c>
      <c r="I995">
        <f t="shared" si="78"/>
        <v>0</v>
      </c>
      <c r="J995">
        <f t="shared" si="79"/>
        <v>0</v>
      </c>
      <c r="K995">
        <f t="shared" si="80"/>
        <v>0</v>
      </c>
    </row>
    <row r="996" spans="7:11" x14ac:dyDescent="0.3">
      <c r="G996">
        <f t="shared" si="76"/>
        <v>0</v>
      </c>
      <c r="H996">
        <f t="shared" si="77"/>
        <v>0</v>
      </c>
      <c r="I996">
        <f t="shared" si="78"/>
        <v>0</v>
      </c>
      <c r="J996">
        <f t="shared" si="79"/>
        <v>0</v>
      </c>
      <c r="K996">
        <f t="shared" si="80"/>
        <v>0</v>
      </c>
    </row>
    <row r="997" spans="7:11" x14ac:dyDescent="0.3">
      <c r="G997">
        <f t="shared" si="76"/>
        <v>0</v>
      </c>
      <c r="H997">
        <f t="shared" si="77"/>
        <v>0</v>
      </c>
      <c r="I997">
        <f t="shared" si="78"/>
        <v>0</v>
      </c>
      <c r="J997">
        <f t="shared" si="79"/>
        <v>0</v>
      </c>
      <c r="K997">
        <f t="shared" si="80"/>
        <v>0</v>
      </c>
    </row>
    <row r="998" spans="7:11" x14ac:dyDescent="0.3">
      <c r="G998">
        <f t="shared" si="76"/>
        <v>0</v>
      </c>
      <c r="H998">
        <f t="shared" si="77"/>
        <v>0</v>
      </c>
      <c r="I998">
        <f t="shared" si="78"/>
        <v>0</v>
      </c>
      <c r="J998">
        <f t="shared" si="79"/>
        <v>0</v>
      </c>
      <c r="K998">
        <f t="shared" si="80"/>
        <v>0</v>
      </c>
    </row>
    <row r="999" spans="7:11" x14ac:dyDescent="0.3">
      <c r="G999">
        <f t="shared" si="76"/>
        <v>0</v>
      </c>
      <c r="H999">
        <f t="shared" si="77"/>
        <v>0</v>
      </c>
      <c r="I999">
        <f t="shared" si="78"/>
        <v>0</v>
      </c>
      <c r="J999">
        <f t="shared" si="79"/>
        <v>0</v>
      </c>
      <c r="K999">
        <f t="shared" si="80"/>
        <v>0</v>
      </c>
    </row>
    <row r="1000" spans="7:11" x14ac:dyDescent="0.3">
      <c r="G1000">
        <f t="shared" si="76"/>
        <v>0</v>
      </c>
      <c r="H1000">
        <f t="shared" si="77"/>
        <v>0</v>
      </c>
      <c r="I1000">
        <f t="shared" si="78"/>
        <v>0</v>
      </c>
      <c r="J1000">
        <f t="shared" si="79"/>
        <v>0</v>
      </c>
      <c r="K1000">
        <f t="shared" si="80"/>
        <v>0</v>
      </c>
    </row>
    <row r="1001" spans="7:11" x14ac:dyDescent="0.3">
      <c r="G1001">
        <f t="shared" si="76"/>
        <v>0</v>
      </c>
      <c r="H1001">
        <f t="shared" si="77"/>
        <v>0</v>
      </c>
      <c r="I1001">
        <f t="shared" si="78"/>
        <v>0</v>
      </c>
      <c r="J1001">
        <f t="shared" si="79"/>
        <v>0</v>
      </c>
      <c r="K1001">
        <f t="shared" si="80"/>
        <v>0</v>
      </c>
    </row>
    <row r="1002" spans="7:11" x14ac:dyDescent="0.3">
      <c r="G1002">
        <f t="shared" si="76"/>
        <v>0</v>
      </c>
      <c r="H1002">
        <f t="shared" si="77"/>
        <v>0</v>
      </c>
      <c r="I1002">
        <f t="shared" si="78"/>
        <v>0</v>
      </c>
      <c r="J1002">
        <f t="shared" si="79"/>
        <v>0</v>
      </c>
      <c r="K1002">
        <f t="shared" si="80"/>
        <v>0</v>
      </c>
    </row>
    <row r="1003" spans="7:11" x14ac:dyDescent="0.3">
      <c r="G1003">
        <f t="shared" si="76"/>
        <v>0</v>
      </c>
      <c r="H1003">
        <f t="shared" si="77"/>
        <v>0</v>
      </c>
      <c r="I1003">
        <f t="shared" si="78"/>
        <v>0</v>
      </c>
      <c r="J1003">
        <f t="shared" si="79"/>
        <v>0</v>
      </c>
      <c r="K1003">
        <f t="shared" si="80"/>
        <v>0</v>
      </c>
    </row>
    <row r="1004" spans="7:11" x14ac:dyDescent="0.3">
      <c r="G1004">
        <f t="shared" si="76"/>
        <v>0</v>
      </c>
      <c r="H1004">
        <f t="shared" si="77"/>
        <v>0</v>
      </c>
      <c r="I1004">
        <f t="shared" si="78"/>
        <v>0</v>
      </c>
      <c r="J1004">
        <f t="shared" si="79"/>
        <v>0</v>
      </c>
      <c r="K1004">
        <f t="shared" si="80"/>
        <v>0</v>
      </c>
    </row>
    <row r="1005" spans="7:11" x14ac:dyDescent="0.3">
      <c r="G1005">
        <f t="shared" si="76"/>
        <v>0</v>
      </c>
      <c r="H1005">
        <f t="shared" si="77"/>
        <v>0</v>
      </c>
      <c r="I1005">
        <f t="shared" si="78"/>
        <v>0</v>
      </c>
      <c r="J1005">
        <f t="shared" si="79"/>
        <v>0</v>
      </c>
      <c r="K1005">
        <f t="shared" si="80"/>
        <v>0</v>
      </c>
    </row>
    <row r="1006" spans="7:11" x14ac:dyDescent="0.3">
      <c r="G1006">
        <f t="shared" si="76"/>
        <v>0</v>
      </c>
      <c r="H1006">
        <f t="shared" si="77"/>
        <v>0</v>
      </c>
      <c r="I1006">
        <f t="shared" si="78"/>
        <v>0</v>
      </c>
      <c r="J1006">
        <f t="shared" si="79"/>
        <v>0</v>
      </c>
      <c r="K1006">
        <f t="shared" si="80"/>
        <v>0</v>
      </c>
    </row>
    <row r="1007" spans="7:11" x14ac:dyDescent="0.3">
      <c r="G1007">
        <f t="shared" si="76"/>
        <v>0</v>
      </c>
      <c r="H1007">
        <f t="shared" si="77"/>
        <v>0</v>
      </c>
      <c r="I1007">
        <f t="shared" si="78"/>
        <v>0</v>
      </c>
      <c r="J1007">
        <f t="shared" si="79"/>
        <v>0</v>
      </c>
      <c r="K1007">
        <f t="shared" si="80"/>
        <v>0</v>
      </c>
    </row>
    <row r="1008" spans="7:11" x14ac:dyDescent="0.3">
      <c r="G1008">
        <f t="shared" si="76"/>
        <v>0</v>
      </c>
      <c r="H1008">
        <f t="shared" si="77"/>
        <v>0</v>
      </c>
      <c r="I1008">
        <f t="shared" si="78"/>
        <v>0</v>
      </c>
      <c r="J1008">
        <f t="shared" si="79"/>
        <v>0</v>
      </c>
      <c r="K1008">
        <f t="shared" si="80"/>
        <v>0</v>
      </c>
    </row>
    <row r="1009" spans="7:11" x14ac:dyDescent="0.3">
      <c r="G1009">
        <f t="shared" si="76"/>
        <v>0</v>
      </c>
      <c r="H1009">
        <f t="shared" si="77"/>
        <v>0</v>
      </c>
      <c r="I1009">
        <f t="shared" si="78"/>
        <v>0</v>
      </c>
      <c r="J1009">
        <f t="shared" si="79"/>
        <v>0</v>
      </c>
      <c r="K1009">
        <f t="shared" si="80"/>
        <v>0</v>
      </c>
    </row>
    <row r="1010" spans="7:11" x14ac:dyDescent="0.3">
      <c r="G1010">
        <f t="shared" si="76"/>
        <v>0</v>
      </c>
      <c r="H1010">
        <f t="shared" si="77"/>
        <v>0</v>
      </c>
      <c r="I1010">
        <f t="shared" si="78"/>
        <v>0</v>
      </c>
      <c r="J1010">
        <f t="shared" si="79"/>
        <v>0</v>
      </c>
      <c r="K1010">
        <f t="shared" si="80"/>
        <v>0</v>
      </c>
    </row>
    <row r="1011" spans="7:11" x14ac:dyDescent="0.3">
      <c r="G1011">
        <f t="shared" si="76"/>
        <v>0</v>
      </c>
      <c r="H1011">
        <f t="shared" si="77"/>
        <v>0</v>
      </c>
      <c r="I1011">
        <f t="shared" si="78"/>
        <v>0</v>
      </c>
      <c r="J1011">
        <f t="shared" si="79"/>
        <v>0</v>
      </c>
      <c r="K1011">
        <f t="shared" si="80"/>
        <v>0</v>
      </c>
    </row>
    <row r="1012" spans="7:11" x14ac:dyDescent="0.3">
      <c r="G1012">
        <f t="shared" si="76"/>
        <v>0</v>
      </c>
      <c r="H1012">
        <f t="shared" si="77"/>
        <v>0</v>
      </c>
      <c r="I1012">
        <f t="shared" si="78"/>
        <v>0</v>
      </c>
      <c r="J1012">
        <f t="shared" si="79"/>
        <v>0</v>
      </c>
      <c r="K1012">
        <f t="shared" si="80"/>
        <v>0</v>
      </c>
    </row>
    <row r="1013" spans="7:11" x14ac:dyDescent="0.3">
      <c r="G1013">
        <f t="shared" si="76"/>
        <v>0</v>
      </c>
      <c r="H1013">
        <f t="shared" si="77"/>
        <v>0</v>
      </c>
      <c r="I1013">
        <f t="shared" si="78"/>
        <v>0</v>
      </c>
      <c r="J1013">
        <f t="shared" si="79"/>
        <v>0</v>
      </c>
      <c r="K1013">
        <f t="shared" si="80"/>
        <v>0</v>
      </c>
    </row>
    <row r="1014" spans="7:11" x14ac:dyDescent="0.3">
      <c r="G1014">
        <f t="shared" si="76"/>
        <v>0</v>
      </c>
      <c r="H1014">
        <f t="shared" si="77"/>
        <v>0</v>
      </c>
      <c r="I1014">
        <f t="shared" si="78"/>
        <v>0</v>
      </c>
      <c r="J1014">
        <f t="shared" si="79"/>
        <v>0</v>
      </c>
      <c r="K1014">
        <f t="shared" si="80"/>
        <v>0</v>
      </c>
    </row>
    <row r="1015" spans="7:11" x14ac:dyDescent="0.3">
      <c r="G1015">
        <f t="shared" si="76"/>
        <v>0</v>
      </c>
      <c r="H1015">
        <f t="shared" si="77"/>
        <v>0</v>
      </c>
      <c r="I1015">
        <f t="shared" si="78"/>
        <v>0</v>
      </c>
      <c r="J1015">
        <f t="shared" si="79"/>
        <v>0</v>
      </c>
      <c r="K1015">
        <f t="shared" si="80"/>
        <v>0</v>
      </c>
    </row>
    <row r="1016" spans="7:11" x14ac:dyDescent="0.3">
      <c r="G1016">
        <f t="shared" si="76"/>
        <v>0</v>
      </c>
      <c r="H1016">
        <f t="shared" si="77"/>
        <v>0</v>
      </c>
      <c r="I1016">
        <f t="shared" si="78"/>
        <v>0</v>
      </c>
      <c r="J1016">
        <f t="shared" si="79"/>
        <v>0</v>
      </c>
      <c r="K1016">
        <f t="shared" si="80"/>
        <v>0</v>
      </c>
    </row>
    <row r="1017" spans="7:11" x14ac:dyDescent="0.3">
      <c r="G1017">
        <f t="shared" si="76"/>
        <v>0</v>
      </c>
      <c r="H1017">
        <f t="shared" si="77"/>
        <v>0</v>
      </c>
      <c r="I1017">
        <f t="shared" si="78"/>
        <v>0</v>
      </c>
      <c r="J1017">
        <f t="shared" si="79"/>
        <v>0</v>
      </c>
      <c r="K1017">
        <f t="shared" si="80"/>
        <v>0</v>
      </c>
    </row>
    <row r="1018" spans="7:11" x14ac:dyDescent="0.3">
      <c r="G1018">
        <f t="shared" si="76"/>
        <v>0</v>
      </c>
      <c r="H1018">
        <f t="shared" si="77"/>
        <v>0</v>
      </c>
      <c r="I1018">
        <f t="shared" si="78"/>
        <v>0</v>
      </c>
      <c r="J1018">
        <f t="shared" si="79"/>
        <v>0</v>
      </c>
      <c r="K1018">
        <f t="shared" si="80"/>
        <v>0</v>
      </c>
    </row>
    <row r="1019" spans="7:11" x14ac:dyDescent="0.3">
      <c r="G1019">
        <f t="shared" si="76"/>
        <v>0</v>
      </c>
      <c r="H1019">
        <f t="shared" si="77"/>
        <v>0</v>
      </c>
      <c r="I1019">
        <f t="shared" si="78"/>
        <v>0</v>
      </c>
      <c r="J1019">
        <f t="shared" si="79"/>
        <v>0</v>
      </c>
      <c r="K1019">
        <f t="shared" si="80"/>
        <v>0</v>
      </c>
    </row>
    <row r="1020" spans="7:11" x14ac:dyDescent="0.3">
      <c r="G1020">
        <f t="shared" si="76"/>
        <v>0</v>
      </c>
      <c r="H1020">
        <f t="shared" si="77"/>
        <v>0</v>
      </c>
      <c r="I1020">
        <f t="shared" si="78"/>
        <v>0</v>
      </c>
      <c r="J1020">
        <f t="shared" si="79"/>
        <v>0</v>
      </c>
      <c r="K1020">
        <f t="shared" si="80"/>
        <v>0</v>
      </c>
    </row>
    <row r="1021" spans="7:11" x14ac:dyDescent="0.3">
      <c r="G1021">
        <f t="shared" si="76"/>
        <v>0</v>
      </c>
      <c r="H1021">
        <f t="shared" si="77"/>
        <v>0</v>
      </c>
      <c r="I1021">
        <f t="shared" si="78"/>
        <v>0</v>
      </c>
      <c r="J1021">
        <f t="shared" si="79"/>
        <v>0</v>
      </c>
      <c r="K1021">
        <f t="shared" si="80"/>
        <v>0</v>
      </c>
    </row>
    <row r="1022" spans="7:11" x14ac:dyDescent="0.3">
      <c r="G1022">
        <f t="shared" si="76"/>
        <v>0</v>
      </c>
      <c r="H1022">
        <f t="shared" si="77"/>
        <v>0</v>
      </c>
      <c r="I1022">
        <f t="shared" si="78"/>
        <v>0</v>
      </c>
      <c r="J1022">
        <f t="shared" si="79"/>
        <v>0</v>
      </c>
      <c r="K1022">
        <f t="shared" si="80"/>
        <v>0</v>
      </c>
    </row>
    <row r="1023" spans="7:11" x14ac:dyDescent="0.3">
      <c r="G1023">
        <f t="shared" si="76"/>
        <v>0</v>
      </c>
      <c r="H1023">
        <f t="shared" si="77"/>
        <v>0</v>
      </c>
      <c r="I1023">
        <f t="shared" si="78"/>
        <v>0</v>
      </c>
      <c r="J1023">
        <f t="shared" si="79"/>
        <v>0</v>
      </c>
      <c r="K1023">
        <f t="shared" si="80"/>
        <v>0</v>
      </c>
    </row>
    <row r="1024" spans="7:11" x14ac:dyDescent="0.3">
      <c r="G1024">
        <f t="shared" si="76"/>
        <v>0</v>
      </c>
      <c r="H1024">
        <f t="shared" si="77"/>
        <v>0</v>
      </c>
      <c r="I1024">
        <f t="shared" si="78"/>
        <v>0</v>
      </c>
      <c r="J1024">
        <f t="shared" si="79"/>
        <v>0</v>
      </c>
      <c r="K1024">
        <f t="shared" si="80"/>
        <v>0</v>
      </c>
    </row>
    <row r="1025" spans="7:11" x14ac:dyDescent="0.3">
      <c r="G1025">
        <f t="shared" si="76"/>
        <v>0</v>
      </c>
      <c r="H1025">
        <f t="shared" si="77"/>
        <v>0</v>
      </c>
      <c r="I1025">
        <f t="shared" si="78"/>
        <v>0</v>
      </c>
      <c r="J1025">
        <f t="shared" si="79"/>
        <v>0</v>
      </c>
      <c r="K1025">
        <f t="shared" si="80"/>
        <v>0</v>
      </c>
    </row>
    <row r="1026" spans="7:11" x14ac:dyDescent="0.3">
      <c r="G1026">
        <f t="shared" si="76"/>
        <v>0</v>
      </c>
      <c r="H1026">
        <f t="shared" si="77"/>
        <v>0</v>
      </c>
      <c r="I1026">
        <f t="shared" si="78"/>
        <v>0</v>
      </c>
      <c r="J1026">
        <f t="shared" si="79"/>
        <v>0</v>
      </c>
      <c r="K1026">
        <f t="shared" si="80"/>
        <v>0</v>
      </c>
    </row>
    <row r="1027" spans="7:11" x14ac:dyDescent="0.3">
      <c r="G1027">
        <f t="shared" si="76"/>
        <v>0</v>
      </c>
      <c r="H1027">
        <f t="shared" si="77"/>
        <v>0</v>
      </c>
      <c r="I1027">
        <f t="shared" si="78"/>
        <v>0</v>
      </c>
      <c r="J1027">
        <f t="shared" si="79"/>
        <v>0</v>
      </c>
      <c r="K1027">
        <f t="shared" si="80"/>
        <v>0</v>
      </c>
    </row>
    <row r="1028" spans="7:11" x14ac:dyDescent="0.3">
      <c r="G1028">
        <f t="shared" si="76"/>
        <v>0</v>
      </c>
      <c r="H1028">
        <f t="shared" si="77"/>
        <v>0</v>
      </c>
      <c r="I1028">
        <f t="shared" si="78"/>
        <v>0</v>
      </c>
      <c r="J1028">
        <f t="shared" si="79"/>
        <v>0</v>
      </c>
      <c r="K1028">
        <f t="shared" si="80"/>
        <v>0</v>
      </c>
    </row>
    <row r="1029" spans="7:11" x14ac:dyDescent="0.3">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3">
      <c r="G1030">
        <f t="shared" si="81"/>
        <v>0</v>
      </c>
      <c r="H1030">
        <f t="shared" si="82"/>
        <v>0</v>
      </c>
      <c r="I1030">
        <f t="shared" si="83"/>
        <v>0</v>
      </c>
      <c r="J1030">
        <f t="shared" si="84"/>
        <v>0</v>
      </c>
      <c r="K1030">
        <f t="shared" si="85"/>
        <v>0</v>
      </c>
    </row>
    <row r="1031" spans="7:11" x14ac:dyDescent="0.3">
      <c r="G1031">
        <f t="shared" si="81"/>
        <v>0</v>
      </c>
      <c r="H1031">
        <f t="shared" si="82"/>
        <v>0</v>
      </c>
      <c r="I1031">
        <f t="shared" si="83"/>
        <v>0</v>
      </c>
      <c r="J1031">
        <f t="shared" si="84"/>
        <v>0</v>
      </c>
      <c r="K1031">
        <f t="shared" si="85"/>
        <v>0</v>
      </c>
    </row>
    <row r="1032" spans="7:11" x14ac:dyDescent="0.3">
      <c r="G1032">
        <f t="shared" si="81"/>
        <v>0</v>
      </c>
      <c r="H1032">
        <f t="shared" si="82"/>
        <v>0</v>
      </c>
      <c r="I1032">
        <f t="shared" si="83"/>
        <v>0</v>
      </c>
      <c r="J1032">
        <f t="shared" si="84"/>
        <v>0</v>
      </c>
      <c r="K1032">
        <f t="shared" si="85"/>
        <v>0</v>
      </c>
    </row>
    <row r="1033" spans="7:11" x14ac:dyDescent="0.3">
      <c r="G1033">
        <f t="shared" si="81"/>
        <v>0</v>
      </c>
      <c r="H1033">
        <f t="shared" si="82"/>
        <v>0</v>
      </c>
      <c r="I1033">
        <f t="shared" si="83"/>
        <v>0</v>
      </c>
      <c r="J1033">
        <f t="shared" si="84"/>
        <v>0</v>
      </c>
      <c r="K1033">
        <f t="shared" si="85"/>
        <v>0</v>
      </c>
    </row>
    <row r="1034" spans="7:11" x14ac:dyDescent="0.3">
      <c r="G1034">
        <f t="shared" si="81"/>
        <v>0</v>
      </c>
      <c r="H1034">
        <f t="shared" si="82"/>
        <v>0</v>
      </c>
      <c r="I1034">
        <f t="shared" si="83"/>
        <v>0</v>
      </c>
      <c r="J1034">
        <f t="shared" si="84"/>
        <v>0</v>
      </c>
      <c r="K1034">
        <f t="shared" si="85"/>
        <v>0</v>
      </c>
    </row>
    <row r="1035" spans="7:11" x14ac:dyDescent="0.3">
      <c r="G1035">
        <f t="shared" si="81"/>
        <v>0</v>
      </c>
      <c r="H1035">
        <f t="shared" si="82"/>
        <v>0</v>
      </c>
      <c r="I1035">
        <f t="shared" si="83"/>
        <v>0</v>
      </c>
      <c r="J1035">
        <f t="shared" si="84"/>
        <v>0</v>
      </c>
      <c r="K1035">
        <f t="shared" si="85"/>
        <v>0</v>
      </c>
    </row>
    <row r="1036" spans="7:11" x14ac:dyDescent="0.3">
      <c r="G1036">
        <f t="shared" si="81"/>
        <v>0</v>
      </c>
      <c r="H1036">
        <f t="shared" si="82"/>
        <v>0</v>
      </c>
      <c r="I1036">
        <f t="shared" si="83"/>
        <v>0</v>
      </c>
      <c r="J1036">
        <f t="shared" si="84"/>
        <v>0</v>
      </c>
      <c r="K1036">
        <f t="shared" si="85"/>
        <v>0</v>
      </c>
    </row>
    <row r="1037" spans="7:11" x14ac:dyDescent="0.3">
      <c r="G1037">
        <f t="shared" si="81"/>
        <v>0</v>
      </c>
      <c r="H1037">
        <f t="shared" si="82"/>
        <v>0</v>
      </c>
      <c r="I1037">
        <f t="shared" si="83"/>
        <v>0</v>
      </c>
      <c r="J1037">
        <f t="shared" si="84"/>
        <v>0</v>
      </c>
      <c r="K1037">
        <f t="shared" si="85"/>
        <v>0</v>
      </c>
    </row>
    <row r="1038" spans="7:11" x14ac:dyDescent="0.3">
      <c r="G1038">
        <f t="shared" si="81"/>
        <v>0</v>
      </c>
      <c r="H1038">
        <f t="shared" si="82"/>
        <v>0</v>
      </c>
      <c r="I1038">
        <f t="shared" si="83"/>
        <v>0</v>
      </c>
      <c r="J1038">
        <f t="shared" si="84"/>
        <v>0</v>
      </c>
      <c r="K1038">
        <f t="shared" si="85"/>
        <v>0</v>
      </c>
    </row>
    <row r="1039" spans="7:11" x14ac:dyDescent="0.3">
      <c r="G1039">
        <f t="shared" si="81"/>
        <v>0</v>
      </c>
      <c r="H1039">
        <f t="shared" si="82"/>
        <v>0</v>
      </c>
      <c r="I1039">
        <f t="shared" si="83"/>
        <v>0</v>
      </c>
      <c r="J1039">
        <f t="shared" si="84"/>
        <v>0</v>
      </c>
      <c r="K1039">
        <f t="shared" si="85"/>
        <v>0</v>
      </c>
    </row>
    <row r="1040" spans="7:11" x14ac:dyDescent="0.3">
      <c r="G1040">
        <f t="shared" si="81"/>
        <v>0</v>
      </c>
      <c r="H1040">
        <f t="shared" si="82"/>
        <v>0</v>
      </c>
      <c r="I1040">
        <f t="shared" si="83"/>
        <v>0</v>
      </c>
      <c r="J1040">
        <f t="shared" si="84"/>
        <v>0</v>
      </c>
      <c r="K1040">
        <f t="shared" si="85"/>
        <v>0</v>
      </c>
    </row>
    <row r="1041" spans="7:11" x14ac:dyDescent="0.3">
      <c r="G1041">
        <f t="shared" si="81"/>
        <v>0</v>
      </c>
      <c r="H1041">
        <f t="shared" si="82"/>
        <v>0</v>
      </c>
      <c r="I1041">
        <f t="shared" si="83"/>
        <v>0</v>
      </c>
      <c r="J1041">
        <f t="shared" si="84"/>
        <v>0</v>
      </c>
      <c r="K1041">
        <f t="shared" si="85"/>
        <v>0</v>
      </c>
    </row>
    <row r="1042" spans="7:11" x14ac:dyDescent="0.3">
      <c r="G1042">
        <f t="shared" si="81"/>
        <v>0</v>
      </c>
      <c r="H1042">
        <f t="shared" si="82"/>
        <v>0</v>
      </c>
      <c r="I1042">
        <f t="shared" si="83"/>
        <v>0</v>
      </c>
      <c r="J1042">
        <f t="shared" si="84"/>
        <v>0</v>
      </c>
      <c r="K1042">
        <f t="shared" si="85"/>
        <v>0</v>
      </c>
    </row>
    <row r="1043" spans="7:11" x14ac:dyDescent="0.3">
      <c r="G1043">
        <f t="shared" si="81"/>
        <v>0</v>
      </c>
      <c r="H1043">
        <f t="shared" si="82"/>
        <v>0</v>
      </c>
      <c r="I1043">
        <f t="shared" si="83"/>
        <v>0</v>
      </c>
      <c r="J1043">
        <f t="shared" si="84"/>
        <v>0</v>
      </c>
      <c r="K1043">
        <f t="shared" si="85"/>
        <v>0</v>
      </c>
    </row>
    <row r="1044" spans="7:11" x14ac:dyDescent="0.3">
      <c r="G1044">
        <f t="shared" si="81"/>
        <v>0</v>
      </c>
      <c r="H1044">
        <f t="shared" si="82"/>
        <v>0</v>
      </c>
      <c r="I1044">
        <f t="shared" si="83"/>
        <v>0</v>
      </c>
      <c r="J1044">
        <f t="shared" si="84"/>
        <v>0</v>
      </c>
      <c r="K1044">
        <f t="shared" si="85"/>
        <v>0</v>
      </c>
    </row>
    <row r="1045" spans="7:11" x14ac:dyDescent="0.3">
      <c r="G1045">
        <f t="shared" si="81"/>
        <v>0</v>
      </c>
      <c r="H1045">
        <f t="shared" si="82"/>
        <v>0</v>
      </c>
      <c r="I1045">
        <f t="shared" si="83"/>
        <v>0</v>
      </c>
      <c r="J1045">
        <f t="shared" si="84"/>
        <v>0</v>
      </c>
      <c r="K1045">
        <f t="shared" si="85"/>
        <v>0</v>
      </c>
    </row>
    <row r="1046" spans="7:11" x14ac:dyDescent="0.3">
      <c r="G1046">
        <f t="shared" si="81"/>
        <v>0</v>
      </c>
      <c r="H1046">
        <f t="shared" si="82"/>
        <v>0</v>
      </c>
      <c r="I1046">
        <f t="shared" si="83"/>
        <v>0</v>
      </c>
      <c r="J1046">
        <f t="shared" si="84"/>
        <v>0</v>
      </c>
      <c r="K1046">
        <f t="shared" si="85"/>
        <v>0</v>
      </c>
    </row>
    <row r="1047" spans="7:11" x14ac:dyDescent="0.3">
      <c r="G1047">
        <f t="shared" si="81"/>
        <v>0</v>
      </c>
      <c r="H1047">
        <f t="shared" si="82"/>
        <v>0</v>
      </c>
      <c r="I1047">
        <f t="shared" si="83"/>
        <v>0</v>
      </c>
      <c r="J1047">
        <f t="shared" si="84"/>
        <v>0</v>
      </c>
      <c r="K1047">
        <f t="shared" si="85"/>
        <v>0</v>
      </c>
    </row>
    <row r="1048" spans="7:11" x14ac:dyDescent="0.3">
      <c r="G1048">
        <f t="shared" si="81"/>
        <v>0</v>
      </c>
      <c r="H1048">
        <f t="shared" si="82"/>
        <v>0</v>
      </c>
      <c r="I1048">
        <f t="shared" si="83"/>
        <v>0</v>
      </c>
      <c r="J1048">
        <f t="shared" si="84"/>
        <v>0</v>
      </c>
      <c r="K1048">
        <f t="shared" si="85"/>
        <v>0</v>
      </c>
    </row>
    <row r="1049" spans="7:11" x14ac:dyDescent="0.3">
      <c r="G1049">
        <f t="shared" si="81"/>
        <v>0</v>
      </c>
      <c r="H1049">
        <f t="shared" si="82"/>
        <v>0</v>
      </c>
      <c r="I1049">
        <f t="shared" si="83"/>
        <v>0</v>
      </c>
      <c r="J1049">
        <f t="shared" si="84"/>
        <v>0</v>
      </c>
      <c r="K1049">
        <f t="shared" si="85"/>
        <v>0</v>
      </c>
    </row>
    <row r="1050" spans="7:11" x14ac:dyDescent="0.3">
      <c r="G1050">
        <f t="shared" si="81"/>
        <v>0</v>
      </c>
      <c r="H1050">
        <f t="shared" si="82"/>
        <v>0</v>
      </c>
      <c r="I1050">
        <f t="shared" si="83"/>
        <v>0</v>
      </c>
      <c r="J1050">
        <f t="shared" si="84"/>
        <v>0</v>
      </c>
      <c r="K1050">
        <f t="shared" si="85"/>
        <v>0</v>
      </c>
    </row>
    <row r="1051" spans="7:11" x14ac:dyDescent="0.3">
      <c r="G1051">
        <f t="shared" si="81"/>
        <v>0</v>
      </c>
      <c r="H1051">
        <f t="shared" si="82"/>
        <v>0</v>
      </c>
      <c r="I1051">
        <f t="shared" si="83"/>
        <v>0</v>
      </c>
      <c r="J1051">
        <f t="shared" si="84"/>
        <v>0</v>
      </c>
      <c r="K1051">
        <f t="shared" si="85"/>
        <v>0</v>
      </c>
    </row>
    <row r="1052" spans="7:11" x14ac:dyDescent="0.3">
      <c r="G1052">
        <f t="shared" si="81"/>
        <v>0</v>
      </c>
      <c r="H1052">
        <f t="shared" si="82"/>
        <v>0</v>
      </c>
      <c r="I1052">
        <f t="shared" si="83"/>
        <v>0</v>
      </c>
      <c r="J1052">
        <f t="shared" si="84"/>
        <v>0</v>
      </c>
      <c r="K1052">
        <f t="shared" si="85"/>
        <v>0</v>
      </c>
    </row>
    <row r="1053" spans="7:11" x14ac:dyDescent="0.3">
      <c r="G1053">
        <f t="shared" si="81"/>
        <v>0</v>
      </c>
      <c r="H1053">
        <f t="shared" si="82"/>
        <v>0</v>
      </c>
      <c r="I1053">
        <f t="shared" si="83"/>
        <v>0</v>
      </c>
      <c r="J1053">
        <f t="shared" si="84"/>
        <v>0</v>
      </c>
      <c r="K1053">
        <f t="shared" si="85"/>
        <v>0</v>
      </c>
    </row>
    <row r="1054" spans="7:11" x14ac:dyDescent="0.3">
      <c r="G1054">
        <f t="shared" si="81"/>
        <v>0</v>
      </c>
      <c r="H1054">
        <f t="shared" si="82"/>
        <v>0</v>
      </c>
      <c r="I1054">
        <f t="shared" si="83"/>
        <v>0</v>
      </c>
      <c r="J1054">
        <f t="shared" si="84"/>
        <v>0</v>
      </c>
      <c r="K1054">
        <f t="shared" si="85"/>
        <v>0</v>
      </c>
    </row>
    <row r="1055" spans="7:11" x14ac:dyDescent="0.3">
      <c r="G1055">
        <f t="shared" si="81"/>
        <v>0</v>
      </c>
      <c r="H1055">
        <f t="shared" si="82"/>
        <v>0</v>
      </c>
      <c r="I1055">
        <f t="shared" si="83"/>
        <v>0</v>
      </c>
      <c r="J1055">
        <f t="shared" si="84"/>
        <v>0</v>
      </c>
      <c r="K1055">
        <f t="shared" si="85"/>
        <v>0</v>
      </c>
    </row>
    <row r="1056" spans="7:11" x14ac:dyDescent="0.3">
      <c r="G1056">
        <f t="shared" si="81"/>
        <v>0</v>
      </c>
      <c r="H1056">
        <f t="shared" si="82"/>
        <v>0</v>
      </c>
      <c r="I1056">
        <f t="shared" si="83"/>
        <v>0</v>
      </c>
      <c r="J1056">
        <f t="shared" si="84"/>
        <v>0</v>
      </c>
      <c r="K1056">
        <f t="shared" si="85"/>
        <v>0</v>
      </c>
    </row>
    <row r="1057" spans="7:11" x14ac:dyDescent="0.3">
      <c r="G1057">
        <f t="shared" si="81"/>
        <v>0</v>
      </c>
      <c r="H1057">
        <f t="shared" si="82"/>
        <v>0</v>
      </c>
      <c r="I1057">
        <f t="shared" si="83"/>
        <v>0</v>
      </c>
      <c r="J1057">
        <f t="shared" si="84"/>
        <v>0</v>
      </c>
      <c r="K1057">
        <f t="shared" si="85"/>
        <v>0</v>
      </c>
    </row>
    <row r="1058" spans="7:11" x14ac:dyDescent="0.3">
      <c r="G1058">
        <f t="shared" si="81"/>
        <v>0</v>
      </c>
      <c r="H1058">
        <f t="shared" si="82"/>
        <v>0</v>
      </c>
      <c r="I1058">
        <f t="shared" si="83"/>
        <v>0</v>
      </c>
      <c r="J1058">
        <f t="shared" si="84"/>
        <v>0</v>
      </c>
      <c r="K1058">
        <f t="shared" si="85"/>
        <v>0</v>
      </c>
    </row>
    <row r="1059" spans="7:11" x14ac:dyDescent="0.3">
      <c r="G1059">
        <f t="shared" si="81"/>
        <v>0</v>
      </c>
      <c r="H1059">
        <f t="shared" si="82"/>
        <v>0</v>
      </c>
      <c r="I1059">
        <f t="shared" si="83"/>
        <v>0</v>
      </c>
      <c r="J1059">
        <f t="shared" si="84"/>
        <v>0</v>
      </c>
      <c r="K1059">
        <f t="shared" si="85"/>
        <v>0</v>
      </c>
    </row>
    <row r="1060" spans="7:11" x14ac:dyDescent="0.3">
      <c r="G1060">
        <f t="shared" si="81"/>
        <v>0</v>
      </c>
      <c r="H1060">
        <f t="shared" si="82"/>
        <v>0</v>
      </c>
      <c r="I1060">
        <f t="shared" si="83"/>
        <v>0</v>
      </c>
      <c r="J1060">
        <f t="shared" si="84"/>
        <v>0</v>
      </c>
      <c r="K1060">
        <f t="shared" si="85"/>
        <v>0</v>
      </c>
    </row>
    <row r="1061" spans="7:11" x14ac:dyDescent="0.3">
      <c r="G1061">
        <f t="shared" si="81"/>
        <v>0</v>
      </c>
      <c r="H1061">
        <f t="shared" si="82"/>
        <v>0</v>
      </c>
      <c r="I1061">
        <f t="shared" si="83"/>
        <v>0</v>
      </c>
      <c r="J1061">
        <f t="shared" si="84"/>
        <v>0</v>
      </c>
      <c r="K1061">
        <f t="shared" si="85"/>
        <v>0</v>
      </c>
    </row>
    <row r="1062" spans="7:11" x14ac:dyDescent="0.3">
      <c r="G1062">
        <f t="shared" si="81"/>
        <v>0</v>
      </c>
      <c r="H1062">
        <f t="shared" si="82"/>
        <v>0</v>
      </c>
      <c r="I1062">
        <f t="shared" si="83"/>
        <v>0</v>
      </c>
      <c r="J1062">
        <f t="shared" si="84"/>
        <v>0</v>
      </c>
      <c r="K1062">
        <f t="shared" si="85"/>
        <v>0</v>
      </c>
    </row>
    <row r="1063" spans="7:11" x14ac:dyDescent="0.3">
      <c r="G1063">
        <f t="shared" si="81"/>
        <v>0</v>
      </c>
      <c r="H1063">
        <f t="shared" si="82"/>
        <v>0</v>
      </c>
      <c r="I1063">
        <f t="shared" si="83"/>
        <v>0</v>
      </c>
      <c r="J1063">
        <f t="shared" si="84"/>
        <v>0</v>
      </c>
      <c r="K1063">
        <f t="shared" si="85"/>
        <v>0</v>
      </c>
    </row>
    <row r="1064" spans="7:11" x14ac:dyDescent="0.3">
      <c r="G1064">
        <f t="shared" si="81"/>
        <v>0</v>
      </c>
      <c r="H1064">
        <f t="shared" si="82"/>
        <v>0</v>
      </c>
      <c r="I1064">
        <f t="shared" si="83"/>
        <v>0</v>
      </c>
      <c r="J1064">
        <f t="shared" si="84"/>
        <v>0</v>
      </c>
      <c r="K1064">
        <f t="shared" si="85"/>
        <v>0</v>
      </c>
    </row>
    <row r="1065" spans="7:11" x14ac:dyDescent="0.3">
      <c r="G1065">
        <f t="shared" si="81"/>
        <v>0</v>
      </c>
      <c r="H1065">
        <f t="shared" si="82"/>
        <v>0</v>
      </c>
      <c r="I1065">
        <f t="shared" si="83"/>
        <v>0</v>
      </c>
      <c r="J1065">
        <f t="shared" si="84"/>
        <v>0</v>
      </c>
      <c r="K1065">
        <f t="shared" si="85"/>
        <v>0</v>
      </c>
    </row>
    <row r="1066" spans="7:11" x14ac:dyDescent="0.3">
      <c r="G1066">
        <f t="shared" si="81"/>
        <v>0</v>
      </c>
      <c r="H1066">
        <f t="shared" si="82"/>
        <v>0</v>
      </c>
      <c r="I1066">
        <f t="shared" si="83"/>
        <v>0</v>
      </c>
      <c r="J1066">
        <f t="shared" si="84"/>
        <v>0</v>
      </c>
      <c r="K1066">
        <f t="shared" si="85"/>
        <v>0</v>
      </c>
    </row>
    <row r="1067" spans="7:11" x14ac:dyDescent="0.3">
      <c r="G1067">
        <f t="shared" si="81"/>
        <v>0</v>
      </c>
      <c r="H1067">
        <f t="shared" si="82"/>
        <v>0</v>
      </c>
      <c r="I1067">
        <f t="shared" si="83"/>
        <v>0</v>
      </c>
      <c r="J1067">
        <f t="shared" si="84"/>
        <v>0</v>
      </c>
      <c r="K1067">
        <f t="shared" si="85"/>
        <v>0</v>
      </c>
    </row>
    <row r="1068" spans="7:11" x14ac:dyDescent="0.3">
      <c r="G1068">
        <f t="shared" si="81"/>
        <v>0</v>
      </c>
      <c r="H1068">
        <f t="shared" si="82"/>
        <v>0</v>
      </c>
      <c r="I1068">
        <f t="shared" si="83"/>
        <v>0</v>
      </c>
      <c r="J1068">
        <f t="shared" si="84"/>
        <v>0</v>
      </c>
      <c r="K1068">
        <f t="shared" si="85"/>
        <v>0</v>
      </c>
    </row>
    <row r="1069" spans="7:11" x14ac:dyDescent="0.3">
      <c r="G1069">
        <f t="shared" si="81"/>
        <v>0</v>
      </c>
      <c r="H1069">
        <f t="shared" si="82"/>
        <v>0</v>
      </c>
      <c r="I1069">
        <f t="shared" si="83"/>
        <v>0</v>
      </c>
      <c r="J1069">
        <f t="shared" si="84"/>
        <v>0</v>
      </c>
      <c r="K1069">
        <f t="shared" si="85"/>
        <v>0</v>
      </c>
    </row>
    <row r="1070" spans="7:11" x14ac:dyDescent="0.3">
      <c r="G1070">
        <f t="shared" si="81"/>
        <v>0</v>
      </c>
      <c r="H1070">
        <f t="shared" si="82"/>
        <v>0</v>
      </c>
      <c r="I1070">
        <f t="shared" si="83"/>
        <v>0</v>
      </c>
      <c r="J1070">
        <f t="shared" si="84"/>
        <v>0</v>
      </c>
      <c r="K1070">
        <f t="shared" si="85"/>
        <v>0</v>
      </c>
    </row>
    <row r="1071" spans="7:11" x14ac:dyDescent="0.3">
      <c r="G1071">
        <f t="shared" si="81"/>
        <v>0</v>
      </c>
      <c r="H1071">
        <f t="shared" si="82"/>
        <v>0</v>
      </c>
      <c r="I1071">
        <f t="shared" si="83"/>
        <v>0</v>
      </c>
      <c r="J1071">
        <f t="shared" si="84"/>
        <v>0</v>
      </c>
      <c r="K1071">
        <f t="shared" si="85"/>
        <v>0</v>
      </c>
    </row>
    <row r="1072" spans="7:11" x14ac:dyDescent="0.3">
      <c r="G1072">
        <f t="shared" si="81"/>
        <v>0</v>
      </c>
      <c r="H1072">
        <f t="shared" si="82"/>
        <v>0</v>
      </c>
      <c r="I1072">
        <f t="shared" si="83"/>
        <v>0</v>
      </c>
      <c r="J1072">
        <f t="shared" si="84"/>
        <v>0</v>
      </c>
      <c r="K1072">
        <f t="shared" si="85"/>
        <v>0</v>
      </c>
    </row>
    <row r="1073" spans="7:11" x14ac:dyDescent="0.3">
      <c r="G1073">
        <f t="shared" si="81"/>
        <v>0</v>
      </c>
      <c r="H1073">
        <f t="shared" si="82"/>
        <v>0</v>
      </c>
      <c r="I1073">
        <f t="shared" si="83"/>
        <v>0</v>
      </c>
      <c r="J1073">
        <f t="shared" si="84"/>
        <v>0</v>
      </c>
      <c r="K1073">
        <f t="shared" si="85"/>
        <v>0</v>
      </c>
    </row>
    <row r="1074" spans="7:11" x14ac:dyDescent="0.3">
      <c r="G1074">
        <f t="shared" si="81"/>
        <v>0</v>
      </c>
      <c r="H1074">
        <f t="shared" si="82"/>
        <v>0</v>
      </c>
      <c r="I1074">
        <f t="shared" si="83"/>
        <v>0</v>
      </c>
      <c r="J1074">
        <f t="shared" si="84"/>
        <v>0</v>
      </c>
      <c r="K1074">
        <f t="shared" si="85"/>
        <v>0</v>
      </c>
    </row>
    <row r="1075" spans="7:11" x14ac:dyDescent="0.3">
      <c r="G1075">
        <f t="shared" si="81"/>
        <v>0</v>
      </c>
      <c r="H1075">
        <f t="shared" si="82"/>
        <v>0</v>
      </c>
      <c r="I1075">
        <f t="shared" si="83"/>
        <v>0</v>
      </c>
      <c r="J1075">
        <f t="shared" si="84"/>
        <v>0</v>
      </c>
      <c r="K1075">
        <f t="shared" si="85"/>
        <v>0</v>
      </c>
    </row>
    <row r="1076" spans="7:11" x14ac:dyDescent="0.3">
      <c r="G1076">
        <f t="shared" si="81"/>
        <v>0</v>
      </c>
      <c r="H1076">
        <f t="shared" si="82"/>
        <v>0</v>
      </c>
      <c r="I1076">
        <f t="shared" si="83"/>
        <v>0</v>
      </c>
      <c r="J1076">
        <f t="shared" si="84"/>
        <v>0</v>
      </c>
      <c r="K1076">
        <f t="shared" si="85"/>
        <v>0</v>
      </c>
    </row>
    <row r="1077" spans="7:11" x14ac:dyDescent="0.3">
      <c r="G1077">
        <f t="shared" si="81"/>
        <v>0</v>
      </c>
      <c r="H1077">
        <f t="shared" si="82"/>
        <v>0</v>
      </c>
      <c r="I1077">
        <f t="shared" si="83"/>
        <v>0</v>
      </c>
      <c r="J1077">
        <f t="shared" si="84"/>
        <v>0</v>
      </c>
      <c r="K1077">
        <f t="shared" si="85"/>
        <v>0</v>
      </c>
    </row>
    <row r="1078" spans="7:11" x14ac:dyDescent="0.3">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4.4" x14ac:dyDescent="0.3"/>
  <cols>
    <col min="1" max="1" width="9.33203125" customWidth="1"/>
    <col min="8" max="8" width="13.33203125" customWidth="1"/>
    <col min="9" max="9" width="20" customWidth="1"/>
    <col min="10" max="10" width="22.109375" customWidth="1"/>
    <col min="11" max="11" width="17.6640625" customWidth="1"/>
    <col min="12" max="12" width="9.88671875" customWidth="1"/>
    <col min="13" max="13" width="16.33203125" customWidth="1"/>
    <col min="14" max="14" width="17.33203125" customWidth="1"/>
    <col min="15" max="15" width="11" customWidth="1"/>
    <col min="16" max="17" width="11.44140625" customWidth="1"/>
    <col min="18" max="18" width="10" customWidth="1"/>
    <col min="19" max="19" width="12.6640625" customWidth="1"/>
    <col min="20" max="20" width="34.5546875" bestFit="1" customWidth="1"/>
    <col min="21" max="21" width="10.33203125" customWidth="1"/>
    <col min="23" max="23" width="23.5546875" customWidth="1"/>
    <col min="26" max="26" width="34.5546875" bestFit="1" customWidth="1"/>
    <col min="27" max="27" width="20.44140625" bestFit="1" customWidth="1"/>
    <col min="28" max="28" width="18.109375" bestFit="1" customWidth="1"/>
    <col min="29" max="29" width="20" customWidth="1"/>
    <col min="30" max="30" width="17.88671875" customWidth="1"/>
    <col min="31" max="31" width="13" customWidth="1"/>
    <col min="32" max="32" width="13.33203125" customWidth="1"/>
    <col min="33" max="33" width="12.33203125" customWidth="1"/>
    <col min="34" max="34" width="17.88671875" customWidth="1"/>
    <col min="35" max="35" width="9.88671875" customWidth="1"/>
  </cols>
  <sheetData>
    <row r="1" spans="1:36" x14ac:dyDescent="0.3">
      <c r="A1" t="s">
        <v>152</v>
      </c>
      <c r="B1" t="s">
        <v>153</v>
      </c>
      <c r="H1" t="s">
        <v>161</v>
      </c>
      <c r="I1" t="s">
        <v>162</v>
      </c>
      <c r="J1" t="s">
        <v>163</v>
      </c>
      <c r="K1" t="s">
        <v>164</v>
      </c>
      <c r="L1" t="s">
        <v>165</v>
      </c>
      <c r="M1" t="s">
        <v>166</v>
      </c>
      <c r="N1" t="s">
        <v>167</v>
      </c>
      <c r="O1" t="s">
        <v>168</v>
      </c>
      <c r="P1" t="s">
        <v>169</v>
      </c>
      <c r="Q1" t="s">
        <v>9998</v>
      </c>
      <c r="R1" t="s">
        <v>170</v>
      </c>
      <c r="S1" t="s">
        <v>171</v>
      </c>
      <c r="T1" t="s">
        <v>9547</v>
      </c>
      <c r="U1" t="s">
        <v>60</v>
      </c>
      <c r="V1" t="s">
        <v>18825</v>
      </c>
      <c r="W1" t="s">
        <v>20055</v>
      </c>
      <c r="Z1" t="s">
        <v>162</v>
      </c>
      <c r="AA1" t="s">
        <v>163</v>
      </c>
      <c r="AB1" t="s">
        <v>9998</v>
      </c>
      <c r="AC1" t="s">
        <v>161</v>
      </c>
      <c r="AD1" t="s">
        <v>9999</v>
      </c>
      <c r="AE1" t="s">
        <v>10000</v>
      </c>
      <c r="AH1" t="s">
        <v>19154</v>
      </c>
      <c r="AI1" t="s">
        <v>19155</v>
      </c>
      <c r="AJ1" t="s">
        <v>19156</v>
      </c>
    </row>
    <row r="2" spans="1:36" hidden="1" x14ac:dyDescent="0.3">
      <c r="A2" t="s">
        <v>113</v>
      </c>
      <c r="B2" t="s">
        <v>33</v>
      </c>
      <c r="H2" t="s">
        <v>18305</v>
      </c>
      <c r="I2" t="s">
        <v>18306</v>
      </c>
      <c r="J2" t="s">
        <v>18804</v>
      </c>
      <c r="K2" t="s">
        <v>18934</v>
      </c>
      <c r="L2">
        <v>6552</v>
      </c>
      <c r="M2" t="s">
        <v>27</v>
      </c>
      <c r="N2" t="s">
        <v>18805</v>
      </c>
      <c r="P2" t="s">
        <v>18806</v>
      </c>
      <c r="Q2" s="43">
        <v>4596</v>
      </c>
      <c r="R2" t="s">
        <v>95</v>
      </c>
      <c r="S2" s="43" t="s">
        <v>95</v>
      </c>
      <c r="T2" t="str">
        <f>IF(Transcripts[[#This Row],[List?]]="Y", Transcripts[[#This Row],[RefSeq mRNA ID]]&amp;IF(Transcripts[[#This Row],[Preferred?]]="Y", " (Preferred)", ""), "")</f>
        <v>NM_004996.4 (Preferred)</v>
      </c>
      <c r="V2" s="43"/>
      <c r="W2" s="43" t="e">
        <f t="array" ref="W2">INDEX(Table6[#Data], MATCH(1, ISNUMBER(SEARCH(Transcripts[[#This Row],[RefSeq mRNA ID]], Table6['#name])), 0), 1)</f>
        <v>#N/A</v>
      </c>
      <c r="X2" s="43"/>
      <c r="Y2" s="43"/>
      <c r="Z2" t="s">
        <v>800</v>
      </c>
      <c r="AA2" t="s">
        <v>801</v>
      </c>
      <c r="AB2">
        <v>4254</v>
      </c>
      <c r="AC2" t="s">
        <v>119</v>
      </c>
      <c r="AD2" t="s">
        <v>27</v>
      </c>
      <c r="AE2" t="s">
        <v>10001</v>
      </c>
      <c r="AH2" t="s">
        <v>19157</v>
      </c>
      <c r="AI2" t="s">
        <v>18305</v>
      </c>
      <c r="AJ2">
        <v>4363</v>
      </c>
    </row>
    <row r="3" spans="1:36" hidden="1" x14ac:dyDescent="0.3">
      <c r="A3" t="s">
        <v>157</v>
      </c>
      <c r="B3" t="s">
        <v>154</v>
      </c>
      <c r="H3" t="s">
        <v>18305</v>
      </c>
      <c r="I3" t="s">
        <v>18338</v>
      </c>
      <c r="J3" t="s">
        <v>18807</v>
      </c>
      <c r="L3">
        <v>4565</v>
      </c>
      <c r="M3" t="s">
        <v>27</v>
      </c>
      <c r="N3" t="s">
        <v>18808</v>
      </c>
      <c r="Q3" s="43">
        <v>4321</v>
      </c>
      <c r="R3" t="s">
        <v>96</v>
      </c>
      <c r="S3" s="43" t="s">
        <v>96</v>
      </c>
      <c r="T3" t="str">
        <f>IF(Transcripts[[#This Row],[List?]]="Y", Transcripts[[#This Row],[RefSeq mRNA ID]]&amp;IF(Transcripts[[#This Row],[Preferred?]]="Y", " (Preferred)", ""), "")</f>
        <v/>
      </c>
      <c r="V3" s="43"/>
      <c r="W3" s="43" t="e">
        <f t="array" ref="W3">INDEX(Table6[#Data], MATCH(1, ISNUMBER(SEARCH(Transcripts[[#This Row],[RefSeq mRNA ID]], Table6['#name])), 0), 1)</f>
        <v>#N/A</v>
      </c>
      <c r="X3" s="43"/>
      <c r="Y3" s="43"/>
      <c r="Z3" t="s">
        <v>805</v>
      </c>
      <c r="AA3" t="s">
        <v>806</v>
      </c>
      <c r="AB3">
        <v>3861</v>
      </c>
      <c r="AC3" t="s">
        <v>119</v>
      </c>
      <c r="AD3" t="s">
        <v>27</v>
      </c>
      <c r="AE3" t="s">
        <v>10002</v>
      </c>
      <c r="AH3" t="s">
        <v>19158</v>
      </c>
      <c r="AI3" t="s">
        <v>172</v>
      </c>
      <c r="AJ3">
        <v>25</v>
      </c>
    </row>
    <row r="4" spans="1:36" hidden="1" x14ac:dyDescent="0.3">
      <c r="A4" t="s">
        <v>97</v>
      </c>
      <c r="B4" t="s">
        <v>155</v>
      </c>
      <c r="H4" t="s">
        <v>18305</v>
      </c>
      <c r="I4" t="s">
        <v>18339</v>
      </c>
      <c r="L4">
        <v>1543</v>
      </c>
      <c r="M4" t="s">
        <v>210</v>
      </c>
      <c r="N4" t="s">
        <v>18809</v>
      </c>
      <c r="Q4" s="43"/>
      <c r="R4" t="s">
        <v>96</v>
      </c>
      <c r="S4" s="43" t="s">
        <v>96</v>
      </c>
      <c r="T4" t="str">
        <f>IF(Transcripts[[#This Row],[List?]]="Y", Transcripts[[#This Row],[RefSeq mRNA ID]]&amp;IF(Transcripts[[#This Row],[Preferred?]]="Y", " (Preferred)", ""), "")</f>
        <v/>
      </c>
      <c r="V4" s="43"/>
      <c r="W4" s="43" t="e">
        <f t="array" ref="W4">INDEX(Table6[#Data], MATCH(1, ISNUMBER(SEARCH(Transcripts[[#This Row],[RefSeq mRNA ID]], Table6['#name])), 0), 1)</f>
        <v>#N/A</v>
      </c>
      <c r="X4" s="43"/>
      <c r="Y4" s="43"/>
      <c r="Z4" t="s">
        <v>787</v>
      </c>
      <c r="AA4" t="s">
        <v>788</v>
      </c>
      <c r="AB4">
        <v>1242</v>
      </c>
      <c r="AC4" t="s">
        <v>119</v>
      </c>
      <c r="AD4" t="s">
        <v>27</v>
      </c>
      <c r="AE4" t="s">
        <v>10003</v>
      </c>
      <c r="AH4" t="s">
        <v>18935</v>
      </c>
      <c r="AI4" t="s">
        <v>172</v>
      </c>
      <c r="AJ4">
        <v>25</v>
      </c>
    </row>
    <row r="5" spans="1:36" hidden="1" x14ac:dyDescent="0.3">
      <c r="A5" t="s">
        <v>156</v>
      </c>
      <c r="B5" t="s">
        <v>15</v>
      </c>
      <c r="H5" t="s">
        <v>18305</v>
      </c>
      <c r="I5" t="s">
        <v>18340</v>
      </c>
      <c r="L5">
        <v>1198</v>
      </c>
      <c r="M5" t="s">
        <v>210</v>
      </c>
      <c r="N5" t="s">
        <v>18810</v>
      </c>
      <c r="Q5" s="43"/>
      <c r="R5" t="s">
        <v>96</v>
      </c>
      <c r="S5" s="43" t="s">
        <v>96</v>
      </c>
      <c r="T5" t="str">
        <f>IF(Transcripts[[#This Row],[List?]]="Y", Transcripts[[#This Row],[RefSeq mRNA ID]]&amp;IF(Transcripts[[#This Row],[Preferred?]]="Y", " (Preferred)", ""), "")</f>
        <v/>
      </c>
      <c r="V5" s="43"/>
      <c r="W5" s="43" t="e">
        <f t="array" ref="W5">INDEX(Table6[#Data], MATCH(1, ISNUMBER(SEARCH(Transcripts[[#This Row],[RefSeq mRNA ID]], Table6['#name])), 0), 1)</f>
        <v>#N/A</v>
      </c>
      <c r="X5" s="43"/>
      <c r="Y5" s="43"/>
      <c r="Z5" t="s">
        <v>794</v>
      </c>
      <c r="AC5" t="s">
        <v>119</v>
      </c>
      <c r="AD5" t="s">
        <v>27</v>
      </c>
      <c r="AE5" t="s">
        <v>794</v>
      </c>
      <c r="AH5" t="s">
        <v>19159</v>
      </c>
      <c r="AI5" t="s">
        <v>9879</v>
      </c>
      <c r="AJ5">
        <v>91</v>
      </c>
    </row>
    <row r="6" spans="1:36" hidden="1" x14ac:dyDescent="0.3">
      <c r="A6" t="s">
        <v>158</v>
      </c>
      <c r="B6" t="s">
        <v>159</v>
      </c>
      <c r="H6" t="s">
        <v>18305</v>
      </c>
      <c r="I6" t="s">
        <v>18341</v>
      </c>
      <c r="L6">
        <v>542</v>
      </c>
      <c r="M6" t="s">
        <v>193</v>
      </c>
      <c r="N6" t="s">
        <v>18811</v>
      </c>
      <c r="Q6" s="43"/>
      <c r="R6" t="s">
        <v>96</v>
      </c>
      <c r="S6" s="43" t="s">
        <v>96</v>
      </c>
      <c r="T6" t="str">
        <f>IF(Transcripts[[#This Row],[List?]]="Y", Transcripts[[#This Row],[RefSeq mRNA ID]]&amp;IF(Transcripts[[#This Row],[Preferred?]]="Y", " (Preferred)", ""), "")</f>
        <v/>
      </c>
      <c r="V6" s="43"/>
      <c r="W6" s="43" t="e">
        <f t="array" ref="W6">INDEX(Table6[#Data], MATCH(1, ISNUMBER(SEARCH(Transcripts[[#This Row],[RefSeq mRNA ID]], Table6['#name])), 0), 1)</f>
        <v>#N/A</v>
      </c>
      <c r="X6" s="43"/>
      <c r="Y6" s="43"/>
      <c r="Z6" t="s">
        <v>796</v>
      </c>
      <c r="AC6" t="s">
        <v>119</v>
      </c>
      <c r="AD6" t="s">
        <v>27</v>
      </c>
      <c r="AE6" t="s">
        <v>796</v>
      </c>
      <c r="AH6" t="s">
        <v>18932</v>
      </c>
      <c r="AI6" t="s">
        <v>9879</v>
      </c>
      <c r="AJ6">
        <v>91</v>
      </c>
    </row>
    <row r="7" spans="1:36" hidden="1" x14ac:dyDescent="0.3">
      <c r="A7" t="s">
        <v>121</v>
      </c>
      <c r="B7" t="s">
        <v>160</v>
      </c>
      <c r="H7" t="s">
        <v>18305</v>
      </c>
      <c r="I7" t="s">
        <v>18342</v>
      </c>
      <c r="J7" t="s">
        <v>18812</v>
      </c>
      <c r="L7">
        <v>744</v>
      </c>
      <c r="M7" t="s">
        <v>187</v>
      </c>
      <c r="N7" t="s">
        <v>18813</v>
      </c>
      <c r="Q7" s="43">
        <v>69</v>
      </c>
      <c r="R7" t="s">
        <v>96</v>
      </c>
      <c r="S7" s="43" t="s">
        <v>96</v>
      </c>
      <c r="T7" t="str">
        <f>IF(Transcripts[[#This Row],[List?]]="Y", Transcripts[[#This Row],[RefSeq mRNA ID]]&amp;IF(Transcripts[[#This Row],[Preferred?]]="Y", " (Preferred)", ""), "")</f>
        <v/>
      </c>
      <c r="V7" s="43"/>
      <c r="W7" s="43" t="e">
        <f t="array" ref="W7">INDEX(Table6[#Data], MATCH(1, ISNUMBER(SEARCH(Transcripts[[#This Row],[RefSeq mRNA ID]], Table6['#name])), 0), 1)</f>
        <v>#N/A</v>
      </c>
      <c r="X7" s="43"/>
      <c r="Y7" s="43"/>
      <c r="Z7" t="s">
        <v>798</v>
      </c>
      <c r="AC7" t="s">
        <v>119</v>
      </c>
      <c r="AD7" t="s">
        <v>27</v>
      </c>
      <c r="AE7" t="s">
        <v>798</v>
      </c>
      <c r="AH7" t="s">
        <v>18933</v>
      </c>
      <c r="AI7" t="s">
        <v>9879</v>
      </c>
      <c r="AJ7">
        <v>91</v>
      </c>
    </row>
    <row r="8" spans="1:36" hidden="1" x14ac:dyDescent="0.3">
      <c r="A8" t="s">
        <v>9536</v>
      </c>
      <c r="B8" t="s">
        <v>2559</v>
      </c>
      <c r="H8" t="s">
        <v>18305</v>
      </c>
      <c r="I8" t="s">
        <v>18343</v>
      </c>
      <c r="L8">
        <v>996</v>
      </c>
      <c r="M8" t="s">
        <v>210</v>
      </c>
      <c r="N8" t="s">
        <v>18814</v>
      </c>
      <c r="Q8" s="43"/>
      <c r="R8" t="s">
        <v>96</v>
      </c>
      <c r="S8" s="43" t="s">
        <v>96</v>
      </c>
      <c r="T8" t="str">
        <f>IF(Transcripts[[#This Row],[List?]]="Y", Transcripts[[#This Row],[RefSeq mRNA ID]]&amp;IF(Transcripts[[#This Row],[Preferred?]]="Y", " (Preferred)", ""), "")</f>
        <v/>
      </c>
      <c r="V8" s="43"/>
      <c r="W8" s="43" t="e">
        <f t="array" ref="W8">INDEX(Table6[#Data], MATCH(1, ISNUMBER(SEARCH(Transcripts[[#This Row],[RefSeq mRNA ID]], Table6['#name])), 0), 1)</f>
        <v>#N/A</v>
      </c>
      <c r="X8" s="43"/>
      <c r="Y8" s="43"/>
      <c r="Z8" t="s">
        <v>790</v>
      </c>
      <c r="AC8" t="s">
        <v>119</v>
      </c>
      <c r="AD8" t="s">
        <v>27</v>
      </c>
      <c r="AE8" t="s">
        <v>790</v>
      </c>
      <c r="AH8" t="s">
        <v>19160</v>
      </c>
      <c r="AI8" t="s">
        <v>184</v>
      </c>
      <c r="AJ8">
        <v>100</v>
      </c>
    </row>
    <row r="9" spans="1:36" hidden="1" x14ac:dyDescent="0.3">
      <c r="A9" t="s">
        <v>9537</v>
      </c>
      <c r="B9" t="s">
        <v>461</v>
      </c>
      <c r="H9" t="s">
        <v>18305</v>
      </c>
      <c r="I9" t="s">
        <v>18344</v>
      </c>
      <c r="J9" t="s">
        <v>18815</v>
      </c>
      <c r="L9">
        <v>6594</v>
      </c>
      <c r="M9" t="s">
        <v>27</v>
      </c>
      <c r="N9" t="s">
        <v>18816</v>
      </c>
      <c r="Q9" s="43">
        <v>4626</v>
      </c>
      <c r="R9" t="s">
        <v>96</v>
      </c>
      <c r="S9" s="43" t="s">
        <v>96</v>
      </c>
      <c r="T9" t="str">
        <f>IF(Transcripts[[#This Row],[List?]]="Y", Transcripts[[#This Row],[RefSeq mRNA ID]]&amp;IF(Transcripts[[#This Row],[Preferred?]]="Y", " (Preferred)", ""), "")</f>
        <v/>
      </c>
      <c r="V9" s="43"/>
      <c r="W9" s="43" t="e">
        <f t="array" ref="W9">INDEX(Table6[#Data], MATCH(1, ISNUMBER(SEARCH(Transcripts[[#This Row],[RefSeq mRNA ID]], Table6['#name])), 0), 1)</f>
        <v>#N/A</v>
      </c>
      <c r="X9" s="43"/>
      <c r="Y9" s="43"/>
      <c r="Z9" t="s">
        <v>810</v>
      </c>
      <c r="AC9" t="s">
        <v>119</v>
      </c>
      <c r="AD9" t="s">
        <v>27</v>
      </c>
      <c r="AE9" t="s">
        <v>810</v>
      </c>
      <c r="AH9" t="s">
        <v>19161</v>
      </c>
      <c r="AI9" t="s">
        <v>184</v>
      </c>
      <c r="AJ9">
        <v>100</v>
      </c>
    </row>
    <row r="10" spans="1:36" hidden="1" x14ac:dyDescent="0.3">
      <c r="A10" t="s">
        <v>9544</v>
      </c>
      <c r="B10" t="s">
        <v>643</v>
      </c>
      <c r="H10" t="s">
        <v>18305</v>
      </c>
      <c r="I10" t="s">
        <v>18345</v>
      </c>
      <c r="J10" t="s">
        <v>18817</v>
      </c>
      <c r="L10">
        <v>6396</v>
      </c>
      <c r="M10" t="s">
        <v>27</v>
      </c>
      <c r="N10" t="s">
        <v>18818</v>
      </c>
      <c r="Q10" s="43">
        <v>4428</v>
      </c>
      <c r="R10" t="s">
        <v>96</v>
      </c>
      <c r="S10" s="43" t="s">
        <v>96</v>
      </c>
      <c r="T10" t="str">
        <f>IF(Transcripts[[#This Row],[List?]]="Y", Transcripts[[#This Row],[RefSeq mRNA ID]]&amp;IF(Transcripts[[#This Row],[Preferred?]]="Y", " (Preferred)", ""), "")</f>
        <v/>
      </c>
      <c r="V10" s="43"/>
      <c r="W10" s="43" t="e">
        <f t="array" ref="W10">INDEX(Table6[#Data], MATCH(1, ISNUMBER(SEARCH(Transcripts[[#This Row],[RefSeq mRNA ID]], Table6['#name])), 0), 1)</f>
        <v>#N/A</v>
      </c>
      <c r="X10" s="43"/>
      <c r="Y10" s="43"/>
      <c r="Z10" t="s">
        <v>808</v>
      </c>
      <c r="AC10" t="s">
        <v>119</v>
      </c>
      <c r="AD10" t="s">
        <v>27</v>
      </c>
      <c r="AE10" t="s">
        <v>808</v>
      </c>
      <c r="AH10" t="s">
        <v>18937</v>
      </c>
      <c r="AI10" t="s">
        <v>184</v>
      </c>
      <c r="AJ10">
        <v>100</v>
      </c>
    </row>
    <row r="11" spans="1:36" hidden="1" x14ac:dyDescent="0.3">
      <c r="A11" t="s">
        <v>9545</v>
      </c>
      <c r="B11" t="s">
        <v>8641</v>
      </c>
      <c r="H11" t="s">
        <v>18305</v>
      </c>
      <c r="I11" t="s">
        <v>18346</v>
      </c>
      <c r="J11" t="s">
        <v>18819</v>
      </c>
      <c r="L11">
        <v>6387</v>
      </c>
      <c r="M11" t="s">
        <v>27</v>
      </c>
      <c r="N11" t="s">
        <v>18820</v>
      </c>
      <c r="Q11" s="43">
        <v>4419</v>
      </c>
      <c r="R11" t="s">
        <v>96</v>
      </c>
      <c r="S11" s="43" t="s">
        <v>96</v>
      </c>
      <c r="T11" t="str">
        <f>IF(Transcripts[[#This Row],[List?]]="Y", Transcripts[[#This Row],[RefSeq mRNA ID]]&amp;IF(Transcripts[[#This Row],[Preferred?]]="Y", " (Preferred)", ""), "")</f>
        <v/>
      </c>
      <c r="V11" s="43"/>
      <c r="W11" s="43" t="e">
        <f t="array" ref="W11">INDEX(Table6[#Data], MATCH(1, ISNUMBER(SEARCH(Transcripts[[#This Row],[RefSeq mRNA ID]], Table6['#name])), 0), 1)</f>
        <v>#N/A</v>
      </c>
      <c r="X11" s="43"/>
      <c r="Y11" s="43"/>
      <c r="Z11" t="s">
        <v>792</v>
      </c>
      <c r="AC11" t="s">
        <v>119</v>
      </c>
      <c r="AD11" t="s">
        <v>27</v>
      </c>
      <c r="AE11" t="s">
        <v>792</v>
      </c>
      <c r="AH11" t="s">
        <v>19162</v>
      </c>
      <c r="AI11" t="s">
        <v>184</v>
      </c>
      <c r="AJ11">
        <v>100</v>
      </c>
    </row>
    <row r="12" spans="1:36" hidden="1" x14ac:dyDescent="0.3">
      <c r="A12" t="s">
        <v>17954</v>
      </c>
      <c r="B12" t="s">
        <v>5183</v>
      </c>
      <c r="H12" t="s">
        <v>18305</v>
      </c>
      <c r="I12" t="s">
        <v>18347</v>
      </c>
      <c r="J12" t="s">
        <v>18821</v>
      </c>
      <c r="L12">
        <v>6369</v>
      </c>
      <c r="M12" t="s">
        <v>27</v>
      </c>
      <c r="N12" t="s">
        <v>18822</v>
      </c>
      <c r="Q12" s="43">
        <v>4401</v>
      </c>
      <c r="R12" t="s">
        <v>96</v>
      </c>
      <c r="S12" s="43" t="s">
        <v>96</v>
      </c>
      <c r="T12" t="str">
        <f>IF(Transcripts[[#This Row],[List?]]="Y", Transcripts[[#This Row],[RefSeq mRNA ID]]&amp;IF(Transcripts[[#This Row],[Preferred?]]="Y", " (Preferred)", ""), "")</f>
        <v/>
      </c>
      <c r="V12" s="43"/>
      <c r="W12" s="43" t="e">
        <f t="array" ref="W12">INDEX(Table6[#Data], MATCH(1, ISNUMBER(SEARCH(Transcripts[[#This Row],[RefSeq mRNA ID]], Table6['#name])), 0), 1)</f>
        <v>#N/A</v>
      </c>
      <c r="X12" s="43"/>
      <c r="Y12" s="43"/>
      <c r="Z12" t="s">
        <v>8156</v>
      </c>
      <c r="AA12" t="s">
        <v>8157</v>
      </c>
      <c r="AB12">
        <v>1404</v>
      </c>
      <c r="AC12" t="s">
        <v>8147</v>
      </c>
      <c r="AD12" t="s">
        <v>27</v>
      </c>
      <c r="AE12" t="s">
        <v>10004</v>
      </c>
      <c r="AH12" t="s">
        <v>18941</v>
      </c>
      <c r="AI12" t="s">
        <v>14</v>
      </c>
      <c r="AJ12">
        <v>207</v>
      </c>
    </row>
    <row r="13" spans="1:36" hidden="1" x14ac:dyDescent="0.3">
      <c r="A13" t="s">
        <v>17953</v>
      </c>
      <c r="B13" t="s">
        <v>3576</v>
      </c>
      <c r="H13" t="s">
        <v>18305</v>
      </c>
      <c r="I13" t="s">
        <v>18348</v>
      </c>
      <c r="J13" t="s">
        <v>18823</v>
      </c>
      <c r="L13">
        <v>6219</v>
      </c>
      <c r="M13" t="s">
        <v>27</v>
      </c>
      <c r="N13" t="s">
        <v>18824</v>
      </c>
      <c r="Q13" s="43">
        <v>4251</v>
      </c>
      <c r="R13" t="s">
        <v>96</v>
      </c>
      <c r="S13" s="43" t="s">
        <v>96</v>
      </c>
      <c r="T13" t="str">
        <f>IF(Transcripts[[#This Row],[List?]]="Y", Transcripts[[#This Row],[RefSeq mRNA ID]]&amp;IF(Transcripts[[#This Row],[Preferred?]]="Y", " (Preferred)", ""), "")</f>
        <v/>
      </c>
      <c r="V13" s="43"/>
      <c r="W13" s="43" t="e">
        <f t="array" ref="W13">INDEX(Table6[#Data], MATCH(1, ISNUMBER(SEARCH(Transcripts[[#This Row],[RefSeq mRNA ID]], Table6['#name])), 0), 1)</f>
        <v>#N/A</v>
      </c>
      <c r="X13" s="43"/>
      <c r="Y13" s="43"/>
      <c r="Z13" t="s">
        <v>8152</v>
      </c>
      <c r="AA13" t="s">
        <v>8153</v>
      </c>
      <c r="AB13">
        <v>1404</v>
      </c>
      <c r="AC13" t="s">
        <v>8147</v>
      </c>
      <c r="AD13" t="s">
        <v>27</v>
      </c>
      <c r="AE13" t="s">
        <v>10005</v>
      </c>
      <c r="AH13" t="s">
        <v>18940</v>
      </c>
      <c r="AI13" t="s">
        <v>14</v>
      </c>
      <c r="AJ13">
        <v>207</v>
      </c>
    </row>
    <row r="14" spans="1:36" hidden="1" x14ac:dyDescent="0.3">
      <c r="A14" t="s">
        <v>18826</v>
      </c>
      <c r="B14" t="s">
        <v>1381</v>
      </c>
      <c r="H14" t="s">
        <v>172</v>
      </c>
      <c r="I14" t="s">
        <v>177</v>
      </c>
      <c r="J14" t="s">
        <v>178</v>
      </c>
      <c r="K14" t="s">
        <v>18935</v>
      </c>
      <c r="L14">
        <v>3824</v>
      </c>
      <c r="M14" t="s">
        <v>27</v>
      </c>
      <c r="N14" t="s">
        <v>179</v>
      </c>
      <c r="P14" t="s">
        <v>180</v>
      </c>
      <c r="Q14">
        <v>3450</v>
      </c>
      <c r="R14" t="s">
        <v>96</v>
      </c>
      <c r="S14" t="s">
        <v>95</v>
      </c>
      <c r="T14" t="str">
        <f>IF(Transcripts[[#This Row],[List?]]="Y", Transcripts[[#This Row],[RefSeq mRNA ID]]&amp;IF(Transcripts[[#This Row],[Preferred?]]="Y", " (Preferred)", ""), "")</f>
        <v>NM_007313.2</v>
      </c>
      <c r="V14" s="43" t="s">
        <v>18349</v>
      </c>
      <c r="W14" s="43" t="e">
        <f t="array" ref="W14">INDEX(Table6[#Data], MATCH(1, ISNUMBER(SEARCH(Transcripts[[#This Row],[RefSeq mRNA ID]], Table6['#name])), 0), 1)</f>
        <v>#N/A</v>
      </c>
      <c r="X14" s="43"/>
      <c r="Y14" s="43"/>
      <c r="Z14" t="s">
        <v>8162</v>
      </c>
      <c r="AA14" t="s">
        <v>8163</v>
      </c>
      <c r="AB14">
        <v>1314</v>
      </c>
      <c r="AC14" t="s">
        <v>8147</v>
      </c>
      <c r="AD14" t="s">
        <v>27</v>
      </c>
      <c r="AE14" t="s">
        <v>10006</v>
      </c>
      <c r="AH14" t="s">
        <v>18939</v>
      </c>
      <c r="AI14" t="s">
        <v>14</v>
      </c>
      <c r="AJ14">
        <v>207</v>
      </c>
    </row>
    <row r="15" spans="1:36" hidden="1" x14ac:dyDescent="0.3">
      <c r="A15" t="s">
        <v>18827</v>
      </c>
      <c r="B15" t="s">
        <v>7121</v>
      </c>
      <c r="H15" t="s">
        <v>172</v>
      </c>
      <c r="I15" t="s">
        <v>173</v>
      </c>
      <c r="J15" t="s">
        <v>174</v>
      </c>
      <c r="K15" t="s">
        <v>19158</v>
      </c>
      <c r="L15">
        <v>5766</v>
      </c>
      <c r="M15" t="s">
        <v>27</v>
      </c>
      <c r="N15" t="s">
        <v>175</v>
      </c>
      <c r="P15" t="s">
        <v>176</v>
      </c>
      <c r="Q15">
        <v>3393</v>
      </c>
      <c r="R15" t="s">
        <v>95</v>
      </c>
      <c r="S15" t="s">
        <v>95</v>
      </c>
      <c r="T15" t="str">
        <f>IF(Transcripts[[#This Row],[List?]]="Y", Transcripts[[#This Row],[RefSeq mRNA ID]]&amp;IF(Transcripts[[#This Row],[Preferred?]]="Y", " (Preferred)", ""), "")</f>
        <v>NM_005157.5 (Preferred)</v>
      </c>
      <c r="V15" s="43" t="s">
        <v>18349</v>
      </c>
      <c r="W15" s="43" t="e">
        <f t="array" ref="W15">INDEX(Table6[#Data], MATCH(1, ISNUMBER(SEARCH(Transcripts[[#This Row],[RefSeq mRNA ID]], Table6['#name])), 0), 1)</f>
        <v>#N/A</v>
      </c>
      <c r="X15" s="43"/>
      <c r="Y15" s="43"/>
      <c r="Z15" t="s">
        <v>8165</v>
      </c>
      <c r="AA15" t="s">
        <v>8166</v>
      </c>
      <c r="AB15">
        <v>1296</v>
      </c>
      <c r="AC15" t="s">
        <v>8147</v>
      </c>
      <c r="AD15" t="s">
        <v>27</v>
      </c>
      <c r="AE15" t="s">
        <v>10007</v>
      </c>
      <c r="AH15" t="s">
        <v>18942</v>
      </c>
      <c r="AI15" t="s">
        <v>260</v>
      </c>
      <c r="AJ15">
        <v>208</v>
      </c>
    </row>
    <row r="16" spans="1:36" hidden="1" x14ac:dyDescent="0.3">
      <c r="H16" t="s">
        <v>172</v>
      </c>
      <c r="I16" t="s">
        <v>181</v>
      </c>
      <c r="J16" t="s">
        <v>182</v>
      </c>
      <c r="L16">
        <v>532</v>
      </c>
      <c r="M16" t="s">
        <v>27</v>
      </c>
      <c r="N16" t="s">
        <v>183</v>
      </c>
      <c r="Q16">
        <v>192</v>
      </c>
      <c r="R16" t="s">
        <v>96</v>
      </c>
      <c r="S16" t="s">
        <v>96</v>
      </c>
      <c r="T16" t="str">
        <f>IF(Transcripts[[#This Row],[List?]]="Y", Transcripts[[#This Row],[RefSeq mRNA ID]]&amp;IF(Transcripts[[#This Row],[Preferred?]]="Y", " (Preferred)", ""), "")</f>
        <v/>
      </c>
      <c r="V16" s="43" t="s">
        <v>18349</v>
      </c>
      <c r="W16" s="43" t="e">
        <f t="array" ref="W16">INDEX(Table6[#Data], MATCH(1, ISNUMBER(SEARCH(Transcripts[[#This Row],[RefSeq mRNA ID]], Table6['#name])), 0), 1)</f>
        <v>#N/A</v>
      </c>
      <c r="X16" s="43"/>
      <c r="Y16" s="43"/>
      <c r="Z16" t="s">
        <v>8148</v>
      </c>
      <c r="AC16" t="s">
        <v>8147</v>
      </c>
      <c r="AD16" t="s">
        <v>27</v>
      </c>
      <c r="AE16" t="s">
        <v>8148</v>
      </c>
      <c r="AH16" t="s">
        <v>18943</v>
      </c>
      <c r="AI16" t="s">
        <v>260</v>
      </c>
      <c r="AJ16">
        <v>208</v>
      </c>
    </row>
    <row r="17" spans="8:36" hidden="1" x14ac:dyDescent="0.3">
      <c r="H17" t="s">
        <v>9879</v>
      </c>
      <c r="I17" t="s">
        <v>9884</v>
      </c>
      <c r="J17" t="s">
        <v>9885</v>
      </c>
      <c r="K17" t="s">
        <v>18933</v>
      </c>
      <c r="L17">
        <v>1791</v>
      </c>
      <c r="M17" t="s">
        <v>27</v>
      </c>
      <c r="N17" t="s">
        <v>9886</v>
      </c>
      <c r="P17" t="s">
        <v>9887</v>
      </c>
      <c r="Q17">
        <v>1641</v>
      </c>
      <c r="R17" t="s">
        <v>96</v>
      </c>
      <c r="S17" t="s">
        <v>95</v>
      </c>
      <c r="T17" t="str">
        <f>IF(Transcripts[[#This Row],[List?]]="Y", Transcripts[[#This Row],[RefSeq mRNA ID]]&amp;IF(Transcripts[[#This Row],[Preferred?]]="Y", " (Preferred)", ""), "")</f>
        <v>NM_020328.3</v>
      </c>
      <c r="V17" s="43" t="s">
        <v>18350</v>
      </c>
      <c r="W17" s="43" t="e">
        <f t="array" ref="W17">INDEX(Table6[#Data], MATCH(1, ISNUMBER(SEARCH(Transcripts[[#This Row],[RefSeq mRNA ID]], Table6['#name])), 0), 1)</f>
        <v>#N/A</v>
      </c>
      <c r="X17" s="43"/>
      <c r="Y17" s="43"/>
      <c r="Z17" t="s">
        <v>8168</v>
      </c>
      <c r="AA17" t="s">
        <v>8169</v>
      </c>
      <c r="AB17">
        <v>652</v>
      </c>
      <c r="AC17" t="s">
        <v>8147</v>
      </c>
      <c r="AD17" t="s">
        <v>27</v>
      </c>
      <c r="AE17" t="s">
        <v>10008</v>
      </c>
      <c r="AH17" t="s">
        <v>18944</v>
      </c>
      <c r="AI17" t="s">
        <v>260</v>
      </c>
      <c r="AJ17">
        <v>208</v>
      </c>
    </row>
    <row r="18" spans="8:36" hidden="1" x14ac:dyDescent="0.3">
      <c r="H18" t="s">
        <v>9879</v>
      </c>
      <c r="I18" t="s">
        <v>9880</v>
      </c>
      <c r="J18" t="s">
        <v>9881</v>
      </c>
      <c r="K18" t="s">
        <v>18931</v>
      </c>
      <c r="L18">
        <v>4563</v>
      </c>
      <c r="M18" t="s">
        <v>27</v>
      </c>
      <c r="N18" t="s">
        <v>9882</v>
      </c>
      <c r="P18" t="s">
        <v>9883</v>
      </c>
      <c r="Q18">
        <v>1518</v>
      </c>
      <c r="R18" t="s">
        <v>95</v>
      </c>
      <c r="S18" t="s">
        <v>95</v>
      </c>
      <c r="T18" t="str">
        <f>IF(Transcripts[[#This Row],[List?]]="Y", Transcripts[[#This Row],[RefSeq mRNA ID]]&amp;IF(Transcripts[[#This Row],[Preferred?]]="Y", " (Preferred)", ""), "")</f>
        <v>NM_004302.5 (Preferred)</v>
      </c>
      <c r="V18" s="43" t="s">
        <v>18350</v>
      </c>
      <c r="W18" s="43" t="e">
        <f t="array" ref="W18">INDEX(Table6[#Data], MATCH(1, ISNUMBER(SEARCH(Transcripts[[#This Row],[RefSeq mRNA ID]], Table6['#name])), 0), 1)</f>
        <v>#N/A</v>
      </c>
      <c r="X18" s="43"/>
      <c r="Y18" s="43"/>
      <c r="Z18" t="s">
        <v>8171</v>
      </c>
      <c r="AA18" t="s">
        <v>8172</v>
      </c>
      <c r="AB18">
        <v>651</v>
      </c>
      <c r="AC18" t="s">
        <v>8147</v>
      </c>
      <c r="AD18" t="s">
        <v>27</v>
      </c>
      <c r="AE18" t="s">
        <v>10009</v>
      </c>
      <c r="AH18" t="s">
        <v>19163</v>
      </c>
      <c r="AI18" t="s">
        <v>260</v>
      </c>
      <c r="AJ18">
        <v>208</v>
      </c>
    </row>
    <row r="19" spans="8:36" hidden="1" x14ac:dyDescent="0.3">
      <c r="H19" t="s">
        <v>9879</v>
      </c>
      <c r="I19" t="s">
        <v>9894</v>
      </c>
      <c r="J19" t="s">
        <v>9895</v>
      </c>
      <c r="L19">
        <v>1665</v>
      </c>
      <c r="M19" t="s">
        <v>27</v>
      </c>
      <c r="N19" t="s">
        <v>9896</v>
      </c>
      <c r="Q19">
        <v>1464</v>
      </c>
      <c r="R19" t="s">
        <v>96</v>
      </c>
      <c r="S19" t="s">
        <v>96</v>
      </c>
      <c r="T19" t="str">
        <f>IF(Transcripts[[#This Row],[List?]]="Y", Transcripts[[#This Row],[RefSeq mRNA ID]]&amp;IF(Transcripts[[#This Row],[Preferred?]]="Y", " (Preferred)", ""), "")</f>
        <v/>
      </c>
      <c r="V19" s="43" t="s">
        <v>18350</v>
      </c>
      <c r="W19" s="43" t="e">
        <f t="array" ref="W19">INDEX(Table6[#Data], MATCH(1, ISNUMBER(SEARCH(Transcripts[[#This Row],[RefSeq mRNA ID]], Table6['#name])), 0), 1)</f>
        <v>#N/A</v>
      </c>
      <c r="X19" s="43"/>
      <c r="Y19" s="43"/>
      <c r="Z19" t="s">
        <v>8177</v>
      </c>
      <c r="AA19" t="s">
        <v>8178</v>
      </c>
      <c r="AB19">
        <v>411</v>
      </c>
      <c r="AC19" t="s">
        <v>8147</v>
      </c>
      <c r="AD19" t="s">
        <v>27</v>
      </c>
      <c r="AE19" t="s">
        <v>10010</v>
      </c>
      <c r="AH19" t="s">
        <v>18945</v>
      </c>
      <c r="AI19" t="s">
        <v>9946</v>
      </c>
      <c r="AJ19">
        <v>10000</v>
      </c>
    </row>
    <row r="20" spans="8:36" hidden="1" x14ac:dyDescent="0.3">
      <c r="H20" t="s">
        <v>9879</v>
      </c>
      <c r="I20" t="s">
        <v>9888</v>
      </c>
      <c r="J20" t="s">
        <v>9889</v>
      </c>
      <c r="L20">
        <v>1782</v>
      </c>
      <c r="M20" t="s">
        <v>27</v>
      </c>
      <c r="N20" t="s">
        <v>9890</v>
      </c>
      <c r="Q20">
        <v>1431</v>
      </c>
      <c r="R20" t="s">
        <v>96</v>
      </c>
      <c r="S20" t="s">
        <v>96</v>
      </c>
      <c r="T20" t="str">
        <f>IF(Transcripts[[#This Row],[List?]]="Y", Transcripts[[#This Row],[RefSeq mRNA ID]]&amp;IF(Transcripts[[#This Row],[Preferred?]]="Y", " (Preferred)", ""), "")</f>
        <v/>
      </c>
      <c r="V20" s="43" t="s">
        <v>18350</v>
      </c>
      <c r="W20" s="43" t="e">
        <f t="array" ref="W20">INDEX(Table6[#Data], MATCH(1, ISNUMBER(SEARCH(Transcripts[[#This Row],[RefSeq mRNA ID]], Table6['#name])), 0), 1)</f>
        <v>#N/A</v>
      </c>
      <c r="X20" s="43"/>
      <c r="Y20" s="43"/>
      <c r="Z20" t="s">
        <v>8150</v>
      </c>
      <c r="AC20" t="s">
        <v>8147</v>
      </c>
      <c r="AD20" t="s">
        <v>27</v>
      </c>
      <c r="AE20" t="s">
        <v>8150</v>
      </c>
      <c r="AH20" t="s">
        <v>19164</v>
      </c>
      <c r="AI20" t="s">
        <v>9946</v>
      </c>
      <c r="AJ20">
        <v>10000</v>
      </c>
    </row>
    <row r="21" spans="8:36" hidden="1" x14ac:dyDescent="0.3">
      <c r="H21" t="s">
        <v>9879</v>
      </c>
      <c r="I21" t="s">
        <v>9897</v>
      </c>
      <c r="J21" t="s">
        <v>9898</v>
      </c>
      <c r="K21" t="s">
        <v>18932</v>
      </c>
      <c r="L21">
        <v>2362</v>
      </c>
      <c r="M21" t="s">
        <v>27</v>
      </c>
      <c r="N21" t="s">
        <v>9899</v>
      </c>
      <c r="P21" t="s">
        <v>9900</v>
      </c>
      <c r="Q21">
        <v>1362</v>
      </c>
      <c r="R21" t="s">
        <v>96</v>
      </c>
      <c r="S21" t="s">
        <v>95</v>
      </c>
      <c r="T21" t="str">
        <f>IF(Transcripts[[#This Row],[List?]]="Y", Transcripts[[#This Row],[RefSeq mRNA ID]]&amp;IF(Transcripts[[#This Row],[Preferred?]]="Y", " (Preferred)", ""), "")</f>
        <v>NM_020327.3</v>
      </c>
      <c r="V21" s="43" t="s">
        <v>18350</v>
      </c>
      <c r="W21" s="43" t="e">
        <f t="array" ref="W21">INDEX(Table6[#Data], MATCH(1, ISNUMBER(SEARCH(Transcripts[[#This Row],[RefSeq mRNA ID]], Table6['#name])), 0), 1)</f>
        <v>#N/A</v>
      </c>
      <c r="X21" s="43"/>
      <c r="Y21" s="43"/>
      <c r="Z21" t="s">
        <v>8180</v>
      </c>
      <c r="AA21" t="s">
        <v>8181</v>
      </c>
      <c r="AB21">
        <v>328</v>
      </c>
      <c r="AC21" t="s">
        <v>8147</v>
      </c>
      <c r="AD21" t="s">
        <v>27</v>
      </c>
      <c r="AE21" t="s">
        <v>10011</v>
      </c>
      <c r="AH21" t="s">
        <v>18947</v>
      </c>
      <c r="AI21" t="s">
        <v>9946</v>
      </c>
      <c r="AJ21">
        <v>10000</v>
      </c>
    </row>
    <row r="22" spans="8:36" hidden="1" x14ac:dyDescent="0.3">
      <c r="H22" t="s">
        <v>9879</v>
      </c>
      <c r="I22" t="s">
        <v>9891</v>
      </c>
      <c r="J22" t="s">
        <v>9892</v>
      </c>
      <c r="L22">
        <v>539</v>
      </c>
      <c r="M22" t="s">
        <v>27</v>
      </c>
      <c r="N22" t="s">
        <v>9893</v>
      </c>
      <c r="Q22">
        <v>213</v>
      </c>
      <c r="R22" t="s">
        <v>96</v>
      </c>
      <c r="S22" t="s">
        <v>96</v>
      </c>
      <c r="T22" t="str">
        <f>IF(Transcripts[[#This Row],[List?]]="Y", Transcripts[[#This Row],[RefSeq mRNA ID]]&amp;IF(Transcripts[[#This Row],[Preferred?]]="Y", " (Preferred)", ""), "")</f>
        <v/>
      </c>
      <c r="V22" s="43" t="s">
        <v>18350</v>
      </c>
      <c r="W22" s="43" t="e">
        <f t="array" ref="W22">INDEX(Table6[#Data], MATCH(1, ISNUMBER(SEARCH(Transcripts[[#This Row],[RefSeq mRNA ID]], Table6['#name])), 0), 1)</f>
        <v>#N/A</v>
      </c>
      <c r="X22" s="43"/>
      <c r="Y22" s="43"/>
      <c r="Z22" t="s">
        <v>8174</v>
      </c>
      <c r="AA22" t="s">
        <v>8175</v>
      </c>
      <c r="AB22">
        <v>326</v>
      </c>
      <c r="AC22" t="s">
        <v>8147</v>
      </c>
      <c r="AD22" t="s">
        <v>27</v>
      </c>
      <c r="AE22" t="s">
        <v>10012</v>
      </c>
      <c r="AH22" t="s">
        <v>19165</v>
      </c>
      <c r="AI22" t="s">
        <v>9603</v>
      </c>
      <c r="AJ22">
        <v>238</v>
      </c>
    </row>
    <row r="23" spans="8:36" hidden="1" x14ac:dyDescent="0.3">
      <c r="H23" t="s">
        <v>9879</v>
      </c>
      <c r="I23" t="s">
        <v>9901</v>
      </c>
      <c r="L23">
        <v>419</v>
      </c>
      <c r="M23" t="s">
        <v>193</v>
      </c>
      <c r="N23" t="s">
        <v>9902</v>
      </c>
      <c r="Q23">
        <v>0</v>
      </c>
      <c r="R23" t="s">
        <v>96</v>
      </c>
      <c r="S23" t="s">
        <v>96</v>
      </c>
      <c r="T23" t="str">
        <f>IF(Transcripts[[#This Row],[List?]]="Y", Transcripts[[#This Row],[RefSeq mRNA ID]]&amp;IF(Transcripts[[#This Row],[Preferred?]]="Y", " (Preferred)", ""), "")</f>
        <v/>
      </c>
      <c r="V23" s="43" t="s">
        <v>18350</v>
      </c>
      <c r="W23" s="43" t="e">
        <f t="array" ref="W23">INDEX(Table6[#Data], MATCH(1, ISNUMBER(SEARCH(Transcripts[[#This Row],[RefSeq mRNA ID]], Table6['#name])), 0), 1)</f>
        <v>#N/A</v>
      </c>
      <c r="X23" s="43"/>
      <c r="Y23" s="43"/>
      <c r="Z23" t="s">
        <v>8159</v>
      </c>
      <c r="AA23" t="s">
        <v>8160</v>
      </c>
      <c r="AB23">
        <v>1314</v>
      </c>
      <c r="AC23" t="s">
        <v>8147</v>
      </c>
      <c r="AD23" t="s">
        <v>27</v>
      </c>
      <c r="AE23" t="s">
        <v>10013</v>
      </c>
      <c r="AH23" t="s">
        <v>19166</v>
      </c>
      <c r="AI23" t="s">
        <v>9868</v>
      </c>
      <c r="AJ23">
        <v>139285</v>
      </c>
    </row>
    <row r="24" spans="8:36" hidden="1" x14ac:dyDescent="0.3">
      <c r="H24" t="s">
        <v>184</v>
      </c>
      <c r="I24" t="s">
        <v>201</v>
      </c>
      <c r="J24" t="s">
        <v>202</v>
      </c>
      <c r="K24" t="s">
        <v>18936</v>
      </c>
      <c r="L24">
        <v>1539</v>
      </c>
      <c r="M24" t="s">
        <v>27</v>
      </c>
      <c r="N24" t="s">
        <v>203</v>
      </c>
      <c r="O24" t="s">
        <v>204</v>
      </c>
      <c r="P24" t="s">
        <v>205</v>
      </c>
      <c r="Q24">
        <v>1092</v>
      </c>
      <c r="R24" t="s">
        <v>95</v>
      </c>
      <c r="S24" t="s">
        <v>95</v>
      </c>
      <c r="T24" t="str">
        <f>IF(Transcripts[[#This Row],[List?]]="Y", Transcripts[[#This Row],[RefSeq mRNA ID]]&amp;IF(Transcripts[[#This Row],[Preferred?]]="Y", " (Preferred)", ""), "")</f>
        <v>NM_000022.4 (Preferred)</v>
      </c>
      <c r="V24" s="43" t="s">
        <v>18351</v>
      </c>
      <c r="W24" s="43" t="e">
        <f t="array" ref="W24">INDEX(Table6[#Data], MATCH(1, ISNUMBER(SEARCH(Transcripts[[#This Row],[RefSeq mRNA ID]], Table6['#name])), 0), 1)</f>
        <v>#N/A</v>
      </c>
      <c r="X24" s="43"/>
      <c r="Y24" s="43"/>
      <c r="Z24" t="s">
        <v>9160</v>
      </c>
      <c r="AA24" t="s">
        <v>9161</v>
      </c>
      <c r="AB24">
        <v>1353</v>
      </c>
      <c r="AC24" t="s">
        <v>9159</v>
      </c>
      <c r="AD24" t="s">
        <v>27</v>
      </c>
      <c r="AE24" t="s">
        <v>10014</v>
      </c>
      <c r="AH24" t="s">
        <v>18953</v>
      </c>
      <c r="AI24" t="s">
        <v>117</v>
      </c>
      <c r="AJ24">
        <v>22852</v>
      </c>
    </row>
    <row r="25" spans="8:36" hidden="1" x14ac:dyDescent="0.3">
      <c r="H25" t="s">
        <v>184</v>
      </c>
      <c r="I25" t="s">
        <v>206</v>
      </c>
      <c r="J25" t="s">
        <v>207</v>
      </c>
      <c r="K25" t="s">
        <v>18937</v>
      </c>
      <c r="L25">
        <v>1128</v>
      </c>
      <c r="M25" t="s">
        <v>27</v>
      </c>
      <c r="N25" t="s">
        <v>208</v>
      </c>
      <c r="Q25">
        <v>1020</v>
      </c>
      <c r="R25" t="s">
        <v>96</v>
      </c>
      <c r="S25" t="s">
        <v>95</v>
      </c>
      <c r="T25" t="str">
        <f>IF(Transcripts[[#This Row],[List?]]="Y", Transcripts[[#This Row],[RefSeq mRNA ID]]&amp;IF(Transcripts[[#This Row],[Preferred?]]="Y", " (Preferred)", ""), "")</f>
        <v>NM_001322051.1</v>
      </c>
      <c r="V25" s="43" t="s">
        <v>18351</v>
      </c>
      <c r="W25" s="43" t="e">
        <f t="array" ref="W25">INDEX(Table6[#Data], MATCH(1, ISNUMBER(SEARCH(Transcripts[[#This Row],[RefSeq mRNA ID]], Table6['#name])), 0), 1)</f>
        <v>#N/A</v>
      </c>
      <c r="X25" s="43"/>
      <c r="Y25" s="43"/>
      <c r="Z25" t="s">
        <v>2097</v>
      </c>
      <c r="AC25" t="s">
        <v>2071</v>
      </c>
      <c r="AD25" t="s">
        <v>193</v>
      </c>
      <c r="AE25" t="s">
        <v>2097</v>
      </c>
      <c r="AH25" t="s">
        <v>18954</v>
      </c>
      <c r="AI25" t="s">
        <v>117</v>
      </c>
      <c r="AJ25">
        <v>22852</v>
      </c>
    </row>
    <row r="26" spans="8:36" hidden="1" x14ac:dyDescent="0.3">
      <c r="H26" t="s">
        <v>184</v>
      </c>
      <c r="I26" t="s">
        <v>185</v>
      </c>
      <c r="J26" t="s">
        <v>186</v>
      </c>
      <c r="L26">
        <v>1356</v>
      </c>
      <c r="M26" t="s">
        <v>187</v>
      </c>
      <c r="N26" t="s">
        <v>188</v>
      </c>
      <c r="P26" t="s">
        <v>98</v>
      </c>
      <c r="Q26">
        <v>792</v>
      </c>
      <c r="R26" t="s">
        <v>96</v>
      </c>
      <c r="S26" t="s">
        <v>96</v>
      </c>
      <c r="T26" t="str">
        <f>IF(Transcripts[[#This Row],[List?]]="Y", Transcripts[[#This Row],[RefSeq mRNA ID]]&amp;IF(Transcripts[[#This Row],[Preferred?]]="Y", " (Preferred)", ""), "")</f>
        <v/>
      </c>
      <c r="V26" s="43" t="s">
        <v>18351</v>
      </c>
      <c r="W26" s="43" t="e">
        <f t="array" ref="W26">INDEX(Table6[#Data], MATCH(1, ISNUMBER(SEARCH(Transcripts[[#This Row],[RefSeq mRNA ID]], Table6['#name])), 0), 1)</f>
        <v>#N/A</v>
      </c>
      <c r="X26" s="43"/>
      <c r="Y26" s="43"/>
      <c r="Z26" t="s">
        <v>2096</v>
      </c>
      <c r="AC26" t="s">
        <v>2071</v>
      </c>
      <c r="AD26" t="s">
        <v>193</v>
      </c>
      <c r="AE26" t="s">
        <v>2096</v>
      </c>
      <c r="AH26" t="s">
        <v>19167</v>
      </c>
      <c r="AI26" t="s">
        <v>9616</v>
      </c>
      <c r="AJ26">
        <v>324</v>
      </c>
    </row>
    <row r="27" spans="8:36" hidden="1" x14ac:dyDescent="0.3">
      <c r="H27" t="s">
        <v>184</v>
      </c>
      <c r="I27" t="s">
        <v>189</v>
      </c>
      <c r="J27" t="s">
        <v>190</v>
      </c>
      <c r="L27">
        <v>812</v>
      </c>
      <c r="M27" t="s">
        <v>187</v>
      </c>
      <c r="N27" t="s">
        <v>191</v>
      </c>
      <c r="P27" t="s">
        <v>98</v>
      </c>
      <c r="Q27">
        <v>228</v>
      </c>
      <c r="R27" t="s">
        <v>96</v>
      </c>
      <c r="S27" t="s">
        <v>96</v>
      </c>
      <c r="T27" t="str">
        <f>IF(Transcripts[[#This Row],[List?]]="Y", Transcripts[[#This Row],[RefSeq mRNA ID]]&amp;IF(Transcripts[[#This Row],[Preferred?]]="Y", " (Preferred)", ""), "")</f>
        <v/>
      </c>
      <c r="V27" s="43" t="s">
        <v>18351</v>
      </c>
      <c r="W27" s="43" t="e">
        <f t="array" ref="W27">INDEX(Table6[#Data], MATCH(1, ISNUMBER(SEARCH(Transcripts[[#This Row],[RefSeq mRNA ID]], Table6['#name])), 0), 1)</f>
        <v>#N/A</v>
      </c>
      <c r="X27" s="43"/>
      <c r="Y27" s="43"/>
      <c r="Z27" t="s">
        <v>8307</v>
      </c>
      <c r="AA27" t="s">
        <v>8308</v>
      </c>
      <c r="AB27">
        <v>682</v>
      </c>
      <c r="AC27" t="s">
        <v>8287</v>
      </c>
      <c r="AD27" t="s">
        <v>27</v>
      </c>
      <c r="AE27" t="s">
        <v>10015</v>
      </c>
      <c r="AH27" t="s">
        <v>18955</v>
      </c>
      <c r="AI27" t="s">
        <v>9616</v>
      </c>
      <c r="AJ27">
        <v>324</v>
      </c>
    </row>
    <row r="28" spans="8:36" hidden="1" x14ac:dyDescent="0.3">
      <c r="H28" t="s">
        <v>184</v>
      </c>
      <c r="I28" t="s">
        <v>192</v>
      </c>
      <c r="L28">
        <v>1770</v>
      </c>
      <c r="M28" t="s">
        <v>193</v>
      </c>
      <c r="N28" t="s">
        <v>194</v>
      </c>
      <c r="P28" t="s">
        <v>98</v>
      </c>
      <c r="Q28">
        <v>0</v>
      </c>
      <c r="R28" t="s">
        <v>96</v>
      </c>
      <c r="S28" t="s">
        <v>96</v>
      </c>
      <c r="T28" t="str">
        <f>IF(Transcripts[[#This Row],[List?]]="Y", Transcripts[[#This Row],[RefSeq mRNA ID]]&amp;IF(Transcripts[[#This Row],[Preferred?]]="Y", " (Preferred)", ""), "")</f>
        <v/>
      </c>
      <c r="V28" s="43" t="s">
        <v>18351</v>
      </c>
      <c r="W28" s="43" t="e">
        <f t="array" ref="W28">INDEX(Table6[#Data], MATCH(1, ISNUMBER(SEARCH(Transcripts[[#This Row],[RefSeq mRNA ID]], Table6['#name])), 0), 1)</f>
        <v>#N/A</v>
      </c>
      <c r="X28" s="43"/>
      <c r="Y28" s="43"/>
      <c r="Z28" t="s">
        <v>8292</v>
      </c>
      <c r="AA28" t="s">
        <v>8293</v>
      </c>
      <c r="AB28">
        <v>1185</v>
      </c>
      <c r="AC28" t="s">
        <v>8287</v>
      </c>
      <c r="AD28" t="s">
        <v>27</v>
      </c>
      <c r="AE28" t="s">
        <v>10016</v>
      </c>
      <c r="AH28" t="s">
        <v>18956</v>
      </c>
      <c r="AI28" t="s">
        <v>9616</v>
      </c>
      <c r="AJ28">
        <v>324</v>
      </c>
    </row>
    <row r="29" spans="8:36" hidden="1" x14ac:dyDescent="0.3">
      <c r="H29" t="s">
        <v>184</v>
      </c>
      <c r="I29" t="s">
        <v>195</v>
      </c>
      <c r="L29">
        <v>1276</v>
      </c>
      <c r="M29" t="s">
        <v>193</v>
      </c>
      <c r="N29" t="s">
        <v>196</v>
      </c>
      <c r="P29" t="s">
        <v>98</v>
      </c>
      <c r="Q29">
        <v>0</v>
      </c>
      <c r="R29" t="s">
        <v>96</v>
      </c>
      <c r="S29" t="s">
        <v>96</v>
      </c>
      <c r="T29" t="str">
        <f>IF(Transcripts[[#This Row],[List?]]="Y", Transcripts[[#This Row],[RefSeq mRNA ID]]&amp;IF(Transcripts[[#This Row],[Preferred?]]="Y", " (Preferred)", ""), "")</f>
        <v/>
      </c>
      <c r="V29" s="43" t="s">
        <v>18351</v>
      </c>
      <c r="W29" s="43" t="e">
        <f t="array" ref="W29">INDEX(Table6[#Data], MATCH(1, ISNUMBER(SEARCH(Transcripts[[#This Row],[RefSeq mRNA ID]], Table6['#name])), 0), 1)</f>
        <v>#N/A</v>
      </c>
      <c r="X29" s="43"/>
      <c r="Y29" s="43"/>
      <c r="Z29" t="s">
        <v>8295</v>
      </c>
      <c r="AA29" t="s">
        <v>8296</v>
      </c>
      <c r="AB29">
        <v>1158</v>
      </c>
      <c r="AC29" t="s">
        <v>8287</v>
      </c>
      <c r="AD29" t="s">
        <v>27</v>
      </c>
      <c r="AE29" t="s">
        <v>10017</v>
      </c>
      <c r="AH29" t="s">
        <v>19168</v>
      </c>
      <c r="AI29" t="s">
        <v>9903</v>
      </c>
      <c r="AJ29">
        <v>367</v>
      </c>
    </row>
    <row r="30" spans="8:36" hidden="1" x14ac:dyDescent="0.3">
      <c r="H30" t="s">
        <v>184</v>
      </c>
      <c r="I30" t="s">
        <v>197</v>
      </c>
      <c r="L30">
        <v>550</v>
      </c>
      <c r="M30" t="s">
        <v>193</v>
      </c>
      <c r="N30" t="s">
        <v>198</v>
      </c>
      <c r="P30" t="s">
        <v>98</v>
      </c>
      <c r="Q30">
        <v>0</v>
      </c>
      <c r="R30" t="s">
        <v>96</v>
      </c>
      <c r="S30" t="s">
        <v>96</v>
      </c>
      <c r="T30" t="str">
        <f>IF(Transcripts[[#This Row],[List?]]="Y", Transcripts[[#This Row],[RefSeq mRNA ID]]&amp;IF(Transcripts[[#This Row],[Preferred?]]="Y", " (Preferred)", ""), "")</f>
        <v/>
      </c>
      <c r="V30" s="43" t="s">
        <v>18351</v>
      </c>
      <c r="W30" s="43" t="e">
        <f t="array" ref="W30">INDEX(Table6[#Data], MATCH(1, ISNUMBER(SEARCH(Transcripts[[#This Row],[RefSeq mRNA ID]], Table6['#name])), 0), 1)</f>
        <v>#N/A</v>
      </c>
      <c r="X30" s="43"/>
      <c r="Y30" s="43"/>
      <c r="Z30" t="s">
        <v>8300</v>
      </c>
      <c r="AA30" t="s">
        <v>8301</v>
      </c>
      <c r="AB30">
        <v>1131</v>
      </c>
      <c r="AC30" t="s">
        <v>8287</v>
      </c>
      <c r="AD30" t="s">
        <v>27</v>
      </c>
      <c r="AE30" t="s">
        <v>10018</v>
      </c>
      <c r="AH30" t="s">
        <v>19169</v>
      </c>
      <c r="AI30" t="s">
        <v>9903</v>
      </c>
      <c r="AJ30">
        <v>367</v>
      </c>
    </row>
    <row r="31" spans="8:36" hidden="1" x14ac:dyDescent="0.3">
      <c r="H31" t="s">
        <v>184</v>
      </c>
      <c r="I31" t="s">
        <v>199</v>
      </c>
      <c r="L31">
        <v>481</v>
      </c>
      <c r="M31" t="s">
        <v>193</v>
      </c>
      <c r="N31" t="s">
        <v>200</v>
      </c>
      <c r="P31" t="s">
        <v>98</v>
      </c>
      <c r="Q31">
        <v>0</v>
      </c>
      <c r="R31" t="s">
        <v>96</v>
      </c>
      <c r="S31" t="s">
        <v>96</v>
      </c>
      <c r="T31" t="str">
        <f>IF(Transcripts[[#This Row],[List?]]="Y", Transcripts[[#This Row],[RefSeq mRNA ID]]&amp;IF(Transcripts[[#This Row],[Preferred?]]="Y", " (Preferred)", ""), "")</f>
        <v/>
      </c>
      <c r="V31" s="43" t="s">
        <v>18351</v>
      </c>
      <c r="W31" s="43" t="e">
        <f t="array" ref="W31">INDEX(Table6[#Data], MATCH(1, ISNUMBER(SEARCH(Transcripts[[#This Row],[RefSeq mRNA ID]], Table6['#name])), 0), 1)</f>
        <v>#N/A</v>
      </c>
      <c r="X31" s="43"/>
      <c r="Y31" s="43"/>
      <c r="Z31" t="s">
        <v>8304</v>
      </c>
      <c r="AA31" t="s">
        <v>8305</v>
      </c>
      <c r="AB31">
        <v>1020</v>
      </c>
      <c r="AC31" t="s">
        <v>8287</v>
      </c>
      <c r="AD31" t="s">
        <v>27</v>
      </c>
      <c r="AE31" t="s">
        <v>10019</v>
      </c>
      <c r="AH31" t="s">
        <v>18964</v>
      </c>
      <c r="AI31" t="s">
        <v>9784</v>
      </c>
      <c r="AJ31">
        <v>369</v>
      </c>
    </row>
    <row r="32" spans="8:36" hidden="1" x14ac:dyDescent="0.3">
      <c r="H32" t="s">
        <v>184</v>
      </c>
      <c r="I32" t="s">
        <v>209</v>
      </c>
      <c r="L32">
        <v>549</v>
      </c>
      <c r="M32" t="s">
        <v>210</v>
      </c>
      <c r="N32" t="s">
        <v>211</v>
      </c>
      <c r="P32" t="s">
        <v>98</v>
      </c>
      <c r="Q32">
        <v>0</v>
      </c>
      <c r="R32" t="s">
        <v>96</v>
      </c>
      <c r="S32" t="s">
        <v>96</v>
      </c>
      <c r="T32" t="str">
        <f>IF(Transcripts[[#This Row],[List?]]="Y", Transcripts[[#This Row],[RefSeq mRNA ID]]&amp;IF(Transcripts[[#This Row],[Preferred?]]="Y", " (Preferred)", ""), "")</f>
        <v/>
      </c>
      <c r="V32" s="43" t="s">
        <v>18351</v>
      </c>
      <c r="W32" s="43" t="e">
        <f t="array" ref="W32">INDEX(Table6[#Data], MATCH(1, ISNUMBER(SEARCH(Transcripts[[#This Row],[RefSeq mRNA ID]], Table6['#name])), 0), 1)</f>
        <v>#N/A</v>
      </c>
      <c r="X32" s="43"/>
      <c r="Y32" s="43"/>
      <c r="Z32" t="s">
        <v>8290</v>
      </c>
      <c r="AC32" t="s">
        <v>8287</v>
      </c>
      <c r="AD32" t="s">
        <v>27</v>
      </c>
      <c r="AE32" t="s">
        <v>8290</v>
      </c>
      <c r="AH32" t="s">
        <v>18965</v>
      </c>
      <c r="AI32" t="s">
        <v>9784</v>
      </c>
      <c r="AJ32">
        <v>369</v>
      </c>
    </row>
    <row r="33" spans="8:36" hidden="1" x14ac:dyDescent="0.3">
      <c r="H33" t="s">
        <v>14</v>
      </c>
      <c r="I33" t="s">
        <v>218</v>
      </c>
      <c r="J33" t="s">
        <v>219</v>
      </c>
      <c r="L33">
        <v>3916</v>
      </c>
      <c r="M33" t="s">
        <v>27</v>
      </c>
      <c r="N33" t="s">
        <v>220</v>
      </c>
      <c r="P33" t="s">
        <v>221</v>
      </c>
      <c r="Q33">
        <v>1443</v>
      </c>
      <c r="R33" t="s">
        <v>96</v>
      </c>
      <c r="S33" t="s">
        <v>96</v>
      </c>
      <c r="T33" t="str">
        <f>IF(Transcripts[[#This Row],[List?]]="Y", Transcripts[[#This Row],[RefSeq mRNA ID]]&amp;IF(Transcripts[[#This Row],[Preferred?]]="Y", " (Preferred)", ""), "")</f>
        <v/>
      </c>
      <c r="V33" s="43" t="s">
        <v>18352</v>
      </c>
      <c r="W33" s="43" t="e">
        <f t="array" ref="W33">INDEX(Table6[#Data], MATCH(1, ISNUMBER(SEARCH(Transcripts[[#This Row],[RefSeq mRNA ID]], Table6['#name])), 0), 1)</f>
        <v>#N/A</v>
      </c>
      <c r="X33" s="43"/>
      <c r="Y33" s="43"/>
      <c r="Z33" t="s">
        <v>8288</v>
      </c>
      <c r="AC33" t="s">
        <v>8287</v>
      </c>
      <c r="AD33" t="s">
        <v>27</v>
      </c>
      <c r="AE33" t="s">
        <v>8288</v>
      </c>
      <c r="AH33" t="s">
        <v>19170</v>
      </c>
      <c r="AI33" t="s">
        <v>9784</v>
      </c>
      <c r="AJ33">
        <v>369</v>
      </c>
    </row>
    <row r="34" spans="8:36" hidden="1" x14ac:dyDescent="0.3">
      <c r="H34" t="s">
        <v>14</v>
      </c>
      <c r="I34" t="s">
        <v>222</v>
      </c>
      <c r="J34" t="s">
        <v>223</v>
      </c>
      <c r="L34">
        <v>3913</v>
      </c>
      <c r="M34" t="s">
        <v>27</v>
      </c>
      <c r="N34" t="s">
        <v>224</v>
      </c>
      <c r="P34" t="s">
        <v>221</v>
      </c>
      <c r="Q34">
        <v>1443</v>
      </c>
      <c r="R34" t="s">
        <v>96</v>
      </c>
      <c r="S34" t="s">
        <v>96</v>
      </c>
      <c r="T34" t="str">
        <f>IF(Transcripts[[#This Row],[List?]]="Y", Transcripts[[#This Row],[RefSeq mRNA ID]]&amp;IF(Transcripts[[#This Row],[Preferred?]]="Y", " (Preferred)", ""), "")</f>
        <v/>
      </c>
      <c r="V34" s="43" t="s">
        <v>18352</v>
      </c>
      <c r="W34" s="43" t="e">
        <f t="array" ref="W34">INDEX(Table6[#Data], MATCH(1, ISNUMBER(SEARCH(Transcripts[[#This Row],[RefSeq mRNA ID]], Table6['#name])), 0), 1)</f>
        <v>#N/A</v>
      </c>
      <c r="X34" s="43"/>
      <c r="Y34" s="43"/>
      <c r="Z34" t="s">
        <v>1663</v>
      </c>
      <c r="AA34" t="s">
        <v>1664</v>
      </c>
      <c r="AB34">
        <v>767</v>
      </c>
      <c r="AC34" t="s">
        <v>1657</v>
      </c>
      <c r="AD34" t="s">
        <v>27</v>
      </c>
      <c r="AE34" t="s">
        <v>10020</v>
      </c>
      <c r="AH34" t="s">
        <v>19171</v>
      </c>
      <c r="AI34" t="s">
        <v>393</v>
      </c>
      <c r="AJ34">
        <v>8289</v>
      </c>
    </row>
    <row r="35" spans="8:36" hidden="1" x14ac:dyDescent="0.3">
      <c r="H35" t="s">
        <v>14</v>
      </c>
      <c r="I35" t="s">
        <v>225</v>
      </c>
      <c r="J35" t="s">
        <v>226</v>
      </c>
      <c r="K35" t="s">
        <v>18941</v>
      </c>
      <c r="L35">
        <v>3066</v>
      </c>
      <c r="M35" t="s">
        <v>27</v>
      </c>
      <c r="N35" t="s">
        <v>227</v>
      </c>
      <c r="P35" t="s">
        <v>221</v>
      </c>
      <c r="Q35">
        <v>1443</v>
      </c>
      <c r="R35" t="s">
        <v>95</v>
      </c>
      <c r="S35" t="s">
        <v>95</v>
      </c>
      <c r="T35" t="str">
        <f>IF(Transcripts[[#This Row],[List?]]="Y", Transcripts[[#This Row],[RefSeq mRNA ID]]&amp;IF(Transcripts[[#This Row],[Preferred?]]="Y", " (Preferred)", ""), "")</f>
        <v>NM_005163.2 (Preferred)</v>
      </c>
      <c r="V35" s="43" t="s">
        <v>18352</v>
      </c>
      <c r="W35" s="43" t="e">
        <f t="array" ref="W35">INDEX(Table6[#Data], MATCH(1, ISNUMBER(SEARCH(Transcripts[[#This Row],[RefSeq mRNA ID]], Table6['#name])), 0), 1)</f>
        <v>#N/A</v>
      </c>
      <c r="X35" s="43"/>
      <c r="Y35" s="43"/>
      <c r="Z35" t="s">
        <v>1658</v>
      </c>
      <c r="AC35" t="s">
        <v>1657</v>
      </c>
      <c r="AD35" t="s">
        <v>27</v>
      </c>
      <c r="AE35" t="s">
        <v>1658</v>
      </c>
      <c r="AH35" t="s">
        <v>19172</v>
      </c>
      <c r="AI35" t="s">
        <v>393</v>
      </c>
      <c r="AJ35">
        <v>8289</v>
      </c>
    </row>
    <row r="36" spans="8:36" hidden="1" x14ac:dyDescent="0.3">
      <c r="H36" t="s">
        <v>14</v>
      </c>
      <c r="I36" t="s">
        <v>228</v>
      </c>
      <c r="J36" t="s">
        <v>229</v>
      </c>
      <c r="K36" t="s">
        <v>18940</v>
      </c>
      <c r="L36">
        <v>2866</v>
      </c>
      <c r="M36" t="s">
        <v>27</v>
      </c>
      <c r="N36" t="s">
        <v>230</v>
      </c>
      <c r="P36" t="s">
        <v>221</v>
      </c>
      <c r="Q36">
        <v>1443</v>
      </c>
      <c r="R36" t="s">
        <v>96</v>
      </c>
      <c r="S36" t="s">
        <v>95</v>
      </c>
      <c r="T36" t="str">
        <f>IF(Transcripts[[#This Row],[List?]]="Y", Transcripts[[#This Row],[RefSeq mRNA ID]]&amp;IF(Transcripts[[#This Row],[Preferred?]]="Y", " (Preferred)", ""), "")</f>
        <v>NM_001014432.1</v>
      </c>
      <c r="V36" s="43" t="s">
        <v>18352</v>
      </c>
      <c r="W36" s="43" t="e">
        <f t="array" ref="W36">INDEX(Table6[#Data], MATCH(1, ISNUMBER(SEARCH(Transcripts[[#This Row],[RefSeq mRNA ID]], Table6['#name])), 0), 1)</f>
        <v>#N/A</v>
      </c>
      <c r="X36" s="43"/>
      <c r="Y36" s="43"/>
      <c r="Z36" t="s">
        <v>1660</v>
      </c>
      <c r="AA36" t="s">
        <v>1661</v>
      </c>
      <c r="AB36">
        <v>771</v>
      </c>
      <c r="AC36" t="s">
        <v>1657</v>
      </c>
      <c r="AD36" t="s">
        <v>27</v>
      </c>
      <c r="AE36" t="s">
        <v>10021</v>
      </c>
      <c r="AH36" t="s">
        <v>18970</v>
      </c>
      <c r="AI36" t="s">
        <v>9555</v>
      </c>
      <c r="AJ36">
        <v>57492</v>
      </c>
    </row>
    <row r="37" spans="8:36" hidden="1" x14ac:dyDescent="0.3">
      <c r="H37" t="s">
        <v>14</v>
      </c>
      <c r="I37" t="s">
        <v>231</v>
      </c>
      <c r="J37" t="s">
        <v>232</v>
      </c>
      <c r="K37" t="s">
        <v>18939</v>
      </c>
      <c r="L37">
        <v>2710</v>
      </c>
      <c r="M37" t="s">
        <v>27</v>
      </c>
      <c r="N37" t="s">
        <v>233</v>
      </c>
      <c r="P37" t="s">
        <v>221</v>
      </c>
      <c r="Q37">
        <v>1443</v>
      </c>
      <c r="R37" t="s">
        <v>96</v>
      </c>
      <c r="S37" t="s">
        <v>95</v>
      </c>
      <c r="T37" t="str">
        <f>IF(Transcripts[[#This Row],[List?]]="Y", Transcripts[[#This Row],[RefSeq mRNA ID]]&amp;IF(Transcripts[[#This Row],[Preferred?]]="Y", " (Preferred)", ""), "")</f>
        <v>NM_001014431.1</v>
      </c>
      <c r="V37" s="43" t="s">
        <v>18352</v>
      </c>
      <c r="W37" s="43" t="e">
        <f t="array" ref="W37">INDEX(Table6[#Data], MATCH(1, ISNUMBER(SEARCH(Transcripts[[#This Row],[RefSeq mRNA ID]], Table6['#name])), 0), 1)</f>
        <v>#N/A</v>
      </c>
      <c r="X37" s="43"/>
      <c r="Y37" s="43"/>
      <c r="Z37" t="s">
        <v>1666</v>
      </c>
      <c r="AA37" t="s">
        <v>1667</v>
      </c>
      <c r="AB37">
        <v>702</v>
      </c>
      <c r="AC37" t="s">
        <v>1657</v>
      </c>
      <c r="AD37" t="s">
        <v>27</v>
      </c>
      <c r="AE37" t="s">
        <v>10022</v>
      </c>
      <c r="AH37" t="s">
        <v>18967</v>
      </c>
      <c r="AI37" t="s">
        <v>9555</v>
      </c>
      <c r="AJ37">
        <v>57492</v>
      </c>
    </row>
    <row r="38" spans="8:36" hidden="1" x14ac:dyDescent="0.3">
      <c r="H38" t="s">
        <v>14</v>
      </c>
      <c r="I38" t="s">
        <v>234</v>
      </c>
      <c r="J38" t="s">
        <v>235</v>
      </c>
      <c r="L38">
        <v>1595</v>
      </c>
      <c r="M38" t="s">
        <v>27</v>
      </c>
      <c r="N38" t="s">
        <v>236</v>
      </c>
      <c r="P38" t="s">
        <v>221</v>
      </c>
      <c r="Q38">
        <v>1443</v>
      </c>
      <c r="R38" t="s">
        <v>96</v>
      </c>
      <c r="S38" t="s">
        <v>96</v>
      </c>
      <c r="T38" t="str">
        <f>IF(Transcripts[[#This Row],[List?]]="Y", Transcripts[[#This Row],[RefSeq mRNA ID]]&amp;IF(Transcripts[[#This Row],[Preferred?]]="Y", " (Preferred)", ""), "")</f>
        <v/>
      </c>
      <c r="V38" s="43" t="s">
        <v>18352</v>
      </c>
      <c r="W38" s="43" t="e">
        <f t="array" ref="W38">INDEX(Table6[#Data], MATCH(1, ISNUMBER(SEARCH(Transcripts[[#This Row],[RefSeq mRNA ID]], Table6['#name])), 0), 1)</f>
        <v>#N/A</v>
      </c>
      <c r="X38" s="43"/>
      <c r="Y38" s="43"/>
      <c r="Z38" t="s">
        <v>4473</v>
      </c>
      <c r="AC38" t="s">
        <v>100</v>
      </c>
      <c r="AD38" t="s">
        <v>27</v>
      </c>
      <c r="AE38" t="s">
        <v>4473</v>
      </c>
      <c r="AH38" t="s">
        <v>18972</v>
      </c>
      <c r="AI38" t="s">
        <v>9555</v>
      </c>
      <c r="AJ38">
        <v>57492</v>
      </c>
    </row>
    <row r="39" spans="8:36" hidden="1" x14ac:dyDescent="0.3">
      <c r="H39" t="s">
        <v>14</v>
      </c>
      <c r="I39" t="s">
        <v>237</v>
      </c>
      <c r="J39" t="s">
        <v>238</v>
      </c>
      <c r="L39">
        <v>1564</v>
      </c>
      <c r="M39" t="s">
        <v>27</v>
      </c>
      <c r="N39" t="s">
        <v>239</v>
      </c>
      <c r="Q39">
        <v>1257</v>
      </c>
      <c r="R39" t="s">
        <v>96</v>
      </c>
      <c r="S39" t="s">
        <v>96</v>
      </c>
      <c r="T39" t="str">
        <f>IF(Transcripts[[#This Row],[List?]]="Y", Transcripts[[#This Row],[RefSeq mRNA ID]]&amp;IF(Transcripts[[#This Row],[Preferred?]]="Y", " (Preferred)", ""), "")</f>
        <v/>
      </c>
      <c r="V39" s="43" t="s">
        <v>18352</v>
      </c>
      <c r="W39" s="43" t="e">
        <f t="array" ref="W39">INDEX(Table6[#Data], MATCH(1, ISNUMBER(SEARCH(Transcripts[[#This Row],[RefSeq mRNA ID]], Table6['#name])), 0), 1)</f>
        <v>#N/A</v>
      </c>
      <c r="X39" s="43"/>
      <c r="Y39" s="43"/>
      <c r="Z39" t="s">
        <v>4475</v>
      </c>
      <c r="AA39" t="s">
        <v>4476</v>
      </c>
      <c r="AB39">
        <v>3399</v>
      </c>
      <c r="AC39" t="s">
        <v>100</v>
      </c>
      <c r="AD39" t="s">
        <v>27</v>
      </c>
      <c r="AE39" t="s">
        <v>10023</v>
      </c>
      <c r="AH39" t="s">
        <v>18980</v>
      </c>
      <c r="AI39" t="s">
        <v>9974</v>
      </c>
      <c r="AJ39">
        <v>196528</v>
      </c>
    </row>
    <row r="40" spans="8:36" hidden="1" x14ac:dyDescent="0.3">
      <c r="H40" t="s">
        <v>14</v>
      </c>
      <c r="I40" t="s">
        <v>240</v>
      </c>
      <c r="J40" t="s">
        <v>241</v>
      </c>
      <c r="L40">
        <v>922</v>
      </c>
      <c r="M40" t="s">
        <v>27</v>
      </c>
      <c r="N40" t="s">
        <v>242</v>
      </c>
      <c r="Q40">
        <v>504</v>
      </c>
      <c r="R40" t="s">
        <v>96</v>
      </c>
      <c r="S40" t="s">
        <v>96</v>
      </c>
      <c r="T40" t="str">
        <f>IF(Transcripts[[#This Row],[List?]]="Y", Transcripts[[#This Row],[RefSeq mRNA ID]]&amp;IF(Transcripts[[#This Row],[Preferred?]]="Y", " (Preferred)", ""), "")</f>
        <v/>
      </c>
      <c r="V40" s="43" t="s">
        <v>18352</v>
      </c>
      <c r="W40" s="43" t="e">
        <f t="array" ref="W40">INDEX(Table6[#Data], MATCH(1, ISNUMBER(SEARCH(Transcripts[[#This Row],[RefSeq mRNA ID]], Table6['#name])), 0), 1)</f>
        <v>#N/A</v>
      </c>
      <c r="X40" s="43"/>
      <c r="Y40" s="43"/>
      <c r="Z40" t="s">
        <v>4471</v>
      </c>
      <c r="AC40" t="s">
        <v>100</v>
      </c>
      <c r="AD40" t="s">
        <v>27</v>
      </c>
      <c r="AE40" t="s">
        <v>4471</v>
      </c>
      <c r="AH40" t="s">
        <v>19173</v>
      </c>
      <c r="AI40" t="s">
        <v>9974</v>
      </c>
      <c r="AJ40">
        <v>196528</v>
      </c>
    </row>
    <row r="41" spans="8:36" hidden="1" x14ac:dyDescent="0.3">
      <c r="H41" t="s">
        <v>14</v>
      </c>
      <c r="I41" t="s">
        <v>243</v>
      </c>
      <c r="J41" t="s">
        <v>244</v>
      </c>
      <c r="L41">
        <v>705</v>
      </c>
      <c r="M41" t="s">
        <v>27</v>
      </c>
      <c r="N41" t="s">
        <v>245</v>
      </c>
      <c r="Q41">
        <v>489</v>
      </c>
      <c r="R41" t="s">
        <v>96</v>
      </c>
      <c r="S41" t="s">
        <v>96</v>
      </c>
      <c r="T41" t="str">
        <f>IF(Transcripts[[#This Row],[List?]]="Y", Transcripts[[#This Row],[RefSeq mRNA ID]]&amp;IF(Transcripts[[#This Row],[Preferred?]]="Y", " (Preferred)", ""), "")</f>
        <v/>
      </c>
      <c r="V41" s="43" t="s">
        <v>18352</v>
      </c>
      <c r="W41" s="43" t="e">
        <f t="array" ref="W41">INDEX(Table6[#Data], MATCH(1, ISNUMBER(SEARCH(Transcripts[[#This Row],[RefSeq mRNA ID]], Table6['#name])), 0), 1)</f>
        <v>#N/A</v>
      </c>
      <c r="X41" s="43"/>
      <c r="Y41" s="43"/>
      <c r="Z41" t="s">
        <v>4479</v>
      </c>
      <c r="AA41" t="s">
        <v>4480</v>
      </c>
      <c r="AB41">
        <v>3399</v>
      </c>
      <c r="AC41" t="s">
        <v>100</v>
      </c>
      <c r="AD41" t="s">
        <v>27</v>
      </c>
      <c r="AE41" t="s">
        <v>10024</v>
      </c>
      <c r="AH41" t="s">
        <v>18983</v>
      </c>
      <c r="AI41" t="s">
        <v>148</v>
      </c>
      <c r="AJ41">
        <v>171023</v>
      </c>
    </row>
    <row r="42" spans="8:36" hidden="1" x14ac:dyDescent="0.3">
      <c r="H42" t="s">
        <v>14</v>
      </c>
      <c r="I42" t="s">
        <v>249</v>
      </c>
      <c r="J42" t="s">
        <v>250</v>
      </c>
      <c r="L42">
        <v>534</v>
      </c>
      <c r="M42" t="s">
        <v>27</v>
      </c>
      <c r="N42" t="s">
        <v>251</v>
      </c>
      <c r="Q42">
        <v>317</v>
      </c>
      <c r="R42" t="s">
        <v>96</v>
      </c>
      <c r="S42" t="s">
        <v>96</v>
      </c>
      <c r="T42" t="str">
        <f>IF(Transcripts[[#This Row],[List?]]="Y", Transcripts[[#This Row],[RefSeq mRNA ID]]&amp;IF(Transcripts[[#This Row],[Preferred?]]="Y", " (Preferred)", ""), "")</f>
        <v/>
      </c>
      <c r="V42" s="43" t="s">
        <v>18352</v>
      </c>
      <c r="W42" s="43" t="e">
        <f t="array" ref="W42">INDEX(Table6[#Data], MATCH(1, ISNUMBER(SEARCH(Transcripts[[#This Row],[RefSeq mRNA ID]], Table6['#name])), 0), 1)</f>
        <v>#N/A</v>
      </c>
      <c r="X42" s="43"/>
      <c r="Y42" s="43"/>
      <c r="Z42" t="s">
        <v>4482</v>
      </c>
      <c r="AA42" t="s">
        <v>4483</v>
      </c>
      <c r="AB42">
        <v>2952</v>
      </c>
      <c r="AC42" t="s">
        <v>100</v>
      </c>
      <c r="AD42" t="s">
        <v>27</v>
      </c>
      <c r="AE42" t="s">
        <v>10025</v>
      </c>
      <c r="AH42" t="s">
        <v>18985</v>
      </c>
      <c r="AI42" t="s">
        <v>148</v>
      </c>
      <c r="AJ42">
        <v>171023</v>
      </c>
    </row>
    <row r="43" spans="8:36" hidden="1" x14ac:dyDescent="0.3">
      <c r="H43" t="s">
        <v>14</v>
      </c>
      <c r="I43" t="s">
        <v>246</v>
      </c>
      <c r="J43" t="s">
        <v>247</v>
      </c>
      <c r="L43">
        <v>553</v>
      </c>
      <c r="M43" t="s">
        <v>27</v>
      </c>
      <c r="N43" t="s">
        <v>248</v>
      </c>
      <c r="Q43">
        <v>275</v>
      </c>
      <c r="R43" t="s">
        <v>96</v>
      </c>
      <c r="S43" t="s">
        <v>96</v>
      </c>
      <c r="T43" t="str">
        <f>IF(Transcripts[[#This Row],[List?]]="Y", Transcripts[[#This Row],[RefSeq mRNA ID]]&amp;IF(Transcripts[[#This Row],[Preferred?]]="Y", " (Preferred)", ""), "")</f>
        <v/>
      </c>
      <c r="V43" s="43" t="s">
        <v>18352</v>
      </c>
      <c r="W43" s="43" t="e">
        <f t="array" ref="W43">INDEX(Table6[#Data], MATCH(1, ISNUMBER(SEARCH(Transcripts[[#This Row],[RefSeq mRNA ID]], Table6['#name])), 0), 1)</f>
        <v>#N/A</v>
      </c>
      <c r="X43" s="43"/>
      <c r="Y43" s="43"/>
      <c r="Z43" t="s">
        <v>1206</v>
      </c>
      <c r="AA43" t="s">
        <v>1207</v>
      </c>
      <c r="AB43">
        <v>873</v>
      </c>
      <c r="AC43" t="s">
        <v>1199</v>
      </c>
      <c r="AD43" t="s">
        <v>27</v>
      </c>
      <c r="AE43" t="s">
        <v>10026</v>
      </c>
      <c r="AH43" t="s">
        <v>19174</v>
      </c>
      <c r="AI43" t="s">
        <v>125</v>
      </c>
      <c r="AJ43">
        <v>55252</v>
      </c>
    </row>
    <row r="44" spans="8:36" hidden="1" x14ac:dyDescent="0.3">
      <c r="H44" t="s">
        <v>14</v>
      </c>
      <c r="I44" t="s">
        <v>212</v>
      </c>
      <c r="L44">
        <v>858</v>
      </c>
      <c r="M44" t="s">
        <v>193</v>
      </c>
      <c r="N44" t="s">
        <v>213</v>
      </c>
      <c r="P44" t="s">
        <v>98</v>
      </c>
      <c r="Q44">
        <v>0</v>
      </c>
      <c r="R44" t="s">
        <v>96</v>
      </c>
      <c r="S44" t="s">
        <v>96</v>
      </c>
      <c r="T44" t="str">
        <f>IF(Transcripts[[#This Row],[List?]]="Y", Transcripts[[#This Row],[RefSeq mRNA ID]]&amp;IF(Transcripts[[#This Row],[Preferred?]]="Y", " (Preferred)", ""), "")</f>
        <v/>
      </c>
      <c r="V44" s="43" t="s">
        <v>18352</v>
      </c>
      <c r="W44" s="43" t="e">
        <f t="array" ref="W44">INDEX(Table6[#Data], MATCH(1, ISNUMBER(SEARCH(Transcripts[[#This Row],[RefSeq mRNA ID]], Table6['#name])), 0), 1)</f>
        <v>#N/A</v>
      </c>
      <c r="X44" s="43"/>
      <c r="Y44" s="43"/>
      <c r="Z44" t="s">
        <v>1200</v>
      </c>
      <c r="AC44" t="s">
        <v>1199</v>
      </c>
      <c r="AD44" t="s">
        <v>27</v>
      </c>
      <c r="AE44" t="s">
        <v>1200</v>
      </c>
      <c r="AH44" t="s">
        <v>18986</v>
      </c>
      <c r="AI44" t="s">
        <v>461</v>
      </c>
      <c r="AJ44">
        <v>472</v>
      </c>
    </row>
    <row r="45" spans="8:36" hidden="1" x14ac:dyDescent="0.3">
      <c r="H45" t="s">
        <v>14</v>
      </c>
      <c r="I45" t="s">
        <v>214</v>
      </c>
      <c r="L45">
        <v>783</v>
      </c>
      <c r="M45" t="s">
        <v>193</v>
      </c>
      <c r="N45" t="s">
        <v>215</v>
      </c>
      <c r="P45" t="s">
        <v>98</v>
      </c>
      <c r="Q45">
        <v>0</v>
      </c>
      <c r="R45" t="s">
        <v>96</v>
      </c>
      <c r="S45" t="s">
        <v>96</v>
      </c>
      <c r="T45" t="str">
        <f>IF(Transcripts[[#This Row],[List?]]="Y", Transcripts[[#This Row],[RefSeq mRNA ID]]&amp;IF(Transcripts[[#This Row],[Preferred?]]="Y", " (Preferred)", ""), "")</f>
        <v/>
      </c>
      <c r="V45" s="43" t="s">
        <v>18352</v>
      </c>
      <c r="W45" s="43" t="e">
        <f t="array" ref="W45">INDEX(Table6[#Data], MATCH(1, ISNUMBER(SEARCH(Transcripts[[#This Row],[RefSeq mRNA ID]], Table6['#name])), 0), 1)</f>
        <v>#N/A</v>
      </c>
      <c r="X45" s="43"/>
      <c r="Y45" s="43"/>
      <c r="Z45" t="s">
        <v>1204</v>
      </c>
      <c r="AC45" t="s">
        <v>1199</v>
      </c>
      <c r="AD45" t="s">
        <v>27</v>
      </c>
      <c r="AE45" t="s">
        <v>1204</v>
      </c>
      <c r="AH45" t="s">
        <v>19175</v>
      </c>
      <c r="AI45" t="s">
        <v>522</v>
      </c>
      <c r="AJ45">
        <v>545</v>
      </c>
    </row>
    <row r="46" spans="8:36" hidden="1" x14ac:dyDescent="0.3">
      <c r="H46" t="s">
        <v>14</v>
      </c>
      <c r="I46" t="s">
        <v>216</v>
      </c>
      <c r="L46">
        <v>408</v>
      </c>
      <c r="M46" t="s">
        <v>193</v>
      </c>
      <c r="N46" t="s">
        <v>217</v>
      </c>
      <c r="P46" t="s">
        <v>98</v>
      </c>
      <c r="Q46">
        <v>0</v>
      </c>
      <c r="R46" t="s">
        <v>96</v>
      </c>
      <c r="S46" t="s">
        <v>96</v>
      </c>
      <c r="T46" t="str">
        <f>IF(Transcripts[[#This Row],[List?]]="Y", Transcripts[[#This Row],[RefSeq mRNA ID]]&amp;IF(Transcripts[[#This Row],[Preferred?]]="Y", " (Preferred)", ""), "")</f>
        <v/>
      </c>
      <c r="V46" s="43" t="s">
        <v>18352</v>
      </c>
      <c r="W46" s="43" t="e">
        <f t="array" ref="W46">INDEX(Table6[#Data], MATCH(1, ISNUMBER(SEARCH(Transcripts[[#This Row],[RefSeq mRNA ID]], Table6['#name])), 0), 1)</f>
        <v>#N/A</v>
      </c>
      <c r="X46" s="43"/>
      <c r="Y46" s="43"/>
      <c r="Z46" t="s">
        <v>1202</v>
      </c>
      <c r="AC46" t="s">
        <v>1199</v>
      </c>
      <c r="AD46" t="s">
        <v>27</v>
      </c>
      <c r="AE46" t="s">
        <v>1202</v>
      </c>
      <c r="AH46" t="s">
        <v>19176</v>
      </c>
      <c r="AI46" t="s">
        <v>150</v>
      </c>
      <c r="AJ46">
        <v>546</v>
      </c>
    </row>
    <row r="47" spans="8:36" hidden="1" x14ac:dyDescent="0.3">
      <c r="H47" t="s">
        <v>14</v>
      </c>
      <c r="I47" t="s">
        <v>252</v>
      </c>
      <c r="L47">
        <v>8396</v>
      </c>
      <c r="M47" t="s">
        <v>210</v>
      </c>
      <c r="N47" t="s">
        <v>253</v>
      </c>
      <c r="P47" t="s">
        <v>98</v>
      </c>
      <c r="Q47">
        <v>0</v>
      </c>
      <c r="R47" t="s">
        <v>96</v>
      </c>
      <c r="S47" t="s">
        <v>96</v>
      </c>
      <c r="T47" t="str">
        <f>IF(Transcripts[[#This Row],[List?]]="Y", Transcripts[[#This Row],[RefSeq mRNA ID]]&amp;IF(Transcripts[[#This Row],[Preferred?]]="Y", " (Preferred)", ""), "")</f>
        <v/>
      </c>
      <c r="V47" s="43" t="s">
        <v>18352</v>
      </c>
      <c r="W47" s="43" t="e">
        <f t="array" ref="W47">INDEX(Table6[#Data], MATCH(1, ISNUMBER(SEARCH(Transcripts[[#This Row],[RefSeq mRNA ID]], Table6['#name])), 0), 1)</f>
        <v>#N/A</v>
      </c>
      <c r="X47" s="43"/>
      <c r="Y47" s="43"/>
      <c r="Z47" t="s">
        <v>1210</v>
      </c>
      <c r="AA47" t="s">
        <v>1211</v>
      </c>
      <c r="AB47">
        <v>531</v>
      </c>
      <c r="AC47" t="s">
        <v>1199</v>
      </c>
      <c r="AD47" t="s">
        <v>27</v>
      </c>
      <c r="AE47" t="s">
        <v>10027</v>
      </c>
      <c r="AH47" t="s">
        <v>18995</v>
      </c>
      <c r="AI47" t="s">
        <v>150</v>
      </c>
      <c r="AJ47">
        <v>546</v>
      </c>
    </row>
    <row r="48" spans="8:36" hidden="1" x14ac:dyDescent="0.3">
      <c r="H48" t="s">
        <v>14</v>
      </c>
      <c r="I48" t="s">
        <v>254</v>
      </c>
      <c r="L48">
        <v>2830</v>
      </c>
      <c r="M48" t="s">
        <v>210</v>
      </c>
      <c r="N48" t="s">
        <v>255</v>
      </c>
      <c r="P48" t="s">
        <v>98</v>
      </c>
      <c r="Q48">
        <v>0</v>
      </c>
      <c r="R48" t="s">
        <v>96</v>
      </c>
      <c r="S48" t="s">
        <v>96</v>
      </c>
      <c r="T48" t="str">
        <f>IF(Transcripts[[#This Row],[List?]]="Y", Transcripts[[#This Row],[RefSeq mRNA ID]]&amp;IF(Transcripts[[#This Row],[Preferred?]]="Y", " (Preferred)", ""), "")</f>
        <v/>
      </c>
      <c r="V48" s="43" t="s">
        <v>18352</v>
      </c>
      <c r="W48" s="43" t="e">
        <f t="array" ref="W48">INDEX(Table6[#Data], MATCH(1, ISNUMBER(SEARCH(Transcripts[[#This Row],[RefSeq mRNA ID]], Table6['#name])), 0), 1)</f>
        <v>#N/A</v>
      </c>
      <c r="X48" s="43"/>
      <c r="Y48" s="43"/>
      <c r="Z48" t="s">
        <v>3668</v>
      </c>
      <c r="AA48" t="s">
        <v>3669</v>
      </c>
      <c r="AB48">
        <v>1131</v>
      </c>
      <c r="AC48" t="s">
        <v>3667</v>
      </c>
      <c r="AD48" t="s">
        <v>27</v>
      </c>
      <c r="AE48" t="s">
        <v>10028</v>
      </c>
      <c r="AH48" t="s">
        <v>18998</v>
      </c>
      <c r="AI48" t="s">
        <v>9740</v>
      </c>
      <c r="AJ48">
        <v>6790</v>
      </c>
    </row>
    <row r="49" spans="8:36" hidden="1" x14ac:dyDescent="0.3">
      <c r="H49" t="s">
        <v>14</v>
      </c>
      <c r="I49" t="s">
        <v>256</v>
      </c>
      <c r="L49">
        <v>592</v>
      </c>
      <c r="M49" t="s">
        <v>210</v>
      </c>
      <c r="N49" t="s">
        <v>257</v>
      </c>
      <c r="P49" t="s">
        <v>98</v>
      </c>
      <c r="Q49">
        <v>0</v>
      </c>
      <c r="R49" t="s">
        <v>96</v>
      </c>
      <c r="S49" t="s">
        <v>96</v>
      </c>
      <c r="T49" t="str">
        <f>IF(Transcripts[[#This Row],[List?]]="Y", Transcripts[[#This Row],[RefSeq mRNA ID]]&amp;IF(Transcripts[[#This Row],[Preferred?]]="Y", " (Preferred)", ""), "")</f>
        <v/>
      </c>
      <c r="V49" s="43" t="s">
        <v>18352</v>
      </c>
      <c r="W49" s="43" t="e">
        <f t="array" ref="W49">INDEX(Table6[#Data], MATCH(1, ISNUMBER(SEARCH(Transcripts[[#This Row],[RefSeq mRNA ID]], Table6['#name])), 0), 1)</f>
        <v>#N/A</v>
      </c>
      <c r="X49" s="43"/>
      <c r="Y49" s="43"/>
      <c r="Z49" t="s">
        <v>4148</v>
      </c>
      <c r="AC49" t="s">
        <v>4142</v>
      </c>
      <c r="AD49" t="s">
        <v>27</v>
      </c>
      <c r="AE49" t="s">
        <v>4148</v>
      </c>
      <c r="AH49" t="s">
        <v>19177</v>
      </c>
      <c r="AI49" t="s">
        <v>9740</v>
      </c>
      <c r="AJ49">
        <v>6790</v>
      </c>
    </row>
    <row r="50" spans="8:36" hidden="1" x14ac:dyDescent="0.3">
      <c r="H50" t="s">
        <v>14</v>
      </c>
      <c r="I50" t="s">
        <v>258</v>
      </c>
      <c r="L50">
        <v>572</v>
      </c>
      <c r="M50" t="s">
        <v>210</v>
      </c>
      <c r="N50" t="s">
        <v>259</v>
      </c>
      <c r="P50" t="s">
        <v>98</v>
      </c>
      <c r="Q50">
        <v>0</v>
      </c>
      <c r="R50" t="s">
        <v>96</v>
      </c>
      <c r="S50" t="s">
        <v>96</v>
      </c>
      <c r="T50" t="str">
        <f>IF(Transcripts[[#This Row],[List?]]="Y", Transcripts[[#This Row],[RefSeq mRNA ID]]&amp;IF(Transcripts[[#This Row],[Preferred?]]="Y", " (Preferred)", ""), "")</f>
        <v/>
      </c>
      <c r="V50" s="43" t="s">
        <v>18352</v>
      </c>
      <c r="W50" s="43" t="e">
        <f t="array" ref="W50">INDEX(Table6[#Data], MATCH(1, ISNUMBER(SEARCH(Transcripts[[#This Row],[RefSeq mRNA ID]], Table6['#name])), 0), 1)</f>
        <v>#N/A</v>
      </c>
      <c r="X50" s="43"/>
      <c r="Y50" s="43"/>
      <c r="Z50" t="s">
        <v>4167</v>
      </c>
      <c r="AA50" t="s">
        <v>4168</v>
      </c>
      <c r="AB50">
        <v>513</v>
      </c>
      <c r="AC50" t="s">
        <v>4142</v>
      </c>
      <c r="AD50" t="s">
        <v>27</v>
      </c>
      <c r="AE50" t="s">
        <v>10029</v>
      </c>
      <c r="AH50" t="s">
        <v>18997</v>
      </c>
      <c r="AI50" t="s">
        <v>9740</v>
      </c>
      <c r="AJ50">
        <v>6790</v>
      </c>
    </row>
    <row r="51" spans="8:36" hidden="1" x14ac:dyDescent="0.3">
      <c r="H51" t="s">
        <v>260</v>
      </c>
      <c r="I51" t="s">
        <v>289</v>
      </c>
      <c r="J51" t="s">
        <v>290</v>
      </c>
      <c r="K51" t="s">
        <v>19163</v>
      </c>
      <c r="L51">
        <v>5300</v>
      </c>
      <c r="M51" t="s">
        <v>27</v>
      </c>
      <c r="N51" t="s">
        <v>291</v>
      </c>
      <c r="P51" t="s">
        <v>292</v>
      </c>
      <c r="Q51">
        <v>1446</v>
      </c>
      <c r="R51" t="s">
        <v>95</v>
      </c>
      <c r="S51" t="s">
        <v>95</v>
      </c>
      <c r="T51" t="str">
        <f>IF(Transcripts[[#This Row],[List?]]="Y", Transcripts[[#This Row],[RefSeq mRNA ID]]&amp;IF(Transcripts[[#This Row],[Preferred?]]="Y", " (Preferred)", ""), "")</f>
        <v>NM_001626.5 (Preferred)</v>
      </c>
      <c r="V51" s="43" t="s">
        <v>18353</v>
      </c>
      <c r="W51" s="43" t="e">
        <f t="array" ref="W51">INDEX(Table6[#Data], MATCH(1, ISNUMBER(SEARCH(Transcripts[[#This Row],[RefSeq mRNA ID]], Table6['#name])), 0), 1)</f>
        <v>#N/A</v>
      </c>
      <c r="X51" s="43"/>
      <c r="Y51" s="43"/>
      <c r="Z51" t="s">
        <v>4164</v>
      </c>
      <c r="AA51" t="s">
        <v>4165</v>
      </c>
      <c r="AB51">
        <v>570</v>
      </c>
      <c r="AC51" t="s">
        <v>4142</v>
      </c>
      <c r="AD51" t="s">
        <v>27</v>
      </c>
      <c r="AE51" t="s">
        <v>10030</v>
      </c>
      <c r="AH51" t="s">
        <v>18999</v>
      </c>
      <c r="AI51" t="s">
        <v>9740</v>
      </c>
      <c r="AJ51">
        <v>6790</v>
      </c>
    </row>
    <row r="52" spans="8:36" hidden="1" x14ac:dyDescent="0.3">
      <c r="H52" t="s">
        <v>260</v>
      </c>
      <c r="I52" t="s">
        <v>296</v>
      </c>
      <c r="J52" t="s">
        <v>297</v>
      </c>
      <c r="L52">
        <v>1497</v>
      </c>
      <c r="M52" t="s">
        <v>27</v>
      </c>
      <c r="N52" t="s">
        <v>298</v>
      </c>
      <c r="P52" t="s">
        <v>292</v>
      </c>
      <c r="Q52">
        <v>1446</v>
      </c>
      <c r="R52" t="s">
        <v>96</v>
      </c>
      <c r="S52" t="s">
        <v>96</v>
      </c>
      <c r="T52" t="str">
        <f>IF(Transcripts[[#This Row],[List?]]="Y", Transcripts[[#This Row],[RefSeq mRNA ID]]&amp;IF(Transcripts[[#This Row],[Preferred?]]="Y", " (Preferred)", ""), "")</f>
        <v/>
      </c>
      <c r="V52" s="43" t="s">
        <v>18353</v>
      </c>
      <c r="W52" s="43" t="e">
        <f t="array" ref="W52">INDEX(Table6[#Data], MATCH(1, ISNUMBER(SEARCH(Transcripts[[#This Row],[RefSeq mRNA ID]], Table6['#name])), 0), 1)</f>
        <v>#N/A</v>
      </c>
      <c r="X52" s="43"/>
      <c r="Y52" s="43"/>
      <c r="Z52" t="s">
        <v>4143</v>
      </c>
      <c r="AA52" t="s">
        <v>4144</v>
      </c>
      <c r="AB52">
        <v>513</v>
      </c>
      <c r="AC52" t="s">
        <v>4142</v>
      </c>
      <c r="AD52" t="s">
        <v>27</v>
      </c>
      <c r="AE52" t="s">
        <v>10031</v>
      </c>
      <c r="AH52" t="s">
        <v>19000</v>
      </c>
      <c r="AI52" t="s">
        <v>9740</v>
      </c>
      <c r="AJ52">
        <v>6790</v>
      </c>
    </row>
    <row r="53" spans="8:36" hidden="1" x14ac:dyDescent="0.3">
      <c r="H53" t="s">
        <v>260</v>
      </c>
      <c r="I53" t="s">
        <v>293</v>
      </c>
      <c r="J53" t="s">
        <v>294</v>
      </c>
      <c r="K53" t="s">
        <v>18943</v>
      </c>
      <c r="L53">
        <v>2029</v>
      </c>
      <c r="M53" t="s">
        <v>27</v>
      </c>
      <c r="N53" t="s">
        <v>295</v>
      </c>
      <c r="Q53">
        <v>1353</v>
      </c>
      <c r="R53" t="s">
        <v>96</v>
      </c>
      <c r="S53" t="s">
        <v>95</v>
      </c>
      <c r="T53" t="str">
        <f>IF(Transcripts[[#This Row],[List?]]="Y", Transcripts[[#This Row],[RefSeq mRNA ID]]&amp;IF(Transcripts[[#This Row],[Preferred?]]="Y", " (Preferred)", ""), "")</f>
        <v>NM_001243028.2</v>
      </c>
      <c r="V53" s="43" t="s">
        <v>18353</v>
      </c>
      <c r="W53" s="43" t="e">
        <f t="array" ref="W53">INDEX(Table6[#Data], MATCH(1, ISNUMBER(SEARCH(Transcripts[[#This Row],[RefSeq mRNA ID]], Table6['#name])), 0), 1)</f>
        <v>#N/A</v>
      </c>
      <c r="X53" s="43"/>
      <c r="Y53" s="43"/>
      <c r="Z53" t="s">
        <v>4150</v>
      </c>
      <c r="AC53" t="s">
        <v>4142</v>
      </c>
      <c r="AD53" t="s">
        <v>27</v>
      </c>
      <c r="AE53" t="s">
        <v>4150</v>
      </c>
      <c r="AH53" t="s">
        <v>19178</v>
      </c>
      <c r="AI53" t="s">
        <v>9740</v>
      </c>
      <c r="AJ53">
        <v>6790</v>
      </c>
    </row>
    <row r="54" spans="8:36" hidden="1" x14ac:dyDescent="0.3">
      <c r="H54" t="s">
        <v>260</v>
      </c>
      <c r="I54" t="s">
        <v>299</v>
      </c>
      <c r="J54" t="s">
        <v>300</v>
      </c>
      <c r="K54" t="s">
        <v>18944</v>
      </c>
      <c r="L54">
        <v>1393</v>
      </c>
      <c r="M54" t="s">
        <v>27</v>
      </c>
      <c r="N54" t="s">
        <v>301</v>
      </c>
      <c r="Q54">
        <v>1317</v>
      </c>
      <c r="R54" t="s">
        <v>96</v>
      </c>
      <c r="S54" t="s">
        <v>95</v>
      </c>
      <c r="T54" t="str">
        <f>IF(Transcripts[[#This Row],[List?]]="Y", Transcripts[[#This Row],[RefSeq mRNA ID]]&amp;IF(Transcripts[[#This Row],[Preferred?]]="Y", " (Preferred)", ""), "")</f>
        <v>NM_001330511.1</v>
      </c>
      <c r="V54" s="43" t="s">
        <v>18353</v>
      </c>
      <c r="W54" s="43" t="e">
        <f t="array" ref="W54">INDEX(Table6[#Data], MATCH(1, ISNUMBER(SEARCH(Transcripts[[#This Row],[RefSeq mRNA ID]], Table6['#name])), 0), 1)</f>
        <v>#N/A</v>
      </c>
      <c r="X54" s="43"/>
      <c r="Y54" s="43"/>
      <c r="Z54" t="s">
        <v>4170</v>
      </c>
      <c r="AA54" t="s">
        <v>4171</v>
      </c>
      <c r="AB54">
        <v>570</v>
      </c>
      <c r="AC54" t="s">
        <v>4142</v>
      </c>
      <c r="AD54" t="s">
        <v>27</v>
      </c>
      <c r="AE54" t="s">
        <v>10032</v>
      </c>
      <c r="AH54" t="s">
        <v>19001</v>
      </c>
      <c r="AI54" t="s">
        <v>9740</v>
      </c>
      <c r="AJ54">
        <v>6790</v>
      </c>
    </row>
    <row r="55" spans="8:36" hidden="1" x14ac:dyDescent="0.3">
      <c r="H55" t="s">
        <v>260</v>
      </c>
      <c r="I55" t="s">
        <v>311</v>
      </c>
      <c r="J55" t="s">
        <v>312</v>
      </c>
      <c r="L55">
        <v>877</v>
      </c>
      <c r="M55" t="s">
        <v>27</v>
      </c>
      <c r="N55" t="s">
        <v>313</v>
      </c>
      <c r="Q55">
        <v>877</v>
      </c>
      <c r="R55" t="s">
        <v>96</v>
      </c>
      <c r="S55" t="s">
        <v>96</v>
      </c>
      <c r="T55" t="str">
        <f>IF(Transcripts[[#This Row],[List?]]="Y", Transcripts[[#This Row],[RefSeq mRNA ID]]&amp;IF(Transcripts[[#This Row],[Preferred?]]="Y", " (Preferred)", ""), "")</f>
        <v/>
      </c>
      <c r="V55" s="43" t="s">
        <v>18353</v>
      </c>
      <c r="W55" s="43" t="e">
        <f t="array" ref="W55">INDEX(Table6[#Data], MATCH(1, ISNUMBER(SEARCH(Transcripts[[#This Row],[RefSeq mRNA ID]], Table6['#name])), 0), 1)</f>
        <v>#N/A</v>
      </c>
      <c r="X55" s="43"/>
      <c r="Y55" s="43"/>
      <c r="Z55" t="s">
        <v>4152</v>
      </c>
      <c r="AC55" t="s">
        <v>4142</v>
      </c>
      <c r="AD55" t="s">
        <v>27</v>
      </c>
      <c r="AE55" t="s">
        <v>4152</v>
      </c>
      <c r="AH55" t="s">
        <v>18996</v>
      </c>
      <c r="AI55" t="s">
        <v>9740</v>
      </c>
      <c r="AJ55">
        <v>6790</v>
      </c>
    </row>
    <row r="56" spans="8:36" hidden="1" x14ac:dyDescent="0.3">
      <c r="H56" t="s">
        <v>260</v>
      </c>
      <c r="I56" t="s">
        <v>302</v>
      </c>
      <c r="J56" t="s">
        <v>303</v>
      </c>
      <c r="L56">
        <v>974</v>
      </c>
      <c r="M56" t="s">
        <v>27</v>
      </c>
      <c r="N56" t="s">
        <v>304</v>
      </c>
      <c r="Q56">
        <v>552</v>
      </c>
      <c r="R56" t="s">
        <v>96</v>
      </c>
      <c r="S56" t="s">
        <v>96</v>
      </c>
      <c r="T56" t="str">
        <f>IF(Transcripts[[#This Row],[List?]]="Y", Transcripts[[#This Row],[RefSeq mRNA ID]]&amp;IF(Transcripts[[#This Row],[Preferred?]]="Y", " (Preferred)", ""), "")</f>
        <v/>
      </c>
      <c r="V56" s="43" t="s">
        <v>18353</v>
      </c>
      <c r="W56" s="43" t="e">
        <f t="array" ref="W56">INDEX(Table6[#Data], MATCH(1, ISNUMBER(SEARCH(Transcripts[[#This Row],[RefSeq mRNA ID]], Table6['#name])), 0), 1)</f>
        <v>#N/A</v>
      </c>
      <c r="X56" s="43"/>
      <c r="Y56" s="43"/>
      <c r="Z56" t="s">
        <v>4146</v>
      </c>
      <c r="AC56" t="s">
        <v>4142</v>
      </c>
      <c r="AD56" t="s">
        <v>27</v>
      </c>
      <c r="AE56" t="s">
        <v>4146</v>
      </c>
      <c r="AH56" t="s">
        <v>19002</v>
      </c>
      <c r="AI56" t="s">
        <v>9740</v>
      </c>
      <c r="AJ56">
        <v>6790</v>
      </c>
    </row>
    <row r="57" spans="8:36" hidden="1" x14ac:dyDescent="0.3">
      <c r="H57" t="s">
        <v>260</v>
      </c>
      <c r="I57" t="s">
        <v>320</v>
      </c>
      <c r="J57" t="s">
        <v>321</v>
      </c>
      <c r="L57">
        <v>606</v>
      </c>
      <c r="M57" t="s">
        <v>27</v>
      </c>
      <c r="N57" t="s">
        <v>322</v>
      </c>
      <c r="Q57">
        <v>471</v>
      </c>
      <c r="R57" t="s">
        <v>96</v>
      </c>
      <c r="S57" t="s">
        <v>96</v>
      </c>
      <c r="T57" t="str">
        <f>IF(Transcripts[[#This Row],[List?]]="Y", Transcripts[[#This Row],[RefSeq mRNA ID]]&amp;IF(Transcripts[[#This Row],[Preferred?]]="Y", " (Preferred)", ""), "")</f>
        <v/>
      </c>
      <c r="V57" s="43" t="s">
        <v>18353</v>
      </c>
      <c r="W57" s="43" t="e">
        <f t="array" ref="W57">INDEX(Table6[#Data], MATCH(1, ISNUMBER(SEARCH(Transcripts[[#This Row],[RefSeq mRNA ID]], Table6['#name])), 0), 1)</f>
        <v>#N/A</v>
      </c>
      <c r="X57" s="43"/>
      <c r="Y57" s="43"/>
      <c r="Z57" t="s">
        <v>4154</v>
      </c>
      <c r="AC57" t="s">
        <v>4142</v>
      </c>
      <c r="AD57" t="s">
        <v>27</v>
      </c>
      <c r="AE57" t="s">
        <v>4154</v>
      </c>
      <c r="AH57" t="s">
        <v>19003</v>
      </c>
      <c r="AI57" t="s">
        <v>9652</v>
      </c>
      <c r="AJ57">
        <v>9212</v>
      </c>
    </row>
    <row r="58" spans="8:36" hidden="1" x14ac:dyDescent="0.3">
      <c r="H58" t="s">
        <v>260</v>
      </c>
      <c r="I58" t="s">
        <v>323</v>
      </c>
      <c r="J58" t="s">
        <v>324</v>
      </c>
      <c r="L58">
        <v>583</v>
      </c>
      <c r="M58" t="s">
        <v>27</v>
      </c>
      <c r="N58" t="s">
        <v>325</v>
      </c>
      <c r="Q58">
        <v>455</v>
      </c>
      <c r="R58" t="s">
        <v>96</v>
      </c>
      <c r="S58" t="s">
        <v>96</v>
      </c>
      <c r="T58" t="str">
        <f>IF(Transcripts[[#This Row],[List?]]="Y", Transcripts[[#This Row],[RefSeq mRNA ID]]&amp;IF(Transcripts[[#This Row],[Preferred?]]="Y", " (Preferred)", ""), "")</f>
        <v/>
      </c>
      <c r="V58" s="43" t="s">
        <v>18353</v>
      </c>
      <c r="W58" s="43" t="e">
        <f t="array" ref="W58">INDEX(Table6[#Data], MATCH(1, ISNUMBER(SEARCH(Transcripts[[#This Row],[RefSeq mRNA ID]], Table6['#name])), 0), 1)</f>
        <v>#N/A</v>
      </c>
      <c r="X58" s="43"/>
      <c r="Y58" s="43"/>
      <c r="Z58" t="s">
        <v>4160</v>
      </c>
      <c r="AA58" t="s">
        <v>4161</v>
      </c>
      <c r="AB58">
        <v>570</v>
      </c>
      <c r="AC58" t="s">
        <v>4142</v>
      </c>
      <c r="AD58" t="s">
        <v>27</v>
      </c>
      <c r="AE58" t="s">
        <v>10033</v>
      </c>
      <c r="AH58" t="s">
        <v>19004</v>
      </c>
      <c r="AI58" t="s">
        <v>9652</v>
      </c>
      <c r="AJ58">
        <v>9212</v>
      </c>
    </row>
    <row r="59" spans="8:36" hidden="1" x14ac:dyDescent="0.3">
      <c r="H59" t="s">
        <v>260</v>
      </c>
      <c r="I59" t="s">
        <v>329</v>
      </c>
      <c r="J59" t="s">
        <v>330</v>
      </c>
      <c r="L59">
        <v>577</v>
      </c>
      <c r="M59" t="s">
        <v>27</v>
      </c>
      <c r="N59" t="s">
        <v>331</v>
      </c>
      <c r="Q59">
        <v>402</v>
      </c>
      <c r="R59" t="s">
        <v>96</v>
      </c>
      <c r="S59" t="s">
        <v>96</v>
      </c>
      <c r="T59" t="str">
        <f>IF(Transcripts[[#This Row],[List?]]="Y", Transcripts[[#This Row],[RefSeq mRNA ID]]&amp;IF(Transcripts[[#This Row],[Preferred?]]="Y", " (Preferred)", ""), "")</f>
        <v/>
      </c>
      <c r="V59" s="43" t="s">
        <v>18353</v>
      </c>
      <c r="W59" s="43" t="e">
        <f t="array" ref="W59">INDEX(Table6[#Data], MATCH(1, ISNUMBER(SEARCH(Transcripts[[#This Row],[RefSeq mRNA ID]], Table6['#name])), 0), 1)</f>
        <v>#N/A</v>
      </c>
      <c r="X59" s="43"/>
      <c r="Y59" s="43"/>
      <c r="Z59" t="s">
        <v>4156</v>
      </c>
      <c r="AA59" t="s">
        <v>4157</v>
      </c>
      <c r="AB59">
        <v>513</v>
      </c>
      <c r="AC59" t="s">
        <v>4142</v>
      </c>
      <c r="AD59" t="s">
        <v>27</v>
      </c>
      <c r="AE59" t="s">
        <v>10034</v>
      </c>
      <c r="AH59" t="s">
        <v>19179</v>
      </c>
      <c r="AI59" t="s">
        <v>9652</v>
      </c>
      <c r="AJ59">
        <v>9212</v>
      </c>
    </row>
    <row r="60" spans="8:36" hidden="1" x14ac:dyDescent="0.3">
      <c r="H60" t="s">
        <v>260</v>
      </c>
      <c r="I60" t="s">
        <v>317</v>
      </c>
      <c r="J60" t="s">
        <v>318</v>
      </c>
      <c r="L60">
        <v>681</v>
      </c>
      <c r="M60" t="s">
        <v>27</v>
      </c>
      <c r="N60" t="s">
        <v>319</v>
      </c>
      <c r="Q60">
        <v>401</v>
      </c>
      <c r="R60" t="s">
        <v>96</v>
      </c>
      <c r="S60" t="s">
        <v>96</v>
      </c>
      <c r="T60" t="str">
        <f>IF(Transcripts[[#This Row],[List?]]="Y", Transcripts[[#This Row],[RefSeq mRNA ID]]&amp;IF(Transcripts[[#This Row],[Preferred?]]="Y", " (Preferred)", ""), "")</f>
        <v/>
      </c>
      <c r="V60" s="43" t="s">
        <v>18353</v>
      </c>
      <c r="W60" s="43" t="e">
        <f t="array" ref="W60">INDEX(Table6[#Data], MATCH(1, ISNUMBER(SEARCH(Transcripts[[#This Row],[RefSeq mRNA ID]], Table6['#name])), 0), 1)</f>
        <v>#N/A</v>
      </c>
      <c r="X60" s="43"/>
      <c r="Y60" s="43"/>
      <c r="Z60" t="s">
        <v>8673</v>
      </c>
      <c r="AA60" t="s">
        <v>8674</v>
      </c>
      <c r="AB60">
        <v>335</v>
      </c>
      <c r="AC60" t="s">
        <v>8641</v>
      </c>
      <c r="AD60" t="s">
        <v>27</v>
      </c>
      <c r="AE60" t="s">
        <v>10035</v>
      </c>
      <c r="AH60" t="s">
        <v>19180</v>
      </c>
      <c r="AI60" t="s">
        <v>9652</v>
      </c>
      <c r="AJ60">
        <v>9212</v>
      </c>
    </row>
    <row r="61" spans="8:36" hidden="1" x14ac:dyDescent="0.3">
      <c r="H61" t="s">
        <v>260</v>
      </c>
      <c r="I61" t="s">
        <v>305</v>
      </c>
      <c r="J61" t="s">
        <v>306</v>
      </c>
      <c r="L61">
        <v>974</v>
      </c>
      <c r="M61" t="s">
        <v>27</v>
      </c>
      <c r="N61" t="s">
        <v>307</v>
      </c>
      <c r="Q61">
        <v>398</v>
      </c>
      <c r="R61" t="s">
        <v>96</v>
      </c>
      <c r="S61" t="s">
        <v>96</v>
      </c>
      <c r="T61" t="str">
        <f>IF(Transcripts[[#This Row],[List?]]="Y", Transcripts[[#This Row],[RefSeq mRNA ID]]&amp;IF(Transcripts[[#This Row],[Preferred?]]="Y", " (Preferred)", ""), "")</f>
        <v/>
      </c>
      <c r="V61" s="43" t="s">
        <v>18353</v>
      </c>
      <c r="W61" s="43" t="e">
        <f t="array" ref="W61">INDEX(Table6[#Data], MATCH(1, ISNUMBER(SEARCH(Transcripts[[#This Row],[RefSeq mRNA ID]], Table6['#name])), 0), 1)</f>
        <v>#N/A</v>
      </c>
      <c r="X61" s="43"/>
      <c r="Y61" s="43"/>
      <c r="Z61" t="s">
        <v>8678</v>
      </c>
      <c r="AC61" t="s">
        <v>8641</v>
      </c>
      <c r="AD61" t="s">
        <v>27</v>
      </c>
      <c r="AE61" t="s">
        <v>8678</v>
      </c>
      <c r="AH61" t="s">
        <v>19181</v>
      </c>
      <c r="AI61" t="s">
        <v>9652</v>
      </c>
      <c r="AJ61">
        <v>9212</v>
      </c>
    </row>
    <row r="62" spans="8:36" hidden="1" x14ac:dyDescent="0.3">
      <c r="H62" t="s">
        <v>260</v>
      </c>
      <c r="I62" t="s">
        <v>335</v>
      </c>
      <c r="J62" t="s">
        <v>336</v>
      </c>
      <c r="L62">
        <v>564</v>
      </c>
      <c r="M62" t="s">
        <v>27</v>
      </c>
      <c r="N62" t="s">
        <v>337</v>
      </c>
      <c r="Q62">
        <v>391</v>
      </c>
      <c r="R62" t="s">
        <v>96</v>
      </c>
      <c r="S62" t="s">
        <v>96</v>
      </c>
      <c r="T62" t="str">
        <f>IF(Transcripts[[#This Row],[List?]]="Y", Transcripts[[#This Row],[RefSeq mRNA ID]]&amp;IF(Transcripts[[#This Row],[Preferred?]]="Y", " (Preferred)", ""), "")</f>
        <v/>
      </c>
      <c r="V62" s="43" t="s">
        <v>18353</v>
      </c>
      <c r="W62" s="43" t="e">
        <f t="array" ref="W62">INDEX(Table6[#Data], MATCH(1, ISNUMBER(SEARCH(Transcripts[[#This Row],[RefSeq mRNA ID]], Table6['#name])), 0), 1)</f>
        <v>#N/A</v>
      </c>
      <c r="X62" s="43"/>
      <c r="Y62" s="43"/>
      <c r="Z62" t="s">
        <v>8670</v>
      </c>
      <c r="AA62" t="s">
        <v>8671</v>
      </c>
      <c r="AB62">
        <v>507</v>
      </c>
      <c r="AC62" t="s">
        <v>8641</v>
      </c>
      <c r="AD62" t="s">
        <v>27</v>
      </c>
      <c r="AE62" t="s">
        <v>10036</v>
      </c>
      <c r="AH62" t="s">
        <v>19182</v>
      </c>
      <c r="AI62" t="s">
        <v>9652</v>
      </c>
      <c r="AJ62">
        <v>9212</v>
      </c>
    </row>
    <row r="63" spans="8:36" hidden="1" x14ac:dyDescent="0.3">
      <c r="H63" t="s">
        <v>260</v>
      </c>
      <c r="I63" t="s">
        <v>276</v>
      </c>
      <c r="J63" t="s">
        <v>277</v>
      </c>
      <c r="L63">
        <v>554</v>
      </c>
      <c r="M63" t="s">
        <v>187</v>
      </c>
      <c r="N63" t="s">
        <v>278</v>
      </c>
      <c r="P63" t="s">
        <v>98</v>
      </c>
      <c r="Q63">
        <v>390</v>
      </c>
      <c r="R63" t="s">
        <v>96</v>
      </c>
      <c r="S63" t="s">
        <v>96</v>
      </c>
      <c r="T63" t="str">
        <f>IF(Transcripts[[#This Row],[List?]]="Y", Transcripts[[#This Row],[RefSeq mRNA ID]]&amp;IF(Transcripts[[#This Row],[Preferred?]]="Y", " (Preferred)", ""), "")</f>
        <v/>
      </c>
      <c r="V63" s="43" t="s">
        <v>18353</v>
      </c>
      <c r="W63" s="43" t="e">
        <f t="array" ref="W63">INDEX(Table6[#Data], MATCH(1, ISNUMBER(SEARCH(Transcripts[[#This Row],[RefSeq mRNA ID]], Table6['#name])), 0), 1)</f>
        <v>#N/A</v>
      </c>
      <c r="X63" s="43"/>
      <c r="Y63" s="43"/>
      <c r="Z63" t="s">
        <v>8686</v>
      </c>
      <c r="AC63" t="s">
        <v>8641</v>
      </c>
      <c r="AD63" t="s">
        <v>27</v>
      </c>
      <c r="AE63" t="s">
        <v>8686</v>
      </c>
      <c r="AH63" t="s">
        <v>19183</v>
      </c>
      <c r="AI63" t="s">
        <v>9652</v>
      </c>
      <c r="AJ63">
        <v>9212</v>
      </c>
    </row>
    <row r="64" spans="8:36" hidden="1" x14ac:dyDescent="0.3">
      <c r="H64" t="s">
        <v>260</v>
      </c>
      <c r="I64" t="s">
        <v>341</v>
      </c>
      <c r="J64" t="s">
        <v>342</v>
      </c>
      <c r="L64">
        <v>546</v>
      </c>
      <c r="M64" t="s">
        <v>27</v>
      </c>
      <c r="N64" t="s">
        <v>343</v>
      </c>
      <c r="Q64">
        <v>377</v>
      </c>
      <c r="R64" t="s">
        <v>96</v>
      </c>
      <c r="S64" t="s">
        <v>96</v>
      </c>
      <c r="T64" t="str">
        <f>IF(Transcripts[[#This Row],[List?]]="Y", Transcripts[[#This Row],[RefSeq mRNA ID]]&amp;IF(Transcripts[[#This Row],[Preferred?]]="Y", " (Preferred)", ""), "")</f>
        <v/>
      </c>
      <c r="V64" s="43" t="s">
        <v>18353</v>
      </c>
      <c r="W64" s="43" t="e">
        <f t="array" ref="W64">INDEX(Table6[#Data], MATCH(1, ISNUMBER(SEARCH(Transcripts[[#This Row],[RefSeq mRNA ID]], Table6['#name])), 0), 1)</f>
        <v>#N/A</v>
      </c>
      <c r="X64" s="43"/>
      <c r="Y64" s="43"/>
      <c r="Z64" t="s">
        <v>8651</v>
      </c>
      <c r="AA64" t="s">
        <v>8652</v>
      </c>
      <c r="AB64">
        <v>1815</v>
      </c>
      <c r="AC64" t="s">
        <v>8641</v>
      </c>
      <c r="AD64" t="s">
        <v>27</v>
      </c>
      <c r="AE64" t="s">
        <v>10037</v>
      </c>
      <c r="AH64" t="s">
        <v>19184</v>
      </c>
      <c r="AI64" t="s">
        <v>9652</v>
      </c>
      <c r="AJ64">
        <v>9212</v>
      </c>
    </row>
    <row r="65" spans="8:36" hidden="1" x14ac:dyDescent="0.3">
      <c r="H65" t="s">
        <v>260</v>
      </c>
      <c r="I65" t="s">
        <v>314</v>
      </c>
      <c r="J65" t="s">
        <v>315</v>
      </c>
      <c r="L65">
        <v>798</v>
      </c>
      <c r="M65" t="s">
        <v>27</v>
      </c>
      <c r="N65" t="s">
        <v>316</v>
      </c>
      <c r="Q65">
        <v>359</v>
      </c>
      <c r="R65" t="s">
        <v>96</v>
      </c>
      <c r="S65" t="s">
        <v>96</v>
      </c>
      <c r="T65" t="str">
        <f>IF(Transcripts[[#This Row],[List?]]="Y", Transcripts[[#This Row],[RefSeq mRNA ID]]&amp;IF(Transcripts[[#This Row],[Preferred?]]="Y", " (Preferred)", ""), "")</f>
        <v/>
      </c>
      <c r="V65" s="43" t="s">
        <v>18353</v>
      </c>
      <c r="W65" s="43" t="e">
        <f t="array" ref="W65">INDEX(Table6[#Data], MATCH(1, ISNUMBER(SEARCH(Transcripts[[#This Row],[RefSeq mRNA ID]], Table6['#name])), 0), 1)</f>
        <v>#N/A</v>
      </c>
      <c r="X65" s="43"/>
      <c r="Y65" s="43"/>
      <c r="Z65" t="s">
        <v>8688</v>
      </c>
      <c r="AC65" t="s">
        <v>8641</v>
      </c>
      <c r="AD65" t="s">
        <v>27</v>
      </c>
      <c r="AE65" t="s">
        <v>8688</v>
      </c>
      <c r="AH65" t="s">
        <v>19185</v>
      </c>
      <c r="AI65" t="s">
        <v>9652</v>
      </c>
      <c r="AJ65">
        <v>9212</v>
      </c>
    </row>
    <row r="66" spans="8:36" hidden="1" x14ac:dyDescent="0.3">
      <c r="H66" t="s">
        <v>260</v>
      </c>
      <c r="I66" t="s">
        <v>350</v>
      </c>
      <c r="J66" t="s">
        <v>351</v>
      </c>
      <c r="L66">
        <v>456</v>
      </c>
      <c r="M66" t="s">
        <v>27</v>
      </c>
      <c r="N66" t="s">
        <v>352</v>
      </c>
      <c r="Q66">
        <v>352</v>
      </c>
      <c r="R66" t="s">
        <v>96</v>
      </c>
      <c r="S66" t="s">
        <v>96</v>
      </c>
      <c r="T66" t="str">
        <f>IF(Transcripts[[#This Row],[List?]]="Y", Transcripts[[#This Row],[RefSeq mRNA ID]]&amp;IF(Transcripts[[#This Row],[Preferred?]]="Y", " (Preferred)", ""), "")</f>
        <v/>
      </c>
      <c r="V66" s="43" t="s">
        <v>18353</v>
      </c>
      <c r="W66" s="43" t="e">
        <f t="array" ref="W66">INDEX(Table6[#Data], MATCH(1, ISNUMBER(SEARCH(Transcripts[[#This Row],[RefSeq mRNA ID]], Table6['#name])), 0), 1)</f>
        <v>#N/A</v>
      </c>
      <c r="X66" s="43"/>
      <c r="Y66" s="43"/>
      <c r="Z66" t="s">
        <v>8655</v>
      </c>
      <c r="AA66" t="s">
        <v>8656</v>
      </c>
      <c r="AB66">
        <v>1782</v>
      </c>
      <c r="AC66" t="s">
        <v>8641</v>
      </c>
      <c r="AD66" t="s">
        <v>27</v>
      </c>
      <c r="AE66" t="s">
        <v>10038</v>
      </c>
      <c r="AH66" t="s">
        <v>19186</v>
      </c>
      <c r="AI66" t="s">
        <v>9652</v>
      </c>
      <c r="AJ66">
        <v>9212</v>
      </c>
    </row>
    <row r="67" spans="8:36" hidden="1" x14ac:dyDescent="0.3">
      <c r="H67" t="s">
        <v>260</v>
      </c>
      <c r="I67" t="s">
        <v>326</v>
      </c>
      <c r="J67" t="s">
        <v>327</v>
      </c>
      <c r="L67">
        <v>582</v>
      </c>
      <c r="M67" t="s">
        <v>27</v>
      </c>
      <c r="N67" t="s">
        <v>328</v>
      </c>
      <c r="Q67">
        <v>322</v>
      </c>
      <c r="R67" t="s">
        <v>96</v>
      </c>
      <c r="S67" t="s">
        <v>96</v>
      </c>
      <c r="T67" t="str">
        <f>IF(Transcripts[[#This Row],[List?]]="Y", Transcripts[[#This Row],[RefSeq mRNA ID]]&amp;IF(Transcripts[[#This Row],[Preferred?]]="Y", " (Preferred)", ""), "")</f>
        <v/>
      </c>
      <c r="V67" s="43" t="s">
        <v>18353</v>
      </c>
      <c r="W67" s="43" t="e">
        <f t="array" ref="W67">INDEX(Table6[#Data], MATCH(1, ISNUMBER(SEARCH(Transcripts[[#This Row],[RefSeq mRNA ID]], Table6['#name])), 0), 1)</f>
        <v>#N/A</v>
      </c>
      <c r="X67" s="43"/>
      <c r="Y67" s="43"/>
      <c r="Z67" t="s">
        <v>8642</v>
      </c>
      <c r="AA67" t="s">
        <v>8643</v>
      </c>
      <c r="AB67">
        <v>1227</v>
      </c>
      <c r="AC67" t="s">
        <v>8641</v>
      </c>
      <c r="AD67" t="s">
        <v>27</v>
      </c>
      <c r="AE67" t="s">
        <v>10039</v>
      </c>
      <c r="AH67" t="s">
        <v>19187</v>
      </c>
      <c r="AI67" t="s">
        <v>9652</v>
      </c>
      <c r="AJ67">
        <v>9212</v>
      </c>
    </row>
    <row r="68" spans="8:36" hidden="1" x14ac:dyDescent="0.3">
      <c r="H68" t="s">
        <v>260</v>
      </c>
      <c r="I68" t="s">
        <v>347</v>
      </c>
      <c r="J68" t="s">
        <v>348</v>
      </c>
      <c r="L68">
        <v>488</v>
      </c>
      <c r="M68" t="s">
        <v>27</v>
      </c>
      <c r="N68" t="s">
        <v>349</v>
      </c>
      <c r="Q68">
        <v>321</v>
      </c>
      <c r="R68" t="s">
        <v>96</v>
      </c>
      <c r="S68" t="s">
        <v>96</v>
      </c>
      <c r="T68" t="str">
        <f>IF(Transcripts[[#This Row],[List?]]="Y", Transcripts[[#This Row],[RefSeq mRNA ID]]&amp;IF(Transcripts[[#This Row],[Preferred?]]="Y", " (Preferred)", ""), "")</f>
        <v/>
      </c>
      <c r="V68" s="43" t="s">
        <v>18353</v>
      </c>
      <c r="W68" s="43" t="e">
        <f t="array" ref="W68">INDEX(Table6[#Data], MATCH(1, ISNUMBER(SEARCH(Transcripts[[#This Row],[RefSeq mRNA ID]], Table6['#name])), 0), 1)</f>
        <v>#N/A</v>
      </c>
      <c r="X68" s="43"/>
      <c r="Y68" s="43"/>
      <c r="Z68" t="s">
        <v>8660</v>
      </c>
      <c r="AA68" t="s">
        <v>8661</v>
      </c>
      <c r="AB68">
        <v>1773</v>
      </c>
      <c r="AC68" t="s">
        <v>8641</v>
      </c>
      <c r="AD68" t="s">
        <v>27</v>
      </c>
      <c r="AE68" t="s">
        <v>10040</v>
      </c>
      <c r="AH68" t="s">
        <v>19006</v>
      </c>
      <c r="AI68" t="s">
        <v>9697</v>
      </c>
      <c r="AJ68">
        <v>6795</v>
      </c>
    </row>
    <row r="69" spans="8:36" hidden="1" x14ac:dyDescent="0.3">
      <c r="H69" t="s">
        <v>260</v>
      </c>
      <c r="I69" t="s">
        <v>332</v>
      </c>
      <c r="J69" t="s">
        <v>333</v>
      </c>
      <c r="L69">
        <v>567</v>
      </c>
      <c r="M69" t="s">
        <v>27</v>
      </c>
      <c r="N69" t="s">
        <v>334</v>
      </c>
      <c r="Q69">
        <v>298</v>
      </c>
      <c r="R69" t="s">
        <v>96</v>
      </c>
      <c r="S69" t="s">
        <v>96</v>
      </c>
      <c r="T69" t="str">
        <f>IF(Transcripts[[#This Row],[List?]]="Y", Transcripts[[#This Row],[RefSeq mRNA ID]]&amp;IF(Transcripts[[#This Row],[Preferred?]]="Y", " (Preferred)", ""), "")</f>
        <v/>
      </c>
      <c r="V69" s="43" t="s">
        <v>18353</v>
      </c>
      <c r="W69" s="43" t="e">
        <f t="array" ref="W69">INDEX(Table6[#Data], MATCH(1, ISNUMBER(SEARCH(Transcripts[[#This Row],[RefSeq mRNA ID]], Table6['#name])), 0), 1)</f>
        <v>#N/A</v>
      </c>
      <c r="X69" s="43"/>
      <c r="Y69" s="43"/>
      <c r="Z69" t="s">
        <v>8645</v>
      </c>
      <c r="AA69" t="s">
        <v>8646</v>
      </c>
      <c r="AB69">
        <v>516</v>
      </c>
      <c r="AC69" t="s">
        <v>8641</v>
      </c>
      <c r="AD69" t="s">
        <v>27</v>
      </c>
      <c r="AE69" t="s">
        <v>10041</v>
      </c>
      <c r="AH69" t="s">
        <v>19007</v>
      </c>
      <c r="AI69" t="s">
        <v>9697</v>
      </c>
      <c r="AJ69">
        <v>6795</v>
      </c>
    </row>
    <row r="70" spans="8:36" hidden="1" x14ac:dyDescent="0.3">
      <c r="H70" t="s">
        <v>260</v>
      </c>
      <c r="I70" t="s">
        <v>344</v>
      </c>
      <c r="J70" t="s">
        <v>345</v>
      </c>
      <c r="L70">
        <v>528</v>
      </c>
      <c r="M70" t="s">
        <v>27</v>
      </c>
      <c r="N70" t="s">
        <v>346</v>
      </c>
      <c r="Q70">
        <v>290</v>
      </c>
      <c r="R70" t="s">
        <v>96</v>
      </c>
      <c r="S70" t="s">
        <v>96</v>
      </c>
      <c r="T70" t="str">
        <f>IF(Transcripts[[#This Row],[List?]]="Y", Transcripts[[#This Row],[RefSeq mRNA ID]]&amp;IF(Transcripts[[#This Row],[Preferred?]]="Y", " (Preferred)", ""), "")</f>
        <v/>
      </c>
      <c r="V70" s="43" t="s">
        <v>18353</v>
      </c>
      <c r="W70" s="43" t="e">
        <f t="array" ref="W70">INDEX(Table6[#Data], MATCH(1, ISNUMBER(SEARCH(Transcripts[[#This Row],[RefSeq mRNA ID]], Table6['#name])), 0), 1)</f>
        <v>#N/A</v>
      </c>
      <c r="X70" s="43"/>
      <c r="Y70" s="43"/>
      <c r="Z70" t="s">
        <v>8690</v>
      </c>
      <c r="AC70" t="s">
        <v>8641</v>
      </c>
      <c r="AD70" t="s">
        <v>27</v>
      </c>
      <c r="AE70" t="s">
        <v>8690</v>
      </c>
      <c r="AH70" t="s">
        <v>19008</v>
      </c>
      <c r="AI70" t="s">
        <v>9697</v>
      </c>
      <c r="AJ70">
        <v>6795</v>
      </c>
    </row>
    <row r="71" spans="8:36" hidden="1" x14ac:dyDescent="0.3">
      <c r="H71" t="s">
        <v>260</v>
      </c>
      <c r="I71" t="s">
        <v>308</v>
      </c>
      <c r="J71" t="s">
        <v>309</v>
      </c>
      <c r="L71">
        <v>904</v>
      </c>
      <c r="M71" t="s">
        <v>27</v>
      </c>
      <c r="N71" t="s">
        <v>310</v>
      </c>
      <c r="Q71">
        <v>287</v>
      </c>
      <c r="R71" t="s">
        <v>96</v>
      </c>
      <c r="S71" t="s">
        <v>96</v>
      </c>
      <c r="T71" t="str">
        <f>IF(Transcripts[[#This Row],[List?]]="Y", Transcripts[[#This Row],[RefSeq mRNA ID]]&amp;IF(Transcripts[[#This Row],[Preferred?]]="Y", " (Preferred)", ""), "")</f>
        <v/>
      </c>
      <c r="V71" s="43" t="s">
        <v>18353</v>
      </c>
      <c r="W71" s="43" t="e">
        <f t="array" ref="W71">INDEX(Table6[#Data], MATCH(1, ISNUMBER(SEARCH(Transcripts[[#This Row],[RefSeq mRNA ID]], Table6['#name])), 0), 1)</f>
        <v>#N/A</v>
      </c>
      <c r="X71" s="43"/>
      <c r="Y71" s="43"/>
      <c r="Z71" t="s">
        <v>8680</v>
      </c>
      <c r="AC71" t="s">
        <v>8641</v>
      </c>
      <c r="AD71" t="s">
        <v>27</v>
      </c>
      <c r="AE71" t="s">
        <v>8680</v>
      </c>
      <c r="AH71" t="s">
        <v>19188</v>
      </c>
      <c r="AI71" t="s">
        <v>9587</v>
      </c>
      <c r="AJ71">
        <v>8312</v>
      </c>
    </row>
    <row r="72" spans="8:36" hidden="1" x14ac:dyDescent="0.3">
      <c r="H72" t="s">
        <v>260</v>
      </c>
      <c r="I72" t="s">
        <v>261</v>
      </c>
      <c r="J72" t="s">
        <v>262</v>
      </c>
      <c r="L72">
        <v>1795</v>
      </c>
      <c r="M72" t="s">
        <v>187</v>
      </c>
      <c r="N72" t="s">
        <v>263</v>
      </c>
      <c r="P72" t="s">
        <v>98</v>
      </c>
      <c r="Q72">
        <v>210</v>
      </c>
      <c r="R72" t="s">
        <v>96</v>
      </c>
      <c r="S72" t="s">
        <v>96</v>
      </c>
      <c r="T72" t="str">
        <f>IF(Transcripts[[#This Row],[List?]]="Y", Transcripts[[#This Row],[RefSeq mRNA ID]]&amp;IF(Transcripts[[#This Row],[Preferred?]]="Y", " (Preferred)", ""), "")</f>
        <v/>
      </c>
      <c r="V72" s="43" t="s">
        <v>18353</v>
      </c>
      <c r="W72" s="43" t="e">
        <f t="array" ref="W72">INDEX(Table6[#Data], MATCH(1, ISNUMBER(SEARCH(Transcripts[[#This Row],[RefSeq mRNA ID]], Table6['#name])), 0), 1)</f>
        <v>#N/A</v>
      </c>
      <c r="X72" s="43"/>
      <c r="Y72" s="43"/>
      <c r="Z72" t="s">
        <v>8692</v>
      </c>
      <c r="AC72" t="s">
        <v>8641</v>
      </c>
      <c r="AD72" t="s">
        <v>27</v>
      </c>
      <c r="AE72" t="s">
        <v>8692</v>
      </c>
      <c r="AH72" t="s">
        <v>19010</v>
      </c>
      <c r="AI72" t="s">
        <v>9587</v>
      </c>
      <c r="AJ72">
        <v>8312</v>
      </c>
    </row>
    <row r="73" spans="8:36" hidden="1" x14ac:dyDescent="0.3">
      <c r="H73" t="s">
        <v>260</v>
      </c>
      <c r="I73" t="s">
        <v>264</v>
      </c>
      <c r="J73" t="s">
        <v>265</v>
      </c>
      <c r="L73">
        <v>1706</v>
      </c>
      <c r="M73" t="s">
        <v>187</v>
      </c>
      <c r="N73" t="s">
        <v>266</v>
      </c>
      <c r="P73" t="s">
        <v>98</v>
      </c>
      <c r="Q73">
        <v>210</v>
      </c>
      <c r="R73" t="s">
        <v>96</v>
      </c>
      <c r="S73" t="s">
        <v>96</v>
      </c>
      <c r="T73" t="str">
        <f>IF(Transcripts[[#This Row],[List?]]="Y", Transcripts[[#This Row],[RefSeq mRNA ID]]&amp;IF(Transcripts[[#This Row],[Preferred?]]="Y", " (Preferred)", ""), "")</f>
        <v/>
      </c>
      <c r="V73" s="43" t="s">
        <v>18353</v>
      </c>
      <c r="W73" s="43" t="e">
        <f t="array" ref="W73">INDEX(Table6[#Data], MATCH(1, ISNUMBER(SEARCH(Transcripts[[#This Row],[RefSeq mRNA ID]], Table6['#name])), 0), 1)</f>
        <v>#N/A</v>
      </c>
      <c r="X73" s="43"/>
      <c r="Y73" s="43"/>
      <c r="Z73" t="s">
        <v>8664</v>
      </c>
      <c r="AA73" t="s">
        <v>8665</v>
      </c>
      <c r="AB73">
        <v>661</v>
      </c>
      <c r="AC73" t="s">
        <v>8641</v>
      </c>
      <c r="AD73" t="s">
        <v>27</v>
      </c>
      <c r="AE73" t="s">
        <v>10042</v>
      </c>
      <c r="AH73" t="s">
        <v>19189</v>
      </c>
      <c r="AI73" t="s">
        <v>9587</v>
      </c>
      <c r="AJ73">
        <v>8312</v>
      </c>
    </row>
    <row r="74" spans="8:36" hidden="1" x14ac:dyDescent="0.3">
      <c r="H74" t="s">
        <v>260</v>
      </c>
      <c r="I74" t="s">
        <v>267</v>
      </c>
      <c r="J74" t="s">
        <v>268</v>
      </c>
      <c r="L74">
        <v>737</v>
      </c>
      <c r="M74" t="s">
        <v>187</v>
      </c>
      <c r="N74" t="s">
        <v>269</v>
      </c>
      <c r="P74" t="s">
        <v>98</v>
      </c>
      <c r="Q74">
        <v>210</v>
      </c>
      <c r="R74" t="s">
        <v>96</v>
      </c>
      <c r="S74" t="s">
        <v>96</v>
      </c>
      <c r="T74" t="str">
        <f>IF(Transcripts[[#This Row],[List?]]="Y", Transcripts[[#This Row],[RefSeq mRNA ID]]&amp;IF(Transcripts[[#This Row],[Preferred?]]="Y", " (Preferred)", ""), "")</f>
        <v/>
      </c>
      <c r="V74" s="43" t="s">
        <v>18353</v>
      </c>
      <c r="W74" s="43" t="e">
        <f t="array" ref="W74">INDEX(Table6[#Data], MATCH(1, ISNUMBER(SEARCH(Transcripts[[#This Row],[RefSeq mRNA ID]], Table6['#name])), 0), 1)</f>
        <v>#N/A</v>
      </c>
      <c r="X74" s="43"/>
      <c r="Y74" s="43"/>
      <c r="Z74" t="s">
        <v>8648</v>
      </c>
      <c r="AA74" t="s">
        <v>8649</v>
      </c>
      <c r="AB74">
        <v>448</v>
      </c>
      <c r="AC74" t="s">
        <v>8641</v>
      </c>
      <c r="AD74" t="s">
        <v>27</v>
      </c>
      <c r="AE74" t="s">
        <v>10043</v>
      </c>
      <c r="AH74" t="s">
        <v>19190</v>
      </c>
      <c r="AI74" t="s">
        <v>9923</v>
      </c>
      <c r="AJ74">
        <v>8313</v>
      </c>
    </row>
    <row r="75" spans="8:36" hidden="1" x14ac:dyDescent="0.3">
      <c r="H75" t="s">
        <v>260</v>
      </c>
      <c r="I75" t="s">
        <v>338</v>
      </c>
      <c r="J75" t="s">
        <v>339</v>
      </c>
      <c r="L75">
        <v>554</v>
      </c>
      <c r="M75" t="s">
        <v>27</v>
      </c>
      <c r="N75" t="s">
        <v>340</v>
      </c>
      <c r="Q75">
        <v>201</v>
      </c>
      <c r="R75" t="s">
        <v>96</v>
      </c>
      <c r="S75" t="s">
        <v>96</v>
      </c>
      <c r="T75" t="str">
        <f>IF(Transcripts[[#This Row],[List?]]="Y", Transcripts[[#This Row],[RefSeq mRNA ID]]&amp;IF(Transcripts[[#This Row],[Preferred?]]="Y", " (Preferred)", ""), "")</f>
        <v/>
      </c>
      <c r="V75" s="43" t="s">
        <v>18353</v>
      </c>
      <c r="W75" s="43" t="e">
        <f t="array" ref="W75">INDEX(Table6[#Data], MATCH(1, ISNUMBER(SEARCH(Transcripts[[#This Row],[RefSeq mRNA ID]], Table6['#name])), 0), 1)</f>
        <v>#N/A</v>
      </c>
      <c r="X75" s="43"/>
      <c r="Y75" s="43"/>
      <c r="Z75" t="s">
        <v>8684</v>
      </c>
      <c r="AC75" t="s">
        <v>8641</v>
      </c>
      <c r="AD75" t="s">
        <v>27</v>
      </c>
      <c r="AE75" t="s">
        <v>8684</v>
      </c>
      <c r="AH75" t="s">
        <v>19191</v>
      </c>
      <c r="AI75" t="s">
        <v>9802</v>
      </c>
      <c r="AJ75">
        <v>567</v>
      </c>
    </row>
    <row r="76" spans="8:36" hidden="1" x14ac:dyDescent="0.3">
      <c r="H76" t="s">
        <v>260</v>
      </c>
      <c r="I76" t="s">
        <v>270</v>
      </c>
      <c r="J76" t="s">
        <v>271</v>
      </c>
      <c r="L76">
        <v>734</v>
      </c>
      <c r="M76" t="s">
        <v>187</v>
      </c>
      <c r="N76" t="s">
        <v>272</v>
      </c>
      <c r="P76" t="s">
        <v>98</v>
      </c>
      <c r="Q76">
        <v>170</v>
      </c>
      <c r="R76" t="s">
        <v>96</v>
      </c>
      <c r="S76" t="s">
        <v>96</v>
      </c>
      <c r="T76" t="str">
        <f>IF(Transcripts[[#This Row],[List?]]="Y", Transcripts[[#This Row],[RefSeq mRNA ID]]&amp;IF(Transcripts[[#This Row],[Preferred?]]="Y", " (Preferred)", ""), "")</f>
        <v/>
      </c>
      <c r="V76" s="43" t="s">
        <v>18353</v>
      </c>
      <c r="W76" s="43" t="e">
        <f t="array" ref="W76">INDEX(Table6[#Data], MATCH(1, ISNUMBER(SEARCH(Transcripts[[#This Row],[RefSeq mRNA ID]], Table6['#name])), 0), 1)</f>
        <v>#N/A</v>
      </c>
      <c r="X76" s="43"/>
      <c r="Y76" s="43"/>
      <c r="Z76" t="s">
        <v>8676</v>
      </c>
      <c r="AC76" t="s">
        <v>8641</v>
      </c>
      <c r="AD76" t="s">
        <v>27</v>
      </c>
      <c r="AE76" t="s">
        <v>8676</v>
      </c>
      <c r="AH76" t="s">
        <v>19192</v>
      </c>
      <c r="AI76" t="s">
        <v>590</v>
      </c>
      <c r="AJ76">
        <v>8314</v>
      </c>
    </row>
    <row r="77" spans="8:36" hidden="1" x14ac:dyDescent="0.3">
      <c r="H77" t="s">
        <v>260</v>
      </c>
      <c r="I77" t="s">
        <v>353</v>
      </c>
      <c r="J77" t="s">
        <v>354</v>
      </c>
      <c r="L77">
        <v>158</v>
      </c>
      <c r="M77" t="s">
        <v>27</v>
      </c>
      <c r="N77" t="s">
        <v>355</v>
      </c>
      <c r="Q77">
        <v>158</v>
      </c>
      <c r="R77" t="s">
        <v>96</v>
      </c>
      <c r="S77" t="s">
        <v>96</v>
      </c>
      <c r="T77" t="str">
        <f>IF(Transcripts[[#This Row],[List?]]="Y", Transcripts[[#This Row],[RefSeq mRNA ID]]&amp;IF(Transcripts[[#This Row],[Preferred?]]="Y", " (Preferred)", ""), "")</f>
        <v/>
      </c>
      <c r="V77" s="43" t="s">
        <v>18353</v>
      </c>
      <c r="W77" s="43" t="e">
        <f t="array" ref="W77">INDEX(Table6[#Data], MATCH(1, ISNUMBER(SEARCH(Transcripts[[#This Row],[RefSeq mRNA ID]], Table6['#name])), 0), 1)</f>
        <v>#N/A</v>
      </c>
      <c r="X77" s="43"/>
      <c r="Y77" s="43"/>
      <c r="Z77" t="s">
        <v>8694</v>
      </c>
      <c r="AC77" t="s">
        <v>8641</v>
      </c>
      <c r="AD77" t="s">
        <v>27</v>
      </c>
      <c r="AE77" t="s">
        <v>8694</v>
      </c>
      <c r="AH77" t="s">
        <v>19193</v>
      </c>
      <c r="AI77" t="s">
        <v>618</v>
      </c>
      <c r="AJ77">
        <v>580</v>
      </c>
    </row>
    <row r="78" spans="8:36" hidden="1" x14ac:dyDescent="0.3">
      <c r="H78" t="s">
        <v>260</v>
      </c>
      <c r="I78" t="s">
        <v>273</v>
      </c>
      <c r="J78" t="s">
        <v>274</v>
      </c>
      <c r="L78">
        <v>573</v>
      </c>
      <c r="M78" t="s">
        <v>187</v>
      </c>
      <c r="N78" t="s">
        <v>275</v>
      </c>
      <c r="P78" t="s">
        <v>98</v>
      </c>
      <c r="Q78">
        <v>154</v>
      </c>
      <c r="R78" t="s">
        <v>96</v>
      </c>
      <c r="S78" t="s">
        <v>96</v>
      </c>
      <c r="T78" t="str">
        <f>IF(Transcripts[[#This Row],[List?]]="Y", Transcripts[[#This Row],[RefSeq mRNA ID]]&amp;IF(Transcripts[[#This Row],[Preferred?]]="Y", " (Preferred)", ""), "")</f>
        <v/>
      </c>
      <c r="V78" s="43" t="s">
        <v>18353</v>
      </c>
      <c r="W78" s="43" t="e">
        <f t="array" ref="W78">INDEX(Table6[#Data], MATCH(1, ISNUMBER(SEARCH(Transcripts[[#This Row],[RefSeq mRNA ID]], Table6['#name])), 0), 1)</f>
        <v>#N/A</v>
      </c>
      <c r="X78" s="43"/>
      <c r="Y78" s="43"/>
      <c r="Z78" t="s">
        <v>8682</v>
      </c>
      <c r="AC78" t="s">
        <v>8641</v>
      </c>
      <c r="AD78" t="s">
        <v>27</v>
      </c>
      <c r="AE78" t="s">
        <v>8682</v>
      </c>
      <c r="AH78" t="s">
        <v>19017</v>
      </c>
      <c r="AI78" t="s">
        <v>618</v>
      </c>
      <c r="AJ78">
        <v>580</v>
      </c>
    </row>
    <row r="79" spans="8:36" hidden="1" x14ac:dyDescent="0.3">
      <c r="H79" t="s">
        <v>260</v>
      </c>
      <c r="I79" t="s">
        <v>279</v>
      </c>
      <c r="L79">
        <v>655</v>
      </c>
      <c r="M79" t="s">
        <v>193</v>
      </c>
      <c r="N79" t="s">
        <v>280</v>
      </c>
      <c r="P79" t="s">
        <v>98</v>
      </c>
      <c r="Q79">
        <v>0</v>
      </c>
      <c r="R79" t="s">
        <v>96</v>
      </c>
      <c r="S79" t="s">
        <v>96</v>
      </c>
      <c r="T79" t="str">
        <f>IF(Transcripts[[#This Row],[List?]]="Y", Transcripts[[#This Row],[RefSeq mRNA ID]]&amp;IF(Transcripts[[#This Row],[Preferred?]]="Y", " (Preferred)", ""), "")</f>
        <v/>
      </c>
      <c r="V79" s="43" t="s">
        <v>18353</v>
      </c>
      <c r="W79" s="43" t="e">
        <f t="array" ref="W79">INDEX(Table6[#Data], MATCH(1, ISNUMBER(SEARCH(Transcripts[[#This Row],[RefSeq mRNA ID]], Table6['#name])), 0), 1)</f>
        <v>#N/A</v>
      </c>
      <c r="X79" s="43"/>
      <c r="Y79" s="43"/>
      <c r="Z79" t="s">
        <v>8667</v>
      </c>
      <c r="AA79" t="s">
        <v>8668</v>
      </c>
      <c r="AB79">
        <v>387</v>
      </c>
      <c r="AC79" t="s">
        <v>8641</v>
      </c>
      <c r="AD79" t="s">
        <v>27</v>
      </c>
      <c r="AE79" t="s">
        <v>10044</v>
      </c>
      <c r="AH79" t="s">
        <v>19023</v>
      </c>
      <c r="AI79" t="s">
        <v>618</v>
      </c>
      <c r="AJ79">
        <v>580</v>
      </c>
    </row>
    <row r="80" spans="8:36" hidden="1" x14ac:dyDescent="0.3">
      <c r="H80" t="s">
        <v>260</v>
      </c>
      <c r="I80" t="s">
        <v>281</v>
      </c>
      <c r="L80">
        <v>636</v>
      </c>
      <c r="M80" t="s">
        <v>193</v>
      </c>
      <c r="N80" t="s">
        <v>282</v>
      </c>
      <c r="P80" t="s">
        <v>98</v>
      </c>
      <c r="Q80">
        <v>0</v>
      </c>
      <c r="R80" t="s">
        <v>96</v>
      </c>
      <c r="S80" t="s">
        <v>96</v>
      </c>
      <c r="T80" t="str">
        <f>IF(Transcripts[[#This Row],[List?]]="Y", Transcripts[[#This Row],[RefSeq mRNA ID]]&amp;IF(Transcripts[[#This Row],[Preferred?]]="Y", " (Preferred)", ""), "")</f>
        <v/>
      </c>
      <c r="V80" s="43" t="s">
        <v>18353</v>
      </c>
      <c r="W80" s="43" t="e">
        <f t="array" ref="W80">INDEX(Table6[#Data], MATCH(1, ISNUMBER(SEARCH(Transcripts[[#This Row],[RefSeq mRNA ID]], Table6['#name])), 0), 1)</f>
        <v>#N/A</v>
      </c>
      <c r="X80" s="43"/>
      <c r="Y80" s="43"/>
      <c r="Z80" t="s">
        <v>8696</v>
      </c>
      <c r="AC80" t="s">
        <v>8641</v>
      </c>
      <c r="AD80" t="s">
        <v>27</v>
      </c>
      <c r="AE80" t="s">
        <v>8696</v>
      </c>
      <c r="AH80" t="s">
        <v>19025</v>
      </c>
      <c r="AI80" t="s">
        <v>618</v>
      </c>
      <c r="AJ80">
        <v>580</v>
      </c>
    </row>
    <row r="81" spans="8:36" hidden="1" x14ac:dyDescent="0.3">
      <c r="H81" t="s">
        <v>260</v>
      </c>
      <c r="I81" t="s">
        <v>283</v>
      </c>
      <c r="L81">
        <v>562</v>
      </c>
      <c r="M81" t="s">
        <v>193</v>
      </c>
      <c r="N81" t="s">
        <v>284</v>
      </c>
      <c r="P81" t="s">
        <v>98</v>
      </c>
      <c r="Q81">
        <v>0</v>
      </c>
      <c r="R81" t="s">
        <v>96</v>
      </c>
      <c r="S81" t="s">
        <v>96</v>
      </c>
      <c r="T81" t="str">
        <f>IF(Transcripts[[#This Row],[List?]]="Y", Transcripts[[#This Row],[RefSeq mRNA ID]]&amp;IF(Transcripts[[#This Row],[Preferred?]]="Y", " (Preferred)", ""), "")</f>
        <v/>
      </c>
      <c r="V81" s="43" t="s">
        <v>18353</v>
      </c>
      <c r="W81" s="43" t="e">
        <f t="array" ref="W81">INDEX(Table6[#Data], MATCH(1, ISNUMBER(SEARCH(Transcripts[[#This Row],[RefSeq mRNA ID]], Table6['#name])), 0), 1)</f>
        <v>#N/A</v>
      </c>
      <c r="X81" s="43"/>
      <c r="Y81" s="43"/>
      <c r="Z81" t="s">
        <v>8799</v>
      </c>
      <c r="AC81" t="s">
        <v>8798</v>
      </c>
      <c r="AD81" t="s">
        <v>8800</v>
      </c>
      <c r="AE81" t="s">
        <v>8799</v>
      </c>
      <c r="AH81" t="s">
        <v>19030</v>
      </c>
      <c r="AI81" t="s">
        <v>618</v>
      </c>
      <c r="AJ81">
        <v>580</v>
      </c>
    </row>
    <row r="82" spans="8:36" hidden="1" x14ac:dyDescent="0.3">
      <c r="H82" t="s">
        <v>260</v>
      </c>
      <c r="I82" t="s">
        <v>285</v>
      </c>
      <c r="L82">
        <v>508</v>
      </c>
      <c r="M82" t="s">
        <v>193</v>
      </c>
      <c r="N82" t="s">
        <v>286</v>
      </c>
      <c r="P82" t="s">
        <v>98</v>
      </c>
      <c r="Q82">
        <v>0</v>
      </c>
      <c r="R82" t="s">
        <v>96</v>
      </c>
      <c r="S82" t="s">
        <v>96</v>
      </c>
      <c r="T82" t="str">
        <f>IF(Transcripts[[#This Row],[List?]]="Y", Transcripts[[#This Row],[RefSeq mRNA ID]]&amp;IF(Transcripts[[#This Row],[Preferred?]]="Y", " (Preferred)", ""), "")</f>
        <v/>
      </c>
      <c r="V82" s="43" t="s">
        <v>18353</v>
      </c>
      <c r="W82" s="43" t="e">
        <f t="array" ref="W82">INDEX(Table6[#Data], MATCH(1, ISNUMBER(SEARCH(Transcripts[[#This Row],[RefSeq mRNA ID]], Table6['#name])), 0), 1)</f>
        <v>#N/A</v>
      </c>
      <c r="X82" s="43"/>
      <c r="Y82" s="43"/>
      <c r="Z82" t="s">
        <v>8803</v>
      </c>
      <c r="AC82" t="s">
        <v>8798</v>
      </c>
      <c r="AD82" t="s">
        <v>8800</v>
      </c>
      <c r="AE82" t="s">
        <v>8803</v>
      </c>
      <c r="AH82" t="s">
        <v>19194</v>
      </c>
      <c r="AI82" t="s">
        <v>618</v>
      </c>
      <c r="AJ82">
        <v>580</v>
      </c>
    </row>
    <row r="83" spans="8:36" hidden="1" x14ac:dyDescent="0.3">
      <c r="H83" t="s">
        <v>260</v>
      </c>
      <c r="I83" t="s">
        <v>287</v>
      </c>
      <c r="L83">
        <v>457</v>
      </c>
      <c r="M83" t="s">
        <v>193</v>
      </c>
      <c r="N83" t="s">
        <v>288</v>
      </c>
      <c r="P83" t="s">
        <v>98</v>
      </c>
      <c r="Q83">
        <v>0</v>
      </c>
      <c r="R83" t="s">
        <v>96</v>
      </c>
      <c r="S83" t="s">
        <v>96</v>
      </c>
      <c r="T83" t="str">
        <f>IF(Transcripts[[#This Row],[List?]]="Y", Transcripts[[#This Row],[RefSeq mRNA ID]]&amp;IF(Transcripts[[#This Row],[Preferred?]]="Y", " (Preferred)", ""), "")</f>
        <v/>
      </c>
      <c r="V83" s="43" t="s">
        <v>18353</v>
      </c>
      <c r="W83" s="43" t="e">
        <f t="array" ref="W83">INDEX(Table6[#Data], MATCH(1, ISNUMBER(SEARCH(Transcripts[[#This Row],[RefSeq mRNA ID]], Table6['#name])), 0), 1)</f>
        <v>#N/A</v>
      </c>
      <c r="X83" s="43"/>
      <c r="Y83" s="43"/>
      <c r="Z83" t="s">
        <v>3336</v>
      </c>
      <c r="AA83" t="s">
        <v>3337</v>
      </c>
      <c r="AB83">
        <v>2463</v>
      </c>
      <c r="AC83" t="s">
        <v>3309</v>
      </c>
      <c r="AD83" t="s">
        <v>27</v>
      </c>
      <c r="AE83" t="s">
        <v>10045</v>
      </c>
      <c r="AH83" t="s">
        <v>19195</v>
      </c>
      <c r="AI83" t="s">
        <v>618</v>
      </c>
      <c r="AJ83">
        <v>580</v>
      </c>
    </row>
    <row r="84" spans="8:36" hidden="1" x14ac:dyDescent="0.3">
      <c r="H84" t="s">
        <v>260</v>
      </c>
      <c r="I84" t="s">
        <v>356</v>
      </c>
      <c r="L84">
        <v>4454</v>
      </c>
      <c r="M84" t="s">
        <v>210</v>
      </c>
      <c r="N84" t="s">
        <v>357</v>
      </c>
      <c r="P84" t="s">
        <v>98</v>
      </c>
      <c r="Q84">
        <v>0</v>
      </c>
      <c r="R84" t="s">
        <v>96</v>
      </c>
      <c r="S84" t="s">
        <v>96</v>
      </c>
      <c r="T84" t="str">
        <f>IF(Transcripts[[#This Row],[List?]]="Y", Transcripts[[#This Row],[RefSeq mRNA ID]]&amp;IF(Transcripts[[#This Row],[Preferred?]]="Y", " (Preferred)", ""), "")</f>
        <v/>
      </c>
      <c r="V84" s="43" t="s">
        <v>18353</v>
      </c>
      <c r="W84" s="43" t="e">
        <f t="array" ref="W84">INDEX(Table6[#Data], MATCH(1, ISNUMBER(SEARCH(Transcripts[[#This Row],[RefSeq mRNA ID]], Table6['#name])), 0), 1)</f>
        <v>#N/A</v>
      </c>
      <c r="X84" s="43"/>
      <c r="Y84" s="43"/>
      <c r="Z84" t="s">
        <v>3340</v>
      </c>
      <c r="AA84" t="s">
        <v>3341</v>
      </c>
      <c r="AB84">
        <v>2463</v>
      </c>
      <c r="AC84" t="s">
        <v>3309</v>
      </c>
      <c r="AD84" t="s">
        <v>27</v>
      </c>
      <c r="AE84" t="s">
        <v>10046</v>
      </c>
      <c r="AH84" t="s">
        <v>19196</v>
      </c>
      <c r="AI84" t="s">
        <v>618</v>
      </c>
      <c r="AJ84">
        <v>580</v>
      </c>
    </row>
    <row r="85" spans="8:36" hidden="1" x14ac:dyDescent="0.3">
      <c r="H85" t="s">
        <v>260</v>
      </c>
      <c r="I85" t="s">
        <v>358</v>
      </c>
      <c r="L85">
        <v>3337</v>
      </c>
      <c r="M85" t="s">
        <v>210</v>
      </c>
      <c r="N85" t="s">
        <v>359</v>
      </c>
      <c r="P85" t="s">
        <v>98</v>
      </c>
      <c r="Q85">
        <v>0</v>
      </c>
      <c r="R85" t="s">
        <v>96</v>
      </c>
      <c r="S85" t="s">
        <v>96</v>
      </c>
      <c r="T85" t="str">
        <f>IF(Transcripts[[#This Row],[List?]]="Y", Transcripts[[#This Row],[RefSeq mRNA ID]]&amp;IF(Transcripts[[#This Row],[Preferred?]]="Y", " (Preferred)", ""), "")</f>
        <v/>
      </c>
      <c r="V85" s="43" t="s">
        <v>18353</v>
      </c>
      <c r="W85" s="43" t="e">
        <f t="array" ref="W85">INDEX(Table6[#Data], MATCH(1, ISNUMBER(SEARCH(Transcripts[[#This Row],[RefSeq mRNA ID]], Table6['#name])), 0), 1)</f>
        <v>#N/A</v>
      </c>
      <c r="X85" s="43"/>
      <c r="Y85" s="43"/>
      <c r="Z85" t="s">
        <v>3321</v>
      </c>
      <c r="AC85" t="s">
        <v>3309</v>
      </c>
      <c r="AD85" t="s">
        <v>27</v>
      </c>
      <c r="AE85" t="s">
        <v>3321</v>
      </c>
      <c r="AH85" t="s">
        <v>19033</v>
      </c>
      <c r="AI85" t="s">
        <v>9725</v>
      </c>
      <c r="AJ85">
        <v>596</v>
      </c>
    </row>
    <row r="86" spans="8:36" hidden="1" x14ac:dyDescent="0.3">
      <c r="H86" t="s">
        <v>260</v>
      </c>
      <c r="I86" t="s">
        <v>360</v>
      </c>
      <c r="L86">
        <v>3309</v>
      </c>
      <c r="M86" t="s">
        <v>210</v>
      </c>
      <c r="N86" t="s">
        <v>361</v>
      </c>
      <c r="P86" t="s">
        <v>98</v>
      </c>
      <c r="Q86">
        <v>0</v>
      </c>
      <c r="R86" t="s">
        <v>96</v>
      </c>
      <c r="S86" t="s">
        <v>96</v>
      </c>
      <c r="T86" t="str">
        <f>IF(Transcripts[[#This Row],[List?]]="Y", Transcripts[[#This Row],[RefSeq mRNA ID]]&amp;IF(Transcripts[[#This Row],[Preferred?]]="Y", " (Preferred)", ""), "")</f>
        <v/>
      </c>
      <c r="V86" s="43" t="s">
        <v>18353</v>
      </c>
      <c r="W86" s="43" t="e">
        <f t="array" ref="W86">INDEX(Table6[#Data], MATCH(1, ISNUMBER(SEARCH(Transcripts[[#This Row],[RefSeq mRNA ID]], Table6['#name])), 0), 1)</f>
        <v>#N/A</v>
      </c>
      <c r="X86" s="43"/>
      <c r="Y86" s="43"/>
      <c r="Z86" t="s">
        <v>3360</v>
      </c>
      <c r="AA86" t="s">
        <v>3361</v>
      </c>
      <c r="AB86">
        <v>2463</v>
      </c>
      <c r="AC86" t="s">
        <v>3309</v>
      </c>
      <c r="AD86" t="s">
        <v>27</v>
      </c>
      <c r="AE86" t="s">
        <v>10047</v>
      </c>
      <c r="AH86" t="s">
        <v>19034</v>
      </c>
      <c r="AI86" t="s">
        <v>9725</v>
      </c>
      <c r="AJ86">
        <v>596</v>
      </c>
    </row>
    <row r="87" spans="8:36" hidden="1" x14ac:dyDescent="0.3">
      <c r="H87" t="s">
        <v>260</v>
      </c>
      <c r="I87" t="s">
        <v>362</v>
      </c>
      <c r="L87">
        <v>1402</v>
      </c>
      <c r="M87" t="s">
        <v>210</v>
      </c>
      <c r="N87" t="s">
        <v>363</v>
      </c>
      <c r="P87" t="s">
        <v>98</v>
      </c>
      <c r="Q87">
        <v>0</v>
      </c>
      <c r="R87" t="s">
        <v>96</v>
      </c>
      <c r="S87" t="s">
        <v>96</v>
      </c>
      <c r="T87" t="str">
        <f>IF(Transcripts[[#This Row],[List?]]="Y", Transcripts[[#This Row],[RefSeq mRNA ID]]&amp;IF(Transcripts[[#This Row],[Preferred?]]="Y", " (Preferred)", ""), "")</f>
        <v/>
      </c>
      <c r="V87" s="43" t="s">
        <v>18353</v>
      </c>
      <c r="W87" s="43" t="e">
        <f t="array" ref="W87">INDEX(Table6[#Data], MATCH(1, ISNUMBER(SEARCH(Transcripts[[#This Row],[RefSeq mRNA ID]], Table6['#name])), 0), 1)</f>
        <v>#N/A</v>
      </c>
      <c r="X87" s="43"/>
      <c r="Y87" s="43"/>
      <c r="Z87" t="s">
        <v>3352</v>
      </c>
      <c r="AA87" t="s">
        <v>3353</v>
      </c>
      <c r="AB87">
        <v>2202</v>
      </c>
      <c r="AC87" t="s">
        <v>3309</v>
      </c>
      <c r="AD87" t="s">
        <v>27</v>
      </c>
      <c r="AE87" t="s">
        <v>10048</v>
      </c>
      <c r="AH87" t="s">
        <v>19197</v>
      </c>
      <c r="AI87" t="s">
        <v>9835</v>
      </c>
      <c r="AJ87">
        <v>598</v>
      </c>
    </row>
    <row r="88" spans="8:36" hidden="1" x14ac:dyDescent="0.3">
      <c r="H88" t="s">
        <v>260</v>
      </c>
      <c r="I88" t="s">
        <v>364</v>
      </c>
      <c r="L88">
        <v>982</v>
      </c>
      <c r="M88" t="s">
        <v>210</v>
      </c>
      <c r="N88" t="s">
        <v>365</v>
      </c>
      <c r="P88" t="s">
        <v>98</v>
      </c>
      <c r="Q88">
        <v>0</v>
      </c>
      <c r="R88" t="s">
        <v>96</v>
      </c>
      <c r="S88" t="s">
        <v>96</v>
      </c>
      <c r="T88" t="str">
        <f>IF(Transcripts[[#This Row],[List?]]="Y", Transcripts[[#This Row],[RefSeq mRNA ID]]&amp;IF(Transcripts[[#This Row],[Preferred?]]="Y", " (Preferred)", ""), "")</f>
        <v/>
      </c>
      <c r="V88" s="43" t="s">
        <v>18353</v>
      </c>
      <c r="W88" s="43" t="e">
        <f t="array" ref="W88">INDEX(Table6[#Data], MATCH(1, ISNUMBER(SEARCH(Transcripts[[#This Row],[RefSeq mRNA ID]], Table6['#name])), 0), 1)</f>
        <v>#N/A</v>
      </c>
      <c r="X88" s="43"/>
      <c r="Y88" s="43"/>
      <c r="Z88" t="s">
        <v>3348</v>
      </c>
      <c r="AA88" t="s">
        <v>3349</v>
      </c>
      <c r="AB88">
        <v>2439</v>
      </c>
      <c r="AC88" t="s">
        <v>3309</v>
      </c>
      <c r="AD88" t="s">
        <v>27</v>
      </c>
      <c r="AE88" t="s">
        <v>10049</v>
      </c>
      <c r="AH88" t="s">
        <v>19039</v>
      </c>
      <c r="AI88" t="s">
        <v>9835</v>
      </c>
      <c r="AJ88">
        <v>598</v>
      </c>
    </row>
    <row r="89" spans="8:36" hidden="1" x14ac:dyDescent="0.3">
      <c r="H89" t="s">
        <v>260</v>
      </c>
      <c r="I89" t="s">
        <v>366</v>
      </c>
      <c r="L89">
        <v>954</v>
      </c>
      <c r="M89" t="s">
        <v>210</v>
      </c>
      <c r="N89" t="s">
        <v>367</v>
      </c>
      <c r="P89" t="s">
        <v>98</v>
      </c>
      <c r="Q89">
        <v>0</v>
      </c>
      <c r="R89" t="s">
        <v>96</v>
      </c>
      <c r="S89" t="s">
        <v>96</v>
      </c>
      <c r="T89" t="str">
        <f>IF(Transcripts[[#This Row],[List?]]="Y", Transcripts[[#This Row],[RefSeq mRNA ID]]&amp;IF(Transcripts[[#This Row],[Preferred?]]="Y", " (Preferred)", ""), "")</f>
        <v/>
      </c>
      <c r="V89" s="43" t="s">
        <v>18353</v>
      </c>
      <c r="W89" s="43" t="e">
        <f t="array" ref="W89">INDEX(Table6[#Data], MATCH(1, ISNUMBER(SEARCH(Transcripts[[#This Row],[RefSeq mRNA ID]], Table6['#name])), 0), 1)</f>
        <v>#N/A</v>
      </c>
      <c r="X89" s="43"/>
      <c r="Y89" s="43"/>
      <c r="Z89" t="s">
        <v>3356</v>
      </c>
      <c r="AA89" t="s">
        <v>3357</v>
      </c>
      <c r="AB89">
        <v>2196</v>
      </c>
      <c r="AC89" t="s">
        <v>3309</v>
      </c>
      <c r="AD89" t="s">
        <v>27</v>
      </c>
      <c r="AE89" t="s">
        <v>10050</v>
      </c>
      <c r="AH89" t="s">
        <v>19035</v>
      </c>
      <c r="AI89" t="s">
        <v>9835</v>
      </c>
      <c r="AJ89">
        <v>598</v>
      </c>
    </row>
    <row r="90" spans="8:36" hidden="1" x14ac:dyDescent="0.3">
      <c r="H90" t="s">
        <v>260</v>
      </c>
      <c r="I90" t="s">
        <v>368</v>
      </c>
      <c r="L90">
        <v>709</v>
      </c>
      <c r="M90" t="s">
        <v>210</v>
      </c>
      <c r="N90" t="s">
        <v>369</v>
      </c>
      <c r="P90" t="s">
        <v>98</v>
      </c>
      <c r="Q90">
        <v>0</v>
      </c>
      <c r="R90" t="s">
        <v>96</v>
      </c>
      <c r="S90" t="s">
        <v>96</v>
      </c>
      <c r="T90" t="str">
        <f>IF(Transcripts[[#This Row],[List?]]="Y", Transcripts[[#This Row],[RefSeq mRNA ID]]&amp;IF(Transcripts[[#This Row],[Preferred?]]="Y", " (Preferred)", ""), "")</f>
        <v/>
      </c>
      <c r="V90" s="43" t="s">
        <v>18353</v>
      </c>
      <c r="W90" s="43" t="e">
        <f t="array" ref="W90">INDEX(Table6[#Data], MATCH(1, ISNUMBER(SEARCH(Transcripts[[#This Row],[RefSeq mRNA ID]], Table6['#name])), 0), 1)</f>
        <v>#N/A</v>
      </c>
      <c r="X90" s="43"/>
      <c r="Y90" s="43"/>
      <c r="Z90" t="s">
        <v>3393</v>
      </c>
      <c r="AC90" t="s">
        <v>3309</v>
      </c>
      <c r="AD90" t="s">
        <v>27</v>
      </c>
      <c r="AE90" t="s">
        <v>3393</v>
      </c>
      <c r="AH90" t="s">
        <v>19036</v>
      </c>
      <c r="AI90" t="s">
        <v>9835</v>
      </c>
      <c r="AJ90">
        <v>598</v>
      </c>
    </row>
    <row r="91" spans="8:36" hidden="1" x14ac:dyDescent="0.3">
      <c r="H91" t="s">
        <v>260</v>
      </c>
      <c r="I91" t="s">
        <v>370</v>
      </c>
      <c r="L91">
        <v>561</v>
      </c>
      <c r="M91" t="s">
        <v>210</v>
      </c>
      <c r="N91" t="s">
        <v>371</v>
      </c>
      <c r="P91" t="s">
        <v>98</v>
      </c>
      <c r="Q91">
        <v>0</v>
      </c>
      <c r="R91" t="s">
        <v>96</v>
      </c>
      <c r="S91" t="s">
        <v>96</v>
      </c>
      <c r="T91" t="str">
        <f>IF(Transcripts[[#This Row],[List?]]="Y", Transcripts[[#This Row],[RefSeq mRNA ID]]&amp;IF(Transcripts[[#This Row],[Preferred?]]="Y", " (Preferred)", ""), "")</f>
        <v/>
      </c>
      <c r="V91" s="43" t="s">
        <v>18353</v>
      </c>
      <c r="W91" s="43" t="e">
        <f t="array" ref="W91">INDEX(Table6[#Data], MATCH(1, ISNUMBER(SEARCH(Transcripts[[#This Row],[RefSeq mRNA ID]], Table6['#name])), 0), 1)</f>
        <v>#N/A</v>
      </c>
      <c r="X91" s="43"/>
      <c r="Y91" s="43"/>
      <c r="Z91" t="s">
        <v>3363</v>
      </c>
      <c r="AA91" t="s">
        <v>3364</v>
      </c>
      <c r="AB91">
        <v>2202</v>
      </c>
      <c r="AC91" t="s">
        <v>3309</v>
      </c>
      <c r="AD91" t="s">
        <v>27</v>
      </c>
      <c r="AE91" t="s">
        <v>10051</v>
      </c>
      <c r="AH91" t="s">
        <v>19038</v>
      </c>
      <c r="AI91" t="s">
        <v>9835</v>
      </c>
      <c r="AJ91">
        <v>598</v>
      </c>
    </row>
    <row r="92" spans="8:36" hidden="1" x14ac:dyDescent="0.3">
      <c r="H92" t="s">
        <v>260</v>
      </c>
      <c r="I92" t="s">
        <v>372</v>
      </c>
      <c r="L92">
        <v>305</v>
      </c>
      <c r="M92" t="s">
        <v>210</v>
      </c>
      <c r="N92" t="s">
        <v>373</v>
      </c>
      <c r="P92" t="s">
        <v>98</v>
      </c>
      <c r="Q92">
        <v>0</v>
      </c>
      <c r="R92" t="s">
        <v>96</v>
      </c>
      <c r="S92" t="s">
        <v>96</v>
      </c>
      <c r="T92" t="str">
        <f>IF(Transcripts[[#This Row],[List?]]="Y", Transcripts[[#This Row],[RefSeq mRNA ID]]&amp;IF(Transcripts[[#This Row],[Preferred?]]="Y", " (Preferred)", ""), "")</f>
        <v/>
      </c>
      <c r="V92" s="43" t="s">
        <v>18353</v>
      </c>
      <c r="W92" s="43" t="e">
        <f t="array" ref="W92">INDEX(Table6[#Data], MATCH(1, ISNUMBER(SEARCH(Transcripts[[#This Row],[RefSeq mRNA ID]], Table6['#name])), 0), 1)</f>
        <v>#N/A</v>
      </c>
      <c r="X92" s="43"/>
      <c r="Y92" s="43"/>
      <c r="Z92" t="s">
        <v>3313</v>
      </c>
      <c r="AA92" t="s">
        <v>3314</v>
      </c>
      <c r="AB92">
        <v>405</v>
      </c>
      <c r="AC92" t="s">
        <v>3309</v>
      </c>
      <c r="AD92" t="s">
        <v>27</v>
      </c>
      <c r="AE92" t="s">
        <v>10052</v>
      </c>
      <c r="AH92" t="s">
        <v>19037</v>
      </c>
      <c r="AI92" t="s">
        <v>9835</v>
      </c>
      <c r="AJ92">
        <v>598</v>
      </c>
    </row>
    <row r="93" spans="8:36" hidden="1" x14ac:dyDescent="0.3">
      <c r="H93" t="s">
        <v>9946</v>
      </c>
      <c r="I93" t="s">
        <v>9954</v>
      </c>
      <c r="J93" t="s">
        <v>9955</v>
      </c>
      <c r="L93">
        <v>5127</v>
      </c>
      <c r="M93" t="s">
        <v>27</v>
      </c>
      <c r="N93" t="s">
        <v>9956</v>
      </c>
      <c r="P93" t="s">
        <v>9957</v>
      </c>
      <c r="Q93">
        <v>1440</v>
      </c>
      <c r="R93" t="s">
        <v>96</v>
      </c>
      <c r="S93" t="s">
        <v>96</v>
      </c>
      <c r="T93" t="str">
        <f>IF(Transcripts[[#This Row],[List?]]="Y", Transcripts[[#This Row],[RefSeq mRNA ID]]&amp;IF(Transcripts[[#This Row],[Preferred?]]="Y", " (Preferred)", ""), "")</f>
        <v/>
      </c>
      <c r="V93" s="43" t="s">
        <v>18354</v>
      </c>
      <c r="W93" s="43" t="e">
        <f t="array" ref="W93">INDEX(Table6[#Data], MATCH(1, ISNUMBER(SEARCH(Transcripts[[#This Row],[RefSeq mRNA ID]], Table6['#name])), 0), 1)</f>
        <v>#N/A</v>
      </c>
      <c r="X93" s="43"/>
      <c r="Y93" s="43"/>
      <c r="Z93" t="s">
        <v>3366</v>
      </c>
      <c r="AA93" t="s">
        <v>3367</v>
      </c>
      <c r="AB93">
        <v>2463</v>
      </c>
      <c r="AC93" t="s">
        <v>3309</v>
      </c>
      <c r="AD93" t="s">
        <v>27</v>
      </c>
      <c r="AE93" t="s">
        <v>10053</v>
      </c>
      <c r="AH93" t="s">
        <v>19198</v>
      </c>
      <c r="AI93" t="s">
        <v>9835</v>
      </c>
      <c r="AJ93">
        <v>598</v>
      </c>
    </row>
    <row r="94" spans="8:36" hidden="1" x14ac:dyDescent="0.3">
      <c r="H94" t="s">
        <v>9946</v>
      </c>
      <c r="I94" t="s">
        <v>9971</v>
      </c>
      <c r="J94" t="s">
        <v>9972</v>
      </c>
      <c r="K94" t="s">
        <v>18946</v>
      </c>
      <c r="L94">
        <v>3588</v>
      </c>
      <c r="M94" t="s">
        <v>27</v>
      </c>
      <c r="N94" t="s">
        <v>9973</v>
      </c>
      <c r="P94" t="s">
        <v>9957</v>
      </c>
      <c r="Q94">
        <v>1440</v>
      </c>
      <c r="R94" t="s">
        <v>95</v>
      </c>
      <c r="S94" t="s">
        <v>95</v>
      </c>
      <c r="T94" t="str">
        <f>IF(Transcripts[[#This Row],[List?]]="Y", Transcripts[[#This Row],[RefSeq mRNA ID]]&amp;IF(Transcripts[[#This Row],[Preferred?]]="Y", " (Preferred)", ""), "")</f>
        <v>NM_005465.5 (Preferred)</v>
      </c>
      <c r="V94" s="43" t="s">
        <v>18354</v>
      </c>
      <c r="W94" s="43" t="e">
        <f t="array" ref="W94">INDEX(Table6[#Data], MATCH(1, ISNUMBER(SEARCH(Transcripts[[#This Row],[RefSeq mRNA ID]], Table6['#name])), 0), 1)</f>
        <v>#N/A</v>
      </c>
      <c r="X94" s="43"/>
      <c r="Y94" s="43"/>
      <c r="Z94" t="s">
        <v>3413</v>
      </c>
      <c r="AC94" t="s">
        <v>3309</v>
      </c>
      <c r="AD94" t="s">
        <v>27</v>
      </c>
      <c r="AE94" t="s">
        <v>3413</v>
      </c>
      <c r="AH94" t="s">
        <v>19199</v>
      </c>
      <c r="AI94" t="s">
        <v>9835</v>
      </c>
      <c r="AJ94">
        <v>598</v>
      </c>
    </row>
    <row r="95" spans="8:36" hidden="1" x14ac:dyDescent="0.3">
      <c r="H95" t="s">
        <v>9946</v>
      </c>
      <c r="I95" t="s">
        <v>9947</v>
      </c>
      <c r="J95" t="s">
        <v>9948</v>
      </c>
      <c r="K95" t="s">
        <v>18947</v>
      </c>
      <c r="L95">
        <v>1688</v>
      </c>
      <c r="M95" t="s">
        <v>27</v>
      </c>
      <c r="N95" t="s">
        <v>9949</v>
      </c>
      <c r="P95" t="s">
        <v>9950</v>
      </c>
      <c r="Q95">
        <v>1398</v>
      </c>
      <c r="R95" t="s">
        <v>96</v>
      </c>
      <c r="S95" t="s">
        <v>95</v>
      </c>
      <c r="T95" t="str">
        <f>IF(Transcripts[[#This Row],[List?]]="Y", Transcripts[[#This Row],[RefSeq mRNA ID]]&amp;IF(Transcripts[[#This Row],[Preferred?]]="Y", " (Preferred)", ""), "")</f>
        <v>NM_181690.2</v>
      </c>
      <c r="V95" s="43" t="s">
        <v>18354</v>
      </c>
      <c r="W95" s="43" t="e">
        <f t="array" ref="W95">INDEX(Table6[#Data], MATCH(1, ISNUMBER(SEARCH(Transcripts[[#This Row],[RefSeq mRNA ID]], Table6['#name])), 0), 1)</f>
        <v>#N/A</v>
      </c>
      <c r="X95" s="43"/>
      <c r="Y95" s="43"/>
      <c r="Z95" t="s">
        <v>3399</v>
      </c>
      <c r="AC95" t="s">
        <v>3309</v>
      </c>
      <c r="AD95" t="s">
        <v>27</v>
      </c>
      <c r="AE95" t="s">
        <v>3399</v>
      </c>
      <c r="AH95" t="s">
        <v>19200</v>
      </c>
      <c r="AI95" t="s">
        <v>9835</v>
      </c>
      <c r="AJ95">
        <v>598</v>
      </c>
    </row>
    <row r="96" spans="8:36" hidden="1" x14ac:dyDescent="0.3">
      <c r="H96" t="s">
        <v>9946</v>
      </c>
      <c r="I96" t="s">
        <v>9951</v>
      </c>
      <c r="J96" t="s">
        <v>9952</v>
      </c>
      <c r="K96" t="s">
        <v>18945</v>
      </c>
      <c r="L96">
        <v>1575</v>
      </c>
      <c r="M96" t="s">
        <v>27</v>
      </c>
      <c r="N96" t="s">
        <v>9953</v>
      </c>
      <c r="P96" t="s">
        <v>9950</v>
      </c>
      <c r="Q96">
        <v>1398</v>
      </c>
      <c r="R96" t="s">
        <v>96</v>
      </c>
      <c r="S96" t="s">
        <v>95</v>
      </c>
      <c r="T96" t="str">
        <f>IF(Transcripts[[#This Row],[List?]]="Y", Transcripts[[#This Row],[RefSeq mRNA ID]]&amp;IF(Transcripts[[#This Row],[Preferred?]]="Y", " (Preferred)", ""), "")</f>
        <v>NM_001206729.1</v>
      </c>
      <c r="V96" s="43" t="s">
        <v>18354</v>
      </c>
      <c r="W96" s="43" t="e">
        <f t="array" ref="W96">INDEX(Table6[#Data], MATCH(1, ISNUMBER(SEARCH(Transcripts[[#This Row],[RefSeq mRNA ID]], Table6['#name])), 0), 1)</f>
        <v>#N/A</v>
      </c>
      <c r="X96" s="43"/>
      <c r="Y96" s="43"/>
      <c r="Z96" t="s">
        <v>3310</v>
      </c>
      <c r="AA96" t="s">
        <v>3311</v>
      </c>
      <c r="AB96">
        <v>186</v>
      </c>
      <c r="AC96" t="s">
        <v>3309</v>
      </c>
      <c r="AD96" t="s">
        <v>27</v>
      </c>
      <c r="AE96" t="s">
        <v>10054</v>
      </c>
      <c r="AH96" t="s">
        <v>19041</v>
      </c>
      <c r="AI96" t="s">
        <v>643</v>
      </c>
      <c r="AJ96">
        <v>604</v>
      </c>
    </row>
    <row r="97" spans="8:36" hidden="1" x14ac:dyDescent="0.3">
      <c r="H97" t="s">
        <v>9946</v>
      </c>
      <c r="I97" t="s">
        <v>9960</v>
      </c>
      <c r="J97" t="s">
        <v>9961</v>
      </c>
      <c r="L97">
        <v>560</v>
      </c>
      <c r="M97" t="s">
        <v>27</v>
      </c>
      <c r="N97" t="s">
        <v>9962</v>
      </c>
      <c r="Q97">
        <v>417</v>
      </c>
      <c r="R97" t="s">
        <v>96</v>
      </c>
      <c r="S97" t="s">
        <v>96</v>
      </c>
      <c r="T97" t="str">
        <f>IF(Transcripts[[#This Row],[List?]]="Y", Transcripts[[#This Row],[RefSeq mRNA ID]]&amp;IF(Transcripts[[#This Row],[Preferred?]]="Y", " (Preferred)", ""), "")</f>
        <v/>
      </c>
      <c r="V97" s="43" t="s">
        <v>18354</v>
      </c>
      <c r="W97" s="43" t="e">
        <f t="array" ref="W97">INDEX(Table6[#Data], MATCH(1, ISNUMBER(SEARCH(Transcripts[[#This Row],[RefSeq mRNA ID]], Table6['#name])), 0), 1)</f>
        <v>#N/A</v>
      </c>
      <c r="X97" s="43"/>
      <c r="Y97" s="43"/>
      <c r="Z97" t="s">
        <v>3401</v>
      </c>
      <c r="AC97" t="s">
        <v>3309</v>
      </c>
      <c r="AD97" t="s">
        <v>27</v>
      </c>
      <c r="AE97" t="s">
        <v>3401</v>
      </c>
      <c r="AH97" t="s">
        <v>19042</v>
      </c>
      <c r="AI97" t="s">
        <v>643</v>
      </c>
      <c r="AJ97">
        <v>604</v>
      </c>
    </row>
    <row r="98" spans="8:36" hidden="1" x14ac:dyDescent="0.3">
      <c r="H98" t="s">
        <v>9946</v>
      </c>
      <c r="I98" t="s">
        <v>9958</v>
      </c>
      <c r="L98">
        <v>672</v>
      </c>
      <c r="M98" t="s">
        <v>193</v>
      </c>
      <c r="N98" t="s">
        <v>9959</v>
      </c>
      <c r="Q98">
        <v>0</v>
      </c>
      <c r="R98" t="s">
        <v>96</v>
      </c>
      <c r="S98" t="s">
        <v>96</v>
      </c>
      <c r="T98" t="str">
        <f>IF(Transcripts[[#This Row],[List?]]="Y", Transcripts[[#This Row],[RefSeq mRNA ID]]&amp;IF(Transcripts[[#This Row],[Preferred?]]="Y", " (Preferred)", ""), "")</f>
        <v/>
      </c>
      <c r="V98" s="43" t="s">
        <v>18354</v>
      </c>
      <c r="W98" s="43" t="e">
        <f t="array" ref="W98">INDEX(Table6[#Data], MATCH(1, ISNUMBER(SEARCH(Transcripts[[#This Row],[RefSeq mRNA ID]], Table6['#name])), 0), 1)</f>
        <v>#N/A</v>
      </c>
      <c r="X98" s="43"/>
      <c r="Y98" s="43"/>
      <c r="Z98" t="s">
        <v>3403</v>
      </c>
      <c r="AC98" t="s">
        <v>3309</v>
      </c>
      <c r="AD98" t="s">
        <v>27</v>
      </c>
      <c r="AE98" t="s">
        <v>3403</v>
      </c>
      <c r="AH98" t="s">
        <v>19201</v>
      </c>
      <c r="AI98" t="s">
        <v>643</v>
      </c>
      <c r="AJ98">
        <v>604</v>
      </c>
    </row>
    <row r="99" spans="8:36" hidden="1" x14ac:dyDescent="0.3">
      <c r="H99" t="s">
        <v>9946</v>
      </c>
      <c r="I99" t="s">
        <v>9963</v>
      </c>
      <c r="L99">
        <v>422</v>
      </c>
      <c r="M99" t="s">
        <v>193</v>
      </c>
      <c r="N99" t="s">
        <v>9964</v>
      </c>
      <c r="Q99">
        <v>0</v>
      </c>
      <c r="R99" t="s">
        <v>96</v>
      </c>
      <c r="S99" t="s">
        <v>96</v>
      </c>
      <c r="T99" t="str">
        <f>IF(Transcripts[[#This Row],[List?]]="Y", Transcripts[[#This Row],[RefSeq mRNA ID]]&amp;IF(Transcripts[[#This Row],[Preferred?]]="Y", " (Preferred)", ""), "")</f>
        <v/>
      </c>
      <c r="V99" s="43" t="s">
        <v>18354</v>
      </c>
      <c r="W99" s="43" t="e">
        <f t="array" ref="W99">INDEX(Table6[#Data], MATCH(1, ISNUMBER(SEARCH(Transcripts[[#This Row],[RefSeq mRNA ID]], Table6['#name])), 0), 1)</f>
        <v>#N/A</v>
      </c>
      <c r="X99" s="43"/>
      <c r="Y99" s="43"/>
      <c r="Z99" t="s">
        <v>3415</v>
      </c>
      <c r="AC99" t="s">
        <v>3309</v>
      </c>
      <c r="AD99" t="s">
        <v>27</v>
      </c>
      <c r="AE99" t="s">
        <v>3415</v>
      </c>
      <c r="AH99" t="s">
        <v>19044</v>
      </c>
      <c r="AI99" t="s">
        <v>105</v>
      </c>
      <c r="AJ99">
        <v>54880</v>
      </c>
    </row>
    <row r="100" spans="8:36" hidden="1" x14ac:dyDescent="0.3">
      <c r="H100" t="s">
        <v>9946</v>
      </c>
      <c r="I100" t="s">
        <v>9965</v>
      </c>
      <c r="L100">
        <v>562</v>
      </c>
      <c r="M100" t="s">
        <v>193</v>
      </c>
      <c r="N100" t="s">
        <v>9966</v>
      </c>
      <c r="Q100">
        <v>0</v>
      </c>
      <c r="R100" t="s">
        <v>96</v>
      </c>
      <c r="S100" t="s">
        <v>96</v>
      </c>
      <c r="T100" t="str">
        <f>IF(Transcripts[[#This Row],[List?]]="Y", Transcripts[[#This Row],[RefSeq mRNA ID]]&amp;IF(Transcripts[[#This Row],[Preferred?]]="Y", " (Preferred)", ""), "")</f>
        <v/>
      </c>
      <c r="V100" s="43" t="s">
        <v>18354</v>
      </c>
      <c r="W100" s="43" t="e">
        <f t="array" ref="W100">INDEX(Table6[#Data], MATCH(1, ISNUMBER(SEARCH(Transcripts[[#This Row],[RefSeq mRNA ID]], Table6['#name])), 0), 1)</f>
        <v>#N/A</v>
      </c>
      <c r="X100" s="43"/>
      <c r="Y100" s="43"/>
      <c r="Z100" t="s">
        <v>3417</v>
      </c>
      <c r="AC100" t="s">
        <v>3309</v>
      </c>
      <c r="AD100" t="s">
        <v>27</v>
      </c>
      <c r="AE100" t="s">
        <v>3417</v>
      </c>
      <c r="AH100" t="s">
        <v>19045</v>
      </c>
      <c r="AI100" t="s">
        <v>105</v>
      </c>
      <c r="AJ100">
        <v>54880</v>
      </c>
    </row>
    <row r="101" spans="8:36" hidden="1" x14ac:dyDescent="0.3">
      <c r="H101" t="s">
        <v>9946</v>
      </c>
      <c r="I101" t="s">
        <v>9967</v>
      </c>
      <c r="L101">
        <v>664</v>
      </c>
      <c r="M101" t="s">
        <v>193</v>
      </c>
      <c r="N101" t="s">
        <v>9968</v>
      </c>
      <c r="Q101">
        <v>0</v>
      </c>
      <c r="R101" t="s">
        <v>96</v>
      </c>
      <c r="S101" t="s">
        <v>96</v>
      </c>
      <c r="T101" t="str">
        <f>IF(Transcripts[[#This Row],[List?]]="Y", Transcripts[[#This Row],[RefSeq mRNA ID]]&amp;IF(Transcripts[[#This Row],[Preferred?]]="Y", " (Preferred)", ""), "")</f>
        <v/>
      </c>
      <c r="V101" s="43" t="s">
        <v>18354</v>
      </c>
      <c r="W101" s="43" t="e">
        <f t="array" ref="W101">INDEX(Table6[#Data], MATCH(1, ISNUMBER(SEARCH(Transcripts[[#This Row],[RefSeq mRNA ID]], Table6['#name])), 0), 1)</f>
        <v>#N/A</v>
      </c>
      <c r="X101" s="43"/>
      <c r="Y101" s="43"/>
      <c r="Z101" t="s">
        <v>3327</v>
      </c>
      <c r="AC101" t="s">
        <v>3309</v>
      </c>
      <c r="AD101" t="s">
        <v>27</v>
      </c>
      <c r="AE101" t="s">
        <v>3327</v>
      </c>
      <c r="AH101" t="s">
        <v>19046</v>
      </c>
      <c r="AI101" t="s">
        <v>105</v>
      </c>
      <c r="AJ101">
        <v>54880</v>
      </c>
    </row>
    <row r="102" spans="8:36" hidden="1" x14ac:dyDescent="0.3">
      <c r="H102" t="s">
        <v>9946</v>
      </c>
      <c r="I102" t="s">
        <v>9969</v>
      </c>
      <c r="L102">
        <v>572</v>
      </c>
      <c r="M102" t="s">
        <v>193</v>
      </c>
      <c r="N102" t="s">
        <v>9970</v>
      </c>
      <c r="Q102">
        <v>0</v>
      </c>
      <c r="R102" t="s">
        <v>96</v>
      </c>
      <c r="S102" t="s">
        <v>96</v>
      </c>
      <c r="T102" t="str">
        <f>IF(Transcripts[[#This Row],[List?]]="Y", Transcripts[[#This Row],[RefSeq mRNA ID]]&amp;IF(Transcripts[[#This Row],[Preferred?]]="Y", " (Preferred)", ""), "")</f>
        <v/>
      </c>
      <c r="V102" s="43" t="s">
        <v>18354</v>
      </c>
      <c r="W102" s="43" t="e">
        <f t="array" ref="W102">INDEX(Table6[#Data], MATCH(1, ISNUMBER(SEARCH(Transcripts[[#This Row],[RefSeq mRNA ID]], Table6['#name])), 0), 1)</f>
        <v>#N/A</v>
      </c>
      <c r="X102" s="43"/>
      <c r="Y102" s="43"/>
      <c r="Z102" t="s">
        <v>3411</v>
      </c>
      <c r="AC102" t="s">
        <v>3309</v>
      </c>
      <c r="AD102" t="s">
        <v>27</v>
      </c>
      <c r="AE102" t="s">
        <v>3411</v>
      </c>
      <c r="AH102" t="s">
        <v>19047</v>
      </c>
      <c r="AI102" t="s">
        <v>105</v>
      </c>
      <c r="AJ102">
        <v>54880</v>
      </c>
    </row>
    <row r="103" spans="8:36" hidden="1" x14ac:dyDescent="0.3">
      <c r="H103" t="s">
        <v>9603</v>
      </c>
      <c r="I103" t="s">
        <v>9604</v>
      </c>
      <c r="J103" t="s">
        <v>9605</v>
      </c>
      <c r="K103" t="s">
        <v>19165</v>
      </c>
      <c r="L103">
        <v>6220</v>
      </c>
      <c r="M103" t="s">
        <v>27</v>
      </c>
      <c r="N103" t="s">
        <v>9606</v>
      </c>
      <c r="P103" t="s">
        <v>9607</v>
      </c>
      <c r="Q103">
        <v>4863</v>
      </c>
      <c r="R103" t="s">
        <v>95</v>
      </c>
      <c r="S103" t="s">
        <v>95</v>
      </c>
      <c r="T103" t="str">
        <f>IF(Transcripts[[#This Row],[List?]]="Y", Transcripts[[#This Row],[RefSeq mRNA ID]]&amp;IF(Transcripts[[#This Row],[Preferred?]]="Y", " (Preferred)", ""), "")</f>
        <v>NM_004304.4 (Preferred)</v>
      </c>
      <c r="V103" s="43" t="s">
        <v>18355</v>
      </c>
      <c r="W103" s="43" t="e">
        <f t="array" ref="W103">INDEX(Table6[#Data], MATCH(1, ISNUMBER(SEARCH(Transcripts[[#This Row],[RefSeq mRNA ID]], Table6['#name])), 0), 1)</f>
        <v>#N/A</v>
      </c>
      <c r="X103" s="43"/>
      <c r="Y103" s="43"/>
      <c r="Z103" t="s">
        <v>3395</v>
      </c>
      <c r="AC103" t="s">
        <v>3309</v>
      </c>
      <c r="AD103" t="s">
        <v>27</v>
      </c>
      <c r="AE103" t="s">
        <v>3395</v>
      </c>
      <c r="AH103" t="s">
        <v>19202</v>
      </c>
      <c r="AI103" t="s">
        <v>707</v>
      </c>
      <c r="AJ103">
        <v>63035</v>
      </c>
    </row>
    <row r="104" spans="8:36" hidden="1" x14ac:dyDescent="0.3">
      <c r="H104" t="s">
        <v>9603</v>
      </c>
      <c r="I104" t="s">
        <v>9613</v>
      </c>
      <c r="J104" t="s">
        <v>9614</v>
      </c>
      <c r="L104">
        <v>1353</v>
      </c>
      <c r="M104" t="s">
        <v>27</v>
      </c>
      <c r="N104" t="s">
        <v>9615</v>
      </c>
      <c r="Q104">
        <v>1353</v>
      </c>
      <c r="R104" t="s">
        <v>96</v>
      </c>
      <c r="S104" t="s">
        <v>96</v>
      </c>
      <c r="T104" t="str">
        <f>IF(Transcripts[[#This Row],[List?]]="Y", Transcripts[[#This Row],[RefSeq mRNA ID]]&amp;IF(Transcripts[[#This Row],[Preferred?]]="Y", " (Preferred)", ""), "")</f>
        <v/>
      </c>
      <c r="V104" s="43" t="s">
        <v>18355</v>
      </c>
      <c r="W104" s="43" t="e">
        <f t="array" ref="W104">INDEX(Table6[#Data], MATCH(1, ISNUMBER(SEARCH(Transcripts[[#This Row],[RefSeq mRNA ID]], Table6['#name])), 0), 1)</f>
        <v>#N/A</v>
      </c>
      <c r="X104" s="43"/>
      <c r="Y104" s="43"/>
      <c r="Z104" t="s">
        <v>3397</v>
      </c>
      <c r="AC104" t="s">
        <v>3309</v>
      </c>
      <c r="AD104" t="s">
        <v>27</v>
      </c>
      <c r="AE104" t="s">
        <v>3397</v>
      </c>
      <c r="AH104" t="s">
        <v>18847</v>
      </c>
      <c r="AI104" t="s">
        <v>707</v>
      </c>
      <c r="AJ104">
        <v>63035</v>
      </c>
    </row>
    <row r="105" spans="8:36" hidden="1" x14ac:dyDescent="0.3">
      <c r="H105" t="s">
        <v>9603</v>
      </c>
      <c r="I105" t="s">
        <v>9608</v>
      </c>
      <c r="J105" t="s">
        <v>9609</v>
      </c>
      <c r="L105">
        <v>577</v>
      </c>
      <c r="M105" t="s">
        <v>27</v>
      </c>
      <c r="N105" t="s">
        <v>9610</v>
      </c>
      <c r="Q105">
        <v>459</v>
      </c>
      <c r="R105" t="s">
        <v>96</v>
      </c>
      <c r="S105" t="s">
        <v>96</v>
      </c>
      <c r="T105" t="str">
        <f>IF(Transcripts[[#This Row],[List?]]="Y", Transcripts[[#This Row],[RefSeq mRNA ID]]&amp;IF(Transcripts[[#This Row],[Preferred?]]="Y", " (Preferred)", ""), "")</f>
        <v/>
      </c>
      <c r="V105" s="43" t="s">
        <v>18355</v>
      </c>
      <c r="W105" s="43" t="e">
        <f t="array" ref="W105">INDEX(Table6[#Data], MATCH(1, ISNUMBER(SEARCH(Transcripts[[#This Row],[RefSeq mRNA ID]], Table6['#name])), 0), 1)</f>
        <v>#N/A</v>
      </c>
      <c r="X105" s="43"/>
      <c r="Y105" s="43"/>
      <c r="Z105" t="s">
        <v>3323</v>
      </c>
      <c r="AC105" t="s">
        <v>3309</v>
      </c>
      <c r="AD105" t="s">
        <v>27</v>
      </c>
      <c r="AE105" t="s">
        <v>3323</v>
      </c>
      <c r="AH105" t="s">
        <v>18851</v>
      </c>
      <c r="AI105" t="s">
        <v>123</v>
      </c>
      <c r="AJ105">
        <v>613</v>
      </c>
    </row>
    <row r="106" spans="8:36" hidden="1" x14ac:dyDescent="0.3">
      <c r="H106" t="s">
        <v>9603</v>
      </c>
      <c r="I106" t="s">
        <v>9611</v>
      </c>
      <c r="L106">
        <v>560</v>
      </c>
      <c r="M106" t="s">
        <v>193</v>
      </c>
      <c r="N106" t="s">
        <v>9612</v>
      </c>
      <c r="Q106">
        <v>0</v>
      </c>
      <c r="R106" t="s">
        <v>96</v>
      </c>
      <c r="S106" t="s">
        <v>96</v>
      </c>
      <c r="T106" t="str">
        <f>IF(Transcripts[[#This Row],[List?]]="Y", Transcripts[[#This Row],[RefSeq mRNA ID]]&amp;IF(Transcripts[[#This Row],[Preferred?]]="Y", " (Preferred)", ""), "")</f>
        <v/>
      </c>
      <c r="V106" s="43" t="s">
        <v>18355</v>
      </c>
      <c r="W106" s="43" t="e">
        <f t="array" ref="W106">INDEX(Table6[#Data], MATCH(1, ISNUMBER(SEARCH(Transcripts[[#This Row],[RefSeq mRNA ID]], Table6['#name])), 0), 1)</f>
        <v>#N/A</v>
      </c>
      <c r="X106" s="43"/>
      <c r="Y106" s="43"/>
      <c r="Z106" t="s">
        <v>3381</v>
      </c>
      <c r="AA106" t="s">
        <v>3382</v>
      </c>
      <c r="AB106">
        <v>419</v>
      </c>
      <c r="AC106" t="s">
        <v>3309</v>
      </c>
      <c r="AD106" t="s">
        <v>27</v>
      </c>
      <c r="AE106" t="s">
        <v>10055</v>
      </c>
      <c r="AH106" t="s">
        <v>18849</v>
      </c>
      <c r="AI106" t="s">
        <v>123</v>
      </c>
      <c r="AJ106">
        <v>613</v>
      </c>
    </row>
    <row r="107" spans="8:36" hidden="1" x14ac:dyDescent="0.3">
      <c r="H107" t="s">
        <v>9603</v>
      </c>
      <c r="I107" t="s">
        <v>18948</v>
      </c>
      <c r="J107" t="s">
        <v>18949</v>
      </c>
      <c r="K107" t="s">
        <v>18950</v>
      </c>
      <c r="P107" t="s">
        <v>18951</v>
      </c>
      <c r="R107" t="s">
        <v>96</v>
      </c>
      <c r="S107" t="s">
        <v>95</v>
      </c>
      <c r="T107" t="str">
        <f>IF(Transcripts[[#This Row],[List?]]="Y", Transcripts[[#This Row],[RefSeq mRNA ID]]&amp;IF(Transcripts[[#This Row],[Preferred?]]="Y", " (Preferred)", ""), "")</f>
        <v>NM_001353765.1</v>
      </c>
      <c r="V107" s="43"/>
      <c r="W107" s="43" t="e">
        <f t="array" ref="W107">INDEX(Table6[#Data], MATCH(1, ISNUMBER(SEARCH(Transcripts[[#This Row],[RefSeq mRNA ID]], Table6['#name])), 0), 1)</f>
        <v>#N/A</v>
      </c>
      <c r="X107" s="43"/>
      <c r="Y107" s="43"/>
      <c r="Z107" t="s">
        <v>3369</v>
      </c>
      <c r="AA107" t="s">
        <v>3370</v>
      </c>
      <c r="AB107">
        <v>896</v>
      </c>
      <c r="AC107" t="s">
        <v>3309</v>
      </c>
      <c r="AD107" t="s">
        <v>27</v>
      </c>
      <c r="AE107" t="s">
        <v>10056</v>
      </c>
      <c r="AH107" t="s">
        <v>19048</v>
      </c>
      <c r="AI107" t="s">
        <v>770</v>
      </c>
      <c r="AJ107">
        <v>330</v>
      </c>
    </row>
    <row r="108" spans="8:36" hidden="1" x14ac:dyDescent="0.3">
      <c r="H108" t="s">
        <v>9868</v>
      </c>
      <c r="I108" t="s">
        <v>9872</v>
      </c>
      <c r="J108" t="s">
        <v>9873</v>
      </c>
      <c r="K108" t="s">
        <v>18952</v>
      </c>
      <c r="L108">
        <v>8443</v>
      </c>
      <c r="M108" t="s">
        <v>27</v>
      </c>
      <c r="N108" t="s">
        <v>9874</v>
      </c>
      <c r="P108" t="s">
        <v>9875</v>
      </c>
      <c r="Q108">
        <v>3408</v>
      </c>
      <c r="R108" t="s">
        <v>95</v>
      </c>
      <c r="S108" t="s">
        <v>95</v>
      </c>
      <c r="T108" t="str">
        <f>IF(Transcripts[[#This Row],[List?]]="Y", Transcripts[[#This Row],[RefSeq mRNA ID]]&amp;IF(Transcripts[[#This Row],[Preferred?]]="Y", " (Preferred)", ""), "")</f>
        <v>NM_152424.4 (Preferred)</v>
      </c>
      <c r="V108" s="43" t="s">
        <v>18356</v>
      </c>
      <c r="W108" s="43" t="e">
        <f t="array" ref="W108">INDEX(Table6[#Data], MATCH(1, ISNUMBER(SEARCH(Transcripts[[#This Row],[RefSeq mRNA ID]], Table6['#name])), 0), 1)</f>
        <v>#N/A</v>
      </c>
      <c r="X108" s="43"/>
      <c r="Y108" s="43"/>
      <c r="Z108" t="s">
        <v>3409</v>
      </c>
      <c r="AC108" t="s">
        <v>3309</v>
      </c>
      <c r="AD108" t="s">
        <v>27</v>
      </c>
      <c r="AE108" t="s">
        <v>3409</v>
      </c>
      <c r="AH108" t="s">
        <v>19049</v>
      </c>
      <c r="AI108" t="s">
        <v>770</v>
      </c>
      <c r="AJ108">
        <v>330</v>
      </c>
    </row>
    <row r="109" spans="8:36" hidden="1" x14ac:dyDescent="0.3">
      <c r="H109" t="s">
        <v>9868</v>
      </c>
      <c r="I109" t="s">
        <v>9869</v>
      </c>
      <c r="J109" t="s">
        <v>9870</v>
      </c>
      <c r="L109">
        <v>3688</v>
      </c>
      <c r="M109" t="s">
        <v>27</v>
      </c>
      <c r="N109" t="s">
        <v>9871</v>
      </c>
      <c r="Q109" s="43">
        <v>2415</v>
      </c>
      <c r="R109" t="s">
        <v>96</v>
      </c>
      <c r="S109" s="43" t="s">
        <v>96</v>
      </c>
      <c r="T109" t="str">
        <f>IF(Transcripts[[#This Row],[List?]]="Y", Transcripts[[#This Row],[RefSeq mRNA ID]]&amp;IF(Transcripts[[#This Row],[Preferred?]]="Y", " (Preferred)", ""), "")</f>
        <v/>
      </c>
      <c r="V109" s="43" t="s">
        <v>18356</v>
      </c>
      <c r="W109" s="43" t="e">
        <f t="array" ref="W109">INDEX(Table6[#Data], MATCH(1, ISNUMBER(SEARCH(Transcripts[[#This Row],[RefSeq mRNA ID]], Table6['#name])), 0), 1)</f>
        <v>#N/A</v>
      </c>
      <c r="X109" s="43"/>
      <c r="Y109" s="43"/>
      <c r="Z109" t="s">
        <v>3407</v>
      </c>
      <c r="AC109" t="s">
        <v>3309</v>
      </c>
      <c r="AD109" t="s">
        <v>27</v>
      </c>
      <c r="AE109" t="s">
        <v>3407</v>
      </c>
      <c r="AH109" t="s">
        <v>19051</v>
      </c>
      <c r="AI109" t="s">
        <v>119</v>
      </c>
      <c r="AJ109">
        <v>641</v>
      </c>
    </row>
    <row r="110" spans="8:36" hidden="1" x14ac:dyDescent="0.3">
      <c r="H110" t="s">
        <v>9868</v>
      </c>
      <c r="I110" t="s">
        <v>9876</v>
      </c>
      <c r="J110" t="s">
        <v>9877</v>
      </c>
      <c r="L110">
        <v>2415</v>
      </c>
      <c r="M110" t="s">
        <v>27</v>
      </c>
      <c r="N110" t="s">
        <v>9878</v>
      </c>
      <c r="Q110">
        <v>2415</v>
      </c>
      <c r="R110" t="s">
        <v>96</v>
      </c>
      <c r="S110" t="s">
        <v>96</v>
      </c>
      <c r="T110" t="str">
        <f>IF(Transcripts[[#This Row],[List?]]="Y", Transcripts[[#This Row],[RefSeq mRNA ID]]&amp;IF(Transcripts[[#This Row],[Preferred?]]="Y", " (Preferred)", ""), "")</f>
        <v/>
      </c>
      <c r="V110" s="43" t="s">
        <v>18356</v>
      </c>
      <c r="W110" s="43" t="e">
        <f t="array" ref="W110">INDEX(Table6[#Data], MATCH(1, ISNUMBER(SEARCH(Transcripts[[#This Row],[RefSeq mRNA ID]], Table6['#name])), 0), 1)</f>
        <v>#N/A</v>
      </c>
      <c r="X110" s="43"/>
      <c r="Y110" s="43"/>
      <c r="Z110" t="s">
        <v>3375</v>
      </c>
      <c r="AA110" t="s">
        <v>3376</v>
      </c>
      <c r="AB110">
        <v>436</v>
      </c>
      <c r="AC110" t="s">
        <v>3309</v>
      </c>
      <c r="AD110" t="s">
        <v>27</v>
      </c>
      <c r="AE110" t="s">
        <v>10057</v>
      </c>
      <c r="AH110" t="s">
        <v>19203</v>
      </c>
      <c r="AI110" t="s">
        <v>119</v>
      </c>
      <c r="AJ110">
        <v>641</v>
      </c>
    </row>
    <row r="111" spans="8:36" hidden="1" x14ac:dyDescent="0.3">
      <c r="H111" t="s">
        <v>117</v>
      </c>
      <c r="I111" t="s">
        <v>384</v>
      </c>
      <c r="J111" t="s">
        <v>385</v>
      </c>
      <c r="L111">
        <v>5287</v>
      </c>
      <c r="M111" t="s">
        <v>27</v>
      </c>
      <c r="N111" t="s">
        <v>386</v>
      </c>
      <c r="Q111">
        <v>5181</v>
      </c>
      <c r="R111" t="s">
        <v>96</v>
      </c>
      <c r="S111" t="s">
        <v>96</v>
      </c>
      <c r="T111" t="str">
        <f>IF(Transcripts[[#This Row],[List?]]="Y", Transcripts[[#This Row],[RefSeq mRNA ID]]&amp;IF(Transcripts[[#This Row],[Preferred?]]="Y", " (Preferred)", ""), "")</f>
        <v/>
      </c>
      <c r="V111" s="43" t="s">
        <v>18357</v>
      </c>
      <c r="W111" s="43" t="e">
        <f t="array" ref="W111">INDEX(Table6[#Data], MATCH(1, ISNUMBER(SEARCH(Transcripts[[#This Row],[RefSeq mRNA ID]], Table6['#name])), 0), 1)</f>
        <v>#N/A</v>
      </c>
      <c r="X111" s="43"/>
      <c r="Y111" s="43"/>
      <c r="Z111" t="s">
        <v>3372</v>
      </c>
      <c r="AA111" t="s">
        <v>3373</v>
      </c>
      <c r="AB111">
        <v>426</v>
      </c>
      <c r="AC111" t="s">
        <v>3309</v>
      </c>
      <c r="AD111" t="s">
        <v>27</v>
      </c>
      <c r="AE111" t="s">
        <v>10058</v>
      </c>
      <c r="AH111" t="s">
        <v>19052</v>
      </c>
      <c r="AI111" t="s">
        <v>119</v>
      </c>
      <c r="AJ111">
        <v>641</v>
      </c>
    </row>
    <row r="112" spans="8:36" hidden="1" x14ac:dyDescent="0.3">
      <c r="H112" t="s">
        <v>117</v>
      </c>
      <c r="I112" t="s">
        <v>380</v>
      </c>
      <c r="J112" t="s">
        <v>381</v>
      </c>
      <c r="K112" t="s">
        <v>18954</v>
      </c>
      <c r="L112">
        <v>6591</v>
      </c>
      <c r="M112" t="s">
        <v>27</v>
      </c>
      <c r="N112" t="s">
        <v>382</v>
      </c>
      <c r="P112" t="s">
        <v>383</v>
      </c>
      <c r="Q112">
        <v>5133</v>
      </c>
      <c r="R112" t="s">
        <v>95</v>
      </c>
      <c r="S112" t="s">
        <v>95</v>
      </c>
      <c r="T112" t="str">
        <f>IF(Transcripts[[#This Row],[List?]]="Y", Transcripts[[#This Row],[RefSeq mRNA ID]]&amp;IF(Transcripts[[#This Row],[Preferred?]]="Y", " (Preferred)", ""), "")</f>
        <v>NM_014915.2 (Preferred)</v>
      </c>
      <c r="V112" s="43" t="s">
        <v>18357</v>
      </c>
      <c r="W112" s="43" t="e">
        <f t="array" ref="W112">INDEX(Table6[#Data], MATCH(1, ISNUMBER(SEARCH(Transcripts[[#This Row],[RefSeq mRNA ID]], Table6['#name])), 0), 1)</f>
        <v>#N/A</v>
      </c>
      <c r="X112" s="43"/>
      <c r="Y112" s="43"/>
      <c r="Z112" t="s">
        <v>3316</v>
      </c>
      <c r="AA112" t="s">
        <v>3317</v>
      </c>
      <c r="AB112">
        <v>453</v>
      </c>
      <c r="AC112" t="s">
        <v>3309</v>
      </c>
      <c r="AD112" t="s">
        <v>27</v>
      </c>
      <c r="AE112" t="s">
        <v>10059</v>
      </c>
      <c r="AH112" t="s">
        <v>19050</v>
      </c>
      <c r="AI112" t="s">
        <v>119</v>
      </c>
      <c r="AJ112">
        <v>641</v>
      </c>
    </row>
    <row r="113" spans="8:36" hidden="1" x14ac:dyDescent="0.3">
      <c r="H113" t="s">
        <v>117</v>
      </c>
      <c r="I113" t="s">
        <v>387</v>
      </c>
      <c r="J113" t="s">
        <v>388</v>
      </c>
      <c r="L113">
        <v>5278</v>
      </c>
      <c r="M113" t="s">
        <v>27</v>
      </c>
      <c r="N113" t="s">
        <v>389</v>
      </c>
      <c r="Q113">
        <v>3804</v>
      </c>
      <c r="R113" t="s">
        <v>96</v>
      </c>
      <c r="S113" t="s">
        <v>96</v>
      </c>
      <c r="T113" t="str">
        <f>IF(Transcripts[[#This Row],[List?]]="Y", Transcripts[[#This Row],[RefSeq mRNA ID]]&amp;IF(Transcripts[[#This Row],[Preferred?]]="Y", " (Preferred)", ""), "")</f>
        <v/>
      </c>
      <c r="V113" s="43" t="s">
        <v>18357</v>
      </c>
      <c r="W113" s="43" t="e">
        <f t="array" ref="W113">INDEX(Table6[#Data], MATCH(1, ISNUMBER(SEARCH(Transcripts[[#This Row],[RefSeq mRNA ID]], Table6['#name])), 0), 1)</f>
        <v>#N/A</v>
      </c>
      <c r="X113" s="43"/>
      <c r="Y113" s="43"/>
      <c r="Z113" t="s">
        <v>3387</v>
      </c>
      <c r="AA113" t="s">
        <v>3388</v>
      </c>
      <c r="AB113">
        <v>257</v>
      </c>
      <c r="AC113" t="s">
        <v>3309</v>
      </c>
      <c r="AD113" t="s">
        <v>27</v>
      </c>
      <c r="AE113" t="s">
        <v>10060</v>
      </c>
      <c r="AH113" t="s">
        <v>19204</v>
      </c>
      <c r="AI113" t="s">
        <v>115</v>
      </c>
      <c r="AJ113">
        <v>673</v>
      </c>
    </row>
    <row r="114" spans="8:36" hidden="1" x14ac:dyDescent="0.3">
      <c r="H114" t="s">
        <v>117</v>
      </c>
      <c r="I114" t="s">
        <v>390</v>
      </c>
      <c r="J114" t="s">
        <v>391</v>
      </c>
      <c r="L114">
        <v>761</v>
      </c>
      <c r="M114" t="s">
        <v>27</v>
      </c>
      <c r="N114" t="s">
        <v>392</v>
      </c>
      <c r="Q114">
        <v>640</v>
      </c>
      <c r="R114" t="s">
        <v>96</v>
      </c>
      <c r="S114" t="s">
        <v>96</v>
      </c>
      <c r="T114" t="str">
        <f>IF(Transcripts[[#This Row],[List?]]="Y", Transcripts[[#This Row],[RefSeq mRNA ID]]&amp;IF(Transcripts[[#This Row],[Preferred?]]="Y", " (Preferred)", ""), "")</f>
        <v/>
      </c>
      <c r="V114" s="43" t="s">
        <v>18357</v>
      </c>
      <c r="W114" s="43" t="e">
        <f t="array" ref="W114">INDEX(Table6[#Data], MATCH(1, ISNUMBER(SEARCH(Transcripts[[#This Row],[RefSeq mRNA ID]], Table6['#name])), 0), 1)</f>
        <v>#N/A</v>
      </c>
      <c r="X114" s="43"/>
      <c r="Y114" s="43"/>
      <c r="Z114" t="s">
        <v>3384</v>
      </c>
      <c r="AA114" t="s">
        <v>3385</v>
      </c>
      <c r="AB114">
        <v>164</v>
      </c>
      <c r="AC114" t="s">
        <v>3309</v>
      </c>
      <c r="AD114" t="s">
        <v>27</v>
      </c>
      <c r="AE114" t="s">
        <v>10061</v>
      </c>
      <c r="AH114" t="s">
        <v>19053</v>
      </c>
      <c r="AI114" t="s">
        <v>146</v>
      </c>
      <c r="AJ114">
        <v>672</v>
      </c>
    </row>
    <row r="115" spans="8:36" hidden="1" x14ac:dyDescent="0.3">
      <c r="H115" t="s">
        <v>117</v>
      </c>
      <c r="I115" t="s">
        <v>374</v>
      </c>
      <c r="L115">
        <v>724</v>
      </c>
      <c r="M115" t="s">
        <v>193</v>
      </c>
      <c r="N115" t="s">
        <v>375</v>
      </c>
      <c r="P115" t="s">
        <v>98</v>
      </c>
      <c r="Q115">
        <v>0</v>
      </c>
      <c r="R115" t="s">
        <v>96</v>
      </c>
      <c r="S115" t="s">
        <v>96</v>
      </c>
      <c r="T115" t="str">
        <f>IF(Transcripts[[#This Row],[List?]]="Y", Transcripts[[#This Row],[RefSeq mRNA ID]]&amp;IF(Transcripts[[#This Row],[Preferred?]]="Y", " (Preferred)", ""), "")</f>
        <v/>
      </c>
      <c r="V115" s="43" t="s">
        <v>18357</v>
      </c>
      <c r="W115" s="43" t="e">
        <f t="array" ref="W115">INDEX(Table6[#Data], MATCH(1, ISNUMBER(SEARCH(Transcripts[[#This Row],[RefSeq mRNA ID]], Table6['#name])), 0), 1)</f>
        <v>#N/A</v>
      </c>
      <c r="X115" s="43"/>
      <c r="Y115" s="43"/>
      <c r="Z115" t="s">
        <v>3405</v>
      </c>
      <c r="AC115" t="s">
        <v>3309</v>
      </c>
      <c r="AD115" t="s">
        <v>27</v>
      </c>
      <c r="AE115" t="s">
        <v>3405</v>
      </c>
      <c r="AH115" t="s">
        <v>19054</v>
      </c>
      <c r="AI115" t="s">
        <v>146</v>
      </c>
      <c r="AJ115">
        <v>672</v>
      </c>
    </row>
    <row r="116" spans="8:36" hidden="1" x14ac:dyDescent="0.3">
      <c r="H116" t="s">
        <v>117</v>
      </c>
      <c r="I116" t="s">
        <v>376</v>
      </c>
      <c r="L116">
        <v>632</v>
      </c>
      <c r="M116" t="s">
        <v>193</v>
      </c>
      <c r="N116" t="s">
        <v>377</v>
      </c>
      <c r="P116" t="s">
        <v>98</v>
      </c>
      <c r="Q116">
        <v>0</v>
      </c>
      <c r="R116" t="s">
        <v>96</v>
      </c>
      <c r="S116" t="s">
        <v>96</v>
      </c>
      <c r="T116" t="str">
        <f>IF(Transcripts[[#This Row],[List?]]="Y", Transcripts[[#This Row],[RefSeq mRNA ID]]&amp;IF(Transcripts[[#This Row],[Preferred?]]="Y", " (Preferred)", ""), "")</f>
        <v/>
      </c>
      <c r="V116" s="43" t="s">
        <v>18357</v>
      </c>
      <c r="W116" s="43" t="e">
        <f t="array" ref="W116">INDEX(Table6[#Data], MATCH(1, ISNUMBER(SEARCH(Transcripts[[#This Row],[RefSeq mRNA ID]], Table6['#name])), 0), 1)</f>
        <v>#N/A</v>
      </c>
      <c r="X116" s="43"/>
      <c r="Y116" s="43"/>
      <c r="Z116" t="s">
        <v>3378</v>
      </c>
      <c r="AA116" t="s">
        <v>3379</v>
      </c>
      <c r="AB116">
        <v>320</v>
      </c>
      <c r="AC116" t="s">
        <v>3309</v>
      </c>
      <c r="AD116" t="s">
        <v>27</v>
      </c>
      <c r="AE116" t="s">
        <v>10062</v>
      </c>
      <c r="AH116" t="s">
        <v>19055</v>
      </c>
      <c r="AI116" t="s">
        <v>146</v>
      </c>
      <c r="AJ116">
        <v>672</v>
      </c>
    </row>
    <row r="117" spans="8:36" hidden="1" x14ac:dyDescent="0.3">
      <c r="H117" t="s">
        <v>117</v>
      </c>
      <c r="I117" t="s">
        <v>378</v>
      </c>
      <c r="L117">
        <v>525</v>
      </c>
      <c r="M117" t="s">
        <v>193</v>
      </c>
      <c r="N117" t="s">
        <v>379</v>
      </c>
      <c r="P117" t="s">
        <v>98</v>
      </c>
      <c r="Q117">
        <v>0</v>
      </c>
      <c r="R117" t="s">
        <v>96</v>
      </c>
      <c r="S117" t="s">
        <v>96</v>
      </c>
      <c r="T117" t="str">
        <f>IF(Transcripts[[#This Row],[List?]]="Y", Transcripts[[#This Row],[RefSeq mRNA ID]]&amp;IF(Transcripts[[#This Row],[Preferred?]]="Y", " (Preferred)", ""), "")</f>
        <v/>
      </c>
      <c r="V117" s="43" t="s">
        <v>18357</v>
      </c>
      <c r="W117" s="43" t="e">
        <f t="array" ref="W117">INDEX(Table6[#Data], MATCH(1, ISNUMBER(SEARCH(Transcripts[[#This Row],[RefSeq mRNA ID]], Table6['#name])), 0), 1)</f>
        <v>#N/A</v>
      </c>
      <c r="X117" s="43"/>
      <c r="Y117" s="43"/>
      <c r="Z117" t="s">
        <v>3390</v>
      </c>
      <c r="AA117" t="s">
        <v>3391</v>
      </c>
      <c r="AB117">
        <v>5</v>
      </c>
      <c r="AC117" t="s">
        <v>3309</v>
      </c>
      <c r="AD117" t="s">
        <v>27</v>
      </c>
      <c r="AE117" t="s">
        <v>10063</v>
      </c>
      <c r="AH117" t="s">
        <v>19057</v>
      </c>
      <c r="AI117" t="s">
        <v>146</v>
      </c>
      <c r="AJ117">
        <v>672</v>
      </c>
    </row>
    <row r="118" spans="8:36" hidden="1" x14ac:dyDescent="0.3">
      <c r="H118" t="s">
        <v>9616</v>
      </c>
      <c r="I118" t="s">
        <v>9628</v>
      </c>
      <c r="J118" t="s">
        <v>9629</v>
      </c>
      <c r="K118" t="s">
        <v>19167</v>
      </c>
      <c r="L118">
        <v>10701</v>
      </c>
      <c r="M118" t="s">
        <v>27</v>
      </c>
      <c r="N118" t="s">
        <v>9630</v>
      </c>
      <c r="P118" t="s">
        <v>9631</v>
      </c>
      <c r="Q118">
        <v>8532</v>
      </c>
      <c r="R118" t="s">
        <v>95</v>
      </c>
      <c r="S118" t="s">
        <v>95</v>
      </c>
      <c r="T118" t="str">
        <f>IF(Transcripts[[#This Row],[List?]]="Y", Transcripts[[#This Row],[RefSeq mRNA ID]]&amp;IF(Transcripts[[#This Row],[Preferred?]]="Y", " (Preferred)", ""), "")</f>
        <v>NM_000038.5 (Preferred)</v>
      </c>
      <c r="V118" s="43" t="s">
        <v>18358</v>
      </c>
      <c r="W118" s="43" t="e">
        <f t="array" ref="W118">INDEX(Table6[#Data], MATCH(1, ISNUMBER(SEARCH(Transcripts[[#This Row],[RefSeq mRNA ID]], Table6['#name])), 0), 1)</f>
        <v>#N/A</v>
      </c>
      <c r="X118" s="43"/>
      <c r="Y118" s="43"/>
      <c r="Z118" t="s">
        <v>3319</v>
      </c>
      <c r="AC118" t="s">
        <v>3309</v>
      </c>
      <c r="AD118" t="s">
        <v>27</v>
      </c>
      <c r="AE118" t="s">
        <v>3319</v>
      </c>
      <c r="AH118" t="s">
        <v>19056</v>
      </c>
      <c r="AI118" t="s">
        <v>146</v>
      </c>
      <c r="AJ118">
        <v>672</v>
      </c>
    </row>
    <row r="119" spans="8:36" hidden="1" x14ac:dyDescent="0.3">
      <c r="H119" t="s">
        <v>9616</v>
      </c>
      <c r="I119" t="s">
        <v>9632</v>
      </c>
      <c r="J119" t="s">
        <v>9633</v>
      </c>
      <c r="K119" t="s">
        <v>18955</v>
      </c>
      <c r="L119">
        <v>10619</v>
      </c>
      <c r="M119" t="s">
        <v>27</v>
      </c>
      <c r="N119" t="s">
        <v>9634</v>
      </c>
      <c r="P119" t="s">
        <v>9631</v>
      </c>
      <c r="Q119">
        <v>8532</v>
      </c>
      <c r="R119" t="s">
        <v>96</v>
      </c>
      <c r="S119" t="s">
        <v>95</v>
      </c>
      <c r="T119" t="str">
        <f>IF(Transcripts[[#This Row],[List?]]="Y", Transcripts[[#This Row],[RefSeq mRNA ID]]&amp;IF(Transcripts[[#This Row],[Preferred?]]="Y", " (Preferred)", ""), "")</f>
        <v>NM_001127510.2</v>
      </c>
      <c r="V119" s="43" t="s">
        <v>18358</v>
      </c>
      <c r="W119" s="43" t="e">
        <f t="array" ref="W119">INDEX(Table6[#Data], MATCH(1, ISNUMBER(SEARCH(Transcripts[[#This Row],[RefSeq mRNA ID]], Table6['#name])), 0), 1)</f>
        <v>#N/A</v>
      </c>
      <c r="X119" s="43"/>
      <c r="Y119" s="43"/>
      <c r="Z119" t="s">
        <v>3325</v>
      </c>
      <c r="AC119" t="s">
        <v>3309</v>
      </c>
      <c r="AD119" t="s">
        <v>27</v>
      </c>
      <c r="AE119" t="s">
        <v>3325</v>
      </c>
      <c r="AH119" t="s">
        <v>19205</v>
      </c>
      <c r="AI119" t="s">
        <v>146</v>
      </c>
      <c r="AJ119">
        <v>672</v>
      </c>
    </row>
    <row r="120" spans="8:36" hidden="1" x14ac:dyDescent="0.3">
      <c r="H120" t="s">
        <v>9616</v>
      </c>
      <c r="I120" t="s">
        <v>9649</v>
      </c>
      <c r="J120" t="s">
        <v>9650</v>
      </c>
      <c r="L120">
        <v>11025</v>
      </c>
      <c r="M120" t="s">
        <v>27</v>
      </c>
      <c r="N120" t="s">
        <v>9651</v>
      </c>
      <c r="P120" t="s">
        <v>9631</v>
      </c>
      <c r="Q120">
        <v>8532</v>
      </c>
      <c r="R120" t="s">
        <v>96</v>
      </c>
      <c r="S120" t="s">
        <v>96</v>
      </c>
      <c r="T120" t="str">
        <f>IF(Transcripts[[#This Row],[List?]]="Y", Transcripts[[#This Row],[RefSeq mRNA ID]]&amp;IF(Transcripts[[#This Row],[Preferred?]]="Y", " (Preferred)", ""), "")</f>
        <v/>
      </c>
      <c r="V120" s="43" t="s">
        <v>18358</v>
      </c>
      <c r="W120" s="43" t="e">
        <f t="array" ref="W120">INDEX(Table6[#Data], MATCH(1, ISNUMBER(SEARCH(Transcripts[[#This Row],[RefSeq mRNA ID]], Table6['#name])), 0), 1)</f>
        <v>#N/A</v>
      </c>
      <c r="X120" s="43"/>
      <c r="Y120" s="43"/>
      <c r="Z120" t="s">
        <v>3344</v>
      </c>
      <c r="AA120" t="s">
        <v>3345</v>
      </c>
      <c r="AB120">
        <v>2562</v>
      </c>
      <c r="AC120" t="s">
        <v>3309</v>
      </c>
      <c r="AD120" t="s">
        <v>27</v>
      </c>
      <c r="AE120" t="s">
        <v>10064</v>
      </c>
      <c r="AH120" t="s">
        <v>19058</v>
      </c>
      <c r="AI120" t="s">
        <v>109</v>
      </c>
      <c r="AJ120">
        <v>675</v>
      </c>
    </row>
    <row r="121" spans="8:36" hidden="1" x14ac:dyDescent="0.3">
      <c r="H121" t="s">
        <v>9616</v>
      </c>
      <c r="I121" t="s">
        <v>9635</v>
      </c>
      <c r="J121" t="s">
        <v>9636</v>
      </c>
      <c r="L121">
        <v>4061</v>
      </c>
      <c r="M121" t="s">
        <v>27</v>
      </c>
      <c r="N121" t="s">
        <v>9637</v>
      </c>
      <c r="Q121">
        <v>3914</v>
      </c>
      <c r="R121" t="s">
        <v>96</v>
      </c>
      <c r="S121" t="s">
        <v>96</v>
      </c>
      <c r="T121" t="str">
        <f>IF(Transcripts[[#This Row],[List?]]="Y", Transcripts[[#This Row],[RefSeq mRNA ID]]&amp;IF(Transcripts[[#This Row],[Preferred?]]="Y", " (Preferred)", ""), "")</f>
        <v/>
      </c>
      <c r="V121" s="43" t="s">
        <v>18358</v>
      </c>
      <c r="W121" s="43" t="e">
        <f t="array" ref="W121">INDEX(Table6[#Data], MATCH(1, ISNUMBER(SEARCH(Transcripts[[#This Row],[RefSeq mRNA ID]], Table6['#name])), 0), 1)</f>
        <v>#N/A</v>
      </c>
      <c r="X121" s="43"/>
      <c r="Y121" s="43"/>
      <c r="Z121" t="s">
        <v>3329</v>
      </c>
      <c r="AA121" t="s">
        <v>3330</v>
      </c>
      <c r="AB121">
        <v>2469</v>
      </c>
      <c r="AC121" t="s">
        <v>3309</v>
      </c>
      <c r="AD121" t="s">
        <v>27</v>
      </c>
      <c r="AE121" t="s">
        <v>10065</v>
      </c>
      <c r="AH121" t="s">
        <v>19060</v>
      </c>
      <c r="AI121" t="s">
        <v>943</v>
      </c>
      <c r="AJ121">
        <v>339479</v>
      </c>
    </row>
    <row r="122" spans="8:36" hidden="1" x14ac:dyDescent="0.3">
      <c r="H122" t="s">
        <v>9616</v>
      </c>
      <c r="I122" t="s">
        <v>9622</v>
      </c>
      <c r="J122" t="s">
        <v>9623</v>
      </c>
      <c r="K122" t="s">
        <v>18956</v>
      </c>
      <c r="L122">
        <v>3602</v>
      </c>
      <c r="M122" t="s">
        <v>27</v>
      </c>
      <c r="N122" t="s">
        <v>9624</v>
      </c>
      <c r="Q122">
        <v>3406</v>
      </c>
      <c r="R122" t="s">
        <v>96</v>
      </c>
      <c r="S122" t="s">
        <v>95</v>
      </c>
      <c r="T122" t="str">
        <f>IF(Transcripts[[#This Row],[List?]]="Y", Transcripts[[#This Row],[RefSeq mRNA ID]]&amp;IF(Transcripts[[#This Row],[Preferred?]]="Y", " (Preferred)", ""), "")</f>
        <v>NM_001127511.2</v>
      </c>
      <c r="V122" s="43" t="s">
        <v>18358</v>
      </c>
      <c r="W122" s="43" t="e">
        <f t="array" ref="W122">INDEX(Table6[#Data], MATCH(1, ISNUMBER(SEARCH(Transcripts[[#This Row],[RefSeq mRNA ID]], Table6['#name])), 0), 1)</f>
        <v>#N/A</v>
      </c>
      <c r="X122" s="43"/>
      <c r="Y122" s="43"/>
      <c r="Z122" t="s">
        <v>3333</v>
      </c>
      <c r="AA122" t="s">
        <v>3334</v>
      </c>
      <c r="AB122">
        <v>2469</v>
      </c>
      <c r="AC122" t="s">
        <v>3309</v>
      </c>
      <c r="AD122" t="s">
        <v>27</v>
      </c>
      <c r="AE122" t="s">
        <v>10066</v>
      </c>
      <c r="AH122" t="s">
        <v>19059</v>
      </c>
      <c r="AI122" t="s">
        <v>943</v>
      </c>
      <c r="AJ122">
        <v>339479</v>
      </c>
    </row>
    <row r="123" spans="8:36" hidden="1" x14ac:dyDescent="0.3">
      <c r="H123" t="s">
        <v>9616</v>
      </c>
      <c r="I123" t="s">
        <v>9625</v>
      </c>
      <c r="J123" t="s">
        <v>9626</v>
      </c>
      <c r="L123">
        <v>7406</v>
      </c>
      <c r="M123" t="s">
        <v>187</v>
      </c>
      <c r="N123" t="s">
        <v>9627</v>
      </c>
      <c r="Q123">
        <v>864</v>
      </c>
      <c r="R123" t="s">
        <v>96</v>
      </c>
      <c r="S123" t="s">
        <v>96</v>
      </c>
      <c r="T123" t="str">
        <f>IF(Transcripts[[#This Row],[List?]]="Y", Transcripts[[#This Row],[RefSeq mRNA ID]]&amp;IF(Transcripts[[#This Row],[Preferred?]]="Y", " (Preferred)", ""), "")</f>
        <v/>
      </c>
      <c r="V123" s="43" t="s">
        <v>18358</v>
      </c>
      <c r="W123" s="43" t="e">
        <f t="array" ref="W123">INDEX(Table6[#Data], MATCH(1, ISNUMBER(SEARCH(Transcripts[[#This Row],[RefSeq mRNA ID]], Table6['#name])), 0), 1)</f>
        <v>#N/A</v>
      </c>
      <c r="X123" s="43"/>
      <c r="Y123" s="43"/>
      <c r="Z123" t="s">
        <v>8885</v>
      </c>
      <c r="AA123" t="s">
        <v>8886</v>
      </c>
      <c r="AB123">
        <v>77</v>
      </c>
      <c r="AC123" t="s">
        <v>8872</v>
      </c>
      <c r="AD123" t="s">
        <v>27</v>
      </c>
      <c r="AE123" t="s">
        <v>10067</v>
      </c>
      <c r="AH123" t="s">
        <v>19061</v>
      </c>
      <c r="AI123" t="s">
        <v>956</v>
      </c>
      <c r="AJ123">
        <v>83990</v>
      </c>
    </row>
    <row r="124" spans="8:36" hidden="1" x14ac:dyDescent="0.3">
      <c r="H124" t="s">
        <v>9616</v>
      </c>
      <c r="I124" t="s">
        <v>9642</v>
      </c>
      <c r="J124" t="s">
        <v>9643</v>
      </c>
      <c r="L124">
        <v>817</v>
      </c>
      <c r="M124" t="s">
        <v>27</v>
      </c>
      <c r="N124" t="s">
        <v>9644</v>
      </c>
      <c r="Q124">
        <v>817</v>
      </c>
      <c r="R124" t="s">
        <v>96</v>
      </c>
      <c r="S124" t="s">
        <v>96</v>
      </c>
      <c r="T124" t="str">
        <f>IF(Transcripts[[#This Row],[List?]]="Y", Transcripts[[#This Row],[RefSeq mRNA ID]]&amp;IF(Transcripts[[#This Row],[Preferred?]]="Y", " (Preferred)", ""), "")</f>
        <v/>
      </c>
      <c r="V124" s="43" t="s">
        <v>18358</v>
      </c>
      <c r="W124" s="43" t="e">
        <f t="array" ref="W124">INDEX(Table6[#Data], MATCH(1, ISNUMBER(SEARCH(Transcripts[[#This Row],[RefSeq mRNA ID]], Table6['#name])), 0), 1)</f>
        <v>#N/A</v>
      </c>
      <c r="X124" s="43"/>
      <c r="Y124" s="43"/>
      <c r="Z124" t="s">
        <v>8879</v>
      </c>
      <c r="AA124" t="s">
        <v>8880</v>
      </c>
      <c r="AB124">
        <v>486</v>
      </c>
      <c r="AC124" t="s">
        <v>8872</v>
      </c>
      <c r="AD124" t="s">
        <v>27</v>
      </c>
      <c r="AE124" t="s">
        <v>10068</v>
      </c>
      <c r="AH124" t="s">
        <v>19062</v>
      </c>
      <c r="AI124" t="s">
        <v>976</v>
      </c>
      <c r="AJ124">
        <v>695</v>
      </c>
    </row>
    <row r="125" spans="8:36" hidden="1" x14ac:dyDescent="0.3">
      <c r="H125" t="s">
        <v>9616</v>
      </c>
      <c r="I125" t="s">
        <v>9617</v>
      </c>
      <c r="J125" t="s">
        <v>9618</v>
      </c>
      <c r="L125">
        <v>524</v>
      </c>
      <c r="M125" t="s">
        <v>27</v>
      </c>
      <c r="N125" t="s">
        <v>9619</v>
      </c>
      <c r="Q125">
        <v>354</v>
      </c>
      <c r="R125" t="s">
        <v>96</v>
      </c>
      <c r="S125" t="s">
        <v>96</v>
      </c>
      <c r="T125" t="str">
        <f>IF(Transcripts[[#This Row],[List?]]="Y", Transcripts[[#This Row],[RefSeq mRNA ID]]&amp;IF(Transcripts[[#This Row],[Preferred?]]="Y", " (Preferred)", ""), "")</f>
        <v/>
      </c>
      <c r="V125" s="43" t="s">
        <v>18358</v>
      </c>
      <c r="W125" s="43" t="e">
        <f t="array" ref="W125">INDEX(Table6[#Data], MATCH(1, ISNUMBER(SEARCH(Transcripts[[#This Row],[RefSeq mRNA ID]], Table6['#name])), 0), 1)</f>
        <v>#N/A</v>
      </c>
      <c r="X125" s="43"/>
      <c r="Y125" s="43"/>
      <c r="Z125" t="s">
        <v>8875</v>
      </c>
      <c r="AA125" t="s">
        <v>8876</v>
      </c>
      <c r="AB125">
        <v>2373</v>
      </c>
      <c r="AC125" t="s">
        <v>8872</v>
      </c>
      <c r="AD125" t="s">
        <v>27</v>
      </c>
      <c r="AE125" t="s">
        <v>10069</v>
      </c>
      <c r="AH125" t="s">
        <v>19063</v>
      </c>
      <c r="AI125" t="s">
        <v>976</v>
      </c>
      <c r="AJ125">
        <v>695</v>
      </c>
    </row>
    <row r="126" spans="8:36" hidden="1" x14ac:dyDescent="0.3">
      <c r="H126" t="s">
        <v>9616</v>
      </c>
      <c r="I126" t="s">
        <v>9620</v>
      </c>
      <c r="L126">
        <v>573</v>
      </c>
      <c r="M126" t="s">
        <v>193</v>
      </c>
      <c r="N126" t="s">
        <v>9621</v>
      </c>
      <c r="Q126">
        <v>0</v>
      </c>
      <c r="R126" t="s">
        <v>96</v>
      </c>
      <c r="S126" t="s">
        <v>96</v>
      </c>
      <c r="T126" t="str">
        <f>IF(Transcripts[[#This Row],[List?]]="Y", Transcripts[[#This Row],[RefSeq mRNA ID]]&amp;IF(Transcripts[[#This Row],[Preferred?]]="Y", " (Preferred)", ""), "")</f>
        <v/>
      </c>
      <c r="V126" s="43" t="s">
        <v>18358</v>
      </c>
      <c r="W126" s="43" t="e">
        <f t="array" ref="W126">INDEX(Table6[#Data], MATCH(1, ISNUMBER(SEARCH(Transcripts[[#This Row],[RefSeq mRNA ID]], Table6['#name])), 0), 1)</f>
        <v>#N/A</v>
      </c>
      <c r="X126" s="43"/>
      <c r="Y126" s="43"/>
      <c r="Z126" t="s">
        <v>8882</v>
      </c>
      <c r="AA126" t="s">
        <v>8883</v>
      </c>
      <c r="AB126">
        <v>295</v>
      </c>
      <c r="AC126" t="s">
        <v>8872</v>
      </c>
      <c r="AD126" t="s">
        <v>27</v>
      </c>
      <c r="AE126" t="s">
        <v>10070</v>
      </c>
      <c r="AH126" t="s">
        <v>19064</v>
      </c>
      <c r="AI126" t="s">
        <v>976</v>
      </c>
      <c r="AJ126">
        <v>695</v>
      </c>
    </row>
    <row r="127" spans="8:36" hidden="1" x14ac:dyDescent="0.3">
      <c r="H127" t="s">
        <v>9616</v>
      </c>
      <c r="I127" t="s">
        <v>9638</v>
      </c>
      <c r="L127">
        <v>489</v>
      </c>
      <c r="M127" t="s">
        <v>210</v>
      </c>
      <c r="N127" t="s">
        <v>9639</v>
      </c>
      <c r="Q127">
        <v>0</v>
      </c>
      <c r="R127" t="s">
        <v>96</v>
      </c>
      <c r="S127" t="s">
        <v>96</v>
      </c>
      <c r="T127" t="str">
        <f>IF(Transcripts[[#This Row],[List?]]="Y", Transcripts[[#This Row],[RefSeq mRNA ID]]&amp;IF(Transcripts[[#This Row],[Preferred?]]="Y", " (Preferred)", ""), "")</f>
        <v/>
      </c>
      <c r="V127" s="43" t="s">
        <v>18358</v>
      </c>
      <c r="W127" s="43" t="e">
        <f t="array" ref="W127">INDEX(Table6[#Data], MATCH(1, ISNUMBER(SEARCH(Transcripts[[#This Row],[RefSeq mRNA ID]], Table6['#name])), 0), 1)</f>
        <v>#N/A</v>
      </c>
      <c r="X127" s="43"/>
      <c r="Y127" s="43"/>
      <c r="Z127" t="s">
        <v>8873</v>
      </c>
      <c r="AC127" t="s">
        <v>8872</v>
      </c>
      <c r="AD127" t="s">
        <v>27</v>
      </c>
      <c r="AE127" t="s">
        <v>8873</v>
      </c>
      <c r="AH127" t="s">
        <v>19078</v>
      </c>
      <c r="AI127" t="s">
        <v>1007</v>
      </c>
      <c r="AJ127">
        <v>400566</v>
      </c>
    </row>
    <row r="128" spans="8:36" hidden="1" x14ac:dyDescent="0.3">
      <c r="H128" t="s">
        <v>9616</v>
      </c>
      <c r="I128" t="s">
        <v>9640</v>
      </c>
      <c r="L128">
        <v>2630</v>
      </c>
      <c r="M128" t="s">
        <v>210</v>
      </c>
      <c r="N128" t="s">
        <v>9641</v>
      </c>
      <c r="Q128">
        <v>0</v>
      </c>
      <c r="R128" t="s">
        <v>96</v>
      </c>
      <c r="S128" t="s">
        <v>96</v>
      </c>
      <c r="T128" t="str">
        <f>IF(Transcripts[[#This Row],[List?]]="Y", Transcripts[[#This Row],[RefSeq mRNA ID]]&amp;IF(Transcripts[[#This Row],[Preferred?]]="Y", " (Preferred)", ""), "")</f>
        <v/>
      </c>
      <c r="V128" s="43" t="s">
        <v>18358</v>
      </c>
      <c r="W128" s="43" t="e">
        <f t="array" ref="W128">INDEX(Table6[#Data], MATCH(1, ISNUMBER(SEARCH(Transcripts[[#This Row],[RefSeq mRNA ID]], Table6['#name])), 0), 1)</f>
        <v>#N/A</v>
      </c>
      <c r="X128" s="43"/>
      <c r="Y128" s="43"/>
      <c r="Z128" t="s">
        <v>449</v>
      </c>
      <c r="AA128" t="s">
        <v>450</v>
      </c>
      <c r="AB128">
        <v>4308</v>
      </c>
      <c r="AC128" t="s">
        <v>125</v>
      </c>
      <c r="AD128" t="s">
        <v>27</v>
      </c>
      <c r="AE128" t="s">
        <v>10071</v>
      </c>
      <c r="AH128" t="s">
        <v>19079</v>
      </c>
      <c r="AI128" t="s">
        <v>112</v>
      </c>
      <c r="AJ128">
        <v>811</v>
      </c>
    </row>
    <row r="129" spans="8:36" hidden="1" x14ac:dyDescent="0.3">
      <c r="H129" t="s">
        <v>9616</v>
      </c>
      <c r="I129" t="s">
        <v>9645</v>
      </c>
      <c r="L129">
        <v>1212</v>
      </c>
      <c r="M129" t="s">
        <v>210</v>
      </c>
      <c r="N129" t="s">
        <v>9646</v>
      </c>
      <c r="Q129">
        <v>0</v>
      </c>
      <c r="R129" t="s">
        <v>96</v>
      </c>
      <c r="S129" t="s">
        <v>96</v>
      </c>
      <c r="T129" t="str">
        <f>IF(Transcripts[[#This Row],[List?]]="Y", Transcripts[[#This Row],[RefSeq mRNA ID]]&amp;IF(Transcripts[[#This Row],[Preferred?]]="Y", " (Preferred)", ""), "")</f>
        <v/>
      </c>
      <c r="V129" s="43" t="s">
        <v>18358</v>
      </c>
      <c r="W129" s="43" t="e">
        <f t="array" ref="W129">INDEX(Table6[#Data], MATCH(1, ISNUMBER(SEARCH(Transcripts[[#This Row],[RefSeq mRNA ID]], Table6['#name])), 0), 1)</f>
        <v>#N/A</v>
      </c>
      <c r="X129" s="43"/>
      <c r="Y129" s="43"/>
      <c r="Z129" t="s">
        <v>458</v>
      </c>
      <c r="AA129" t="s">
        <v>459</v>
      </c>
      <c r="AB129">
        <v>2757</v>
      </c>
      <c r="AC129" t="s">
        <v>125</v>
      </c>
      <c r="AD129" t="s">
        <v>27</v>
      </c>
      <c r="AE129" t="s">
        <v>10072</v>
      </c>
      <c r="AH129" t="s">
        <v>19081</v>
      </c>
      <c r="AI129" t="s">
        <v>132</v>
      </c>
      <c r="AJ129">
        <v>84433</v>
      </c>
    </row>
    <row r="130" spans="8:36" hidden="1" x14ac:dyDescent="0.3">
      <c r="H130" t="s">
        <v>9616</v>
      </c>
      <c r="I130" t="s">
        <v>9647</v>
      </c>
      <c r="L130">
        <v>645</v>
      </c>
      <c r="M130" t="s">
        <v>210</v>
      </c>
      <c r="N130" t="s">
        <v>9648</v>
      </c>
      <c r="Q130">
        <v>0</v>
      </c>
      <c r="R130" t="s">
        <v>96</v>
      </c>
      <c r="S130" t="s">
        <v>96</v>
      </c>
      <c r="T130" t="str">
        <f>IF(Transcripts[[#This Row],[List?]]="Y", Transcripts[[#This Row],[RefSeq mRNA ID]]&amp;IF(Transcripts[[#This Row],[Preferred?]]="Y", " (Preferred)", ""), "")</f>
        <v/>
      </c>
      <c r="V130" s="43" t="s">
        <v>18358</v>
      </c>
      <c r="W130" s="43" t="e">
        <f t="array" ref="W130">INDEX(Table6[#Data], MATCH(1, ISNUMBER(SEARCH(Transcripts[[#This Row],[RefSeq mRNA ID]], Table6['#name])), 0), 1)</f>
        <v>#N/A</v>
      </c>
      <c r="X130" s="43"/>
      <c r="Y130" s="43"/>
      <c r="Z130" t="s">
        <v>447</v>
      </c>
      <c r="AC130" t="s">
        <v>125</v>
      </c>
      <c r="AD130" t="s">
        <v>27</v>
      </c>
      <c r="AE130" t="s">
        <v>447</v>
      </c>
      <c r="AH130" t="s">
        <v>19080</v>
      </c>
      <c r="AI130" t="s">
        <v>132</v>
      </c>
      <c r="AJ130">
        <v>84433</v>
      </c>
    </row>
    <row r="131" spans="8:36" hidden="1" x14ac:dyDescent="0.3">
      <c r="H131" t="s">
        <v>9903</v>
      </c>
      <c r="I131" t="s">
        <v>9904</v>
      </c>
      <c r="J131" t="s">
        <v>9905</v>
      </c>
      <c r="K131" t="s">
        <v>18957</v>
      </c>
      <c r="L131">
        <v>10065</v>
      </c>
      <c r="M131" t="s">
        <v>27</v>
      </c>
      <c r="N131" t="s">
        <v>9906</v>
      </c>
      <c r="P131" t="s">
        <v>9907</v>
      </c>
      <c r="Q131">
        <v>2763</v>
      </c>
      <c r="R131" t="s">
        <v>95</v>
      </c>
      <c r="S131" t="s">
        <v>95</v>
      </c>
      <c r="T131" t="str">
        <f>IF(Transcripts[[#This Row],[List?]]="Y", Transcripts[[#This Row],[RefSeq mRNA ID]]&amp;IF(Transcripts[[#This Row],[Preferred?]]="Y", " (Preferred)", ""), "")</f>
        <v>NM_000044.4 (Preferred)</v>
      </c>
      <c r="V131" s="43" t="s">
        <v>18359</v>
      </c>
      <c r="W131" s="43" t="e">
        <f t="array" ref="W131">INDEX(Table6[#Data], MATCH(1, ISNUMBER(SEARCH(Transcripts[[#This Row],[RefSeq mRNA ID]], Table6['#name])), 0), 1)</f>
        <v>#N/A</v>
      </c>
      <c r="X131" s="43"/>
      <c r="Y131" s="43"/>
      <c r="Z131" t="s">
        <v>452</v>
      </c>
      <c r="AA131" t="s">
        <v>453</v>
      </c>
      <c r="AB131">
        <v>4224</v>
      </c>
      <c r="AC131" t="s">
        <v>125</v>
      </c>
      <c r="AD131" t="s">
        <v>27</v>
      </c>
      <c r="AE131" t="s">
        <v>10073</v>
      </c>
      <c r="AH131" t="s">
        <v>18923</v>
      </c>
      <c r="AI131" t="s">
        <v>141</v>
      </c>
      <c r="AJ131">
        <v>867</v>
      </c>
    </row>
    <row r="132" spans="8:36" hidden="1" x14ac:dyDescent="0.3">
      <c r="H132" t="s">
        <v>9903</v>
      </c>
      <c r="I132" t="s">
        <v>9920</v>
      </c>
      <c r="J132" t="s">
        <v>9921</v>
      </c>
      <c r="L132">
        <v>2427</v>
      </c>
      <c r="M132" t="s">
        <v>27</v>
      </c>
      <c r="N132" t="s">
        <v>9922</v>
      </c>
      <c r="Q132">
        <v>2205</v>
      </c>
      <c r="R132" t="s">
        <v>96</v>
      </c>
      <c r="S132" t="s">
        <v>96</v>
      </c>
      <c r="T132" t="str">
        <f>IF(Transcripts[[#This Row],[List?]]="Y", Transcripts[[#This Row],[RefSeq mRNA ID]]&amp;IF(Transcripts[[#This Row],[Preferred?]]="Y", " (Preferred)", ""), "")</f>
        <v/>
      </c>
      <c r="V132" s="43" t="s">
        <v>18359</v>
      </c>
      <c r="W132" s="43" t="e">
        <f t="array" ref="W132">INDEX(Table6[#Data], MATCH(1, ISNUMBER(SEARCH(Transcripts[[#This Row],[RefSeq mRNA ID]], Table6['#name])), 0), 1)</f>
        <v>#N/A</v>
      </c>
      <c r="X132" s="43"/>
      <c r="Y132" s="43"/>
      <c r="Z132" t="s">
        <v>455</v>
      </c>
      <c r="AA132" t="s">
        <v>456</v>
      </c>
      <c r="AB132">
        <v>2757</v>
      </c>
      <c r="AC132" t="s">
        <v>125</v>
      </c>
      <c r="AD132" t="s">
        <v>27</v>
      </c>
      <c r="AE132" t="s">
        <v>10074</v>
      </c>
      <c r="AH132" t="s">
        <v>19206</v>
      </c>
      <c r="AI132" t="s">
        <v>1060</v>
      </c>
      <c r="AJ132">
        <v>868</v>
      </c>
    </row>
    <row r="133" spans="8:36" hidden="1" x14ac:dyDescent="0.3">
      <c r="H133" t="s">
        <v>9903</v>
      </c>
      <c r="I133" t="s">
        <v>9910</v>
      </c>
      <c r="J133" t="s">
        <v>9911</v>
      </c>
      <c r="K133" t="s">
        <v>18959</v>
      </c>
      <c r="L133">
        <v>3615</v>
      </c>
      <c r="M133" t="s">
        <v>27</v>
      </c>
      <c r="N133" t="s">
        <v>9912</v>
      </c>
      <c r="Q133">
        <v>1935</v>
      </c>
      <c r="R133" t="s">
        <v>96</v>
      </c>
      <c r="S133" t="s">
        <v>95</v>
      </c>
      <c r="T133" t="str">
        <f>IF(Transcripts[[#This Row],[List?]]="Y", Transcripts[[#This Row],[RefSeq mRNA ID]]&amp;IF(Transcripts[[#This Row],[Preferred?]]="Y", " (Preferred)", ""), "")</f>
        <v>NM_001348061.1</v>
      </c>
      <c r="V133" s="43" t="s">
        <v>18359</v>
      </c>
      <c r="W133" s="43" t="e">
        <f t="array" ref="W133">INDEX(Table6[#Data], MATCH(1, ISNUMBER(SEARCH(Transcripts[[#This Row],[RefSeq mRNA ID]], Table6['#name])), 0), 1)</f>
        <v>#N/A</v>
      </c>
      <c r="X133" s="43"/>
      <c r="Y133" s="43"/>
      <c r="Z133" t="s">
        <v>3886</v>
      </c>
      <c r="AA133" t="s">
        <v>3887</v>
      </c>
      <c r="AB133">
        <v>738</v>
      </c>
      <c r="AC133" t="s">
        <v>103</v>
      </c>
      <c r="AD133" t="s">
        <v>27</v>
      </c>
      <c r="AE133" t="s">
        <v>10075</v>
      </c>
      <c r="AH133" t="s">
        <v>19207</v>
      </c>
      <c r="AI133" t="s">
        <v>1060</v>
      </c>
      <c r="AJ133">
        <v>868</v>
      </c>
    </row>
    <row r="134" spans="8:36" hidden="1" x14ac:dyDescent="0.3">
      <c r="H134" t="s">
        <v>9903</v>
      </c>
      <c r="I134" t="s">
        <v>9913</v>
      </c>
      <c r="J134" t="s">
        <v>9914</v>
      </c>
      <c r="L134">
        <v>3899</v>
      </c>
      <c r="M134" t="s">
        <v>187</v>
      </c>
      <c r="N134" t="s">
        <v>9915</v>
      </c>
      <c r="Q134">
        <v>1803</v>
      </c>
      <c r="R134" t="s">
        <v>96</v>
      </c>
      <c r="S134" t="s">
        <v>96</v>
      </c>
      <c r="T134" t="str">
        <f>IF(Transcripts[[#This Row],[List?]]="Y", Transcripts[[#This Row],[RefSeq mRNA ID]]&amp;IF(Transcripts[[#This Row],[Preferred?]]="Y", " (Preferred)", ""), "")</f>
        <v/>
      </c>
      <c r="V134" s="43" t="s">
        <v>18359</v>
      </c>
      <c r="W134" s="43" t="e">
        <f t="array" ref="W134">INDEX(Table6[#Data], MATCH(1, ISNUMBER(SEARCH(Transcripts[[#This Row],[RefSeq mRNA ID]], Table6['#name])), 0), 1)</f>
        <v>#N/A</v>
      </c>
      <c r="X134" s="43"/>
      <c r="Y134" s="43"/>
      <c r="Z134" t="s">
        <v>3910</v>
      </c>
      <c r="AA134" t="s">
        <v>3911</v>
      </c>
      <c r="AB134">
        <v>738</v>
      </c>
      <c r="AC134" t="s">
        <v>103</v>
      </c>
      <c r="AD134" t="s">
        <v>27</v>
      </c>
      <c r="AE134" t="s">
        <v>10076</v>
      </c>
      <c r="AH134" t="s">
        <v>19208</v>
      </c>
      <c r="AI134" t="s">
        <v>1060</v>
      </c>
      <c r="AJ134">
        <v>868</v>
      </c>
    </row>
    <row r="135" spans="8:36" hidden="1" x14ac:dyDescent="0.3">
      <c r="H135" t="s">
        <v>9903</v>
      </c>
      <c r="I135" t="s">
        <v>9916</v>
      </c>
      <c r="J135" t="s">
        <v>9917</v>
      </c>
      <c r="K135" t="s">
        <v>18958</v>
      </c>
      <c r="L135">
        <v>1728</v>
      </c>
      <c r="M135" t="s">
        <v>27</v>
      </c>
      <c r="N135" t="s">
        <v>9918</v>
      </c>
      <c r="P135" t="s">
        <v>9919</v>
      </c>
      <c r="Q135">
        <v>1167</v>
      </c>
      <c r="R135" t="s">
        <v>96</v>
      </c>
      <c r="S135" t="s">
        <v>95</v>
      </c>
      <c r="T135" t="str">
        <f>IF(Transcripts[[#This Row],[List?]]="Y", Transcripts[[#This Row],[RefSeq mRNA ID]]&amp;IF(Transcripts[[#This Row],[Preferred?]]="Y", " (Preferred)", ""), "")</f>
        <v>NM_001011645.3</v>
      </c>
      <c r="V135" s="43" t="s">
        <v>18359</v>
      </c>
      <c r="W135" s="43" t="e">
        <f t="array" ref="W135">INDEX(Table6[#Data], MATCH(1, ISNUMBER(SEARCH(Transcripts[[#This Row],[RefSeq mRNA ID]], Table6['#name])), 0), 1)</f>
        <v>#N/A</v>
      </c>
      <c r="X135" s="43"/>
      <c r="Y135" s="43"/>
      <c r="Z135" t="s">
        <v>3889</v>
      </c>
      <c r="AA135" t="s">
        <v>3890</v>
      </c>
      <c r="AB135">
        <v>738</v>
      </c>
      <c r="AC135" t="s">
        <v>103</v>
      </c>
      <c r="AD135" t="s">
        <v>27</v>
      </c>
      <c r="AE135" t="s">
        <v>10077</v>
      </c>
      <c r="AH135" t="s">
        <v>19209</v>
      </c>
      <c r="AI135" t="s">
        <v>1060</v>
      </c>
      <c r="AJ135">
        <v>868</v>
      </c>
    </row>
    <row r="136" spans="8:36" hidden="1" x14ac:dyDescent="0.3">
      <c r="H136" t="s">
        <v>9903</v>
      </c>
      <c r="I136" t="s">
        <v>9908</v>
      </c>
      <c r="L136">
        <v>2420</v>
      </c>
      <c r="M136" t="s">
        <v>193</v>
      </c>
      <c r="N136" t="s">
        <v>9909</v>
      </c>
      <c r="Q136">
        <v>0</v>
      </c>
      <c r="R136" t="s">
        <v>96</v>
      </c>
      <c r="S136" t="s">
        <v>96</v>
      </c>
      <c r="T136" t="str">
        <f>IF(Transcripts[[#This Row],[List?]]="Y", Transcripts[[#This Row],[RefSeq mRNA ID]]&amp;IF(Transcripts[[#This Row],[Preferred?]]="Y", " (Preferred)", ""), "")</f>
        <v/>
      </c>
      <c r="V136" s="43" t="s">
        <v>18359</v>
      </c>
      <c r="W136" s="43" t="e">
        <f t="array" ref="W136">INDEX(Table6[#Data], MATCH(1, ISNUMBER(SEARCH(Transcripts[[#This Row],[RefSeq mRNA ID]], Table6['#name])), 0), 1)</f>
        <v>#N/A</v>
      </c>
      <c r="X136" s="43"/>
      <c r="Y136" s="43"/>
      <c r="Z136" t="s">
        <v>3931</v>
      </c>
      <c r="AA136" t="s">
        <v>3932</v>
      </c>
      <c r="AB136">
        <v>501</v>
      </c>
      <c r="AC136" t="s">
        <v>103</v>
      </c>
      <c r="AD136" t="s">
        <v>27</v>
      </c>
      <c r="AE136" t="s">
        <v>10078</v>
      </c>
      <c r="AH136" t="s">
        <v>19210</v>
      </c>
      <c r="AI136" t="s">
        <v>1060</v>
      </c>
      <c r="AJ136">
        <v>868</v>
      </c>
    </row>
    <row r="137" spans="8:36" hidden="1" x14ac:dyDescent="0.3">
      <c r="H137" t="s">
        <v>9903</v>
      </c>
      <c r="I137" t="s">
        <v>18960</v>
      </c>
      <c r="J137" t="s">
        <v>18961</v>
      </c>
      <c r="K137" t="s">
        <v>18962</v>
      </c>
      <c r="P137" t="s">
        <v>18963</v>
      </c>
      <c r="R137" t="s">
        <v>96</v>
      </c>
      <c r="S137" t="s">
        <v>95</v>
      </c>
      <c r="T137" t="str">
        <f>IF(Transcripts[[#This Row],[List?]]="Y", Transcripts[[#This Row],[RefSeq mRNA ID]]&amp;IF(Transcripts[[#This Row],[Preferred?]]="Y", " (Preferred)", ""), "")</f>
        <v>NM_001348064.1</v>
      </c>
      <c r="V137" s="43"/>
      <c r="W137" s="43" t="e">
        <f t="array" ref="W137">INDEX(Table6[#Data], MATCH(1, ISNUMBER(SEARCH(Transcripts[[#This Row],[RefSeq mRNA ID]], Table6['#name])), 0), 1)</f>
        <v>#N/A</v>
      </c>
      <c r="X137" s="43"/>
      <c r="Y137" s="43"/>
      <c r="Z137" t="s">
        <v>3922</v>
      </c>
      <c r="AA137" t="s">
        <v>3923</v>
      </c>
      <c r="AB137">
        <v>341</v>
      </c>
      <c r="AC137" t="s">
        <v>103</v>
      </c>
      <c r="AD137" t="s">
        <v>27</v>
      </c>
      <c r="AE137" t="s">
        <v>10079</v>
      </c>
      <c r="AH137" t="s">
        <v>19211</v>
      </c>
      <c r="AI137" t="s">
        <v>1060</v>
      </c>
      <c r="AJ137">
        <v>868</v>
      </c>
    </row>
    <row r="138" spans="8:36" hidden="1" x14ac:dyDescent="0.3">
      <c r="H138" t="s">
        <v>9784</v>
      </c>
      <c r="I138" t="s">
        <v>9785</v>
      </c>
      <c r="J138" t="s">
        <v>9786</v>
      </c>
      <c r="K138" t="s">
        <v>19170</v>
      </c>
      <c r="L138">
        <v>2458</v>
      </c>
      <c r="M138" t="s">
        <v>27</v>
      </c>
      <c r="N138" t="s">
        <v>9787</v>
      </c>
      <c r="P138" t="s">
        <v>9788</v>
      </c>
      <c r="Q138">
        <v>1821</v>
      </c>
      <c r="R138" t="s">
        <v>95</v>
      </c>
      <c r="S138" t="s">
        <v>95</v>
      </c>
      <c r="T138" t="str">
        <f>IF(Transcripts[[#This Row],[List?]]="Y", Transcripts[[#This Row],[RefSeq mRNA ID]]&amp;IF(Transcripts[[#This Row],[Preferred?]]="Y", " (Preferred)", ""), "")</f>
        <v>NM_001654.4 (Preferred)</v>
      </c>
      <c r="V138" s="43" t="s">
        <v>18360</v>
      </c>
      <c r="W138" s="43" t="e">
        <f t="array" ref="W138">INDEX(Table6[#Data], MATCH(1, ISNUMBER(SEARCH(Transcripts[[#This Row],[RefSeq mRNA ID]], Table6['#name])), 0), 1)</f>
        <v>#N/A</v>
      </c>
      <c r="X138" s="43"/>
      <c r="Y138" s="43"/>
      <c r="Z138" t="s">
        <v>3826</v>
      </c>
      <c r="AC138" t="s">
        <v>103</v>
      </c>
      <c r="AD138" t="s">
        <v>27</v>
      </c>
      <c r="AE138" t="s">
        <v>3826</v>
      </c>
      <c r="AH138" t="s">
        <v>19212</v>
      </c>
      <c r="AI138" t="s">
        <v>1060</v>
      </c>
      <c r="AJ138">
        <v>868</v>
      </c>
    </row>
    <row r="139" spans="8:36" hidden="1" x14ac:dyDescent="0.3">
      <c r="H139" t="s">
        <v>9784</v>
      </c>
      <c r="I139" t="s">
        <v>9799</v>
      </c>
      <c r="J139" t="s">
        <v>9800</v>
      </c>
      <c r="K139" t="s">
        <v>18964</v>
      </c>
      <c r="L139">
        <v>1161</v>
      </c>
      <c r="M139" t="s">
        <v>27</v>
      </c>
      <c r="N139" t="s">
        <v>9801</v>
      </c>
      <c r="Q139">
        <v>567</v>
      </c>
      <c r="R139" t="s">
        <v>96</v>
      </c>
      <c r="S139" t="s">
        <v>95</v>
      </c>
      <c r="T139" t="str">
        <f>IF(Transcripts[[#This Row],[List?]]="Y", Transcripts[[#This Row],[RefSeq mRNA ID]]&amp;IF(Transcripts[[#This Row],[Preferred?]]="Y", " (Preferred)", ""), "")</f>
        <v>NM_001256196.1</v>
      </c>
      <c r="V139" s="43" t="s">
        <v>18360</v>
      </c>
      <c r="W139" s="43" t="e">
        <f t="array" ref="W139">INDEX(Table6[#Data], MATCH(1, ISNUMBER(SEARCH(Transcripts[[#This Row],[RefSeq mRNA ID]], Table6['#name])), 0), 1)</f>
        <v>#N/A</v>
      </c>
      <c r="X139" s="43"/>
      <c r="Y139" s="43"/>
      <c r="Z139" t="s">
        <v>3834</v>
      </c>
      <c r="AC139" t="s">
        <v>103</v>
      </c>
      <c r="AD139" t="s">
        <v>27</v>
      </c>
      <c r="AE139" t="s">
        <v>3834</v>
      </c>
      <c r="AH139" t="s">
        <v>19213</v>
      </c>
      <c r="AI139" t="s">
        <v>1060</v>
      </c>
      <c r="AJ139">
        <v>868</v>
      </c>
    </row>
    <row r="140" spans="8:36" hidden="1" x14ac:dyDescent="0.3">
      <c r="H140" t="s">
        <v>9784</v>
      </c>
      <c r="I140" t="s">
        <v>9789</v>
      </c>
      <c r="J140" t="s">
        <v>9790</v>
      </c>
      <c r="K140" t="s">
        <v>18965</v>
      </c>
      <c r="L140">
        <v>1271</v>
      </c>
      <c r="M140" t="s">
        <v>27</v>
      </c>
      <c r="N140" t="s">
        <v>9791</v>
      </c>
      <c r="P140" t="s">
        <v>9792</v>
      </c>
      <c r="Q140" s="43">
        <v>561</v>
      </c>
      <c r="R140" t="s">
        <v>96</v>
      </c>
      <c r="S140" s="43" t="s">
        <v>95</v>
      </c>
      <c r="T140" t="str">
        <f>IF(Transcripts[[#This Row],[List?]]="Y", Transcripts[[#This Row],[RefSeq mRNA ID]]&amp;IF(Transcripts[[#This Row],[Preferred?]]="Y", " (Preferred)", ""), "")</f>
        <v>NM_001256197.1</v>
      </c>
      <c r="V140" s="43" t="s">
        <v>18360</v>
      </c>
      <c r="W140" s="43" t="e">
        <f t="array" ref="W140">INDEX(Table6[#Data], MATCH(1, ISNUMBER(SEARCH(Transcripts[[#This Row],[RefSeq mRNA ID]], Table6['#name])), 0), 1)</f>
        <v>#N/A</v>
      </c>
      <c r="X140" s="43"/>
      <c r="Y140" s="43"/>
      <c r="Z140" t="s">
        <v>3872</v>
      </c>
      <c r="AC140" t="s">
        <v>103</v>
      </c>
      <c r="AD140" t="s">
        <v>27</v>
      </c>
      <c r="AE140" t="s">
        <v>3872</v>
      </c>
      <c r="AH140" t="s">
        <v>19214</v>
      </c>
      <c r="AI140" t="s">
        <v>1060</v>
      </c>
      <c r="AJ140">
        <v>868</v>
      </c>
    </row>
    <row r="141" spans="8:36" hidden="1" x14ac:dyDescent="0.3">
      <c r="H141" t="s">
        <v>9784</v>
      </c>
      <c r="I141" t="s">
        <v>9793</v>
      </c>
      <c r="L141">
        <v>472</v>
      </c>
      <c r="M141" t="s">
        <v>193</v>
      </c>
      <c r="N141" t="s">
        <v>9794</v>
      </c>
      <c r="Q141">
        <v>0</v>
      </c>
      <c r="R141" t="s">
        <v>96</v>
      </c>
      <c r="S141" t="s">
        <v>96</v>
      </c>
      <c r="T141" t="str">
        <f>IF(Transcripts[[#This Row],[List?]]="Y", Transcripts[[#This Row],[RefSeq mRNA ID]]&amp;IF(Transcripts[[#This Row],[Preferred?]]="Y", " (Preferred)", ""), "")</f>
        <v/>
      </c>
      <c r="V141" s="43" t="s">
        <v>18360</v>
      </c>
      <c r="W141" s="43" t="e">
        <f t="array" ref="W141">INDEX(Table6[#Data], MATCH(1, ISNUMBER(SEARCH(Transcripts[[#This Row],[RefSeq mRNA ID]], Table6['#name])), 0), 1)</f>
        <v>#N/A</v>
      </c>
      <c r="X141" s="43"/>
      <c r="Y141" s="43"/>
      <c r="Z141" t="s">
        <v>3852</v>
      </c>
      <c r="AC141" t="s">
        <v>103</v>
      </c>
      <c r="AD141" t="s">
        <v>27</v>
      </c>
      <c r="AE141" t="s">
        <v>3852</v>
      </c>
      <c r="AH141" t="s">
        <v>19215</v>
      </c>
      <c r="AI141" t="s">
        <v>1060</v>
      </c>
      <c r="AJ141">
        <v>868</v>
      </c>
    </row>
    <row r="142" spans="8:36" hidden="1" x14ac:dyDescent="0.3">
      <c r="H142" t="s">
        <v>9784</v>
      </c>
      <c r="I142" t="s">
        <v>9795</v>
      </c>
      <c r="L142">
        <v>559</v>
      </c>
      <c r="M142" t="s">
        <v>193</v>
      </c>
      <c r="N142" t="s">
        <v>9796</v>
      </c>
      <c r="Q142">
        <v>0</v>
      </c>
      <c r="R142" t="s">
        <v>96</v>
      </c>
      <c r="S142" t="s">
        <v>96</v>
      </c>
      <c r="T142" t="str">
        <f>IF(Transcripts[[#This Row],[List?]]="Y", Transcripts[[#This Row],[RefSeq mRNA ID]]&amp;IF(Transcripts[[#This Row],[Preferred?]]="Y", " (Preferred)", ""), "")</f>
        <v/>
      </c>
      <c r="V142" s="43" t="s">
        <v>18360</v>
      </c>
      <c r="W142" s="43" t="e">
        <f t="array" ref="W142">INDEX(Table6[#Data], MATCH(1, ISNUMBER(SEARCH(Transcripts[[#This Row],[RefSeq mRNA ID]], Table6['#name])), 0), 1)</f>
        <v>#N/A</v>
      </c>
      <c r="X142" s="43"/>
      <c r="Y142" s="43"/>
      <c r="Z142" t="s">
        <v>3856</v>
      </c>
      <c r="AC142" t="s">
        <v>103</v>
      </c>
      <c r="AD142" t="s">
        <v>27</v>
      </c>
      <c r="AE142" t="s">
        <v>3856</v>
      </c>
      <c r="AH142" t="s">
        <v>19216</v>
      </c>
      <c r="AI142" t="s">
        <v>1060</v>
      </c>
      <c r="AJ142">
        <v>868</v>
      </c>
    </row>
    <row r="143" spans="8:36" hidden="1" x14ac:dyDescent="0.3">
      <c r="H143" t="s">
        <v>9784</v>
      </c>
      <c r="I143" t="s">
        <v>9797</v>
      </c>
      <c r="L143">
        <v>646</v>
      </c>
      <c r="M143" t="s">
        <v>193</v>
      </c>
      <c r="N143" t="s">
        <v>9798</v>
      </c>
      <c r="Q143">
        <v>0</v>
      </c>
      <c r="R143" t="s">
        <v>96</v>
      </c>
      <c r="S143" t="s">
        <v>96</v>
      </c>
      <c r="T143" t="str">
        <f>IF(Transcripts[[#This Row],[List?]]="Y", Transcripts[[#This Row],[RefSeq mRNA ID]]&amp;IF(Transcripts[[#This Row],[Preferred?]]="Y", " (Preferred)", ""), "")</f>
        <v/>
      </c>
      <c r="V143" s="43" t="s">
        <v>18360</v>
      </c>
      <c r="W143" s="43" t="e">
        <f t="array" ref="W143">INDEX(Table6[#Data], MATCH(1, ISNUMBER(SEARCH(Transcripts[[#This Row],[RefSeq mRNA ID]], Table6['#name])), 0), 1)</f>
        <v>#N/A</v>
      </c>
      <c r="X143" s="43"/>
      <c r="Y143" s="43"/>
      <c r="Z143" t="s">
        <v>3842</v>
      </c>
      <c r="AC143" t="s">
        <v>103</v>
      </c>
      <c r="AD143" t="s">
        <v>27</v>
      </c>
      <c r="AE143" t="s">
        <v>3842</v>
      </c>
      <c r="AH143" t="s">
        <v>19217</v>
      </c>
      <c r="AI143" t="s">
        <v>1060</v>
      </c>
      <c r="AJ143">
        <v>868</v>
      </c>
    </row>
    <row r="144" spans="8:36" hidden="1" x14ac:dyDescent="0.3">
      <c r="H144" t="s">
        <v>393</v>
      </c>
      <c r="I144" t="s">
        <v>400</v>
      </c>
      <c r="J144" t="s">
        <v>401</v>
      </c>
      <c r="K144" t="s">
        <v>20609</v>
      </c>
      <c r="L144">
        <v>8577</v>
      </c>
      <c r="M144" t="s">
        <v>27</v>
      </c>
      <c r="N144" t="s">
        <v>402</v>
      </c>
      <c r="P144" t="s">
        <v>403</v>
      </c>
      <c r="Q144">
        <v>6858</v>
      </c>
      <c r="R144" t="s">
        <v>95</v>
      </c>
      <c r="S144" t="s">
        <v>95</v>
      </c>
      <c r="T144" t="str">
        <f>IF(Transcripts[[#This Row],[List?]]="Y", Transcripts[[#This Row],[RefSeq mRNA ID]]&amp;IF(Transcripts[[#This Row],[Preferred?]]="Y", " (Preferred)", ""), "")</f>
        <v>NM_006015.5 (Preferred)</v>
      </c>
      <c r="V144" s="43" t="s">
        <v>18361</v>
      </c>
      <c r="W144" s="43" t="e">
        <f t="array" ref="W144">INDEX(Table6[#Data], MATCH(1, ISNUMBER(SEARCH(Transcripts[[#This Row],[RefSeq mRNA ID]], Table6['#name])), 0), 1)</f>
        <v>#N/A</v>
      </c>
      <c r="X144" s="43"/>
      <c r="Y144" s="43"/>
      <c r="Z144" t="s">
        <v>3866</v>
      </c>
      <c r="AC144" t="s">
        <v>103</v>
      </c>
      <c r="AD144" t="s">
        <v>27</v>
      </c>
      <c r="AE144" t="s">
        <v>3866</v>
      </c>
      <c r="AH144" t="s">
        <v>19218</v>
      </c>
      <c r="AI144" t="s">
        <v>1060</v>
      </c>
      <c r="AJ144">
        <v>868</v>
      </c>
    </row>
    <row r="145" spans="8:36" hidden="1" x14ac:dyDescent="0.3">
      <c r="H145" t="s">
        <v>393</v>
      </c>
      <c r="I145" t="s">
        <v>404</v>
      </c>
      <c r="J145" t="s">
        <v>405</v>
      </c>
      <c r="K145" t="s">
        <v>18966</v>
      </c>
      <c r="L145">
        <v>6268</v>
      </c>
      <c r="M145" t="s">
        <v>27</v>
      </c>
      <c r="N145" t="s">
        <v>406</v>
      </c>
      <c r="P145" t="s">
        <v>407</v>
      </c>
      <c r="Q145">
        <v>6207</v>
      </c>
      <c r="R145" t="s">
        <v>96</v>
      </c>
      <c r="S145" t="s">
        <v>95</v>
      </c>
      <c r="T145" t="str">
        <f>IF(Transcripts[[#This Row],[List?]]="Y", Transcripts[[#This Row],[RefSeq mRNA ID]]&amp;IF(Transcripts[[#This Row],[Preferred?]]="Y", " (Preferred)", ""), "")</f>
        <v>NM_139135.3</v>
      </c>
      <c r="V145" s="43" t="s">
        <v>18361</v>
      </c>
      <c r="W145" s="43" t="e">
        <f t="array" ref="W145">INDEX(Table6[#Data], MATCH(1, ISNUMBER(SEARCH(Transcripts[[#This Row],[RefSeq mRNA ID]], Table6['#name])), 0), 1)</f>
        <v>#N/A</v>
      </c>
      <c r="X145" s="43"/>
      <c r="Y145" s="43"/>
      <c r="Z145" t="s">
        <v>3876</v>
      </c>
      <c r="AA145" t="s">
        <v>3877</v>
      </c>
      <c r="AB145">
        <v>3114</v>
      </c>
      <c r="AC145" t="s">
        <v>103</v>
      </c>
      <c r="AD145" t="s">
        <v>27</v>
      </c>
      <c r="AE145" t="s">
        <v>10080</v>
      </c>
      <c r="AH145" t="s">
        <v>19219</v>
      </c>
      <c r="AI145" t="s">
        <v>1060</v>
      </c>
      <c r="AJ145">
        <v>868</v>
      </c>
    </row>
    <row r="146" spans="8:36" hidden="1" x14ac:dyDescent="0.3">
      <c r="H146" t="s">
        <v>393</v>
      </c>
      <c r="I146" t="s">
        <v>408</v>
      </c>
      <c r="J146" t="s">
        <v>409</v>
      </c>
      <c r="L146">
        <v>5992</v>
      </c>
      <c r="M146" t="s">
        <v>27</v>
      </c>
      <c r="N146" t="s">
        <v>410</v>
      </c>
      <c r="Q146">
        <v>5709</v>
      </c>
      <c r="R146" t="s">
        <v>96</v>
      </c>
      <c r="S146" t="s">
        <v>96</v>
      </c>
      <c r="T146" t="str">
        <f>IF(Transcripts[[#This Row],[List?]]="Y", Transcripts[[#This Row],[RefSeq mRNA ID]]&amp;IF(Transcripts[[#This Row],[Preferred?]]="Y", " (Preferred)", ""), "")</f>
        <v/>
      </c>
      <c r="V146" s="43" t="s">
        <v>18361</v>
      </c>
      <c r="W146" s="43" t="e">
        <f t="array" ref="W146">INDEX(Table6[#Data], MATCH(1, ISNUMBER(SEARCH(Transcripts[[#This Row],[RefSeq mRNA ID]], Table6['#name])), 0), 1)</f>
        <v>#N/A</v>
      </c>
      <c r="X146" s="43"/>
      <c r="Y146" s="43"/>
      <c r="Z146" t="s">
        <v>3880</v>
      </c>
      <c r="AA146" t="s">
        <v>3881</v>
      </c>
      <c r="AB146">
        <v>2163</v>
      </c>
      <c r="AC146" t="s">
        <v>103</v>
      </c>
      <c r="AD146" t="s">
        <v>27</v>
      </c>
      <c r="AE146" t="s">
        <v>10081</v>
      </c>
      <c r="AH146" t="s">
        <v>19220</v>
      </c>
      <c r="AI146" t="s">
        <v>1060</v>
      </c>
      <c r="AJ146">
        <v>868</v>
      </c>
    </row>
    <row r="147" spans="8:36" hidden="1" x14ac:dyDescent="0.3">
      <c r="H147" t="s">
        <v>393</v>
      </c>
      <c r="I147" t="s">
        <v>411</v>
      </c>
      <c r="J147" t="s">
        <v>412</v>
      </c>
      <c r="L147">
        <v>3978</v>
      </c>
      <c r="M147" t="s">
        <v>27</v>
      </c>
      <c r="N147" t="s">
        <v>413</v>
      </c>
      <c r="Q147">
        <v>3547</v>
      </c>
      <c r="R147" t="s">
        <v>96</v>
      </c>
      <c r="S147" t="s">
        <v>96</v>
      </c>
      <c r="T147" t="str">
        <f>IF(Transcripts[[#This Row],[List?]]="Y", Transcripts[[#This Row],[RefSeq mRNA ID]]&amp;IF(Transcripts[[#This Row],[Preferred?]]="Y", " (Preferred)", ""), "")</f>
        <v/>
      </c>
      <c r="V147" s="43" t="s">
        <v>18361</v>
      </c>
      <c r="W147" s="43" t="e">
        <f t="array" ref="W147">INDEX(Table6[#Data], MATCH(1, ISNUMBER(SEARCH(Transcripts[[#This Row],[RefSeq mRNA ID]], Table6['#name])), 0), 1)</f>
        <v>#N/A</v>
      </c>
      <c r="X147" s="43"/>
      <c r="Y147" s="43"/>
      <c r="Z147" t="s">
        <v>3883</v>
      </c>
      <c r="AA147" t="s">
        <v>3884</v>
      </c>
      <c r="AB147">
        <v>3072</v>
      </c>
      <c r="AC147" t="s">
        <v>103</v>
      </c>
      <c r="AD147" t="s">
        <v>27</v>
      </c>
      <c r="AE147" t="s">
        <v>10082</v>
      </c>
      <c r="AH147" t="s">
        <v>19221</v>
      </c>
      <c r="AI147" t="s">
        <v>1060</v>
      </c>
      <c r="AJ147">
        <v>868</v>
      </c>
    </row>
    <row r="148" spans="8:36" hidden="1" x14ac:dyDescent="0.3">
      <c r="H148" t="s">
        <v>393</v>
      </c>
      <c r="I148" t="s">
        <v>414</v>
      </c>
      <c r="J148" t="s">
        <v>415</v>
      </c>
      <c r="L148">
        <v>2678</v>
      </c>
      <c r="M148" t="s">
        <v>27</v>
      </c>
      <c r="N148" t="s">
        <v>416</v>
      </c>
      <c r="Q148">
        <v>1842</v>
      </c>
      <c r="R148" t="s">
        <v>96</v>
      </c>
      <c r="S148" t="s">
        <v>96</v>
      </c>
      <c r="T148" t="str">
        <f>IF(Transcripts[[#This Row],[List?]]="Y", Transcripts[[#This Row],[RefSeq mRNA ID]]&amp;IF(Transcripts[[#This Row],[Preferred?]]="Y", " (Preferred)", ""), "")</f>
        <v/>
      </c>
      <c r="V148" s="43" t="s">
        <v>18361</v>
      </c>
      <c r="W148" s="43" t="e">
        <f t="array" ref="W148">INDEX(Table6[#Data], MATCH(1, ISNUMBER(SEARCH(Transcripts[[#This Row],[RefSeq mRNA ID]], Table6['#name])), 0), 1)</f>
        <v>#N/A</v>
      </c>
      <c r="X148" s="43"/>
      <c r="Y148" s="43"/>
      <c r="Z148" t="s">
        <v>3818</v>
      </c>
      <c r="AC148" t="s">
        <v>103</v>
      </c>
      <c r="AD148" t="s">
        <v>27</v>
      </c>
      <c r="AE148" t="s">
        <v>3818</v>
      </c>
      <c r="AH148" t="s">
        <v>19222</v>
      </c>
      <c r="AI148" t="s">
        <v>1060</v>
      </c>
      <c r="AJ148">
        <v>868</v>
      </c>
    </row>
    <row r="149" spans="8:36" hidden="1" x14ac:dyDescent="0.3">
      <c r="H149" t="s">
        <v>393</v>
      </c>
      <c r="I149" t="s">
        <v>397</v>
      </c>
      <c r="J149" t="s">
        <v>398</v>
      </c>
      <c r="L149">
        <v>2583</v>
      </c>
      <c r="M149" t="s">
        <v>187</v>
      </c>
      <c r="N149" t="s">
        <v>399</v>
      </c>
      <c r="Q149">
        <v>566</v>
      </c>
      <c r="R149" t="s">
        <v>96</v>
      </c>
      <c r="S149" t="s">
        <v>96</v>
      </c>
      <c r="T149" t="str">
        <f>IF(Transcripts[[#This Row],[List?]]="Y", Transcripts[[#This Row],[RefSeq mRNA ID]]&amp;IF(Transcripts[[#This Row],[Preferred?]]="Y", " (Preferred)", ""), "")</f>
        <v/>
      </c>
      <c r="V149" s="43" t="s">
        <v>18361</v>
      </c>
      <c r="W149" s="43" t="e">
        <f t="array" ref="W149">INDEX(Table6[#Data], MATCH(1, ISNUMBER(SEARCH(Transcripts[[#This Row],[RefSeq mRNA ID]], Table6['#name])), 0), 1)</f>
        <v>#N/A</v>
      </c>
      <c r="X149" s="43"/>
      <c r="Y149" s="43"/>
      <c r="Z149" t="s">
        <v>3904</v>
      </c>
      <c r="AA149" t="s">
        <v>3905</v>
      </c>
      <c r="AB149">
        <v>1878</v>
      </c>
      <c r="AC149" t="s">
        <v>103</v>
      </c>
      <c r="AD149" t="s">
        <v>27</v>
      </c>
      <c r="AE149" t="s">
        <v>10083</v>
      </c>
      <c r="AH149" t="s">
        <v>19223</v>
      </c>
      <c r="AI149" t="s">
        <v>1060</v>
      </c>
      <c r="AJ149">
        <v>868</v>
      </c>
    </row>
    <row r="150" spans="8:36" hidden="1" x14ac:dyDescent="0.3">
      <c r="H150" t="s">
        <v>393</v>
      </c>
      <c r="I150" t="s">
        <v>394</v>
      </c>
      <c r="J150" t="s">
        <v>395</v>
      </c>
      <c r="L150">
        <v>2696</v>
      </c>
      <c r="M150" t="s">
        <v>187</v>
      </c>
      <c r="N150" t="s">
        <v>396</v>
      </c>
      <c r="Q150">
        <v>434</v>
      </c>
      <c r="R150" t="s">
        <v>96</v>
      </c>
      <c r="S150" t="s">
        <v>96</v>
      </c>
      <c r="T150" t="str">
        <f>IF(Transcripts[[#This Row],[List?]]="Y", Transcripts[[#This Row],[RefSeq mRNA ID]]&amp;IF(Transcripts[[#This Row],[Preferred?]]="Y", " (Preferred)", ""), "")</f>
        <v/>
      </c>
      <c r="V150" s="43" t="s">
        <v>18361</v>
      </c>
      <c r="W150" s="43" t="e">
        <f t="array" ref="W150">INDEX(Table6[#Data], MATCH(1, ISNUMBER(SEARCH(Transcripts[[#This Row],[RefSeq mRNA ID]], Table6['#name])), 0), 1)</f>
        <v>#N/A</v>
      </c>
      <c r="X150" s="43"/>
      <c r="Y150" s="43"/>
      <c r="Z150" t="s">
        <v>3820</v>
      </c>
      <c r="AC150" t="s">
        <v>103</v>
      </c>
      <c r="AD150" t="s">
        <v>27</v>
      </c>
      <c r="AE150" t="s">
        <v>3820</v>
      </c>
      <c r="AH150" t="s">
        <v>19224</v>
      </c>
      <c r="AI150" t="s">
        <v>1060</v>
      </c>
      <c r="AJ150">
        <v>868</v>
      </c>
    </row>
    <row r="151" spans="8:36" hidden="1" x14ac:dyDescent="0.3">
      <c r="H151" t="s">
        <v>393</v>
      </c>
      <c r="I151" t="s">
        <v>417</v>
      </c>
      <c r="J151" t="s">
        <v>418</v>
      </c>
      <c r="L151">
        <v>546</v>
      </c>
      <c r="M151" t="s">
        <v>27</v>
      </c>
      <c r="N151" t="s">
        <v>419</v>
      </c>
      <c r="Q151">
        <v>368</v>
      </c>
      <c r="R151" t="s">
        <v>96</v>
      </c>
      <c r="S151" t="s">
        <v>96</v>
      </c>
      <c r="T151" t="str">
        <f>IF(Transcripts[[#This Row],[List?]]="Y", Transcripts[[#This Row],[RefSeq mRNA ID]]&amp;IF(Transcripts[[#This Row],[Preferred?]]="Y", " (Preferred)", ""), "")</f>
        <v/>
      </c>
      <c r="V151" s="43" t="s">
        <v>18361</v>
      </c>
      <c r="W151" s="43" t="e">
        <f t="array" ref="W151">INDEX(Table6[#Data], MATCH(1, ISNUMBER(SEARCH(Transcripts[[#This Row],[RefSeq mRNA ID]], Table6['#name])), 0), 1)</f>
        <v>#N/A</v>
      </c>
      <c r="X151" s="43"/>
      <c r="Y151" s="43"/>
      <c r="Z151" t="s">
        <v>3934</v>
      </c>
      <c r="AA151" t="s">
        <v>3935</v>
      </c>
      <c r="AB151">
        <v>595</v>
      </c>
      <c r="AC151" t="s">
        <v>103</v>
      </c>
      <c r="AD151" t="s">
        <v>27</v>
      </c>
      <c r="AE151" t="s">
        <v>10084</v>
      </c>
      <c r="AH151" t="s">
        <v>19225</v>
      </c>
      <c r="AI151" t="s">
        <v>1060</v>
      </c>
      <c r="AJ151">
        <v>868</v>
      </c>
    </row>
    <row r="152" spans="8:36" hidden="1" x14ac:dyDescent="0.3">
      <c r="H152" t="s">
        <v>393</v>
      </c>
      <c r="I152" t="s">
        <v>420</v>
      </c>
      <c r="L152">
        <v>509</v>
      </c>
      <c r="M152" t="s">
        <v>210</v>
      </c>
      <c r="N152" t="s">
        <v>421</v>
      </c>
      <c r="Q152">
        <v>0</v>
      </c>
      <c r="R152" t="s">
        <v>96</v>
      </c>
      <c r="S152" t="s">
        <v>96</v>
      </c>
      <c r="T152" t="str">
        <f>IF(Transcripts[[#This Row],[List?]]="Y", Transcripts[[#This Row],[RefSeq mRNA ID]]&amp;IF(Transcripts[[#This Row],[Preferred?]]="Y", " (Preferred)", ""), "")</f>
        <v/>
      </c>
      <c r="V152" s="43" t="s">
        <v>18361</v>
      </c>
      <c r="W152" s="43" t="e">
        <f t="array" ref="W152">INDEX(Table6[#Data], MATCH(1, ISNUMBER(SEARCH(Transcripts[[#This Row],[RefSeq mRNA ID]], Table6['#name])), 0), 1)</f>
        <v>#N/A</v>
      </c>
      <c r="X152" s="43"/>
      <c r="Y152" s="43"/>
      <c r="Z152" t="s">
        <v>3937</v>
      </c>
      <c r="AA152" t="s">
        <v>3938</v>
      </c>
      <c r="AB152">
        <v>581</v>
      </c>
      <c r="AC152" t="s">
        <v>103</v>
      </c>
      <c r="AD152" t="s">
        <v>27</v>
      </c>
      <c r="AE152" t="s">
        <v>10085</v>
      </c>
      <c r="AH152" t="s">
        <v>19082</v>
      </c>
      <c r="AI152" t="s">
        <v>1060</v>
      </c>
      <c r="AJ152">
        <v>868</v>
      </c>
    </row>
    <row r="153" spans="8:36" hidden="1" x14ac:dyDescent="0.3">
      <c r="H153" t="s">
        <v>9555</v>
      </c>
      <c r="I153" t="s">
        <v>9581</v>
      </c>
      <c r="J153" t="s">
        <v>9582</v>
      </c>
      <c r="L153">
        <v>8246</v>
      </c>
      <c r="M153" t="s">
        <v>27</v>
      </c>
      <c r="N153" t="s">
        <v>9583</v>
      </c>
      <c r="Q153">
        <v>6870</v>
      </c>
      <c r="R153" t="s">
        <v>96</v>
      </c>
      <c r="S153" t="s">
        <v>96</v>
      </c>
      <c r="T153" t="str">
        <f>IF(Transcripts[[#This Row],[List?]]="Y", Transcripts[[#This Row],[RefSeq mRNA ID]]&amp;IF(Transcripts[[#This Row],[Preferred?]]="Y", " (Preferred)", ""), "")</f>
        <v/>
      </c>
      <c r="V153" s="43" t="s">
        <v>18362</v>
      </c>
      <c r="W153" s="43" t="e">
        <f t="array" ref="W153">INDEX(Table6[#Data], MATCH(1, ISNUMBER(SEARCH(Transcripts[[#This Row],[RefSeq mRNA ID]], Table6['#name])), 0), 1)</f>
        <v>#N/A</v>
      </c>
      <c r="X153" s="43"/>
      <c r="Y153" s="43"/>
      <c r="Z153" t="s">
        <v>3916</v>
      </c>
      <c r="AA153" t="s">
        <v>3917</v>
      </c>
      <c r="AB153">
        <v>281</v>
      </c>
      <c r="AC153" t="s">
        <v>103</v>
      </c>
      <c r="AD153" t="s">
        <v>27</v>
      </c>
      <c r="AE153" t="s">
        <v>10086</v>
      </c>
      <c r="AH153" t="s">
        <v>19226</v>
      </c>
      <c r="AI153" t="s">
        <v>1060</v>
      </c>
      <c r="AJ153">
        <v>868</v>
      </c>
    </row>
    <row r="154" spans="8:36" hidden="1" x14ac:dyDescent="0.3">
      <c r="H154" t="s">
        <v>9555</v>
      </c>
      <c r="I154" t="s">
        <v>9560</v>
      </c>
      <c r="J154" t="s">
        <v>9561</v>
      </c>
      <c r="K154" t="s">
        <v>18972</v>
      </c>
      <c r="L154">
        <v>9639</v>
      </c>
      <c r="M154" t="s">
        <v>27</v>
      </c>
      <c r="N154" t="s">
        <v>9562</v>
      </c>
      <c r="P154" t="s">
        <v>9563</v>
      </c>
      <c r="Q154">
        <v>6750</v>
      </c>
      <c r="R154" t="s">
        <v>95</v>
      </c>
      <c r="S154" t="s">
        <v>95</v>
      </c>
      <c r="T154" t="str">
        <f>IF(Transcripts[[#This Row],[List?]]="Y", Transcripts[[#This Row],[RefSeq mRNA ID]]&amp;IF(Transcripts[[#This Row],[Preferred?]]="Y", " (Preferred)", ""), "")</f>
        <v>NM_020732.3 (Preferred)</v>
      </c>
      <c r="V154" s="43" t="s">
        <v>18362</v>
      </c>
      <c r="W154" s="43" t="e">
        <f t="array" ref="W154">INDEX(Table6[#Data], MATCH(1, ISNUMBER(SEARCH(Transcripts[[#This Row],[RefSeq mRNA ID]], Table6['#name])), 0), 1)</f>
        <v>#N/A</v>
      </c>
      <c r="X154" s="43"/>
      <c r="Y154" s="43"/>
      <c r="Z154" t="s">
        <v>3828</v>
      </c>
      <c r="AC154" t="s">
        <v>103</v>
      </c>
      <c r="AD154" t="s">
        <v>27</v>
      </c>
      <c r="AE154" t="s">
        <v>3828</v>
      </c>
      <c r="AH154" t="s">
        <v>19227</v>
      </c>
      <c r="AI154" t="s">
        <v>1060</v>
      </c>
      <c r="AJ154">
        <v>868</v>
      </c>
    </row>
    <row r="155" spans="8:36" hidden="1" x14ac:dyDescent="0.3">
      <c r="H155" t="s">
        <v>9555</v>
      </c>
      <c r="I155" t="s">
        <v>9556</v>
      </c>
      <c r="J155" t="s">
        <v>9557</v>
      </c>
      <c r="K155" t="s">
        <v>18967</v>
      </c>
      <c r="L155">
        <v>7971</v>
      </c>
      <c r="M155" t="s">
        <v>27</v>
      </c>
      <c r="N155" t="s">
        <v>9558</v>
      </c>
      <c r="P155" t="s">
        <v>9559</v>
      </c>
      <c r="Q155">
        <v>6711</v>
      </c>
      <c r="R155" t="s">
        <v>96</v>
      </c>
      <c r="S155" t="s">
        <v>95</v>
      </c>
      <c r="T155" t="str">
        <f>IF(Transcripts[[#This Row],[List?]]="Y", Transcripts[[#This Row],[RefSeq mRNA ID]]&amp;IF(Transcripts[[#This Row],[Preferred?]]="Y", " (Preferred)", ""), "")</f>
        <v>NM_017519.2</v>
      </c>
      <c r="V155" s="43" t="s">
        <v>18362</v>
      </c>
      <c r="W155" s="43" t="e">
        <f t="array" ref="W155">INDEX(Table6[#Data], MATCH(1, ISNUMBER(SEARCH(Transcripts[[#This Row],[RefSeq mRNA ID]], Table6['#name])), 0), 1)</f>
        <v>#N/A</v>
      </c>
      <c r="X155" s="43"/>
      <c r="Y155" s="43"/>
      <c r="Z155" t="s">
        <v>3836</v>
      </c>
      <c r="AC155" t="s">
        <v>103</v>
      </c>
      <c r="AD155" t="s">
        <v>27</v>
      </c>
      <c r="AE155" t="s">
        <v>3836</v>
      </c>
      <c r="AH155" t="s">
        <v>19228</v>
      </c>
      <c r="AI155" t="s">
        <v>1060</v>
      </c>
      <c r="AJ155">
        <v>868</v>
      </c>
    </row>
    <row r="156" spans="8:36" hidden="1" x14ac:dyDescent="0.3">
      <c r="H156" t="s">
        <v>9555</v>
      </c>
      <c r="I156" t="s">
        <v>9584</v>
      </c>
      <c r="J156" t="s">
        <v>9585</v>
      </c>
      <c r="L156">
        <v>8224</v>
      </c>
      <c r="M156" t="s">
        <v>27</v>
      </c>
      <c r="N156" t="s">
        <v>9586</v>
      </c>
      <c r="Q156">
        <v>6696</v>
      </c>
      <c r="R156" t="s">
        <v>96</v>
      </c>
      <c r="S156" t="s">
        <v>96</v>
      </c>
      <c r="T156" t="str">
        <f>IF(Transcripts[[#This Row],[List?]]="Y", Transcripts[[#This Row],[RefSeq mRNA ID]]&amp;IF(Transcripts[[#This Row],[Preferred?]]="Y", " (Preferred)", ""), "")</f>
        <v/>
      </c>
      <c r="V156" s="43" t="s">
        <v>18362</v>
      </c>
      <c r="W156" s="43" t="e">
        <f t="array" ref="W156">INDEX(Table6[#Data], MATCH(1, ISNUMBER(SEARCH(Transcripts[[#This Row],[RefSeq mRNA ID]], Table6['#name])), 0), 1)</f>
        <v>#N/A</v>
      </c>
      <c r="X156" s="43"/>
      <c r="Y156" s="43"/>
      <c r="Z156" t="s">
        <v>3846</v>
      </c>
      <c r="AC156" t="s">
        <v>103</v>
      </c>
      <c r="AD156" t="s">
        <v>27</v>
      </c>
      <c r="AE156" t="s">
        <v>3846</v>
      </c>
      <c r="AH156" t="s">
        <v>19229</v>
      </c>
      <c r="AI156" t="s">
        <v>1060</v>
      </c>
      <c r="AJ156">
        <v>868</v>
      </c>
    </row>
    <row r="157" spans="8:36" hidden="1" x14ac:dyDescent="0.3">
      <c r="H157" t="s">
        <v>9555</v>
      </c>
      <c r="I157" t="s">
        <v>9564</v>
      </c>
      <c r="J157" t="s">
        <v>9565</v>
      </c>
      <c r="L157">
        <v>6653</v>
      </c>
      <c r="M157" t="s">
        <v>27</v>
      </c>
      <c r="N157" t="s">
        <v>9566</v>
      </c>
      <c r="Q157">
        <v>5277</v>
      </c>
      <c r="R157" t="s">
        <v>96</v>
      </c>
      <c r="S157" t="s">
        <v>96</v>
      </c>
      <c r="T157" t="str">
        <f>IF(Transcripts[[#This Row],[List?]]="Y", Transcripts[[#This Row],[RefSeq mRNA ID]]&amp;IF(Transcripts[[#This Row],[Preferred?]]="Y", " (Preferred)", ""), "")</f>
        <v/>
      </c>
      <c r="V157" s="43" t="s">
        <v>18362</v>
      </c>
      <c r="W157" s="43" t="e">
        <f t="array" ref="W157">INDEX(Table6[#Data], MATCH(1, ISNUMBER(SEARCH(Transcripts[[#This Row],[RefSeq mRNA ID]], Table6['#name])), 0), 1)</f>
        <v>#N/A</v>
      </c>
      <c r="X157" s="43"/>
      <c r="Y157" s="43"/>
      <c r="Z157" t="s">
        <v>3860</v>
      </c>
      <c r="AC157" t="s">
        <v>103</v>
      </c>
      <c r="AD157" t="s">
        <v>27</v>
      </c>
      <c r="AE157" t="s">
        <v>3860</v>
      </c>
      <c r="AH157" t="s">
        <v>19230</v>
      </c>
      <c r="AI157" t="s">
        <v>1060</v>
      </c>
      <c r="AJ157">
        <v>868</v>
      </c>
    </row>
    <row r="158" spans="8:36" hidden="1" x14ac:dyDescent="0.3">
      <c r="H158" t="s">
        <v>9555</v>
      </c>
      <c r="I158" t="s">
        <v>9569</v>
      </c>
      <c r="J158" t="s">
        <v>9570</v>
      </c>
      <c r="L158">
        <v>2202</v>
      </c>
      <c r="M158" t="s">
        <v>27</v>
      </c>
      <c r="N158" t="s">
        <v>9571</v>
      </c>
      <c r="Q158">
        <v>2187</v>
      </c>
      <c r="R158" t="s">
        <v>96</v>
      </c>
      <c r="S158" t="s">
        <v>96</v>
      </c>
      <c r="T158" t="str">
        <f>IF(Transcripts[[#This Row],[List?]]="Y", Transcripts[[#This Row],[RefSeq mRNA ID]]&amp;IF(Transcripts[[#This Row],[Preferred?]]="Y", " (Preferred)", ""), "")</f>
        <v/>
      </c>
      <c r="V158" s="43" t="s">
        <v>18362</v>
      </c>
      <c r="W158" s="43" t="e">
        <f t="array" ref="W158">INDEX(Table6[#Data], MATCH(1, ISNUMBER(SEARCH(Transcripts[[#This Row],[RefSeq mRNA ID]], Table6['#name])), 0), 1)</f>
        <v>#N/A</v>
      </c>
      <c r="X158" s="43"/>
      <c r="Y158" s="43"/>
      <c r="Z158" t="s">
        <v>3848</v>
      </c>
      <c r="AC158" t="s">
        <v>103</v>
      </c>
      <c r="AD158" t="s">
        <v>27</v>
      </c>
      <c r="AE158" t="s">
        <v>3848</v>
      </c>
      <c r="AH158" t="s">
        <v>19231</v>
      </c>
      <c r="AI158" t="s">
        <v>1060</v>
      </c>
      <c r="AJ158">
        <v>868</v>
      </c>
    </row>
    <row r="159" spans="8:36" hidden="1" x14ac:dyDescent="0.3">
      <c r="H159" t="s">
        <v>9555</v>
      </c>
      <c r="I159" t="s">
        <v>9578</v>
      </c>
      <c r="J159" t="s">
        <v>9579</v>
      </c>
      <c r="L159">
        <v>2887</v>
      </c>
      <c r="M159" t="s">
        <v>27</v>
      </c>
      <c r="N159" t="s">
        <v>9580</v>
      </c>
      <c r="Q159">
        <v>822</v>
      </c>
      <c r="R159" t="s">
        <v>96</v>
      </c>
      <c r="S159" t="s">
        <v>96</v>
      </c>
      <c r="T159" t="str">
        <f>IF(Transcripts[[#This Row],[List?]]="Y", Transcripts[[#This Row],[RefSeq mRNA ID]]&amp;IF(Transcripts[[#This Row],[Preferred?]]="Y", " (Preferred)", ""), "")</f>
        <v/>
      </c>
      <c r="V159" s="43" t="s">
        <v>18362</v>
      </c>
      <c r="W159" s="43" t="e">
        <f t="array" ref="W159">INDEX(Table6[#Data], MATCH(1, ISNUMBER(SEARCH(Transcripts[[#This Row],[RefSeq mRNA ID]], Table6['#name])), 0), 1)</f>
        <v>#N/A</v>
      </c>
      <c r="X159" s="43"/>
      <c r="Y159" s="43"/>
      <c r="Z159" t="s">
        <v>3822</v>
      </c>
      <c r="AC159" t="s">
        <v>103</v>
      </c>
      <c r="AD159" t="s">
        <v>27</v>
      </c>
      <c r="AE159" t="s">
        <v>3822</v>
      </c>
      <c r="AH159" t="s">
        <v>19232</v>
      </c>
      <c r="AI159" t="s">
        <v>1060</v>
      </c>
      <c r="AJ159">
        <v>868</v>
      </c>
    </row>
    <row r="160" spans="8:36" hidden="1" x14ac:dyDescent="0.3">
      <c r="H160" t="s">
        <v>9555</v>
      </c>
      <c r="I160" t="s">
        <v>9567</v>
      </c>
      <c r="L160">
        <v>481</v>
      </c>
      <c r="M160" t="s">
        <v>193</v>
      </c>
      <c r="N160" t="s">
        <v>9568</v>
      </c>
      <c r="Q160">
        <v>0</v>
      </c>
      <c r="R160" t="s">
        <v>96</v>
      </c>
      <c r="S160" t="s">
        <v>96</v>
      </c>
      <c r="T160" t="str">
        <f>IF(Transcripts[[#This Row],[List?]]="Y", Transcripts[[#This Row],[RefSeq mRNA ID]]&amp;IF(Transcripts[[#This Row],[Preferred?]]="Y", " (Preferred)", ""), "")</f>
        <v/>
      </c>
      <c r="V160" s="43" t="s">
        <v>18362</v>
      </c>
      <c r="W160" s="43" t="e">
        <f t="array" ref="W160">INDEX(Table6[#Data], MATCH(1, ISNUMBER(SEARCH(Transcripts[[#This Row],[RefSeq mRNA ID]], Table6['#name])), 0), 1)</f>
        <v>#N/A</v>
      </c>
      <c r="X160" s="43"/>
      <c r="Y160" s="43"/>
      <c r="Z160" t="s">
        <v>3850</v>
      </c>
      <c r="AC160" t="s">
        <v>103</v>
      </c>
      <c r="AD160" t="s">
        <v>27</v>
      </c>
      <c r="AE160" t="s">
        <v>3850</v>
      </c>
      <c r="AH160" t="s">
        <v>19084</v>
      </c>
      <c r="AI160" t="s">
        <v>1094</v>
      </c>
      <c r="AJ160">
        <v>23624</v>
      </c>
    </row>
    <row r="161" spans="8:36" hidden="1" x14ac:dyDescent="0.3">
      <c r="H161" t="s">
        <v>9555</v>
      </c>
      <c r="I161" t="s">
        <v>9572</v>
      </c>
      <c r="L161">
        <v>4389</v>
      </c>
      <c r="M161" t="s">
        <v>210</v>
      </c>
      <c r="N161" t="s">
        <v>9573</v>
      </c>
      <c r="Q161">
        <v>0</v>
      </c>
      <c r="R161" t="s">
        <v>96</v>
      </c>
      <c r="S161" t="s">
        <v>96</v>
      </c>
      <c r="T161" t="str">
        <f>IF(Transcripts[[#This Row],[List?]]="Y", Transcripts[[#This Row],[RefSeq mRNA ID]]&amp;IF(Transcripts[[#This Row],[Preferred?]]="Y", " (Preferred)", ""), "")</f>
        <v/>
      </c>
      <c r="V161" s="43" t="s">
        <v>18362</v>
      </c>
      <c r="W161" s="43" t="e">
        <f t="array" ref="W161">INDEX(Table6[#Data], MATCH(1, ISNUMBER(SEARCH(Transcripts[[#This Row],[RefSeq mRNA ID]], Table6['#name])), 0), 1)</f>
        <v>#N/A</v>
      </c>
      <c r="X161" s="43"/>
      <c r="Y161" s="43"/>
      <c r="Z161" t="s">
        <v>3832</v>
      </c>
      <c r="AC161" t="s">
        <v>103</v>
      </c>
      <c r="AD161" t="s">
        <v>27</v>
      </c>
      <c r="AE161" t="s">
        <v>3832</v>
      </c>
      <c r="AH161" t="s">
        <v>19083</v>
      </c>
      <c r="AI161" t="s">
        <v>1094</v>
      </c>
      <c r="AJ161">
        <v>23624</v>
      </c>
    </row>
    <row r="162" spans="8:36" hidden="1" x14ac:dyDescent="0.3">
      <c r="H162" t="s">
        <v>9555</v>
      </c>
      <c r="I162" t="s">
        <v>9574</v>
      </c>
      <c r="L162">
        <v>819</v>
      </c>
      <c r="M162" t="s">
        <v>210</v>
      </c>
      <c r="N162" t="s">
        <v>9575</v>
      </c>
      <c r="Q162">
        <v>0</v>
      </c>
      <c r="R162" t="s">
        <v>96</v>
      </c>
      <c r="S162" t="s">
        <v>96</v>
      </c>
      <c r="T162" t="str">
        <f>IF(Transcripts[[#This Row],[List?]]="Y", Transcripts[[#This Row],[RefSeq mRNA ID]]&amp;IF(Transcripts[[#This Row],[Preferred?]]="Y", " (Preferred)", ""), "")</f>
        <v/>
      </c>
      <c r="V162" s="43" t="s">
        <v>18362</v>
      </c>
      <c r="W162" s="43" t="e">
        <f t="array" ref="W162">INDEX(Table6[#Data], MATCH(1, ISNUMBER(SEARCH(Transcripts[[#This Row],[RefSeq mRNA ID]], Table6['#name])), 0), 1)</f>
        <v>#N/A</v>
      </c>
      <c r="X162" s="43"/>
      <c r="Y162" s="43"/>
      <c r="Z162" t="s">
        <v>3862</v>
      </c>
      <c r="AC162" t="s">
        <v>103</v>
      </c>
      <c r="AD162" t="s">
        <v>27</v>
      </c>
      <c r="AE162" t="s">
        <v>3862</v>
      </c>
      <c r="AH162" t="s">
        <v>19085</v>
      </c>
      <c r="AI162" t="s">
        <v>1103</v>
      </c>
      <c r="AJ162">
        <v>595</v>
      </c>
    </row>
    <row r="163" spans="8:36" hidden="1" x14ac:dyDescent="0.3">
      <c r="H163" t="s">
        <v>9555</v>
      </c>
      <c r="I163" t="s">
        <v>9576</v>
      </c>
      <c r="L163">
        <v>936</v>
      </c>
      <c r="M163" t="s">
        <v>193</v>
      </c>
      <c r="N163" t="s">
        <v>9577</v>
      </c>
      <c r="Q163">
        <v>0</v>
      </c>
      <c r="R163" t="s">
        <v>96</v>
      </c>
      <c r="S163" t="s">
        <v>96</v>
      </c>
      <c r="T163" t="str">
        <f>IF(Transcripts[[#This Row],[List?]]="Y", Transcripts[[#This Row],[RefSeq mRNA ID]]&amp;IF(Transcripts[[#This Row],[Preferred?]]="Y", " (Preferred)", ""), "")</f>
        <v/>
      </c>
      <c r="V163" s="43" t="s">
        <v>18362</v>
      </c>
      <c r="W163" s="43" t="e">
        <f t="array" ref="W163">INDEX(Table6[#Data], MATCH(1, ISNUMBER(SEARCH(Transcripts[[#This Row],[RefSeq mRNA ID]], Table6['#name])), 0), 1)</f>
        <v>#N/A</v>
      </c>
      <c r="X163" s="43"/>
      <c r="Y163" s="43"/>
      <c r="Z163" t="s">
        <v>3854</v>
      </c>
      <c r="AC163" t="s">
        <v>103</v>
      </c>
      <c r="AD163" t="s">
        <v>27</v>
      </c>
      <c r="AE163" t="s">
        <v>3854</v>
      </c>
      <c r="AH163" t="s">
        <v>19089</v>
      </c>
      <c r="AI163" t="s">
        <v>1119</v>
      </c>
      <c r="AJ163">
        <v>896</v>
      </c>
    </row>
    <row r="164" spans="8:36" hidden="1" x14ac:dyDescent="0.3">
      <c r="H164" t="s">
        <v>9555</v>
      </c>
      <c r="I164" t="s">
        <v>18968</v>
      </c>
      <c r="J164" t="s">
        <v>18969</v>
      </c>
      <c r="K164" t="s">
        <v>18970</v>
      </c>
      <c r="P164" t="s">
        <v>18971</v>
      </c>
      <c r="R164" t="s">
        <v>96</v>
      </c>
      <c r="S164" t="s">
        <v>95</v>
      </c>
      <c r="T164" t="str">
        <f>IF(Transcripts[[#This Row],[List?]]="Y", Transcripts[[#This Row],[RefSeq mRNA ID]]&amp;IF(Transcripts[[#This Row],[Preferred?]]="Y", " (Preferred)", ""), "")</f>
        <v>NM_001346813.1</v>
      </c>
      <c r="V164" s="43"/>
      <c r="W164" s="43" t="e">
        <f t="array" ref="W164">INDEX(Table6[#Data], MATCH(1, ISNUMBER(SEARCH(Transcripts[[#This Row],[RefSeq mRNA ID]], Table6['#name])), 0), 1)</f>
        <v>#N/A</v>
      </c>
      <c r="X164" s="43"/>
      <c r="Y164" s="43"/>
      <c r="Z164" t="s">
        <v>3868</v>
      </c>
      <c r="AC164" t="s">
        <v>103</v>
      </c>
      <c r="AD164" t="s">
        <v>27</v>
      </c>
      <c r="AE164" t="s">
        <v>3868</v>
      </c>
      <c r="AH164" t="s">
        <v>19088</v>
      </c>
      <c r="AI164" t="s">
        <v>1119</v>
      </c>
      <c r="AJ164">
        <v>896</v>
      </c>
    </row>
    <row r="165" spans="8:36" hidden="1" x14ac:dyDescent="0.3">
      <c r="H165" t="s">
        <v>9974</v>
      </c>
      <c r="I165" t="s">
        <v>9975</v>
      </c>
      <c r="J165" t="s">
        <v>9976</v>
      </c>
      <c r="K165" t="s">
        <v>18979</v>
      </c>
      <c r="L165">
        <v>8642</v>
      </c>
      <c r="M165" t="s">
        <v>27</v>
      </c>
      <c r="N165" t="s">
        <v>9977</v>
      </c>
      <c r="P165" t="s">
        <v>9978</v>
      </c>
      <c r="Q165">
        <v>5508</v>
      </c>
      <c r="R165" t="s">
        <v>95</v>
      </c>
      <c r="S165" t="s">
        <v>95</v>
      </c>
      <c r="T165" t="str">
        <f>IF(Transcripts[[#This Row],[List?]]="Y", Transcripts[[#This Row],[RefSeq mRNA ID]]&amp;IF(Transcripts[[#This Row],[Preferred?]]="Y", " (Preferred)", ""), "")</f>
        <v>NM_152641.4 (Preferred)</v>
      </c>
      <c r="V165" s="43" t="s">
        <v>18363</v>
      </c>
      <c r="W165" s="43" t="e">
        <f t="array" ref="W165">INDEX(Table6[#Data], MATCH(1, ISNUMBER(SEARCH(Transcripts[[#This Row],[RefSeq mRNA ID]], Table6['#name])), 0), 1)</f>
        <v>#N/A</v>
      </c>
      <c r="X165" s="43"/>
      <c r="Y165" s="43"/>
      <c r="Z165" t="s">
        <v>3925</v>
      </c>
      <c r="AA165" t="s">
        <v>3926</v>
      </c>
      <c r="AB165">
        <v>482</v>
      </c>
      <c r="AC165" t="s">
        <v>103</v>
      </c>
      <c r="AD165" t="s">
        <v>27</v>
      </c>
      <c r="AE165" t="s">
        <v>10087</v>
      </c>
      <c r="AH165" t="s">
        <v>19090</v>
      </c>
      <c r="AI165" t="s">
        <v>1119</v>
      </c>
      <c r="AJ165">
        <v>896</v>
      </c>
    </row>
    <row r="166" spans="8:36" hidden="1" x14ac:dyDescent="0.3">
      <c r="H166" t="s">
        <v>9974</v>
      </c>
      <c r="I166" t="s">
        <v>9983</v>
      </c>
      <c r="J166" t="s">
        <v>9984</v>
      </c>
      <c r="K166" t="s">
        <v>18980</v>
      </c>
      <c r="L166">
        <v>5481</v>
      </c>
      <c r="M166" t="s">
        <v>27</v>
      </c>
      <c r="N166" t="s">
        <v>9985</v>
      </c>
      <c r="Q166">
        <v>4920</v>
      </c>
      <c r="R166" t="s">
        <v>96</v>
      </c>
      <c r="S166" t="s">
        <v>95</v>
      </c>
      <c r="T166" t="str">
        <f>IF(Transcripts[[#This Row],[List?]]="Y", Transcripts[[#This Row],[RefSeq mRNA ID]]&amp;IF(Transcripts[[#This Row],[Preferred?]]="Y", " (Preferred)", ""), "")</f>
        <v>NM_001347839.1</v>
      </c>
      <c r="V166" s="43" t="s">
        <v>18363</v>
      </c>
      <c r="W166" s="43" t="e">
        <f t="array" ref="W166">INDEX(Table6[#Data], MATCH(1, ISNUMBER(SEARCH(Transcripts[[#This Row],[RefSeq mRNA ID]], Table6['#name])), 0), 1)</f>
        <v>#N/A</v>
      </c>
      <c r="X166" s="43"/>
      <c r="Y166" s="43"/>
      <c r="Z166" t="s">
        <v>3824</v>
      </c>
      <c r="AC166" t="s">
        <v>103</v>
      </c>
      <c r="AD166" t="s">
        <v>27</v>
      </c>
      <c r="AE166" t="s">
        <v>3824</v>
      </c>
      <c r="AH166" t="s">
        <v>19087</v>
      </c>
      <c r="AI166" t="s">
        <v>1119</v>
      </c>
      <c r="AJ166">
        <v>896</v>
      </c>
    </row>
    <row r="167" spans="8:36" hidden="1" x14ac:dyDescent="0.3">
      <c r="H167" t="s">
        <v>9974</v>
      </c>
      <c r="I167" t="s">
        <v>9990</v>
      </c>
      <c r="J167" t="s">
        <v>9991</v>
      </c>
      <c r="L167">
        <v>7316</v>
      </c>
      <c r="M167" t="s">
        <v>27</v>
      </c>
      <c r="N167" t="s">
        <v>9992</v>
      </c>
      <c r="Q167">
        <v>4338</v>
      </c>
      <c r="R167" t="s">
        <v>96</v>
      </c>
      <c r="S167" t="s">
        <v>96</v>
      </c>
      <c r="T167" t="str">
        <f>IF(Transcripts[[#This Row],[List?]]="Y", Transcripts[[#This Row],[RefSeq mRNA ID]]&amp;IF(Transcripts[[#This Row],[Preferred?]]="Y", " (Preferred)", ""), "")</f>
        <v/>
      </c>
      <c r="V167" s="43" t="s">
        <v>18363</v>
      </c>
      <c r="W167" s="43" t="e">
        <f t="array" ref="W167">INDEX(Table6[#Data], MATCH(1, ISNUMBER(SEARCH(Transcripts[[#This Row],[RefSeq mRNA ID]], Table6['#name])), 0), 1)</f>
        <v>#N/A</v>
      </c>
      <c r="X167" s="43"/>
      <c r="Y167" s="43"/>
      <c r="Z167" t="s">
        <v>3838</v>
      </c>
      <c r="AC167" t="s">
        <v>103</v>
      </c>
      <c r="AD167" t="s">
        <v>27</v>
      </c>
      <c r="AE167" t="s">
        <v>3838</v>
      </c>
      <c r="AH167" t="s">
        <v>19233</v>
      </c>
      <c r="AI167" t="s">
        <v>1119</v>
      </c>
      <c r="AJ167">
        <v>896</v>
      </c>
    </row>
    <row r="168" spans="8:36" hidden="1" x14ac:dyDescent="0.3">
      <c r="H168" t="s">
        <v>9974</v>
      </c>
      <c r="I168" t="s">
        <v>9993</v>
      </c>
      <c r="J168" t="s">
        <v>9994</v>
      </c>
      <c r="L168">
        <v>4356</v>
      </c>
      <c r="M168" t="s">
        <v>27</v>
      </c>
      <c r="N168" t="s">
        <v>9995</v>
      </c>
      <c r="Q168" s="43">
        <v>1206</v>
      </c>
      <c r="R168" t="s">
        <v>96</v>
      </c>
      <c r="S168" s="43" t="s">
        <v>96</v>
      </c>
      <c r="T168" t="str">
        <f>IF(Transcripts[[#This Row],[List?]]="Y", Transcripts[[#This Row],[RefSeq mRNA ID]]&amp;IF(Transcripts[[#This Row],[Preferred?]]="Y", " (Preferred)", ""), "")</f>
        <v/>
      </c>
      <c r="V168" s="43" t="s">
        <v>18363</v>
      </c>
      <c r="W168" s="43" t="e">
        <f t="array" ref="W168">INDEX(Table6[#Data], MATCH(1, ISNUMBER(SEARCH(Transcripts[[#This Row],[RefSeq mRNA ID]], Table6['#name])), 0), 1)</f>
        <v>#N/A</v>
      </c>
      <c r="X168" s="43"/>
      <c r="Y168" s="43"/>
      <c r="Z168" t="s">
        <v>3858</v>
      </c>
      <c r="AC168" t="s">
        <v>103</v>
      </c>
      <c r="AD168" t="s">
        <v>27</v>
      </c>
      <c r="AE168" t="s">
        <v>3858</v>
      </c>
      <c r="AH168" t="s">
        <v>19086</v>
      </c>
      <c r="AI168" t="s">
        <v>1119</v>
      </c>
      <c r="AJ168">
        <v>896</v>
      </c>
    </row>
    <row r="169" spans="8:36" hidden="1" x14ac:dyDescent="0.3">
      <c r="H169" t="s">
        <v>9974</v>
      </c>
      <c r="I169" t="s">
        <v>9979</v>
      </c>
      <c r="L169">
        <v>323</v>
      </c>
      <c r="M169" t="s">
        <v>193</v>
      </c>
      <c r="N169" t="s">
        <v>9980</v>
      </c>
      <c r="Q169">
        <v>0</v>
      </c>
      <c r="R169" t="s">
        <v>96</v>
      </c>
      <c r="S169" t="s">
        <v>96</v>
      </c>
      <c r="T169" t="str">
        <f>IF(Transcripts[[#This Row],[List?]]="Y", Transcripts[[#This Row],[RefSeq mRNA ID]]&amp;IF(Transcripts[[#This Row],[Preferred?]]="Y", " (Preferred)", ""), "")</f>
        <v/>
      </c>
      <c r="V169" s="43" t="s">
        <v>18363</v>
      </c>
      <c r="W169" s="43" t="e">
        <f t="array" ref="W169">INDEX(Table6[#Data], MATCH(1, ISNUMBER(SEARCH(Transcripts[[#This Row],[RefSeq mRNA ID]], Table6['#name])), 0), 1)</f>
        <v>#N/A</v>
      </c>
      <c r="X169" s="43"/>
      <c r="Y169" s="43"/>
      <c r="Z169" t="s">
        <v>3874</v>
      </c>
      <c r="AC169" t="s">
        <v>103</v>
      </c>
      <c r="AD169" t="s">
        <v>27</v>
      </c>
      <c r="AE169" t="s">
        <v>3874</v>
      </c>
      <c r="AH169" t="s">
        <v>19091</v>
      </c>
      <c r="AI169" t="s">
        <v>1178</v>
      </c>
      <c r="AJ169">
        <v>898</v>
      </c>
    </row>
    <row r="170" spans="8:36" hidden="1" x14ac:dyDescent="0.3">
      <c r="H170" t="s">
        <v>9974</v>
      </c>
      <c r="I170" t="s">
        <v>9981</v>
      </c>
      <c r="L170">
        <v>484</v>
      </c>
      <c r="M170" t="s">
        <v>193</v>
      </c>
      <c r="N170" t="s">
        <v>9982</v>
      </c>
      <c r="Q170">
        <v>0</v>
      </c>
      <c r="R170" t="s">
        <v>96</v>
      </c>
      <c r="S170" t="s">
        <v>96</v>
      </c>
      <c r="T170" t="str">
        <f>IF(Transcripts[[#This Row],[List?]]="Y", Transcripts[[#This Row],[RefSeq mRNA ID]]&amp;IF(Transcripts[[#This Row],[Preferred?]]="Y", " (Preferred)", ""), "")</f>
        <v/>
      </c>
      <c r="V170" s="43" t="s">
        <v>18363</v>
      </c>
      <c r="W170" s="43" t="e">
        <f t="array" ref="W170">INDEX(Table6[#Data], MATCH(1, ISNUMBER(SEARCH(Transcripts[[#This Row],[RefSeq mRNA ID]], Table6['#name])), 0), 1)</f>
        <v>#N/A</v>
      </c>
      <c r="X170" s="43"/>
      <c r="Y170" s="43"/>
      <c r="Z170" t="s">
        <v>3900</v>
      </c>
      <c r="AA170" t="s">
        <v>3901</v>
      </c>
      <c r="AB170">
        <v>1143</v>
      </c>
      <c r="AC170" t="s">
        <v>103</v>
      </c>
      <c r="AD170" t="s">
        <v>27</v>
      </c>
      <c r="AE170" t="s">
        <v>10088</v>
      </c>
      <c r="AH170" t="s">
        <v>19234</v>
      </c>
      <c r="AI170" t="s">
        <v>1178</v>
      </c>
      <c r="AJ170">
        <v>898</v>
      </c>
    </row>
    <row r="171" spans="8:36" hidden="1" x14ac:dyDescent="0.3">
      <c r="H171" t="s">
        <v>9974</v>
      </c>
      <c r="I171" t="s">
        <v>9986</v>
      </c>
      <c r="L171">
        <v>7761</v>
      </c>
      <c r="M171" t="s">
        <v>193</v>
      </c>
      <c r="N171" t="s">
        <v>9987</v>
      </c>
      <c r="Q171">
        <v>0</v>
      </c>
      <c r="R171" t="s">
        <v>96</v>
      </c>
      <c r="S171" t="s">
        <v>96</v>
      </c>
      <c r="T171" t="str">
        <f>IF(Transcripts[[#This Row],[List?]]="Y", Transcripts[[#This Row],[RefSeq mRNA ID]]&amp;IF(Transcripts[[#This Row],[Preferred?]]="Y", " (Preferred)", ""), "")</f>
        <v/>
      </c>
      <c r="V171" s="43" t="s">
        <v>18363</v>
      </c>
      <c r="W171" s="43" t="e">
        <f t="array" ref="W171">INDEX(Table6[#Data], MATCH(1, ISNUMBER(SEARCH(Transcripts[[#This Row],[RefSeq mRNA ID]], Table6['#name])), 0), 1)</f>
        <v>#N/A</v>
      </c>
      <c r="X171" s="43"/>
      <c r="Y171" s="43"/>
      <c r="Z171" t="s">
        <v>3896</v>
      </c>
      <c r="AA171" t="s">
        <v>3897</v>
      </c>
      <c r="AB171">
        <v>1185</v>
      </c>
      <c r="AC171" t="s">
        <v>103</v>
      </c>
      <c r="AD171" t="s">
        <v>27</v>
      </c>
      <c r="AE171" t="s">
        <v>10089</v>
      </c>
      <c r="AH171" t="s">
        <v>19235</v>
      </c>
      <c r="AI171" t="s">
        <v>1178</v>
      </c>
      <c r="AJ171">
        <v>898</v>
      </c>
    </row>
    <row r="172" spans="8:36" hidden="1" x14ac:dyDescent="0.3">
      <c r="H172" t="s">
        <v>9974</v>
      </c>
      <c r="I172" t="s">
        <v>9988</v>
      </c>
      <c r="L172">
        <v>3260</v>
      </c>
      <c r="M172" t="s">
        <v>210</v>
      </c>
      <c r="N172" t="s">
        <v>9989</v>
      </c>
      <c r="Q172">
        <v>0</v>
      </c>
      <c r="R172" t="s">
        <v>96</v>
      </c>
      <c r="S172" t="s">
        <v>96</v>
      </c>
      <c r="T172" t="str">
        <f>IF(Transcripts[[#This Row],[List?]]="Y", Transcripts[[#This Row],[RefSeq mRNA ID]]&amp;IF(Transcripts[[#This Row],[Preferred?]]="Y", " (Preferred)", ""), "")</f>
        <v/>
      </c>
      <c r="V172" s="43" t="s">
        <v>18363</v>
      </c>
      <c r="W172" s="43" t="e">
        <f t="array" ref="W172">INDEX(Table6[#Data], MATCH(1, ISNUMBER(SEARCH(Transcripts[[#This Row],[RefSeq mRNA ID]], Table6['#name])), 0), 1)</f>
        <v>#N/A</v>
      </c>
      <c r="X172" s="43"/>
      <c r="Y172" s="43"/>
      <c r="Z172" t="s">
        <v>3892</v>
      </c>
      <c r="AA172" t="s">
        <v>3893</v>
      </c>
      <c r="AB172">
        <v>1188</v>
      </c>
      <c r="AC172" t="s">
        <v>103</v>
      </c>
      <c r="AD172" t="s">
        <v>27</v>
      </c>
      <c r="AE172" t="s">
        <v>10090</v>
      </c>
      <c r="AH172" t="s">
        <v>19236</v>
      </c>
      <c r="AI172" t="s">
        <v>1178</v>
      </c>
      <c r="AJ172">
        <v>898</v>
      </c>
    </row>
    <row r="173" spans="8:36" hidden="1" x14ac:dyDescent="0.3">
      <c r="H173" t="s">
        <v>9974</v>
      </c>
      <c r="I173" t="s">
        <v>9996</v>
      </c>
      <c r="L173">
        <v>523</v>
      </c>
      <c r="M173" t="s">
        <v>210</v>
      </c>
      <c r="N173" t="s">
        <v>9997</v>
      </c>
      <c r="Q173">
        <v>0</v>
      </c>
      <c r="R173" t="s">
        <v>96</v>
      </c>
      <c r="S173" t="s">
        <v>96</v>
      </c>
      <c r="T173" t="str">
        <f>IF(Transcripts[[#This Row],[List?]]="Y", Transcripts[[#This Row],[RefSeq mRNA ID]]&amp;IF(Transcripts[[#This Row],[Preferred?]]="Y", " (Preferred)", ""), "")</f>
        <v/>
      </c>
      <c r="V173" s="43" t="s">
        <v>18363</v>
      </c>
      <c r="W173" s="43" t="e">
        <f t="array" ref="W173">INDEX(Table6[#Data], MATCH(1, ISNUMBER(SEARCH(Transcripts[[#This Row],[RefSeq mRNA ID]], Table6['#name])), 0), 1)</f>
        <v>#N/A</v>
      </c>
      <c r="X173" s="43"/>
      <c r="Y173" s="43"/>
      <c r="Z173" t="s">
        <v>3906</v>
      </c>
      <c r="AA173" t="s">
        <v>3907</v>
      </c>
      <c r="AB173">
        <v>1140</v>
      </c>
      <c r="AC173" t="s">
        <v>103</v>
      </c>
      <c r="AD173" t="s">
        <v>27</v>
      </c>
      <c r="AE173" t="s">
        <v>10091</v>
      </c>
      <c r="AH173" t="s">
        <v>19092</v>
      </c>
      <c r="AI173" t="s">
        <v>1199</v>
      </c>
      <c r="AJ173">
        <v>29126</v>
      </c>
    </row>
    <row r="174" spans="8:36" hidden="1" x14ac:dyDescent="0.3">
      <c r="H174" t="s">
        <v>148</v>
      </c>
      <c r="I174" t="s">
        <v>426</v>
      </c>
      <c r="J174" t="s">
        <v>427</v>
      </c>
      <c r="K174" t="s">
        <v>18985</v>
      </c>
      <c r="L174">
        <v>7031</v>
      </c>
      <c r="M174" t="s">
        <v>27</v>
      </c>
      <c r="N174" t="s">
        <v>428</v>
      </c>
      <c r="P174" t="s">
        <v>429</v>
      </c>
      <c r="Q174">
        <v>4626</v>
      </c>
      <c r="R174" t="s">
        <v>95</v>
      </c>
      <c r="S174" t="s">
        <v>95</v>
      </c>
      <c r="T174" t="str">
        <f>IF(Transcripts[[#This Row],[List?]]="Y", Transcripts[[#This Row],[RefSeq mRNA ID]]&amp;IF(Transcripts[[#This Row],[Preferred?]]="Y", " (Preferred)", ""), "")</f>
        <v>NM_015338.5 (Preferred)</v>
      </c>
      <c r="V174" s="43" t="s">
        <v>18364</v>
      </c>
      <c r="W174" s="43" t="e">
        <f t="array" ref="W174">INDEX(Table6[#Data], MATCH(1, ISNUMBER(SEARCH(Transcripts[[#This Row],[RefSeq mRNA ID]], Table6['#name])), 0), 1)</f>
        <v>#N/A</v>
      </c>
      <c r="X174" s="43"/>
      <c r="Y174" s="43"/>
      <c r="Z174" t="s">
        <v>3919</v>
      </c>
      <c r="AA174" t="s">
        <v>3920</v>
      </c>
      <c r="AB174">
        <v>264</v>
      </c>
      <c r="AC174" t="s">
        <v>103</v>
      </c>
      <c r="AD174" t="s">
        <v>27</v>
      </c>
      <c r="AE174" t="s">
        <v>10092</v>
      </c>
      <c r="AH174" t="s">
        <v>19237</v>
      </c>
      <c r="AI174" t="s">
        <v>1199</v>
      </c>
      <c r="AJ174">
        <v>29126</v>
      </c>
    </row>
    <row r="175" spans="8:36" hidden="1" x14ac:dyDescent="0.3">
      <c r="H175" t="s">
        <v>148</v>
      </c>
      <c r="I175" t="s">
        <v>430</v>
      </c>
      <c r="J175" t="s">
        <v>431</v>
      </c>
      <c r="L175">
        <v>6591</v>
      </c>
      <c r="M175" t="s">
        <v>27</v>
      </c>
      <c r="N175" t="s">
        <v>432</v>
      </c>
      <c r="Q175">
        <v>4611</v>
      </c>
      <c r="R175" t="s">
        <v>96</v>
      </c>
      <c r="S175" t="s">
        <v>96</v>
      </c>
      <c r="T175" t="str">
        <f>IF(Transcripts[[#This Row],[List?]]="Y", Transcripts[[#This Row],[RefSeq mRNA ID]]&amp;IF(Transcripts[[#This Row],[Preferred?]]="Y", " (Preferred)", ""), "")</f>
        <v/>
      </c>
      <c r="V175" s="43" t="s">
        <v>18364</v>
      </c>
      <c r="W175" s="43" t="e">
        <f t="array" ref="W175">INDEX(Table6[#Data], MATCH(1, ISNUMBER(SEARCH(Transcripts[[#This Row],[RefSeq mRNA ID]], Table6['#name])), 0), 1)</f>
        <v>#N/A</v>
      </c>
      <c r="X175" s="43"/>
      <c r="Y175" s="43"/>
      <c r="Z175" t="s">
        <v>3928</v>
      </c>
      <c r="AA175" t="s">
        <v>3929</v>
      </c>
      <c r="AB175">
        <v>186</v>
      </c>
      <c r="AC175" t="s">
        <v>103</v>
      </c>
      <c r="AD175" t="s">
        <v>27</v>
      </c>
      <c r="AE175" t="s">
        <v>10093</v>
      </c>
      <c r="AH175" t="s">
        <v>19093</v>
      </c>
      <c r="AI175" t="s">
        <v>1199</v>
      </c>
      <c r="AJ175">
        <v>29126</v>
      </c>
    </row>
    <row r="176" spans="8:36" hidden="1" x14ac:dyDescent="0.3">
      <c r="H176" t="s">
        <v>148</v>
      </c>
      <c r="I176" t="s">
        <v>439</v>
      </c>
      <c r="J176" t="s">
        <v>440</v>
      </c>
      <c r="L176">
        <v>809</v>
      </c>
      <c r="M176" t="s">
        <v>27</v>
      </c>
      <c r="N176" t="s">
        <v>441</v>
      </c>
      <c r="Q176">
        <v>528</v>
      </c>
      <c r="R176" t="s">
        <v>96</v>
      </c>
      <c r="S176" t="s">
        <v>96</v>
      </c>
      <c r="T176" t="str">
        <f>IF(Transcripts[[#This Row],[List?]]="Y", Transcripts[[#This Row],[RefSeq mRNA ID]]&amp;IF(Transcripts[[#This Row],[Preferred?]]="Y", " (Preferred)", ""), "")</f>
        <v/>
      </c>
      <c r="V176" s="43" t="s">
        <v>18364</v>
      </c>
      <c r="W176" s="43" t="e">
        <f t="array" ref="W176">INDEX(Table6[#Data], MATCH(1, ISNUMBER(SEARCH(Transcripts[[#This Row],[RefSeq mRNA ID]], Table6['#name])), 0), 1)</f>
        <v>#N/A</v>
      </c>
      <c r="X176" s="43"/>
      <c r="Y176" s="43"/>
      <c r="Z176" t="s">
        <v>3830</v>
      </c>
      <c r="AC176" t="s">
        <v>103</v>
      </c>
      <c r="AD176" t="s">
        <v>27</v>
      </c>
      <c r="AE176" t="s">
        <v>3830</v>
      </c>
      <c r="AH176" t="s">
        <v>19238</v>
      </c>
      <c r="AI176" t="s">
        <v>1199</v>
      </c>
      <c r="AJ176">
        <v>29126</v>
      </c>
    </row>
    <row r="177" spans="8:36" hidden="1" x14ac:dyDescent="0.3">
      <c r="H177" t="s">
        <v>148</v>
      </c>
      <c r="I177" t="s">
        <v>433</v>
      </c>
      <c r="J177" t="s">
        <v>434</v>
      </c>
      <c r="L177">
        <v>983</v>
      </c>
      <c r="M177" t="s">
        <v>27</v>
      </c>
      <c r="N177" t="s">
        <v>435</v>
      </c>
      <c r="Q177">
        <v>255</v>
      </c>
      <c r="R177" t="s">
        <v>96</v>
      </c>
      <c r="S177" t="s">
        <v>96</v>
      </c>
      <c r="T177" t="str">
        <f>IF(Transcripts[[#This Row],[List?]]="Y", Transcripts[[#This Row],[RefSeq mRNA ID]]&amp;IF(Transcripts[[#This Row],[Preferred?]]="Y", " (Preferred)", ""), "")</f>
        <v/>
      </c>
      <c r="V177" s="43" t="s">
        <v>18364</v>
      </c>
      <c r="W177" s="43" t="e">
        <f t="array" ref="W177">INDEX(Table6[#Data], MATCH(1, ISNUMBER(SEARCH(Transcripts[[#This Row],[RefSeq mRNA ID]], Table6['#name])), 0), 1)</f>
        <v>#N/A</v>
      </c>
      <c r="X177" s="43"/>
      <c r="Y177" s="43"/>
      <c r="Z177" t="s">
        <v>3840</v>
      </c>
      <c r="AC177" t="s">
        <v>103</v>
      </c>
      <c r="AD177" t="s">
        <v>27</v>
      </c>
      <c r="AE177" t="s">
        <v>3840</v>
      </c>
      <c r="AH177" t="s">
        <v>19095</v>
      </c>
      <c r="AI177" t="s">
        <v>1214</v>
      </c>
      <c r="AJ177">
        <v>973</v>
      </c>
    </row>
    <row r="178" spans="8:36" hidden="1" x14ac:dyDescent="0.3">
      <c r="H178" t="s">
        <v>148</v>
      </c>
      <c r="I178" t="s">
        <v>436</v>
      </c>
      <c r="J178" t="s">
        <v>437</v>
      </c>
      <c r="L178">
        <v>812</v>
      </c>
      <c r="M178" t="s">
        <v>27</v>
      </c>
      <c r="N178" t="s">
        <v>438</v>
      </c>
      <c r="Q178">
        <v>246</v>
      </c>
      <c r="R178" t="s">
        <v>96</v>
      </c>
      <c r="S178" t="s">
        <v>96</v>
      </c>
      <c r="T178" t="str">
        <f>IF(Transcripts[[#This Row],[List?]]="Y", Transcripts[[#This Row],[RefSeq mRNA ID]]&amp;IF(Transcripts[[#This Row],[Preferred?]]="Y", " (Preferred)", ""), "")</f>
        <v/>
      </c>
      <c r="V178" s="43" t="s">
        <v>18364</v>
      </c>
      <c r="W178" s="43" t="e">
        <f t="array" ref="W178">INDEX(Table6[#Data], MATCH(1, ISNUMBER(SEARCH(Transcripts[[#This Row],[RefSeq mRNA ID]], Table6['#name])), 0), 1)</f>
        <v>#N/A</v>
      </c>
      <c r="X178" s="43"/>
      <c r="Y178" s="43"/>
      <c r="Z178" t="s">
        <v>3844</v>
      </c>
      <c r="AC178" t="s">
        <v>103</v>
      </c>
      <c r="AD178" t="s">
        <v>27</v>
      </c>
      <c r="AE178" t="s">
        <v>3844</v>
      </c>
      <c r="AH178" t="s">
        <v>19094</v>
      </c>
      <c r="AI178" t="s">
        <v>1214</v>
      </c>
      <c r="AJ178">
        <v>973</v>
      </c>
    </row>
    <row r="179" spans="8:36" hidden="1" x14ac:dyDescent="0.3">
      <c r="H179" t="s">
        <v>148</v>
      </c>
      <c r="I179" t="s">
        <v>442</v>
      </c>
      <c r="J179" t="s">
        <v>443</v>
      </c>
      <c r="L179">
        <v>284</v>
      </c>
      <c r="M179" t="s">
        <v>27</v>
      </c>
      <c r="N179" t="s">
        <v>444</v>
      </c>
      <c r="Q179">
        <v>223</v>
      </c>
      <c r="R179" t="s">
        <v>96</v>
      </c>
      <c r="S179" t="s">
        <v>96</v>
      </c>
      <c r="T179" t="str">
        <f>IF(Transcripts[[#This Row],[List?]]="Y", Transcripts[[#This Row],[RefSeq mRNA ID]]&amp;IF(Transcripts[[#This Row],[Preferred?]]="Y", " (Preferred)", ""), "")</f>
        <v/>
      </c>
      <c r="V179" s="43" t="s">
        <v>18364</v>
      </c>
      <c r="W179" s="43" t="e">
        <f t="array" ref="W179">INDEX(Table6[#Data], MATCH(1, ISNUMBER(SEARCH(Transcripts[[#This Row],[RefSeq mRNA ID]], Table6['#name])), 0), 1)</f>
        <v>#N/A</v>
      </c>
      <c r="X179" s="43"/>
      <c r="Y179" s="43"/>
      <c r="Z179" t="s">
        <v>3940</v>
      </c>
      <c r="AA179" t="s">
        <v>3941</v>
      </c>
      <c r="AB179">
        <v>361</v>
      </c>
      <c r="AC179" t="s">
        <v>103</v>
      </c>
      <c r="AD179" t="s">
        <v>27</v>
      </c>
      <c r="AE179" t="s">
        <v>10094</v>
      </c>
      <c r="AH179" t="s">
        <v>19098</v>
      </c>
      <c r="AI179" t="s">
        <v>1233</v>
      </c>
      <c r="AJ179">
        <v>974</v>
      </c>
    </row>
    <row r="180" spans="8:36" hidden="1" x14ac:dyDescent="0.3">
      <c r="H180" t="s">
        <v>148</v>
      </c>
      <c r="I180" t="s">
        <v>422</v>
      </c>
      <c r="L180">
        <v>1073</v>
      </c>
      <c r="M180" t="s">
        <v>193</v>
      </c>
      <c r="N180" t="s">
        <v>423</v>
      </c>
      <c r="P180" t="s">
        <v>98</v>
      </c>
      <c r="Q180">
        <v>0</v>
      </c>
      <c r="R180" t="s">
        <v>96</v>
      </c>
      <c r="S180" t="s">
        <v>96</v>
      </c>
      <c r="T180" t="str">
        <f>IF(Transcripts[[#This Row],[List?]]="Y", Transcripts[[#This Row],[RefSeq mRNA ID]]&amp;IF(Transcripts[[#This Row],[Preferred?]]="Y", " (Preferred)", ""), "")</f>
        <v/>
      </c>
      <c r="V180" s="43" t="s">
        <v>18364</v>
      </c>
      <c r="W180" s="43" t="e">
        <f t="array" ref="W180">INDEX(Table6[#Data], MATCH(1, ISNUMBER(SEARCH(Transcripts[[#This Row],[RefSeq mRNA ID]], Table6['#name])), 0), 1)</f>
        <v>#N/A</v>
      </c>
      <c r="X180" s="43"/>
      <c r="Y180" s="43"/>
      <c r="Z180" t="s">
        <v>3949</v>
      </c>
      <c r="AC180" t="s">
        <v>103</v>
      </c>
      <c r="AD180" t="s">
        <v>27</v>
      </c>
      <c r="AE180" t="s">
        <v>3949</v>
      </c>
      <c r="AH180" t="s">
        <v>19096</v>
      </c>
      <c r="AI180" t="s">
        <v>1233</v>
      </c>
      <c r="AJ180">
        <v>974</v>
      </c>
    </row>
    <row r="181" spans="8:36" hidden="1" x14ac:dyDescent="0.3">
      <c r="H181" t="s">
        <v>148</v>
      </c>
      <c r="I181" t="s">
        <v>424</v>
      </c>
      <c r="L181">
        <v>1034</v>
      </c>
      <c r="M181" t="s">
        <v>193</v>
      </c>
      <c r="N181" t="s">
        <v>425</v>
      </c>
      <c r="P181" t="s">
        <v>98</v>
      </c>
      <c r="Q181">
        <v>0</v>
      </c>
      <c r="R181" t="s">
        <v>96</v>
      </c>
      <c r="S181" t="s">
        <v>96</v>
      </c>
      <c r="T181" t="str">
        <f>IF(Transcripts[[#This Row],[List?]]="Y", Transcripts[[#This Row],[RefSeq mRNA ID]]&amp;IF(Transcripts[[#This Row],[Preferred?]]="Y", " (Preferred)", ""), "")</f>
        <v/>
      </c>
      <c r="V181" s="43" t="s">
        <v>18364</v>
      </c>
      <c r="W181" s="43" t="e">
        <f t="array" ref="W181">INDEX(Table6[#Data], MATCH(1, ISNUMBER(SEARCH(Transcripts[[#This Row],[RefSeq mRNA ID]], Table6['#name])), 0), 1)</f>
        <v>#N/A</v>
      </c>
      <c r="X181" s="43"/>
      <c r="Y181" s="43"/>
      <c r="Z181" t="s">
        <v>3947</v>
      </c>
      <c r="AC181" t="s">
        <v>103</v>
      </c>
      <c r="AD181" t="s">
        <v>27</v>
      </c>
      <c r="AE181" t="s">
        <v>3947</v>
      </c>
      <c r="AH181" t="s">
        <v>19239</v>
      </c>
      <c r="AI181" t="s">
        <v>1233</v>
      </c>
      <c r="AJ181">
        <v>974</v>
      </c>
    </row>
    <row r="182" spans="8:36" hidden="1" x14ac:dyDescent="0.3">
      <c r="H182" t="s">
        <v>148</v>
      </c>
      <c r="I182" t="s">
        <v>445</v>
      </c>
      <c r="L182">
        <v>658</v>
      </c>
      <c r="M182" t="s">
        <v>210</v>
      </c>
      <c r="N182" t="s">
        <v>446</v>
      </c>
      <c r="P182" t="s">
        <v>98</v>
      </c>
      <c r="Q182">
        <v>0</v>
      </c>
      <c r="R182" t="s">
        <v>96</v>
      </c>
      <c r="S182" t="s">
        <v>96</v>
      </c>
      <c r="T182" t="str">
        <f>IF(Transcripts[[#This Row],[List?]]="Y", Transcripts[[#This Row],[RefSeq mRNA ID]]&amp;IF(Transcripts[[#This Row],[Preferred?]]="Y", " (Preferred)", ""), "")</f>
        <v/>
      </c>
      <c r="V182" s="43" t="s">
        <v>18364</v>
      </c>
      <c r="W182" s="43" t="e">
        <f t="array" ref="W182">INDEX(Table6[#Data], MATCH(1, ISNUMBER(SEARCH(Transcripts[[#This Row],[RefSeq mRNA ID]], Table6['#name])), 0), 1)</f>
        <v>#N/A</v>
      </c>
      <c r="X182" s="43"/>
      <c r="Y182" s="43"/>
      <c r="Z182" t="s">
        <v>3943</v>
      </c>
      <c r="AC182" t="s">
        <v>103</v>
      </c>
      <c r="AD182" t="s">
        <v>27</v>
      </c>
      <c r="AE182" t="s">
        <v>3943</v>
      </c>
      <c r="AH182" t="s">
        <v>19097</v>
      </c>
      <c r="AI182" t="s">
        <v>1233</v>
      </c>
      <c r="AJ182">
        <v>974</v>
      </c>
    </row>
    <row r="183" spans="8:36" hidden="1" x14ac:dyDescent="0.3">
      <c r="H183" t="s">
        <v>148</v>
      </c>
      <c r="I183" t="s">
        <v>18981</v>
      </c>
      <c r="J183" t="s">
        <v>18982</v>
      </c>
      <c r="K183" t="s">
        <v>18983</v>
      </c>
      <c r="P183" t="s">
        <v>18984</v>
      </c>
      <c r="R183" t="s">
        <v>96</v>
      </c>
      <c r="S183" t="s">
        <v>95</v>
      </c>
      <c r="T183" t="str">
        <f>IF(Transcripts[[#This Row],[List?]]="Y", Transcripts[[#This Row],[RefSeq mRNA ID]]&amp;IF(Transcripts[[#This Row],[Preferred?]]="Y", " (Preferred)", ""), "")</f>
        <v>NM_001164603.1</v>
      </c>
      <c r="V183" s="43"/>
      <c r="W183" s="43" t="e">
        <f t="array" ref="W183">INDEX(Table6[#Data], MATCH(1, ISNUMBER(SEARCH(Transcripts[[#This Row],[RefSeq mRNA ID]], Table6['#name])), 0), 1)</f>
        <v>#N/A</v>
      </c>
      <c r="X183" s="43"/>
      <c r="Y183" s="43"/>
      <c r="Z183" t="s">
        <v>3945</v>
      </c>
      <c r="AC183" t="s">
        <v>103</v>
      </c>
      <c r="AD183" t="s">
        <v>27</v>
      </c>
      <c r="AE183" t="s">
        <v>3945</v>
      </c>
      <c r="AH183" t="s">
        <v>19099</v>
      </c>
      <c r="AI183" t="s">
        <v>1253</v>
      </c>
      <c r="AJ183">
        <v>79577</v>
      </c>
    </row>
    <row r="184" spans="8:36" hidden="1" x14ac:dyDescent="0.3">
      <c r="H184" t="s">
        <v>125</v>
      </c>
      <c r="I184" t="s">
        <v>449</v>
      </c>
      <c r="J184" t="s">
        <v>450</v>
      </c>
      <c r="K184" t="s">
        <v>18893</v>
      </c>
      <c r="L184">
        <v>12878</v>
      </c>
      <c r="M184" t="s">
        <v>27</v>
      </c>
      <c r="N184" t="s">
        <v>451</v>
      </c>
      <c r="Q184">
        <v>4308</v>
      </c>
      <c r="R184" t="s">
        <v>95</v>
      </c>
      <c r="S184" t="s">
        <v>95</v>
      </c>
      <c r="T184" t="str">
        <f>IF(Transcripts[[#This Row],[List?]]="Y", Transcripts[[#This Row],[RefSeq mRNA ID]]&amp;IF(Transcripts[[#This Row],[Preferred?]]="Y", " (Preferred)", ""), "")</f>
        <v>NM_018263.5 (Preferred)</v>
      </c>
      <c r="V184" s="43" t="s">
        <v>18365</v>
      </c>
      <c r="W184" s="43" t="e">
        <f t="array" ref="W184">INDEX(Table6[#Data], MATCH(1, ISNUMBER(SEARCH(Transcripts[[#This Row],[RefSeq mRNA ID]], Table6['#name])), 0), 1)</f>
        <v>#N/A</v>
      </c>
      <c r="X184" s="43"/>
      <c r="Y184" s="43"/>
      <c r="Z184" t="s">
        <v>3864</v>
      </c>
      <c r="AC184" t="s">
        <v>103</v>
      </c>
      <c r="AD184" t="s">
        <v>27</v>
      </c>
      <c r="AE184" t="s">
        <v>3864</v>
      </c>
      <c r="AH184" t="s">
        <v>19240</v>
      </c>
      <c r="AI184" t="s">
        <v>1263</v>
      </c>
      <c r="AJ184">
        <v>999</v>
      </c>
    </row>
    <row r="185" spans="8:36" hidden="1" x14ac:dyDescent="0.3">
      <c r="H185" t="s">
        <v>125</v>
      </c>
      <c r="I185" t="s">
        <v>452</v>
      </c>
      <c r="J185" t="s">
        <v>453</v>
      </c>
      <c r="L185">
        <v>8889</v>
      </c>
      <c r="M185" t="s">
        <v>27</v>
      </c>
      <c r="N185" t="s">
        <v>454</v>
      </c>
      <c r="Q185">
        <v>4224</v>
      </c>
      <c r="R185" t="s">
        <v>96</v>
      </c>
      <c r="S185" t="s">
        <v>96</v>
      </c>
      <c r="T185" t="str">
        <f>IF(Transcripts[[#This Row],[List?]]="Y", Transcripts[[#This Row],[RefSeq mRNA ID]]&amp;IF(Transcripts[[#This Row],[Preferred?]]="Y", " (Preferred)", ""), "")</f>
        <v/>
      </c>
      <c r="V185" s="43" t="s">
        <v>18365</v>
      </c>
      <c r="W185" s="43" t="e">
        <f t="array" ref="W185">INDEX(Table6[#Data], MATCH(1, ISNUMBER(SEARCH(Transcripts[[#This Row],[RefSeq mRNA ID]], Table6['#name])), 0), 1)</f>
        <v>#N/A</v>
      </c>
      <c r="X185" s="43"/>
      <c r="Y185" s="43"/>
      <c r="Z185" t="s">
        <v>3951</v>
      </c>
      <c r="AC185" t="s">
        <v>103</v>
      </c>
      <c r="AD185" t="s">
        <v>27</v>
      </c>
      <c r="AE185" t="s">
        <v>3951</v>
      </c>
      <c r="AH185" t="s">
        <v>19241</v>
      </c>
      <c r="AI185" t="s">
        <v>1263</v>
      </c>
      <c r="AJ185">
        <v>999</v>
      </c>
    </row>
    <row r="186" spans="8:36" hidden="1" x14ac:dyDescent="0.3">
      <c r="H186" t="s">
        <v>125</v>
      </c>
      <c r="I186" t="s">
        <v>455</v>
      </c>
      <c r="J186" t="s">
        <v>456</v>
      </c>
      <c r="L186">
        <v>3781</v>
      </c>
      <c r="M186" t="s">
        <v>27</v>
      </c>
      <c r="N186" t="s">
        <v>457</v>
      </c>
      <c r="Q186">
        <v>2757</v>
      </c>
      <c r="R186" t="s">
        <v>96</v>
      </c>
      <c r="S186" t="s">
        <v>96</v>
      </c>
      <c r="T186" t="str">
        <f>IF(Transcripts[[#This Row],[List?]]="Y", Transcripts[[#This Row],[RefSeq mRNA ID]]&amp;IF(Transcripts[[#This Row],[Preferred?]]="Y", " (Preferred)", ""), "")</f>
        <v/>
      </c>
      <c r="V186" s="43" t="s">
        <v>18365</v>
      </c>
      <c r="W186" s="43" t="e">
        <f t="array" ref="W186">INDEX(Table6[#Data], MATCH(1, ISNUMBER(SEARCH(Transcripts[[#This Row],[RefSeq mRNA ID]], Table6['#name])), 0), 1)</f>
        <v>#N/A</v>
      </c>
      <c r="X186" s="43"/>
      <c r="Y186" s="43"/>
      <c r="Z186" t="s">
        <v>3870</v>
      </c>
      <c r="AC186" t="s">
        <v>103</v>
      </c>
      <c r="AD186" t="s">
        <v>27</v>
      </c>
      <c r="AE186" t="s">
        <v>3870</v>
      </c>
      <c r="AH186" t="s">
        <v>19100</v>
      </c>
      <c r="AI186" t="s">
        <v>1263</v>
      </c>
      <c r="AJ186">
        <v>999</v>
      </c>
    </row>
    <row r="187" spans="8:36" hidden="1" x14ac:dyDescent="0.3">
      <c r="H187" t="s">
        <v>125</v>
      </c>
      <c r="I187" t="s">
        <v>458</v>
      </c>
      <c r="J187" t="s">
        <v>459</v>
      </c>
      <c r="L187">
        <v>3299</v>
      </c>
      <c r="M187" t="s">
        <v>27</v>
      </c>
      <c r="N187" t="s">
        <v>460</v>
      </c>
      <c r="Q187" s="43">
        <v>2757</v>
      </c>
      <c r="R187" t="s">
        <v>96</v>
      </c>
      <c r="S187" s="43" t="s">
        <v>96</v>
      </c>
      <c r="T187" t="str">
        <f>IF(Transcripts[[#This Row],[List?]]="Y", Transcripts[[#This Row],[RefSeq mRNA ID]]&amp;IF(Transcripts[[#This Row],[Preferred?]]="Y", " (Preferred)", ""), "")</f>
        <v/>
      </c>
      <c r="V187" s="43" t="s">
        <v>18365</v>
      </c>
      <c r="W187" s="43" t="e">
        <f t="array" ref="W187">INDEX(Table6[#Data], MATCH(1, ISNUMBER(SEARCH(Transcripts[[#This Row],[RefSeq mRNA ID]], Table6['#name])), 0), 1)</f>
        <v>#N/A</v>
      </c>
      <c r="X187" s="43"/>
      <c r="Y187" s="43"/>
      <c r="Z187" t="s">
        <v>3955</v>
      </c>
      <c r="AC187" t="s">
        <v>103</v>
      </c>
      <c r="AD187" t="s">
        <v>27</v>
      </c>
      <c r="AE187" t="s">
        <v>3955</v>
      </c>
      <c r="AH187" t="s">
        <v>19242</v>
      </c>
      <c r="AI187" t="s">
        <v>1263</v>
      </c>
      <c r="AJ187">
        <v>999</v>
      </c>
    </row>
    <row r="188" spans="8:36" hidden="1" x14ac:dyDescent="0.3">
      <c r="H188" t="s">
        <v>125</v>
      </c>
      <c r="I188" t="s">
        <v>447</v>
      </c>
      <c r="L188">
        <v>549</v>
      </c>
      <c r="M188" t="s">
        <v>193</v>
      </c>
      <c r="N188" t="s">
        <v>448</v>
      </c>
      <c r="P188" t="s">
        <v>98</v>
      </c>
      <c r="Q188">
        <v>0</v>
      </c>
      <c r="R188" t="s">
        <v>96</v>
      </c>
      <c r="S188" t="s">
        <v>96</v>
      </c>
      <c r="T188" t="str">
        <f>IF(Transcripts[[#This Row],[List?]]="Y", Transcripts[[#This Row],[RefSeq mRNA ID]]&amp;IF(Transcripts[[#This Row],[Preferred?]]="Y", " (Preferred)", ""), "")</f>
        <v/>
      </c>
      <c r="V188" s="43" t="s">
        <v>18365</v>
      </c>
      <c r="W188" s="43" t="e">
        <f t="array" ref="W188">INDEX(Table6[#Data], MATCH(1, ISNUMBER(SEARCH(Transcripts[[#This Row],[RefSeq mRNA ID]], Table6['#name])), 0), 1)</f>
        <v>#N/A</v>
      </c>
      <c r="X188" s="43"/>
      <c r="Y188" s="43"/>
      <c r="Z188" t="s">
        <v>3953</v>
      </c>
      <c r="AC188" t="s">
        <v>103</v>
      </c>
      <c r="AD188" t="s">
        <v>27</v>
      </c>
      <c r="AE188" t="s">
        <v>3953</v>
      </c>
      <c r="AH188" t="s">
        <v>19101</v>
      </c>
      <c r="AI188" t="s">
        <v>1293</v>
      </c>
      <c r="AJ188">
        <v>51755</v>
      </c>
    </row>
    <row r="189" spans="8:36" hidden="1" x14ac:dyDescent="0.3">
      <c r="H189" t="s">
        <v>461</v>
      </c>
      <c r="I189" t="s">
        <v>477</v>
      </c>
      <c r="J189" t="s">
        <v>478</v>
      </c>
      <c r="K189" t="s">
        <v>18986</v>
      </c>
      <c r="L189">
        <v>13147</v>
      </c>
      <c r="M189" t="s">
        <v>27</v>
      </c>
      <c r="N189" t="s">
        <v>479</v>
      </c>
      <c r="O189" t="s">
        <v>480</v>
      </c>
      <c r="P189" t="s">
        <v>481</v>
      </c>
      <c r="Q189">
        <v>9171</v>
      </c>
      <c r="R189" t="s">
        <v>95</v>
      </c>
      <c r="S189" t="s">
        <v>95</v>
      </c>
      <c r="T189" t="str">
        <f>IF(Transcripts[[#This Row],[List?]]="Y", Transcripts[[#This Row],[RefSeq mRNA ID]]&amp;IF(Transcripts[[#This Row],[Preferred?]]="Y", " (Preferred)", ""), "")</f>
        <v>NM_000051.3 (Preferred)</v>
      </c>
      <c r="V189" s="43" t="s">
        <v>18366</v>
      </c>
      <c r="W189" s="43" t="e">
        <f t="array" ref="W189">INDEX(Table6[#Data], MATCH(1, ISNUMBER(SEARCH(Transcripts[[#This Row],[RefSeq mRNA ID]], Table6['#name])), 0), 1)</f>
        <v>#N/A</v>
      </c>
      <c r="X189" s="43"/>
      <c r="Y189" s="43"/>
      <c r="Z189" t="s">
        <v>3913</v>
      </c>
      <c r="AA189" t="s">
        <v>3914</v>
      </c>
      <c r="AB189">
        <v>1143</v>
      </c>
      <c r="AC189" t="s">
        <v>103</v>
      </c>
      <c r="AD189" t="s">
        <v>27</v>
      </c>
      <c r="AE189" t="s">
        <v>10095</v>
      </c>
      <c r="AH189" t="s">
        <v>19102</v>
      </c>
      <c r="AI189" t="s">
        <v>1293</v>
      </c>
      <c r="AJ189">
        <v>51755</v>
      </c>
    </row>
    <row r="190" spans="8:36" hidden="1" x14ac:dyDescent="0.3">
      <c r="H190" t="s">
        <v>461</v>
      </c>
      <c r="I190" t="s">
        <v>482</v>
      </c>
      <c r="J190" t="s">
        <v>483</v>
      </c>
      <c r="K190" t="s">
        <v>18987</v>
      </c>
      <c r="L190">
        <v>12954</v>
      </c>
      <c r="M190" t="s">
        <v>27</v>
      </c>
      <c r="N190" t="s">
        <v>484</v>
      </c>
      <c r="P190" t="s">
        <v>481</v>
      </c>
      <c r="Q190">
        <v>9171</v>
      </c>
      <c r="R190" t="s">
        <v>96</v>
      </c>
      <c r="S190" t="s">
        <v>95</v>
      </c>
      <c r="T190" t="str">
        <f>IF(Transcripts[[#This Row],[List?]]="Y", Transcripts[[#This Row],[RefSeq mRNA ID]]&amp;IF(Transcripts[[#This Row],[Preferred?]]="Y", " (Preferred)", ""), "")</f>
        <v>NM_001351834.1</v>
      </c>
      <c r="V190" s="43" t="s">
        <v>18366</v>
      </c>
      <c r="W190" s="43" t="e">
        <f t="array" ref="W190">INDEX(Table6[#Data], MATCH(1, ISNUMBER(SEARCH(Transcripts[[#This Row],[RefSeq mRNA ID]], Table6['#name])), 0), 1)</f>
        <v>#N/A</v>
      </c>
      <c r="X190" s="43"/>
      <c r="Y190" s="43"/>
      <c r="Z190" t="s">
        <v>2114</v>
      </c>
      <c r="AA190" t="s">
        <v>2115</v>
      </c>
      <c r="AB190">
        <v>2223</v>
      </c>
      <c r="AC190" t="s">
        <v>2071</v>
      </c>
      <c r="AD190" t="s">
        <v>27</v>
      </c>
      <c r="AE190" t="s">
        <v>10096</v>
      </c>
      <c r="AH190" t="s">
        <v>19103</v>
      </c>
      <c r="AI190" t="s">
        <v>1320</v>
      </c>
      <c r="AJ190">
        <v>1019</v>
      </c>
    </row>
    <row r="191" spans="8:36" hidden="1" x14ac:dyDescent="0.3">
      <c r="H191" t="s">
        <v>461</v>
      </c>
      <c r="I191" t="s">
        <v>18988</v>
      </c>
      <c r="J191" t="s">
        <v>18989</v>
      </c>
      <c r="K191" t="s">
        <v>18990</v>
      </c>
      <c r="P191" t="s">
        <v>18991</v>
      </c>
      <c r="R191" t="s">
        <v>96</v>
      </c>
      <c r="S191" t="s">
        <v>95</v>
      </c>
      <c r="T191" t="str">
        <f>IF(Transcripts[[#This Row],[List?]]="Y", Transcripts[[#This Row],[RefSeq mRNA ID]]&amp;IF(Transcripts[[#This Row],[Preferred?]]="Y", " (Preferred)", ""), "")</f>
        <v>NM_001351835.1</v>
      </c>
      <c r="V191" s="43"/>
      <c r="W191" s="43" t="e">
        <f t="array" ref="W191">INDEX(Table6[#Data], MATCH(1, ISNUMBER(SEARCH(Transcripts[[#This Row],[RefSeq mRNA ID]], Table6['#name])), 0), 1)</f>
        <v>#N/A</v>
      </c>
      <c r="X191" s="43"/>
      <c r="Y191" s="43"/>
      <c r="Z191" t="s">
        <v>2104</v>
      </c>
      <c r="AA191" t="s">
        <v>2105</v>
      </c>
      <c r="AB191">
        <v>2223</v>
      </c>
      <c r="AC191" t="s">
        <v>2071</v>
      </c>
      <c r="AD191" t="s">
        <v>27</v>
      </c>
      <c r="AE191" t="s">
        <v>10097</v>
      </c>
      <c r="AH191" t="s">
        <v>19105</v>
      </c>
      <c r="AI191" t="s">
        <v>1367</v>
      </c>
      <c r="AJ191">
        <v>1021</v>
      </c>
    </row>
    <row r="192" spans="8:36" hidden="1" x14ac:dyDescent="0.3">
      <c r="H192" t="s">
        <v>461</v>
      </c>
      <c r="I192" t="s">
        <v>485</v>
      </c>
      <c r="J192" t="s">
        <v>486</v>
      </c>
      <c r="L192">
        <v>4841</v>
      </c>
      <c r="M192" t="s">
        <v>27</v>
      </c>
      <c r="N192" t="s">
        <v>487</v>
      </c>
      <c r="Q192">
        <v>4108</v>
      </c>
      <c r="R192" t="s">
        <v>96</v>
      </c>
      <c r="S192" t="s">
        <v>96</v>
      </c>
      <c r="T192" t="str">
        <f>IF(Transcripts[[#This Row],[List?]]="Y", Transcripts[[#This Row],[RefSeq mRNA ID]]&amp;IF(Transcripts[[#This Row],[Preferred?]]="Y", " (Preferred)", ""), "")</f>
        <v/>
      </c>
      <c r="V192" s="43" t="s">
        <v>18366</v>
      </c>
      <c r="W192" s="43" t="e">
        <f t="array" ref="W192">INDEX(Table6[#Data], MATCH(1, ISNUMBER(SEARCH(Transcripts[[#This Row],[RefSeq mRNA ID]], Table6['#name])), 0), 1)</f>
        <v>#N/A</v>
      </c>
      <c r="X192" s="43"/>
      <c r="Y192" s="43"/>
      <c r="Z192" t="s">
        <v>2078</v>
      </c>
      <c r="AC192" t="s">
        <v>2071</v>
      </c>
      <c r="AD192" t="s">
        <v>27</v>
      </c>
      <c r="AE192" t="s">
        <v>2078</v>
      </c>
      <c r="AH192" t="s">
        <v>19104</v>
      </c>
      <c r="AI192" t="s">
        <v>1367</v>
      </c>
      <c r="AJ192">
        <v>1021</v>
      </c>
    </row>
    <row r="193" spans="8:36" hidden="1" x14ac:dyDescent="0.3">
      <c r="H193" t="s">
        <v>461</v>
      </c>
      <c r="I193" t="s">
        <v>488</v>
      </c>
      <c r="J193" t="s">
        <v>489</v>
      </c>
      <c r="L193">
        <v>1513</v>
      </c>
      <c r="M193" t="s">
        <v>27</v>
      </c>
      <c r="N193" t="s">
        <v>490</v>
      </c>
      <c r="Q193">
        <v>468</v>
      </c>
      <c r="R193" t="s">
        <v>96</v>
      </c>
      <c r="S193" t="s">
        <v>96</v>
      </c>
      <c r="T193" t="str">
        <f>IF(Transcripts[[#This Row],[List?]]="Y", Transcripts[[#This Row],[RefSeq mRNA ID]]&amp;IF(Transcripts[[#This Row],[Preferred?]]="Y", " (Preferred)", ""), "")</f>
        <v/>
      </c>
      <c r="V193" s="43" t="s">
        <v>18366</v>
      </c>
      <c r="W193" s="43" t="e">
        <f t="array" ref="W193">INDEX(Table6[#Data], MATCH(1, ISNUMBER(SEARCH(Transcripts[[#This Row],[RefSeq mRNA ID]], Table6['#name])), 0), 1)</f>
        <v>#N/A</v>
      </c>
      <c r="X193" s="43"/>
      <c r="Y193" s="43"/>
      <c r="Z193" t="s">
        <v>2072</v>
      </c>
      <c r="AC193" t="s">
        <v>2071</v>
      </c>
      <c r="AD193" t="s">
        <v>27</v>
      </c>
      <c r="AE193" t="s">
        <v>2072</v>
      </c>
      <c r="AH193" t="s">
        <v>19108</v>
      </c>
      <c r="AI193" t="s">
        <v>1381</v>
      </c>
      <c r="AJ193">
        <v>1029</v>
      </c>
    </row>
    <row r="194" spans="8:36" hidden="1" x14ac:dyDescent="0.3">
      <c r="H194" t="s">
        <v>461</v>
      </c>
      <c r="I194" t="s">
        <v>491</v>
      </c>
      <c r="J194" t="s">
        <v>492</v>
      </c>
      <c r="L194">
        <v>595</v>
      </c>
      <c r="M194" t="s">
        <v>27</v>
      </c>
      <c r="N194" t="s">
        <v>493</v>
      </c>
      <c r="Q194">
        <v>463</v>
      </c>
      <c r="R194" t="s">
        <v>96</v>
      </c>
      <c r="S194" t="s">
        <v>96</v>
      </c>
      <c r="T194" t="str">
        <f>IF(Transcripts[[#This Row],[List?]]="Y", Transcripts[[#This Row],[RefSeq mRNA ID]]&amp;IF(Transcripts[[#This Row],[Preferred?]]="Y", " (Preferred)", ""), "")</f>
        <v/>
      </c>
      <c r="V194" s="43" t="s">
        <v>18366</v>
      </c>
      <c r="W194" s="43" t="e">
        <f t="array" ref="W194">INDEX(Table6[#Data], MATCH(1, ISNUMBER(SEARCH(Transcripts[[#This Row],[RefSeq mRNA ID]], Table6['#name])), 0), 1)</f>
        <v>#N/A</v>
      </c>
      <c r="X194" s="43"/>
      <c r="Y194" s="43"/>
      <c r="Z194" t="s">
        <v>2158</v>
      </c>
      <c r="AC194" t="s">
        <v>2071</v>
      </c>
      <c r="AD194" t="s">
        <v>27</v>
      </c>
      <c r="AE194" t="s">
        <v>2158</v>
      </c>
      <c r="AH194" t="s">
        <v>19107</v>
      </c>
      <c r="AI194" t="s">
        <v>1381</v>
      </c>
      <c r="AJ194">
        <v>1029</v>
      </c>
    </row>
    <row r="195" spans="8:36" hidden="1" x14ac:dyDescent="0.3">
      <c r="H195" t="s">
        <v>461</v>
      </c>
      <c r="I195" t="s">
        <v>494</v>
      </c>
      <c r="J195" t="s">
        <v>495</v>
      </c>
      <c r="L195">
        <v>582</v>
      </c>
      <c r="M195" t="s">
        <v>27</v>
      </c>
      <c r="N195" t="s">
        <v>496</v>
      </c>
      <c r="Q195" s="43">
        <v>405</v>
      </c>
      <c r="R195" t="s">
        <v>96</v>
      </c>
      <c r="S195" s="43" t="s">
        <v>96</v>
      </c>
      <c r="T195" t="str">
        <f>IF(Transcripts[[#This Row],[List?]]="Y", Transcripts[[#This Row],[RefSeq mRNA ID]]&amp;IF(Transcripts[[#This Row],[Preferred?]]="Y", " (Preferred)", ""), "")</f>
        <v/>
      </c>
      <c r="V195" s="43" t="s">
        <v>18366</v>
      </c>
      <c r="W195" s="43" t="e">
        <f t="array" ref="W195">INDEX(Table6[#Data], MATCH(1, ISNUMBER(SEARCH(Transcripts[[#This Row],[RefSeq mRNA ID]], Table6['#name])), 0), 1)</f>
        <v>#N/A</v>
      </c>
      <c r="X195" s="43"/>
      <c r="Y195" s="43"/>
      <c r="Z195" t="s">
        <v>2084</v>
      </c>
      <c r="AC195" t="s">
        <v>2071</v>
      </c>
      <c r="AD195" t="s">
        <v>27</v>
      </c>
      <c r="AE195" t="s">
        <v>2084</v>
      </c>
      <c r="AH195" t="s">
        <v>19106</v>
      </c>
      <c r="AI195" t="s">
        <v>1381</v>
      </c>
      <c r="AJ195">
        <v>1029</v>
      </c>
    </row>
    <row r="196" spans="8:36" hidden="1" x14ac:dyDescent="0.3">
      <c r="H196" t="s">
        <v>461</v>
      </c>
      <c r="I196" t="s">
        <v>497</v>
      </c>
      <c r="J196" t="s">
        <v>498</v>
      </c>
      <c r="L196">
        <v>481</v>
      </c>
      <c r="M196" t="s">
        <v>27</v>
      </c>
      <c r="N196" t="s">
        <v>499</v>
      </c>
      <c r="Q196">
        <v>280</v>
      </c>
      <c r="R196" t="s">
        <v>96</v>
      </c>
      <c r="S196" t="s">
        <v>96</v>
      </c>
      <c r="T196" t="str">
        <f>IF(Transcripts[[#This Row],[List?]]="Y", Transcripts[[#This Row],[RefSeq mRNA ID]]&amp;IF(Transcripts[[#This Row],[Preferred?]]="Y", " (Preferred)", ""), "")</f>
        <v/>
      </c>
      <c r="V196" s="43" t="s">
        <v>18366</v>
      </c>
      <c r="W196" s="43" t="e">
        <f t="array" ref="W196">INDEX(Table6[#Data], MATCH(1, ISNUMBER(SEARCH(Transcripts[[#This Row],[RefSeq mRNA ID]], Table6['#name])), 0), 1)</f>
        <v>#N/A</v>
      </c>
      <c r="X196" s="43"/>
      <c r="Y196" s="43"/>
      <c r="Z196" t="s">
        <v>2136</v>
      </c>
      <c r="AA196" t="s">
        <v>2137</v>
      </c>
      <c r="AB196">
        <v>535</v>
      </c>
      <c r="AC196" t="s">
        <v>2071</v>
      </c>
      <c r="AD196" t="s">
        <v>27</v>
      </c>
      <c r="AE196" t="s">
        <v>10098</v>
      </c>
      <c r="AH196" t="s">
        <v>19243</v>
      </c>
      <c r="AI196" t="s">
        <v>1381</v>
      </c>
      <c r="AJ196">
        <v>1029</v>
      </c>
    </row>
    <row r="197" spans="8:36" hidden="1" x14ac:dyDescent="0.3">
      <c r="H197" t="s">
        <v>461</v>
      </c>
      <c r="I197" t="s">
        <v>462</v>
      </c>
      <c r="J197" t="s">
        <v>463</v>
      </c>
      <c r="L197">
        <v>502</v>
      </c>
      <c r="M197" t="s">
        <v>187</v>
      </c>
      <c r="N197" t="s">
        <v>464</v>
      </c>
      <c r="P197" t="s">
        <v>98</v>
      </c>
      <c r="Q197">
        <v>233</v>
      </c>
      <c r="R197" t="s">
        <v>96</v>
      </c>
      <c r="S197" t="s">
        <v>96</v>
      </c>
      <c r="T197" t="str">
        <f>IF(Transcripts[[#This Row],[List?]]="Y", Transcripts[[#This Row],[RefSeq mRNA ID]]&amp;IF(Transcripts[[#This Row],[Preferred?]]="Y", " (Preferred)", ""), "")</f>
        <v/>
      </c>
      <c r="V197" s="43" t="s">
        <v>18366</v>
      </c>
      <c r="W197" s="43" t="e">
        <f t="array" ref="W197">INDEX(Table6[#Data], MATCH(1, ISNUMBER(SEARCH(Transcripts[[#This Row],[RefSeq mRNA ID]], Table6['#name])), 0), 1)</f>
        <v>#N/A</v>
      </c>
      <c r="X197" s="43"/>
      <c r="Y197" s="43"/>
      <c r="Z197" t="s">
        <v>2126</v>
      </c>
      <c r="AA197" t="s">
        <v>2127</v>
      </c>
      <c r="AB197">
        <v>389</v>
      </c>
      <c r="AC197" t="s">
        <v>2071</v>
      </c>
      <c r="AD197" t="s">
        <v>27</v>
      </c>
      <c r="AE197" t="s">
        <v>10099</v>
      </c>
      <c r="AH197" t="s">
        <v>19109</v>
      </c>
      <c r="AI197" t="s">
        <v>1433</v>
      </c>
      <c r="AJ197">
        <v>1030</v>
      </c>
    </row>
    <row r="198" spans="8:36" hidden="1" x14ac:dyDescent="0.3">
      <c r="H198" t="s">
        <v>461</v>
      </c>
      <c r="I198" t="s">
        <v>465</v>
      </c>
      <c r="L198">
        <v>880</v>
      </c>
      <c r="M198" t="s">
        <v>193</v>
      </c>
      <c r="N198" t="s">
        <v>466</v>
      </c>
      <c r="P198" t="s">
        <v>98</v>
      </c>
      <c r="Q198">
        <v>0</v>
      </c>
      <c r="R198" t="s">
        <v>96</v>
      </c>
      <c r="S198" t="s">
        <v>96</v>
      </c>
      <c r="T198" t="str">
        <f>IF(Transcripts[[#This Row],[List?]]="Y", Transcripts[[#This Row],[RefSeq mRNA ID]]&amp;IF(Transcripts[[#This Row],[Preferred?]]="Y", " (Preferred)", ""), "")</f>
        <v/>
      </c>
      <c r="V198" s="43" t="s">
        <v>18366</v>
      </c>
      <c r="W198" s="43" t="e">
        <f t="array" ref="W198">INDEX(Table6[#Data], MATCH(1, ISNUMBER(SEARCH(Transcripts[[#This Row],[RefSeq mRNA ID]], Table6['#name])), 0), 1)</f>
        <v>#N/A</v>
      </c>
      <c r="X198" s="43"/>
      <c r="Y198" s="43"/>
      <c r="Z198" t="s">
        <v>2164</v>
      </c>
      <c r="AC198" t="s">
        <v>2071</v>
      </c>
      <c r="AD198" t="s">
        <v>27</v>
      </c>
      <c r="AE198" t="s">
        <v>2164</v>
      </c>
      <c r="AH198" t="s">
        <v>19110</v>
      </c>
      <c r="AI198" t="s">
        <v>1433</v>
      </c>
      <c r="AJ198">
        <v>1030</v>
      </c>
    </row>
    <row r="199" spans="8:36" hidden="1" x14ac:dyDescent="0.3">
      <c r="H199" t="s">
        <v>461</v>
      </c>
      <c r="I199" t="s">
        <v>467</v>
      </c>
      <c r="L199">
        <v>705</v>
      </c>
      <c r="M199" t="s">
        <v>193</v>
      </c>
      <c r="N199" t="s">
        <v>468</v>
      </c>
      <c r="P199" t="s">
        <v>98</v>
      </c>
      <c r="Q199">
        <v>0</v>
      </c>
      <c r="R199" t="s">
        <v>96</v>
      </c>
      <c r="S199" t="s">
        <v>96</v>
      </c>
      <c r="T199" t="str">
        <f>IF(Transcripts[[#This Row],[List?]]="Y", Transcripts[[#This Row],[RefSeq mRNA ID]]&amp;IF(Transcripts[[#This Row],[Preferred?]]="Y", " (Preferred)", ""), "")</f>
        <v/>
      </c>
      <c r="V199" s="43" t="s">
        <v>18366</v>
      </c>
      <c r="W199" s="43" t="e">
        <f t="array" ref="W199">INDEX(Table6[#Data], MATCH(1, ISNUMBER(SEARCH(Transcripts[[#This Row],[RefSeq mRNA ID]], Table6['#name])), 0), 1)</f>
        <v>#N/A</v>
      </c>
      <c r="X199" s="43"/>
      <c r="Y199" s="43"/>
      <c r="Z199" t="s">
        <v>2147</v>
      </c>
      <c r="AA199" t="s">
        <v>2148</v>
      </c>
      <c r="AB199">
        <v>144</v>
      </c>
      <c r="AC199" t="s">
        <v>2071</v>
      </c>
      <c r="AD199" t="s">
        <v>27</v>
      </c>
      <c r="AE199" t="s">
        <v>10100</v>
      </c>
      <c r="AH199" t="s">
        <v>19111</v>
      </c>
      <c r="AI199" t="s">
        <v>1447</v>
      </c>
      <c r="AJ199">
        <v>1031</v>
      </c>
    </row>
    <row r="200" spans="8:36" hidden="1" x14ac:dyDescent="0.3">
      <c r="H200" t="s">
        <v>461</v>
      </c>
      <c r="I200" t="s">
        <v>469</v>
      </c>
      <c r="L200">
        <v>610</v>
      </c>
      <c r="M200" t="s">
        <v>193</v>
      </c>
      <c r="N200" t="s">
        <v>470</v>
      </c>
      <c r="P200" t="s">
        <v>98</v>
      </c>
      <c r="Q200">
        <v>0</v>
      </c>
      <c r="R200" t="s">
        <v>96</v>
      </c>
      <c r="S200" t="s">
        <v>96</v>
      </c>
      <c r="T200" t="str">
        <f>IF(Transcripts[[#This Row],[List?]]="Y", Transcripts[[#This Row],[RefSeq mRNA ID]]&amp;IF(Transcripts[[#This Row],[Preferred?]]="Y", " (Preferred)", ""), "")</f>
        <v/>
      </c>
      <c r="V200" s="43" t="s">
        <v>18366</v>
      </c>
      <c r="W200" s="43" t="e">
        <f t="array" ref="W200">INDEX(Table6[#Data], MATCH(1, ISNUMBER(SEARCH(Transcripts[[#This Row],[RefSeq mRNA ID]], Table6['#name])), 0), 1)</f>
        <v>#N/A</v>
      </c>
      <c r="X200" s="43"/>
      <c r="Y200" s="43"/>
      <c r="Z200" t="s">
        <v>2090</v>
      </c>
      <c r="AC200" t="s">
        <v>2071</v>
      </c>
      <c r="AD200" t="s">
        <v>27</v>
      </c>
      <c r="AE200" t="s">
        <v>2090</v>
      </c>
      <c r="AH200" t="s">
        <v>19112</v>
      </c>
      <c r="AI200" t="s">
        <v>1447</v>
      </c>
      <c r="AJ200">
        <v>1031</v>
      </c>
    </row>
    <row r="201" spans="8:36" hidden="1" x14ac:dyDescent="0.3">
      <c r="H201" t="s">
        <v>461</v>
      </c>
      <c r="I201" t="s">
        <v>471</v>
      </c>
      <c r="L201">
        <v>305</v>
      </c>
      <c r="M201" t="s">
        <v>193</v>
      </c>
      <c r="N201" t="s">
        <v>472</v>
      </c>
      <c r="P201" t="s">
        <v>98</v>
      </c>
      <c r="Q201">
        <v>0</v>
      </c>
      <c r="R201" t="s">
        <v>96</v>
      </c>
      <c r="S201" t="s">
        <v>96</v>
      </c>
      <c r="T201" t="str">
        <f>IF(Transcripts[[#This Row],[List?]]="Y", Transcripts[[#This Row],[RefSeq mRNA ID]]&amp;IF(Transcripts[[#This Row],[Preferred?]]="Y", " (Preferred)", ""), "")</f>
        <v/>
      </c>
      <c r="V201" s="43" t="s">
        <v>18366</v>
      </c>
      <c r="W201" s="43" t="e">
        <f t="array" ref="W201">INDEX(Table6[#Data], MATCH(1, ISNUMBER(SEARCH(Transcripts[[#This Row],[RefSeq mRNA ID]], Table6['#name])), 0), 1)</f>
        <v>#N/A</v>
      </c>
      <c r="X201" s="43"/>
      <c r="Y201" s="43"/>
      <c r="Z201" t="s">
        <v>4075</v>
      </c>
      <c r="AA201" t="s">
        <v>4076</v>
      </c>
      <c r="AB201">
        <v>1896</v>
      </c>
      <c r="AC201" t="s">
        <v>4059</v>
      </c>
      <c r="AD201" t="s">
        <v>27</v>
      </c>
      <c r="AE201" t="s">
        <v>10101</v>
      </c>
      <c r="AH201" t="s">
        <v>18862</v>
      </c>
      <c r="AI201" t="s">
        <v>33</v>
      </c>
      <c r="AJ201">
        <v>1050</v>
      </c>
    </row>
    <row r="202" spans="8:36" hidden="1" x14ac:dyDescent="0.3">
      <c r="H202" t="s">
        <v>461</v>
      </c>
      <c r="I202" t="s">
        <v>473</v>
      </c>
      <c r="L202">
        <v>258</v>
      </c>
      <c r="M202" t="s">
        <v>193</v>
      </c>
      <c r="N202" t="s">
        <v>474</v>
      </c>
      <c r="P202" t="s">
        <v>98</v>
      </c>
      <c r="Q202">
        <v>0</v>
      </c>
      <c r="R202" t="s">
        <v>96</v>
      </c>
      <c r="S202" t="s">
        <v>96</v>
      </c>
      <c r="T202" t="str">
        <f>IF(Transcripts[[#This Row],[List?]]="Y", Transcripts[[#This Row],[RefSeq mRNA ID]]&amp;IF(Transcripts[[#This Row],[Preferred?]]="Y", " (Preferred)", ""), "")</f>
        <v/>
      </c>
      <c r="V202" s="43" t="s">
        <v>18366</v>
      </c>
      <c r="W202" s="43" t="e">
        <f t="array" ref="W202">INDEX(Table6[#Data], MATCH(1, ISNUMBER(SEARCH(Transcripts[[#This Row],[RefSeq mRNA ID]], Table6['#name])), 0), 1)</f>
        <v>#N/A</v>
      </c>
      <c r="X202" s="43"/>
      <c r="Y202" s="43"/>
      <c r="Z202" t="s">
        <v>4086</v>
      </c>
      <c r="AA202" t="s">
        <v>4087</v>
      </c>
      <c r="AB202">
        <v>1629</v>
      </c>
      <c r="AC202" t="s">
        <v>4059</v>
      </c>
      <c r="AD202" t="s">
        <v>27</v>
      </c>
      <c r="AE202" t="s">
        <v>10102</v>
      </c>
      <c r="AH202" t="s">
        <v>18864</v>
      </c>
      <c r="AI202" t="s">
        <v>33</v>
      </c>
      <c r="AJ202">
        <v>1050</v>
      </c>
    </row>
    <row r="203" spans="8:36" hidden="1" x14ac:dyDescent="0.3">
      <c r="H203" t="s">
        <v>461</v>
      </c>
      <c r="I203" t="s">
        <v>475</v>
      </c>
      <c r="L203">
        <v>234</v>
      </c>
      <c r="M203" t="s">
        <v>193</v>
      </c>
      <c r="N203" t="s">
        <v>476</v>
      </c>
      <c r="P203" t="s">
        <v>98</v>
      </c>
      <c r="Q203">
        <v>0</v>
      </c>
      <c r="R203" t="s">
        <v>96</v>
      </c>
      <c r="S203" t="s">
        <v>96</v>
      </c>
      <c r="T203" t="str">
        <f>IF(Transcripts[[#This Row],[List?]]="Y", Transcripts[[#This Row],[RefSeq mRNA ID]]&amp;IF(Transcripts[[#This Row],[Preferred?]]="Y", " (Preferred)", ""), "")</f>
        <v/>
      </c>
      <c r="V203" s="43" t="s">
        <v>18366</v>
      </c>
      <c r="W203" s="43" t="e">
        <f t="array" ref="W203">INDEX(Table6[#Data], MATCH(1, ISNUMBER(SEARCH(Transcripts[[#This Row],[RefSeq mRNA ID]], Table6['#name])), 0), 1)</f>
        <v>#N/A</v>
      </c>
      <c r="X203" s="43"/>
      <c r="Y203" s="43"/>
      <c r="Z203" t="s">
        <v>4063</v>
      </c>
      <c r="AA203" t="s">
        <v>4064</v>
      </c>
      <c r="AB203">
        <v>1070</v>
      </c>
      <c r="AC203" t="s">
        <v>4059</v>
      </c>
      <c r="AD203" t="s">
        <v>27</v>
      </c>
      <c r="AE203" t="s">
        <v>10103</v>
      </c>
      <c r="AH203" t="s">
        <v>18863</v>
      </c>
      <c r="AI203" t="s">
        <v>33</v>
      </c>
      <c r="AJ203">
        <v>1050</v>
      </c>
    </row>
    <row r="204" spans="8:36" hidden="1" x14ac:dyDescent="0.3">
      <c r="H204" t="s">
        <v>461</v>
      </c>
      <c r="I204" t="s">
        <v>500</v>
      </c>
      <c r="L204">
        <v>5912</v>
      </c>
      <c r="M204" t="s">
        <v>210</v>
      </c>
      <c r="N204" t="s">
        <v>501</v>
      </c>
      <c r="P204" t="s">
        <v>98</v>
      </c>
      <c r="Q204">
        <v>0</v>
      </c>
      <c r="R204" t="s">
        <v>96</v>
      </c>
      <c r="S204" t="s">
        <v>96</v>
      </c>
      <c r="T204" t="str">
        <f>IF(Transcripts[[#This Row],[List?]]="Y", Transcripts[[#This Row],[RefSeq mRNA ID]]&amp;IF(Transcripts[[#This Row],[Preferred?]]="Y", " (Preferred)", ""), "")</f>
        <v/>
      </c>
      <c r="V204" s="43" t="s">
        <v>18366</v>
      </c>
      <c r="W204" s="43" t="e">
        <f t="array" ref="W204">INDEX(Table6[#Data], MATCH(1, ISNUMBER(SEARCH(Transcripts[[#This Row],[RefSeq mRNA ID]], Table6['#name])), 0), 1)</f>
        <v>#N/A</v>
      </c>
      <c r="X204" s="43"/>
      <c r="Y204" s="43"/>
      <c r="Z204" t="s">
        <v>4083</v>
      </c>
      <c r="AA204" t="s">
        <v>4084</v>
      </c>
      <c r="AB204">
        <v>1563</v>
      </c>
      <c r="AC204" t="s">
        <v>4059</v>
      </c>
      <c r="AD204" t="s">
        <v>27</v>
      </c>
      <c r="AE204" t="s">
        <v>10104</v>
      </c>
      <c r="AH204" t="s">
        <v>18861</v>
      </c>
      <c r="AI204" t="s">
        <v>33</v>
      </c>
      <c r="AJ204">
        <v>1050</v>
      </c>
    </row>
    <row r="205" spans="8:36" hidden="1" x14ac:dyDescent="0.3">
      <c r="H205" t="s">
        <v>461</v>
      </c>
      <c r="I205" t="s">
        <v>502</v>
      </c>
      <c r="L205">
        <v>5718</v>
      </c>
      <c r="M205" t="s">
        <v>210</v>
      </c>
      <c r="N205" t="s">
        <v>503</v>
      </c>
      <c r="P205" t="s">
        <v>98</v>
      </c>
      <c r="Q205">
        <v>0</v>
      </c>
      <c r="R205" t="s">
        <v>96</v>
      </c>
      <c r="S205" t="s">
        <v>96</v>
      </c>
      <c r="T205" t="str">
        <f>IF(Transcripts[[#This Row],[List?]]="Y", Transcripts[[#This Row],[RefSeq mRNA ID]]&amp;IF(Transcripts[[#This Row],[Preferred?]]="Y", " (Preferred)", ""), "")</f>
        <v/>
      </c>
      <c r="V205" s="43" t="s">
        <v>18366</v>
      </c>
      <c r="W205" s="43" t="e">
        <f t="array" ref="W205">INDEX(Table6[#Data], MATCH(1, ISNUMBER(SEARCH(Transcripts[[#This Row],[RefSeq mRNA ID]], Table6['#name])), 0), 1)</f>
        <v>#N/A</v>
      </c>
      <c r="X205" s="43"/>
      <c r="Y205" s="43"/>
      <c r="Z205" t="s">
        <v>4069</v>
      </c>
      <c r="AA205" t="s">
        <v>4070</v>
      </c>
      <c r="AB205">
        <v>744</v>
      </c>
      <c r="AC205" t="s">
        <v>4059</v>
      </c>
      <c r="AD205" t="s">
        <v>27</v>
      </c>
      <c r="AE205" t="s">
        <v>10105</v>
      </c>
      <c r="AH205" t="s">
        <v>19113</v>
      </c>
      <c r="AI205" t="s">
        <v>1463</v>
      </c>
      <c r="AJ205">
        <v>1111</v>
      </c>
    </row>
    <row r="206" spans="8:36" hidden="1" x14ac:dyDescent="0.3">
      <c r="H206" t="s">
        <v>461</v>
      </c>
      <c r="I206" t="s">
        <v>504</v>
      </c>
      <c r="L206">
        <v>3354</v>
      </c>
      <c r="M206" t="s">
        <v>210</v>
      </c>
      <c r="N206" t="s">
        <v>505</v>
      </c>
      <c r="P206" t="s">
        <v>98</v>
      </c>
      <c r="Q206">
        <v>0</v>
      </c>
      <c r="R206" t="s">
        <v>96</v>
      </c>
      <c r="S206" t="s">
        <v>96</v>
      </c>
      <c r="T206" t="str">
        <f>IF(Transcripts[[#This Row],[List?]]="Y", Transcripts[[#This Row],[RefSeq mRNA ID]]&amp;IF(Transcripts[[#This Row],[Preferred?]]="Y", " (Preferred)", ""), "")</f>
        <v/>
      </c>
      <c r="V206" s="43" t="s">
        <v>18366</v>
      </c>
      <c r="W206" s="43" t="e">
        <f t="array" ref="W206">INDEX(Table6[#Data], MATCH(1, ISNUMBER(SEARCH(Transcripts[[#This Row],[RefSeq mRNA ID]], Table6['#name])), 0), 1)</f>
        <v>#N/A</v>
      </c>
      <c r="X206" s="43"/>
      <c r="Y206" s="43"/>
      <c r="Z206" t="s">
        <v>4066</v>
      </c>
      <c r="AA206" t="s">
        <v>4067</v>
      </c>
      <c r="AB206">
        <v>837</v>
      </c>
      <c r="AC206" t="s">
        <v>4059</v>
      </c>
      <c r="AD206" t="s">
        <v>27</v>
      </c>
      <c r="AE206" t="s">
        <v>10106</v>
      </c>
      <c r="AH206" t="s">
        <v>19116</v>
      </c>
      <c r="AI206" t="s">
        <v>1463</v>
      </c>
      <c r="AJ206">
        <v>1111</v>
      </c>
    </row>
    <row r="207" spans="8:36" hidden="1" x14ac:dyDescent="0.3">
      <c r="H207" t="s">
        <v>461</v>
      </c>
      <c r="I207" t="s">
        <v>506</v>
      </c>
      <c r="L207">
        <v>1731</v>
      </c>
      <c r="M207" t="s">
        <v>210</v>
      </c>
      <c r="N207" t="s">
        <v>507</v>
      </c>
      <c r="P207" t="s">
        <v>98</v>
      </c>
      <c r="Q207">
        <v>0</v>
      </c>
      <c r="R207" t="s">
        <v>96</v>
      </c>
      <c r="S207" t="s">
        <v>96</v>
      </c>
      <c r="T207" t="str">
        <f>IF(Transcripts[[#This Row],[List?]]="Y", Transcripts[[#This Row],[RefSeq mRNA ID]]&amp;IF(Transcripts[[#This Row],[Preferred?]]="Y", " (Preferred)", ""), "")</f>
        <v/>
      </c>
      <c r="V207" s="43" t="s">
        <v>18366</v>
      </c>
      <c r="W207" s="43" t="e">
        <f t="array" ref="W207">INDEX(Table6[#Data], MATCH(1, ISNUMBER(SEARCH(Transcripts[[#This Row],[RefSeq mRNA ID]], Table6['#name])), 0), 1)</f>
        <v>#N/A</v>
      </c>
      <c r="X207" s="43"/>
      <c r="Y207" s="43"/>
      <c r="Z207" t="s">
        <v>4072</v>
      </c>
      <c r="AA207" t="s">
        <v>4073</v>
      </c>
      <c r="AB207">
        <v>126</v>
      </c>
      <c r="AC207" t="s">
        <v>4059</v>
      </c>
      <c r="AD207" t="s">
        <v>27</v>
      </c>
      <c r="AE207" t="s">
        <v>10107</v>
      </c>
      <c r="AH207" t="s">
        <v>19115</v>
      </c>
      <c r="AI207" t="s">
        <v>1463</v>
      </c>
      <c r="AJ207">
        <v>1111</v>
      </c>
    </row>
    <row r="208" spans="8:36" hidden="1" x14ac:dyDescent="0.3">
      <c r="H208" t="s">
        <v>461</v>
      </c>
      <c r="I208" t="s">
        <v>508</v>
      </c>
      <c r="L208">
        <v>740</v>
      </c>
      <c r="M208" t="s">
        <v>210</v>
      </c>
      <c r="N208" t="s">
        <v>509</v>
      </c>
      <c r="P208" t="s">
        <v>98</v>
      </c>
      <c r="Q208">
        <v>0</v>
      </c>
      <c r="R208" t="s">
        <v>96</v>
      </c>
      <c r="S208" t="s">
        <v>96</v>
      </c>
      <c r="T208" t="str">
        <f>IF(Transcripts[[#This Row],[List?]]="Y", Transcripts[[#This Row],[RefSeq mRNA ID]]&amp;IF(Transcripts[[#This Row],[Preferred?]]="Y", " (Preferred)", ""), "")</f>
        <v/>
      </c>
      <c r="V208" s="43" t="s">
        <v>18366</v>
      </c>
      <c r="W208" s="43" t="e">
        <f t="array" ref="W208">INDEX(Table6[#Data], MATCH(1, ISNUMBER(SEARCH(Transcripts[[#This Row],[RefSeq mRNA ID]], Table6['#name])), 0), 1)</f>
        <v>#N/A</v>
      </c>
      <c r="X208" s="43"/>
      <c r="Y208" s="43"/>
      <c r="Z208" t="s">
        <v>4098</v>
      </c>
      <c r="AA208" t="s">
        <v>4099</v>
      </c>
      <c r="AB208">
        <v>345</v>
      </c>
      <c r="AC208" t="s">
        <v>4059</v>
      </c>
      <c r="AD208" t="s">
        <v>27</v>
      </c>
      <c r="AE208" t="s">
        <v>10108</v>
      </c>
      <c r="AH208" t="s">
        <v>19114</v>
      </c>
      <c r="AI208" t="s">
        <v>1463</v>
      </c>
      <c r="AJ208">
        <v>1111</v>
      </c>
    </row>
    <row r="209" spans="8:36" hidden="1" x14ac:dyDescent="0.3">
      <c r="H209" t="s">
        <v>461</v>
      </c>
      <c r="I209" t="s">
        <v>510</v>
      </c>
      <c r="L209">
        <v>725</v>
      </c>
      <c r="M209" t="s">
        <v>210</v>
      </c>
      <c r="N209" t="s">
        <v>511</v>
      </c>
      <c r="P209" t="s">
        <v>98</v>
      </c>
      <c r="Q209">
        <v>0</v>
      </c>
      <c r="R209" t="s">
        <v>96</v>
      </c>
      <c r="S209" t="s">
        <v>96</v>
      </c>
      <c r="T209" t="str">
        <f>IF(Transcripts[[#This Row],[List?]]="Y", Transcripts[[#This Row],[RefSeq mRNA ID]]&amp;IF(Transcripts[[#This Row],[Preferred?]]="Y", " (Preferred)", ""), "")</f>
        <v/>
      </c>
      <c r="V209" s="43" t="s">
        <v>18366</v>
      </c>
      <c r="W209" s="43" t="e">
        <f t="array" ref="W209">INDEX(Table6[#Data], MATCH(1, ISNUMBER(SEARCH(Transcripts[[#This Row],[RefSeq mRNA ID]], Table6['#name])), 0), 1)</f>
        <v>#N/A</v>
      </c>
      <c r="X209" s="43"/>
      <c r="Y209" s="43"/>
      <c r="Z209" t="s">
        <v>4095</v>
      </c>
      <c r="AA209" t="s">
        <v>4096</v>
      </c>
      <c r="AB209">
        <v>375</v>
      </c>
      <c r="AC209" t="s">
        <v>4059</v>
      </c>
      <c r="AD209" t="s">
        <v>27</v>
      </c>
      <c r="AE209" t="s">
        <v>10109</v>
      </c>
      <c r="AH209" t="s">
        <v>19244</v>
      </c>
      <c r="AI209" t="s">
        <v>1463</v>
      </c>
      <c r="AJ209">
        <v>1111</v>
      </c>
    </row>
    <row r="210" spans="8:36" hidden="1" x14ac:dyDescent="0.3">
      <c r="H210" t="s">
        <v>461</v>
      </c>
      <c r="I210" t="s">
        <v>512</v>
      </c>
      <c r="L210">
        <v>657</v>
      </c>
      <c r="M210" t="s">
        <v>210</v>
      </c>
      <c r="N210" t="s">
        <v>513</v>
      </c>
      <c r="P210" t="s">
        <v>98</v>
      </c>
      <c r="Q210">
        <v>0</v>
      </c>
      <c r="R210" t="s">
        <v>96</v>
      </c>
      <c r="S210" t="s">
        <v>96</v>
      </c>
      <c r="T210" t="str">
        <f>IF(Transcripts[[#This Row],[List?]]="Y", Transcripts[[#This Row],[RefSeq mRNA ID]]&amp;IF(Transcripts[[#This Row],[Preferred?]]="Y", " (Preferred)", ""), "")</f>
        <v/>
      </c>
      <c r="V210" s="43" t="s">
        <v>18366</v>
      </c>
      <c r="W210" s="43" t="e">
        <f t="array" ref="W210">INDEX(Table6[#Data], MATCH(1, ISNUMBER(SEARCH(Transcripts[[#This Row],[RefSeq mRNA ID]], Table6['#name])), 0), 1)</f>
        <v>#N/A</v>
      </c>
      <c r="X210" s="43"/>
      <c r="Y210" s="43"/>
      <c r="Z210" t="s">
        <v>4079</v>
      </c>
      <c r="AA210" t="s">
        <v>4080</v>
      </c>
      <c r="AB210">
        <v>1989</v>
      </c>
      <c r="AC210" t="s">
        <v>4059</v>
      </c>
      <c r="AD210" t="s">
        <v>27</v>
      </c>
      <c r="AE210" t="s">
        <v>10110</v>
      </c>
      <c r="AH210" t="s">
        <v>19245</v>
      </c>
      <c r="AI210" t="s">
        <v>1463</v>
      </c>
      <c r="AJ210">
        <v>1111</v>
      </c>
    </row>
    <row r="211" spans="8:36" hidden="1" x14ac:dyDescent="0.3">
      <c r="H211" t="s">
        <v>461</v>
      </c>
      <c r="I211" t="s">
        <v>514</v>
      </c>
      <c r="L211">
        <v>586</v>
      </c>
      <c r="M211" t="s">
        <v>210</v>
      </c>
      <c r="N211" t="s">
        <v>515</v>
      </c>
      <c r="P211" t="s">
        <v>98</v>
      </c>
      <c r="Q211">
        <v>0</v>
      </c>
      <c r="R211" t="s">
        <v>96</v>
      </c>
      <c r="S211" t="s">
        <v>96</v>
      </c>
      <c r="T211" t="str">
        <f>IF(Transcripts[[#This Row],[List?]]="Y", Transcripts[[#This Row],[RefSeq mRNA ID]]&amp;IF(Transcripts[[#This Row],[Preferred?]]="Y", " (Preferred)", ""), "")</f>
        <v/>
      </c>
      <c r="V211" s="43" t="s">
        <v>18366</v>
      </c>
      <c r="W211" s="43" t="e">
        <f t="array" ref="W211">INDEX(Table6[#Data], MATCH(1, ISNUMBER(SEARCH(Transcripts[[#This Row],[RefSeq mRNA ID]], Table6['#name])), 0), 1)</f>
        <v>#N/A</v>
      </c>
      <c r="X211" s="43"/>
      <c r="Y211" s="43"/>
      <c r="Z211" t="s">
        <v>4060</v>
      </c>
      <c r="AA211" t="s">
        <v>4061</v>
      </c>
      <c r="AB211">
        <v>360</v>
      </c>
      <c r="AC211" t="s">
        <v>4059</v>
      </c>
      <c r="AD211" t="s">
        <v>27</v>
      </c>
      <c r="AE211" t="s">
        <v>10111</v>
      </c>
      <c r="AH211" t="s">
        <v>19246</v>
      </c>
      <c r="AI211" t="s">
        <v>1463</v>
      </c>
      <c r="AJ211">
        <v>1111</v>
      </c>
    </row>
    <row r="212" spans="8:36" hidden="1" x14ac:dyDescent="0.3">
      <c r="H212" t="s">
        <v>461</v>
      </c>
      <c r="I212" t="s">
        <v>516</v>
      </c>
      <c r="J212" t="s">
        <v>18992</v>
      </c>
      <c r="K212" t="s">
        <v>18993</v>
      </c>
      <c r="L212">
        <v>560</v>
      </c>
      <c r="M212" t="s">
        <v>210</v>
      </c>
      <c r="N212" t="s">
        <v>517</v>
      </c>
      <c r="P212" t="s">
        <v>18991</v>
      </c>
      <c r="Q212">
        <v>0</v>
      </c>
      <c r="R212" t="s">
        <v>96</v>
      </c>
      <c r="S212" t="s">
        <v>95</v>
      </c>
      <c r="T212" t="str">
        <f>IF(Transcripts[[#This Row],[List?]]="Y", Transcripts[[#This Row],[RefSeq mRNA ID]]&amp;IF(Transcripts[[#This Row],[Preferred?]]="Y", " (Preferred)", ""), "")</f>
        <v>NM_001351836.1</v>
      </c>
      <c r="V212" s="43" t="s">
        <v>18366</v>
      </c>
      <c r="W212" s="43" t="e">
        <f t="array" ref="W212">INDEX(Table6[#Data], MATCH(1, ISNUMBER(SEARCH(Transcripts[[#This Row],[RefSeq mRNA ID]], Table6['#name])), 0), 1)</f>
        <v>#N/A</v>
      </c>
      <c r="X212" s="43"/>
      <c r="Y212" s="43"/>
      <c r="Z212" t="s">
        <v>4089</v>
      </c>
      <c r="AA212" t="s">
        <v>4090</v>
      </c>
      <c r="AB212">
        <v>1917</v>
      </c>
      <c r="AC212" t="s">
        <v>4059</v>
      </c>
      <c r="AD212" t="s">
        <v>27</v>
      </c>
      <c r="AE212" t="s">
        <v>10112</v>
      </c>
      <c r="AH212" t="s">
        <v>19247</v>
      </c>
      <c r="AI212" t="s">
        <v>1463</v>
      </c>
      <c r="AJ212">
        <v>1111</v>
      </c>
    </row>
    <row r="213" spans="8:36" hidden="1" x14ac:dyDescent="0.3">
      <c r="H213" t="s">
        <v>461</v>
      </c>
      <c r="I213" t="s">
        <v>518</v>
      </c>
      <c r="L213">
        <v>537</v>
      </c>
      <c r="M213" t="s">
        <v>210</v>
      </c>
      <c r="N213" t="s">
        <v>519</v>
      </c>
      <c r="P213" t="s">
        <v>98</v>
      </c>
      <c r="Q213">
        <v>0</v>
      </c>
      <c r="R213" t="s">
        <v>96</v>
      </c>
      <c r="S213" t="s">
        <v>96</v>
      </c>
      <c r="T213" t="str">
        <f>IF(Transcripts[[#This Row],[List?]]="Y", Transcripts[[#This Row],[RefSeq mRNA ID]]&amp;IF(Transcripts[[#This Row],[Preferred?]]="Y", " (Preferred)", ""), "")</f>
        <v/>
      </c>
      <c r="V213" s="43" t="s">
        <v>18366</v>
      </c>
      <c r="W213" s="43" t="e">
        <f t="array" ref="W213">INDEX(Table6[#Data], MATCH(1, ISNUMBER(SEARCH(Transcripts[[#This Row],[RefSeq mRNA ID]], Table6['#name])), 0), 1)</f>
        <v>#N/A</v>
      </c>
      <c r="X213" s="43"/>
      <c r="Y213" s="43"/>
      <c r="Z213" t="s">
        <v>4101</v>
      </c>
      <c r="AC213" t="s">
        <v>4059</v>
      </c>
      <c r="AD213" t="s">
        <v>27</v>
      </c>
      <c r="AE213" t="s">
        <v>4101</v>
      </c>
      <c r="AH213" t="s">
        <v>19117</v>
      </c>
      <c r="AI213" t="s">
        <v>104</v>
      </c>
      <c r="AJ213">
        <v>11200</v>
      </c>
    </row>
    <row r="214" spans="8:36" hidden="1" x14ac:dyDescent="0.3">
      <c r="H214" t="s">
        <v>461</v>
      </c>
      <c r="I214" t="s">
        <v>520</v>
      </c>
      <c r="L214">
        <v>402</v>
      </c>
      <c r="M214" t="s">
        <v>210</v>
      </c>
      <c r="N214" t="s">
        <v>521</v>
      </c>
      <c r="P214" t="s">
        <v>98</v>
      </c>
      <c r="Q214">
        <v>0</v>
      </c>
      <c r="R214" t="s">
        <v>96</v>
      </c>
      <c r="S214" t="s">
        <v>96</v>
      </c>
      <c r="T214" t="str">
        <f>IF(Transcripts[[#This Row],[List?]]="Y", Transcripts[[#This Row],[RefSeq mRNA ID]]&amp;IF(Transcripts[[#This Row],[Preferred?]]="Y", " (Preferred)", ""), "")</f>
        <v/>
      </c>
      <c r="V214" s="43" t="s">
        <v>18366</v>
      </c>
      <c r="W214" s="43" t="e">
        <f t="array" ref="W214">INDEX(Table6[#Data], MATCH(1, ISNUMBER(SEARCH(Transcripts[[#This Row],[RefSeq mRNA ID]], Table6['#name])), 0), 1)</f>
        <v>#N/A</v>
      </c>
      <c r="X214" s="43"/>
      <c r="Y214" s="43"/>
      <c r="Z214" t="s">
        <v>4092</v>
      </c>
      <c r="AA214" t="s">
        <v>4093</v>
      </c>
      <c r="AB214">
        <v>1212</v>
      </c>
      <c r="AC214" t="s">
        <v>4059</v>
      </c>
      <c r="AD214" t="s">
        <v>27</v>
      </c>
      <c r="AE214" t="s">
        <v>10113</v>
      </c>
      <c r="AH214" t="s">
        <v>19120</v>
      </c>
      <c r="AI214" t="s">
        <v>104</v>
      </c>
      <c r="AJ214">
        <v>11200</v>
      </c>
    </row>
    <row r="215" spans="8:36" hidden="1" x14ac:dyDescent="0.3">
      <c r="H215" t="s">
        <v>522</v>
      </c>
      <c r="I215" t="s">
        <v>535</v>
      </c>
      <c r="J215" t="s">
        <v>536</v>
      </c>
      <c r="K215" t="s">
        <v>19175</v>
      </c>
      <c r="L215">
        <v>8249</v>
      </c>
      <c r="M215" t="s">
        <v>27</v>
      </c>
      <c r="N215" t="s">
        <v>537</v>
      </c>
      <c r="P215" t="s">
        <v>538</v>
      </c>
      <c r="Q215">
        <v>7935</v>
      </c>
      <c r="R215" t="s">
        <v>95</v>
      </c>
      <c r="S215" t="s">
        <v>95</v>
      </c>
      <c r="T215" t="str">
        <f>IF(Transcripts[[#This Row],[List?]]="Y", Transcripts[[#This Row],[RefSeq mRNA ID]]&amp;IF(Transcripts[[#This Row],[Preferred?]]="Y", " (Preferred)", ""), "")</f>
        <v>NM_001184.3 (Preferred)</v>
      </c>
      <c r="V215" s="43" t="s">
        <v>18367</v>
      </c>
      <c r="W215" s="43" t="e">
        <f t="array" ref="W215">INDEX(Table6[#Data], MATCH(1, ISNUMBER(SEARCH(Transcripts[[#This Row],[RefSeq mRNA ID]], Table6['#name])), 0), 1)</f>
        <v>#N/A</v>
      </c>
      <c r="X215" s="43"/>
      <c r="Y215" s="43"/>
      <c r="Z215" t="s">
        <v>9556</v>
      </c>
      <c r="AA215" t="s">
        <v>9557</v>
      </c>
      <c r="AB215">
        <v>6711</v>
      </c>
      <c r="AC215" t="s">
        <v>9555</v>
      </c>
      <c r="AD215" t="s">
        <v>27</v>
      </c>
      <c r="AE215" t="s">
        <v>10114</v>
      </c>
      <c r="AH215" t="s">
        <v>19118</v>
      </c>
      <c r="AI215" t="s">
        <v>104</v>
      </c>
      <c r="AJ215">
        <v>11200</v>
      </c>
    </row>
    <row r="216" spans="8:36" hidden="1" x14ac:dyDescent="0.3">
      <c r="H216" t="s">
        <v>522</v>
      </c>
      <c r="I216" t="s">
        <v>539</v>
      </c>
      <c r="J216" t="s">
        <v>540</v>
      </c>
      <c r="L216">
        <v>8056</v>
      </c>
      <c r="M216" t="s">
        <v>27</v>
      </c>
      <c r="N216" t="s">
        <v>541</v>
      </c>
      <c r="Q216">
        <v>7743</v>
      </c>
      <c r="R216" t="s">
        <v>96</v>
      </c>
      <c r="S216" t="s">
        <v>96</v>
      </c>
      <c r="T216" t="str">
        <f>IF(Transcripts[[#This Row],[List?]]="Y", Transcripts[[#This Row],[RefSeq mRNA ID]]&amp;IF(Transcripts[[#This Row],[Preferred?]]="Y", " (Preferred)", ""), "")</f>
        <v/>
      </c>
      <c r="V216" s="43" t="s">
        <v>18367</v>
      </c>
      <c r="W216" s="43" t="e">
        <f t="array" ref="W216">INDEX(Table6[#Data], MATCH(1, ISNUMBER(SEARCH(Transcripts[[#This Row],[RefSeq mRNA ID]], Table6['#name])), 0), 1)</f>
        <v>#N/A</v>
      </c>
      <c r="X216" s="43"/>
      <c r="Y216" s="43"/>
      <c r="Z216" t="s">
        <v>9560</v>
      </c>
      <c r="AA216" t="s">
        <v>9561</v>
      </c>
      <c r="AB216">
        <v>6750</v>
      </c>
      <c r="AC216" t="s">
        <v>9555</v>
      </c>
      <c r="AD216" t="s">
        <v>27</v>
      </c>
      <c r="AE216" t="s">
        <v>10115</v>
      </c>
      <c r="AH216" t="s">
        <v>19119</v>
      </c>
      <c r="AI216" t="s">
        <v>104</v>
      </c>
      <c r="AJ216">
        <v>11200</v>
      </c>
    </row>
    <row r="217" spans="8:36" hidden="1" x14ac:dyDescent="0.3">
      <c r="H217" t="s">
        <v>522</v>
      </c>
      <c r="I217" t="s">
        <v>542</v>
      </c>
      <c r="J217" t="s">
        <v>543</v>
      </c>
      <c r="L217">
        <v>5190</v>
      </c>
      <c r="M217" t="s">
        <v>27</v>
      </c>
      <c r="N217" t="s">
        <v>544</v>
      </c>
      <c r="Q217">
        <v>1372</v>
      </c>
      <c r="R217" t="s">
        <v>96</v>
      </c>
      <c r="S217" t="s">
        <v>96</v>
      </c>
      <c r="T217" t="str">
        <f>IF(Transcripts[[#This Row],[List?]]="Y", Transcripts[[#This Row],[RefSeq mRNA ID]]&amp;IF(Transcripts[[#This Row],[Preferred?]]="Y", " (Preferred)", ""), "")</f>
        <v/>
      </c>
      <c r="V217" s="43" t="s">
        <v>18367</v>
      </c>
      <c r="W217" s="43" t="e">
        <f t="array" ref="W217">INDEX(Table6[#Data], MATCH(1, ISNUMBER(SEARCH(Transcripts[[#This Row],[RefSeq mRNA ID]], Table6['#name])), 0), 1)</f>
        <v>#N/A</v>
      </c>
      <c r="X217" s="43"/>
      <c r="Y217" s="43"/>
      <c r="Z217" t="s">
        <v>9564</v>
      </c>
      <c r="AA217" t="s">
        <v>9565</v>
      </c>
      <c r="AB217">
        <v>5277</v>
      </c>
      <c r="AC217" t="s">
        <v>9555</v>
      </c>
      <c r="AD217" t="s">
        <v>27</v>
      </c>
      <c r="AE217" t="s">
        <v>10116</v>
      </c>
      <c r="AH217" t="s">
        <v>19122</v>
      </c>
      <c r="AI217" t="s">
        <v>1598</v>
      </c>
      <c r="AJ217">
        <v>23152</v>
      </c>
    </row>
    <row r="218" spans="8:36" hidden="1" x14ac:dyDescent="0.3">
      <c r="H218" t="s">
        <v>522</v>
      </c>
      <c r="I218" t="s">
        <v>545</v>
      </c>
      <c r="J218" t="s">
        <v>546</v>
      </c>
      <c r="L218">
        <v>929</v>
      </c>
      <c r="M218" t="s">
        <v>27</v>
      </c>
      <c r="N218" t="s">
        <v>547</v>
      </c>
      <c r="Q218">
        <v>929</v>
      </c>
      <c r="R218" t="s">
        <v>96</v>
      </c>
      <c r="S218" t="s">
        <v>96</v>
      </c>
      <c r="T218" t="str">
        <f>IF(Transcripts[[#This Row],[List?]]="Y", Transcripts[[#This Row],[RefSeq mRNA ID]]&amp;IF(Transcripts[[#This Row],[Preferred?]]="Y", " (Preferred)", ""), "")</f>
        <v/>
      </c>
      <c r="V218" s="43" t="s">
        <v>18367</v>
      </c>
      <c r="W218" s="43" t="e">
        <f t="array" ref="W218">INDEX(Table6[#Data], MATCH(1, ISNUMBER(SEARCH(Transcripts[[#This Row],[RefSeq mRNA ID]], Table6['#name])), 0), 1)</f>
        <v>#N/A</v>
      </c>
      <c r="X218" s="43"/>
      <c r="Y218" s="43"/>
      <c r="Z218" t="s">
        <v>9567</v>
      </c>
      <c r="AC218" t="s">
        <v>9555</v>
      </c>
      <c r="AD218" t="s">
        <v>27</v>
      </c>
      <c r="AE218" t="s">
        <v>9567</v>
      </c>
      <c r="AH218" t="s">
        <v>19121</v>
      </c>
      <c r="AI218" t="s">
        <v>1598</v>
      </c>
      <c r="AJ218">
        <v>23152</v>
      </c>
    </row>
    <row r="219" spans="8:36" hidden="1" x14ac:dyDescent="0.3">
      <c r="H219" t="s">
        <v>522</v>
      </c>
      <c r="I219" t="s">
        <v>523</v>
      </c>
      <c r="J219" t="s">
        <v>524</v>
      </c>
      <c r="L219">
        <v>724</v>
      </c>
      <c r="M219" t="s">
        <v>187</v>
      </c>
      <c r="N219" t="s">
        <v>525</v>
      </c>
      <c r="Q219">
        <v>303</v>
      </c>
      <c r="R219" t="s">
        <v>96</v>
      </c>
      <c r="S219" t="s">
        <v>96</v>
      </c>
      <c r="T219" t="str">
        <f>IF(Transcripts[[#This Row],[List?]]="Y", Transcripts[[#This Row],[RefSeq mRNA ID]]&amp;IF(Transcripts[[#This Row],[Preferred?]]="Y", " (Preferred)", ""), "")</f>
        <v/>
      </c>
      <c r="V219" s="43" t="s">
        <v>18367</v>
      </c>
      <c r="W219" s="43" t="e">
        <f t="array" ref="W219">INDEX(Table6[#Data], MATCH(1, ISNUMBER(SEARCH(Transcripts[[#This Row],[RefSeq mRNA ID]], Table6['#name])), 0), 1)</f>
        <v>#N/A</v>
      </c>
      <c r="X219" s="43"/>
      <c r="Y219" s="43"/>
      <c r="Z219" t="s">
        <v>9569</v>
      </c>
      <c r="AA219" t="s">
        <v>9570</v>
      </c>
      <c r="AB219">
        <v>2187</v>
      </c>
      <c r="AC219" t="s">
        <v>9555</v>
      </c>
      <c r="AD219" t="s">
        <v>27</v>
      </c>
      <c r="AE219" t="s">
        <v>10117</v>
      </c>
      <c r="AH219" t="s">
        <v>18915</v>
      </c>
      <c r="AI219" t="s">
        <v>144</v>
      </c>
      <c r="AJ219">
        <v>1387</v>
      </c>
    </row>
    <row r="220" spans="8:36" hidden="1" x14ac:dyDescent="0.3">
      <c r="H220" t="s">
        <v>522</v>
      </c>
      <c r="I220" t="s">
        <v>526</v>
      </c>
      <c r="J220" t="s">
        <v>527</v>
      </c>
      <c r="L220">
        <v>718</v>
      </c>
      <c r="M220" t="s">
        <v>187</v>
      </c>
      <c r="N220" t="s">
        <v>528</v>
      </c>
      <c r="Q220">
        <v>243</v>
      </c>
      <c r="R220" t="s">
        <v>96</v>
      </c>
      <c r="S220" t="s">
        <v>96</v>
      </c>
      <c r="T220" t="str">
        <f>IF(Transcripts[[#This Row],[List?]]="Y", Transcripts[[#This Row],[RefSeq mRNA ID]]&amp;IF(Transcripts[[#This Row],[Preferred?]]="Y", " (Preferred)", ""), "")</f>
        <v/>
      </c>
      <c r="V220" s="43" t="s">
        <v>18367</v>
      </c>
      <c r="W220" s="43" t="e">
        <f t="array" ref="W220">INDEX(Table6[#Data], MATCH(1, ISNUMBER(SEARCH(Transcripts[[#This Row],[RefSeq mRNA ID]], Table6['#name])), 0), 1)</f>
        <v>#N/A</v>
      </c>
      <c r="X220" s="43"/>
      <c r="Y220" s="43"/>
      <c r="Z220" t="s">
        <v>9572</v>
      </c>
      <c r="AC220" t="s">
        <v>9555</v>
      </c>
      <c r="AD220" t="s">
        <v>27</v>
      </c>
      <c r="AE220" t="s">
        <v>9572</v>
      </c>
      <c r="AH220" t="s">
        <v>18916</v>
      </c>
      <c r="AI220" t="s">
        <v>144</v>
      </c>
      <c r="AJ220">
        <v>1387</v>
      </c>
    </row>
    <row r="221" spans="8:36" hidden="1" x14ac:dyDescent="0.3">
      <c r="H221" t="s">
        <v>522</v>
      </c>
      <c r="I221" t="s">
        <v>532</v>
      </c>
      <c r="J221" t="s">
        <v>533</v>
      </c>
      <c r="L221">
        <v>552</v>
      </c>
      <c r="M221" t="s">
        <v>187</v>
      </c>
      <c r="N221" t="s">
        <v>534</v>
      </c>
      <c r="Q221">
        <v>153</v>
      </c>
      <c r="R221" t="s">
        <v>96</v>
      </c>
      <c r="S221" t="s">
        <v>96</v>
      </c>
      <c r="T221" t="str">
        <f>IF(Transcripts[[#This Row],[List?]]="Y", Transcripts[[#This Row],[RefSeq mRNA ID]]&amp;IF(Transcripts[[#This Row],[Preferred?]]="Y", " (Preferred)", ""), "")</f>
        <v/>
      </c>
      <c r="V221" s="43" t="s">
        <v>18367</v>
      </c>
      <c r="W221" s="43" t="e">
        <f t="array" ref="W221">INDEX(Table6[#Data], MATCH(1, ISNUMBER(SEARCH(Transcripts[[#This Row],[RefSeq mRNA ID]], Table6['#name])), 0), 1)</f>
        <v>#N/A</v>
      </c>
      <c r="X221" s="43"/>
      <c r="Y221" s="43"/>
      <c r="Z221" t="s">
        <v>9574</v>
      </c>
      <c r="AC221" t="s">
        <v>9555</v>
      </c>
      <c r="AD221" t="s">
        <v>27</v>
      </c>
      <c r="AE221" t="s">
        <v>9574</v>
      </c>
      <c r="AH221" t="s">
        <v>19124</v>
      </c>
      <c r="AI221" t="s">
        <v>1657</v>
      </c>
      <c r="AJ221">
        <v>64109</v>
      </c>
    </row>
    <row r="222" spans="8:36" hidden="1" x14ac:dyDescent="0.3">
      <c r="H222" t="s">
        <v>522</v>
      </c>
      <c r="I222" t="s">
        <v>529</v>
      </c>
      <c r="J222" t="s">
        <v>530</v>
      </c>
      <c r="L222">
        <v>553</v>
      </c>
      <c r="M222" t="s">
        <v>187</v>
      </c>
      <c r="N222" t="s">
        <v>531</v>
      </c>
      <c r="Q222">
        <v>120</v>
      </c>
      <c r="R222" t="s">
        <v>96</v>
      </c>
      <c r="S222" t="s">
        <v>96</v>
      </c>
      <c r="T222" t="str">
        <f>IF(Transcripts[[#This Row],[List?]]="Y", Transcripts[[#This Row],[RefSeq mRNA ID]]&amp;IF(Transcripts[[#This Row],[Preferred?]]="Y", " (Preferred)", ""), "")</f>
        <v/>
      </c>
      <c r="V222" s="43" t="s">
        <v>18367</v>
      </c>
      <c r="W222" s="43" t="e">
        <f t="array" ref="W222">INDEX(Table6[#Data], MATCH(1, ISNUMBER(SEARCH(Transcripts[[#This Row],[RefSeq mRNA ID]], Table6['#name])), 0), 1)</f>
        <v>#N/A</v>
      </c>
      <c r="X222" s="43"/>
      <c r="Y222" s="43"/>
      <c r="Z222" t="s">
        <v>9576</v>
      </c>
      <c r="AC222" t="s">
        <v>9555</v>
      </c>
      <c r="AD222" t="s">
        <v>27</v>
      </c>
      <c r="AE222" t="s">
        <v>9576</v>
      </c>
      <c r="AH222" t="s">
        <v>19123</v>
      </c>
      <c r="AI222" t="s">
        <v>1657</v>
      </c>
      <c r="AJ222">
        <v>64109</v>
      </c>
    </row>
    <row r="223" spans="8:36" hidden="1" x14ac:dyDescent="0.3">
      <c r="H223" t="s">
        <v>522</v>
      </c>
      <c r="I223" t="s">
        <v>548</v>
      </c>
      <c r="L223">
        <v>837</v>
      </c>
      <c r="M223" t="s">
        <v>210</v>
      </c>
      <c r="N223" t="s">
        <v>549</v>
      </c>
      <c r="Q223">
        <v>0</v>
      </c>
      <c r="R223" t="s">
        <v>96</v>
      </c>
      <c r="S223" t="s">
        <v>96</v>
      </c>
      <c r="T223" t="str">
        <f>IF(Transcripts[[#This Row],[List?]]="Y", Transcripts[[#This Row],[RefSeq mRNA ID]]&amp;IF(Transcripts[[#This Row],[Preferred?]]="Y", " (Preferred)", ""), "")</f>
        <v/>
      </c>
      <c r="V223" s="43" t="s">
        <v>18367</v>
      </c>
      <c r="W223" s="43" t="e">
        <f t="array" ref="W223">INDEX(Table6[#Data], MATCH(1, ISNUMBER(SEARCH(Transcripts[[#This Row],[RefSeq mRNA ID]], Table6['#name])), 0), 1)</f>
        <v>#N/A</v>
      </c>
      <c r="X223" s="43"/>
      <c r="Y223" s="43"/>
      <c r="Z223" t="s">
        <v>9578</v>
      </c>
      <c r="AA223" t="s">
        <v>9579</v>
      </c>
      <c r="AB223">
        <v>822</v>
      </c>
      <c r="AC223" t="s">
        <v>9555</v>
      </c>
      <c r="AD223" t="s">
        <v>27</v>
      </c>
      <c r="AE223" t="s">
        <v>10118</v>
      </c>
      <c r="AH223" t="s">
        <v>19248</v>
      </c>
      <c r="AI223" t="s">
        <v>1657</v>
      </c>
      <c r="AJ223">
        <v>64109</v>
      </c>
    </row>
    <row r="224" spans="8:36" hidden="1" x14ac:dyDescent="0.3">
      <c r="H224" t="s">
        <v>522</v>
      </c>
      <c r="I224" t="s">
        <v>550</v>
      </c>
      <c r="L224">
        <v>681</v>
      </c>
      <c r="M224" t="s">
        <v>210</v>
      </c>
      <c r="N224" t="s">
        <v>551</v>
      </c>
      <c r="Q224">
        <v>0</v>
      </c>
      <c r="R224" t="s">
        <v>96</v>
      </c>
      <c r="S224" t="s">
        <v>96</v>
      </c>
      <c r="T224" t="str">
        <f>IF(Transcripts[[#This Row],[List?]]="Y", Transcripts[[#This Row],[RefSeq mRNA ID]]&amp;IF(Transcripts[[#This Row],[Preferred?]]="Y", " (Preferred)", ""), "")</f>
        <v/>
      </c>
      <c r="V224" s="43" t="s">
        <v>18367</v>
      </c>
      <c r="W224" s="43" t="e">
        <f t="array" ref="W224">INDEX(Table6[#Data], MATCH(1, ISNUMBER(SEARCH(Transcripts[[#This Row],[RefSeq mRNA ID]], Table6['#name])), 0), 1)</f>
        <v>#N/A</v>
      </c>
      <c r="X224" s="43"/>
      <c r="Y224" s="43"/>
      <c r="Z224" t="s">
        <v>9581</v>
      </c>
      <c r="AA224" t="s">
        <v>9582</v>
      </c>
      <c r="AB224">
        <v>6870</v>
      </c>
      <c r="AC224" t="s">
        <v>9555</v>
      </c>
      <c r="AD224" t="s">
        <v>27</v>
      </c>
      <c r="AE224" t="s">
        <v>10119</v>
      </c>
      <c r="AH224" t="s">
        <v>19123</v>
      </c>
      <c r="AI224" t="s">
        <v>1657</v>
      </c>
      <c r="AJ224">
        <v>64109</v>
      </c>
    </row>
    <row r="225" spans="8:36" hidden="1" x14ac:dyDescent="0.3">
      <c r="H225" t="s">
        <v>522</v>
      </c>
      <c r="I225" t="s">
        <v>552</v>
      </c>
      <c r="L225">
        <v>641</v>
      </c>
      <c r="M225" t="s">
        <v>210</v>
      </c>
      <c r="N225" t="s">
        <v>553</v>
      </c>
      <c r="Q225">
        <v>0</v>
      </c>
      <c r="R225" t="s">
        <v>96</v>
      </c>
      <c r="S225" t="s">
        <v>96</v>
      </c>
      <c r="T225" t="str">
        <f>IF(Transcripts[[#This Row],[List?]]="Y", Transcripts[[#This Row],[RefSeq mRNA ID]]&amp;IF(Transcripts[[#This Row],[Preferred?]]="Y", " (Preferred)", ""), "")</f>
        <v/>
      </c>
      <c r="V225" s="43" t="s">
        <v>18367</v>
      </c>
      <c r="W225" s="43" t="e">
        <f t="array" ref="W225">INDEX(Table6[#Data], MATCH(1, ISNUMBER(SEARCH(Transcripts[[#This Row],[RefSeq mRNA ID]], Table6['#name])), 0), 1)</f>
        <v>#N/A</v>
      </c>
      <c r="X225" s="43"/>
      <c r="Y225" s="43"/>
      <c r="Z225" t="s">
        <v>9584</v>
      </c>
      <c r="AA225" t="s">
        <v>9585</v>
      </c>
      <c r="AB225">
        <v>6696</v>
      </c>
      <c r="AC225" t="s">
        <v>9555</v>
      </c>
      <c r="AD225" t="s">
        <v>27</v>
      </c>
      <c r="AE225" t="s">
        <v>10120</v>
      </c>
      <c r="AH225" t="s">
        <v>19248</v>
      </c>
      <c r="AI225" t="s">
        <v>1657</v>
      </c>
      <c r="AJ225">
        <v>64109</v>
      </c>
    </row>
    <row r="226" spans="8:36" hidden="1" x14ac:dyDescent="0.3">
      <c r="H226" t="s">
        <v>522</v>
      </c>
      <c r="I226" t="s">
        <v>554</v>
      </c>
      <c r="L226">
        <v>546</v>
      </c>
      <c r="M226" t="s">
        <v>210</v>
      </c>
      <c r="N226" t="s">
        <v>555</v>
      </c>
      <c r="Q226">
        <v>0</v>
      </c>
      <c r="R226" t="s">
        <v>96</v>
      </c>
      <c r="S226" t="s">
        <v>96</v>
      </c>
      <c r="T226" t="str">
        <f>IF(Transcripts[[#This Row],[List?]]="Y", Transcripts[[#This Row],[RefSeq mRNA ID]]&amp;IF(Transcripts[[#This Row],[Preferred?]]="Y", " (Preferred)", ""), "")</f>
        <v/>
      </c>
      <c r="V226" s="43" t="s">
        <v>18367</v>
      </c>
      <c r="W226" s="43" t="e">
        <f t="array" ref="W226">INDEX(Table6[#Data], MATCH(1, ISNUMBER(SEARCH(Transcripts[[#This Row],[RefSeq mRNA ID]], Table6['#name])), 0), 1)</f>
        <v>#N/A</v>
      </c>
      <c r="X226" s="43"/>
      <c r="Y226" s="43"/>
      <c r="Z226" t="s">
        <v>7992</v>
      </c>
      <c r="AA226" t="s">
        <v>7993</v>
      </c>
      <c r="AB226">
        <v>2022</v>
      </c>
      <c r="AC226" t="s">
        <v>7973</v>
      </c>
      <c r="AD226" t="s">
        <v>27</v>
      </c>
      <c r="AE226" t="s">
        <v>10121</v>
      </c>
      <c r="AH226" t="s">
        <v>19124</v>
      </c>
      <c r="AI226" t="s">
        <v>1657</v>
      </c>
      <c r="AJ226">
        <v>64109</v>
      </c>
    </row>
    <row r="227" spans="8:36" hidden="1" x14ac:dyDescent="0.3">
      <c r="H227" t="s">
        <v>150</v>
      </c>
      <c r="I227" t="s">
        <v>568</v>
      </c>
      <c r="J227" t="s">
        <v>569</v>
      </c>
      <c r="K227" t="s">
        <v>18994</v>
      </c>
      <c r="L227">
        <v>11167</v>
      </c>
      <c r="M227" t="s">
        <v>27</v>
      </c>
      <c r="N227" t="s">
        <v>570</v>
      </c>
      <c r="P227" t="s">
        <v>571</v>
      </c>
      <c r="Q227">
        <v>7479</v>
      </c>
      <c r="R227" t="s">
        <v>95</v>
      </c>
      <c r="S227" t="s">
        <v>95</v>
      </c>
      <c r="T227" t="str">
        <f>IF(Transcripts[[#This Row],[List?]]="Y", Transcripts[[#This Row],[RefSeq mRNA ID]]&amp;IF(Transcripts[[#This Row],[Preferred?]]="Y", " (Preferred)", ""), "")</f>
        <v>NM_000489.5 (Preferred)</v>
      </c>
      <c r="V227" s="43" t="s">
        <v>18368</v>
      </c>
      <c r="W227" s="43" t="e">
        <f t="array" ref="W227">INDEX(Table6[#Data], MATCH(1, ISNUMBER(SEARCH(Transcripts[[#This Row],[RefSeq mRNA ID]], Table6['#name])), 0), 1)</f>
        <v>#N/A</v>
      </c>
      <c r="X227" s="43"/>
      <c r="Y227" s="43"/>
      <c r="Z227" t="s">
        <v>7984</v>
      </c>
      <c r="AA227" t="s">
        <v>7985</v>
      </c>
      <c r="AB227">
        <v>1920</v>
      </c>
      <c r="AC227" t="s">
        <v>7973</v>
      </c>
      <c r="AD227" t="s">
        <v>27</v>
      </c>
      <c r="AE227" t="s">
        <v>10122</v>
      </c>
      <c r="AH227" t="s">
        <v>19126</v>
      </c>
      <c r="AI227" t="s">
        <v>130</v>
      </c>
      <c r="AJ227">
        <v>1436</v>
      </c>
    </row>
    <row r="228" spans="8:36" hidden="1" x14ac:dyDescent="0.3">
      <c r="H228" t="s">
        <v>150</v>
      </c>
      <c r="I228" t="s">
        <v>572</v>
      </c>
      <c r="J228" t="s">
        <v>573</v>
      </c>
      <c r="L228">
        <v>11167</v>
      </c>
      <c r="M228" t="s">
        <v>27</v>
      </c>
      <c r="N228" t="s">
        <v>570</v>
      </c>
      <c r="Q228">
        <v>7479</v>
      </c>
      <c r="R228" t="s">
        <v>96</v>
      </c>
      <c r="S228" t="s">
        <v>96</v>
      </c>
      <c r="T228" t="str">
        <f>IF(Transcripts[[#This Row],[List?]]="Y", Transcripts[[#This Row],[RefSeq mRNA ID]]&amp;IF(Transcripts[[#This Row],[Preferred?]]="Y", " (Preferred)", ""), "")</f>
        <v/>
      </c>
      <c r="V228" s="43" t="s">
        <v>18368</v>
      </c>
      <c r="W228" s="43" t="e">
        <f t="array" ref="W228">INDEX(Table6[#Data], MATCH(1, ISNUMBER(SEARCH(Transcripts[[#This Row],[RefSeq mRNA ID]], Table6['#name])), 0), 1)</f>
        <v>#N/A</v>
      </c>
      <c r="X228" s="43"/>
      <c r="Y228" s="43"/>
      <c r="Z228" t="s">
        <v>8000</v>
      </c>
      <c r="AA228" t="s">
        <v>8001</v>
      </c>
      <c r="AB228">
        <v>1647</v>
      </c>
      <c r="AC228" t="s">
        <v>7973</v>
      </c>
      <c r="AD228" t="s">
        <v>27</v>
      </c>
      <c r="AE228" t="s">
        <v>10123</v>
      </c>
      <c r="AH228" t="s">
        <v>19125</v>
      </c>
      <c r="AI228" t="s">
        <v>130</v>
      </c>
      <c r="AJ228">
        <v>1436</v>
      </c>
    </row>
    <row r="229" spans="8:36" hidden="1" x14ac:dyDescent="0.3">
      <c r="H229" t="s">
        <v>150</v>
      </c>
      <c r="I229" t="s">
        <v>574</v>
      </c>
      <c r="J229" t="s">
        <v>575</v>
      </c>
      <c r="K229" t="s">
        <v>18995</v>
      </c>
      <c r="L229">
        <v>11031</v>
      </c>
      <c r="M229" t="s">
        <v>27</v>
      </c>
      <c r="N229" t="s">
        <v>576</v>
      </c>
      <c r="P229" t="s">
        <v>577</v>
      </c>
      <c r="Q229">
        <v>7365</v>
      </c>
      <c r="R229" t="s">
        <v>96</v>
      </c>
      <c r="S229" t="s">
        <v>95</v>
      </c>
      <c r="T229" t="str">
        <f>IF(Transcripts[[#This Row],[List?]]="Y", Transcripts[[#This Row],[RefSeq mRNA ID]]&amp;IF(Transcripts[[#This Row],[Preferred?]]="Y", " (Preferred)", ""), "")</f>
        <v>NM_138270.3</v>
      </c>
      <c r="V229" s="43" t="s">
        <v>18368</v>
      </c>
      <c r="W229" s="43" t="e">
        <f t="array" ref="W229">INDEX(Table6[#Data], MATCH(1, ISNUMBER(SEARCH(Transcripts[[#This Row],[RefSeq mRNA ID]], Table6['#name])), 0), 1)</f>
        <v>#N/A</v>
      </c>
      <c r="X229" s="43"/>
      <c r="Y229" s="43"/>
      <c r="Z229" t="s">
        <v>7974</v>
      </c>
      <c r="AA229" t="s">
        <v>7975</v>
      </c>
      <c r="AB229">
        <v>333</v>
      </c>
      <c r="AC229" t="s">
        <v>7973</v>
      </c>
      <c r="AD229" t="s">
        <v>27</v>
      </c>
      <c r="AE229" t="s">
        <v>10124</v>
      </c>
      <c r="AH229" t="s">
        <v>19249</v>
      </c>
      <c r="AI229" t="s">
        <v>130</v>
      </c>
      <c r="AJ229">
        <v>1436</v>
      </c>
    </row>
    <row r="230" spans="8:36" hidden="1" x14ac:dyDescent="0.3">
      <c r="H230" t="s">
        <v>150</v>
      </c>
      <c r="I230" t="s">
        <v>578</v>
      </c>
      <c r="J230" t="s">
        <v>579</v>
      </c>
      <c r="L230">
        <v>11031</v>
      </c>
      <c r="M230" t="s">
        <v>27</v>
      </c>
      <c r="N230" t="s">
        <v>576</v>
      </c>
      <c r="Q230">
        <v>7365</v>
      </c>
      <c r="R230" t="s">
        <v>96</v>
      </c>
      <c r="S230" t="s">
        <v>96</v>
      </c>
      <c r="T230" t="str">
        <f>IF(Transcripts[[#This Row],[List?]]="Y", Transcripts[[#This Row],[RefSeq mRNA ID]]&amp;IF(Transcripts[[#This Row],[Preferred?]]="Y", " (Preferred)", ""), "")</f>
        <v/>
      </c>
      <c r="V230" s="43" t="s">
        <v>18368</v>
      </c>
      <c r="W230" s="43" t="e">
        <f t="array" ref="W230">INDEX(Table6[#Data], MATCH(1, ISNUMBER(SEARCH(Transcripts[[#This Row],[RefSeq mRNA ID]], Table6['#name])), 0), 1)</f>
        <v>#N/A</v>
      </c>
      <c r="X230" s="43"/>
      <c r="Y230" s="43"/>
      <c r="Z230" t="s">
        <v>7996</v>
      </c>
      <c r="AA230" t="s">
        <v>7997</v>
      </c>
      <c r="AB230">
        <v>1716</v>
      </c>
      <c r="AC230" t="s">
        <v>7973</v>
      </c>
      <c r="AD230" t="s">
        <v>27</v>
      </c>
      <c r="AE230" t="s">
        <v>10125</v>
      </c>
      <c r="AH230" t="s">
        <v>19128</v>
      </c>
      <c r="AI230" t="s">
        <v>1693</v>
      </c>
      <c r="AJ230">
        <v>1441</v>
      </c>
    </row>
    <row r="231" spans="8:36" hidden="1" x14ac:dyDescent="0.3">
      <c r="H231" t="s">
        <v>150</v>
      </c>
      <c r="I231" t="s">
        <v>580</v>
      </c>
      <c r="J231" t="s">
        <v>581</v>
      </c>
      <c r="L231">
        <v>692</v>
      </c>
      <c r="M231" t="s">
        <v>27</v>
      </c>
      <c r="N231" t="s">
        <v>582</v>
      </c>
      <c r="Q231">
        <v>482</v>
      </c>
      <c r="R231" t="s">
        <v>96</v>
      </c>
      <c r="S231" t="s">
        <v>96</v>
      </c>
      <c r="T231" t="str">
        <f>IF(Transcripts[[#This Row],[List?]]="Y", Transcripts[[#This Row],[RefSeq mRNA ID]]&amp;IF(Transcripts[[#This Row],[Preferred?]]="Y", " (Preferred)", ""), "")</f>
        <v/>
      </c>
      <c r="V231" s="43" t="s">
        <v>18368</v>
      </c>
      <c r="W231" s="43" t="e">
        <f t="array" ref="W231">INDEX(Table6[#Data], MATCH(1, ISNUMBER(SEARCH(Transcripts[[#This Row],[RefSeq mRNA ID]], Table6['#name])), 0), 1)</f>
        <v>#N/A</v>
      </c>
      <c r="X231" s="43"/>
      <c r="Y231" s="43"/>
      <c r="Z231" t="s">
        <v>7988</v>
      </c>
      <c r="AA231" t="s">
        <v>7989</v>
      </c>
      <c r="AB231">
        <v>1917</v>
      </c>
      <c r="AC231" t="s">
        <v>7973</v>
      </c>
      <c r="AD231" t="s">
        <v>27</v>
      </c>
      <c r="AE231" t="s">
        <v>10126</v>
      </c>
      <c r="AH231" t="s">
        <v>19127</v>
      </c>
      <c r="AI231" t="s">
        <v>1693</v>
      </c>
      <c r="AJ231">
        <v>1441</v>
      </c>
    </row>
    <row r="232" spans="8:36" hidden="1" x14ac:dyDescent="0.3">
      <c r="H232" t="s">
        <v>150</v>
      </c>
      <c r="I232" t="s">
        <v>583</v>
      </c>
      <c r="J232" t="s">
        <v>584</v>
      </c>
      <c r="L232">
        <v>692</v>
      </c>
      <c r="M232" t="s">
        <v>27</v>
      </c>
      <c r="N232" t="s">
        <v>582</v>
      </c>
      <c r="Q232">
        <v>482</v>
      </c>
      <c r="R232" t="s">
        <v>96</v>
      </c>
      <c r="S232" t="s">
        <v>96</v>
      </c>
      <c r="T232" t="str">
        <f>IF(Transcripts[[#This Row],[List?]]="Y", Transcripts[[#This Row],[RefSeq mRNA ID]]&amp;IF(Transcripts[[#This Row],[Preferred?]]="Y", " (Preferred)", ""), "")</f>
        <v/>
      </c>
      <c r="V232" s="43" t="s">
        <v>18368</v>
      </c>
      <c r="W232" s="43" t="e">
        <f t="array" ref="W232">INDEX(Table6[#Data], MATCH(1, ISNUMBER(SEARCH(Transcripts[[#This Row],[RefSeq mRNA ID]], Table6['#name])), 0), 1)</f>
        <v>#N/A</v>
      </c>
      <c r="X232" s="43"/>
      <c r="Y232" s="43"/>
      <c r="Z232" t="s">
        <v>8017</v>
      </c>
      <c r="AA232" t="s">
        <v>8018</v>
      </c>
      <c r="AB232">
        <v>603</v>
      </c>
      <c r="AC232" t="s">
        <v>7973</v>
      </c>
      <c r="AD232" t="s">
        <v>27</v>
      </c>
      <c r="AE232" t="s">
        <v>10127</v>
      </c>
      <c r="AH232" t="s">
        <v>19129</v>
      </c>
      <c r="AI232" t="s">
        <v>1693</v>
      </c>
      <c r="AJ232">
        <v>1441</v>
      </c>
    </row>
    <row r="233" spans="8:36" hidden="1" x14ac:dyDescent="0.3">
      <c r="H233" t="s">
        <v>150</v>
      </c>
      <c r="I233" t="s">
        <v>585</v>
      </c>
      <c r="J233" t="s">
        <v>586</v>
      </c>
      <c r="L233">
        <v>589</v>
      </c>
      <c r="M233" t="s">
        <v>27</v>
      </c>
      <c r="N233" t="s">
        <v>587</v>
      </c>
      <c r="Q233">
        <v>381</v>
      </c>
      <c r="R233" t="s">
        <v>96</v>
      </c>
      <c r="S233" t="s">
        <v>96</v>
      </c>
      <c r="T233" t="str">
        <f>IF(Transcripts[[#This Row],[List?]]="Y", Transcripts[[#This Row],[RefSeq mRNA ID]]&amp;IF(Transcripts[[#This Row],[Preferred?]]="Y", " (Preferred)", ""), "")</f>
        <v/>
      </c>
      <c r="V233" s="43" t="s">
        <v>18368</v>
      </c>
      <c r="W233" s="43" t="e">
        <f t="array" ref="W233">INDEX(Table6[#Data], MATCH(1, ISNUMBER(SEARCH(Transcripts[[#This Row],[RefSeq mRNA ID]], Table6['#name])), 0), 1)</f>
        <v>#N/A</v>
      </c>
      <c r="X233" s="43"/>
      <c r="Y233" s="43"/>
      <c r="Z233" t="s">
        <v>8014</v>
      </c>
      <c r="AA233" t="s">
        <v>8015</v>
      </c>
      <c r="AB233">
        <v>541</v>
      </c>
      <c r="AC233" t="s">
        <v>7973</v>
      </c>
      <c r="AD233" t="s">
        <v>27</v>
      </c>
      <c r="AE233" t="s">
        <v>10128</v>
      </c>
      <c r="AH233" t="s">
        <v>19131</v>
      </c>
      <c r="AI233" t="s">
        <v>145</v>
      </c>
      <c r="AJ233">
        <v>10664</v>
      </c>
    </row>
    <row r="234" spans="8:36" hidden="1" x14ac:dyDescent="0.3">
      <c r="H234" t="s">
        <v>150</v>
      </c>
      <c r="I234" t="s">
        <v>588</v>
      </c>
      <c r="J234" t="s">
        <v>589</v>
      </c>
      <c r="L234">
        <v>589</v>
      </c>
      <c r="M234" t="s">
        <v>27</v>
      </c>
      <c r="N234" t="s">
        <v>587</v>
      </c>
      <c r="Q234">
        <v>381</v>
      </c>
      <c r="R234" t="s">
        <v>96</v>
      </c>
      <c r="S234" t="s">
        <v>96</v>
      </c>
      <c r="T234" t="str">
        <f>IF(Transcripts[[#This Row],[List?]]="Y", Transcripts[[#This Row],[RefSeq mRNA ID]]&amp;IF(Transcripts[[#This Row],[Preferred?]]="Y", " (Preferred)", ""), "")</f>
        <v/>
      </c>
      <c r="V234" s="43" t="s">
        <v>18368</v>
      </c>
      <c r="W234" s="43" t="e">
        <f t="array" ref="W234">INDEX(Table6[#Data], MATCH(1, ISNUMBER(SEARCH(Transcripts[[#This Row],[RefSeq mRNA ID]], Table6['#name])), 0), 1)</f>
        <v>#N/A</v>
      </c>
      <c r="X234" s="43"/>
      <c r="Y234" s="43"/>
      <c r="Z234" t="s">
        <v>8004</v>
      </c>
      <c r="AA234" t="s">
        <v>8005</v>
      </c>
      <c r="AB234">
        <v>1842</v>
      </c>
      <c r="AC234" t="s">
        <v>7973</v>
      </c>
      <c r="AD234" t="s">
        <v>27</v>
      </c>
      <c r="AE234" t="s">
        <v>10129</v>
      </c>
      <c r="AH234" t="s">
        <v>19130</v>
      </c>
      <c r="AI234" t="s">
        <v>145</v>
      </c>
      <c r="AJ234">
        <v>10664</v>
      </c>
    </row>
    <row r="235" spans="8:36" hidden="1" x14ac:dyDescent="0.3">
      <c r="H235" t="s">
        <v>150</v>
      </c>
      <c r="I235" t="s">
        <v>556</v>
      </c>
      <c r="L235">
        <v>11268</v>
      </c>
      <c r="M235" t="s">
        <v>193</v>
      </c>
      <c r="N235" t="s">
        <v>557</v>
      </c>
      <c r="P235" t="s">
        <v>98</v>
      </c>
      <c r="Q235">
        <v>0</v>
      </c>
      <c r="R235" t="s">
        <v>96</v>
      </c>
      <c r="S235" t="s">
        <v>96</v>
      </c>
      <c r="T235" t="str">
        <f>IF(Transcripts[[#This Row],[List?]]="Y", Transcripts[[#This Row],[RefSeq mRNA ID]]&amp;IF(Transcripts[[#This Row],[Preferred?]]="Y", " (Preferred)", ""), "")</f>
        <v/>
      </c>
      <c r="V235" s="43" t="s">
        <v>18368</v>
      </c>
      <c r="W235" s="43" t="e">
        <f t="array" ref="W235">INDEX(Table6[#Data], MATCH(1, ISNUMBER(SEARCH(Transcripts[[#This Row],[RefSeq mRNA ID]], Table6['#name])), 0), 1)</f>
        <v>#N/A</v>
      </c>
      <c r="X235" s="43"/>
      <c r="Y235" s="43"/>
      <c r="Z235" t="s">
        <v>8011</v>
      </c>
      <c r="AA235" t="s">
        <v>8012</v>
      </c>
      <c r="AB235">
        <v>875</v>
      </c>
      <c r="AC235" t="s">
        <v>7973</v>
      </c>
      <c r="AD235" t="s">
        <v>27</v>
      </c>
      <c r="AE235" t="s">
        <v>10130</v>
      </c>
      <c r="AH235" t="s">
        <v>19250</v>
      </c>
      <c r="AI235" t="s">
        <v>1754</v>
      </c>
      <c r="AJ235">
        <v>1495</v>
      </c>
    </row>
    <row r="236" spans="8:36" hidden="1" x14ac:dyDescent="0.3">
      <c r="H236" t="s">
        <v>150</v>
      </c>
      <c r="I236" t="s">
        <v>558</v>
      </c>
      <c r="L236">
        <v>11268</v>
      </c>
      <c r="M236" t="s">
        <v>193</v>
      </c>
      <c r="N236" t="s">
        <v>557</v>
      </c>
      <c r="P236" t="s">
        <v>98</v>
      </c>
      <c r="Q236">
        <v>0</v>
      </c>
      <c r="R236" t="s">
        <v>96</v>
      </c>
      <c r="S236" t="s">
        <v>96</v>
      </c>
      <c r="T236" t="str">
        <f>IF(Transcripts[[#This Row],[List?]]="Y", Transcripts[[#This Row],[RefSeq mRNA ID]]&amp;IF(Transcripts[[#This Row],[Preferred?]]="Y", " (Preferred)", ""), "")</f>
        <v/>
      </c>
      <c r="V236" s="43" t="s">
        <v>18368</v>
      </c>
      <c r="W236" s="43" t="e">
        <f t="array" ref="W236">INDEX(Table6[#Data], MATCH(1, ISNUMBER(SEARCH(Transcripts[[#This Row],[RefSeq mRNA ID]], Table6['#name])), 0), 1)</f>
        <v>#N/A</v>
      </c>
      <c r="X236" s="43"/>
      <c r="Y236" s="43"/>
      <c r="Z236" t="s">
        <v>8025</v>
      </c>
      <c r="AC236" t="s">
        <v>7973</v>
      </c>
      <c r="AD236" t="s">
        <v>27</v>
      </c>
      <c r="AE236" t="s">
        <v>8025</v>
      </c>
      <c r="AH236" t="s">
        <v>19251</v>
      </c>
      <c r="AI236" t="s">
        <v>1754</v>
      </c>
      <c r="AJ236">
        <v>1495</v>
      </c>
    </row>
    <row r="237" spans="8:36" hidden="1" x14ac:dyDescent="0.3">
      <c r="H237" t="s">
        <v>150</v>
      </c>
      <c r="I237" t="s">
        <v>559</v>
      </c>
      <c r="L237">
        <v>424</v>
      </c>
      <c r="M237" t="s">
        <v>193</v>
      </c>
      <c r="N237" t="s">
        <v>560</v>
      </c>
      <c r="P237" t="s">
        <v>98</v>
      </c>
      <c r="Q237">
        <v>0</v>
      </c>
      <c r="R237" t="s">
        <v>96</v>
      </c>
      <c r="S237" t="s">
        <v>96</v>
      </c>
      <c r="T237" t="str">
        <f>IF(Transcripts[[#This Row],[List?]]="Y", Transcripts[[#This Row],[RefSeq mRNA ID]]&amp;IF(Transcripts[[#This Row],[Preferred?]]="Y", " (Preferred)", ""), "")</f>
        <v/>
      </c>
      <c r="V237" s="43" t="s">
        <v>18368</v>
      </c>
      <c r="W237" s="43" t="e">
        <f t="array" ref="W237">INDEX(Table6[#Data], MATCH(1, ISNUMBER(SEARCH(Transcripts[[#This Row],[RefSeq mRNA ID]], Table6['#name])), 0), 1)</f>
        <v>#N/A</v>
      </c>
      <c r="X237" s="43"/>
      <c r="Y237" s="43"/>
      <c r="Z237" t="s">
        <v>7980</v>
      </c>
      <c r="AC237" t="s">
        <v>7973</v>
      </c>
      <c r="AD237" t="s">
        <v>27</v>
      </c>
      <c r="AE237" t="s">
        <v>7980</v>
      </c>
      <c r="AH237" t="s">
        <v>19252</v>
      </c>
      <c r="AI237" t="s">
        <v>1754</v>
      </c>
      <c r="AJ237">
        <v>1495</v>
      </c>
    </row>
    <row r="238" spans="8:36" hidden="1" x14ac:dyDescent="0.3">
      <c r="H238" t="s">
        <v>150</v>
      </c>
      <c r="I238" t="s">
        <v>561</v>
      </c>
      <c r="L238">
        <v>424</v>
      </c>
      <c r="M238" t="s">
        <v>193</v>
      </c>
      <c r="N238" t="s">
        <v>560</v>
      </c>
      <c r="P238" t="s">
        <v>98</v>
      </c>
      <c r="Q238">
        <v>0</v>
      </c>
      <c r="R238" t="s">
        <v>96</v>
      </c>
      <c r="S238" t="s">
        <v>96</v>
      </c>
      <c r="T238" t="str">
        <f>IF(Transcripts[[#This Row],[List?]]="Y", Transcripts[[#This Row],[RefSeq mRNA ID]]&amp;IF(Transcripts[[#This Row],[Preferred?]]="Y", " (Preferred)", ""), "")</f>
        <v/>
      </c>
      <c r="V238" s="43" t="s">
        <v>18368</v>
      </c>
      <c r="W238" s="43" t="e">
        <f t="array" ref="W238">INDEX(Table6[#Data], MATCH(1, ISNUMBER(SEARCH(Transcripts[[#This Row],[RefSeq mRNA ID]], Table6['#name])), 0), 1)</f>
        <v>#N/A</v>
      </c>
      <c r="X238" s="43"/>
      <c r="Y238" s="43"/>
      <c r="Z238" t="s">
        <v>8029</v>
      </c>
      <c r="AC238" t="s">
        <v>7973</v>
      </c>
      <c r="AD238" t="s">
        <v>27</v>
      </c>
      <c r="AE238" t="s">
        <v>8029</v>
      </c>
      <c r="AH238" t="s">
        <v>19253</v>
      </c>
      <c r="AI238" t="s">
        <v>1754</v>
      </c>
      <c r="AJ238">
        <v>1495</v>
      </c>
    </row>
    <row r="239" spans="8:36" hidden="1" x14ac:dyDescent="0.3">
      <c r="H239" t="s">
        <v>150</v>
      </c>
      <c r="I239" t="s">
        <v>562</v>
      </c>
      <c r="L239">
        <v>408</v>
      </c>
      <c r="M239" t="s">
        <v>193</v>
      </c>
      <c r="N239" t="s">
        <v>563</v>
      </c>
      <c r="P239" t="s">
        <v>98</v>
      </c>
      <c r="Q239">
        <v>0</v>
      </c>
      <c r="R239" t="s">
        <v>96</v>
      </c>
      <c r="S239" t="s">
        <v>96</v>
      </c>
      <c r="T239" t="str">
        <f>IF(Transcripts[[#This Row],[List?]]="Y", Transcripts[[#This Row],[RefSeq mRNA ID]]&amp;IF(Transcripts[[#This Row],[Preferred?]]="Y", " (Preferred)", ""), "")</f>
        <v/>
      </c>
      <c r="V239" s="43" t="s">
        <v>18368</v>
      </c>
      <c r="W239" s="43" t="e">
        <f t="array" ref="W239">INDEX(Table6[#Data], MATCH(1, ISNUMBER(SEARCH(Transcripts[[#This Row],[RefSeq mRNA ID]], Table6['#name])), 0), 1)</f>
        <v>#N/A</v>
      </c>
      <c r="X239" s="43"/>
      <c r="Y239" s="43"/>
      <c r="Z239" t="s">
        <v>7982</v>
      </c>
      <c r="AC239" t="s">
        <v>7973</v>
      </c>
      <c r="AD239" t="s">
        <v>27</v>
      </c>
      <c r="AE239" t="s">
        <v>7982</v>
      </c>
      <c r="AH239" t="s">
        <v>19254</v>
      </c>
      <c r="AI239" t="s">
        <v>1754</v>
      </c>
      <c r="AJ239">
        <v>1495</v>
      </c>
    </row>
    <row r="240" spans="8:36" hidden="1" x14ac:dyDescent="0.3">
      <c r="H240" t="s">
        <v>150</v>
      </c>
      <c r="I240" t="s">
        <v>564</v>
      </c>
      <c r="L240">
        <v>408</v>
      </c>
      <c r="M240" t="s">
        <v>193</v>
      </c>
      <c r="N240" t="s">
        <v>563</v>
      </c>
      <c r="P240" t="s">
        <v>98</v>
      </c>
      <c r="Q240">
        <v>0</v>
      </c>
      <c r="R240" t="s">
        <v>96</v>
      </c>
      <c r="S240" t="s">
        <v>96</v>
      </c>
      <c r="T240" t="str">
        <f>IF(Transcripts[[#This Row],[List?]]="Y", Transcripts[[#This Row],[RefSeq mRNA ID]]&amp;IF(Transcripts[[#This Row],[Preferred?]]="Y", " (Preferred)", ""), "")</f>
        <v/>
      </c>
      <c r="V240" s="43" t="s">
        <v>18368</v>
      </c>
      <c r="W240" s="43" t="e">
        <f t="array" ref="W240">INDEX(Table6[#Data], MATCH(1, ISNUMBER(SEARCH(Transcripts[[#This Row],[RefSeq mRNA ID]], Table6['#name])), 0), 1)</f>
        <v>#N/A</v>
      </c>
      <c r="X240" s="43"/>
      <c r="Y240" s="43"/>
      <c r="Z240" t="s">
        <v>7977</v>
      </c>
      <c r="AA240" t="s">
        <v>7978</v>
      </c>
      <c r="AB240">
        <v>156</v>
      </c>
      <c r="AC240" t="s">
        <v>7973</v>
      </c>
      <c r="AD240" t="s">
        <v>27</v>
      </c>
      <c r="AE240" t="s">
        <v>10131</v>
      </c>
      <c r="AH240" t="s">
        <v>19255</v>
      </c>
      <c r="AI240" t="s">
        <v>1754</v>
      </c>
      <c r="AJ240">
        <v>1495</v>
      </c>
    </row>
    <row r="241" spans="8:36" hidden="1" x14ac:dyDescent="0.3">
      <c r="H241" t="s">
        <v>150</v>
      </c>
      <c r="I241" t="s">
        <v>565</v>
      </c>
      <c r="L241">
        <v>341</v>
      </c>
      <c r="M241" t="s">
        <v>193</v>
      </c>
      <c r="N241" t="s">
        <v>566</v>
      </c>
      <c r="P241" t="s">
        <v>98</v>
      </c>
      <c r="Q241">
        <v>0</v>
      </c>
      <c r="R241" t="s">
        <v>96</v>
      </c>
      <c r="S241" t="s">
        <v>96</v>
      </c>
      <c r="T241" t="str">
        <f>IF(Transcripts[[#This Row],[List?]]="Y", Transcripts[[#This Row],[RefSeq mRNA ID]]&amp;IF(Transcripts[[#This Row],[Preferred?]]="Y", " (Preferred)", ""), "")</f>
        <v/>
      </c>
      <c r="V241" s="43" t="s">
        <v>18368</v>
      </c>
      <c r="W241" s="43" t="e">
        <f t="array" ref="W241">INDEX(Table6[#Data], MATCH(1, ISNUMBER(SEARCH(Transcripts[[#This Row],[RefSeq mRNA ID]], Table6['#name])), 0), 1)</f>
        <v>#N/A</v>
      </c>
      <c r="X241" s="43"/>
      <c r="Y241" s="43"/>
      <c r="Z241" t="s">
        <v>8020</v>
      </c>
      <c r="AA241" t="s">
        <v>8021</v>
      </c>
      <c r="AB241">
        <v>187</v>
      </c>
      <c r="AC241" t="s">
        <v>7973</v>
      </c>
      <c r="AD241" t="s">
        <v>27</v>
      </c>
      <c r="AE241" t="s">
        <v>10132</v>
      </c>
      <c r="AH241" t="s">
        <v>19256</v>
      </c>
      <c r="AI241" t="s">
        <v>1754</v>
      </c>
      <c r="AJ241">
        <v>1495</v>
      </c>
    </row>
    <row r="242" spans="8:36" hidden="1" x14ac:dyDescent="0.3">
      <c r="H242" t="s">
        <v>150</v>
      </c>
      <c r="I242" t="s">
        <v>567</v>
      </c>
      <c r="L242">
        <v>341</v>
      </c>
      <c r="M242" t="s">
        <v>193</v>
      </c>
      <c r="N242" t="s">
        <v>566</v>
      </c>
      <c r="P242" t="s">
        <v>98</v>
      </c>
      <c r="Q242">
        <v>0</v>
      </c>
      <c r="R242" t="s">
        <v>96</v>
      </c>
      <c r="S242" t="s">
        <v>96</v>
      </c>
      <c r="T242" t="str">
        <f>IF(Transcripts[[#This Row],[List?]]="Y", Transcripts[[#This Row],[RefSeq mRNA ID]]&amp;IF(Transcripts[[#This Row],[Preferred?]]="Y", " (Preferred)", ""), "")</f>
        <v/>
      </c>
      <c r="V242" s="43" t="s">
        <v>18368</v>
      </c>
      <c r="W242" s="43" t="e">
        <f t="array" ref="W242">INDEX(Table6[#Data], MATCH(1, ISNUMBER(SEARCH(Transcripts[[#This Row],[RefSeq mRNA ID]], Table6['#name])), 0), 1)</f>
        <v>#N/A</v>
      </c>
      <c r="X242" s="43"/>
      <c r="Y242" s="43"/>
      <c r="Z242" t="s">
        <v>8027</v>
      </c>
      <c r="AC242" t="s">
        <v>7973</v>
      </c>
      <c r="AD242" t="s">
        <v>27</v>
      </c>
      <c r="AE242" t="s">
        <v>8027</v>
      </c>
      <c r="AH242" t="s">
        <v>19257</v>
      </c>
      <c r="AI242" t="s">
        <v>1754</v>
      </c>
      <c r="AJ242">
        <v>1495</v>
      </c>
    </row>
    <row r="243" spans="8:36" hidden="1" x14ac:dyDescent="0.3">
      <c r="H243" t="s">
        <v>9740</v>
      </c>
      <c r="I243" t="s">
        <v>9741</v>
      </c>
      <c r="J243" t="s">
        <v>9742</v>
      </c>
      <c r="K243" t="s">
        <v>18996</v>
      </c>
      <c r="L243">
        <v>2112</v>
      </c>
      <c r="M243" t="s">
        <v>27</v>
      </c>
      <c r="N243" t="s">
        <v>9743</v>
      </c>
      <c r="P243" t="s">
        <v>9744</v>
      </c>
      <c r="Q243">
        <v>1212</v>
      </c>
      <c r="R243" t="s">
        <v>96</v>
      </c>
      <c r="S243" t="s">
        <v>95</v>
      </c>
      <c r="T243" t="str">
        <f>IF(Transcripts[[#This Row],[List?]]="Y", Transcripts[[#This Row],[RefSeq mRNA ID]]&amp;IF(Transcripts[[#This Row],[Preferred?]]="Y", " (Preferred)", ""), "")</f>
        <v>NM_001323304.1</v>
      </c>
      <c r="V243" s="43" t="s">
        <v>18369</v>
      </c>
      <c r="W243" s="43" t="e">
        <f t="array" ref="W243">INDEX(Table6[#Data], MATCH(1, ISNUMBER(SEARCH(Transcripts[[#This Row],[RefSeq mRNA ID]], Table6['#name])), 0), 1)</f>
        <v>#N/A</v>
      </c>
      <c r="X243" s="43"/>
      <c r="Y243" s="43"/>
      <c r="Z243" t="s">
        <v>8031</v>
      </c>
      <c r="AC243" t="s">
        <v>7973</v>
      </c>
      <c r="AD243" t="s">
        <v>27</v>
      </c>
      <c r="AE243" t="s">
        <v>8031</v>
      </c>
      <c r="AH243" t="s">
        <v>19258</v>
      </c>
      <c r="AI243" t="s">
        <v>1754</v>
      </c>
      <c r="AJ243">
        <v>1495</v>
      </c>
    </row>
    <row r="244" spans="8:36" hidden="1" x14ac:dyDescent="0.3">
      <c r="H244" t="s">
        <v>9740</v>
      </c>
      <c r="I244" t="s">
        <v>9745</v>
      </c>
      <c r="J244" t="s">
        <v>9746</v>
      </c>
      <c r="K244" t="s">
        <v>18997</v>
      </c>
      <c r="L244">
        <v>2248</v>
      </c>
      <c r="M244" t="s">
        <v>27</v>
      </c>
      <c r="N244" t="s">
        <v>9747</v>
      </c>
      <c r="P244" t="s">
        <v>9744</v>
      </c>
      <c r="Q244">
        <v>1212</v>
      </c>
      <c r="R244" t="s">
        <v>95</v>
      </c>
      <c r="S244" t="s">
        <v>95</v>
      </c>
      <c r="T244" t="str">
        <f>IF(Transcripts[[#This Row],[List?]]="Y", Transcripts[[#This Row],[RefSeq mRNA ID]]&amp;IF(Transcripts[[#This Row],[Preferred?]]="Y", " (Preferred)", ""), "")</f>
        <v>NM_003600.3 (Preferred)</v>
      </c>
      <c r="V244" s="43" t="s">
        <v>18369</v>
      </c>
      <c r="W244" s="43" t="e">
        <f t="array" ref="W244">INDEX(Table6[#Data], MATCH(1, ISNUMBER(SEARCH(Transcripts[[#This Row],[RefSeq mRNA ID]], Table6['#name])), 0), 1)</f>
        <v>#N/A</v>
      </c>
      <c r="X244" s="43"/>
      <c r="Y244" s="43"/>
      <c r="Z244" t="s">
        <v>8023</v>
      </c>
      <c r="AC244" t="s">
        <v>7973</v>
      </c>
      <c r="AD244" t="s">
        <v>27</v>
      </c>
      <c r="AE244" t="s">
        <v>8023</v>
      </c>
      <c r="AH244" t="s">
        <v>19259</v>
      </c>
      <c r="AI244" t="s">
        <v>1754</v>
      </c>
      <c r="AJ244">
        <v>1495</v>
      </c>
    </row>
    <row r="245" spans="8:36" hidden="1" x14ac:dyDescent="0.3">
      <c r="H245" t="s">
        <v>9740</v>
      </c>
      <c r="I245" t="s">
        <v>9748</v>
      </c>
      <c r="J245" t="s">
        <v>9749</v>
      </c>
      <c r="L245">
        <v>2145</v>
      </c>
      <c r="M245" t="s">
        <v>27</v>
      </c>
      <c r="N245" t="s">
        <v>9750</v>
      </c>
      <c r="P245" t="s">
        <v>9744</v>
      </c>
      <c r="Q245">
        <v>1212</v>
      </c>
      <c r="R245" t="s">
        <v>96</v>
      </c>
      <c r="S245" t="s">
        <v>96</v>
      </c>
      <c r="T245" t="str">
        <f>IF(Transcripts[[#This Row],[List?]]="Y", Transcripts[[#This Row],[RefSeq mRNA ID]]&amp;IF(Transcripts[[#This Row],[Preferred?]]="Y", " (Preferred)", ""), "")</f>
        <v/>
      </c>
      <c r="V245" s="43" t="s">
        <v>18369</v>
      </c>
      <c r="W245" s="43" t="e">
        <f t="array" ref="W245">INDEX(Table6[#Data], MATCH(1, ISNUMBER(SEARCH(Transcripts[[#This Row],[RefSeq mRNA ID]], Table6['#name])), 0), 1)</f>
        <v>#N/A</v>
      </c>
      <c r="X245" s="43"/>
      <c r="Y245" s="43"/>
      <c r="Z245" t="s">
        <v>8008</v>
      </c>
      <c r="AA245" t="s">
        <v>8009</v>
      </c>
      <c r="AB245">
        <v>1302</v>
      </c>
      <c r="AC245" t="s">
        <v>7973</v>
      </c>
      <c r="AD245" t="s">
        <v>27</v>
      </c>
      <c r="AE245" t="s">
        <v>10133</v>
      </c>
      <c r="AH245" t="s">
        <v>19260</v>
      </c>
      <c r="AI245" t="s">
        <v>1754</v>
      </c>
      <c r="AJ245">
        <v>1495</v>
      </c>
    </row>
    <row r="246" spans="8:36" hidden="1" x14ac:dyDescent="0.3">
      <c r="H246" t="s">
        <v>9740</v>
      </c>
      <c r="I246" t="s">
        <v>9751</v>
      </c>
      <c r="J246" t="s">
        <v>9752</v>
      </c>
      <c r="K246" t="s">
        <v>19001</v>
      </c>
      <c r="L246">
        <v>2223</v>
      </c>
      <c r="M246" t="s">
        <v>27</v>
      </c>
      <c r="N246" t="s">
        <v>9753</v>
      </c>
      <c r="P246" t="s">
        <v>9744</v>
      </c>
      <c r="Q246">
        <v>1212</v>
      </c>
      <c r="R246" t="s">
        <v>96</v>
      </c>
      <c r="S246" t="s">
        <v>95</v>
      </c>
      <c r="T246" t="str">
        <f>IF(Transcripts[[#This Row],[List?]]="Y", Transcripts[[#This Row],[RefSeq mRNA ID]]&amp;IF(Transcripts[[#This Row],[Preferred?]]="Y", " (Preferred)", ""), "")</f>
        <v>NM_198436.2</v>
      </c>
      <c r="V246" s="43" t="s">
        <v>18369</v>
      </c>
      <c r="W246" s="43" t="e">
        <f t="array" ref="W246">INDEX(Table6[#Data], MATCH(1, ISNUMBER(SEARCH(Transcripts[[#This Row],[RefSeq mRNA ID]], Table6['#name])), 0), 1)</f>
        <v>#N/A</v>
      </c>
      <c r="X246" s="43"/>
      <c r="Y246" s="43"/>
      <c r="Z246" t="s">
        <v>5434</v>
      </c>
      <c r="AA246" t="s">
        <v>5435</v>
      </c>
      <c r="AB246">
        <v>1908</v>
      </c>
      <c r="AC246" t="s">
        <v>5433</v>
      </c>
      <c r="AD246" t="s">
        <v>27</v>
      </c>
      <c r="AE246" t="s">
        <v>10134</v>
      </c>
      <c r="AH246" t="s">
        <v>19261</v>
      </c>
      <c r="AI246" t="s">
        <v>1754</v>
      </c>
      <c r="AJ246">
        <v>1495</v>
      </c>
    </row>
    <row r="247" spans="8:36" hidden="1" x14ac:dyDescent="0.3">
      <c r="H247" t="s">
        <v>9740</v>
      </c>
      <c r="I247" t="s">
        <v>9754</v>
      </c>
      <c r="J247" t="s">
        <v>9755</v>
      </c>
      <c r="K247" t="s">
        <v>19002</v>
      </c>
      <c r="L247">
        <v>2114</v>
      </c>
      <c r="M247" t="s">
        <v>27</v>
      </c>
      <c r="N247" t="s">
        <v>9756</v>
      </c>
      <c r="P247" t="s">
        <v>9744</v>
      </c>
      <c r="Q247">
        <v>1212</v>
      </c>
      <c r="R247" t="s">
        <v>96</v>
      </c>
      <c r="S247" t="s">
        <v>95</v>
      </c>
      <c r="T247" t="str">
        <f>IF(Transcripts[[#This Row],[List?]]="Y", Transcripts[[#This Row],[RefSeq mRNA ID]]&amp;IF(Transcripts[[#This Row],[Preferred?]]="Y", " (Preferred)", ""), "")</f>
        <v>NM_198437.2</v>
      </c>
      <c r="V247" s="43" t="s">
        <v>18369</v>
      </c>
      <c r="W247" s="43" t="e">
        <f t="array" ref="W247">INDEX(Table6[#Data], MATCH(1, ISNUMBER(SEARCH(Transcripts[[#This Row],[RefSeq mRNA ID]], Table6['#name])), 0), 1)</f>
        <v>#N/A</v>
      </c>
      <c r="X247" s="43"/>
      <c r="Y247" s="43"/>
      <c r="Z247" t="s">
        <v>5439</v>
      </c>
      <c r="AA247" t="s">
        <v>5440</v>
      </c>
      <c r="AB247">
        <v>1650</v>
      </c>
      <c r="AC247" t="s">
        <v>5433</v>
      </c>
      <c r="AD247" t="s">
        <v>27</v>
      </c>
      <c r="AE247" t="s">
        <v>10135</v>
      </c>
      <c r="AH247" t="s">
        <v>19262</v>
      </c>
      <c r="AI247" t="s">
        <v>1754</v>
      </c>
      <c r="AJ247">
        <v>1495</v>
      </c>
    </row>
    <row r="248" spans="8:36" hidden="1" x14ac:dyDescent="0.3">
      <c r="H248" t="s">
        <v>9740</v>
      </c>
      <c r="I248" t="s">
        <v>9757</v>
      </c>
      <c r="J248" t="s">
        <v>9758</v>
      </c>
      <c r="K248" t="s">
        <v>19000</v>
      </c>
      <c r="L248">
        <v>2169</v>
      </c>
      <c r="M248" t="s">
        <v>27</v>
      </c>
      <c r="N248" t="s">
        <v>9759</v>
      </c>
      <c r="P248" t="s">
        <v>9744</v>
      </c>
      <c r="Q248">
        <v>1212</v>
      </c>
      <c r="R248" t="s">
        <v>96</v>
      </c>
      <c r="S248" t="s">
        <v>95</v>
      </c>
      <c r="T248" t="str">
        <f>IF(Transcripts[[#This Row],[List?]]="Y", Transcripts[[#This Row],[RefSeq mRNA ID]]&amp;IF(Transcripts[[#This Row],[Preferred?]]="Y", " (Preferred)", ""), "")</f>
        <v>NM_198435.2</v>
      </c>
      <c r="V248" s="43" t="s">
        <v>18369</v>
      </c>
      <c r="W248" s="43" t="e">
        <f t="array" ref="W248">INDEX(Table6[#Data], MATCH(1, ISNUMBER(SEARCH(Transcripts[[#This Row],[RefSeq mRNA ID]], Table6['#name])), 0), 1)</f>
        <v>#N/A</v>
      </c>
      <c r="X248" s="43"/>
      <c r="Y248" s="43"/>
      <c r="Z248" t="s">
        <v>3236</v>
      </c>
      <c r="AA248" t="s">
        <v>3237</v>
      </c>
      <c r="AB248">
        <v>1008</v>
      </c>
      <c r="AC248" t="s">
        <v>3208</v>
      </c>
      <c r="AD248" t="s">
        <v>27</v>
      </c>
      <c r="AE248" t="s">
        <v>10136</v>
      </c>
      <c r="AH248" t="s">
        <v>19263</v>
      </c>
      <c r="AI248" t="s">
        <v>1754</v>
      </c>
      <c r="AJ248">
        <v>1495</v>
      </c>
    </row>
    <row r="249" spans="8:36" hidden="1" x14ac:dyDescent="0.3">
      <c r="H249" t="s">
        <v>9740</v>
      </c>
      <c r="I249" t="s">
        <v>9778</v>
      </c>
      <c r="J249" t="s">
        <v>9779</v>
      </c>
      <c r="K249" t="s">
        <v>18998</v>
      </c>
      <c r="L249">
        <v>2547</v>
      </c>
      <c r="M249" t="s">
        <v>27</v>
      </c>
      <c r="N249" t="s">
        <v>9780</v>
      </c>
      <c r="P249" t="s">
        <v>9744</v>
      </c>
      <c r="Q249">
        <v>1212</v>
      </c>
      <c r="R249" t="s">
        <v>96</v>
      </c>
      <c r="S249" t="s">
        <v>95</v>
      </c>
      <c r="T249" t="str">
        <f>IF(Transcripts[[#This Row],[List?]]="Y", Transcripts[[#This Row],[RefSeq mRNA ID]]&amp;IF(Transcripts[[#This Row],[Preferred?]]="Y", " (Preferred)", ""), "")</f>
        <v>NM_198433.2</v>
      </c>
      <c r="V249" s="43" t="s">
        <v>18369</v>
      </c>
      <c r="W249" s="43" t="e">
        <f t="array" ref="W249">INDEX(Table6[#Data], MATCH(1, ISNUMBER(SEARCH(Transcripts[[#This Row],[RefSeq mRNA ID]], Table6['#name])), 0), 1)</f>
        <v>#N/A</v>
      </c>
      <c r="X249" s="43"/>
      <c r="Y249" s="43"/>
      <c r="Z249" t="s">
        <v>3241</v>
      </c>
      <c r="AA249" t="s">
        <v>3242</v>
      </c>
      <c r="AB249">
        <v>702</v>
      </c>
      <c r="AC249" t="s">
        <v>3208</v>
      </c>
      <c r="AD249" t="s">
        <v>27</v>
      </c>
      <c r="AE249" t="s">
        <v>10137</v>
      </c>
      <c r="AH249" t="s">
        <v>19264</v>
      </c>
      <c r="AI249" t="s">
        <v>1754</v>
      </c>
      <c r="AJ249">
        <v>1495</v>
      </c>
    </row>
    <row r="250" spans="8:36" hidden="1" x14ac:dyDescent="0.3">
      <c r="H250" t="s">
        <v>9740</v>
      </c>
      <c r="I250" t="s">
        <v>9781</v>
      </c>
      <c r="J250" t="s">
        <v>9782</v>
      </c>
      <c r="K250" t="s">
        <v>18999</v>
      </c>
      <c r="L250">
        <v>2238</v>
      </c>
      <c r="M250" t="s">
        <v>27</v>
      </c>
      <c r="N250" t="s">
        <v>9783</v>
      </c>
      <c r="P250" t="s">
        <v>9744</v>
      </c>
      <c r="Q250">
        <v>1212</v>
      </c>
      <c r="R250" t="s">
        <v>96</v>
      </c>
      <c r="S250" t="s">
        <v>95</v>
      </c>
      <c r="T250" t="str">
        <f>IF(Transcripts[[#This Row],[List?]]="Y", Transcripts[[#This Row],[RefSeq mRNA ID]]&amp;IF(Transcripts[[#This Row],[Preferred?]]="Y", " (Preferred)", ""), "")</f>
        <v>NM_198434.2</v>
      </c>
      <c r="V250" s="43" t="s">
        <v>18369</v>
      </c>
      <c r="W250" s="43" t="e">
        <f t="array" ref="W250">INDEX(Table6[#Data], MATCH(1, ISNUMBER(SEARCH(Transcripts[[#This Row],[RefSeq mRNA ID]], Table6['#name])), 0), 1)</f>
        <v>#N/A</v>
      </c>
      <c r="X250" s="43"/>
      <c r="Y250" s="43"/>
      <c r="Z250" t="s">
        <v>3209</v>
      </c>
      <c r="AA250" t="s">
        <v>3210</v>
      </c>
      <c r="AB250">
        <v>312</v>
      </c>
      <c r="AC250" t="s">
        <v>3208</v>
      </c>
      <c r="AD250" t="s">
        <v>27</v>
      </c>
      <c r="AE250" t="s">
        <v>10138</v>
      </c>
      <c r="AH250" t="s">
        <v>19265</v>
      </c>
      <c r="AI250" t="s">
        <v>1754</v>
      </c>
      <c r="AJ250">
        <v>1495</v>
      </c>
    </row>
    <row r="251" spans="8:36" hidden="1" x14ac:dyDescent="0.3">
      <c r="H251" t="s">
        <v>9740</v>
      </c>
      <c r="I251" t="s">
        <v>9760</v>
      </c>
      <c r="J251" t="s">
        <v>9761</v>
      </c>
      <c r="L251">
        <v>1902</v>
      </c>
      <c r="M251" t="s">
        <v>27</v>
      </c>
      <c r="N251" t="s">
        <v>9762</v>
      </c>
      <c r="Q251">
        <v>1044</v>
      </c>
      <c r="R251" t="s">
        <v>96</v>
      </c>
      <c r="S251" t="s">
        <v>96</v>
      </c>
      <c r="T251" t="str">
        <f>IF(Transcripts[[#This Row],[List?]]="Y", Transcripts[[#This Row],[RefSeq mRNA ID]]&amp;IF(Transcripts[[#This Row],[Preferred?]]="Y", " (Preferred)", ""), "")</f>
        <v/>
      </c>
      <c r="V251" s="43" t="s">
        <v>18369</v>
      </c>
      <c r="W251" s="43" t="e">
        <f t="array" ref="W251">INDEX(Table6[#Data], MATCH(1, ISNUMBER(SEARCH(Transcripts[[#This Row],[RefSeq mRNA ID]], Table6['#name])), 0), 1)</f>
        <v>#N/A</v>
      </c>
      <c r="X251" s="43"/>
      <c r="Y251" s="43"/>
      <c r="Z251" t="s">
        <v>3244</v>
      </c>
      <c r="AA251" t="s">
        <v>3245</v>
      </c>
      <c r="AB251">
        <v>945</v>
      </c>
      <c r="AC251" t="s">
        <v>3208</v>
      </c>
      <c r="AD251" t="s">
        <v>27</v>
      </c>
      <c r="AE251" t="s">
        <v>10139</v>
      </c>
      <c r="AH251" t="s">
        <v>19266</v>
      </c>
      <c r="AI251" t="s">
        <v>1754</v>
      </c>
      <c r="AJ251">
        <v>1495</v>
      </c>
    </row>
    <row r="252" spans="8:36" hidden="1" x14ac:dyDescent="0.3">
      <c r="H252" t="s">
        <v>9740</v>
      </c>
      <c r="I252" t="s">
        <v>9763</v>
      </c>
      <c r="J252" t="s">
        <v>9764</v>
      </c>
      <c r="L252">
        <v>991</v>
      </c>
      <c r="M252" t="s">
        <v>27</v>
      </c>
      <c r="N252" t="s">
        <v>9765</v>
      </c>
      <c r="Q252">
        <v>814</v>
      </c>
      <c r="R252" t="s">
        <v>96</v>
      </c>
      <c r="S252" t="s">
        <v>96</v>
      </c>
      <c r="T252" t="str">
        <f>IF(Transcripts[[#This Row],[List?]]="Y", Transcripts[[#This Row],[RefSeq mRNA ID]]&amp;IF(Transcripts[[#This Row],[Preferred?]]="Y", " (Preferred)", ""), "")</f>
        <v/>
      </c>
      <c r="V252" s="43" t="s">
        <v>18369</v>
      </c>
      <c r="W252" s="43" t="e">
        <f t="array" ref="W252">INDEX(Table6[#Data], MATCH(1, ISNUMBER(SEARCH(Transcripts[[#This Row],[RefSeq mRNA ID]], Table6['#name])), 0), 1)</f>
        <v>#N/A</v>
      </c>
      <c r="X252" s="43"/>
      <c r="Y252" s="43"/>
      <c r="Z252" t="s">
        <v>3215</v>
      </c>
      <c r="AA252" t="s">
        <v>3216</v>
      </c>
      <c r="AB252">
        <v>450</v>
      </c>
      <c r="AC252" t="s">
        <v>3208</v>
      </c>
      <c r="AD252" t="s">
        <v>27</v>
      </c>
      <c r="AE252" t="s">
        <v>10140</v>
      </c>
      <c r="AH252" t="s">
        <v>19267</v>
      </c>
      <c r="AI252" t="s">
        <v>1754</v>
      </c>
      <c r="AJ252">
        <v>1495</v>
      </c>
    </row>
    <row r="253" spans="8:36" hidden="1" x14ac:dyDescent="0.3">
      <c r="H253" t="s">
        <v>9740</v>
      </c>
      <c r="I253" t="s">
        <v>9766</v>
      </c>
      <c r="J253" t="s">
        <v>9767</v>
      </c>
      <c r="L253">
        <v>879</v>
      </c>
      <c r="M253" t="s">
        <v>27</v>
      </c>
      <c r="N253" t="s">
        <v>9768</v>
      </c>
      <c r="Q253">
        <v>566</v>
      </c>
      <c r="R253" t="s">
        <v>96</v>
      </c>
      <c r="S253" t="s">
        <v>96</v>
      </c>
      <c r="T253" t="str">
        <f>IF(Transcripts[[#This Row],[List?]]="Y", Transcripts[[#This Row],[RefSeq mRNA ID]]&amp;IF(Transcripts[[#This Row],[Preferred?]]="Y", " (Preferred)", ""), "")</f>
        <v/>
      </c>
      <c r="V253" s="43" t="s">
        <v>18369</v>
      </c>
      <c r="W253" s="43" t="e">
        <f t="array" ref="W253">INDEX(Table6[#Data], MATCH(1, ISNUMBER(SEARCH(Transcripts[[#This Row],[RefSeq mRNA ID]], Table6['#name])), 0), 1)</f>
        <v>#N/A</v>
      </c>
      <c r="X253" s="43"/>
      <c r="Y253" s="43"/>
      <c r="Z253" t="s">
        <v>3212</v>
      </c>
      <c r="AA253" t="s">
        <v>3213</v>
      </c>
      <c r="AB253">
        <v>450</v>
      </c>
      <c r="AC253" t="s">
        <v>3208</v>
      </c>
      <c r="AD253" t="s">
        <v>27</v>
      </c>
      <c r="AE253" t="s">
        <v>10141</v>
      </c>
      <c r="AH253" t="s">
        <v>19268</v>
      </c>
      <c r="AI253" t="s">
        <v>1754</v>
      </c>
      <c r="AJ253">
        <v>1495</v>
      </c>
    </row>
    <row r="254" spans="8:36" hidden="1" x14ac:dyDescent="0.3">
      <c r="H254" t="s">
        <v>9740</v>
      </c>
      <c r="I254" t="s">
        <v>9769</v>
      </c>
      <c r="J254" t="s">
        <v>9770</v>
      </c>
      <c r="L254">
        <v>744</v>
      </c>
      <c r="M254" t="s">
        <v>27</v>
      </c>
      <c r="N254" t="s">
        <v>9771</v>
      </c>
      <c r="Q254">
        <v>440</v>
      </c>
      <c r="R254" t="s">
        <v>96</v>
      </c>
      <c r="S254" t="s">
        <v>96</v>
      </c>
      <c r="T254" t="str">
        <f>IF(Transcripts[[#This Row],[List?]]="Y", Transcripts[[#This Row],[RefSeq mRNA ID]]&amp;IF(Transcripts[[#This Row],[Preferred?]]="Y", " (Preferred)", ""), "")</f>
        <v/>
      </c>
      <c r="V254" s="43" t="s">
        <v>18369</v>
      </c>
      <c r="W254" s="43" t="e">
        <f t="array" ref="W254">INDEX(Table6[#Data], MATCH(1, ISNUMBER(SEARCH(Transcripts[[#This Row],[RefSeq mRNA ID]], Table6['#name])), 0), 1)</f>
        <v>#N/A</v>
      </c>
      <c r="X254" s="43"/>
      <c r="Y254" s="43"/>
      <c r="Z254" t="s">
        <v>3218</v>
      </c>
      <c r="AA254" t="s">
        <v>3219</v>
      </c>
      <c r="AB254">
        <v>261</v>
      </c>
      <c r="AC254" t="s">
        <v>3208</v>
      </c>
      <c r="AD254" t="s">
        <v>27</v>
      </c>
      <c r="AE254" t="s">
        <v>10142</v>
      </c>
      <c r="AH254" t="s">
        <v>19269</v>
      </c>
      <c r="AI254" t="s">
        <v>1754</v>
      </c>
      <c r="AJ254">
        <v>1495</v>
      </c>
    </row>
    <row r="255" spans="8:36" hidden="1" x14ac:dyDescent="0.3">
      <c r="H255" t="s">
        <v>9740</v>
      </c>
      <c r="I255" t="s">
        <v>9772</v>
      </c>
      <c r="J255" t="s">
        <v>9773</v>
      </c>
      <c r="L255">
        <v>810</v>
      </c>
      <c r="M255" t="s">
        <v>27</v>
      </c>
      <c r="N255" t="s">
        <v>9774</v>
      </c>
      <c r="Q255">
        <v>319</v>
      </c>
      <c r="R255" t="s">
        <v>96</v>
      </c>
      <c r="S255" t="s">
        <v>96</v>
      </c>
      <c r="T255" t="str">
        <f>IF(Transcripts[[#This Row],[List?]]="Y", Transcripts[[#This Row],[RefSeq mRNA ID]]&amp;IF(Transcripts[[#This Row],[Preferred?]]="Y", " (Preferred)", ""), "")</f>
        <v/>
      </c>
      <c r="V255" s="43" t="s">
        <v>18369</v>
      </c>
      <c r="W255" s="43" t="e">
        <f t="array" ref="W255">INDEX(Table6[#Data], MATCH(1, ISNUMBER(SEARCH(Transcripts[[#This Row],[RefSeq mRNA ID]], Table6['#name])), 0), 1)</f>
        <v>#N/A</v>
      </c>
      <c r="X255" s="43"/>
      <c r="Y255" s="43"/>
      <c r="Z255" t="s">
        <v>3221</v>
      </c>
      <c r="AA255" t="s">
        <v>3222</v>
      </c>
      <c r="AB255">
        <v>399</v>
      </c>
      <c r="AC255" t="s">
        <v>3208</v>
      </c>
      <c r="AD255" t="s">
        <v>27</v>
      </c>
      <c r="AE255" t="s">
        <v>10143</v>
      </c>
      <c r="AH255" t="s">
        <v>19270</v>
      </c>
      <c r="AI255" t="s">
        <v>1754</v>
      </c>
      <c r="AJ255">
        <v>1495</v>
      </c>
    </row>
    <row r="256" spans="8:36" hidden="1" x14ac:dyDescent="0.3">
      <c r="H256" t="s">
        <v>9740</v>
      </c>
      <c r="I256" t="s">
        <v>9775</v>
      </c>
      <c r="J256" t="s">
        <v>9776</v>
      </c>
      <c r="L256">
        <v>584</v>
      </c>
      <c r="M256" t="s">
        <v>27</v>
      </c>
      <c r="N256" t="s">
        <v>9777</v>
      </c>
      <c r="Q256">
        <v>239</v>
      </c>
      <c r="R256" t="s">
        <v>96</v>
      </c>
      <c r="S256" t="s">
        <v>96</v>
      </c>
      <c r="T256" t="str">
        <f>IF(Transcripts[[#This Row],[List?]]="Y", Transcripts[[#This Row],[RefSeq mRNA ID]]&amp;IF(Transcripts[[#This Row],[Preferred?]]="Y", " (Preferred)", ""), "")</f>
        <v/>
      </c>
      <c r="V256" s="43" t="s">
        <v>18369</v>
      </c>
      <c r="W256" s="43" t="e">
        <f t="array" ref="W256">INDEX(Table6[#Data], MATCH(1, ISNUMBER(SEARCH(Transcripts[[#This Row],[RefSeq mRNA ID]], Table6['#name])), 0), 1)</f>
        <v>#N/A</v>
      </c>
      <c r="X256" s="43"/>
      <c r="Y256" s="43"/>
      <c r="Z256" t="s">
        <v>3248</v>
      </c>
      <c r="AA256" t="s">
        <v>3249</v>
      </c>
      <c r="AB256">
        <v>663</v>
      </c>
      <c r="AC256" t="s">
        <v>3208</v>
      </c>
      <c r="AD256" t="s">
        <v>27</v>
      </c>
      <c r="AE256" t="s">
        <v>10144</v>
      </c>
      <c r="AH256" t="s">
        <v>19271</v>
      </c>
      <c r="AI256" t="s">
        <v>1754</v>
      </c>
      <c r="AJ256">
        <v>1495</v>
      </c>
    </row>
    <row r="257" spans="8:36" hidden="1" x14ac:dyDescent="0.3">
      <c r="H257" t="s">
        <v>9652</v>
      </c>
      <c r="I257" t="s">
        <v>9653</v>
      </c>
      <c r="J257" t="s">
        <v>9654</v>
      </c>
      <c r="K257" t="s">
        <v>19004</v>
      </c>
      <c r="L257">
        <v>1249</v>
      </c>
      <c r="M257" t="s">
        <v>27</v>
      </c>
      <c r="N257" t="s">
        <v>9655</v>
      </c>
      <c r="P257" t="s">
        <v>9656</v>
      </c>
      <c r="Q257">
        <v>1038</v>
      </c>
      <c r="R257" t="s">
        <v>96</v>
      </c>
      <c r="S257" t="s">
        <v>95</v>
      </c>
      <c r="T257" t="str">
        <f>IF(Transcripts[[#This Row],[List?]]="Y", Transcripts[[#This Row],[RefSeq mRNA ID]]&amp;IF(Transcripts[[#This Row],[Preferred?]]="Y", " (Preferred)", ""), "")</f>
        <v>NM_001284526.1</v>
      </c>
      <c r="V257" s="43" t="s">
        <v>18370</v>
      </c>
      <c r="W257" s="43" t="e">
        <f t="array" ref="W257">INDEX(Table6[#Data], MATCH(1, ISNUMBER(SEARCH(Transcripts[[#This Row],[RefSeq mRNA ID]], Table6['#name])), 0), 1)</f>
        <v>#N/A</v>
      </c>
      <c r="X257" s="43"/>
      <c r="Y257" s="43"/>
      <c r="Z257" t="s">
        <v>3228</v>
      </c>
      <c r="AC257" t="s">
        <v>3208</v>
      </c>
      <c r="AD257" t="s">
        <v>27</v>
      </c>
      <c r="AE257" t="s">
        <v>3228</v>
      </c>
      <c r="AH257" t="s">
        <v>19272</v>
      </c>
      <c r="AI257" t="s">
        <v>1754</v>
      </c>
      <c r="AJ257">
        <v>1495</v>
      </c>
    </row>
    <row r="258" spans="8:36" hidden="1" x14ac:dyDescent="0.3">
      <c r="H258" t="s">
        <v>9652</v>
      </c>
      <c r="I258" t="s">
        <v>9661</v>
      </c>
      <c r="J258" t="s">
        <v>9662</v>
      </c>
      <c r="K258" t="s">
        <v>19185</v>
      </c>
      <c r="L258">
        <v>1227</v>
      </c>
      <c r="M258" t="s">
        <v>27</v>
      </c>
      <c r="N258" t="s">
        <v>9663</v>
      </c>
      <c r="P258" t="s">
        <v>9664</v>
      </c>
      <c r="Q258">
        <v>1035</v>
      </c>
      <c r="R258" t="s">
        <v>95</v>
      </c>
      <c r="S258" t="s">
        <v>95</v>
      </c>
      <c r="T258" t="str">
        <f>IF(Transcripts[[#This Row],[List?]]="Y", Transcripts[[#This Row],[RefSeq mRNA ID]]&amp;IF(Transcripts[[#This Row],[Preferred?]]="Y", " (Preferred)", ""), "")</f>
        <v>NM_004217.3 (Preferred)</v>
      </c>
      <c r="V258" s="43" t="s">
        <v>18370</v>
      </c>
      <c r="W258" s="43" t="e">
        <f t="array" ref="W258">INDEX(Table6[#Data], MATCH(1, ISNUMBER(SEARCH(Transcripts[[#This Row],[RefSeq mRNA ID]], Table6['#name])), 0), 1)</f>
        <v>#N/A</v>
      </c>
      <c r="X258" s="43"/>
      <c r="Y258" s="43"/>
      <c r="Z258" t="s">
        <v>3230</v>
      </c>
      <c r="AC258" t="s">
        <v>3208</v>
      </c>
      <c r="AD258" t="s">
        <v>27</v>
      </c>
      <c r="AE258" t="s">
        <v>3230</v>
      </c>
      <c r="AH258" t="s">
        <v>19273</v>
      </c>
      <c r="AI258" t="s">
        <v>1754</v>
      </c>
      <c r="AJ258">
        <v>1495</v>
      </c>
    </row>
    <row r="259" spans="8:36" hidden="1" x14ac:dyDescent="0.3">
      <c r="H259" t="s">
        <v>9652</v>
      </c>
      <c r="I259" t="s">
        <v>9668</v>
      </c>
      <c r="J259" t="s">
        <v>9669</v>
      </c>
      <c r="K259" t="s">
        <v>19005</v>
      </c>
      <c r="L259">
        <v>939</v>
      </c>
      <c r="M259" t="s">
        <v>27</v>
      </c>
      <c r="N259" t="s">
        <v>9670</v>
      </c>
      <c r="Q259">
        <v>939</v>
      </c>
      <c r="R259" t="s">
        <v>96</v>
      </c>
      <c r="S259" t="s">
        <v>95</v>
      </c>
      <c r="T259" t="str">
        <f>IF(Transcripts[[#This Row],[List?]]="Y", Transcripts[[#This Row],[RefSeq mRNA ID]]&amp;IF(Transcripts[[#This Row],[Preferred?]]="Y", " (Preferred)", ""), "")</f>
        <v>NM_001313953.2</v>
      </c>
      <c r="V259" s="43" t="s">
        <v>18370</v>
      </c>
      <c r="W259" s="43" t="e">
        <f t="array" ref="W259">INDEX(Table6[#Data], MATCH(1, ISNUMBER(SEARCH(Transcripts[[#This Row],[RefSeq mRNA ID]], Table6['#name])), 0), 1)</f>
        <v>#N/A</v>
      </c>
      <c r="X259" s="43"/>
      <c r="Y259" s="43"/>
      <c r="Z259" t="s">
        <v>3224</v>
      </c>
      <c r="AC259" t="s">
        <v>3208</v>
      </c>
      <c r="AD259" t="s">
        <v>27</v>
      </c>
      <c r="AE259" t="s">
        <v>3224</v>
      </c>
      <c r="AH259" t="s">
        <v>19274</v>
      </c>
      <c r="AI259" t="s">
        <v>1754</v>
      </c>
      <c r="AJ259">
        <v>1495</v>
      </c>
    </row>
    <row r="260" spans="8:36" hidden="1" x14ac:dyDescent="0.3">
      <c r="H260" t="s">
        <v>9652</v>
      </c>
      <c r="I260" t="s">
        <v>9657</v>
      </c>
      <c r="J260" t="s">
        <v>9658</v>
      </c>
      <c r="K260" t="s">
        <v>19003</v>
      </c>
      <c r="L260">
        <v>1167</v>
      </c>
      <c r="M260" t="s">
        <v>27</v>
      </c>
      <c r="N260" t="s">
        <v>9659</v>
      </c>
      <c r="P260" t="s">
        <v>9660</v>
      </c>
      <c r="Q260">
        <v>912</v>
      </c>
      <c r="R260" t="s">
        <v>96</v>
      </c>
      <c r="S260" t="s">
        <v>95</v>
      </c>
      <c r="T260" t="str">
        <f>IF(Transcripts[[#This Row],[List?]]="Y", Transcripts[[#This Row],[RefSeq mRNA ID]]&amp;IF(Transcripts[[#This Row],[Preferred?]]="Y", " (Preferred)", ""), "")</f>
        <v>NM_001256834.2</v>
      </c>
      <c r="V260" s="43" t="s">
        <v>18370</v>
      </c>
      <c r="W260" s="43" t="e">
        <f t="array" ref="W260">INDEX(Table6[#Data], MATCH(1, ISNUMBER(SEARCH(Transcripts[[#This Row],[RefSeq mRNA ID]], Table6['#name])), 0), 1)</f>
        <v>#N/A</v>
      </c>
      <c r="X260" s="43"/>
      <c r="Y260" s="43"/>
      <c r="Z260" t="s">
        <v>3234</v>
      </c>
      <c r="AC260" t="s">
        <v>3208</v>
      </c>
      <c r="AD260" t="s">
        <v>27</v>
      </c>
      <c r="AE260" t="s">
        <v>3234</v>
      </c>
      <c r="AH260" t="s">
        <v>19275</v>
      </c>
      <c r="AI260" t="s">
        <v>1754</v>
      </c>
      <c r="AJ260">
        <v>1495</v>
      </c>
    </row>
    <row r="261" spans="8:36" hidden="1" x14ac:dyDescent="0.3">
      <c r="H261" t="s">
        <v>9652</v>
      </c>
      <c r="I261" t="s">
        <v>9665</v>
      </c>
      <c r="J261" t="s">
        <v>9666</v>
      </c>
      <c r="L261">
        <v>739</v>
      </c>
      <c r="M261" t="s">
        <v>27</v>
      </c>
      <c r="N261" t="s">
        <v>9667</v>
      </c>
      <c r="Q261">
        <v>727</v>
      </c>
      <c r="R261" t="s">
        <v>96</v>
      </c>
      <c r="S261" t="s">
        <v>96</v>
      </c>
      <c r="T261" t="str">
        <f>IF(Transcripts[[#This Row],[List?]]="Y", Transcripts[[#This Row],[RefSeq mRNA ID]]&amp;IF(Transcripts[[#This Row],[Preferred?]]="Y", " (Preferred)", ""), "")</f>
        <v/>
      </c>
      <c r="V261" s="43" t="s">
        <v>18370</v>
      </c>
      <c r="W261" s="43" t="e">
        <f t="array" ref="W261">INDEX(Table6[#Data], MATCH(1, ISNUMBER(SEARCH(Transcripts[[#This Row],[RefSeq mRNA ID]], Table6['#name])), 0), 1)</f>
        <v>#N/A</v>
      </c>
      <c r="X261" s="43"/>
      <c r="Y261" s="43"/>
      <c r="Z261" t="s">
        <v>3252</v>
      </c>
      <c r="AC261" t="s">
        <v>3208</v>
      </c>
      <c r="AD261" t="s">
        <v>27</v>
      </c>
      <c r="AE261" t="s">
        <v>3252</v>
      </c>
      <c r="AH261" t="s">
        <v>19276</v>
      </c>
      <c r="AI261" t="s">
        <v>1754</v>
      </c>
      <c r="AJ261">
        <v>1495</v>
      </c>
    </row>
    <row r="262" spans="8:36" hidden="1" x14ac:dyDescent="0.3">
      <c r="H262" t="s">
        <v>9652</v>
      </c>
      <c r="I262" t="s">
        <v>9676</v>
      </c>
      <c r="J262" t="s">
        <v>9677</v>
      </c>
      <c r="L262">
        <v>867</v>
      </c>
      <c r="M262" t="s">
        <v>27</v>
      </c>
      <c r="N262" t="s">
        <v>9678</v>
      </c>
      <c r="Q262">
        <v>692</v>
      </c>
      <c r="R262" t="s">
        <v>96</v>
      </c>
      <c r="S262" t="s">
        <v>96</v>
      </c>
      <c r="T262" t="str">
        <f>IF(Transcripts[[#This Row],[List?]]="Y", Transcripts[[#This Row],[RefSeq mRNA ID]]&amp;IF(Transcripts[[#This Row],[Preferred?]]="Y", " (Preferred)", ""), "")</f>
        <v/>
      </c>
      <c r="V262" s="43" t="s">
        <v>18370</v>
      </c>
      <c r="W262" s="43" t="e">
        <f t="array" ref="W262">INDEX(Table6[#Data], MATCH(1, ISNUMBER(SEARCH(Transcripts[[#This Row],[RefSeq mRNA ID]], Table6['#name])), 0), 1)</f>
        <v>#N/A</v>
      </c>
      <c r="X262" s="43"/>
      <c r="Y262" s="43"/>
      <c r="Z262" t="s">
        <v>3232</v>
      </c>
      <c r="AC262" t="s">
        <v>3208</v>
      </c>
      <c r="AD262" t="s">
        <v>27</v>
      </c>
      <c r="AE262" t="s">
        <v>3232</v>
      </c>
      <c r="AH262" t="s">
        <v>19277</v>
      </c>
      <c r="AI262" t="s">
        <v>1754</v>
      </c>
      <c r="AJ262">
        <v>1495</v>
      </c>
    </row>
    <row r="263" spans="8:36" hidden="1" x14ac:dyDescent="0.3">
      <c r="H263" t="s">
        <v>9652</v>
      </c>
      <c r="I263" t="s">
        <v>9679</v>
      </c>
      <c r="J263" t="s">
        <v>9680</v>
      </c>
      <c r="L263">
        <v>742</v>
      </c>
      <c r="M263" t="s">
        <v>27</v>
      </c>
      <c r="N263" t="s">
        <v>9681</v>
      </c>
      <c r="Q263">
        <v>686</v>
      </c>
      <c r="R263" t="s">
        <v>96</v>
      </c>
      <c r="S263" t="s">
        <v>96</v>
      </c>
      <c r="T263" t="str">
        <f>IF(Transcripts[[#This Row],[List?]]="Y", Transcripts[[#This Row],[RefSeq mRNA ID]]&amp;IF(Transcripts[[#This Row],[Preferred?]]="Y", " (Preferred)", ""), "")</f>
        <v/>
      </c>
      <c r="V263" s="43" t="s">
        <v>18370</v>
      </c>
      <c r="W263" s="43" t="e">
        <f t="array" ref="W263">INDEX(Table6[#Data], MATCH(1, ISNUMBER(SEARCH(Transcripts[[#This Row],[RefSeq mRNA ID]], Table6['#name])), 0), 1)</f>
        <v>#N/A</v>
      </c>
      <c r="X263" s="43"/>
      <c r="Y263" s="43"/>
      <c r="Z263" t="s">
        <v>3226</v>
      </c>
      <c r="AC263" t="s">
        <v>3208</v>
      </c>
      <c r="AD263" t="s">
        <v>27</v>
      </c>
      <c r="AE263" t="s">
        <v>3226</v>
      </c>
      <c r="AH263" t="s">
        <v>19278</v>
      </c>
      <c r="AI263" t="s">
        <v>1754</v>
      </c>
      <c r="AJ263">
        <v>1495</v>
      </c>
    </row>
    <row r="264" spans="8:36" hidden="1" x14ac:dyDescent="0.3">
      <c r="H264" t="s">
        <v>9652</v>
      </c>
      <c r="I264" t="s">
        <v>9686</v>
      </c>
      <c r="J264" t="s">
        <v>9687</v>
      </c>
      <c r="L264">
        <v>771</v>
      </c>
      <c r="M264" t="s">
        <v>27</v>
      </c>
      <c r="N264" t="s">
        <v>9688</v>
      </c>
      <c r="Q264">
        <v>516</v>
      </c>
      <c r="R264" t="s">
        <v>96</v>
      </c>
      <c r="S264" t="s">
        <v>96</v>
      </c>
      <c r="T264" t="str">
        <f>IF(Transcripts[[#This Row],[List?]]="Y", Transcripts[[#This Row],[RefSeq mRNA ID]]&amp;IF(Transcripts[[#This Row],[Preferred?]]="Y", " (Preferred)", ""), "")</f>
        <v/>
      </c>
      <c r="V264" s="43" t="s">
        <v>18370</v>
      </c>
      <c r="W264" s="43" t="e">
        <f t="array" ref="W264">INDEX(Table6[#Data], MATCH(1, ISNUMBER(SEARCH(Transcripts[[#This Row],[RefSeq mRNA ID]], Table6['#name])), 0), 1)</f>
        <v>#N/A</v>
      </c>
      <c r="X264" s="43"/>
      <c r="Y264" s="43"/>
      <c r="Z264" t="s">
        <v>9588</v>
      </c>
      <c r="AC264" t="s">
        <v>9587</v>
      </c>
      <c r="AD264" t="s">
        <v>27</v>
      </c>
      <c r="AE264" t="s">
        <v>9588</v>
      </c>
      <c r="AH264" t="s">
        <v>19279</v>
      </c>
      <c r="AI264" t="s">
        <v>1754</v>
      </c>
      <c r="AJ264">
        <v>1495</v>
      </c>
    </row>
    <row r="265" spans="8:36" hidden="1" x14ac:dyDescent="0.3">
      <c r="H265" t="s">
        <v>9652</v>
      </c>
      <c r="I265" t="s">
        <v>9694</v>
      </c>
      <c r="J265" t="s">
        <v>9695</v>
      </c>
      <c r="L265">
        <v>899</v>
      </c>
      <c r="M265" t="s">
        <v>27</v>
      </c>
      <c r="N265" t="s">
        <v>9696</v>
      </c>
      <c r="Q265">
        <v>429</v>
      </c>
      <c r="R265" t="s">
        <v>96</v>
      </c>
      <c r="S265" t="s">
        <v>96</v>
      </c>
      <c r="T265" t="str">
        <f>IF(Transcripts[[#This Row],[List?]]="Y", Transcripts[[#This Row],[RefSeq mRNA ID]]&amp;IF(Transcripts[[#This Row],[Preferred?]]="Y", " (Preferred)", ""), "")</f>
        <v/>
      </c>
      <c r="V265" s="43" t="s">
        <v>18370</v>
      </c>
      <c r="W265" s="43" t="e">
        <f t="array" ref="W265">INDEX(Table6[#Data], MATCH(1, ISNUMBER(SEARCH(Transcripts[[#This Row],[RefSeq mRNA ID]], Table6['#name])), 0), 1)</f>
        <v>#N/A</v>
      </c>
      <c r="X265" s="43"/>
      <c r="Y265" s="43"/>
      <c r="Z265" t="s">
        <v>9590</v>
      </c>
      <c r="AA265" t="s">
        <v>9591</v>
      </c>
      <c r="AB265">
        <v>2589</v>
      </c>
      <c r="AC265" t="s">
        <v>9587</v>
      </c>
      <c r="AD265" t="s">
        <v>27</v>
      </c>
      <c r="AE265" t="s">
        <v>10145</v>
      </c>
      <c r="AH265" t="s">
        <v>19280</v>
      </c>
      <c r="AI265" t="s">
        <v>1754</v>
      </c>
      <c r="AJ265">
        <v>1495</v>
      </c>
    </row>
    <row r="266" spans="8:36" hidden="1" x14ac:dyDescent="0.3">
      <c r="H266" t="s">
        <v>9652</v>
      </c>
      <c r="I266" t="s">
        <v>9671</v>
      </c>
      <c r="J266" t="s">
        <v>9672</v>
      </c>
      <c r="L266">
        <v>746</v>
      </c>
      <c r="M266" t="s">
        <v>187</v>
      </c>
      <c r="N266" t="s">
        <v>9673</v>
      </c>
      <c r="Q266">
        <v>372</v>
      </c>
      <c r="R266" t="s">
        <v>96</v>
      </c>
      <c r="S266" t="s">
        <v>96</v>
      </c>
      <c r="T266" t="str">
        <f>IF(Transcripts[[#This Row],[List?]]="Y", Transcripts[[#This Row],[RefSeq mRNA ID]]&amp;IF(Transcripts[[#This Row],[Preferred?]]="Y", " (Preferred)", ""), "")</f>
        <v/>
      </c>
      <c r="V266" s="43" t="s">
        <v>18370</v>
      </c>
      <c r="W266" s="43" t="e">
        <f t="array" ref="W266">INDEX(Table6[#Data], MATCH(1, ISNUMBER(SEARCH(Transcripts[[#This Row],[RefSeq mRNA ID]], Table6['#name])), 0), 1)</f>
        <v>#N/A</v>
      </c>
      <c r="X266" s="43"/>
      <c r="Y266" s="43"/>
      <c r="Z266" t="s">
        <v>9594</v>
      </c>
      <c r="AA266" t="s">
        <v>9595</v>
      </c>
      <c r="AB266">
        <v>2481</v>
      </c>
      <c r="AC266" t="s">
        <v>9587</v>
      </c>
      <c r="AD266" t="s">
        <v>27</v>
      </c>
      <c r="AE266" t="s">
        <v>10146</v>
      </c>
      <c r="AH266" t="s">
        <v>19281</v>
      </c>
      <c r="AI266" t="s">
        <v>1754</v>
      </c>
      <c r="AJ266">
        <v>1495</v>
      </c>
    </row>
    <row r="267" spans="8:36" hidden="1" x14ac:dyDescent="0.3">
      <c r="H267" t="s">
        <v>9652</v>
      </c>
      <c r="I267" t="s">
        <v>9689</v>
      </c>
      <c r="J267" t="s">
        <v>9690</v>
      </c>
      <c r="L267">
        <v>397</v>
      </c>
      <c r="M267" t="s">
        <v>27</v>
      </c>
      <c r="N267" t="s">
        <v>9691</v>
      </c>
      <c r="Q267">
        <v>209</v>
      </c>
      <c r="R267" t="s">
        <v>96</v>
      </c>
      <c r="S267" t="s">
        <v>96</v>
      </c>
      <c r="T267" t="str">
        <f>IF(Transcripts[[#This Row],[List?]]="Y", Transcripts[[#This Row],[RefSeq mRNA ID]]&amp;IF(Transcripts[[#This Row],[Preferred?]]="Y", " (Preferred)", ""), "")</f>
        <v/>
      </c>
      <c r="V267" s="43" t="s">
        <v>18370</v>
      </c>
      <c r="W267" s="43" t="e">
        <f t="array" ref="W267">INDEX(Table6[#Data], MATCH(1, ISNUMBER(SEARCH(Transcripts[[#This Row],[RefSeq mRNA ID]], Table6['#name])), 0), 1)</f>
        <v>#N/A</v>
      </c>
      <c r="X267" s="43"/>
      <c r="Y267" s="43"/>
      <c r="Z267" t="s">
        <v>9598</v>
      </c>
      <c r="AA267" t="s">
        <v>9599</v>
      </c>
      <c r="AB267">
        <v>308</v>
      </c>
      <c r="AC267" t="s">
        <v>9587</v>
      </c>
      <c r="AD267" t="s">
        <v>27</v>
      </c>
      <c r="AE267" t="s">
        <v>10147</v>
      </c>
      <c r="AH267" t="s">
        <v>19282</v>
      </c>
      <c r="AI267" t="s">
        <v>1754</v>
      </c>
      <c r="AJ267">
        <v>1495</v>
      </c>
    </row>
    <row r="268" spans="8:36" hidden="1" x14ac:dyDescent="0.3">
      <c r="H268" t="s">
        <v>9652</v>
      </c>
      <c r="I268" t="s">
        <v>9674</v>
      </c>
      <c r="L268">
        <v>467</v>
      </c>
      <c r="M268" t="s">
        <v>210</v>
      </c>
      <c r="N268" t="s">
        <v>9675</v>
      </c>
      <c r="Q268">
        <v>0</v>
      </c>
      <c r="R268" t="s">
        <v>96</v>
      </c>
      <c r="S268" t="s">
        <v>96</v>
      </c>
      <c r="T268" t="str">
        <f>IF(Transcripts[[#This Row],[List?]]="Y", Transcripts[[#This Row],[RefSeq mRNA ID]]&amp;IF(Transcripts[[#This Row],[Preferred?]]="Y", " (Preferred)", ""), "")</f>
        <v/>
      </c>
      <c r="V268" s="43" t="s">
        <v>18370</v>
      </c>
      <c r="W268" s="43" t="e">
        <f t="array" ref="W268">INDEX(Table6[#Data], MATCH(1, ISNUMBER(SEARCH(Transcripts[[#This Row],[RefSeq mRNA ID]], Table6['#name])), 0), 1)</f>
        <v>#N/A</v>
      </c>
      <c r="X268" s="43"/>
      <c r="Y268" s="43"/>
      <c r="Z268" t="s">
        <v>9601</v>
      </c>
      <c r="AC268" t="s">
        <v>9587</v>
      </c>
      <c r="AD268" t="s">
        <v>27</v>
      </c>
      <c r="AE268" t="s">
        <v>9601</v>
      </c>
      <c r="AH268" t="s">
        <v>19283</v>
      </c>
      <c r="AI268" t="s">
        <v>1754</v>
      </c>
      <c r="AJ268">
        <v>1495</v>
      </c>
    </row>
    <row r="269" spans="8:36" hidden="1" x14ac:dyDescent="0.3">
      <c r="H269" t="s">
        <v>9652</v>
      </c>
      <c r="I269" t="s">
        <v>9682</v>
      </c>
      <c r="L269">
        <v>740</v>
      </c>
      <c r="M269" t="s">
        <v>210</v>
      </c>
      <c r="N269" t="s">
        <v>9683</v>
      </c>
      <c r="Q269">
        <v>0</v>
      </c>
      <c r="R269" t="s">
        <v>96</v>
      </c>
      <c r="S269" t="s">
        <v>96</v>
      </c>
      <c r="T269" t="str">
        <f>IF(Transcripts[[#This Row],[List?]]="Y", Transcripts[[#This Row],[RefSeq mRNA ID]]&amp;IF(Transcripts[[#This Row],[Preferred?]]="Y", " (Preferred)", ""), "")</f>
        <v/>
      </c>
      <c r="V269" s="43" t="s">
        <v>18370</v>
      </c>
      <c r="W269" s="43" t="e">
        <f t="array" ref="W269">INDEX(Table6[#Data], MATCH(1, ISNUMBER(SEARCH(Transcripts[[#This Row],[RefSeq mRNA ID]], Table6['#name])), 0), 1)</f>
        <v>#N/A</v>
      </c>
      <c r="X269" s="43"/>
      <c r="Y269" s="43"/>
      <c r="Z269" t="s">
        <v>1906</v>
      </c>
      <c r="AA269" t="s">
        <v>1907</v>
      </c>
      <c r="AB269">
        <v>178</v>
      </c>
      <c r="AC269" t="s">
        <v>1875</v>
      </c>
      <c r="AD269" t="s">
        <v>27</v>
      </c>
      <c r="AE269" t="s">
        <v>10148</v>
      </c>
      <c r="AH269" t="s">
        <v>19284</v>
      </c>
      <c r="AI269" t="s">
        <v>1754</v>
      </c>
      <c r="AJ269">
        <v>1495</v>
      </c>
    </row>
    <row r="270" spans="8:36" hidden="1" x14ac:dyDescent="0.3">
      <c r="H270" t="s">
        <v>9652</v>
      </c>
      <c r="I270" t="s">
        <v>9684</v>
      </c>
      <c r="L270">
        <v>1010</v>
      </c>
      <c r="M270" t="s">
        <v>210</v>
      </c>
      <c r="N270" t="s">
        <v>9685</v>
      </c>
      <c r="Q270">
        <v>0</v>
      </c>
      <c r="R270" t="s">
        <v>96</v>
      </c>
      <c r="S270" t="s">
        <v>96</v>
      </c>
      <c r="T270" t="str">
        <f>IF(Transcripts[[#This Row],[List?]]="Y", Transcripts[[#This Row],[RefSeq mRNA ID]]&amp;IF(Transcripts[[#This Row],[Preferred?]]="Y", " (Preferred)", ""), "")</f>
        <v/>
      </c>
      <c r="V270" s="43" t="s">
        <v>18370</v>
      </c>
      <c r="W270" s="43" t="e">
        <f t="array" ref="W270">INDEX(Table6[#Data], MATCH(1, ISNUMBER(SEARCH(Transcripts[[#This Row],[RefSeq mRNA ID]], Table6['#name])), 0), 1)</f>
        <v>#N/A</v>
      </c>
      <c r="X270" s="43"/>
      <c r="Y270" s="43"/>
      <c r="Z270" t="s">
        <v>1891</v>
      </c>
      <c r="AA270" t="s">
        <v>1892</v>
      </c>
      <c r="AB270">
        <v>2346</v>
      </c>
      <c r="AC270" t="s">
        <v>1875</v>
      </c>
      <c r="AD270" t="s">
        <v>27</v>
      </c>
      <c r="AE270" t="s">
        <v>10149</v>
      </c>
      <c r="AH270" t="s">
        <v>19285</v>
      </c>
      <c r="AI270" t="s">
        <v>1754</v>
      </c>
      <c r="AJ270">
        <v>1495</v>
      </c>
    </row>
    <row r="271" spans="8:36" hidden="1" x14ac:dyDescent="0.3">
      <c r="H271" t="s">
        <v>9652</v>
      </c>
      <c r="I271" t="s">
        <v>9692</v>
      </c>
      <c r="L271">
        <v>323</v>
      </c>
      <c r="M271" t="s">
        <v>210</v>
      </c>
      <c r="N271" t="s">
        <v>9693</v>
      </c>
      <c r="Q271">
        <v>0</v>
      </c>
      <c r="R271" t="s">
        <v>96</v>
      </c>
      <c r="S271" t="s">
        <v>96</v>
      </c>
      <c r="T271" t="str">
        <f>IF(Transcripts[[#This Row],[List?]]="Y", Transcripts[[#This Row],[RefSeq mRNA ID]]&amp;IF(Transcripts[[#This Row],[Preferred?]]="Y", " (Preferred)", ""), "")</f>
        <v/>
      </c>
      <c r="V271" s="43" t="s">
        <v>18370</v>
      </c>
      <c r="W271" s="43" t="e">
        <f t="array" ref="W271">INDEX(Table6[#Data], MATCH(1, ISNUMBER(SEARCH(Transcripts[[#This Row],[RefSeq mRNA ID]], Table6['#name])), 0), 1)</f>
        <v>#N/A</v>
      </c>
      <c r="X271" s="43"/>
      <c r="Y271" s="43"/>
      <c r="Z271" t="s">
        <v>1903</v>
      </c>
      <c r="AA271" t="s">
        <v>1904</v>
      </c>
      <c r="AB271">
        <v>39</v>
      </c>
      <c r="AC271" t="s">
        <v>1875</v>
      </c>
      <c r="AD271" t="s">
        <v>27</v>
      </c>
      <c r="AE271" t="s">
        <v>10150</v>
      </c>
      <c r="AH271" t="s">
        <v>19132</v>
      </c>
      <c r="AI271" t="s">
        <v>1754</v>
      </c>
      <c r="AJ271">
        <v>1495</v>
      </c>
    </row>
    <row r="272" spans="8:36" hidden="1" x14ac:dyDescent="0.3">
      <c r="H272" t="s">
        <v>9697</v>
      </c>
      <c r="I272" t="s">
        <v>9702</v>
      </c>
      <c r="J272" t="s">
        <v>9703</v>
      </c>
      <c r="K272" t="s">
        <v>19006</v>
      </c>
      <c r="L272">
        <v>1247</v>
      </c>
      <c r="M272" t="s">
        <v>27</v>
      </c>
      <c r="N272" t="s">
        <v>9704</v>
      </c>
      <c r="P272" t="s">
        <v>9705</v>
      </c>
      <c r="Q272">
        <v>930</v>
      </c>
      <c r="R272" t="s">
        <v>95</v>
      </c>
      <c r="S272" t="s">
        <v>95</v>
      </c>
      <c r="T272" t="str">
        <f>IF(Transcripts[[#This Row],[List?]]="Y", Transcripts[[#This Row],[RefSeq mRNA ID]]&amp;IF(Transcripts[[#This Row],[Preferred?]]="Y", " (Preferred)", ""), "")</f>
        <v>NM_001015878.1 (Preferred)</v>
      </c>
      <c r="V272" s="43" t="s">
        <v>18371</v>
      </c>
      <c r="W272" s="43" t="e">
        <f t="array" ref="W272">INDEX(Table6[#Data], MATCH(1, ISNUMBER(SEARCH(Transcripts[[#This Row],[RefSeq mRNA ID]], Table6['#name])), 0), 1)</f>
        <v>#N/A</v>
      </c>
      <c r="X272" s="43"/>
      <c r="Y272" s="43"/>
      <c r="Z272" t="s">
        <v>1897</v>
      </c>
      <c r="AA272" t="s">
        <v>1898</v>
      </c>
      <c r="AB272">
        <v>449</v>
      </c>
      <c r="AC272" t="s">
        <v>1875</v>
      </c>
      <c r="AD272" t="s">
        <v>27</v>
      </c>
      <c r="AE272" t="s">
        <v>10151</v>
      </c>
      <c r="AH272" t="s">
        <v>19134</v>
      </c>
      <c r="AI272" t="s">
        <v>1875</v>
      </c>
      <c r="AJ272">
        <v>1499</v>
      </c>
    </row>
    <row r="273" spans="8:36" hidden="1" x14ac:dyDescent="0.3">
      <c r="H273" t="s">
        <v>9697</v>
      </c>
      <c r="I273" t="s">
        <v>9709</v>
      </c>
      <c r="J273" t="s">
        <v>9710</v>
      </c>
      <c r="L273">
        <v>921</v>
      </c>
      <c r="M273" t="s">
        <v>27</v>
      </c>
      <c r="N273" t="s">
        <v>9711</v>
      </c>
      <c r="Q273">
        <v>921</v>
      </c>
      <c r="R273" t="s">
        <v>96</v>
      </c>
      <c r="S273" t="s">
        <v>96</v>
      </c>
      <c r="T273" t="str">
        <f>IF(Transcripts[[#This Row],[List?]]="Y", Transcripts[[#This Row],[RefSeq mRNA ID]]&amp;IF(Transcripts[[#This Row],[Preferred?]]="Y", " (Preferred)", ""), "")</f>
        <v/>
      </c>
      <c r="V273" s="43" t="s">
        <v>18371</v>
      </c>
      <c r="W273" s="43" t="e">
        <f t="array" ref="W273">INDEX(Table6[#Data], MATCH(1, ISNUMBER(SEARCH(Transcripts[[#This Row],[RefSeq mRNA ID]], Table6['#name])), 0), 1)</f>
        <v>#N/A</v>
      </c>
      <c r="X273" s="43"/>
      <c r="Y273" s="43"/>
      <c r="Z273" t="s">
        <v>1885</v>
      </c>
      <c r="AA273" t="s">
        <v>1886</v>
      </c>
      <c r="AB273">
        <v>2346</v>
      </c>
      <c r="AC273" t="s">
        <v>1875</v>
      </c>
      <c r="AD273" t="s">
        <v>27</v>
      </c>
      <c r="AE273" t="s">
        <v>10152</v>
      </c>
      <c r="AH273" t="s">
        <v>19135</v>
      </c>
      <c r="AI273" t="s">
        <v>1875</v>
      </c>
      <c r="AJ273">
        <v>1499</v>
      </c>
    </row>
    <row r="274" spans="8:36" hidden="1" x14ac:dyDescent="0.3">
      <c r="H274" t="s">
        <v>9697</v>
      </c>
      <c r="I274" t="s">
        <v>9698</v>
      </c>
      <c r="J274" t="s">
        <v>9699</v>
      </c>
      <c r="K274" t="s">
        <v>19007</v>
      </c>
      <c r="L274">
        <v>978</v>
      </c>
      <c r="M274" t="s">
        <v>27</v>
      </c>
      <c r="N274" t="s">
        <v>9700</v>
      </c>
      <c r="P274" t="s">
        <v>9701</v>
      </c>
      <c r="Q274">
        <v>873</v>
      </c>
      <c r="R274" t="s">
        <v>96</v>
      </c>
      <c r="S274" t="s">
        <v>95</v>
      </c>
      <c r="T274" t="str">
        <f>IF(Transcripts[[#This Row],[List?]]="Y", Transcripts[[#This Row],[RefSeq mRNA ID]]&amp;IF(Transcripts[[#This Row],[Preferred?]]="Y", " (Preferred)", ""), "")</f>
        <v>NM_001015879.1</v>
      </c>
      <c r="V274" s="43" t="s">
        <v>18371</v>
      </c>
      <c r="W274" s="43" t="e">
        <f t="array" ref="W274">INDEX(Table6[#Data], MATCH(1, ISNUMBER(SEARCH(Transcripts[[#This Row],[RefSeq mRNA ID]], Table6['#name])), 0), 1)</f>
        <v>#N/A</v>
      </c>
      <c r="X274" s="43"/>
      <c r="Y274" s="43"/>
      <c r="Z274" t="s">
        <v>1878</v>
      </c>
      <c r="AA274" t="s">
        <v>1879</v>
      </c>
      <c r="AB274">
        <v>2346</v>
      </c>
      <c r="AC274" t="s">
        <v>1875</v>
      </c>
      <c r="AD274" t="s">
        <v>27</v>
      </c>
      <c r="AE274" t="s">
        <v>10153</v>
      </c>
      <c r="AH274" t="s">
        <v>19286</v>
      </c>
      <c r="AI274" t="s">
        <v>1875</v>
      </c>
      <c r="AJ274">
        <v>1499</v>
      </c>
    </row>
    <row r="275" spans="8:36" hidden="1" x14ac:dyDescent="0.3">
      <c r="H275" t="s">
        <v>9697</v>
      </c>
      <c r="I275" t="s">
        <v>9712</v>
      </c>
      <c r="J275" t="s">
        <v>9713</v>
      </c>
      <c r="K275" t="s">
        <v>19008</v>
      </c>
      <c r="L275">
        <v>1125</v>
      </c>
      <c r="M275" t="s">
        <v>27</v>
      </c>
      <c r="N275" t="s">
        <v>9714</v>
      </c>
      <c r="P275" t="s">
        <v>9715</v>
      </c>
      <c r="Q275">
        <v>828</v>
      </c>
      <c r="R275" t="s">
        <v>95</v>
      </c>
      <c r="S275" t="s">
        <v>95</v>
      </c>
      <c r="T275" t="str">
        <f>IF(Transcripts[[#This Row],[List?]]="Y", Transcripts[[#This Row],[RefSeq mRNA ID]]&amp;IF(Transcripts[[#This Row],[Preferred?]]="Y", " (Preferred)", ""), "")</f>
        <v>NM_003160.2 (Preferred)</v>
      </c>
      <c r="V275" s="43" t="s">
        <v>18371</v>
      </c>
      <c r="W275" s="43" t="e">
        <f t="array" ref="W275">INDEX(Table6[#Data], MATCH(1, ISNUMBER(SEARCH(Transcripts[[#This Row],[RefSeq mRNA ID]], Table6['#name])), 0), 1)</f>
        <v>#N/A</v>
      </c>
      <c r="X275" s="43"/>
      <c r="Y275" s="43"/>
      <c r="Z275" t="s">
        <v>1888</v>
      </c>
      <c r="AA275" t="s">
        <v>1889</v>
      </c>
      <c r="AB275">
        <v>2325</v>
      </c>
      <c r="AC275" t="s">
        <v>1875</v>
      </c>
      <c r="AD275" t="s">
        <v>27</v>
      </c>
      <c r="AE275" t="s">
        <v>10154</v>
      </c>
      <c r="AH275" t="s">
        <v>19133</v>
      </c>
      <c r="AI275" t="s">
        <v>1875</v>
      </c>
      <c r="AJ275">
        <v>1499</v>
      </c>
    </row>
    <row r="276" spans="8:36" hidden="1" x14ac:dyDescent="0.3">
      <c r="H276" t="s">
        <v>9697</v>
      </c>
      <c r="I276" t="s">
        <v>9722</v>
      </c>
      <c r="J276" t="s">
        <v>9723</v>
      </c>
      <c r="L276">
        <v>1113</v>
      </c>
      <c r="M276" t="s">
        <v>27</v>
      </c>
      <c r="N276" t="s">
        <v>9724</v>
      </c>
      <c r="P276" t="s">
        <v>9715</v>
      </c>
      <c r="Q276">
        <v>828</v>
      </c>
      <c r="R276" t="s">
        <v>96</v>
      </c>
      <c r="S276" t="s">
        <v>96</v>
      </c>
      <c r="T276" t="str">
        <f>IF(Transcripts[[#This Row],[List?]]="Y", Transcripts[[#This Row],[RefSeq mRNA ID]]&amp;IF(Transcripts[[#This Row],[Preferred?]]="Y", " (Preferred)", ""), "")</f>
        <v/>
      </c>
      <c r="V276" s="43" t="s">
        <v>18371</v>
      </c>
      <c r="W276" s="43" t="e">
        <f t="array" ref="W276">INDEX(Table6[#Data], MATCH(1, ISNUMBER(SEARCH(Transcripts[[#This Row],[RefSeq mRNA ID]], Table6['#name])), 0), 1)</f>
        <v>#N/A</v>
      </c>
      <c r="X276" s="43"/>
      <c r="Y276" s="43"/>
      <c r="Z276" t="s">
        <v>1882</v>
      </c>
      <c r="AA276" t="s">
        <v>1883</v>
      </c>
      <c r="AB276">
        <v>2346</v>
      </c>
      <c r="AC276" t="s">
        <v>1875</v>
      </c>
      <c r="AD276" t="s">
        <v>27</v>
      </c>
      <c r="AE276" t="s">
        <v>10155</v>
      </c>
      <c r="AH276" t="s">
        <v>19136</v>
      </c>
      <c r="AI276" t="s">
        <v>134</v>
      </c>
      <c r="AJ276">
        <v>1523</v>
      </c>
    </row>
    <row r="277" spans="8:36" hidden="1" x14ac:dyDescent="0.3">
      <c r="H277" t="s">
        <v>9697</v>
      </c>
      <c r="I277" t="s">
        <v>9719</v>
      </c>
      <c r="J277" t="s">
        <v>9720</v>
      </c>
      <c r="L277">
        <v>545</v>
      </c>
      <c r="M277" t="s">
        <v>27</v>
      </c>
      <c r="N277" t="s">
        <v>9721</v>
      </c>
      <c r="Q277">
        <v>414</v>
      </c>
      <c r="R277" t="s">
        <v>96</v>
      </c>
      <c r="S277" t="s">
        <v>96</v>
      </c>
      <c r="T277" t="str">
        <f>IF(Transcripts[[#This Row],[List?]]="Y", Transcripts[[#This Row],[RefSeq mRNA ID]]&amp;IF(Transcripts[[#This Row],[Preferred?]]="Y", " (Preferred)", ""), "")</f>
        <v/>
      </c>
      <c r="V277" s="43" t="s">
        <v>18371</v>
      </c>
      <c r="W277" s="43" t="e">
        <f t="array" ref="W277">INDEX(Table6[#Data], MATCH(1, ISNUMBER(SEARCH(Transcripts[[#This Row],[RefSeq mRNA ID]], Table6['#name])), 0), 1)</f>
        <v>#N/A</v>
      </c>
      <c r="X277" s="43"/>
      <c r="Y277" s="43"/>
      <c r="Z277" t="s">
        <v>1894</v>
      </c>
      <c r="AA277" t="s">
        <v>1895</v>
      </c>
      <c r="AB277">
        <v>326</v>
      </c>
      <c r="AC277" t="s">
        <v>1875</v>
      </c>
      <c r="AD277" t="s">
        <v>27</v>
      </c>
      <c r="AE277" t="s">
        <v>10156</v>
      </c>
      <c r="AH277" t="s">
        <v>19140</v>
      </c>
      <c r="AI277" t="s">
        <v>134</v>
      </c>
      <c r="AJ277">
        <v>1523</v>
      </c>
    </row>
    <row r="278" spans="8:36" hidden="1" x14ac:dyDescent="0.3">
      <c r="H278" t="s">
        <v>9697</v>
      </c>
      <c r="I278" t="s">
        <v>9716</v>
      </c>
      <c r="J278" t="s">
        <v>9717</v>
      </c>
      <c r="L278">
        <v>877</v>
      </c>
      <c r="M278" t="s">
        <v>187</v>
      </c>
      <c r="N278" t="s">
        <v>9718</v>
      </c>
      <c r="Q278">
        <v>342</v>
      </c>
      <c r="R278" t="s">
        <v>96</v>
      </c>
      <c r="S278" t="s">
        <v>96</v>
      </c>
      <c r="T278" t="str">
        <f>IF(Transcripts[[#This Row],[List?]]="Y", Transcripts[[#This Row],[RefSeq mRNA ID]]&amp;IF(Transcripts[[#This Row],[Preferred?]]="Y", " (Preferred)", ""), "")</f>
        <v/>
      </c>
      <c r="V278" s="43" t="s">
        <v>18371</v>
      </c>
      <c r="W278" s="43" t="e">
        <f t="array" ref="W278">INDEX(Table6[#Data], MATCH(1, ISNUMBER(SEARCH(Transcripts[[#This Row],[RefSeq mRNA ID]], Table6['#name])), 0), 1)</f>
        <v>#N/A</v>
      </c>
      <c r="X278" s="43"/>
      <c r="Y278" s="43"/>
      <c r="Z278" t="s">
        <v>1900</v>
      </c>
      <c r="AA278" t="s">
        <v>1901</v>
      </c>
      <c r="AB278">
        <v>300</v>
      </c>
      <c r="AC278" t="s">
        <v>1875</v>
      </c>
      <c r="AD278" t="s">
        <v>27</v>
      </c>
      <c r="AE278" t="s">
        <v>10157</v>
      </c>
      <c r="AH278" t="s">
        <v>19142</v>
      </c>
      <c r="AI278" t="s">
        <v>134</v>
      </c>
      <c r="AJ278">
        <v>1523</v>
      </c>
    </row>
    <row r="279" spans="8:36" hidden="1" x14ac:dyDescent="0.3">
      <c r="H279" t="s">
        <v>9697</v>
      </c>
      <c r="I279" t="s">
        <v>9706</v>
      </c>
      <c r="J279" t="s">
        <v>9707</v>
      </c>
      <c r="L279">
        <v>1610</v>
      </c>
      <c r="M279" t="s">
        <v>187</v>
      </c>
      <c r="N279" t="s">
        <v>9708</v>
      </c>
      <c r="Q279">
        <v>141</v>
      </c>
      <c r="R279" t="s">
        <v>96</v>
      </c>
      <c r="S279" t="s">
        <v>96</v>
      </c>
      <c r="T279" t="str">
        <f>IF(Transcripts[[#This Row],[List?]]="Y", Transcripts[[#This Row],[RefSeq mRNA ID]]&amp;IF(Transcripts[[#This Row],[Preferred?]]="Y", " (Preferred)", ""), "")</f>
        <v/>
      </c>
      <c r="V279" s="43" t="s">
        <v>18371</v>
      </c>
      <c r="W279" s="43" t="e">
        <f t="array" ref="W279">INDEX(Table6[#Data], MATCH(1, ISNUMBER(SEARCH(Transcripts[[#This Row],[RefSeq mRNA ID]], Table6['#name])), 0), 1)</f>
        <v>#N/A</v>
      </c>
      <c r="X279" s="43"/>
      <c r="Y279" s="43"/>
      <c r="Z279" t="s">
        <v>1915</v>
      </c>
      <c r="AC279" t="s">
        <v>1875</v>
      </c>
      <c r="AD279" t="s">
        <v>27</v>
      </c>
      <c r="AE279" t="s">
        <v>1915</v>
      </c>
      <c r="AH279" t="s">
        <v>19141</v>
      </c>
      <c r="AI279" t="s">
        <v>134</v>
      </c>
      <c r="AJ279">
        <v>1523</v>
      </c>
    </row>
    <row r="280" spans="8:36" hidden="1" x14ac:dyDescent="0.3">
      <c r="H280" t="s">
        <v>9587</v>
      </c>
      <c r="I280" t="s">
        <v>9590</v>
      </c>
      <c r="J280" t="s">
        <v>9591</v>
      </c>
      <c r="K280" t="s">
        <v>19009</v>
      </c>
      <c r="L280">
        <v>3643</v>
      </c>
      <c r="M280" t="s">
        <v>27</v>
      </c>
      <c r="N280" t="s">
        <v>9592</v>
      </c>
      <c r="P280" t="s">
        <v>9593</v>
      </c>
      <c r="Q280">
        <v>2589</v>
      </c>
      <c r="R280" t="s">
        <v>95</v>
      </c>
      <c r="S280" t="s">
        <v>95</v>
      </c>
      <c r="T280" t="str">
        <f>IF(Transcripts[[#This Row],[List?]]="Y", Transcripts[[#This Row],[RefSeq mRNA ID]]&amp;IF(Transcripts[[#This Row],[Preferred?]]="Y", " (Preferred)", ""), "")</f>
        <v>NM_003502.4 (Preferred)</v>
      </c>
      <c r="V280" s="43" t="s">
        <v>18372</v>
      </c>
      <c r="W280" s="43" t="e">
        <f t="array" ref="W280">INDEX(Table6[#Data], MATCH(1, ISNUMBER(SEARCH(Transcripts[[#This Row],[RefSeq mRNA ID]], Table6['#name])), 0), 1)</f>
        <v>#N/A</v>
      </c>
      <c r="X280" s="43"/>
      <c r="Y280" s="43"/>
      <c r="Z280" t="s">
        <v>1911</v>
      </c>
      <c r="AC280" t="s">
        <v>1875</v>
      </c>
      <c r="AD280" t="s">
        <v>27</v>
      </c>
      <c r="AE280" t="s">
        <v>1911</v>
      </c>
      <c r="AH280" t="s">
        <v>19138</v>
      </c>
      <c r="AI280" t="s">
        <v>134</v>
      </c>
      <c r="AJ280">
        <v>1523</v>
      </c>
    </row>
    <row r="281" spans="8:36" hidden="1" x14ac:dyDescent="0.3">
      <c r="H281" t="s">
        <v>9587</v>
      </c>
      <c r="I281" t="s">
        <v>9594</v>
      </c>
      <c r="J281" t="s">
        <v>9595</v>
      </c>
      <c r="K281" t="s">
        <v>19010</v>
      </c>
      <c r="L281">
        <v>3324</v>
      </c>
      <c r="M281" t="s">
        <v>27</v>
      </c>
      <c r="N281" t="s">
        <v>9596</v>
      </c>
      <c r="P281" t="s">
        <v>9597</v>
      </c>
      <c r="Q281">
        <v>2481</v>
      </c>
      <c r="R281" t="s">
        <v>96</v>
      </c>
      <c r="S281" t="s">
        <v>95</v>
      </c>
      <c r="T281" t="str">
        <f>IF(Transcripts[[#This Row],[List?]]="Y", Transcripts[[#This Row],[RefSeq mRNA ID]]&amp;IF(Transcripts[[#This Row],[Preferred?]]="Y", " (Preferred)", ""), "")</f>
        <v>NM_181050.2</v>
      </c>
      <c r="V281" s="43" t="s">
        <v>18372</v>
      </c>
      <c r="W281" s="43" t="e">
        <f t="array" ref="W281">INDEX(Table6[#Data], MATCH(1, ISNUMBER(SEARCH(Transcripts[[#This Row],[RefSeq mRNA ID]], Table6['#name])), 0), 1)</f>
        <v>#N/A</v>
      </c>
      <c r="X281" s="43"/>
      <c r="Y281" s="43"/>
      <c r="Z281" t="s">
        <v>1909</v>
      </c>
      <c r="AC281" t="s">
        <v>1875</v>
      </c>
      <c r="AD281" t="s">
        <v>27</v>
      </c>
      <c r="AE281" t="s">
        <v>1909</v>
      </c>
      <c r="AH281" t="s">
        <v>19139</v>
      </c>
      <c r="AI281" t="s">
        <v>134</v>
      </c>
      <c r="AJ281">
        <v>1523</v>
      </c>
    </row>
    <row r="282" spans="8:36" hidden="1" x14ac:dyDescent="0.3">
      <c r="H282" t="s">
        <v>9587</v>
      </c>
      <c r="I282" t="s">
        <v>9598</v>
      </c>
      <c r="J282" t="s">
        <v>9599</v>
      </c>
      <c r="L282">
        <v>334</v>
      </c>
      <c r="M282" t="s">
        <v>27</v>
      </c>
      <c r="N282" t="s">
        <v>9600</v>
      </c>
      <c r="Q282">
        <v>308</v>
      </c>
      <c r="R282" t="s">
        <v>96</v>
      </c>
      <c r="S282" t="s">
        <v>96</v>
      </c>
      <c r="T282" t="str">
        <f>IF(Transcripts[[#This Row],[List?]]="Y", Transcripts[[#This Row],[RefSeq mRNA ID]]&amp;IF(Transcripts[[#This Row],[Preferred?]]="Y", " (Preferred)", ""), "")</f>
        <v/>
      </c>
      <c r="V282" s="43" t="s">
        <v>18372</v>
      </c>
      <c r="W282" s="43" t="e">
        <f t="array" ref="W282">INDEX(Table6[#Data], MATCH(1, ISNUMBER(SEARCH(Transcripts[[#This Row],[RefSeq mRNA ID]], Table6['#name])), 0), 1)</f>
        <v>#N/A</v>
      </c>
      <c r="X282" s="43"/>
      <c r="Y282" s="43"/>
      <c r="Z282" t="s">
        <v>1913</v>
      </c>
      <c r="AC282" t="s">
        <v>1875</v>
      </c>
      <c r="AD282" t="s">
        <v>27</v>
      </c>
      <c r="AE282" t="s">
        <v>1913</v>
      </c>
      <c r="AH282" t="s">
        <v>19137</v>
      </c>
      <c r="AI282" t="s">
        <v>134</v>
      </c>
      <c r="AJ282">
        <v>1523</v>
      </c>
    </row>
    <row r="283" spans="8:36" hidden="1" x14ac:dyDescent="0.3">
      <c r="H283" t="s">
        <v>9587</v>
      </c>
      <c r="I283" t="s">
        <v>9588</v>
      </c>
      <c r="L283">
        <v>6340</v>
      </c>
      <c r="M283" t="s">
        <v>210</v>
      </c>
      <c r="N283" t="s">
        <v>9589</v>
      </c>
      <c r="Q283">
        <v>0</v>
      </c>
      <c r="R283" t="s">
        <v>96</v>
      </c>
      <c r="S283" t="s">
        <v>96</v>
      </c>
      <c r="T283" t="str">
        <f>IF(Transcripts[[#This Row],[List?]]="Y", Transcripts[[#This Row],[RefSeq mRNA ID]]&amp;IF(Transcripts[[#This Row],[Preferred?]]="Y", " (Preferred)", ""), "")</f>
        <v/>
      </c>
      <c r="V283" s="43" t="s">
        <v>18372</v>
      </c>
      <c r="W283" s="43" t="e">
        <f t="array" ref="W283">INDEX(Table6[#Data], MATCH(1, ISNUMBER(SEARCH(Transcripts[[#This Row],[RefSeq mRNA ID]], Table6['#name])), 0), 1)</f>
        <v>#N/A</v>
      </c>
      <c r="X283" s="43"/>
      <c r="Y283" s="43"/>
      <c r="Z283" t="s">
        <v>1876</v>
      </c>
      <c r="AC283" t="s">
        <v>1875</v>
      </c>
      <c r="AD283" t="s">
        <v>27</v>
      </c>
      <c r="AE283" t="s">
        <v>1876</v>
      </c>
      <c r="AH283" t="s">
        <v>19143</v>
      </c>
      <c r="AI283" t="s">
        <v>2008</v>
      </c>
      <c r="AJ283">
        <v>7852</v>
      </c>
    </row>
    <row r="284" spans="8:36" hidden="1" x14ac:dyDescent="0.3">
      <c r="H284" t="s">
        <v>9587</v>
      </c>
      <c r="I284" t="s">
        <v>9601</v>
      </c>
      <c r="L284">
        <v>1089</v>
      </c>
      <c r="M284" t="s">
        <v>193</v>
      </c>
      <c r="N284" t="s">
        <v>9602</v>
      </c>
      <c r="Q284">
        <v>0</v>
      </c>
      <c r="R284" t="s">
        <v>96</v>
      </c>
      <c r="S284" t="s">
        <v>96</v>
      </c>
      <c r="T284" t="str">
        <f>IF(Transcripts[[#This Row],[List?]]="Y", Transcripts[[#This Row],[RefSeq mRNA ID]]&amp;IF(Transcripts[[#This Row],[Preferred?]]="Y", " (Preferred)", ""), "")</f>
        <v/>
      </c>
      <c r="V284" s="43" t="s">
        <v>18372</v>
      </c>
      <c r="W284" s="43" t="e">
        <f t="array" ref="W284">INDEX(Table6[#Data], MATCH(1, ISNUMBER(SEARCH(Transcripts[[#This Row],[RefSeq mRNA ID]], Table6['#name])), 0), 1)</f>
        <v>#N/A</v>
      </c>
      <c r="X284" s="43"/>
      <c r="Y284" s="43"/>
      <c r="Z284" t="s">
        <v>7127</v>
      </c>
      <c r="AC284" t="s">
        <v>7121</v>
      </c>
      <c r="AD284" t="s">
        <v>27</v>
      </c>
      <c r="AE284" t="s">
        <v>7127</v>
      </c>
      <c r="AH284" t="s">
        <v>19287</v>
      </c>
      <c r="AI284" t="s">
        <v>2008</v>
      </c>
      <c r="AJ284">
        <v>7852</v>
      </c>
    </row>
    <row r="285" spans="8:36" hidden="1" x14ac:dyDescent="0.3">
      <c r="H285" t="s">
        <v>9923</v>
      </c>
      <c r="I285" t="s">
        <v>9924</v>
      </c>
      <c r="J285" t="s">
        <v>9925</v>
      </c>
      <c r="K285" t="s">
        <v>19011</v>
      </c>
      <c r="L285">
        <v>4259</v>
      </c>
      <c r="M285" t="s">
        <v>27</v>
      </c>
      <c r="N285" t="s">
        <v>9926</v>
      </c>
      <c r="O285" t="s">
        <v>9927</v>
      </c>
      <c r="P285" t="s">
        <v>9928</v>
      </c>
      <c r="Q285">
        <v>2532</v>
      </c>
      <c r="R285" t="s">
        <v>95</v>
      </c>
      <c r="S285" t="s">
        <v>95</v>
      </c>
      <c r="T285" t="str">
        <f>IF(Transcripts[[#This Row],[List?]]="Y", Transcripts[[#This Row],[RefSeq mRNA ID]]&amp;IF(Transcripts[[#This Row],[Preferred?]]="Y", " (Preferred)", ""), "")</f>
        <v>NM_004655.4 (Preferred)</v>
      </c>
      <c r="V285" s="43" t="s">
        <v>18373</v>
      </c>
      <c r="W285" s="43" t="e">
        <f t="array" ref="W285">INDEX(Table6[#Data], MATCH(1, ISNUMBER(SEARCH(Transcripts[[#This Row],[RefSeq mRNA ID]], Table6['#name])), 0), 1)</f>
        <v>#N/A</v>
      </c>
      <c r="X285" s="43"/>
      <c r="Y285" s="43"/>
      <c r="Z285" t="s">
        <v>7129</v>
      </c>
      <c r="AC285" t="s">
        <v>7121</v>
      </c>
      <c r="AD285" t="s">
        <v>27</v>
      </c>
      <c r="AE285" t="s">
        <v>7129</v>
      </c>
      <c r="AH285" t="s">
        <v>19288</v>
      </c>
      <c r="AI285" t="s">
        <v>2008</v>
      </c>
      <c r="AJ285">
        <v>7852</v>
      </c>
    </row>
    <row r="286" spans="8:36" hidden="1" x14ac:dyDescent="0.3">
      <c r="H286" t="s">
        <v>9923</v>
      </c>
      <c r="I286" t="s">
        <v>9929</v>
      </c>
      <c r="J286" t="s">
        <v>9930</v>
      </c>
      <c r="L286">
        <v>2541</v>
      </c>
      <c r="M286" t="s">
        <v>27</v>
      </c>
      <c r="N286" t="s">
        <v>9931</v>
      </c>
      <c r="Q286">
        <v>2337</v>
      </c>
      <c r="R286" t="s">
        <v>96</v>
      </c>
      <c r="S286" t="s">
        <v>96</v>
      </c>
      <c r="T286" t="str">
        <f>IF(Transcripts[[#This Row],[List?]]="Y", Transcripts[[#This Row],[RefSeq mRNA ID]]&amp;IF(Transcripts[[#This Row],[Preferred?]]="Y", " (Preferred)", ""), "")</f>
        <v/>
      </c>
      <c r="V286" s="43" t="s">
        <v>18373</v>
      </c>
      <c r="W286" s="43" t="e">
        <f t="array" ref="W286">INDEX(Table6[#Data], MATCH(1, ISNUMBER(SEARCH(Transcripts[[#This Row],[RefSeq mRNA ID]], Table6['#name])), 0), 1)</f>
        <v>#N/A</v>
      </c>
      <c r="X286" s="43"/>
      <c r="Y286" s="43"/>
      <c r="Z286" t="s">
        <v>7143</v>
      </c>
      <c r="AA286" t="s">
        <v>7144</v>
      </c>
      <c r="AB286">
        <v>18</v>
      </c>
      <c r="AC286" t="s">
        <v>7121</v>
      </c>
      <c r="AD286" t="s">
        <v>27</v>
      </c>
      <c r="AE286" t="s">
        <v>10158</v>
      </c>
      <c r="AH286" t="s">
        <v>19289</v>
      </c>
      <c r="AI286" t="s">
        <v>2008</v>
      </c>
      <c r="AJ286">
        <v>7852</v>
      </c>
    </row>
    <row r="287" spans="8:36" hidden="1" x14ac:dyDescent="0.3">
      <c r="H287" t="s">
        <v>9923</v>
      </c>
      <c r="I287" t="s">
        <v>9934</v>
      </c>
      <c r="J287" t="s">
        <v>9935</v>
      </c>
      <c r="L287">
        <v>976</v>
      </c>
      <c r="M287" t="s">
        <v>27</v>
      </c>
      <c r="N287" t="s">
        <v>9936</v>
      </c>
      <c r="Q287">
        <v>815</v>
      </c>
      <c r="R287" t="s">
        <v>96</v>
      </c>
      <c r="S287" t="s">
        <v>96</v>
      </c>
      <c r="T287" t="str">
        <f>IF(Transcripts[[#This Row],[List?]]="Y", Transcripts[[#This Row],[RefSeq mRNA ID]]&amp;IF(Transcripts[[#This Row],[Preferred?]]="Y", " (Preferred)", ""), "")</f>
        <v/>
      </c>
      <c r="V287" s="43" t="s">
        <v>18373</v>
      </c>
      <c r="W287" s="43" t="e">
        <f t="array" ref="W287">INDEX(Table6[#Data], MATCH(1, ISNUMBER(SEARCH(Transcripts[[#This Row],[RefSeq mRNA ID]], Table6['#name])), 0), 1)</f>
        <v>#N/A</v>
      </c>
      <c r="X287" s="43"/>
      <c r="Y287" s="43"/>
      <c r="Z287" t="s">
        <v>7131</v>
      </c>
      <c r="AC287" t="s">
        <v>7121</v>
      </c>
      <c r="AD287" t="s">
        <v>27</v>
      </c>
      <c r="AE287" t="s">
        <v>7131</v>
      </c>
      <c r="AH287" t="s">
        <v>19144</v>
      </c>
      <c r="AI287" t="s">
        <v>2008</v>
      </c>
      <c r="AJ287">
        <v>7852</v>
      </c>
    </row>
    <row r="288" spans="8:36" hidden="1" x14ac:dyDescent="0.3">
      <c r="H288" t="s">
        <v>9923</v>
      </c>
      <c r="I288" t="s">
        <v>9937</v>
      </c>
      <c r="J288" t="s">
        <v>9938</v>
      </c>
      <c r="L288">
        <v>1060</v>
      </c>
      <c r="M288" t="s">
        <v>27</v>
      </c>
      <c r="N288" t="s">
        <v>9939</v>
      </c>
      <c r="Q288">
        <v>577</v>
      </c>
      <c r="R288" t="s">
        <v>96</v>
      </c>
      <c r="S288" t="s">
        <v>96</v>
      </c>
      <c r="T288" t="str">
        <f>IF(Transcripts[[#This Row],[List?]]="Y", Transcripts[[#This Row],[RefSeq mRNA ID]]&amp;IF(Transcripts[[#This Row],[Preferred?]]="Y", " (Preferred)", ""), "")</f>
        <v/>
      </c>
      <c r="V288" s="43" t="s">
        <v>18373</v>
      </c>
      <c r="W288" s="43" t="e">
        <f t="array" ref="W288">INDEX(Table6[#Data], MATCH(1, ISNUMBER(SEARCH(Transcripts[[#This Row],[RefSeq mRNA ID]], Table6['#name])), 0), 1)</f>
        <v>#N/A</v>
      </c>
      <c r="X288" s="43"/>
      <c r="Y288" s="43"/>
      <c r="Z288" t="s">
        <v>7125</v>
      </c>
      <c r="AC288" t="s">
        <v>7121</v>
      </c>
      <c r="AD288" t="s">
        <v>27</v>
      </c>
      <c r="AE288" t="s">
        <v>7125</v>
      </c>
      <c r="AH288" t="s">
        <v>19147</v>
      </c>
      <c r="AI288" t="s">
        <v>2020</v>
      </c>
      <c r="AJ288">
        <v>1540</v>
      </c>
    </row>
    <row r="289" spans="8:36" hidden="1" x14ac:dyDescent="0.3">
      <c r="H289" t="s">
        <v>9923</v>
      </c>
      <c r="I289" t="s">
        <v>9940</v>
      </c>
      <c r="J289" t="s">
        <v>9941</v>
      </c>
      <c r="L289">
        <v>1034</v>
      </c>
      <c r="M289" t="s">
        <v>27</v>
      </c>
      <c r="N289" t="s">
        <v>9942</v>
      </c>
      <c r="Q289">
        <v>575</v>
      </c>
      <c r="R289" t="s">
        <v>96</v>
      </c>
      <c r="S289" t="s">
        <v>96</v>
      </c>
      <c r="T289" t="str">
        <f>IF(Transcripts[[#This Row],[List?]]="Y", Transcripts[[#This Row],[RefSeq mRNA ID]]&amp;IF(Transcripts[[#This Row],[Preferred?]]="Y", " (Preferred)", ""), "")</f>
        <v/>
      </c>
      <c r="V289" s="43" t="s">
        <v>18373</v>
      </c>
      <c r="W289" s="43" t="e">
        <f t="array" ref="W289">INDEX(Table6[#Data], MATCH(1, ISNUMBER(SEARCH(Transcripts[[#This Row],[RefSeq mRNA ID]], Table6['#name])), 0), 1)</f>
        <v>#N/A</v>
      </c>
      <c r="X289" s="43"/>
      <c r="Y289" s="43"/>
      <c r="Z289" t="s">
        <v>7154</v>
      </c>
      <c r="AC289" t="s">
        <v>7121</v>
      </c>
      <c r="AD289" t="s">
        <v>27</v>
      </c>
      <c r="AE289" t="s">
        <v>7154</v>
      </c>
      <c r="AH289" t="s">
        <v>19145</v>
      </c>
      <c r="AI289" t="s">
        <v>2020</v>
      </c>
      <c r="AJ289">
        <v>1540</v>
      </c>
    </row>
    <row r="290" spans="8:36" hidden="1" x14ac:dyDescent="0.3">
      <c r="H290" t="s">
        <v>9923</v>
      </c>
      <c r="I290" t="s">
        <v>9943</v>
      </c>
      <c r="J290" t="s">
        <v>9944</v>
      </c>
      <c r="L290">
        <v>621</v>
      </c>
      <c r="M290" t="s">
        <v>27</v>
      </c>
      <c r="N290" t="s">
        <v>9945</v>
      </c>
      <c r="Q290">
        <v>452</v>
      </c>
      <c r="R290" t="s">
        <v>96</v>
      </c>
      <c r="S290" t="s">
        <v>96</v>
      </c>
      <c r="T290" t="str">
        <f>IF(Transcripts[[#This Row],[List?]]="Y", Transcripts[[#This Row],[RefSeq mRNA ID]]&amp;IF(Transcripts[[#This Row],[Preferred?]]="Y", " (Preferred)", ""), "")</f>
        <v/>
      </c>
      <c r="V290" s="43" t="s">
        <v>18373</v>
      </c>
      <c r="W290" s="43" t="e">
        <f t="array" ref="W290">INDEX(Table6[#Data], MATCH(1, ISNUMBER(SEARCH(Transcripts[[#This Row],[RefSeq mRNA ID]], Table6['#name])), 0), 1)</f>
        <v>#N/A</v>
      </c>
      <c r="X290" s="43"/>
      <c r="Y290" s="43"/>
      <c r="Z290" t="s">
        <v>7136</v>
      </c>
      <c r="AA290" t="s">
        <v>7137</v>
      </c>
      <c r="AB290">
        <v>2679</v>
      </c>
      <c r="AC290" t="s">
        <v>7121</v>
      </c>
      <c r="AD290" t="s">
        <v>27</v>
      </c>
      <c r="AE290" t="s">
        <v>10159</v>
      </c>
      <c r="AH290" t="s">
        <v>19146</v>
      </c>
      <c r="AI290" t="s">
        <v>2020</v>
      </c>
      <c r="AJ290">
        <v>1540</v>
      </c>
    </row>
    <row r="291" spans="8:36" hidden="1" x14ac:dyDescent="0.3">
      <c r="H291" t="s">
        <v>9923</v>
      </c>
      <c r="I291" t="s">
        <v>9932</v>
      </c>
      <c r="L291">
        <v>588</v>
      </c>
      <c r="M291" t="s">
        <v>210</v>
      </c>
      <c r="N291" t="s">
        <v>9933</v>
      </c>
      <c r="Q291">
        <v>0</v>
      </c>
      <c r="R291" t="s">
        <v>96</v>
      </c>
      <c r="S291" t="s">
        <v>96</v>
      </c>
      <c r="T291" t="str">
        <f>IF(Transcripts[[#This Row],[List?]]="Y", Transcripts[[#This Row],[RefSeq mRNA ID]]&amp;IF(Transcripts[[#This Row],[Preferred?]]="Y", " (Preferred)", ""), "")</f>
        <v/>
      </c>
      <c r="V291" s="43" t="s">
        <v>18373</v>
      </c>
      <c r="W291" s="43" t="e">
        <f t="array" ref="W291">INDEX(Table6[#Data], MATCH(1, ISNUMBER(SEARCH(Transcripts[[#This Row],[RefSeq mRNA ID]], Table6['#name])), 0), 1)</f>
        <v>#N/A</v>
      </c>
      <c r="X291" s="43"/>
      <c r="Y291" s="43"/>
      <c r="Z291" t="s">
        <v>7146</v>
      </c>
      <c r="AC291" t="s">
        <v>7121</v>
      </c>
      <c r="AD291" t="s">
        <v>27</v>
      </c>
      <c r="AE291" t="s">
        <v>7146</v>
      </c>
      <c r="AH291" t="s">
        <v>19150</v>
      </c>
      <c r="AI291" t="s">
        <v>2071</v>
      </c>
      <c r="AJ291">
        <v>1616</v>
      </c>
    </row>
    <row r="292" spans="8:36" hidden="1" x14ac:dyDescent="0.3">
      <c r="H292" t="s">
        <v>9802</v>
      </c>
      <c r="I292" t="s">
        <v>9806</v>
      </c>
      <c r="J292" t="s">
        <v>9807</v>
      </c>
      <c r="L292">
        <v>1220</v>
      </c>
      <c r="M292" t="s">
        <v>187</v>
      </c>
      <c r="N292" t="s">
        <v>9808</v>
      </c>
      <c r="Q292">
        <v>369</v>
      </c>
      <c r="R292" t="s">
        <v>96</v>
      </c>
      <c r="S292" t="s">
        <v>96</v>
      </c>
      <c r="T292" t="str">
        <f>IF(Transcripts[[#This Row],[List?]]="Y", Transcripts[[#This Row],[RefSeq mRNA ID]]&amp;IF(Transcripts[[#This Row],[Preferred?]]="Y", " (Preferred)", ""), "")</f>
        <v/>
      </c>
      <c r="V292" s="43" t="s">
        <v>18374</v>
      </c>
      <c r="W292" s="43" t="e">
        <f t="array" ref="W292">INDEX(Table6[#Data], MATCH(1, ISNUMBER(SEARCH(Transcripts[[#This Row],[RefSeq mRNA ID]], Table6['#name])), 0), 1)</f>
        <v>#N/A</v>
      </c>
      <c r="X292" s="43"/>
      <c r="Y292" s="43"/>
      <c r="Z292" t="s">
        <v>7133</v>
      </c>
      <c r="AA292" t="s">
        <v>7134</v>
      </c>
      <c r="AB292">
        <v>2577</v>
      </c>
      <c r="AC292" t="s">
        <v>7121</v>
      </c>
      <c r="AD292" t="s">
        <v>27</v>
      </c>
      <c r="AE292" t="s">
        <v>10160</v>
      </c>
      <c r="AH292" t="s">
        <v>19148</v>
      </c>
      <c r="AI292" t="s">
        <v>2071</v>
      </c>
      <c r="AJ292">
        <v>1616</v>
      </c>
    </row>
    <row r="293" spans="8:36" hidden="1" x14ac:dyDescent="0.3">
      <c r="H293" t="s">
        <v>9802</v>
      </c>
      <c r="I293" t="s">
        <v>9832</v>
      </c>
      <c r="J293" t="s">
        <v>9833</v>
      </c>
      <c r="L293">
        <v>1027</v>
      </c>
      <c r="M293" t="s">
        <v>27</v>
      </c>
      <c r="N293" t="s">
        <v>9834</v>
      </c>
      <c r="Q293">
        <v>369</v>
      </c>
      <c r="R293" t="s">
        <v>20625</v>
      </c>
      <c r="S293" t="s">
        <v>96</v>
      </c>
      <c r="T293" t="str">
        <f>IF(Transcripts[[#This Row],[List?]]="Y", Transcripts[[#This Row],[RefSeq mRNA ID]]&amp;IF(Transcripts[[#This Row],[Preferred?]]="Y", " (Preferred)", ""), "")</f>
        <v/>
      </c>
      <c r="V293" s="43" t="s">
        <v>18374</v>
      </c>
      <c r="W293" s="43" t="e">
        <f t="array" ref="W293">INDEX(Table6[#Data], MATCH(1, ISNUMBER(SEARCH(Transcripts[[#This Row],[RefSeq mRNA ID]], Table6['#name])), 0), 1)</f>
        <v>#N/A</v>
      </c>
      <c r="X293" s="43"/>
      <c r="Y293" s="43"/>
      <c r="Z293" t="s">
        <v>7148</v>
      </c>
      <c r="AC293" t="s">
        <v>7121</v>
      </c>
      <c r="AD293" t="s">
        <v>27</v>
      </c>
      <c r="AE293" t="s">
        <v>7148</v>
      </c>
      <c r="AH293" t="s">
        <v>19151</v>
      </c>
      <c r="AI293" t="s">
        <v>2071</v>
      </c>
      <c r="AJ293">
        <v>1616</v>
      </c>
    </row>
    <row r="294" spans="8:36" hidden="1" x14ac:dyDescent="0.3">
      <c r="H294" t="s">
        <v>9802</v>
      </c>
      <c r="I294" t="s">
        <v>9809</v>
      </c>
      <c r="J294" t="s">
        <v>9810</v>
      </c>
      <c r="L294">
        <v>604</v>
      </c>
      <c r="M294" t="s">
        <v>187</v>
      </c>
      <c r="N294" t="s">
        <v>9811</v>
      </c>
      <c r="P294" t="s">
        <v>9805</v>
      </c>
      <c r="Q294">
        <v>360</v>
      </c>
      <c r="R294" t="s">
        <v>96</v>
      </c>
      <c r="S294" t="s">
        <v>96</v>
      </c>
      <c r="T294" t="str">
        <f>IF(Transcripts[[#This Row],[List?]]="Y", Transcripts[[#This Row],[RefSeq mRNA ID]]&amp;IF(Transcripts[[#This Row],[Preferred?]]="Y", " (Preferred)", ""), "")</f>
        <v/>
      </c>
      <c r="V294" s="43" t="s">
        <v>18374</v>
      </c>
      <c r="W294" s="43" t="e">
        <f t="array" ref="W294">INDEX(Table6[#Data], MATCH(1, ISNUMBER(SEARCH(Transcripts[[#This Row],[RefSeq mRNA ID]], Table6['#name])), 0), 1)</f>
        <v>#N/A</v>
      </c>
      <c r="X294" s="43"/>
      <c r="Y294" s="43"/>
      <c r="Z294" t="s">
        <v>7140</v>
      </c>
      <c r="AA294" t="s">
        <v>7141</v>
      </c>
      <c r="AB294">
        <v>2616</v>
      </c>
      <c r="AC294" t="s">
        <v>7121</v>
      </c>
      <c r="AD294" t="s">
        <v>27</v>
      </c>
      <c r="AE294" t="s">
        <v>10161</v>
      </c>
      <c r="AH294" t="s">
        <v>19149</v>
      </c>
      <c r="AI294" t="s">
        <v>2071</v>
      </c>
      <c r="AJ294">
        <v>1616</v>
      </c>
    </row>
    <row r="295" spans="8:36" hidden="1" x14ac:dyDescent="0.3">
      <c r="H295" t="s">
        <v>9802</v>
      </c>
      <c r="I295" t="s">
        <v>9812</v>
      </c>
      <c r="J295" t="s">
        <v>9813</v>
      </c>
      <c r="L295">
        <v>1081</v>
      </c>
      <c r="M295" t="s">
        <v>27</v>
      </c>
      <c r="N295" t="s">
        <v>9814</v>
      </c>
      <c r="P295" t="s">
        <v>9805</v>
      </c>
      <c r="Q295">
        <v>360</v>
      </c>
      <c r="R295" t="s">
        <v>96</v>
      </c>
      <c r="S295" t="s">
        <v>96</v>
      </c>
      <c r="T295" t="str">
        <f>IF(Transcripts[[#This Row],[List?]]="Y", Transcripts[[#This Row],[RefSeq mRNA ID]]&amp;IF(Transcripts[[#This Row],[Preferred?]]="Y", " (Preferred)", ""), "")</f>
        <v/>
      </c>
      <c r="V295" s="43" t="s">
        <v>18374</v>
      </c>
      <c r="W295" s="43" t="e">
        <f t="array" ref="W295">INDEX(Table6[#Data], MATCH(1, ISNUMBER(SEARCH(Transcripts[[#This Row],[RefSeq mRNA ID]], Table6['#name])), 0), 1)</f>
        <v>#N/A</v>
      </c>
      <c r="X295" s="43"/>
      <c r="Y295" s="43"/>
      <c r="Z295" t="s">
        <v>7156</v>
      </c>
      <c r="AC295" t="s">
        <v>7121</v>
      </c>
      <c r="AD295" t="s">
        <v>27</v>
      </c>
      <c r="AE295" t="s">
        <v>7156</v>
      </c>
      <c r="AH295" t="s">
        <v>19150</v>
      </c>
      <c r="AI295" t="s">
        <v>2071</v>
      </c>
      <c r="AJ295">
        <v>1616</v>
      </c>
    </row>
    <row r="296" spans="8:36" hidden="1" x14ac:dyDescent="0.3">
      <c r="H296" t="s">
        <v>9802</v>
      </c>
      <c r="I296" t="s">
        <v>9827</v>
      </c>
      <c r="J296" t="s">
        <v>9828</v>
      </c>
      <c r="L296">
        <v>717</v>
      </c>
      <c r="M296" t="s">
        <v>187</v>
      </c>
      <c r="N296" t="s">
        <v>9829</v>
      </c>
      <c r="Q296">
        <v>216</v>
      </c>
      <c r="R296" t="s">
        <v>96</v>
      </c>
      <c r="S296" t="s">
        <v>96</v>
      </c>
      <c r="T296" t="str">
        <f>IF(Transcripts[[#This Row],[List?]]="Y", Transcripts[[#This Row],[RefSeq mRNA ID]]&amp;IF(Transcripts[[#This Row],[Preferred?]]="Y", " (Preferred)", ""), "")</f>
        <v/>
      </c>
      <c r="V296" s="43" t="s">
        <v>18374</v>
      </c>
      <c r="W296" s="43" t="e">
        <f t="array" ref="W296">INDEX(Table6[#Data], MATCH(1, ISNUMBER(SEARCH(Transcripts[[#This Row],[RefSeq mRNA ID]], Table6['#name])), 0), 1)</f>
        <v>#N/A</v>
      </c>
      <c r="X296" s="43"/>
      <c r="Y296" s="43"/>
      <c r="Z296" t="s">
        <v>7158</v>
      </c>
      <c r="AC296" t="s">
        <v>7121</v>
      </c>
      <c r="AD296" t="s">
        <v>27</v>
      </c>
      <c r="AE296" t="s">
        <v>7158</v>
      </c>
      <c r="AH296" t="s">
        <v>19149</v>
      </c>
      <c r="AI296" t="s">
        <v>2071</v>
      </c>
      <c r="AJ296">
        <v>1616</v>
      </c>
    </row>
    <row r="297" spans="8:36" hidden="1" x14ac:dyDescent="0.3">
      <c r="H297" t="s">
        <v>9802</v>
      </c>
      <c r="I297" t="s">
        <v>9815</v>
      </c>
      <c r="J297" t="s">
        <v>9816</v>
      </c>
      <c r="L297">
        <v>732</v>
      </c>
      <c r="M297" t="s">
        <v>187</v>
      </c>
      <c r="N297" t="s">
        <v>9817</v>
      </c>
      <c r="Q297">
        <v>174</v>
      </c>
      <c r="R297" t="s">
        <v>96</v>
      </c>
      <c r="S297" t="s">
        <v>96</v>
      </c>
      <c r="T297" t="str">
        <f>IF(Transcripts[[#This Row],[List?]]="Y", Transcripts[[#This Row],[RefSeq mRNA ID]]&amp;IF(Transcripts[[#This Row],[Preferred?]]="Y", " (Preferred)", ""), "")</f>
        <v/>
      </c>
      <c r="V297" s="43" t="s">
        <v>18374</v>
      </c>
      <c r="W297" s="43" t="e">
        <f t="array" ref="W297">INDEX(Table6[#Data], MATCH(1, ISNUMBER(SEARCH(Transcripts[[#This Row],[RefSeq mRNA ID]], Table6['#name])), 0), 1)</f>
        <v>#N/A</v>
      </c>
      <c r="X297" s="43"/>
      <c r="Y297" s="43"/>
      <c r="Z297" t="s">
        <v>7122</v>
      </c>
      <c r="AA297" t="s">
        <v>7123</v>
      </c>
      <c r="AB297">
        <v>414</v>
      </c>
      <c r="AC297" t="s">
        <v>7121</v>
      </c>
      <c r="AD297" t="s">
        <v>27</v>
      </c>
      <c r="AE297" t="s">
        <v>10162</v>
      </c>
      <c r="AH297" t="s">
        <v>19148</v>
      </c>
      <c r="AI297" t="s">
        <v>2071</v>
      </c>
      <c r="AJ297">
        <v>1616</v>
      </c>
    </row>
    <row r="298" spans="8:36" hidden="1" x14ac:dyDescent="0.3">
      <c r="H298" t="s">
        <v>9802</v>
      </c>
      <c r="I298" t="s">
        <v>9818</v>
      </c>
      <c r="J298" t="s">
        <v>9819</v>
      </c>
      <c r="L298">
        <v>407</v>
      </c>
      <c r="M298" t="s">
        <v>187</v>
      </c>
      <c r="N298" t="s">
        <v>9820</v>
      </c>
      <c r="Q298">
        <v>156</v>
      </c>
      <c r="R298" t="s">
        <v>96</v>
      </c>
      <c r="S298" t="s">
        <v>96</v>
      </c>
      <c r="T298" t="str">
        <f>IF(Transcripts[[#This Row],[List?]]="Y", Transcripts[[#This Row],[RefSeq mRNA ID]]&amp;IF(Transcripts[[#This Row],[Preferred?]]="Y", " (Preferred)", ""), "")</f>
        <v/>
      </c>
      <c r="V298" s="43" t="s">
        <v>18374</v>
      </c>
      <c r="W298" s="43" t="e">
        <f t="array" ref="W298">INDEX(Table6[#Data], MATCH(1, ISNUMBER(SEARCH(Transcripts[[#This Row],[RefSeq mRNA ID]], Table6['#name])), 0), 1)</f>
        <v>#N/A</v>
      </c>
      <c r="X298" s="43"/>
      <c r="Y298" s="43"/>
      <c r="Z298" t="s">
        <v>7152</v>
      </c>
      <c r="AC298" t="s">
        <v>7121</v>
      </c>
      <c r="AD298" t="s">
        <v>27</v>
      </c>
      <c r="AE298" t="s">
        <v>7152</v>
      </c>
      <c r="AH298" t="s">
        <v>19151</v>
      </c>
      <c r="AI298" t="s">
        <v>2071</v>
      </c>
      <c r="AJ298">
        <v>1616</v>
      </c>
    </row>
    <row r="299" spans="8:36" hidden="1" x14ac:dyDescent="0.3">
      <c r="H299" t="s">
        <v>9802</v>
      </c>
      <c r="I299" t="s">
        <v>9821</v>
      </c>
      <c r="L299">
        <v>499</v>
      </c>
      <c r="M299" t="s">
        <v>193</v>
      </c>
      <c r="N299" t="s">
        <v>9822</v>
      </c>
      <c r="Q299">
        <v>0</v>
      </c>
      <c r="R299" t="s">
        <v>96</v>
      </c>
      <c r="S299" t="s">
        <v>96</v>
      </c>
      <c r="T299" t="str">
        <f>IF(Transcripts[[#This Row],[List?]]="Y", Transcripts[[#This Row],[RefSeq mRNA ID]]&amp;IF(Transcripts[[#This Row],[Preferred?]]="Y", " (Preferred)", ""), "")</f>
        <v/>
      </c>
      <c r="V299" s="43" t="s">
        <v>18374</v>
      </c>
      <c r="W299" s="43" t="e">
        <f t="array" ref="W299">INDEX(Table6[#Data], MATCH(1, ISNUMBER(SEARCH(Transcripts[[#This Row],[RefSeq mRNA ID]], Table6['#name])), 0), 1)</f>
        <v>#N/A</v>
      </c>
      <c r="X299" s="43"/>
      <c r="Y299" s="43"/>
      <c r="Z299" t="s">
        <v>7150</v>
      </c>
      <c r="AC299" t="s">
        <v>7121</v>
      </c>
      <c r="AD299" t="s">
        <v>27</v>
      </c>
      <c r="AE299" t="s">
        <v>7150</v>
      </c>
      <c r="AH299" t="s">
        <v>19150</v>
      </c>
      <c r="AI299" t="s">
        <v>2071</v>
      </c>
      <c r="AJ299">
        <v>1616</v>
      </c>
    </row>
    <row r="300" spans="8:36" hidden="1" x14ac:dyDescent="0.3">
      <c r="H300" t="s">
        <v>9802</v>
      </c>
      <c r="I300" t="s">
        <v>9823</v>
      </c>
      <c r="L300">
        <v>572</v>
      </c>
      <c r="M300" t="s">
        <v>210</v>
      </c>
      <c r="N300" t="s">
        <v>9824</v>
      </c>
      <c r="Q300">
        <v>0</v>
      </c>
      <c r="R300" t="s">
        <v>96</v>
      </c>
      <c r="S300" t="s">
        <v>96</v>
      </c>
      <c r="T300" t="str">
        <f>IF(Transcripts[[#This Row],[List?]]="Y", Transcripts[[#This Row],[RefSeq mRNA ID]]&amp;IF(Transcripts[[#This Row],[Preferred?]]="Y", " (Preferred)", ""), "")</f>
        <v/>
      </c>
      <c r="V300" s="43" t="s">
        <v>18374</v>
      </c>
      <c r="W300" s="43" t="e">
        <f t="array" ref="W300">INDEX(Table6[#Data], MATCH(1, ISNUMBER(SEARCH(Transcripts[[#This Row],[RefSeq mRNA ID]], Table6['#name])), 0), 1)</f>
        <v>#N/A</v>
      </c>
      <c r="X300" s="43"/>
      <c r="Y300" s="43"/>
      <c r="Z300" t="s">
        <v>5147</v>
      </c>
      <c r="AC300" t="s">
        <v>5144</v>
      </c>
      <c r="AD300" t="s">
        <v>27</v>
      </c>
      <c r="AE300" t="s">
        <v>5147</v>
      </c>
      <c r="AH300" t="s">
        <v>19149</v>
      </c>
      <c r="AI300" t="s">
        <v>2071</v>
      </c>
      <c r="AJ300">
        <v>1616</v>
      </c>
    </row>
    <row r="301" spans="8:36" hidden="1" x14ac:dyDescent="0.3">
      <c r="H301" t="s">
        <v>9802</v>
      </c>
      <c r="I301" t="s">
        <v>9825</v>
      </c>
      <c r="L301">
        <v>580</v>
      </c>
      <c r="M301" t="s">
        <v>193</v>
      </c>
      <c r="N301" t="s">
        <v>9826</v>
      </c>
      <c r="Q301">
        <v>0</v>
      </c>
      <c r="R301" t="s">
        <v>96</v>
      </c>
      <c r="S301" t="s">
        <v>96</v>
      </c>
      <c r="T301" t="str">
        <f>IF(Transcripts[[#This Row],[List?]]="Y", Transcripts[[#This Row],[RefSeq mRNA ID]]&amp;IF(Transcripts[[#This Row],[Preferred?]]="Y", " (Preferred)", ""), "")</f>
        <v/>
      </c>
      <c r="V301" s="43" t="s">
        <v>18374</v>
      </c>
      <c r="W301" s="43" t="e">
        <f t="array" ref="W301">INDEX(Table6[#Data], MATCH(1, ISNUMBER(SEARCH(Transcripts[[#This Row],[RefSeq mRNA ID]], Table6['#name])), 0), 1)</f>
        <v>#N/A</v>
      </c>
      <c r="X301" s="43"/>
      <c r="Y301" s="43"/>
      <c r="Z301" t="s">
        <v>5155</v>
      </c>
      <c r="AA301" t="s">
        <v>5156</v>
      </c>
      <c r="AB301">
        <v>1473</v>
      </c>
      <c r="AC301" t="s">
        <v>5144</v>
      </c>
      <c r="AD301" t="s">
        <v>27</v>
      </c>
      <c r="AE301" t="s">
        <v>10163</v>
      </c>
      <c r="AH301" t="s">
        <v>19148</v>
      </c>
      <c r="AI301" t="s">
        <v>2071</v>
      </c>
      <c r="AJ301">
        <v>1616</v>
      </c>
    </row>
    <row r="302" spans="8:36" hidden="1" x14ac:dyDescent="0.3">
      <c r="H302" t="s">
        <v>9802</v>
      </c>
      <c r="I302" t="s">
        <v>9830</v>
      </c>
      <c r="L302">
        <v>472</v>
      </c>
      <c r="M302" t="s">
        <v>193</v>
      </c>
      <c r="N302" t="s">
        <v>9831</v>
      </c>
      <c r="Q302">
        <v>0</v>
      </c>
      <c r="R302" t="s">
        <v>96</v>
      </c>
      <c r="S302" t="s">
        <v>96</v>
      </c>
      <c r="T302" t="str">
        <f>IF(Transcripts[[#This Row],[List?]]="Y", Transcripts[[#This Row],[RefSeq mRNA ID]]&amp;IF(Transcripts[[#This Row],[Preferred?]]="Y", " (Preferred)", ""), "")</f>
        <v/>
      </c>
      <c r="V302" s="43" t="s">
        <v>18374</v>
      </c>
      <c r="W302" s="43" t="e">
        <f t="array" ref="W302">INDEX(Table6[#Data], MATCH(1, ISNUMBER(SEARCH(Transcripts[[#This Row],[RefSeq mRNA ID]], Table6['#name])), 0), 1)</f>
        <v>#N/A</v>
      </c>
      <c r="X302" s="43"/>
      <c r="Y302" s="43"/>
      <c r="Z302" t="s">
        <v>5145</v>
      </c>
      <c r="AC302" t="s">
        <v>5144</v>
      </c>
      <c r="AD302" t="s">
        <v>27</v>
      </c>
      <c r="AE302" t="s">
        <v>5145</v>
      </c>
      <c r="AH302" t="s">
        <v>19151</v>
      </c>
      <c r="AI302" t="s">
        <v>2071</v>
      </c>
      <c r="AJ302">
        <v>1616</v>
      </c>
    </row>
    <row r="303" spans="8:36" hidden="1" x14ac:dyDescent="0.3">
      <c r="H303" t="s">
        <v>9802</v>
      </c>
      <c r="I303" t="s">
        <v>19013</v>
      </c>
      <c r="J303" t="s">
        <v>19014</v>
      </c>
      <c r="K303" t="s">
        <v>19012</v>
      </c>
      <c r="P303" t="s">
        <v>9805</v>
      </c>
      <c r="R303" t="s">
        <v>95</v>
      </c>
      <c r="S303" t="s">
        <v>95</v>
      </c>
      <c r="T303" t="str">
        <f>IF(Transcripts[[#This Row],[List?]]="Y", Transcripts[[#This Row],[RefSeq mRNA ID]]&amp;IF(Transcripts[[#This Row],[Preferred?]]="Y", " (Preferred)", ""), "")</f>
        <v>NM_004048.3 (Preferred)</v>
      </c>
      <c r="V303" s="43" t="s">
        <v>18374</v>
      </c>
      <c r="W303" s="43" t="e">
        <f t="array" ref="W303">INDEX(Table6[#Data], MATCH(1, ISNUMBER(SEARCH(Transcripts[[#This Row],[RefSeq mRNA ID]], Table6['#name])), 0), 1)</f>
        <v>#N/A</v>
      </c>
      <c r="X303" s="43"/>
      <c r="Y303" s="43"/>
      <c r="Z303" t="s">
        <v>5149</v>
      </c>
      <c r="AC303" t="s">
        <v>5144</v>
      </c>
      <c r="AD303" t="s">
        <v>27</v>
      </c>
      <c r="AE303" t="s">
        <v>5149</v>
      </c>
      <c r="AH303" t="s">
        <v>19150</v>
      </c>
      <c r="AI303" t="s">
        <v>2071</v>
      </c>
      <c r="AJ303">
        <v>1616</v>
      </c>
    </row>
    <row r="304" spans="8:36" hidden="1" x14ac:dyDescent="0.3">
      <c r="H304" t="s">
        <v>590</v>
      </c>
      <c r="I304" t="s">
        <v>594</v>
      </c>
      <c r="J304" t="s">
        <v>595</v>
      </c>
      <c r="K304" t="s">
        <v>19015</v>
      </c>
      <c r="L304">
        <v>3937</v>
      </c>
      <c r="M304" t="s">
        <v>27</v>
      </c>
      <c r="N304" t="s">
        <v>596</v>
      </c>
      <c r="P304" t="s">
        <v>597</v>
      </c>
      <c r="Q304">
        <v>2190</v>
      </c>
      <c r="R304" t="s">
        <v>95</v>
      </c>
      <c r="S304" t="s">
        <v>95</v>
      </c>
      <c r="T304" t="str">
        <f>IF(Transcripts[[#This Row],[List?]]="Y", Transcripts[[#This Row],[RefSeq mRNA ID]]&amp;IF(Transcripts[[#This Row],[Preferred?]]="Y", " (Preferred)", ""), "")</f>
        <v>NM_004656.4 (Preferred)</v>
      </c>
      <c r="V304" s="43" t="s">
        <v>18375</v>
      </c>
      <c r="W304" s="43" t="e">
        <f t="array" ref="W304">INDEX(Table6[#Data], MATCH(1, ISNUMBER(SEARCH(Transcripts[[#This Row],[RefSeq mRNA ID]], Table6['#name])), 0), 1)</f>
        <v>#N/A</v>
      </c>
      <c r="X304" s="43"/>
      <c r="Y304" s="43"/>
      <c r="Z304" t="s">
        <v>5153</v>
      </c>
      <c r="AC304" t="s">
        <v>5144</v>
      </c>
      <c r="AD304" t="s">
        <v>27</v>
      </c>
      <c r="AE304" t="s">
        <v>5153</v>
      </c>
      <c r="AH304" t="s">
        <v>19149</v>
      </c>
      <c r="AI304" t="s">
        <v>2071</v>
      </c>
      <c r="AJ304">
        <v>1616</v>
      </c>
    </row>
    <row r="305" spans="8:36" hidden="1" x14ac:dyDescent="0.3">
      <c r="H305" t="s">
        <v>590</v>
      </c>
      <c r="I305" t="s">
        <v>598</v>
      </c>
      <c r="J305" t="s">
        <v>599</v>
      </c>
      <c r="L305">
        <v>3434</v>
      </c>
      <c r="M305" t="s">
        <v>27</v>
      </c>
      <c r="N305" t="s">
        <v>600</v>
      </c>
      <c r="Q305">
        <v>2136</v>
      </c>
      <c r="R305" t="s">
        <v>96</v>
      </c>
      <c r="S305" t="s">
        <v>96</v>
      </c>
      <c r="T305" t="str">
        <f>IF(Transcripts[[#This Row],[List?]]="Y", Transcripts[[#This Row],[RefSeq mRNA ID]]&amp;IF(Transcripts[[#This Row],[Preferred?]]="Y", " (Preferred)", ""), "")</f>
        <v/>
      </c>
      <c r="V305" s="43" t="s">
        <v>18375</v>
      </c>
      <c r="W305" s="43" t="e">
        <f t="array" ref="W305">INDEX(Table6[#Data], MATCH(1, ISNUMBER(SEARCH(Transcripts[[#This Row],[RefSeq mRNA ID]], Table6['#name])), 0), 1)</f>
        <v>#N/A</v>
      </c>
      <c r="X305" s="43"/>
      <c r="Y305" s="43"/>
      <c r="Z305" t="s">
        <v>5177</v>
      </c>
      <c r="AA305" t="s">
        <v>5178</v>
      </c>
      <c r="AB305">
        <v>396</v>
      </c>
      <c r="AC305" t="s">
        <v>5144</v>
      </c>
      <c r="AD305" t="s">
        <v>27</v>
      </c>
      <c r="AE305" t="s">
        <v>10164</v>
      </c>
      <c r="AH305" t="s">
        <v>19148</v>
      </c>
      <c r="AI305" t="s">
        <v>2071</v>
      </c>
      <c r="AJ305">
        <v>1616</v>
      </c>
    </row>
    <row r="306" spans="8:36" hidden="1" x14ac:dyDescent="0.3">
      <c r="H306" t="s">
        <v>590</v>
      </c>
      <c r="I306" t="s">
        <v>604</v>
      </c>
      <c r="J306" t="s">
        <v>605</v>
      </c>
      <c r="L306">
        <v>1234</v>
      </c>
      <c r="M306" t="s">
        <v>27</v>
      </c>
      <c r="N306" t="s">
        <v>606</v>
      </c>
      <c r="Q306">
        <v>762</v>
      </c>
      <c r="R306" t="s">
        <v>96</v>
      </c>
      <c r="S306" t="s">
        <v>96</v>
      </c>
      <c r="T306" t="str">
        <f>IF(Transcripts[[#This Row],[List?]]="Y", Transcripts[[#This Row],[RefSeq mRNA ID]]&amp;IF(Transcripts[[#This Row],[Preferred?]]="Y", " (Preferred)", ""), "")</f>
        <v/>
      </c>
      <c r="V306" s="43" t="s">
        <v>18375</v>
      </c>
      <c r="W306" s="43" t="e">
        <f t="array" ref="W306">INDEX(Table6[#Data], MATCH(1, ISNUMBER(SEARCH(Transcripts[[#This Row],[RefSeq mRNA ID]], Table6['#name])), 0), 1)</f>
        <v>#N/A</v>
      </c>
      <c r="X306" s="43"/>
      <c r="Y306" s="43"/>
      <c r="Z306" t="s">
        <v>5170</v>
      </c>
      <c r="AA306" t="s">
        <v>5171</v>
      </c>
      <c r="AB306">
        <v>640</v>
      </c>
      <c r="AC306" t="s">
        <v>5144</v>
      </c>
      <c r="AD306" t="s">
        <v>27</v>
      </c>
      <c r="AE306" t="s">
        <v>10165</v>
      </c>
      <c r="AH306" t="s">
        <v>19151</v>
      </c>
      <c r="AI306" t="s">
        <v>2071</v>
      </c>
      <c r="AJ306">
        <v>1616</v>
      </c>
    </row>
    <row r="307" spans="8:36" hidden="1" x14ac:dyDescent="0.3">
      <c r="H307" t="s">
        <v>590</v>
      </c>
      <c r="I307" t="s">
        <v>601</v>
      </c>
      <c r="J307" t="s">
        <v>602</v>
      </c>
      <c r="L307">
        <v>1654</v>
      </c>
      <c r="M307" t="s">
        <v>27</v>
      </c>
      <c r="N307" t="s">
        <v>603</v>
      </c>
      <c r="Q307">
        <v>389</v>
      </c>
      <c r="R307" t="s">
        <v>96</v>
      </c>
      <c r="S307" t="s">
        <v>96</v>
      </c>
      <c r="T307" t="str">
        <f>IF(Transcripts[[#This Row],[List?]]="Y", Transcripts[[#This Row],[RefSeq mRNA ID]]&amp;IF(Transcripts[[#This Row],[Preferred?]]="Y", " (Preferred)", ""), "")</f>
        <v/>
      </c>
      <c r="V307" s="43" t="s">
        <v>18375</v>
      </c>
      <c r="W307" s="43" t="e">
        <f t="array" ref="W307">INDEX(Table6[#Data], MATCH(1, ISNUMBER(SEARCH(Transcripts[[#This Row],[RefSeq mRNA ID]], Table6['#name])), 0), 1)</f>
        <v>#N/A</v>
      </c>
      <c r="X307" s="43"/>
      <c r="Y307" s="43"/>
      <c r="Z307" t="s">
        <v>5151</v>
      </c>
      <c r="AC307" t="s">
        <v>5144</v>
      </c>
      <c r="AD307" t="s">
        <v>27</v>
      </c>
      <c r="AE307" t="s">
        <v>5151</v>
      </c>
      <c r="AH307" t="s">
        <v>19150</v>
      </c>
      <c r="AI307" t="s">
        <v>2071</v>
      </c>
      <c r="AJ307">
        <v>1616</v>
      </c>
    </row>
    <row r="308" spans="8:36" hidden="1" x14ac:dyDescent="0.3">
      <c r="H308" t="s">
        <v>590</v>
      </c>
      <c r="I308" t="s">
        <v>607</v>
      </c>
      <c r="J308" t="s">
        <v>608</v>
      </c>
      <c r="L308">
        <v>578</v>
      </c>
      <c r="M308" t="s">
        <v>27</v>
      </c>
      <c r="N308" t="s">
        <v>609</v>
      </c>
      <c r="Q308" s="43">
        <v>338</v>
      </c>
      <c r="R308" t="s">
        <v>96</v>
      </c>
      <c r="S308" s="43" t="s">
        <v>96</v>
      </c>
      <c r="T308" t="str">
        <f>IF(Transcripts[[#This Row],[List?]]="Y", Transcripts[[#This Row],[RefSeq mRNA ID]]&amp;IF(Transcripts[[#This Row],[Preferred?]]="Y", " (Preferred)", ""), "")</f>
        <v/>
      </c>
      <c r="V308" s="43" t="s">
        <v>18375</v>
      </c>
      <c r="W308" s="43" t="e">
        <f t="array" ref="W308">INDEX(Table6[#Data], MATCH(1, ISNUMBER(SEARCH(Transcripts[[#This Row],[RefSeq mRNA ID]], Table6['#name])), 0), 1)</f>
        <v>#N/A</v>
      </c>
      <c r="X308" s="43"/>
      <c r="Y308" s="43"/>
      <c r="Z308" t="s">
        <v>5180</v>
      </c>
      <c r="AA308" t="s">
        <v>5181</v>
      </c>
      <c r="AB308">
        <v>513</v>
      </c>
      <c r="AC308" t="s">
        <v>5144</v>
      </c>
      <c r="AD308" t="s">
        <v>27</v>
      </c>
      <c r="AE308" t="s">
        <v>10166</v>
      </c>
      <c r="AH308" t="s">
        <v>19149</v>
      </c>
      <c r="AI308" t="s">
        <v>2071</v>
      </c>
      <c r="AJ308">
        <v>1616</v>
      </c>
    </row>
    <row r="309" spans="8:36" hidden="1" x14ac:dyDescent="0.3">
      <c r="H309" t="s">
        <v>590</v>
      </c>
      <c r="I309" t="s">
        <v>591</v>
      </c>
      <c r="J309" t="s">
        <v>592</v>
      </c>
      <c r="L309">
        <v>521</v>
      </c>
      <c r="M309" t="s">
        <v>187</v>
      </c>
      <c r="N309" t="s">
        <v>593</v>
      </c>
      <c r="Q309">
        <v>126</v>
      </c>
      <c r="R309" t="s">
        <v>96</v>
      </c>
      <c r="S309" t="s">
        <v>96</v>
      </c>
      <c r="T309" t="str">
        <f>IF(Transcripts[[#This Row],[List?]]="Y", Transcripts[[#This Row],[RefSeq mRNA ID]]&amp;IF(Transcripts[[#This Row],[Preferred?]]="Y", " (Preferred)", ""), "")</f>
        <v/>
      </c>
      <c r="V309" s="43" t="s">
        <v>18375</v>
      </c>
      <c r="W309" s="43" t="e">
        <f t="array" ref="W309">INDEX(Table6[#Data], MATCH(1, ISNUMBER(SEARCH(Transcripts[[#This Row],[RefSeq mRNA ID]], Table6['#name])), 0), 1)</f>
        <v>#N/A</v>
      </c>
      <c r="X309" s="43"/>
      <c r="Y309" s="43"/>
      <c r="Z309" t="s">
        <v>5167</v>
      </c>
      <c r="AA309" t="s">
        <v>5168</v>
      </c>
      <c r="AB309">
        <v>384</v>
      </c>
      <c r="AC309" t="s">
        <v>5144</v>
      </c>
      <c r="AD309" t="s">
        <v>27</v>
      </c>
      <c r="AE309" t="s">
        <v>10167</v>
      </c>
      <c r="AH309" t="s">
        <v>19148</v>
      </c>
      <c r="AI309" t="s">
        <v>2071</v>
      </c>
      <c r="AJ309">
        <v>1616</v>
      </c>
    </row>
    <row r="310" spans="8:36" hidden="1" x14ac:dyDescent="0.3">
      <c r="H310" t="s">
        <v>590</v>
      </c>
      <c r="I310" t="s">
        <v>610</v>
      </c>
      <c r="L310">
        <v>1127</v>
      </c>
      <c r="M310" t="s">
        <v>210</v>
      </c>
      <c r="N310" t="s">
        <v>611</v>
      </c>
      <c r="Q310">
        <v>0</v>
      </c>
      <c r="R310" t="s">
        <v>96</v>
      </c>
      <c r="S310" t="s">
        <v>96</v>
      </c>
      <c r="T310" t="str">
        <f>IF(Transcripts[[#This Row],[List?]]="Y", Transcripts[[#This Row],[RefSeq mRNA ID]]&amp;IF(Transcripts[[#This Row],[Preferred?]]="Y", " (Preferred)", ""), "")</f>
        <v/>
      </c>
      <c r="V310" s="43" t="s">
        <v>18375</v>
      </c>
      <c r="W310" s="43" t="e">
        <f t="array" ref="W310">INDEX(Table6[#Data], MATCH(1, ISNUMBER(SEARCH(Transcripts[[#This Row],[RefSeq mRNA ID]], Table6['#name])), 0), 1)</f>
        <v>#N/A</v>
      </c>
      <c r="X310" s="43"/>
      <c r="Y310" s="43"/>
      <c r="Z310" t="s">
        <v>5159</v>
      </c>
      <c r="AA310" t="s">
        <v>5160</v>
      </c>
      <c r="AB310">
        <v>1323</v>
      </c>
      <c r="AC310" t="s">
        <v>5144</v>
      </c>
      <c r="AD310" t="s">
        <v>27</v>
      </c>
      <c r="AE310" t="s">
        <v>10168</v>
      </c>
      <c r="AH310" t="s">
        <v>19151</v>
      </c>
      <c r="AI310" t="s">
        <v>2071</v>
      </c>
      <c r="AJ310">
        <v>1616</v>
      </c>
    </row>
    <row r="311" spans="8:36" hidden="1" x14ac:dyDescent="0.3">
      <c r="H311" t="s">
        <v>590</v>
      </c>
      <c r="I311" t="s">
        <v>612</v>
      </c>
      <c r="L311">
        <v>1052</v>
      </c>
      <c r="M311" t="s">
        <v>210</v>
      </c>
      <c r="N311" t="s">
        <v>613</v>
      </c>
      <c r="Q311">
        <v>0</v>
      </c>
      <c r="R311" t="s">
        <v>96</v>
      </c>
      <c r="S311" t="s">
        <v>96</v>
      </c>
      <c r="T311" t="str">
        <f>IF(Transcripts[[#This Row],[List?]]="Y", Transcripts[[#This Row],[RefSeq mRNA ID]]&amp;IF(Transcripts[[#This Row],[Preferred?]]="Y", " (Preferred)", ""), "")</f>
        <v/>
      </c>
      <c r="V311" s="43" t="s">
        <v>18375</v>
      </c>
      <c r="W311" s="43" t="e">
        <f t="array" ref="W311">INDEX(Table6[#Data], MATCH(1, ISNUMBER(SEARCH(Transcripts[[#This Row],[RefSeq mRNA ID]], Table6['#name])), 0), 1)</f>
        <v>#N/A</v>
      </c>
      <c r="X311" s="43"/>
      <c r="Y311" s="43"/>
      <c r="Z311" t="s">
        <v>5173</v>
      </c>
      <c r="AA311" t="s">
        <v>5174</v>
      </c>
      <c r="AB311">
        <v>495</v>
      </c>
      <c r="AC311" t="s">
        <v>5144</v>
      </c>
      <c r="AD311" t="s">
        <v>27</v>
      </c>
      <c r="AE311" t="s">
        <v>10169</v>
      </c>
      <c r="AH311" t="s">
        <v>19152</v>
      </c>
      <c r="AI311" t="s">
        <v>2170</v>
      </c>
      <c r="AJ311">
        <v>4921</v>
      </c>
    </row>
    <row r="312" spans="8:36" hidden="1" x14ac:dyDescent="0.3">
      <c r="H312" t="s">
        <v>590</v>
      </c>
      <c r="I312" t="s">
        <v>614</v>
      </c>
      <c r="L312">
        <v>870</v>
      </c>
      <c r="M312" t="s">
        <v>210</v>
      </c>
      <c r="N312" t="s">
        <v>615</v>
      </c>
      <c r="Q312">
        <v>0</v>
      </c>
      <c r="R312" t="s">
        <v>96</v>
      </c>
      <c r="S312" t="s">
        <v>96</v>
      </c>
      <c r="T312" t="str">
        <f>IF(Transcripts[[#This Row],[List?]]="Y", Transcripts[[#This Row],[RefSeq mRNA ID]]&amp;IF(Transcripts[[#This Row],[Preferred?]]="Y", " (Preferred)", ""), "")</f>
        <v/>
      </c>
      <c r="V312" s="43" t="s">
        <v>18375</v>
      </c>
      <c r="W312" s="43" t="e">
        <f t="array" ref="W312">INDEX(Table6[#Data], MATCH(1, ISNUMBER(SEARCH(Transcripts[[#This Row],[RefSeq mRNA ID]], Table6['#name])), 0), 1)</f>
        <v>#N/A</v>
      </c>
      <c r="X312" s="43"/>
      <c r="Y312" s="43"/>
      <c r="Z312" t="s">
        <v>5163</v>
      </c>
      <c r="AA312" t="s">
        <v>5164</v>
      </c>
      <c r="AB312">
        <v>423</v>
      </c>
      <c r="AC312" t="s">
        <v>5144</v>
      </c>
      <c r="AD312" t="s">
        <v>27</v>
      </c>
      <c r="AE312" t="s">
        <v>10170</v>
      </c>
      <c r="AH312" t="s">
        <v>19153</v>
      </c>
      <c r="AI312" t="s">
        <v>2170</v>
      </c>
      <c r="AJ312">
        <v>4921</v>
      </c>
    </row>
    <row r="313" spans="8:36" hidden="1" x14ac:dyDescent="0.3">
      <c r="H313" t="s">
        <v>590</v>
      </c>
      <c r="I313" t="s">
        <v>616</v>
      </c>
      <c r="L313">
        <v>699</v>
      </c>
      <c r="M313" t="s">
        <v>210</v>
      </c>
      <c r="N313" t="s">
        <v>617</v>
      </c>
      <c r="Q313">
        <v>0</v>
      </c>
      <c r="R313" t="s">
        <v>96</v>
      </c>
      <c r="S313" t="s">
        <v>96</v>
      </c>
      <c r="T313" t="str">
        <f>IF(Transcripts[[#This Row],[List?]]="Y", Transcripts[[#This Row],[RefSeq mRNA ID]]&amp;IF(Transcripts[[#This Row],[Preferred?]]="Y", " (Preferred)", ""), "")</f>
        <v/>
      </c>
      <c r="V313" s="43" t="s">
        <v>18375</v>
      </c>
      <c r="W313" s="43" t="e">
        <f t="array" ref="W313">INDEX(Table6[#Data], MATCH(1, ISNUMBER(SEARCH(Transcripts[[#This Row],[RefSeq mRNA ID]], Table6['#name])), 0), 1)</f>
        <v>#N/A</v>
      </c>
      <c r="X313" s="43"/>
      <c r="Y313" s="43"/>
      <c r="Z313" t="s">
        <v>2118</v>
      </c>
      <c r="AA313" t="s">
        <v>2119</v>
      </c>
      <c r="AB313">
        <v>2223</v>
      </c>
      <c r="AC313" t="s">
        <v>2071</v>
      </c>
      <c r="AD313" t="s">
        <v>27</v>
      </c>
      <c r="AE313" t="s">
        <v>10171</v>
      </c>
      <c r="AH313" t="s">
        <v>19290</v>
      </c>
      <c r="AI313" t="s">
        <v>2190</v>
      </c>
      <c r="AJ313">
        <v>51428</v>
      </c>
    </row>
    <row r="314" spans="8:36" hidden="1" x14ac:dyDescent="0.3">
      <c r="H314" t="s">
        <v>618</v>
      </c>
      <c r="I314" t="s">
        <v>626</v>
      </c>
      <c r="J314" t="s">
        <v>627</v>
      </c>
      <c r="K314" t="s">
        <v>19016</v>
      </c>
      <c r="L314">
        <v>5499</v>
      </c>
      <c r="M314" t="s">
        <v>27</v>
      </c>
      <c r="N314" t="s">
        <v>628</v>
      </c>
      <c r="P314" t="s">
        <v>629</v>
      </c>
      <c r="Q314">
        <v>2334</v>
      </c>
      <c r="R314" t="s">
        <v>95</v>
      </c>
      <c r="S314" t="s">
        <v>95</v>
      </c>
      <c r="T314" t="str">
        <f>IF(Transcripts[[#This Row],[List?]]="Y", Transcripts[[#This Row],[RefSeq mRNA ID]]&amp;IF(Transcripts[[#This Row],[Preferred?]]="Y", " (Preferred)", ""), "")</f>
        <v>NM_000465.4 (Preferred)</v>
      </c>
      <c r="V314" s="43" t="s">
        <v>18376</v>
      </c>
      <c r="W314" s="43" t="e">
        <f t="array" ref="W314">INDEX(Table6[#Data], MATCH(1, ISNUMBER(SEARCH(Transcripts[[#This Row],[RefSeq mRNA ID]], Table6['#name])), 0), 1)</f>
        <v>#N/A</v>
      </c>
      <c r="X314" s="43"/>
      <c r="Y314" s="43"/>
      <c r="Z314" t="s">
        <v>2120</v>
      </c>
      <c r="AA314" t="s">
        <v>2121</v>
      </c>
      <c r="AB314">
        <v>2223</v>
      </c>
      <c r="AC314" t="s">
        <v>2071</v>
      </c>
      <c r="AD314" t="s">
        <v>27</v>
      </c>
      <c r="AE314" t="s">
        <v>10172</v>
      </c>
      <c r="AH314" t="s">
        <v>19291</v>
      </c>
      <c r="AI314" t="s">
        <v>2190</v>
      </c>
      <c r="AJ314">
        <v>51428</v>
      </c>
    </row>
    <row r="315" spans="8:36" hidden="1" x14ac:dyDescent="0.3">
      <c r="H315" t="s">
        <v>618</v>
      </c>
      <c r="I315" t="s">
        <v>630</v>
      </c>
      <c r="J315" t="s">
        <v>631</v>
      </c>
      <c r="L315">
        <v>2257</v>
      </c>
      <c r="M315" t="s">
        <v>27</v>
      </c>
      <c r="N315" t="s">
        <v>632</v>
      </c>
      <c r="Q315">
        <v>1704</v>
      </c>
      <c r="R315" t="s">
        <v>96</v>
      </c>
      <c r="S315" t="s">
        <v>96</v>
      </c>
      <c r="T315" t="str">
        <f>IF(Transcripts[[#This Row],[List?]]="Y", Transcripts[[#This Row],[RefSeq mRNA ID]]&amp;IF(Transcripts[[#This Row],[Preferred?]]="Y", " (Preferred)", ""), "")</f>
        <v/>
      </c>
      <c r="V315" s="43" t="s">
        <v>18376</v>
      </c>
      <c r="W315" s="43" t="e">
        <f t="array" ref="W315">INDEX(Table6[#Data], MATCH(1, ISNUMBER(SEARCH(Transcripts[[#This Row],[RefSeq mRNA ID]], Table6['#name])), 0), 1)</f>
        <v>#N/A</v>
      </c>
      <c r="X315" s="43"/>
      <c r="Y315" s="43"/>
      <c r="Z315" t="s">
        <v>2080</v>
      </c>
      <c r="AC315" t="s">
        <v>2071</v>
      </c>
      <c r="AD315" t="s">
        <v>27</v>
      </c>
      <c r="AE315" t="s">
        <v>2080</v>
      </c>
      <c r="AH315" t="s">
        <v>19292</v>
      </c>
      <c r="AI315" t="s">
        <v>2190</v>
      </c>
      <c r="AJ315">
        <v>51428</v>
      </c>
    </row>
    <row r="316" spans="8:36" hidden="1" x14ac:dyDescent="0.3">
      <c r="H316" t="s">
        <v>618</v>
      </c>
      <c r="I316" t="s">
        <v>636</v>
      </c>
      <c r="J316" t="s">
        <v>637</v>
      </c>
      <c r="L316">
        <v>766</v>
      </c>
      <c r="M316" t="s">
        <v>27</v>
      </c>
      <c r="N316" t="s">
        <v>638</v>
      </c>
      <c r="Q316">
        <v>648</v>
      </c>
      <c r="R316" t="s">
        <v>96</v>
      </c>
      <c r="S316" t="s">
        <v>96</v>
      </c>
      <c r="T316" t="str">
        <f>IF(Transcripts[[#This Row],[List?]]="Y", Transcripts[[#This Row],[RefSeq mRNA ID]]&amp;IF(Transcripts[[#This Row],[Preferred?]]="Y", " (Preferred)", ""), "")</f>
        <v/>
      </c>
      <c r="V316" s="43" t="s">
        <v>18376</v>
      </c>
      <c r="W316" s="43" t="e">
        <f t="array" ref="W316">INDEX(Table6[#Data], MATCH(1, ISNUMBER(SEARCH(Transcripts[[#This Row],[RefSeq mRNA ID]], Table6['#name])), 0), 1)</f>
        <v>#N/A</v>
      </c>
      <c r="X316" s="43"/>
      <c r="Y316" s="43"/>
      <c r="Z316" t="s">
        <v>2074</v>
      </c>
      <c r="AC316" t="s">
        <v>2071</v>
      </c>
      <c r="AD316" t="s">
        <v>27</v>
      </c>
      <c r="AE316" t="s">
        <v>2074</v>
      </c>
      <c r="AH316" t="s">
        <v>19293</v>
      </c>
      <c r="AI316" t="s">
        <v>2232</v>
      </c>
      <c r="AJ316">
        <v>23405</v>
      </c>
    </row>
    <row r="317" spans="8:36" hidden="1" x14ac:dyDescent="0.3">
      <c r="H317" t="s">
        <v>618</v>
      </c>
      <c r="I317" t="s">
        <v>633</v>
      </c>
      <c r="J317" t="s">
        <v>634</v>
      </c>
      <c r="L317">
        <v>921</v>
      </c>
      <c r="M317" t="s">
        <v>27</v>
      </c>
      <c r="N317" t="s">
        <v>635</v>
      </c>
      <c r="Q317">
        <v>447</v>
      </c>
      <c r="R317" t="s">
        <v>96</v>
      </c>
      <c r="S317" t="s">
        <v>96</v>
      </c>
      <c r="T317" t="str">
        <f>IF(Transcripts[[#This Row],[List?]]="Y", Transcripts[[#This Row],[RefSeq mRNA ID]]&amp;IF(Transcripts[[#This Row],[Preferred?]]="Y", " (Preferred)", ""), "")</f>
        <v/>
      </c>
      <c r="V317" s="43" t="s">
        <v>18376</v>
      </c>
      <c r="W317" s="43" t="e">
        <f t="array" ref="W317">INDEX(Table6[#Data], MATCH(1, ISNUMBER(SEARCH(Transcripts[[#This Row],[RefSeq mRNA ID]], Table6['#name])), 0), 1)</f>
        <v>#N/A</v>
      </c>
      <c r="X317" s="43"/>
      <c r="Y317" s="43"/>
      <c r="Z317" t="s">
        <v>2160</v>
      </c>
      <c r="AC317" t="s">
        <v>2071</v>
      </c>
      <c r="AD317" t="s">
        <v>27</v>
      </c>
      <c r="AE317" t="s">
        <v>2160</v>
      </c>
      <c r="AH317" t="s">
        <v>19294</v>
      </c>
      <c r="AI317" t="s">
        <v>2232</v>
      </c>
      <c r="AJ317">
        <v>23405</v>
      </c>
    </row>
    <row r="318" spans="8:36" hidden="1" x14ac:dyDescent="0.3">
      <c r="H318" t="s">
        <v>618</v>
      </c>
      <c r="I318" t="s">
        <v>619</v>
      </c>
      <c r="J318" t="s">
        <v>620</v>
      </c>
      <c r="L318">
        <v>2261</v>
      </c>
      <c r="M318" t="s">
        <v>187</v>
      </c>
      <c r="N318" t="s">
        <v>621</v>
      </c>
      <c r="Q318">
        <v>231</v>
      </c>
      <c r="R318" t="s">
        <v>96</v>
      </c>
      <c r="S318" t="s">
        <v>96</v>
      </c>
      <c r="T318" t="str">
        <f>IF(Transcripts[[#This Row],[List?]]="Y", Transcripts[[#This Row],[RefSeq mRNA ID]]&amp;IF(Transcripts[[#This Row],[Preferred?]]="Y", " (Preferred)", ""), "")</f>
        <v/>
      </c>
      <c r="V318" s="43" t="s">
        <v>18376</v>
      </c>
      <c r="W318" s="43" t="e">
        <f t="array" ref="W318">INDEX(Table6[#Data], MATCH(1, ISNUMBER(SEARCH(Transcripts[[#This Row],[RefSeq mRNA ID]], Table6['#name])), 0), 1)</f>
        <v>#N/A</v>
      </c>
      <c r="X318" s="43"/>
      <c r="Y318" s="43"/>
      <c r="Z318" t="s">
        <v>2086</v>
      </c>
      <c r="AC318" t="s">
        <v>2071</v>
      </c>
      <c r="AD318" t="s">
        <v>27</v>
      </c>
      <c r="AE318" t="s">
        <v>2086</v>
      </c>
      <c r="AH318" t="s">
        <v>19295</v>
      </c>
      <c r="AI318" t="s">
        <v>2232</v>
      </c>
      <c r="AJ318">
        <v>23405</v>
      </c>
    </row>
    <row r="319" spans="8:36" hidden="1" x14ac:dyDescent="0.3">
      <c r="H319" t="s">
        <v>618</v>
      </c>
      <c r="I319" t="s">
        <v>622</v>
      </c>
      <c r="L319">
        <v>872</v>
      </c>
      <c r="M319" t="s">
        <v>193</v>
      </c>
      <c r="N319" t="s">
        <v>623</v>
      </c>
      <c r="Q319">
        <v>0</v>
      </c>
      <c r="R319" t="s">
        <v>96</v>
      </c>
      <c r="S319" t="s">
        <v>96</v>
      </c>
      <c r="T319" t="str">
        <f>IF(Transcripts[[#This Row],[List?]]="Y", Transcripts[[#This Row],[RefSeq mRNA ID]]&amp;IF(Transcripts[[#This Row],[Preferred?]]="Y", " (Preferred)", ""), "")</f>
        <v/>
      </c>
      <c r="V319" s="43" t="s">
        <v>18376</v>
      </c>
      <c r="W319" s="43" t="e">
        <f t="array" ref="W319">INDEX(Table6[#Data], MATCH(1, ISNUMBER(SEARCH(Transcripts[[#This Row],[RefSeq mRNA ID]], Table6['#name])), 0), 1)</f>
        <v>#N/A</v>
      </c>
      <c r="X319" s="43"/>
      <c r="Y319" s="43"/>
      <c r="Z319" t="s">
        <v>2139</v>
      </c>
      <c r="AA319" t="s">
        <v>2140</v>
      </c>
      <c r="AB319">
        <v>535</v>
      </c>
      <c r="AC319" t="s">
        <v>2071</v>
      </c>
      <c r="AD319" t="s">
        <v>27</v>
      </c>
      <c r="AE319" t="s">
        <v>10173</v>
      </c>
      <c r="AH319" t="s">
        <v>19296</v>
      </c>
      <c r="AI319" t="s">
        <v>2232</v>
      </c>
      <c r="AJ319">
        <v>23405</v>
      </c>
    </row>
    <row r="320" spans="8:36" hidden="1" x14ac:dyDescent="0.3">
      <c r="H320" t="s">
        <v>618</v>
      </c>
      <c r="I320" t="s">
        <v>624</v>
      </c>
      <c r="L320">
        <v>617</v>
      </c>
      <c r="M320" t="s">
        <v>193</v>
      </c>
      <c r="N320" t="s">
        <v>625</v>
      </c>
      <c r="Q320">
        <v>0</v>
      </c>
      <c r="R320" t="s">
        <v>96</v>
      </c>
      <c r="S320" t="s">
        <v>96</v>
      </c>
      <c r="T320" t="str">
        <f>IF(Transcripts[[#This Row],[List?]]="Y", Transcripts[[#This Row],[RefSeq mRNA ID]]&amp;IF(Transcripts[[#This Row],[Preferred?]]="Y", " (Preferred)", ""), "")</f>
        <v/>
      </c>
      <c r="V320" s="43" t="s">
        <v>18376</v>
      </c>
      <c r="W320" s="43" t="e">
        <f t="array" ref="W320">INDEX(Table6[#Data], MATCH(1, ISNUMBER(SEARCH(Transcripts[[#This Row],[RefSeq mRNA ID]], Table6['#name])), 0), 1)</f>
        <v>#N/A</v>
      </c>
      <c r="X320" s="43"/>
      <c r="Y320" s="43"/>
      <c r="Z320" t="s">
        <v>2128</v>
      </c>
      <c r="AA320" t="s">
        <v>2129</v>
      </c>
      <c r="AB320">
        <v>389</v>
      </c>
      <c r="AC320" t="s">
        <v>2071</v>
      </c>
      <c r="AD320" t="s">
        <v>27</v>
      </c>
      <c r="AE320" t="s">
        <v>10174</v>
      </c>
      <c r="AH320" t="s">
        <v>19297</v>
      </c>
      <c r="AI320" t="s">
        <v>2232</v>
      </c>
      <c r="AJ320">
        <v>23405</v>
      </c>
    </row>
    <row r="321" spans="8:36" hidden="1" x14ac:dyDescent="0.3">
      <c r="H321" t="s">
        <v>618</v>
      </c>
      <c r="I321" t="s">
        <v>639</v>
      </c>
      <c r="L321">
        <v>573</v>
      </c>
      <c r="M321" t="s">
        <v>210</v>
      </c>
      <c r="N321" t="s">
        <v>640</v>
      </c>
      <c r="Q321">
        <v>0</v>
      </c>
      <c r="R321" t="s">
        <v>96</v>
      </c>
      <c r="S321" t="s">
        <v>96</v>
      </c>
      <c r="T321" t="str">
        <f>IF(Transcripts[[#This Row],[List?]]="Y", Transcripts[[#This Row],[RefSeq mRNA ID]]&amp;IF(Transcripts[[#This Row],[Preferred?]]="Y", " (Preferred)", ""), "")</f>
        <v/>
      </c>
      <c r="V321" s="43" t="s">
        <v>18376</v>
      </c>
      <c r="W321" s="43" t="e">
        <f t="array" ref="W321">INDEX(Table6[#Data], MATCH(1, ISNUMBER(SEARCH(Transcripts[[#This Row],[RefSeq mRNA ID]], Table6['#name])), 0), 1)</f>
        <v>#N/A</v>
      </c>
      <c r="X321" s="43"/>
      <c r="Y321" s="43"/>
      <c r="Z321" t="s">
        <v>2166</v>
      </c>
      <c r="AC321" t="s">
        <v>2071</v>
      </c>
      <c r="AD321" t="s">
        <v>27</v>
      </c>
      <c r="AE321" t="s">
        <v>2166</v>
      </c>
      <c r="AH321" t="s">
        <v>19298</v>
      </c>
      <c r="AI321" t="s">
        <v>2274</v>
      </c>
      <c r="AJ321">
        <v>1785</v>
      </c>
    </row>
    <row r="322" spans="8:36" hidden="1" x14ac:dyDescent="0.3">
      <c r="H322" t="s">
        <v>618</v>
      </c>
      <c r="I322" t="s">
        <v>641</v>
      </c>
      <c r="L322">
        <v>175</v>
      </c>
      <c r="M322" t="s">
        <v>210</v>
      </c>
      <c r="N322" t="s">
        <v>642</v>
      </c>
      <c r="Q322">
        <v>0</v>
      </c>
      <c r="R322" t="s">
        <v>96</v>
      </c>
      <c r="S322" t="s">
        <v>96</v>
      </c>
      <c r="T322" t="str">
        <f>IF(Transcripts[[#This Row],[List?]]="Y", Transcripts[[#This Row],[RefSeq mRNA ID]]&amp;IF(Transcripts[[#This Row],[Preferred?]]="Y", " (Preferred)", ""), "")</f>
        <v/>
      </c>
      <c r="V322" s="43" t="s">
        <v>18376</v>
      </c>
      <c r="W322" s="43" t="e">
        <f t="array" ref="W322">INDEX(Table6[#Data], MATCH(1, ISNUMBER(SEARCH(Transcripts[[#This Row],[RefSeq mRNA ID]], Table6['#name])), 0), 1)</f>
        <v>#N/A</v>
      </c>
      <c r="X322" s="43"/>
      <c r="Y322" s="43"/>
      <c r="Z322" t="s">
        <v>2150</v>
      </c>
      <c r="AA322" t="s">
        <v>2151</v>
      </c>
      <c r="AB322">
        <v>144</v>
      </c>
      <c r="AC322" t="s">
        <v>2071</v>
      </c>
      <c r="AD322" t="s">
        <v>27</v>
      </c>
      <c r="AE322" t="s">
        <v>10175</v>
      </c>
      <c r="AH322" t="s">
        <v>19299</v>
      </c>
      <c r="AI322" t="s">
        <v>2274</v>
      </c>
      <c r="AJ322">
        <v>1785</v>
      </c>
    </row>
    <row r="323" spans="8:36" hidden="1" x14ac:dyDescent="0.3">
      <c r="H323" t="s">
        <v>618</v>
      </c>
      <c r="I323" t="s">
        <v>19018</v>
      </c>
      <c r="J323" t="s">
        <v>19019</v>
      </c>
      <c r="K323" t="s">
        <v>19017</v>
      </c>
      <c r="P323" t="s">
        <v>19020</v>
      </c>
      <c r="R323" t="s">
        <v>96</v>
      </c>
      <c r="S323" t="s">
        <v>95</v>
      </c>
      <c r="T323" t="str">
        <f>IF(Transcripts[[#This Row],[List?]]="Y", Transcripts[[#This Row],[RefSeq mRNA ID]]&amp;IF(Transcripts[[#This Row],[Preferred?]]="Y", " (Preferred)", ""), "")</f>
        <v>NM_001282543.1</v>
      </c>
      <c r="V323" s="43" t="s">
        <v>18376</v>
      </c>
      <c r="W323" s="43" t="e">
        <f t="array" ref="W323">INDEX(Table6[#Data], MATCH(1, ISNUMBER(SEARCH(Transcripts[[#This Row],[RefSeq mRNA ID]], Table6['#name])), 0), 1)</f>
        <v>#N/A</v>
      </c>
      <c r="X323" s="43"/>
      <c r="Y323" s="43"/>
      <c r="Z323" t="s">
        <v>2092</v>
      </c>
      <c r="AC323" t="s">
        <v>2071</v>
      </c>
      <c r="AD323" t="s">
        <v>27</v>
      </c>
      <c r="AE323" t="s">
        <v>2092</v>
      </c>
      <c r="AH323" t="s">
        <v>19300</v>
      </c>
      <c r="AI323" t="s">
        <v>2274</v>
      </c>
      <c r="AJ323">
        <v>1785</v>
      </c>
    </row>
    <row r="324" spans="8:36" hidden="1" x14ac:dyDescent="0.3">
      <c r="H324" t="s">
        <v>618</v>
      </c>
      <c r="I324" t="s">
        <v>19021</v>
      </c>
      <c r="J324" t="s">
        <v>19022</v>
      </c>
      <c r="K324" t="s">
        <v>19023</v>
      </c>
      <c r="P324" t="s">
        <v>19024</v>
      </c>
      <c r="R324" t="s">
        <v>96</v>
      </c>
      <c r="S324" t="s">
        <v>95</v>
      </c>
      <c r="T324" t="str">
        <f>IF(Transcripts[[#This Row],[List?]]="Y", Transcripts[[#This Row],[RefSeq mRNA ID]]&amp;IF(Transcripts[[#This Row],[Preferred?]]="Y", " (Preferred)", ""), "")</f>
        <v>NM_001282545.1</v>
      </c>
      <c r="V324" s="43" t="s">
        <v>18376</v>
      </c>
      <c r="W324" s="43" t="e">
        <f t="array" ref="W324">INDEX(Table6[#Data], MATCH(1, ISNUMBER(SEARCH(Transcripts[[#This Row],[RefSeq mRNA ID]], Table6['#name])), 0), 1)</f>
        <v>#N/A</v>
      </c>
      <c r="X324" s="43"/>
      <c r="Y324" s="43"/>
      <c r="Z324" t="s">
        <v>289</v>
      </c>
      <c r="AA324" t="s">
        <v>290</v>
      </c>
      <c r="AB324">
        <v>1446</v>
      </c>
      <c r="AC324" t="s">
        <v>260</v>
      </c>
      <c r="AD324" t="s">
        <v>27</v>
      </c>
      <c r="AE324" t="s">
        <v>10176</v>
      </c>
      <c r="AH324" t="s">
        <v>19301</v>
      </c>
      <c r="AI324" t="s">
        <v>2274</v>
      </c>
      <c r="AJ324">
        <v>1785</v>
      </c>
    </row>
    <row r="325" spans="8:36" hidden="1" x14ac:dyDescent="0.3">
      <c r="H325" t="s">
        <v>618</v>
      </c>
      <c r="I325" t="s">
        <v>19026</v>
      </c>
      <c r="J325" t="s">
        <v>19027</v>
      </c>
      <c r="K325" t="s">
        <v>19025</v>
      </c>
      <c r="P325" t="s">
        <v>19032</v>
      </c>
      <c r="R325" t="s">
        <v>96</v>
      </c>
      <c r="S325" t="s">
        <v>95</v>
      </c>
      <c r="T325" t="str">
        <f>IF(Transcripts[[#This Row],[List?]]="Y", Transcripts[[#This Row],[RefSeq mRNA ID]]&amp;IF(Transcripts[[#This Row],[Preferred?]]="Y", " (Preferred)", ""), "")</f>
        <v>NM_001282548.1</v>
      </c>
      <c r="V325" s="43" t="s">
        <v>18376</v>
      </c>
      <c r="W325" s="43" t="e">
        <f t="array" ref="W325">INDEX(Table6[#Data], MATCH(1, ISNUMBER(SEARCH(Transcripts[[#This Row],[RefSeq mRNA ID]], Table6['#name])), 0), 1)</f>
        <v>#N/A</v>
      </c>
      <c r="X325" s="43"/>
      <c r="Y325" s="43"/>
      <c r="Z325" t="s">
        <v>356</v>
      </c>
      <c r="AC325" t="s">
        <v>260</v>
      </c>
      <c r="AD325" t="s">
        <v>27</v>
      </c>
      <c r="AE325" t="s">
        <v>356</v>
      </c>
      <c r="AH325" t="s">
        <v>19302</v>
      </c>
      <c r="AI325" t="s">
        <v>2274</v>
      </c>
      <c r="AJ325">
        <v>1785</v>
      </c>
    </row>
    <row r="326" spans="8:36" hidden="1" x14ac:dyDescent="0.3">
      <c r="H326" t="s">
        <v>618</v>
      </c>
      <c r="I326" t="s">
        <v>19028</v>
      </c>
      <c r="J326" t="s">
        <v>19029</v>
      </c>
      <c r="K326" t="s">
        <v>19030</v>
      </c>
      <c r="P326" t="s">
        <v>19031</v>
      </c>
      <c r="R326" t="s">
        <v>96</v>
      </c>
      <c r="S326" t="s">
        <v>95</v>
      </c>
      <c r="T326" t="str">
        <f>IF(Transcripts[[#This Row],[List?]]="Y", Transcripts[[#This Row],[RefSeq mRNA ID]]&amp;IF(Transcripts[[#This Row],[Preferred?]]="Y", " (Preferred)", ""), "")</f>
        <v>NM_001282549.1</v>
      </c>
      <c r="V326" s="43"/>
      <c r="W326" s="43" t="e">
        <f t="array" ref="W326">INDEX(Table6[#Data], MATCH(1, ISNUMBER(SEARCH(Transcripts[[#This Row],[RefSeq mRNA ID]], Table6['#name])), 0), 1)</f>
        <v>#N/A</v>
      </c>
      <c r="X326" s="43"/>
      <c r="Y326" s="43"/>
      <c r="Z326" t="s">
        <v>360</v>
      </c>
      <c r="AC326" t="s">
        <v>260</v>
      </c>
      <c r="AD326" t="s">
        <v>27</v>
      </c>
      <c r="AE326" t="s">
        <v>360</v>
      </c>
      <c r="AH326" t="s">
        <v>19303</v>
      </c>
      <c r="AI326" t="s">
        <v>147</v>
      </c>
      <c r="AJ326">
        <v>1786</v>
      </c>
    </row>
    <row r="327" spans="8:36" hidden="1" x14ac:dyDescent="0.3">
      <c r="H327" t="s">
        <v>9725</v>
      </c>
      <c r="I327" t="s">
        <v>9729</v>
      </c>
      <c r="J327" t="s">
        <v>9730</v>
      </c>
      <c r="K327" t="s">
        <v>19033</v>
      </c>
      <c r="L327">
        <v>3209</v>
      </c>
      <c r="M327" t="s">
        <v>27</v>
      </c>
      <c r="N327" t="s">
        <v>9731</v>
      </c>
      <c r="P327" t="s">
        <v>9728</v>
      </c>
      <c r="Q327">
        <v>720</v>
      </c>
      <c r="R327" t="s">
        <v>95</v>
      </c>
      <c r="S327" t="s">
        <v>95</v>
      </c>
      <c r="T327" t="str">
        <f>IF(Transcripts[[#This Row],[List?]]="Y", Transcripts[[#This Row],[RefSeq mRNA ID]]&amp;IF(Transcripts[[#This Row],[Preferred?]]="Y", " (Preferred)", ""), "")</f>
        <v>NM_000633.2 (Preferred)</v>
      </c>
      <c r="V327" s="43" t="s">
        <v>18377</v>
      </c>
      <c r="W327" s="43" t="e">
        <f t="array" ref="W327">INDEX(Table6[#Data], MATCH(1, ISNUMBER(SEARCH(Transcripts[[#This Row],[RefSeq mRNA ID]], Table6['#name])), 0), 1)</f>
        <v>#N/A</v>
      </c>
      <c r="X327" s="43"/>
      <c r="Y327" s="43"/>
      <c r="Z327" t="s">
        <v>270</v>
      </c>
      <c r="AA327" t="s">
        <v>271</v>
      </c>
      <c r="AB327">
        <v>170</v>
      </c>
      <c r="AC327" t="s">
        <v>260</v>
      </c>
      <c r="AD327" t="s">
        <v>27</v>
      </c>
      <c r="AE327" t="s">
        <v>10177</v>
      </c>
      <c r="AH327" t="s">
        <v>19304</v>
      </c>
      <c r="AI327" t="s">
        <v>147</v>
      </c>
      <c r="AJ327">
        <v>1786</v>
      </c>
    </row>
    <row r="328" spans="8:36" hidden="1" x14ac:dyDescent="0.3">
      <c r="H328" t="s">
        <v>9725</v>
      </c>
      <c r="I328" t="s">
        <v>9734</v>
      </c>
      <c r="J328" t="s">
        <v>9735</v>
      </c>
      <c r="K328" t="s">
        <v>19034</v>
      </c>
      <c r="L328">
        <v>911</v>
      </c>
      <c r="M328" t="s">
        <v>27</v>
      </c>
      <c r="N328" t="s">
        <v>9736</v>
      </c>
      <c r="P328" t="s">
        <v>9737</v>
      </c>
      <c r="Q328">
        <v>618</v>
      </c>
      <c r="R328" t="s">
        <v>96</v>
      </c>
      <c r="S328" t="s">
        <v>95</v>
      </c>
      <c r="T328" t="str">
        <f>IF(Transcripts[[#This Row],[List?]]="Y", Transcripts[[#This Row],[RefSeq mRNA ID]]&amp;IF(Transcripts[[#This Row],[Preferred?]]="Y", " (Preferred)", ""), "")</f>
        <v>NM_000657.2</v>
      </c>
      <c r="V328" s="43" t="s">
        <v>18377</v>
      </c>
      <c r="W328" s="43" t="e">
        <f t="array" ref="W328">INDEX(Table6[#Data], MATCH(1, ISNUMBER(SEARCH(Transcripts[[#This Row],[RefSeq mRNA ID]], Table6['#name])), 0), 1)</f>
        <v>#N/A</v>
      </c>
      <c r="X328" s="43"/>
      <c r="Y328" s="43"/>
      <c r="Z328" t="s">
        <v>261</v>
      </c>
      <c r="AA328" t="s">
        <v>262</v>
      </c>
      <c r="AB328">
        <v>210</v>
      </c>
      <c r="AC328" t="s">
        <v>260</v>
      </c>
      <c r="AD328" t="s">
        <v>27</v>
      </c>
      <c r="AE328" t="s">
        <v>10178</v>
      </c>
      <c r="AH328" t="s">
        <v>19305</v>
      </c>
      <c r="AI328" t="s">
        <v>147</v>
      </c>
      <c r="AJ328">
        <v>1786</v>
      </c>
    </row>
    <row r="329" spans="8:36" hidden="1" x14ac:dyDescent="0.3">
      <c r="H329" t="s">
        <v>9725</v>
      </c>
      <c r="I329" t="s">
        <v>9732</v>
      </c>
      <c r="L329">
        <v>572</v>
      </c>
      <c r="M329" t="s">
        <v>193</v>
      </c>
      <c r="N329" t="s">
        <v>9733</v>
      </c>
      <c r="Q329">
        <v>0</v>
      </c>
      <c r="R329" t="s">
        <v>96</v>
      </c>
      <c r="S329" t="s">
        <v>96</v>
      </c>
      <c r="T329" t="str">
        <f>IF(Transcripts[[#This Row],[List?]]="Y", Transcripts[[#This Row],[RefSeq mRNA ID]]&amp;IF(Transcripts[[#This Row],[Preferred?]]="Y", " (Preferred)", ""), "")</f>
        <v/>
      </c>
      <c r="V329" s="43" t="s">
        <v>18377</v>
      </c>
      <c r="W329" s="43" t="e">
        <f t="array" ref="W329">INDEX(Table6[#Data], MATCH(1, ISNUMBER(SEARCH(Transcripts[[#This Row],[RefSeq mRNA ID]], Table6['#name])), 0), 1)</f>
        <v>#N/A</v>
      </c>
      <c r="X329" s="43"/>
      <c r="Y329" s="43"/>
      <c r="Z329" t="s">
        <v>364</v>
      </c>
      <c r="AC329" t="s">
        <v>260</v>
      </c>
      <c r="AD329" t="s">
        <v>27</v>
      </c>
      <c r="AE329" t="s">
        <v>364</v>
      </c>
      <c r="AH329" t="s">
        <v>19306</v>
      </c>
      <c r="AI329" t="s">
        <v>147</v>
      </c>
      <c r="AJ329">
        <v>1786</v>
      </c>
    </row>
    <row r="330" spans="8:36" hidden="1" x14ac:dyDescent="0.3">
      <c r="H330" t="s">
        <v>9835</v>
      </c>
      <c r="I330" t="s">
        <v>9836</v>
      </c>
      <c r="J330" t="s">
        <v>9837</v>
      </c>
      <c r="K330" t="s">
        <v>19039</v>
      </c>
      <c r="L330">
        <v>2578</v>
      </c>
      <c r="M330" t="s">
        <v>27</v>
      </c>
      <c r="N330" t="s">
        <v>9838</v>
      </c>
      <c r="P330" t="s">
        <v>9839</v>
      </c>
      <c r="Q330">
        <v>702</v>
      </c>
      <c r="R330" t="s">
        <v>96</v>
      </c>
      <c r="S330" t="s">
        <v>95</v>
      </c>
      <c r="T330" t="str">
        <f>IF(Transcripts[[#This Row],[List?]]="Y", Transcripts[[#This Row],[RefSeq mRNA ID]]&amp;IF(Transcripts[[#This Row],[Preferred?]]="Y", " (Preferred)", ""), "")</f>
        <v>NM_001322242.1</v>
      </c>
      <c r="V330" s="43" t="s">
        <v>18378</v>
      </c>
      <c r="W330" s="43" t="e">
        <f t="array" ref="W330">INDEX(Table6[#Data], MATCH(1, ISNUMBER(SEARCH(Transcripts[[#This Row],[RefSeq mRNA ID]], Table6['#name])), 0), 1)</f>
        <v>#N/A</v>
      </c>
      <c r="X330" s="43"/>
      <c r="Y330" s="43"/>
      <c r="Z330" t="s">
        <v>347</v>
      </c>
      <c r="AA330" t="s">
        <v>348</v>
      </c>
      <c r="AB330">
        <v>321</v>
      </c>
      <c r="AC330" t="s">
        <v>260</v>
      </c>
      <c r="AD330" t="s">
        <v>27</v>
      </c>
      <c r="AE330" t="s">
        <v>10179</v>
      </c>
      <c r="AH330" t="s">
        <v>19307</v>
      </c>
      <c r="AI330" t="s">
        <v>2409</v>
      </c>
      <c r="AJ330">
        <v>1788</v>
      </c>
    </row>
    <row r="331" spans="8:36" hidden="1" x14ac:dyDescent="0.3">
      <c r="H331" t="s">
        <v>9835</v>
      </c>
      <c r="I331" t="s">
        <v>9844</v>
      </c>
      <c r="J331" t="s">
        <v>9845</v>
      </c>
      <c r="K331" t="s">
        <v>19040</v>
      </c>
      <c r="L331">
        <v>2610</v>
      </c>
      <c r="M331" t="s">
        <v>27</v>
      </c>
      <c r="N331" t="s">
        <v>9846</v>
      </c>
      <c r="P331" t="s">
        <v>9839</v>
      </c>
      <c r="Q331" s="43">
        <v>702</v>
      </c>
      <c r="R331" t="s">
        <v>96</v>
      </c>
      <c r="S331" s="43" t="s">
        <v>95</v>
      </c>
      <c r="T331" t="str">
        <f>IF(Transcripts[[#This Row],[List?]]="Y", Transcripts[[#This Row],[RefSeq mRNA ID]]&amp;IF(Transcripts[[#This Row],[Preferred?]]="Y", " (Preferred)", ""), "")</f>
        <v>NM_138578.3</v>
      </c>
      <c r="V331" s="43" t="s">
        <v>18378</v>
      </c>
      <c r="W331" s="43" t="e">
        <f t="array" ref="W331">INDEX(Table6[#Data], MATCH(1, ISNUMBER(SEARCH(Transcripts[[#This Row],[RefSeq mRNA ID]], Table6['#name])), 0), 1)</f>
        <v>#N/A</v>
      </c>
      <c r="X331" s="43"/>
      <c r="Y331" s="43"/>
      <c r="Z331" t="s">
        <v>264</v>
      </c>
      <c r="AA331" t="s">
        <v>265</v>
      </c>
      <c r="AB331">
        <v>210</v>
      </c>
      <c r="AC331" t="s">
        <v>260</v>
      </c>
      <c r="AD331" t="s">
        <v>27</v>
      </c>
      <c r="AE331" t="s">
        <v>10180</v>
      </c>
      <c r="AH331" t="s">
        <v>19308</v>
      </c>
      <c r="AI331" t="s">
        <v>2409</v>
      </c>
      <c r="AJ331">
        <v>1788</v>
      </c>
    </row>
    <row r="332" spans="8:36" hidden="1" x14ac:dyDescent="0.3">
      <c r="H332" t="s">
        <v>9835</v>
      </c>
      <c r="I332" t="s">
        <v>9865</v>
      </c>
      <c r="J332" t="s">
        <v>9866</v>
      </c>
      <c r="L332">
        <v>2588</v>
      </c>
      <c r="M332" t="s">
        <v>27</v>
      </c>
      <c r="N332" t="s">
        <v>9867</v>
      </c>
      <c r="P332" t="s">
        <v>9839</v>
      </c>
      <c r="Q332" s="43">
        <v>702</v>
      </c>
      <c r="R332" t="s">
        <v>96</v>
      </c>
      <c r="S332" s="43" t="s">
        <v>96</v>
      </c>
      <c r="T332" t="str">
        <f>IF(Transcripts[[#This Row],[List?]]="Y", Transcripts[[#This Row],[RefSeq mRNA ID]]&amp;IF(Transcripts[[#This Row],[Preferred?]]="Y", " (Preferred)", ""), "")</f>
        <v/>
      </c>
      <c r="V332" s="43" t="s">
        <v>18378</v>
      </c>
      <c r="W332" s="43" t="e">
        <f t="array" ref="W332">INDEX(Table6[#Data], MATCH(1, ISNUMBER(SEARCH(Transcripts[[#This Row],[RefSeq mRNA ID]], Table6['#name])), 0), 1)</f>
        <v>#N/A</v>
      </c>
      <c r="X332" s="43"/>
      <c r="Y332" s="43"/>
      <c r="Z332" t="s">
        <v>299</v>
      </c>
      <c r="AA332" t="s">
        <v>300</v>
      </c>
      <c r="AB332">
        <v>1317</v>
      </c>
      <c r="AC332" t="s">
        <v>260</v>
      </c>
      <c r="AD332" t="s">
        <v>27</v>
      </c>
      <c r="AE332" t="s">
        <v>10181</v>
      </c>
      <c r="AH332" t="s">
        <v>18865</v>
      </c>
      <c r="AI332" t="s">
        <v>2409</v>
      </c>
      <c r="AJ332">
        <v>1788</v>
      </c>
    </row>
    <row r="333" spans="8:36" hidden="1" x14ac:dyDescent="0.3">
      <c r="H333" t="s">
        <v>9835</v>
      </c>
      <c r="I333" t="s">
        <v>9847</v>
      </c>
      <c r="J333" t="s">
        <v>9848</v>
      </c>
      <c r="K333" t="s">
        <v>19037</v>
      </c>
      <c r="L333">
        <v>894</v>
      </c>
      <c r="M333" t="s">
        <v>27</v>
      </c>
      <c r="N333" t="s">
        <v>9849</v>
      </c>
      <c r="P333" t="s">
        <v>9839</v>
      </c>
      <c r="Q333" s="43">
        <v>616</v>
      </c>
      <c r="R333" t="s">
        <v>96</v>
      </c>
      <c r="S333" s="43" t="s">
        <v>95</v>
      </c>
      <c r="T333" t="str">
        <f>IF(Transcripts[[#This Row],[List?]]="Y", Transcripts[[#This Row],[RefSeq mRNA ID]]&amp;IF(Transcripts[[#This Row],[Preferred?]]="Y", " (Preferred)", ""), "")</f>
        <v>NM_001317921.1</v>
      </c>
      <c r="V333" s="43" t="s">
        <v>18378</v>
      </c>
      <c r="W333" s="43" t="e">
        <f t="array" ref="W333">INDEX(Table6[#Data], MATCH(1, ISNUMBER(SEARCH(Transcripts[[#This Row],[RefSeq mRNA ID]], Table6['#name])), 0), 1)</f>
        <v>#N/A</v>
      </c>
      <c r="X333" s="43"/>
      <c r="Y333" s="43"/>
      <c r="Z333" t="s">
        <v>350</v>
      </c>
      <c r="AA333" t="s">
        <v>351</v>
      </c>
      <c r="AB333">
        <v>352</v>
      </c>
      <c r="AC333" t="s">
        <v>260</v>
      </c>
      <c r="AD333" t="s">
        <v>27</v>
      </c>
      <c r="AE333" t="s">
        <v>10182</v>
      </c>
      <c r="AH333" t="s">
        <v>18867</v>
      </c>
      <c r="AI333" t="s">
        <v>2409</v>
      </c>
      <c r="AJ333">
        <v>1788</v>
      </c>
    </row>
    <row r="334" spans="8:36" hidden="1" x14ac:dyDescent="0.3">
      <c r="H334" t="s">
        <v>9835</v>
      </c>
      <c r="I334" t="s">
        <v>9850</v>
      </c>
      <c r="J334" t="s">
        <v>9851</v>
      </c>
      <c r="K334" t="s">
        <v>19036</v>
      </c>
      <c r="L334">
        <v>1157</v>
      </c>
      <c r="M334" t="s">
        <v>27</v>
      </c>
      <c r="N334" t="s">
        <v>9852</v>
      </c>
      <c r="P334" t="s">
        <v>9839</v>
      </c>
      <c r="Q334" s="43">
        <v>564</v>
      </c>
      <c r="R334" t="s">
        <v>96</v>
      </c>
      <c r="S334" s="43" t="s">
        <v>95</v>
      </c>
      <c r="T334" t="str">
        <f>IF(Transcripts[[#This Row],[List?]]="Y", Transcripts[[#This Row],[RefSeq mRNA ID]]&amp;IF(Transcripts[[#This Row],[Preferred?]]="Y", " (Preferred)", ""), "")</f>
        <v>NM_001317919.1</v>
      </c>
      <c r="V334" s="43" t="s">
        <v>18378</v>
      </c>
      <c r="W334" s="43" t="e">
        <f t="array" ref="W334">INDEX(Table6[#Data], MATCH(1, ISNUMBER(SEARCH(Transcripts[[#This Row],[RefSeq mRNA ID]], Table6['#name])), 0), 1)</f>
        <v>#N/A</v>
      </c>
      <c r="X334" s="43"/>
      <c r="Y334" s="43"/>
      <c r="Z334" t="s">
        <v>293</v>
      </c>
      <c r="AA334" t="s">
        <v>294</v>
      </c>
      <c r="AB334">
        <v>1353</v>
      </c>
      <c r="AC334" t="s">
        <v>260</v>
      </c>
      <c r="AD334" t="s">
        <v>27</v>
      </c>
      <c r="AE334" t="s">
        <v>10183</v>
      </c>
      <c r="AH334" t="s">
        <v>19309</v>
      </c>
      <c r="AI334" t="s">
        <v>2409</v>
      </c>
      <c r="AJ334">
        <v>1788</v>
      </c>
    </row>
    <row r="335" spans="8:36" hidden="1" x14ac:dyDescent="0.3">
      <c r="H335" t="s">
        <v>9835</v>
      </c>
      <c r="I335" t="s">
        <v>9853</v>
      </c>
      <c r="J335" t="s">
        <v>9854</v>
      </c>
      <c r="K335" t="s">
        <v>19038</v>
      </c>
      <c r="L335">
        <v>914</v>
      </c>
      <c r="M335" t="s">
        <v>27</v>
      </c>
      <c r="N335" t="s">
        <v>9855</v>
      </c>
      <c r="P335" t="s">
        <v>9839</v>
      </c>
      <c r="Q335">
        <v>564</v>
      </c>
      <c r="R335" t="s">
        <v>96</v>
      </c>
      <c r="S335" t="s">
        <v>95</v>
      </c>
      <c r="T335" t="str">
        <f>IF(Transcripts[[#This Row],[List?]]="Y", Transcripts[[#This Row],[RefSeq mRNA ID]]&amp;IF(Transcripts[[#This Row],[Preferred?]]="Y", " (Preferred)", ""), "")</f>
        <v>NM_001322240.1</v>
      </c>
      <c r="V335" s="43" t="s">
        <v>18378</v>
      </c>
      <c r="W335" s="43" t="e">
        <f t="array" ref="W335">INDEX(Table6[#Data], MATCH(1, ISNUMBER(SEARCH(Transcripts[[#This Row],[RefSeq mRNA ID]], Table6['#name])), 0), 1)</f>
        <v>#N/A</v>
      </c>
      <c r="X335" s="43"/>
      <c r="Y335" s="43"/>
      <c r="Z335" t="s">
        <v>311</v>
      </c>
      <c r="AA335" t="s">
        <v>312</v>
      </c>
      <c r="AB335">
        <v>877</v>
      </c>
      <c r="AC335" t="s">
        <v>260</v>
      </c>
      <c r="AD335" t="s">
        <v>27</v>
      </c>
      <c r="AE335" t="s">
        <v>10184</v>
      </c>
      <c r="AH335" t="s">
        <v>18868</v>
      </c>
      <c r="AI335" t="s">
        <v>2409</v>
      </c>
      <c r="AJ335">
        <v>1788</v>
      </c>
    </row>
    <row r="336" spans="8:36" hidden="1" x14ac:dyDescent="0.3">
      <c r="H336" t="s">
        <v>9835</v>
      </c>
      <c r="I336" t="s">
        <v>9856</v>
      </c>
      <c r="J336" t="s">
        <v>9857</v>
      </c>
      <c r="L336">
        <v>820</v>
      </c>
      <c r="M336" t="s">
        <v>27</v>
      </c>
      <c r="N336" t="s">
        <v>9858</v>
      </c>
      <c r="Q336">
        <v>564</v>
      </c>
      <c r="R336" t="s">
        <v>96</v>
      </c>
      <c r="S336" t="s">
        <v>96</v>
      </c>
      <c r="T336" t="str">
        <f>IF(Transcripts[[#This Row],[List?]]="Y", Transcripts[[#This Row],[RefSeq mRNA ID]]&amp;IF(Transcripts[[#This Row],[Preferred?]]="Y", " (Preferred)", ""), "")</f>
        <v/>
      </c>
      <c r="V336" s="43" t="s">
        <v>18378</v>
      </c>
      <c r="W336" s="43" t="e">
        <f t="array" ref="W336">INDEX(Table6[#Data], MATCH(1, ISNUMBER(SEARCH(Transcripts[[#This Row],[RefSeq mRNA ID]], Table6['#name])), 0), 1)</f>
        <v>#N/A</v>
      </c>
      <c r="X336" s="43"/>
      <c r="Y336" s="43"/>
      <c r="Z336" t="s">
        <v>281</v>
      </c>
      <c r="AC336" t="s">
        <v>260</v>
      </c>
      <c r="AD336" t="s">
        <v>27</v>
      </c>
      <c r="AE336" t="s">
        <v>281</v>
      </c>
      <c r="AH336" t="s">
        <v>19310</v>
      </c>
      <c r="AI336" t="s">
        <v>2409</v>
      </c>
      <c r="AJ336">
        <v>1788</v>
      </c>
    </row>
    <row r="337" spans="8:36" hidden="1" x14ac:dyDescent="0.3">
      <c r="H337" t="s">
        <v>9835</v>
      </c>
      <c r="I337" t="s">
        <v>9859</v>
      </c>
      <c r="J337" t="s">
        <v>9860</v>
      </c>
      <c r="L337">
        <v>781</v>
      </c>
      <c r="M337" t="s">
        <v>27</v>
      </c>
      <c r="N337" t="s">
        <v>9861</v>
      </c>
      <c r="Q337">
        <v>543</v>
      </c>
      <c r="R337" t="s">
        <v>96</v>
      </c>
      <c r="S337" t="s">
        <v>96</v>
      </c>
      <c r="T337" t="str">
        <f>IF(Transcripts[[#This Row],[List?]]="Y", Transcripts[[#This Row],[RefSeq mRNA ID]]&amp;IF(Transcripts[[#This Row],[Preferred?]]="Y", " (Preferred)", ""), "")</f>
        <v/>
      </c>
      <c r="V337" s="43" t="s">
        <v>18378</v>
      </c>
      <c r="W337" s="43" t="e">
        <f t="array" ref="W337">INDEX(Table6[#Data], MATCH(1, ISNUMBER(SEARCH(Transcripts[[#This Row],[RefSeq mRNA ID]], Table6['#name])), 0), 1)</f>
        <v>#N/A</v>
      </c>
      <c r="X337" s="43"/>
      <c r="Y337" s="43"/>
      <c r="Z337" t="s">
        <v>287</v>
      </c>
      <c r="AC337" t="s">
        <v>260</v>
      </c>
      <c r="AD337" t="s">
        <v>27</v>
      </c>
      <c r="AE337" t="s">
        <v>287</v>
      </c>
      <c r="AH337" t="s">
        <v>19311</v>
      </c>
      <c r="AI337" t="s">
        <v>2449</v>
      </c>
      <c r="AJ337">
        <v>84444</v>
      </c>
    </row>
    <row r="338" spans="8:36" hidden="1" x14ac:dyDescent="0.3">
      <c r="H338" t="s">
        <v>9835</v>
      </c>
      <c r="I338" t="s">
        <v>9840</v>
      </c>
      <c r="J338" t="s">
        <v>9841</v>
      </c>
      <c r="K338" t="s">
        <v>19035</v>
      </c>
      <c r="L338">
        <v>2383</v>
      </c>
      <c r="M338" t="s">
        <v>27</v>
      </c>
      <c r="N338" t="s">
        <v>9842</v>
      </c>
      <c r="P338" t="s">
        <v>9843</v>
      </c>
      <c r="Q338">
        <v>513</v>
      </c>
      <c r="R338" t="s">
        <v>95</v>
      </c>
      <c r="S338" t="s">
        <v>95</v>
      </c>
      <c r="T338" t="str">
        <f>IF(Transcripts[[#This Row],[List?]]="Y", Transcripts[[#This Row],[RefSeq mRNA ID]]&amp;IF(Transcripts[[#This Row],[Preferred?]]="Y", " (Preferred)", ""), "")</f>
        <v>NM_001191.3 (Preferred)</v>
      </c>
      <c r="V338" s="43" t="s">
        <v>18378</v>
      </c>
      <c r="W338" s="43" t="e">
        <f t="array" ref="W338">INDEX(Table6[#Data], MATCH(1, ISNUMBER(SEARCH(Transcripts[[#This Row],[RefSeq mRNA ID]], Table6['#name])), 0), 1)</f>
        <v>#N/A</v>
      </c>
      <c r="X338" s="43"/>
      <c r="Y338" s="43"/>
      <c r="Z338" t="s">
        <v>372</v>
      </c>
      <c r="AC338" t="s">
        <v>260</v>
      </c>
      <c r="AD338" t="s">
        <v>27</v>
      </c>
      <c r="AE338" t="s">
        <v>372</v>
      </c>
      <c r="AH338" t="s">
        <v>19312</v>
      </c>
      <c r="AI338" t="s">
        <v>2478</v>
      </c>
      <c r="AJ338">
        <v>8726</v>
      </c>
    </row>
    <row r="339" spans="8:36" hidden="1" x14ac:dyDescent="0.3">
      <c r="H339" t="s">
        <v>9835</v>
      </c>
      <c r="I339" t="s">
        <v>9862</v>
      </c>
      <c r="J339" t="s">
        <v>9863</v>
      </c>
      <c r="L339">
        <v>381</v>
      </c>
      <c r="M339" t="s">
        <v>27</v>
      </c>
      <c r="N339" t="s">
        <v>9864</v>
      </c>
      <c r="Q339">
        <v>146</v>
      </c>
      <c r="R339" t="s">
        <v>96</v>
      </c>
      <c r="S339" t="s">
        <v>96</v>
      </c>
      <c r="T339" t="str">
        <f>IF(Transcripts[[#This Row],[List?]]="Y", Transcripts[[#This Row],[RefSeq mRNA ID]]&amp;IF(Transcripts[[#This Row],[Preferred?]]="Y", " (Preferred)", ""), "")</f>
        <v/>
      </c>
      <c r="V339" s="43" t="s">
        <v>18378</v>
      </c>
      <c r="W339" s="43" t="e">
        <f t="array" ref="W339">INDEX(Table6[#Data], MATCH(1, ISNUMBER(SEARCH(Transcripts[[#This Row],[RefSeq mRNA ID]], Table6['#name])), 0), 1)</f>
        <v>#N/A</v>
      </c>
      <c r="X339" s="43"/>
      <c r="Y339" s="43"/>
      <c r="Z339" t="s">
        <v>370</v>
      </c>
      <c r="AC339" t="s">
        <v>260</v>
      </c>
      <c r="AD339" t="s">
        <v>27</v>
      </c>
      <c r="AE339" t="s">
        <v>370</v>
      </c>
      <c r="AH339" t="s">
        <v>19313</v>
      </c>
      <c r="AI339" t="s">
        <v>2478</v>
      </c>
      <c r="AJ339">
        <v>8726</v>
      </c>
    </row>
    <row r="340" spans="8:36" hidden="1" x14ac:dyDescent="0.3">
      <c r="H340" t="s">
        <v>643</v>
      </c>
      <c r="I340" t="s">
        <v>651</v>
      </c>
      <c r="J340" t="s">
        <v>652</v>
      </c>
      <c r="K340" t="s">
        <v>19043</v>
      </c>
      <c r="L340">
        <v>3569</v>
      </c>
      <c r="M340" t="s">
        <v>27</v>
      </c>
      <c r="N340" t="s">
        <v>653</v>
      </c>
      <c r="P340" t="s">
        <v>654</v>
      </c>
      <c r="Q340">
        <v>2121</v>
      </c>
      <c r="R340" t="s">
        <v>95</v>
      </c>
      <c r="S340" t="s">
        <v>95</v>
      </c>
      <c r="T340" t="str">
        <f>IF(Transcripts[[#This Row],[List?]]="Y", Transcripts[[#This Row],[RefSeq mRNA ID]]&amp;IF(Transcripts[[#This Row],[Preferred?]]="Y", " (Preferred)", ""), "")</f>
        <v>NM_001706.5 (Preferred)</v>
      </c>
      <c r="V340" s="43" t="s">
        <v>18379</v>
      </c>
      <c r="W340" s="43" t="e">
        <f t="array" ref="W340">INDEX(Table6[#Data], MATCH(1, ISNUMBER(SEARCH(Transcripts[[#This Row],[RefSeq mRNA ID]], Table6['#name])), 0), 1)</f>
        <v>#N/A</v>
      </c>
      <c r="X340" s="43"/>
      <c r="Y340" s="43"/>
      <c r="Z340" t="s">
        <v>285</v>
      </c>
      <c r="AC340" t="s">
        <v>260</v>
      </c>
      <c r="AD340" t="s">
        <v>27</v>
      </c>
      <c r="AE340" t="s">
        <v>285</v>
      </c>
      <c r="AH340" t="s">
        <v>19314</v>
      </c>
      <c r="AI340" t="s">
        <v>2478</v>
      </c>
      <c r="AJ340">
        <v>8726</v>
      </c>
    </row>
    <row r="341" spans="8:36" hidden="1" x14ac:dyDescent="0.3">
      <c r="H341" t="s">
        <v>643</v>
      </c>
      <c r="I341" t="s">
        <v>655</v>
      </c>
      <c r="J341" t="s">
        <v>656</v>
      </c>
      <c r="K341" t="s">
        <v>19041</v>
      </c>
      <c r="L341">
        <v>2710</v>
      </c>
      <c r="M341" t="s">
        <v>27</v>
      </c>
      <c r="N341" t="s">
        <v>657</v>
      </c>
      <c r="P341" t="s">
        <v>654</v>
      </c>
      <c r="Q341">
        <v>2121</v>
      </c>
      <c r="R341" t="s">
        <v>96</v>
      </c>
      <c r="S341" t="s">
        <v>95</v>
      </c>
      <c r="T341" t="str">
        <f>IF(Transcripts[[#This Row],[List?]]="Y", Transcripts[[#This Row],[RefSeq mRNA ID]]&amp;IF(Transcripts[[#This Row],[Preferred?]]="Y", " (Preferred)", ""), "")</f>
        <v>NM_001130845.1</v>
      </c>
      <c r="V341" s="43" t="s">
        <v>18379</v>
      </c>
      <c r="W341" s="43" t="e">
        <f t="array" ref="W341">INDEX(Table6[#Data], MATCH(1, ISNUMBER(SEARCH(Transcripts[[#This Row],[RefSeq mRNA ID]], Table6['#name])), 0), 1)</f>
        <v>#N/A</v>
      </c>
      <c r="X341" s="43"/>
      <c r="Y341" s="43"/>
      <c r="Z341" t="s">
        <v>368</v>
      </c>
      <c r="AC341" t="s">
        <v>260</v>
      </c>
      <c r="AD341" t="s">
        <v>27</v>
      </c>
      <c r="AE341" t="s">
        <v>368</v>
      </c>
      <c r="AH341" t="s">
        <v>19315</v>
      </c>
      <c r="AI341" t="s">
        <v>15</v>
      </c>
      <c r="AJ341">
        <v>1956</v>
      </c>
    </row>
    <row r="342" spans="8:36" hidden="1" x14ac:dyDescent="0.3">
      <c r="H342" t="s">
        <v>643</v>
      </c>
      <c r="I342" t="s">
        <v>658</v>
      </c>
      <c r="J342" t="s">
        <v>659</v>
      </c>
      <c r="K342" t="s">
        <v>19042</v>
      </c>
      <c r="L342">
        <v>2003</v>
      </c>
      <c r="M342" t="s">
        <v>27</v>
      </c>
      <c r="N342" t="s">
        <v>660</v>
      </c>
      <c r="P342" t="s">
        <v>661</v>
      </c>
      <c r="Q342">
        <v>1953</v>
      </c>
      <c r="R342" t="s">
        <v>96</v>
      </c>
      <c r="S342" t="s">
        <v>95</v>
      </c>
      <c r="T342" t="str">
        <f>IF(Transcripts[[#This Row],[List?]]="Y", Transcripts[[#This Row],[RefSeq mRNA ID]]&amp;IF(Transcripts[[#This Row],[Preferred?]]="Y", " (Preferred)", ""), "")</f>
        <v>NM_001134738.1</v>
      </c>
      <c r="V342" s="43" t="s">
        <v>18379</v>
      </c>
      <c r="W342" s="43" t="e">
        <f t="array" ref="W342">INDEX(Table6[#Data], MATCH(1, ISNUMBER(SEARCH(Transcripts[[#This Row],[RefSeq mRNA ID]], Table6['#name])), 0), 1)</f>
        <v>#N/A</v>
      </c>
      <c r="X342" s="43"/>
      <c r="Y342" s="43"/>
      <c r="Z342" t="s">
        <v>353</v>
      </c>
      <c r="AA342" t="s">
        <v>354</v>
      </c>
      <c r="AB342">
        <v>158</v>
      </c>
      <c r="AC342" t="s">
        <v>260</v>
      </c>
      <c r="AD342" t="s">
        <v>27</v>
      </c>
      <c r="AE342" t="s">
        <v>10185</v>
      </c>
      <c r="AH342" t="s">
        <v>19316</v>
      </c>
      <c r="AI342" t="s">
        <v>15</v>
      </c>
      <c r="AJ342">
        <v>1956</v>
      </c>
    </row>
    <row r="343" spans="8:36" hidden="1" x14ac:dyDescent="0.3">
      <c r="H343" t="s">
        <v>643</v>
      </c>
      <c r="I343" t="s">
        <v>665</v>
      </c>
      <c r="J343" t="s">
        <v>666</v>
      </c>
      <c r="L343">
        <v>454</v>
      </c>
      <c r="M343" t="s">
        <v>27</v>
      </c>
      <c r="N343" t="s">
        <v>667</v>
      </c>
      <c r="Q343">
        <v>365</v>
      </c>
      <c r="R343" t="s">
        <v>96</v>
      </c>
      <c r="S343" t="s">
        <v>96</v>
      </c>
      <c r="T343" t="str">
        <f>IF(Transcripts[[#This Row],[List?]]="Y", Transcripts[[#This Row],[RefSeq mRNA ID]]&amp;IF(Transcripts[[#This Row],[Preferred?]]="Y", " (Preferred)", ""), "")</f>
        <v/>
      </c>
      <c r="V343" s="43" t="s">
        <v>18379</v>
      </c>
      <c r="W343" s="43" t="e">
        <f t="array" ref="W343">INDEX(Table6[#Data], MATCH(1, ISNUMBER(SEARCH(Transcripts[[#This Row],[RefSeq mRNA ID]], Table6['#name])), 0), 1)</f>
        <v>#N/A</v>
      </c>
      <c r="X343" s="43"/>
      <c r="Y343" s="43"/>
      <c r="Z343" t="s">
        <v>276</v>
      </c>
      <c r="AA343" t="s">
        <v>277</v>
      </c>
      <c r="AB343">
        <v>390</v>
      </c>
      <c r="AC343" t="s">
        <v>260</v>
      </c>
      <c r="AD343" t="s">
        <v>27</v>
      </c>
      <c r="AE343" t="s">
        <v>10186</v>
      </c>
      <c r="AH343" t="s">
        <v>19317</v>
      </c>
      <c r="AI343" t="s">
        <v>15</v>
      </c>
      <c r="AJ343">
        <v>1956</v>
      </c>
    </row>
    <row r="344" spans="8:36" hidden="1" x14ac:dyDescent="0.3">
      <c r="H344" t="s">
        <v>643</v>
      </c>
      <c r="I344" t="s">
        <v>662</v>
      </c>
      <c r="J344" t="s">
        <v>663</v>
      </c>
      <c r="L344">
        <v>709</v>
      </c>
      <c r="M344" t="s">
        <v>27</v>
      </c>
      <c r="N344" t="s">
        <v>664</v>
      </c>
      <c r="Q344">
        <v>312</v>
      </c>
      <c r="R344" t="s">
        <v>96</v>
      </c>
      <c r="S344" t="s">
        <v>96</v>
      </c>
      <c r="T344" t="str">
        <f>IF(Transcripts[[#This Row],[List?]]="Y", Transcripts[[#This Row],[RefSeq mRNA ID]]&amp;IF(Transcripts[[#This Row],[Preferred?]]="Y", " (Preferred)", ""), "")</f>
        <v/>
      </c>
      <c r="V344" s="43" t="s">
        <v>18379</v>
      </c>
      <c r="W344" s="43" t="e">
        <f t="array" ref="W344">INDEX(Table6[#Data], MATCH(1, ISNUMBER(SEARCH(Transcripts[[#This Row],[RefSeq mRNA ID]], Table6['#name])), 0), 1)</f>
        <v>#N/A</v>
      </c>
      <c r="X344" s="43"/>
      <c r="Y344" s="43"/>
      <c r="Z344" t="s">
        <v>267</v>
      </c>
      <c r="AA344" t="s">
        <v>268</v>
      </c>
      <c r="AB344">
        <v>210</v>
      </c>
      <c r="AC344" t="s">
        <v>260</v>
      </c>
      <c r="AD344" t="s">
        <v>27</v>
      </c>
      <c r="AE344" t="s">
        <v>10187</v>
      </c>
      <c r="AH344" t="s">
        <v>19318</v>
      </c>
      <c r="AI344" t="s">
        <v>15</v>
      </c>
      <c r="AJ344">
        <v>1956</v>
      </c>
    </row>
    <row r="345" spans="8:36" hidden="1" x14ac:dyDescent="0.3">
      <c r="H345" t="s">
        <v>643</v>
      </c>
      <c r="I345" t="s">
        <v>644</v>
      </c>
      <c r="J345" t="s">
        <v>645</v>
      </c>
      <c r="L345">
        <v>4178</v>
      </c>
      <c r="M345" t="s">
        <v>187</v>
      </c>
      <c r="N345" t="s">
        <v>646</v>
      </c>
      <c r="P345" t="s">
        <v>98</v>
      </c>
      <c r="Q345">
        <v>168</v>
      </c>
      <c r="R345" t="s">
        <v>96</v>
      </c>
      <c r="S345" t="s">
        <v>96</v>
      </c>
      <c r="T345" t="str">
        <f>IF(Transcripts[[#This Row],[List?]]="Y", Transcripts[[#This Row],[RefSeq mRNA ID]]&amp;IF(Transcripts[[#This Row],[Preferred?]]="Y", " (Preferred)", ""), "")</f>
        <v/>
      </c>
      <c r="V345" s="43" t="s">
        <v>18379</v>
      </c>
      <c r="W345" s="43" t="e">
        <f t="array" ref="W345">INDEX(Table6[#Data], MATCH(1, ISNUMBER(SEARCH(Transcripts[[#This Row],[RefSeq mRNA ID]], Table6['#name])), 0), 1)</f>
        <v>#N/A</v>
      </c>
      <c r="X345" s="43"/>
      <c r="Y345" s="43"/>
      <c r="Z345" t="s">
        <v>362</v>
      </c>
      <c r="AC345" t="s">
        <v>260</v>
      </c>
      <c r="AD345" t="s">
        <v>27</v>
      </c>
      <c r="AE345" t="s">
        <v>362</v>
      </c>
      <c r="AH345" t="s">
        <v>19319</v>
      </c>
      <c r="AI345" t="s">
        <v>15</v>
      </c>
      <c r="AJ345">
        <v>1956</v>
      </c>
    </row>
    <row r="346" spans="8:36" hidden="1" x14ac:dyDescent="0.3">
      <c r="H346" t="s">
        <v>643</v>
      </c>
      <c r="I346" t="s">
        <v>647</v>
      </c>
      <c r="L346">
        <v>1138</v>
      </c>
      <c r="M346" t="s">
        <v>193</v>
      </c>
      <c r="N346" t="s">
        <v>648</v>
      </c>
      <c r="P346" t="s">
        <v>98</v>
      </c>
      <c r="Q346">
        <v>0</v>
      </c>
      <c r="R346" t="s">
        <v>96</v>
      </c>
      <c r="S346" t="s">
        <v>96</v>
      </c>
      <c r="T346" t="str">
        <f>IF(Transcripts[[#This Row],[List?]]="Y", Transcripts[[#This Row],[RefSeq mRNA ID]]&amp;IF(Transcripts[[#This Row],[Preferred?]]="Y", " (Preferred)", ""), "")</f>
        <v/>
      </c>
      <c r="V346" s="43" t="s">
        <v>18379</v>
      </c>
      <c r="W346" s="43" t="e">
        <f t="array" ref="W346">INDEX(Table6[#Data], MATCH(1, ISNUMBER(SEARCH(Transcripts[[#This Row],[RefSeq mRNA ID]], Table6['#name])), 0), 1)</f>
        <v>#N/A</v>
      </c>
      <c r="X346" s="43"/>
      <c r="Y346" s="43"/>
      <c r="Z346" t="s">
        <v>273</v>
      </c>
      <c r="AA346" t="s">
        <v>274</v>
      </c>
      <c r="AB346">
        <v>154</v>
      </c>
      <c r="AC346" t="s">
        <v>260</v>
      </c>
      <c r="AD346" t="s">
        <v>27</v>
      </c>
      <c r="AE346" t="s">
        <v>10188</v>
      </c>
      <c r="AH346" t="s">
        <v>18895</v>
      </c>
      <c r="AI346" t="s">
        <v>15</v>
      </c>
      <c r="AJ346">
        <v>1956</v>
      </c>
    </row>
    <row r="347" spans="8:36" hidden="1" x14ac:dyDescent="0.3">
      <c r="H347" t="s">
        <v>643</v>
      </c>
      <c r="I347" t="s">
        <v>649</v>
      </c>
      <c r="L347">
        <v>342</v>
      </c>
      <c r="M347" t="s">
        <v>193</v>
      </c>
      <c r="N347" t="s">
        <v>650</v>
      </c>
      <c r="P347" t="s">
        <v>98</v>
      </c>
      <c r="Q347">
        <v>0</v>
      </c>
      <c r="R347" t="s">
        <v>96</v>
      </c>
      <c r="S347" t="s">
        <v>96</v>
      </c>
      <c r="T347" t="str">
        <f>IF(Transcripts[[#This Row],[List?]]="Y", Transcripts[[#This Row],[RefSeq mRNA ID]]&amp;IF(Transcripts[[#This Row],[Preferred?]]="Y", " (Preferred)", ""), "")</f>
        <v/>
      </c>
      <c r="V347" s="43" t="s">
        <v>18379</v>
      </c>
      <c r="W347" s="43" t="e">
        <f t="array" ref="W347">INDEX(Table6[#Data], MATCH(1, ISNUMBER(SEARCH(Transcripts[[#This Row],[RefSeq mRNA ID]], Table6['#name])), 0), 1)</f>
        <v>#N/A</v>
      </c>
      <c r="X347" s="43"/>
      <c r="Y347" s="43"/>
      <c r="Z347" t="s">
        <v>358</v>
      </c>
      <c r="AC347" t="s">
        <v>260</v>
      </c>
      <c r="AD347" t="s">
        <v>27</v>
      </c>
      <c r="AE347" t="s">
        <v>358</v>
      </c>
      <c r="AH347" t="s">
        <v>18897</v>
      </c>
      <c r="AI347" t="s">
        <v>15</v>
      </c>
      <c r="AJ347">
        <v>1956</v>
      </c>
    </row>
    <row r="348" spans="8:36" hidden="1" x14ac:dyDescent="0.3">
      <c r="H348" t="s">
        <v>643</v>
      </c>
      <c r="I348" t="s">
        <v>668</v>
      </c>
      <c r="L348">
        <v>635</v>
      </c>
      <c r="M348" t="s">
        <v>210</v>
      </c>
      <c r="N348" t="s">
        <v>669</v>
      </c>
      <c r="P348" t="s">
        <v>98</v>
      </c>
      <c r="Q348">
        <v>0</v>
      </c>
      <c r="R348" t="s">
        <v>96</v>
      </c>
      <c r="S348" t="s">
        <v>96</v>
      </c>
      <c r="T348" t="str">
        <f>IF(Transcripts[[#This Row],[List?]]="Y", Transcripts[[#This Row],[RefSeq mRNA ID]]&amp;IF(Transcripts[[#This Row],[Preferred?]]="Y", " (Preferred)", ""), "")</f>
        <v/>
      </c>
      <c r="V348" s="43" t="s">
        <v>18379</v>
      </c>
      <c r="W348" s="43" t="e">
        <f t="array" ref="W348">INDEX(Table6[#Data], MATCH(1, ISNUMBER(SEARCH(Transcripts[[#This Row],[RefSeq mRNA ID]], Table6['#name])), 0), 1)</f>
        <v>#N/A</v>
      </c>
      <c r="X348" s="43"/>
      <c r="Y348" s="43"/>
      <c r="Z348" t="s">
        <v>366</v>
      </c>
      <c r="AC348" t="s">
        <v>260</v>
      </c>
      <c r="AD348" t="s">
        <v>27</v>
      </c>
      <c r="AE348" t="s">
        <v>366</v>
      </c>
      <c r="AH348" t="s">
        <v>18898</v>
      </c>
      <c r="AI348" t="s">
        <v>15</v>
      </c>
      <c r="AJ348">
        <v>1956</v>
      </c>
    </row>
    <row r="349" spans="8:36" hidden="1" x14ac:dyDescent="0.3">
      <c r="H349" t="s">
        <v>643</v>
      </c>
      <c r="I349" t="s">
        <v>670</v>
      </c>
      <c r="L349">
        <v>526</v>
      </c>
      <c r="M349" t="s">
        <v>210</v>
      </c>
      <c r="N349" t="s">
        <v>671</v>
      </c>
      <c r="P349" t="s">
        <v>98</v>
      </c>
      <c r="Q349">
        <v>0</v>
      </c>
      <c r="R349" t="s">
        <v>96</v>
      </c>
      <c r="S349" t="s">
        <v>96</v>
      </c>
      <c r="T349" t="str">
        <f>IF(Transcripts[[#This Row],[List?]]="Y", Transcripts[[#This Row],[RefSeq mRNA ID]]&amp;IF(Transcripts[[#This Row],[Preferred?]]="Y", " (Preferred)", ""), "")</f>
        <v/>
      </c>
      <c r="V349" s="43" t="s">
        <v>18379</v>
      </c>
      <c r="W349" s="43" t="e">
        <f t="array" ref="W349">INDEX(Table6[#Data], MATCH(1, ISNUMBER(SEARCH(Transcripts[[#This Row],[RefSeq mRNA ID]], Table6['#name])), 0), 1)</f>
        <v>#N/A</v>
      </c>
      <c r="X349" s="43"/>
      <c r="Y349" s="43"/>
      <c r="Z349" t="s">
        <v>302</v>
      </c>
      <c r="AA349" t="s">
        <v>303</v>
      </c>
      <c r="AB349">
        <v>552</v>
      </c>
      <c r="AC349" t="s">
        <v>260</v>
      </c>
      <c r="AD349" t="s">
        <v>27</v>
      </c>
      <c r="AE349" t="s">
        <v>10189</v>
      </c>
      <c r="AH349" t="s">
        <v>18896</v>
      </c>
      <c r="AI349" t="s">
        <v>15</v>
      </c>
      <c r="AJ349">
        <v>1956</v>
      </c>
    </row>
    <row r="350" spans="8:36" hidden="1" x14ac:dyDescent="0.3">
      <c r="H350" t="s">
        <v>105</v>
      </c>
      <c r="I350" t="s">
        <v>676</v>
      </c>
      <c r="J350" t="s">
        <v>677</v>
      </c>
      <c r="K350" t="s">
        <v>19046</v>
      </c>
      <c r="L350">
        <v>6358</v>
      </c>
      <c r="M350" t="s">
        <v>27</v>
      </c>
      <c r="N350" t="s">
        <v>678</v>
      </c>
      <c r="P350" t="s">
        <v>679</v>
      </c>
      <c r="Q350">
        <v>5268</v>
      </c>
      <c r="R350" t="s">
        <v>95</v>
      </c>
      <c r="S350" t="s">
        <v>95</v>
      </c>
      <c r="T350" t="str">
        <f>IF(Transcripts[[#This Row],[List?]]="Y", Transcripts[[#This Row],[RefSeq mRNA ID]]&amp;IF(Transcripts[[#This Row],[Preferred?]]="Y", " (Preferred)", ""), "")</f>
        <v>NM_001123385.1 (Preferred)</v>
      </c>
      <c r="V350" s="43" t="s">
        <v>18380</v>
      </c>
      <c r="W350" s="43" t="e">
        <f t="array" ref="W350">INDEX(Table6[#Data], MATCH(1, ISNUMBER(SEARCH(Transcripts[[#This Row],[RefSeq mRNA ID]], Table6['#name])), 0), 1)</f>
        <v>#N/A</v>
      </c>
      <c r="X350" s="43"/>
      <c r="Y350" s="43"/>
      <c r="Z350" t="s">
        <v>320</v>
      </c>
      <c r="AA350" t="s">
        <v>321</v>
      </c>
      <c r="AB350">
        <v>471</v>
      </c>
      <c r="AC350" t="s">
        <v>260</v>
      </c>
      <c r="AD350" t="s">
        <v>27</v>
      </c>
      <c r="AE350" t="s">
        <v>10190</v>
      </c>
      <c r="AH350" t="s">
        <v>19320</v>
      </c>
      <c r="AI350" t="s">
        <v>2543</v>
      </c>
      <c r="AJ350">
        <v>54583</v>
      </c>
    </row>
    <row r="351" spans="8:36" hidden="1" x14ac:dyDescent="0.3">
      <c r="H351" t="s">
        <v>105</v>
      </c>
      <c r="I351" t="s">
        <v>672</v>
      </c>
      <c r="J351" t="s">
        <v>673</v>
      </c>
      <c r="K351" t="s">
        <v>19044</v>
      </c>
      <c r="L351">
        <v>6390</v>
      </c>
      <c r="M351" t="s">
        <v>27</v>
      </c>
      <c r="N351" t="s">
        <v>674</v>
      </c>
      <c r="P351" t="s">
        <v>675</v>
      </c>
      <c r="Q351">
        <v>5166</v>
      </c>
      <c r="R351" t="s">
        <v>96</v>
      </c>
      <c r="S351" t="s">
        <v>95</v>
      </c>
      <c r="T351" t="str">
        <f>IF(Transcripts[[#This Row],[List?]]="Y", Transcripts[[#This Row],[RefSeq mRNA ID]]&amp;IF(Transcripts[[#This Row],[Preferred?]]="Y", " (Preferred)", ""), "")</f>
        <v>NM_001123383.1</v>
      </c>
      <c r="V351" s="43" t="s">
        <v>18380</v>
      </c>
      <c r="W351" s="43" t="e">
        <f t="array" ref="W351">INDEX(Table6[#Data], MATCH(1, ISNUMBER(SEARCH(Transcripts[[#This Row],[RefSeq mRNA ID]], Table6['#name])), 0), 1)</f>
        <v>#N/A</v>
      </c>
      <c r="X351" s="43"/>
      <c r="Y351" s="43"/>
      <c r="Z351" t="s">
        <v>323</v>
      </c>
      <c r="AA351" t="s">
        <v>324</v>
      </c>
      <c r="AB351">
        <v>455</v>
      </c>
      <c r="AC351" t="s">
        <v>260</v>
      </c>
      <c r="AD351" t="s">
        <v>27</v>
      </c>
      <c r="AE351" t="s">
        <v>10191</v>
      </c>
      <c r="AH351" t="s">
        <v>19321</v>
      </c>
      <c r="AI351" t="s">
        <v>2550</v>
      </c>
      <c r="AJ351">
        <v>1991</v>
      </c>
    </row>
    <row r="352" spans="8:36" hidden="1" x14ac:dyDescent="0.3">
      <c r="H352" t="s">
        <v>105</v>
      </c>
      <c r="I352" t="s">
        <v>684</v>
      </c>
      <c r="J352" t="s">
        <v>685</v>
      </c>
      <c r="K352" t="s">
        <v>19047</v>
      </c>
      <c r="L352">
        <v>6258</v>
      </c>
      <c r="M352" t="s">
        <v>27</v>
      </c>
      <c r="N352" t="s">
        <v>686</v>
      </c>
      <c r="P352" t="s">
        <v>675</v>
      </c>
      <c r="Q352">
        <v>5166</v>
      </c>
      <c r="R352" t="s">
        <v>96</v>
      </c>
      <c r="S352" t="s">
        <v>95</v>
      </c>
      <c r="T352" t="str">
        <f>IF(Transcripts[[#This Row],[List?]]="Y", Transcripts[[#This Row],[RefSeq mRNA ID]]&amp;IF(Transcripts[[#This Row],[Preferred?]]="Y", " (Preferred)", ""), "")</f>
        <v>NM_017745.5</v>
      </c>
      <c r="V352" s="43" t="s">
        <v>18380</v>
      </c>
      <c r="W352" s="43" t="e">
        <f t="array" ref="W352">INDEX(Table6[#Data], MATCH(1, ISNUMBER(SEARCH(Transcripts[[#This Row],[RefSeq mRNA ID]], Table6['#name])), 0), 1)</f>
        <v>#N/A</v>
      </c>
      <c r="X352" s="43"/>
      <c r="Y352" s="43"/>
      <c r="Z352" t="s">
        <v>329</v>
      </c>
      <c r="AA352" t="s">
        <v>330</v>
      </c>
      <c r="AB352">
        <v>402</v>
      </c>
      <c r="AC352" t="s">
        <v>260</v>
      </c>
      <c r="AD352" t="s">
        <v>27</v>
      </c>
      <c r="AE352" t="s">
        <v>10192</v>
      </c>
      <c r="AH352" t="s">
        <v>19322</v>
      </c>
      <c r="AI352" t="s">
        <v>2559</v>
      </c>
      <c r="AJ352">
        <v>2033</v>
      </c>
    </row>
    <row r="353" spans="8:36" hidden="1" x14ac:dyDescent="0.3">
      <c r="H353" t="s">
        <v>105</v>
      </c>
      <c r="I353" t="s">
        <v>680</v>
      </c>
      <c r="J353" t="s">
        <v>681</v>
      </c>
      <c r="K353" t="s">
        <v>19045</v>
      </c>
      <c r="L353">
        <v>6338</v>
      </c>
      <c r="M353" t="s">
        <v>27</v>
      </c>
      <c r="N353" t="s">
        <v>682</v>
      </c>
      <c r="P353" t="s">
        <v>683</v>
      </c>
      <c r="Q353">
        <v>5112</v>
      </c>
      <c r="R353" t="s">
        <v>96</v>
      </c>
      <c r="S353" t="s">
        <v>95</v>
      </c>
      <c r="T353" t="str">
        <f>IF(Transcripts[[#This Row],[List?]]="Y", Transcripts[[#This Row],[RefSeq mRNA ID]]&amp;IF(Transcripts[[#This Row],[Preferred?]]="Y", " (Preferred)", ""), "")</f>
        <v>NM_001123384.1</v>
      </c>
      <c r="V353" s="43" t="s">
        <v>18380</v>
      </c>
      <c r="W353" s="43" t="e">
        <f t="array" ref="W353">INDEX(Table6[#Data], MATCH(1, ISNUMBER(SEARCH(Transcripts[[#This Row],[RefSeq mRNA ID]], Table6['#name])), 0), 1)</f>
        <v>#N/A</v>
      </c>
      <c r="X353" s="43"/>
      <c r="Y353" s="43"/>
      <c r="Z353" t="s">
        <v>317</v>
      </c>
      <c r="AA353" t="s">
        <v>318</v>
      </c>
      <c r="AB353">
        <v>401</v>
      </c>
      <c r="AC353" t="s">
        <v>260</v>
      </c>
      <c r="AD353" t="s">
        <v>27</v>
      </c>
      <c r="AE353" t="s">
        <v>10193</v>
      </c>
      <c r="AH353" t="s">
        <v>19323</v>
      </c>
      <c r="AI353" t="s">
        <v>2564</v>
      </c>
      <c r="AJ353">
        <v>2034</v>
      </c>
    </row>
    <row r="354" spans="8:36" hidden="1" x14ac:dyDescent="0.3">
      <c r="H354" t="s">
        <v>105</v>
      </c>
      <c r="I354" t="s">
        <v>687</v>
      </c>
      <c r="J354" t="s">
        <v>688</v>
      </c>
      <c r="L354">
        <v>4216</v>
      </c>
      <c r="M354" t="s">
        <v>27</v>
      </c>
      <c r="N354" t="s">
        <v>689</v>
      </c>
      <c r="Q354">
        <v>3862</v>
      </c>
      <c r="R354" t="s">
        <v>96</v>
      </c>
      <c r="S354" t="s">
        <v>96</v>
      </c>
      <c r="T354" t="str">
        <f>IF(Transcripts[[#This Row],[List?]]="Y", Transcripts[[#This Row],[RefSeq mRNA ID]]&amp;IF(Transcripts[[#This Row],[Preferred?]]="Y", " (Preferred)", ""), "")</f>
        <v/>
      </c>
      <c r="V354" s="43" t="s">
        <v>18380</v>
      </c>
      <c r="W354" s="43" t="e">
        <f t="array" ref="W354">INDEX(Table6[#Data], MATCH(1, ISNUMBER(SEARCH(Transcripts[[#This Row],[RefSeq mRNA ID]], Table6['#name])), 0), 1)</f>
        <v>#N/A</v>
      </c>
      <c r="X354" s="43"/>
      <c r="Y354" s="43"/>
      <c r="Z354" t="s">
        <v>305</v>
      </c>
      <c r="AA354" t="s">
        <v>306</v>
      </c>
      <c r="AB354">
        <v>398</v>
      </c>
      <c r="AC354" t="s">
        <v>260</v>
      </c>
      <c r="AD354" t="s">
        <v>27</v>
      </c>
      <c r="AE354" t="s">
        <v>10194</v>
      </c>
      <c r="AH354" t="s">
        <v>19324</v>
      </c>
      <c r="AI354" t="s">
        <v>2588</v>
      </c>
      <c r="AJ354">
        <v>2042</v>
      </c>
    </row>
    <row r="355" spans="8:36" hidden="1" x14ac:dyDescent="0.3">
      <c r="H355" t="s">
        <v>105</v>
      </c>
      <c r="I355" t="s">
        <v>690</v>
      </c>
      <c r="J355" t="s">
        <v>691</v>
      </c>
      <c r="L355">
        <v>2230</v>
      </c>
      <c r="M355" t="s">
        <v>27</v>
      </c>
      <c r="N355" t="s">
        <v>692</v>
      </c>
      <c r="Q355">
        <v>1869</v>
      </c>
      <c r="R355" t="s">
        <v>96</v>
      </c>
      <c r="S355" t="s">
        <v>96</v>
      </c>
      <c r="T355" t="str">
        <f>IF(Transcripts[[#This Row],[List?]]="Y", Transcripts[[#This Row],[RefSeq mRNA ID]]&amp;IF(Transcripts[[#This Row],[Preferred?]]="Y", " (Preferred)", ""), "")</f>
        <v/>
      </c>
      <c r="V355" s="43" t="s">
        <v>18380</v>
      </c>
      <c r="W355" s="43" t="e">
        <f t="array" ref="W355">INDEX(Table6[#Data], MATCH(1, ISNUMBER(SEARCH(Transcripts[[#This Row],[RefSeq mRNA ID]], Table6['#name])), 0), 1)</f>
        <v>#N/A</v>
      </c>
      <c r="X355" s="43"/>
      <c r="Y355" s="43"/>
      <c r="Z355" t="s">
        <v>335</v>
      </c>
      <c r="AA355" t="s">
        <v>336</v>
      </c>
      <c r="AB355">
        <v>391</v>
      </c>
      <c r="AC355" t="s">
        <v>260</v>
      </c>
      <c r="AD355" t="s">
        <v>27</v>
      </c>
      <c r="AE355" t="s">
        <v>10195</v>
      </c>
      <c r="AH355" t="s">
        <v>19325</v>
      </c>
      <c r="AI355" t="s">
        <v>2588</v>
      </c>
      <c r="AJ355">
        <v>2042</v>
      </c>
    </row>
    <row r="356" spans="8:36" hidden="1" x14ac:dyDescent="0.3">
      <c r="H356" t="s">
        <v>105</v>
      </c>
      <c r="I356" t="s">
        <v>699</v>
      </c>
      <c r="J356" t="s">
        <v>700</v>
      </c>
      <c r="L356">
        <v>1945</v>
      </c>
      <c r="M356" t="s">
        <v>27</v>
      </c>
      <c r="N356" t="s">
        <v>701</v>
      </c>
      <c r="Q356">
        <v>1785</v>
      </c>
      <c r="R356" t="s">
        <v>96</v>
      </c>
      <c r="S356" t="s">
        <v>96</v>
      </c>
      <c r="T356" t="str">
        <f>IF(Transcripts[[#This Row],[List?]]="Y", Transcripts[[#This Row],[RefSeq mRNA ID]]&amp;IF(Transcripts[[#This Row],[Preferred?]]="Y", " (Preferred)", ""), "")</f>
        <v/>
      </c>
      <c r="V356" s="43" t="s">
        <v>18380</v>
      </c>
      <c r="W356" s="43" t="e">
        <f t="array" ref="W356">INDEX(Table6[#Data], MATCH(1, ISNUMBER(SEARCH(Transcripts[[#This Row],[RefSeq mRNA ID]], Table6['#name])), 0), 1)</f>
        <v>#N/A</v>
      </c>
      <c r="X356" s="43"/>
      <c r="Y356" s="43"/>
      <c r="Z356" t="s">
        <v>314</v>
      </c>
      <c r="AA356" t="s">
        <v>315</v>
      </c>
      <c r="AB356">
        <v>359</v>
      </c>
      <c r="AC356" t="s">
        <v>260</v>
      </c>
      <c r="AD356" t="s">
        <v>27</v>
      </c>
      <c r="AE356" t="s">
        <v>10196</v>
      </c>
      <c r="AH356" t="s">
        <v>19326</v>
      </c>
      <c r="AI356" t="s">
        <v>2600</v>
      </c>
      <c r="AJ356">
        <v>2044</v>
      </c>
    </row>
    <row r="357" spans="8:36" hidden="1" x14ac:dyDescent="0.3">
      <c r="H357" t="s">
        <v>105</v>
      </c>
      <c r="I357" t="s">
        <v>693</v>
      </c>
      <c r="J357" t="s">
        <v>694</v>
      </c>
      <c r="L357">
        <v>2189</v>
      </c>
      <c r="M357" t="s">
        <v>27</v>
      </c>
      <c r="N357" t="s">
        <v>695</v>
      </c>
      <c r="Q357">
        <v>999</v>
      </c>
      <c r="R357" t="s">
        <v>96</v>
      </c>
      <c r="S357" t="s">
        <v>96</v>
      </c>
      <c r="T357" t="str">
        <f>IF(Transcripts[[#This Row],[List?]]="Y", Transcripts[[#This Row],[RefSeq mRNA ID]]&amp;IF(Transcripts[[#This Row],[Preferred?]]="Y", " (Preferred)", ""), "")</f>
        <v/>
      </c>
      <c r="V357" s="43" t="s">
        <v>18380</v>
      </c>
      <c r="W357" s="43" t="e">
        <f t="array" ref="W357">INDEX(Table6[#Data], MATCH(1, ISNUMBER(SEARCH(Transcripts[[#This Row],[RefSeq mRNA ID]], Table6['#name])), 0), 1)</f>
        <v>#N/A</v>
      </c>
      <c r="X357" s="43"/>
      <c r="Y357" s="43"/>
      <c r="Z357" t="s">
        <v>341</v>
      </c>
      <c r="AA357" t="s">
        <v>342</v>
      </c>
      <c r="AB357">
        <v>377</v>
      </c>
      <c r="AC357" t="s">
        <v>260</v>
      </c>
      <c r="AD357" t="s">
        <v>27</v>
      </c>
      <c r="AE357" t="s">
        <v>10197</v>
      </c>
      <c r="AH357" t="s">
        <v>19327</v>
      </c>
      <c r="AI357" t="s">
        <v>2600</v>
      </c>
      <c r="AJ357">
        <v>2044</v>
      </c>
    </row>
    <row r="358" spans="8:36" hidden="1" x14ac:dyDescent="0.3">
      <c r="H358" t="s">
        <v>105</v>
      </c>
      <c r="I358" t="s">
        <v>696</v>
      </c>
      <c r="J358" t="s">
        <v>697</v>
      </c>
      <c r="L358">
        <v>1969</v>
      </c>
      <c r="M358" t="s">
        <v>27</v>
      </c>
      <c r="N358" t="s">
        <v>698</v>
      </c>
      <c r="Q358">
        <v>869</v>
      </c>
      <c r="R358" t="s">
        <v>96</v>
      </c>
      <c r="S358" t="s">
        <v>96</v>
      </c>
      <c r="T358" t="str">
        <f>IF(Transcripts[[#This Row],[List?]]="Y", Transcripts[[#This Row],[RefSeq mRNA ID]]&amp;IF(Transcripts[[#This Row],[Preferred?]]="Y", " (Preferred)", ""), "")</f>
        <v/>
      </c>
      <c r="V358" s="43" t="s">
        <v>18380</v>
      </c>
      <c r="W358" s="43" t="e">
        <f t="array" ref="W358">INDEX(Table6[#Data], MATCH(1, ISNUMBER(SEARCH(Transcripts[[#This Row],[RefSeq mRNA ID]], Table6['#name])), 0), 1)</f>
        <v>#N/A</v>
      </c>
      <c r="X358" s="43"/>
      <c r="Y358" s="43"/>
      <c r="Z358" t="s">
        <v>326</v>
      </c>
      <c r="AA358" t="s">
        <v>327</v>
      </c>
      <c r="AB358">
        <v>322</v>
      </c>
      <c r="AC358" t="s">
        <v>260</v>
      </c>
      <c r="AD358" t="s">
        <v>27</v>
      </c>
      <c r="AE358" t="s">
        <v>10198</v>
      </c>
      <c r="AH358" t="s">
        <v>19328</v>
      </c>
      <c r="AI358" t="s">
        <v>2600</v>
      </c>
      <c r="AJ358">
        <v>2044</v>
      </c>
    </row>
    <row r="359" spans="8:36" hidden="1" x14ac:dyDescent="0.3">
      <c r="H359" t="s">
        <v>105</v>
      </c>
      <c r="I359" t="s">
        <v>702</v>
      </c>
      <c r="J359" t="s">
        <v>703</v>
      </c>
      <c r="L359">
        <v>288</v>
      </c>
      <c r="M359" t="s">
        <v>27</v>
      </c>
      <c r="N359" t="s">
        <v>704</v>
      </c>
      <c r="Q359">
        <v>86</v>
      </c>
      <c r="R359" t="s">
        <v>96</v>
      </c>
      <c r="S359" t="s">
        <v>96</v>
      </c>
      <c r="T359" t="str">
        <f>IF(Transcripts[[#This Row],[List?]]="Y", Transcripts[[#This Row],[RefSeq mRNA ID]]&amp;IF(Transcripts[[#This Row],[Preferred?]]="Y", " (Preferred)", ""), "")</f>
        <v/>
      </c>
      <c r="V359" s="43" t="s">
        <v>18380</v>
      </c>
      <c r="W359" s="43" t="e">
        <f t="array" ref="W359">INDEX(Table6[#Data], MATCH(1, ISNUMBER(SEARCH(Transcripts[[#This Row],[RefSeq mRNA ID]], Table6['#name])), 0), 1)</f>
        <v>#N/A</v>
      </c>
      <c r="X359" s="43"/>
      <c r="Y359" s="43"/>
      <c r="Z359" t="s">
        <v>332</v>
      </c>
      <c r="AA359" t="s">
        <v>333</v>
      </c>
      <c r="AB359">
        <v>298</v>
      </c>
      <c r="AC359" t="s">
        <v>260</v>
      </c>
      <c r="AD359" t="s">
        <v>27</v>
      </c>
      <c r="AE359" t="s">
        <v>10199</v>
      </c>
      <c r="AH359" t="s">
        <v>19329</v>
      </c>
      <c r="AI359" t="s">
        <v>2600</v>
      </c>
      <c r="AJ359">
        <v>2044</v>
      </c>
    </row>
    <row r="360" spans="8:36" hidden="1" x14ac:dyDescent="0.3">
      <c r="H360" t="s">
        <v>105</v>
      </c>
      <c r="I360" t="s">
        <v>705</v>
      </c>
      <c r="L360">
        <v>3480</v>
      </c>
      <c r="M360" t="s">
        <v>210</v>
      </c>
      <c r="N360" t="s">
        <v>706</v>
      </c>
      <c r="P360" t="s">
        <v>98</v>
      </c>
      <c r="Q360">
        <v>0</v>
      </c>
      <c r="R360" t="s">
        <v>96</v>
      </c>
      <c r="S360" t="s">
        <v>96</v>
      </c>
      <c r="T360" t="str">
        <f>IF(Transcripts[[#This Row],[List?]]="Y", Transcripts[[#This Row],[RefSeq mRNA ID]]&amp;IF(Transcripts[[#This Row],[Preferred?]]="Y", " (Preferred)", ""), "")</f>
        <v/>
      </c>
      <c r="V360" s="43" t="s">
        <v>18380</v>
      </c>
      <c r="W360" s="43" t="e">
        <f t="array" ref="W360">INDEX(Table6[#Data], MATCH(1, ISNUMBER(SEARCH(Transcripts[[#This Row],[RefSeq mRNA ID]], Table6['#name])), 0), 1)</f>
        <v>#N/A</v>
      </c>
      <c r="X360" s="43"/>
      <c r="Y360" s="43"/>
      <c r="Z360" t="s">
        <v>344</v>
      </c>
      <c r="AA360" t="s">
        <v>345</v>
      </c>
      <c r="AB360">
        <v>290</v>
      </c>
      <c r="AC360" t="s">
        <v>260</v>
      </c>
      <c r="AD360" t="s">
        <v>27</v>
      </c>
      <c r="AE360" t="s">
        <v>10200</v>
      </c>
      <c r="AH360" t="s">
        <v>19330</v>
      </c>
      <c r="AI360" t="s">
        <v>2600</v>
      </c>
      <c r="AJ360">
        <v>2044</v>
      </c>
    </row>
    <row r="361" spans="8:36" hidden="1" x14ac:dyDescent="0.3">
      <c r="H361" t="s">
        <v>707</v>
      </c>
      <c r="I361" t="s">
        <v>717</v>
      </c>
      <c r="J361" t="s">
        <v>718</v>
      </c>
      <c r="L361">
        <v>6934</v>
      </c>
      <c r="M361" t="s">
        <v>27</v>
      </c>
      <c r="N361" t="s">
        <v>719</v>
      </c>
      <c r="Q361">
        <v>5358</v>
      </c>
      <c r="R361" t="s">
        <v>96</v>
      </c>
      <c r="S361" t="s">
        <v>96</v>
      </c>
      <c r="T361" t="str">
        <f>IF(Transcripts[[#This Row],[List?]]="Y", Transcripts[[#This Row],[RefSeq mRNA ID]]&amp;IF(Transcripts[[#This Row],[Preferred?]]="Y", " (Preferred)", ""), "")</f>
        <v/>
      </c>
      <c r="V361" s="43" t="s">
        <v>18381</v>
      </c>
      <c r="W361" s="43" t="e">
        <f t="array" ref="W361">INDEX(Table6[#Data], MATCH(1, ISNUMBER(SEARCH(Transcripts[[#This Row],[RefSeq mRNA ID]], Table6['#name])), 0), 1)</f>
        <v>#N/A</v>
      </c>
      <c r="X361" s="43"/>
      <c r="Y361" s="43"/>
      <c r="Z361" t="s">
        <v>308</v>
      </c>
      <c r="AA361" t="s">
        <v>309</v>
      </c>
      <c r="AB361">
        <v>287</v>
      </c>
      <c r="AC361" t="s">
        <v>260</v>
      </c>
      <c r="AD361" t="s">
        <v>27</v>
      </c>
      <c r="AE361" t="s">
        <v>10201</v>
      </c>
      <c r="AH361" t="s">
        <v>19331</v>
      </c>
      <c r="AI361" t="s">
        <v>2600</v>
      </c>
      <c r="AJ361">
        <v>2044</v>
      </c>
    </row>
    <row r="362" spans="8:36" hidden="1" x14ac:dyDescent="0.3">
      <c r="H362" t="s">
        <v>707</v>
      </c>
      <c r="I362" t="s">
        <v>713</v>
      </c>
      <c r="J362" t="s">
        <v>714</v>
      </c>
      <c r="K362" t="s">
        <v>18847</v>
      </c>
      <c r="L362">
        <v>7127</v>
      </c>
      <c r="M362" t="s">
        <v>27</v>
      </c>
      <c r="N362" t="s">
        <v>715</v>
      </c>
      <c r="P362" t="s">
        <v>716</v>
      </c>
      <c r="Q362">
        <v>5136</v>
      </c>
      <c r="R362" t="s">
        <v>95</v>
      </c>
      <c r="S362" t="s">
        <v>95</v>
      </c>
      <c r="T362" t="str">
        <f>IF(Transcripts[[#This Row],[List?]]="Y", Transcripts[[#This Row],[RefSeq mRNA ID]]&amp;IF(Transcripts[[#This Row],[Preferred?]]="Y", " (Preferred)", ""), "")</f>
        <v>NM_021946.4 (Preferred)</v>
      </c>
      <c r="V362" s="43" t="s">
        <v>18381</v>
      </c>
      <c r="W362" s="43" t="e">
        <f t="array" ref="W362">INDEX(Table6[#Data], MATCH(1, ISNUMBER(SEARCH(Transcripts[[#This Row],[RefSeq mRNA ID]], Table6['#name])), 0), 1)</f>
        <v>#N/A</v>
      </c>
      <c r="X362" s="43"/>
      <c r="Y362" s="43"/>
      <c r="Z362" t="s">
        <v>338</v>
      </c>
      <c r="AA362" t="s">
        <v>339</v>
      </c>
      <c r="AB362">
        <v>201</v>
      </c>
      <c r="AC362" t="s">
        <v>260</v>
      </c>
      <c r="AD362" t="s">
        <v>27</v>
      </c>
      <c r="AE362" t="s">
        <v>10202</v>
      </c>
      <c r="AH362" t="s">
        <v>19332</v>
      </c>
      <c r="AI362" t="s">
        <v>2615</v>
      </c>
      <c r="AJ362">
        <v>2064</v>
      </c>
    </row>
    <row r="363" spans="8:36" hidden="1" x14ac:dyDescent="0.3">
      <c r="H363" t="s">
        <v>707</v>
      </c>
      <c r="I363" t="s">
        <v>720</v>
      </c>
      <c r="J363" t="s">
        <v>721</v>
      </c>
      <c r="L363">
        <v>6860</v>
      </c>
      <c r="M363" t="s">
        <v>27</v>
      </c>
      <c r="N363" t="s">
        <v>722</v>
      </c>
      <c r="P363" t="s">
        <v>716</v>
      </c>
      <c r="Q363">
        <v>5136</v>
      </c>
      <c r="R363" t="s">
        <v>96</v>
      </c>
      <c r="S363" t="s">
        <v>96</v>
      </c>
      <c r="T363" t="str">
        <f>IF(Transcripts[[#This Row],[List?]]="Y", Transcripts[[#This Row],[RefSeq mRNA ID]]&amp;IF(Transcripts[[#This Row],[Preferred?]]="Y", " (Preferred)", ""), "")</f>
        <v/>
      </c>
      <c r="V363" s="43" t="s">
        <v>18381</v>
      </c>
      <c r="W363" s="43" t="e">
        <f t="array" ref="W363">INDEX(Table6[#Data], MATCH(1, ISNUMBER(SEARCH(Transcripts[[#This Row],[RefSeq mRNA ID]], Table6['#name])), 0), 1)</f>
        <v>#N/A</v>
      </c>
      <c r="X363" s="43"/>
      <c r="Y363" s="43"/>
      <c r="Z363" t="s">
        <v>283</v>
      </c>
      <c r="AC363" t="s">
        <v>260</v>
      </c>
      <c r="AD363" t="s">
        <v>27</v>
      </c>
      <c r="AE363" t="s">
        <v>283</v>
      </c>
      <c r="AH363" t="s">
        <v>19333</v>
      </c>
      <c r="AI363" t="s">
        <v>2615</v>
      </c>
      <c r="AJ363">
        <v>2064</v>
      </c>
    </row>
    <row r="364" spans="8:36" hidden="1" x14ac:dyDescent="0.3">
      <c r="H364" t="s">
        <v>707</v>
      </c>
      <c r="I364" t="s">
        <v>723</v>
      </c>
      <c r="J364" t="s">
        <v>724</v>
      </c>
      <c r="L364">
        <v>6322</v>
      </c>
      <c r="M364" t="s">
        <v>27</v>
      </c>
      <c r="N364" t="s">
        <v>725</v>
      </c>
      <c r="Q364">
        <v>4746</v>
      </c>
      <c r="R364" t="s">
        <v>96</v>
      </c>
      <c r="S364" t="s">
        <v>96</v>
      </c>
      <c r="T364" t="str">
        <f>IF(Transcripts[[#This Row],[List?]]="Y", Transcripts[[#This Row],[RefSeq mRNA ID]]&amp;IF(Transcripts[[#This Row],[Preferred?]]="Y", " (Preferred)", ""), "")</f>
        <v/>
      </c>
      <c r="V364" s="43" t="s">
        <v>18381</v>
      </c>
      <c r="W364" s="43" t="e">
        <f t="array" ref="W364">INDEX(Table6[#Data], MATCH(1, ISNUMBER(SEARCH(Transcripts[[#This Row],[RefSeq mRNA ID]], Table6['#name])), 0), 1)</f>
        <v>#N/A</v>
      </c>
      <c r="X364" s="43"/>
      <c r="Y364" s="43"/>
      <c r="Z364" t="s">
        <v>279</v>
      </c>
      <c r="AC364" t="s">
        <v>260</v>
      </c>
      <c r="AD364" t="s">
        <v>27</v>
      </c>
      <c r="AE364" t="s">
        <v>279</v>
      </c>
      <c r="AH364" t="s">
        <v>19334</v>
      </c>
      <c r="AI364" t="s">
        <v>2615</v>
      </c>
      <c r="AJ364">
        <v>2064</v>
      </c>
    </row>
    <row r="365" spans="8:36" hidden="1" x14ac:dyDescent="0.3">
      <c r="H365" t="s">
        <v>707</v>
      </c>
      <c r="I365" t="s">
        <v>726</v>
      </c>
      <c r="J365" t="s">
        <v>727</v>
      </c>
      <c r="L365">
        <v>5648</v>
      </c>
      <c r="M365" t="s">
        <v>27</v>
      </c>
      <c r="N365" t="s">
        <v>728</v>
      </c>
      <c r="Q365">
        <v>4158</v>
      </c>
      <c r="R365" t="s">
        <v>96</v>
      </c>
      <c r="S365" t="s">
        <v>96</v>
      </c>
      <c r="T365" t="str">
        <f>IF(Transcripts[[#This Row],[List?]]="Y", Transcripts[[#This Row],[RefSeq mRNA ID]]&amp;IF(Transcripts[[#This Row],[Preferred?]]="Y", " (Preferred)", ""), "")</f>
        <v/>
      </c>
      <c r="V365" s="43" t="s">
        <v>18381</v>
      </c>
      <c r="W365" s="43" t="e">
        <f t="array" ref="W365">INDEX(Table6[#Data], MATCH(1, ISNUMBER(SEARCH(Transcripts[[#This Row],[RefSeq mRNA ID]], Table6['#name])), 0), 1)</f>
        <v>#N/A</v>
      </c>
      <c r="X365" s="43"/>
      <c r="Y365" s="43"/>
      <c r="Z365" t="s">
        <v>296</v>
      </c>
      <c r="AA365" t="s">
        <v>297</v>
      </c>
      <c r="AB365">
        <v>1446</v>
      </c>
      <c r="AC365" t="s">
        <v>260</v>
      </c>
      <c r="AD365" t="s">
        <v>27</v>
      </c>
      <c r="AE365" t="s">
        <v>10203</v>
      </c>
      <c r="AH365" t="s">
        <v>19335</v>
      </c>
      <c r="AI365" t="s">
        <v>2615</v>
      </c>
      <c r="AJ365">
        <v>2064</v>
      </c>
    </row>
    <row r="366" spans="8:36" hidden="1" x14ac:dyDescent="0.3">
      <c r="H366" t="s">
        <v>707</v>
      </c>
      <c r="I366" t="s">
        <v>729</v>
      </c>
      <c r="J366" t="s">
        <v>730</v>
      </c>
      <c r="L366">
        <v>2221</v>
      </c>
      <c r="M366" t="s">
        <v>27</v>
      </c>
      <c r="N366" t="s">
        <v>731</v>
      </c>
      <c r="Q366">
        <v>2221</v>
      </c>
      <c r="R366" t="s">
        <v>96</v>
      </c>
      <c r="S366" t="s">
        <v>96</v>
      </c>
      <c r="T366" t="str">
        <f>IF(Transcripts[[#This Row],[List?]]="Y", Transcripts[[#This Row],[RefSeq mRNA ID]]&amp;IF(Transcripts[[#This Row],[Preferred?]]="Y", " (Preferred)", ""), "")</f>
        <v/>
      </c>
      <c r="V366" s="43" t="s">
        <v>18381</v>
      </c>
      <c r="W366" s="43" t="e">
        <f t="array" ref="W366">INDEX(Table6[#Data], MATCH(1, ISNUMBER(SEARCH(Transcripts[[#This Row],[RefSeq mRNA ID]], Table6['#name])), 0), 1)</f>
        <v>#N/A</v>
      </c>
      <c r="X366" s="43"/>
      <c r="Y366" s="43"/>
      <c r="Z366" t="s">
        <v>3630</v>
      </c>
      <c r="AA366" t="s">
        <v>3631</v>
      </c>
      <c r="AB366">
        <v>2982</v>
      </c>
      <c r="AC366" t="s">
        <v>16</v>
      </c>
      <c r="AD366" t="s">
        <v>27</v>
      </c>
      <c r="AE366" t="s">
        <v>10204</v>
      </c>
      <c r="AH366" t="s">
        <v>19336</v>
      </c>
      <c r="AI366" t="s">
        <v>2615</v>
      </c>
      <c r="AJ366">
        <v>2064</v>
      </c>
    </row>
    <row r="367" spans="8:36" hidden="1" x14ac:dyDescent="0.3">
      <c r="H367" t="s">
        <v>707</v>
      </c>
      <c r="I367" t="s">
        <v>708</v>
      </c>
      <c r="J367" t="s">
        <v>709</v>
      </c>
      <c r="L367">
        <v>857</v>
      </c>
      <c r="M367" t="s">
        <v>187</v>
      </c>
      <c r="N367" t="s">
        <v>710</v>
      </c>
      <c r="P367" t="s">
        <v>98</v>
      </c>
      <c r="Q367">
        <v>138</v>
      </c>
      <c r="R367" t="s">
        <v>96</v>
      </c>
      <c r="S367" t="s">
        <v>96</v>
      </c>
      <c r="T367" t="str">
        <f>IF(Transcripts[[#This Row],[List?]]="Y", Transcripts[[#This Row],[RefSeq mRNA ID]]&amp;IF(Transcripts[[#This Row],[Preferred?]]="Y", " (Preferred)", ""), "")</f>
        <v/>
      </c>
      <c r="V367" s="43" t="s">
        <v>18381</v>
      </c>
      <c r="W367" s="43" t="e">
        <f t="array" ref="W367">INDEX(Table6[#Data], MATCH(1, ISNUMBER(SEARCH(Transcripts[[#This Row],[RefSeq mRNA ID]], Table6['#name])), 0), 1)</f>
        <v>#N/A</v>
      </c>
      <c r="X367" s="43"/>
      <c r="Y367" s="43"/>
      <c r="Z367" t="s">
        <v>3622</v>
      </c>
      <c r="AA367" t="s">
        <v>3623</v>
      </c>
      <c r="AB367">
        <v>2220</v>
      </c>
      <c r="AC367" t="s">
        <v>16</v>
      </c>
      <c r="AD367" t="s">
        <v>27</v>
      </c>
      <c r="AE367" t="s">
        <v>10205</v>
      </c>
      <c r="AH367" t="s">
        <v>19337</v>
      </c>
      <c r="AI367" t="s">
        <v>2615</v>
      </c>
      <c r="AJ367">
        <v>2064</v>
      </c>
    </row>
    <row r="368" spans="8:36" hidden="1" x14ac:dyDescent="0.3">
      <c r="H368" t="s">
        <v>707</v>
      </c>
      <c r="I368" t="s">
        <v>711</v>
      </c>
      <c r="L368">
        <v>468</v>
      </c>
      <c r="M368" t="s">
        <v>193</v>
      </c>
      <c r="N368" t="s">
        <v>712</v>
      </c>
      <c r="P368" t="s">
        <v>98</v>
      </c>
      <c r="Q368">
        <v>0</v>
      </c>
      <c r="R368" t="s">
        <v>96</v>
      </c>
      <c r="S368" t="s">
        <v>96</v>
      </c>
      <c r="T368" t="str">
        <f>IF(Transcripts[[#This Row],[List?]]="Y", Transcripts[[#This Row],[RefSeq mRNA ID]]&amp;IF(Transcripts[[#This Row],[Preferred?]]="Y", " (Preferred)", ""), "")</f>
        <v/>
      </c>
      <c r="V368" s="43" t="s">
        <v>18381</v>
      </c>
      <c r="W368" s="43" t="e">
        <f t="array" ref="W368">INDEX(Table6[#Data], MATCH(1, ISNUMBER(SEARCH(Transcripts[[#This Row],[RefSeq mRNA ID]], Table6['#name])), 0), 1)</f>
        <v>#N/A</v>
      </c>
      <c r="X368" s="43"/>
      <c r="Y368" s="43"/>
      <c r="Z368" t="s">
        <v>3625</v>
      </c>
      <c r="AC368" t="s">
        <v>16</v>
      </c>
      <c r="AD368" t="s">
        <v>27</v>
      </c>
      <c r="AE368" t="s">
        <v>3625</v>
      </c>
      <c r="AH368" t="s">
        <v>19338</v>
      </c>
      <c r="AI368" t="s">
        <v>2680</v>
      </c>
      <c r="AJ368">
        <v>2065</v>
      </c>
    </row>
    <row r="369" spans="8:36" hidden="1" x14ac:dyDescent="0.3">
      <c r="H369" t="s">
        <v>123</v>
      </c>
      <c r="I369" t="s">
        <v>752</v>
      </c>
      <c r="J369" t="s">
        <v>753</v>
      </c>
      <c r="K369" t="s">
        <v>18849</v>
      </c>
      <c r="L369">
        <v>7082</v>
      </c>
      <c r="M369" t="s">
        <v>27</v>
      </c>
      <c r="N369" t="s">
        <v>754</v>
      </c>
      <c r="P369" t="s">
        <v>755</v>
      </c>
      <c r="Q369">
        <v>3816</v>
      </c>
      <c r="R369" t="s">
        <v>95</v>
      </c>
      <c r="S369" t="s">
        <v>95</v>
      </c>
      <c r="T369" t="str">
        <f>IF(Transcripts[[#This Row],[List?]]="Y", Transcripts[[#This Row],[RefSeq mRNA ID]]&amp;IF(Transcripts[[#This Row],[Preferred?]]="Y", " (Preferred)", ""), "")</f>
        <v>NM_004327.3 (Preferred)</v>
      </c>
      <c r="V369" s="43" t="s">
        <v>18382</v>
      </c>
      <c r="W369" s="43" t="e">
        <f t="array" ref="W369">INDEX(Table6[#Data], MATCH(1, ISNUMBER(SEARCH(Transcripts[[#This Row],[RefSeq mRNA ID]], Table6['#name])), 0), 1)</f>
        <v>#N/A</v>
      </c>
      <c r="X369" s="43"/>
      <c r="Y369" s="43"/>
      <c r="Z369" t="s">
        <v>3627</v>
      </c>
      <c r="AA369" t="s">
        <v>3628</v>
      </c>
      <c r="AB369">
        <v>2991</v>
      </c>
      <c r="AC369" t="s">
        <v>16</v>
      </c>
      <c r="AD369" t="s">
        <v>27</v>
      </c>
      <c r="AE369" t="s">
        <v>10206</v>
      </c>
      <c r="AH369" t="s">
        <v>19339</v>
      </c>
      <c r="AI369" t="s">
        <v>2680</v>
      </c>
      <c r="AJ369">
        <v>2065</v>
      </c>
    </row>
    <row r="370" spans="8:36" hidden="1" x14ac:dyDescent="0.3">
      <c r="H370" t="s">
        <v>123</v>
      </c>
      <c r="I370" t="s">
        <v>756</v>
      </c>
      <c r="J370" t="s">
        <v>757</v>
      </c>
      <c r="K370" t="s">
        <v>18851</v>
      </c>
      <c r="L370">
        <v>4708</v>
      </c>
      <c r="M370" t="s">
        <v>27</v>
      </c>
      <c r="N370" t="s">
        <v>758</v>
      </c>
      <c r="P370" t="s">
        <v>759</v>
      </c>
      <c r="Q370">
        <v>3684</v>
      </c>
      <c r="R370" t="s">
        <v>96</v>
      </c>
      <c r="S370" t="s">
        <v>95</v>
      </c>
      <c r="T370" t="str">
        <f>IF(Transcripts[[#This Row],[List?]]="Y", Transcripts[[#This Row],[RefSeq mRNA ID]]&amp;IF(Transcripts[[#This Row],[Preferred?]]="Y", " (Preferred)", ""), "")</f>
        <v>NM_021574.2</v>
      </c>
      <c r="V370" s="43" t="s">
        <v>18382</v>
      </c>
      <c r="W370" s="43" t="e">
        <f t="array" ref="W370">INDEX(Table6[#Data], MATCH(1, ISNUMBER(SEARCH(Transcripts[[#This Row],[RefSeq mRNA ID]], Table6['#name])), 0), 1)</f>
        <v>#N/A</v>
      </c>
      <c r="X370" s="43"/>
      <c r="Y370" s="43"/>
      <c r="Z370" t="s">
        <v>3635</v>
      </c>
      <c r="AA370" t="s">
        <v>3636</v>
      </c>
      <c r="AB370">
        <v>2859</v>
      </c>
      <c r="AC370" t="s">
        <v>16</v>
      </c>
      <c r="AD370" t="s">
        <v>27</v>
      </c>
      <c r="AE370" t="s">
        <v>10207</v>
      </c>
      <c r="AH370" t="s">
        <v>19340</v>
      </c>
      <c r="AI370" t="s">
        <v>2740</v>
      </c>
      <c r="AJ370">
        <v>2066</v>
      </c>
    </row>
    <row r="371" spans="8:36" hidden="1" x14ac:dyDescent="0.3">
      <c r="H371" t="s">
        <v>123</v>
      </c>
      <c r="I371" t="s">
        <v>760</v>
      </c>
      <c r="J371" t="s">
        <v>761</v>
      </c>
      <c r="L371">
        <v>2000</v>
      </c>
      <c r="M371" t="s">
        <v>27</v>
      </c>
      <c r="N371" t="s">
        <v>762</v>
      </c>
      <c r="Q371">
        <v>1404</v>
      </c>
      <c r="R371" t="s">
        <v>96</v>
      </c>
      <c r="S371" t="s">
        <v>96</v>
      </c>
      <c r="T371" t="str">
        <f>IF(Transcripts[[#This Row],[List?]]="Y", Transcripts[[#This Row],[RefSeq mRNA ID]]&amp;IF(Transcripts[[#This Row],[Preferred?]]="Y", " (Preferred)", ""), "")</f>
        <v/>
      </c>
      <c r="V371" s="43" t="s">
        <v>18382</v>
      </c>
      <c r="W371" s="43" t="e">
        <f t="array" ref="W371">INDEX(Table6[#Data], MATCH(1, ISNUMBER(SEARCH(Transcripts[[#This Row],[RefSeq mRNA ID]], Table6['#name])), 0), 1)</f>
        <v>#N/A</v>
      </c>
      <c r="X371" s="43"/>
      <c r="Y371" s="43"/>
      <c r="Z371" t="s">
        <v>1311</v>
      </c>
      <c r="AA371" t="s">
        <v>1312</v>
      </c>
      <c r="AB371">
        <v>3604</v>
      </c>
      <c r="AC371" t="s">
        <v>1293</v>
      </c>
      <c r="AD371" t="s">
        <v>27</v>
      </c>
      <c r="AE371" t="s">
        <v>10208</v>
      </c>
      <c r="AH371" t="s">
        <v>19341</v>
      </c>
      <c r="AI371" t="s">
        <v>2740</v>
      </c>
      <c r="AJ371">
        <v>2066</v>
      </c>
    </row>
    <row r="372" spans="8:36" hidden="1" x14ac:dyDescent="0.3">
      <c r="H372" t="s">
        <v>123</v>
      </c>
      <c r="I372" t="s">
        <v>763</v>
      </c>
      <c r="J372" t="s">
        <v>764</v>
      </c>
      <c r="L372">
        <v>771</v>
      </c>
      <c r="M372" t="s">
        <v>27</v>
      </c>
      <c r="N372" t="s">
        <v>765</v>
      </c>
      <c r="Q372">
        <v>771</v>
      </c>
      <c r="R372" t="s">
        <v>96</v>
      </c>
      <c r="S372" t="s">
        <v>96</v>
      </c>
      <c r="T372" t="str">
        <f>IF(Transcripts[[#This Row],[List?]]="Y", Transcripts[[#This Row],[RefSeq mRNA ID]]&amp;IF(Transcripts[[#This Row],[Preferred?]]="Y", " (Preferred)", ""), "")</f>
        <v/>
      </c>
      <c r="V372" s="43" t="s">
        <v>18382</v>
      </c>
      <c r="W372" s="43" t="e">
        <f t="array" ref="W372">INDEX(Table6[#Data], MATCH(1, ISNUMBER(SEARCH(Transcripts[[#This Row],[RefSeq mRNA ID]], Table6['#name])), 0), 1)</f>
        <v>#N/A</v>
      </c>
      <c r="X372" s="43"/>
      <c r="Y372" s="43"/>
      <c r="Z372" t="s">
        <v>1307</v>
      </c>
      <c r="AA372" t="s">
        <v>1308</v>
      </c>
      <c r="AB372">
        <v>4446</v>
      </c>
      <c r="AC372" t="s">
        <v>1293</v>
      </c>
      <c r="AD372" t="s">
        <v>27</v>
      </c>
      <c r="AE372" t="s">
        <v>10209</v>
      </c>
      <c r="AH372" t="s">
        <v>19342</v>
      </c>
      <c r="AI372" t="s">
        <v>2766</v>
      </c>
      <c r="AJ372">
        <v>2078</v>
      </c>
    </row>
    <row r="373" spans="8:36" hidden="1" x14ac:dyDescent="0.3">
      <c r="H373" t="s">
        <v>123</v>
      </c>
      <c r="I373" t="s">
        <v>732</v>
      </c>
      <c r="L373">
        <v>4188</v>
      </c>
      <c r="M373" t="s">
        <v>193</v>
      </c>
      <c r="N373" t="s">
        <v>733</v>
      </c>
      <c r="P373" t="s">
        <v>98</v>
      </c>
      <c r="Q373">
        <v>0</v>
      </c>
      <c r="R373" t="s">
        <v>96</v>
      </c>
      <c r="S373" t="s">
        <v>96</v>
      </c>
      <c r="T373" t="str">
        <f>IF(Transcripts[[#This Row],[List?]]="Y", Transcripts[[#This Row],[RefSeq mRNA ID]]&amp;IF(Transcripts[[#This Row],[Preferred?]]="Y", " (Preferred)", ""), "")</f>
        <v/>
      </c>
      <c r="V373" s="43" t="s">
        <v>18382</v>
      </c>
      <c r="W373" s="43" t="e">
        <f t="array" ref="W373">INDEX(Table6[#Data], MATCH(1, ISNUMBER(SEARCH(Transcripts[[#This Row],[RefSeq mRNA ID]], Table6['#name])), 0), 1)</f>
        <v>#N/A</v>
      </c>
      <c r="X373" s="43"/>
      <c r="Y373" s="43"/>
      <c r="Z373" t="s">
        <v>1303</v>
      </c>
      <c r="AA373" t="s">
        <v>1304</v>
      </c>
      <c r="AB373">
        <v>4473</v>
      </c>
      <c r="AC373" t="s">
        <v>1293</v>
      </c>
      <c r="AD373" t="s">
        <v>27</v>
      </c>
      <c r="AE373" t="s">
        <v>10210</v>
      </c>
      <c r="AH373" t="s">
        <v>19343</v>
      </c>
      <c r="AI373" t="s">
        <v>2766</v>
      </c>
      <c r="AJ373">
        <v>2078</v>
      </c>
    </row>
    <row r="374" spans="8:36" hidden="1" x14ac:dyDescent="0.3">
      <c r="H374" t="s">
        <v>123</v>
      </c>
      <c r="I374" t="s">
        <v>734</v>
      </c>
      <c r="L374">
        <v>788</v>
      </c>
      <c r="M374" t="s">
        <v>193</v>
      </c>
      <c r="N374" t="s">
        <v>735</v>
      </c>
      <c r="P374" t="s">
        <v>98</v>
      </c>
      <c r="Q374">
        <v>0</v>
      </c>
      <c r="R374" t="s">
        <v>96</v>
      </c>
      <c r="S374" t="s">
        <v>96</v>
      </c>
      <c r="T374" t="str">
        <f>IF(Transcripts[[#This Row],[List?]]="Y", Transcripts[[#This Row],[RefSeq mRNA ID]]&amp;IF(Transcripts[[#This Row],[Preferred?]]="Y", " (Preferred)", ""), "")</f>
        <v/>
      </c>
      <c r="V374" s="43" t="s">
        <v>18382</v>
      </c>
      <c r="W374" s="43" t="e">
        <f t="array" ref="W374">INDEX(Table6[#Data], MATCH(1, ISNUMBER(SEARCH(Transcripts[[#This Row],[RefSeq mRNA ID]], Table6['#name])), 0), 1)</f>
        <v>#N/A</v>
      </c>
      <c r="X374" s="43"/>
      <c r="Y374" s="43"/>
      <c r="Z374" t="s">
        <v>1299</v>
      </c>
      <c r="AC374" t="s">
        <v>1293</v>
      </c>
      <c r="AD374" t="s">
        <v>27</v>
      </c>
      <c r="AE374" t="s">
        <v>1299</v>
      </c>
      <c r="AH374" t="s">
        <v>19344</v>
      </c>
      <c r="AI374" t="s">
        <v>2766</v>
      </c>
      <c r="AJ374">
        <v>2078</v>
      </c>
    </row>
    <row r="375" spans="8:36" hidden="1" x14ac:dyDescent="0.3">
      <c r="H375" t="s">
        <v>123</v>
      </c>
      <c r="I375" t="s">
        <v>736</v>
      </c>
      <c r="L375">
        <v>778</v>
      </c>
      <c r="M375" t="s">
        <v>193</v>
      </c>
      <c r="N375" t="s">
        <v>737</v>
      </c>
      <c r="P375" t="s">
        <v>98</v>
      </c>
      <c r="Q375">
        <v>0</v>
      </c>
      <c r="R375" t="s">
        <v>96</v>
      </c>
      <c r="S375" t="s">
        <v>96</v>
      </c>
      <c r="T375" t="str">
        <f>IF(Transcripts[[#This Row],[List?]]="Y", Transcripts[[#This Row],[RefSeq mRNA ID]]&amp;IF(Transcripts[[#This Row],[Preferred?]]="Y", " (Preferred)", ""), "")</f>
        <v/>
      </c>
      <c r="V375" s="43" t="s">
        <v>18382</v>
      </c>
      <c r="W375" s="43" t="e">
        <f t="array" ref="W375">INDEX(Table6[#Data], MATCH(1, ISNUMBER(SEARCH(Transcripts[[#This Row],[RefSeq mRNA ID]], Table6['#name])), 0), 1)</f>
        <v>#N/A</v>
      </c>
      <c r="X375" s="43"/>
      <c r="Y375" s="43"/>
      <c r="Z375" t="s">
        <v>1294</v>
      </c>
      <c r="AA375" t="s">
        <v>1295</v>
      </c>
      <c r="AB375">
        <v>479</v>
      </c>
      <c r="AC375" t="s">
        <v>1293</v>
      </c>
      <c r="AD375" t="s">
        <v>27</v>
      </c>
      <c r="AE375" t="s">
        <v>10211</v>
      </c>
      <c r="AH375" t="s">
        <v>19345</v>
      </c>
      <c r="AI375" t="s">
        <v>2766</v>
      </c>
      <c r="AJ375">
        <v>2078</v>
      </c>
    </row>
    <row r="376" spans="8:36" hidden="1" x14ac:dyDescent="0.3">
      <c r="H376" t="s">
        <v>123</v>
      </c>
      <c r="I376" t="s">
        <v>738</v>
      </c>
      <c r="L376">
        <v>658</v>
      </c>
      <c r="M376" t="s">
        <v>193</v>
      </c>
      <c r="N376" t="s">
        <v>739</v>
      </c>
      <c r="P376" t="s">
        <v>98</v>
      </c>
      <c r="Q376">
        <v>0</v>
      </c>
      <c r="R376" t="s">
        <v>96</v>
      </c>
      <c r="S376" t="s">
        <v>96</v>
      </c>
      <c r="T376" t="str">
        <f>IF(Transcripts[[#This Row],[List?]]="Y", Transcripts[[#This Row],[RefSeq mRNA ID]]&amp;IF(Transcripts[[#This Row],[Preferred?]]="Y", " (Preferred)", ""), "")</f>
        <v/>
      </c>
      <c r="V376" s="43" t="s">
        <v>18382</v>
      </c>
      <c r="W376" s="43" t="e">
        <f t="array" ref="W376">INDEX(Table6[#Data], MATCH(1, ISNUMBER(SEARCH(Transcripts[[#This Row],[RefSeq mRNA ID]], Table6['#name])), 0), 1)</f>
        <v>#N/A</v>
      </c>
      <c r="X376" s="43"/>
      <c r="Y376" s="43"/>
      <c r="Z376" t="s">
        <v>1316</v>
      </c>
      <c r="AC376" t="s">
        <v>1293</v>
      </c>
      <c r="AD376" t="s">
        <v>27</v>
      </c>
      <c r="AE376" t="s">
        <v>1316</v>
      </c>
      <c r="AH376" t="s">
        <v>19346</v>
      </c>
      <c r="AI376" t="s">
        <v>2766</v>
      </c>
      <c r="AJ376">
        <v>2078</v>
      </c>
    </row>
    <row r="377" spans="8:36" hidden="1" x14ac:dyDescent="0.3">
      <c r="H377" t="s">
        <v>123</v>
      </c>
      <c r="I377" t="s">
        <v>740</v>
      </c>
      <c r="L377">
        <v>638</v>
      </c>
      <c r="M377" t="s">
        <v>193</v>
      </c>
      <c r="N377" t="s">
        <v>741</v>
      </c>
      <c r="P377" t="s">
        <v>98</v>
      </c>
      <c r="Q377">
        <v>0</v>
      </c>
      <c r="R377" t="s">
        <v>96</v>
      </c>
      <c r="S377" t="s">
        <v>96</v>
      </c>
      <c r="T377" t="str">
        <f>IF(Transcripts[[#This Row],[List?]]="Y", Transcripts[[#This Row],[RefSeq mRNA ID]]&amp;IF(Transcripts[[#This Row],[Preferred?]]="Y", " (Preferred)", ""), "")</f>
        <v/>
      </c>
      <c r="V377" s="43" t="s">
        <v>18382</v>
      </c>
      <c r="W377" s="43" t="e">
        <f t="array" ref="W377">INDEX(Table6[#Data], MATCH(1, ISNUMBER(SEARCH(Transcripts[[#This Row],[RefSeq mRNA ID]], Table6['#name])), 0), 1)</f>
        <v>#N/A</v>
      </c>
      <c r="X377" s="43"/>
      <c r="Y377" s="43"/>
      <c r="Z377" t="s">
        <v>1318</v>
      </c>
      <c r="AC377" t="s">
        <v>1293</v>
      </c>
      <c r="AD377" t="s">
        <v>27</v>
      </c>
      <c r="AE377" t="s">
        <v>1318</v>
      </c>
      <c r="AH377" t="s">
        <v>19347</v>
      </c>
      <c r="AI377" t="s">
        <v>2766</v>
      </c>
      <c r="AJ377">
        <v>2078</v>
      </c>
    </row>
    <row r="378" spans="8:36" hidden="1" x14ac:dyDescent="0.3">
      <c r="H378" t="s">
        <v>123</v>
      </c>
      <c r="I378" t="s">
        <v>742</v>
      </c>
      <c r="L378">
        <v>563</v>
      </c>
      <c r="M378" t="s">
        <v>193</v>
      </c>
      <c r="N378" t="s">
        <v>743</v>
      </c>
      <c r="P378" t="s">
        <v>98</v>
      </c>
      <c r="Q378">
        <v>0</v>
      </c>
      <c r="R378" t="s">
        <v>96</v>
      </c>
      <c r="S378" t="s">
        <v>96</v>
      </c>
      <c r="T378" t="str">
        <f>IF(Transcripts[[#This Row],[List?]]="Y", Transcripts[[#This Row],[RefSeq mRNA ID]]&amp;IF(Transcripts[[#This Row],[Preferred?]]="Y", " (Preferred)", ""), "")</f>
        <v/>
      </c>
      <c r="V378" s="43" t="s">
        <v>18382</v>
      </c>
      <c r="W378" s="43" t="e">
        <f t="array" ref="W378">INDEX(Table6[#Data], MATCH(1, ISNUMBER(SEARCH(Transcripts[[#This Row],[RefSeq mRNA ID]], Table6['#name])), 0), 1)</f>
        <v>#N/A</v>
      </c>
      <c r="X378" s="43"/>
      <c r="Y378" s="43"/>
      <c r="Z378" t="s">
        <v>1297</v>
      </c>
      <c r="AC378" t="s">
        <v>1293</v>
      </c>
      <c r="AD378" t="s">
        <v>27</v>
      </c>
      <c r="AE378" t="s">
        <v>1297</v>
      </c>
      <c r="AH378" t="s">
        <v>19348</v>
      </c>
      <c r="AI378" t="s">
        <v>2766</v>
      </c>
      <c r="AJ378">
        <v>2078</v>
      </c>
    </row>
    <row r="379" spans="8:36" hidden="1" x14ac:dyDescent="0.3">
      <c r="H379" t="s">
        <v>123</v>
      </c>
      <c r="I379" t="s">
        <v>744</v>
      </c>
      <c r="L379">
        <v>535</v>
      </c>
      <c r="M379" t="s">
        <v>193</v>
      </c>
      <c r="N379" t="s">
        <v>745</v>
      </c>
      <c r="P379" t="s">
        <v>98</v>
      </c>
      <c r="Q379">
        <v>0</v>
      </c>
      <c r="R379" t="s">
        <v>96</v>
      </c>
      <c r="S379" t="s">
        <v>96</v>
      </c>
      <c r="T379" t="str">
        <f>IF(Transcripts[[#This Row],[List?]]="Y", Transcripts[[#This Row],[RefSeq mRNA ID]]&amp;IF(Transcripts[[#This Row],[Preferred?]]="Y", " (Preferred)", ""), "")</f>
        <v/>
      </c>
      <c r="V379" s="43" t="s">
        <v>18382</v>
      </c>
      <c r="W379" s="43" t="e">
        <f t="array" ref="W379">INDEX(Table6[#Data], MATCH(1, ISNUMBER(SEARCH(Transcripts[[#This Row],[RefSeq mRNA ID]], Table6['#name])), 0), 1)</f>
        <v>#N/A</v>
      </c>
      <c r="X379" s="43"/>
      <c r="Y379" s="43"/>
      <c r="Z379" t="s">
        <v>1314</v>
      </c>
      <c r="AC379" t="s">
        <v>1293</v>
      </c>
      <c r="AD379" t="s">
        <v>27</v>
      </c>
      <c r="AE379" t="s">
        <v>1314</v>
      </c>
      <c r="AH379" t="s">
        <v>19349</v>
      </c>
      <c r="AI379" t="s">
        <v>2766</v>
      </c>
      <c r="AJ379">
        <v>2078</v>
      </c>
    </row>
    <row r="380" spans="8:36" hidden="1" x14ac:dyDescent="0.3">
      <c r="H380" t="s">
        <v>123</v>
      </c>
      <c r="I380" t="s">
        <v>746</v>
      </c>
      <c r="L380">
        <v>463</v>
      </c>
      <c r="M380" t="s">
        <v>193</v>
      </c>
      <c r="N380" t="s">
        <v>747</v>
      </c>
      <c r="P380" t="s">
        <v>98</v>
      </c>
      <c r="Q380">
        <v>0</v>
      </c>
      <c r="R380" t="s">
        <v>96</v>
      </c>
      <c r="S380" t="s">
        <v>96</v>
      </c>
      <c r="T380" t="str">
        <f>IF(Transcripts[[#This Row],[List?]]="Y", Transcripts[[#This Row],[RefSeq mRNA ID]]&amp;IF(Transcripts[[#This Row],[Preferred?]]="Y", " (Preferred)", ""), "")</f>
        <v/>
      </c>
      <c r="V380" s="43" t="s">
        <v>18382</v>
      </c>
      <c r="W380" s="43" t="e">
        <f t="array" ref="W380">INDEX(Table6[#Data], MATCH(1, ISNUMBER(SEARCH(Transcripts[[#This Row],[RefSeq mRNA ID]], Table6['#name])), 0), 1)</f>
        <v>#N/A</v>
      </c>
      <c r="X380" s="43"/>
      <c r="Y380" s="43"/>
      <c r="Z380" t="s">
        <v>1301</v>
      </c>
      <c r="AC380" t="s">
        <v>1293</v>
      </c>
      <c r="AD380" t="s">
        <v>27</v>
      </c>
      <c r="AE380" t="s">
        <v>1301</v>
      </c>
      <c r="AH380" t="s">
        <v>19350</v>
      </c>
      <c r="AI380" t="s">
        <v>2766</v>
      </c>
      <c r="AJ380">
        <v>2078</v>
      </c>
    </row>
    <row r="381" spans="8:36" hidden="1" x14ac:dyDescent="0.3">
      <c r="H381" t="s">
        <v>123</v>
      </c>
      <c r="I381" t="s">
        <v>748</v>
      </c>
      <c r="L381">
        <v>231</v>
      </c>
      <c r="M381" t="s">
        <v>193</v>
      </c>
      <c r="N381" t="s">
        <v>749</v>
      </c>
      <c r="P381" t="s">
        <v>98</v>
      </c>
      <c r="Q381">
        <v>0</v>
      </c>
      <c r="R381" t="s">
        <v>96</v>
      </c>
      <c r="S381" t="s">
        <v>96</v>
      </c>
      <c r="T381" t="str">
        <f>IF(Transcripts[[#This Row],[List?]]="Y", Transcripts[[#This Row],[RefSeq mRNA ID]]&amp;IF(Transcripts[[#This Row],[Preferred?]]="Y", " (Preferred)", ""), "")</f>
        <v/>
      </c>
      <c r="V381" s="43" t="s">
        <v>18382</v>
      </c>
      <c r="W381" s="43" t="e">
        <f t="array" ref="W381">INDEX(Table6[#Data], MATCH(1, ISNUMBER(SEARCH(Transcripts[[#This Row],[RefSeq mRNA ID]], Table6['#name])), 0), 1)</f>
        <v>#N/A</v>
      </c>
      <c r="X381" s="43"/>
      <c r="Y381" s="43"/>
      <c r="Z381" t="s">
        <v>8208</v>
      </c>
      <c r="AA381" t="s">
        <v>8209</v>
      </c>
      <c r="AB381">
        <v>380</v>
      </c>
      <c r="AC381" t="s">
        <v>8183</v>
      </c>
      <c r="AD381" t="s">
        <v>27</v>
      </c>
      <c r="AE381" t="s">
        <v>10212</v>
      </c>
      <c r="AH381" t="s">
        <v>19351</v>
      </c>
      <c r="AI381" t="s">
        <v>2766</v>
      </c>
      <c r="AJ381">
        <v>2078</v>
      </c>
    </row>
    <row r="382" spans="8:36" hidden="1" x14ac:dyDescent="0.3">
      <c r="H382" t="s">
        <v>123</v>
      </c>
      <c r="I382" t="s">
        <v>750</v>
      </c>
      <c r="L382">
        <v>168</v>
      </c>
      <c r="M382" t="s">
        <v>193</v>
      </c>
      <c r="N382" t="s">
        <v>751</v>
      </c>
      <c r="P382" t="s">
        <v>98</v>
      </c>
      <c r="Q382">
        <v>0</v>
      </c>
      <c r="R382" t="s">
        <v>96</v>
      </c>
      <c r="S382" t="s">
        <v>96</v>
      </c>
      <c r="T382" t="str">
        <f>IF(Transcripts[[#This Row],[List?]]="Y", Transcripts[[#This Row],[RefSeq mRNA ID]]&amp;IF(Transcripts[[#This Row],[Preferred?]]="Y", " (Preferred)", ""), "")</f>
        <v/>
      </c>
      <c r="V382" s="43" t="s">
        <v>18382</v>
      </c>
      <c r="W382" s="43" t="e">
        <f t="array" ref="W382">INDEX(Table6[#Data], MATCH(1, ISNUMBER(SEARCH(Transcripts[[#This Row],[RefSeq mRNA ID]], Table6['#name])), 0), 1)</f>
        <v>#N/A</v>
      </c>
      <c r="X382" s="43"/>
      <c r="Y382" s="43"/>
      <c r="Z382" t="s">
        <v>8196</v>
      </c>
      <c r="AA382" t="s">
        <v>8197</v>
      </c>
      <c r="AB382">
        <v>1659</v>
      </c>
      <c r="AC382" t="s">
        <v>8183</v>
      </c>
      <c r="AD382" t="s">
        <v>27</v>
      </c>
      <c r="AE382" t="s">
        <v>10213</v>
      </c>
      <c r="AH382" t="s">
        <v>19352</v>
      </c>
      <c r="AI382" t="s">
        <v>2815</v>
      </c>
      <c r="AJ382">
        <v>2099</v>
      </c>
    </row>
    <row r="383" spans="8:36" hidden="1" x14ac:dyDescent="0.3">
      <c r="H383" t="s">
        <v>123</v>
      </c>
      <c r="I383" t="s">
        <v>766</v>
      </c>
      <c r="L383">
        <v>2870</v>
      </c>
      <c r="M383" t="s">
        <v>210</v>
      </c>
      <c r="N383" t="s">
        <v>767</v>
      </c>
      <c r="P383" t="s">
        <v>98</v>
      </c>
      <c r="Q383">
        <v>0</v>
      </c>
      <c r="R383" t="s">
        <v>96</v>
      </c>
      <c r="S383" t="s">
        <v>96</v>
      </c>
      <c r="T383" t="str">
        <f>IF(Transcripts[[#This Row],[List?]]="Y", Transcripts[[#This Row],[RefSeq mRNA ID]]&amp;IF(Transcripts[[#This Row],[Preferred?]]="Y", " (Preferred)", ""), "")</f>
        <v/>
      </c>
      <c r="V383" s="43" t="s">
        <v>18382</v>
      </c>
      <c r="W383" s="43" t="e">
        <f t="array" ref="W383">INDEX(Table6[#Data], MATCH(1, ISNUMBER(SEARCH(Transcripts[[#This Row],[RefSeq mRNA ID]], Table6['#name])), 0), 1)</f>
        <v>#N/A</v>
      </c>
      <c r="X383" s="43"/>
      <c r="Y383" s="43"/>
      <c r="Z383" t="s">
        <v>8214</v>
      </c>
      <c r="AA383" t="s">
        <v>8215</v>
      </c>
      <c r="AB383">
        <v>272</v>
      </c>
      <c r="AC383" t="s">
        <v>8183</v>
      </c>
      <c r="AD383" t="s">
        <v>27</v>
      </c>
      <c r="AE383" t="s">
        <v>10214</v>
      </c>
      <c r="AH383" t="s">
        <v>19353</v>
      </c>
      <c r="AI383" t="s">
        <v>2815</v>
      </c>
      <c r="AJ383">
        <v>2099</v>
      </c>
    </row>
    <row r="384" spans="8:36" hidden="1" x14ac:dyDescent="0.3">
      <c r="H384" t="s">
        <v>123</v>
      </c>
      <c r="I384" t="s">
        <v>768</v>
      </c>
      <c r="L384">
        <v>495</v>
      </c>
      <c r="M384" t="s">
        <v>210</v>
      </c>
      <c r="N384" t="s">
        <v>769</v>
      </c>
      <c r="P384" t="s">
        <v>98</v>
      </c>
      <c r="Q384">
        <v>0</v>
      </c>
      <c r="R384" t="s">
        <v>96</v>
      </c>
      <c r="S384" t="s">
        <v>96</v>
      </c>
      <c r="T384" t="str">
        <f>IF(Transcripts[[#This Row],[List?]]="Y", Transcripts[[#This Row],[RefSeq mRNA ID]]&amp;IF(Transcripts[[#This Row],[Preferred?]]="Y", " (Preferred)", ""), "")</f>
        <v/>
      </c>
      <c r="V384" s="43" t="s">
        <v>18382</v>
      </c>
      <c r="W384" s="43" t="e">
        <f t="array" ref="W384">INDEX(Table6[#Data], MATCH(1, ISNUMBER(SEARCH(Transcripts[[#This Row],[RefSeq mRNA ID]], Table6['#name])), 0), 1)</f>
        <v>#N/A</v>
      </c>
      <c r="X384" s="43"/>
      <c r="Y384" s="43"/>
      <c r="Z384" t="s">
        <v>8220</v>
      </c>
      <c r="AA384" t="s">
        <v>8221</v>
      </c>
      <c r="AB384">
        <v>421</v>
      </c>
      <c r="AC384" t="s">
        <v>8183</v>
      </c>
      <c r="AD384" t="s">
        <v>27</v>
      </c>
      <c r="AE384" t="s">
        <v>10215</v>
      </c>
      <c r="AH384" t="s">
        <v>19354</v>
      </c>
      <c r="AI384" t="s">
        <v>2815</v>
      </c>
      <c r="AJ384">
        <v>2099</v>
      </c>
    </row>
    <row r="385" spans="8:36" hidden="1" x14ac:dyDescent="0.3">
      <c r="H385" t="s">
        <v>770</v>
      </c>
      <c r="I385" t="s">
        <v>775</v>
      </c>
      <c r="J385" t="s">
        <v>776</v>
      </c>
      <c r="K385" t="s">
        <v>19048</v>
      </c>
      <c r="L385">
        <v>5197</v>
      </c>
      <c r="M385" t="s">
        <v>27</v>
      </c>
      <c r="N385" t="s">
        <v>777</v>
      </c>
      <c r="P385" t="s">
        <v>778</v>
      </c>
      <c r="Q385">
        <v>1815</v>
      </c>
      <c r="R385" t="s">
        <v>95</v>
      </c>
      <c r="S385" t="s">
        <v>95</v>
      </c>
      <c r="T385" t="str">
        <f>IF(Transcripts[[#This Row],[List?]]="Y", Transcripts[[#This Row],[RefSeq mRNA ID]]&amp;IF(Transcripts[[#This Row],[Preferred?]]="Y", " (Preferred)", ""), "")</f>
        <v>NM_001165.4 (Preferred)</v>
      </c>
      <c r="V385" s="43" t="s">
        <v>18383</v>
      </c>
      <c r="W385" s="43" t="e">
        <f t="array" ref="W385">INDEX(Table6[#Data], MATCH(1, ISNUMBER(SEARCH(Transcripts[[#This Row],[RefSeq mRNA ID]], Table6['#name])), 0), 1)</f>
        <v>#N/A</v>
      </c>
      <c r="X385" s="43"/>
      <c r="Y385" s="43"/>
      <c r="Z385" t="s">
        <v>8205</v>
      </c>
      <c r="AA385" t="s">
        <v>8206</v>
      </c>
      <c r="AB385">
        <v>454</v>
      </c>
      <c r="AC385" t="s">
        <v>8183</v>
      </c>
      <c r="AD385" t="s">
        <v>27</v>
      </c>
      <c r="AE385" t="s">
        <v>10216</v>
      </c>
      <c r="AH385" t="s">
        <v>19355</v>
      </c>
      <c r="AI385" t="s">
        <v>2815</v>
      </c>
      <c r="AJ385">
        <v>2099</v>
      </c>
    </row>
    <row r="386" spans="8:36" hidden="1" x14ac:dyDescent="0.3">
      <c r="H386" t="s">
        <v>770</v>
      </c>
      <c r="I386" t="s">
        <v>779</v>
      </c>
      <c r="J386" t="s">
        <v>780</v>
      </c>
      <c r="K386" t="s">
        <v>19049</v>
      </c>
      <c r="L386">
        <v>4238</v>
      </c>
      <c r="M386" t="s">
        <v>27</v>
      </c>
      <c r="N386" t="s">
        <v>781</v>
      </c>
      <c r="P386" t="s">
        <v>778</v>
      </c>
      <c r="Q386">
        <v>1815</v>
      </c>
      <c r="R386" t="s">
        <v>96</v>
      </c>
      <c r="S386" t="s">
        <v>95</v>
      </c>
      <c r="T386" t="str">
        <f>IF(Transcripts[[#This Row],[List?]]="Y", Transcripts[[#This Row],[RefSeq mRNA ID]]&amp;IF(Transcripts[[#This Row],[Preferred?]]="Y", " (Preferred)", ""), "")</f>
        <v>NM_182962.2</v>
      </c>
      <c r="V386" s="43" t="s">
        <v>18383</v>
      </c>
      <c r="W386" s="43" t="e">
        <f t="array" ref="W386">INDEX(Table6[#Data], MATCH(1, ISNUMBER(SEARCH(Transcripts[[#This Row],[RefSeq mRNA ID]], Table6['#name])), 0), 1)</f>
        <v>#N/A</v>
      </c>
      <c r="X386" s="43"/>
      <c r="Y386" s="43"/>
      <c r="Z386" t="s">
        <v>8189</v>
      </c>
      <c r="AC386" t="s">
        <v>8183</v>
      </c>
      <c r="AD386" t="s">
        <v>27</v>
      </c>
      <c r="AE386" t="s">
        <v>8189</v>
      </c>
      <c r="AH386" t="s">
        <v>19356</v>
      </c>
      <c r="AI386" t="s">
        <v>2815</v>
      </c>
      <c r="AJ386">
        <v>2099</v>
      </c>
    </row>
    <row r="387" spans="8:36" hidden="1" x14ac:dyDescent="0.3">
      <c r="H387" t="s">
        <v>770</v>
      </c>
      <c r="I387" t="s">
        <v>782</v>
      </c>
      <c r="J387" t="s">
        <v>783</v>
      </c>
      <c r="L387">
        <v>549</v>
      </c>
      <c r="M387" t="s">
        <v>27</v>
      </c>
      <c r="N387" t="s">
        <v>784</v>
      </c>
      <c r="Q387">
        <v>549</v>
      </c>
      <c r="R387" t="s">
        <v>96</v>
      </c>
      <c r="S387" t="s">
        <v>96</v>
      </c>
      <c r="T387" t="str">
        <f>IF(Transcripts[[#This Row],[List?]]="Y", Transcripts[[#This Row],[RefSeq mRNA ID]]&amp;IF(Transcripts[[#This Row],[Preferred?]]="Y", " (Preferred)", ""), "")</f>
        <v/>
      </c>
      <c r="V387" s="43" t="s">
        <v>18383</v>
      </c>
      <c r="W387" s="43" t="e">
        <f t="array" ref="W387">INDEX(Table6[#Data], MATCH(1, ISNUMBER(SEARCH(Transcripts[[#This Row],[RefSeq mRNA ID]], Table6['#name])), 0), 1)</f>
        <v>#N/A</v>
      </c>
      <c r="X387" s="43"/>
      <c r="Y387" s="43"/>
      <c r="Z387" t="s">
        <v>8211</v>
      </c>
      <c r="AA387" t="s">
        <v>8212</v>
      </c>
      <c r="AB387">
        <v>362</v>
      </c>
      <c r="AC387" t="s">
        <v>8183</v>
      </c>
      <c r="AD387" t="s">
        <v>27</v>
      </c>
      <c r="AE387" t="s">
        <v>10217</v>
      </c>
      <c r="AH387" t="s">
        <v>19357</v>
      </c>
      <c r="AI387" t="s">
        <v>2815</v>
      </c>
      <c r="AJ387">
        <v>2099</v>
      </c>
    </row>
    <row r="388" spans="8:36" hidden="1" x14ac:dyDescent="0.3">
      <c r="H388" t="s">
        <v>770</v>
      </c>
      <c r="I388" t="s">
        <v>771</v>
      </c>
      <c r="L388">
        <v>624</v>
      </c>
      <c r="M388" t="s">
        <v>193</v>
      </c>
      <c r="N388" t="s">
        <v>772</v>
      </c>
      <c r="P388" t="s">
        <v>98</v>
      </c>
      <c r="Q388">
        <v>0</v>
      </c>
      <c r="R388" t="s">
        <v>96</v>
      </c>
      <c r="S388" t="s">
        <v>96</v>
      </c>
      <c r="T388" t="str">
        <f>IF(Transcripts[[#This Row],[List?]]="Y", Transcripts[[#This Row],[RefSeq mRNA ID]]&amp;IF(Transcripts[[#This Row],[Preferred?]]="Y", " (Preferred)", ""), "")</f>
        <v/>
      </c>
      <c r="V388" s="43" t="s">
        <v>18383</v>
      </c>
      <c r="W388" s="43" t="e">
        <f t="array" ref="W388">INDEX(Table6[#Data], MATCH(1, ISNUMBER(SEARCH(Transcripts[[#This Row],[RefSeq mRNA ID]], Table6['#name])), 0), 1)</f>
        <v>#N/A</v>
      </c>
      <c r="X388" s="43"/>
      <c r="Y388" s="43"/>
      <c r="Z388" t="s">
        <v>8199</v>
      </c>
      <c r="AA388" t="s">
        <v>8200</v>
      </c>
      <c r="AB388">
        <v>1371</v>
      </c>
      <c r="AC388" t="s">
        <v>8183</v>
      </c>
      <c r="AD388" t="s">
        <v>27</v>
      </c>
      <c r="AE388" t="s">
        <v>10218</v>
      </c>
      <c r="AH388" t="s">
        <v>19358</v>
      </c>
      <c r="AI388" t="s">
        <v>2815</v>
      </c>
      <c r="AJ388">
        <v>2099</v>
      </c>
    </row>
    <row r="389" spans="8:36" hidden="1" x14ac:dyDescent="0.3">
      <c r="H389" t="s">
        <v>770</v>
      </c>
      <c r="I389" t="s">
        <v>773</v>
      </c>
      <c r="L389">
        <v>607</v>
      </c>
      <c r="M389" t="s">
        <v>193</v>
      </c>
      <c r="N389" t="s">
        <v>774</v>
      </c>
      <c r="P389" t="s">
        <v>98</v>
      </c>
      <c r="Q389">
        <v>0</v>
      </c>
      <c r="R389" t="s">
        <v>96</v>
      </c>
      <c r="S389" t="s">
        <v>96</v>
      </c>
      <c r="T389" t="str">
        <f>IF(Transcripts[[#This Row],[List?]]="Y", Transcripts[[#This Row],[RefSeq mRNA ID]]&amp;IF(Transcripts[[#This Row],[Preferred?]]="Y", " (Preferred)", ""), "")</f>
        <v/>
      </c>
      <c r="V389" s="43" t="s">
        <v>18383</v>
      </c>
      <c r="W389" s="43" t="e">
        <f t="array" ref="W389">INDEX(Table6[#Data], MATCH(1, ISNUMBER(SEARCH(Transcripts[[#This Row],[RefSeq mRNA ID]], Table6['#name])), 0), 1)</f>
        <v>#N/A</v>
      </c>
      <c r="X389" s="43"/>
      <c r="Y389" s="43"/>
      <c r="Z389" t="s">
        <v>8184</v>
      </c>
      <c r="AA389" t="s">
        <v>8185</v>
      </c>
      <c r="AB389">
        <v>963</v>
      </c>
      <c r="AC389" t="s">
        <v>8183</v>
      </c>
      <c r="AD389" t="s">
        <v>27</v>
      </c>
      <c r="AE389" t="s">
        <v>10219</v>
      </c>
      <c r="AH389" t="s">
        <v>19359</v>
      </c>
      <c r="AI389" t="s">
        <v>2853</v>
      </c>
      <c r="AJ389">
        <v>55500</v>
      </c>
    </row>
    <row r="390" spans="8:36" hidden="1" x14ac:dyDescent="0.3">
      <c r="H390" t="s">
        <v>770</v>
      </c>
      <c r="I390" t="s">
        <v>785</v>
      </c>
      <c r="L390">
        <v>664</v>
      </c>
      <c r="M390" t="s">
        <v>210</v>
      </c>
      <c r="N390" t="s">
        <v>786</v>
      </c>
      <c r="P390" t="s">
        <v>98</v>
      </c>
      <c r="Q390">
        <v>0</v>
      </c>
      <c r="R390" t="s">
        <v>96</v>
      </c>
      <c r="S390" t="s">
        <v>96</v>
      </c>
      <c r="T390" t="str">
        <f>IF(Transcripts[[#This Row],[List?]]="Y", Transcripts[[#This Row],[RefSeq mRNA ID]]&amp;IF(Transcripts[[#This Row],[Preferred?]]="Y", " (Preferred)", ""), "")</f>
        <v/>
      </c>
      <c r="V390" s="43" t="s">
        <v>18383</v>
      </c>
      <c r="W390" s="43" t="e">
        <f t="array" ref="W390">INDEX(Table6[#Data], MATCH(1, ISNUMBER(SEARCH(Transcripts[[#This Row],[RefSeq mRNA ID]], Table6['#name])), 0), 1)</f>
        <v>#N/A</v>
      </c>
      <c r="X390" s="43"/>
      <c r="Y390" s="43"/>
      <c r="Z390" t="s">
        <v>8225</v>
      </c>
      <c r="AC390" t="s">
        <v>8183</v>
      </c>
      <c r="AD390" t="s">
        <v>27</v>
      </c>
      <c r="AE390" t="s">
        <v>8225</v>
      </c>
      <c r="AH390" t="s">
        <v>19360</v>
      </c>
      <c r="AI390" t="s">
        <v>2853</v>
      </c>
      <c r="AJ390">
        <v>55500</v>
      </c>
    </row>
    <row r="391" spans="8:36" hidden="1" x14ac:dyDescent="0.3">
      <c r="H391" t="s">
        <v>119</v>
      </c>
      <c r="I391" t="s">
        <v>800</v>
      </c>
      <c r="J391" t="s">
        <v>801</v>
      </c>
      <c r="K391" t="s">
        <v>19203</v>
      </c>
      <c r="L391">
        <v>4555</v>
      </c>
      <c r="M391" t="s">
        <v>27</v>
      </c>
      <c r="N391" t="s">
        <v>802</v>
      </c>
      <c r="O391" t="s">
        <v>803</v>
      </c>
      <c r="P391" t="s">
        <v>804</v>
      </c>
      <c r="Q391">
        <v>4254</v>
      </c>
      <c r="R391" t="s">
        <v>95</v>
      </c>
      <c r="S391" t="s">
        <v>95</v>
      </c>
      <c r="T391" t="str">
        <f>IF(Transcripts[[#This Row],[List?]]="Y", Transcripts[[#This Row],[RefSeq mRNA ID]]&amp;IF(Transcripts[[#This Row],[Preferred?]]="Y", " (Preferred)", ""), "")</f>
        <v>NM_000057.3 (Preferred)</v>
      </c>
      <c r="V391" s="43" t="s">
        <v>18384</v>
      </c>
      <c r="W391" s="43" t="e">
        <f t="array" ref="W391">INDEX(Table6[#Data], MATCH(1, ISNUMBER(SEARCH(Transcripts[[#This Row],[RefSeq mRNA ID]], Table6['#name])), 0), 1)</f>
        <v>#N/A</v>
      </c>
      <c r="X391" s="43"/>
      <c r="Y391" s="43"/>
      <c r="Z391" t="s">
        <v>8229</v>
      </c>
      <c r="AC391" t="s">
        <v>8183</v>
      </c>
      <c r="AD391" t="s">
        <v>27</v>
      </c>
      <c r="AE391" t="s">
        <v>8229</v>
      </c>
      <c r="AH391" t="s">
        <v>19361</v>
      </c>
      <c r="AI391" t="s">
        <v>2872</v>
      </c>
      <c r="AJ391">
        <v>2120</v>
      </c>
    </row>
    <row r="392" spans="8:36" hidden="1" x14ac:dyDescent="0.3">
      <c r="H392" t="s">
        <v>119</v>
      </c>
      <c r="I392" t="s">
        <v>805</v>
      </c>
      <c r="J392" t="s">
        <v>806</v>
      </c>
      <c r="K392" t="s">
        <v>19051</v>
      </c>
      <c r="L392">
        <v>3966</v>
      </c>
      <c r="M392" t="s">
        <v>27</v>
      </c>
      <c r="N392" t="s">
        <v>807</v>
      </c>
      <c r="Q392">
        <v>3861</v>
      </c>
      <c r="R392" t="s">
        <v>96</v>
      </c>
      <c r="S392" t="s">
        <v>95</v>
      </c>
      <c r="T392" t="str">
        <f>IF(Transcripts[[#This Row],[List?]]="Y", Transcripts[[#This Row],[RefSeq mRNA ID]]&amp;IF(Transcripts[[#This Row],[Preferred?]]="Y", " (Preferred)", ""), "")</f>
        <v>NM_001287247.1</v>
      </c>
      <c r="V392" s="43" t="s">
        <v>18384</v>
      </c>
      <c r="W392" s="43" t="e">
        <f t="array" ref="W392">INDEX(Table6[#Data], MATCH(1, ISNUMBER(SEARCH(Transcripts[[#This Row],[RefSeq mRNA ID]], Table6['#name])), 0), 1)</f>
        <v>#N/A</v>
      </c>
      <c r="X392" s="43"/>
      <c r="Y392" s="43"/>
      <c r="Z392" t="s">
        <v>8223</v>
      </c>
      <c r="AC392" t="s">
        <v>8183</v>
      </c>
      <c r="AD392" t="s">
        <v>27</v>
      </c>
      <c r="AE392" t="s">
        <v>8223</v>
      </c>
      <c r="AH392" t="s">
        <v>19362</v>
      </c>
      <c r="AI392" t="s">
        <v>2887</v>
      </c>
      <c r="AJ392">
        <v>9156</v>
      </c>
    </row>
    <row r="393" spans="8:36" hidden="1" x14ac:dyDescent="0.3">
      <c r="H393" t="s">
        <v>119</v>
      </c>
      <c r="I393" t="s">
        <v>787</v>
      </c>
      <c r="J393" t="s">
        <v>788</v>
      </c>
      <c r="K393" t="s">
        <v>19052</v>
      </c>
      <c r="L393">
        <v>4510</v>
      </c>
      <c r="M393" t="s">
        <v>187</v>
      </c>
      <c r="N393" t="s">
        <v>789</v>
      </c>
      <c r="P393" t="s">
        <v>98</v>
      </c>
      <c r="Q393">
        <v>1242</v>
      </c>
      <c r="R393" t="s">
        <v>96</v>
      </c>
      <c r="S393" t="s">
        <v>95</v>
      </c>
      <c r="T393" t="str">
        <f>IF(Transcripts[[#This Row],[List?]]="Y", Transcripts[[#This Row],[RefSeq mRNA ID]]&amp;IF(Transcripts[[#This Row],[Preferred?]]="Y", " (Preferred)", ""), "")</f>
        <v>NM_001287248.1</v>
      </c>
      <c r="V393" s="43" t="s">
        <v>18384</v>
      </c>
      <c r="W393" s="43" t="e">
        <f t="array" ref="W393">INDEX(Table6[#Data], MATCH(1, ISNUMBER(SEARCH(Transcripts[[#This Row],[RefSeq mRNA ID]], Table6['#name])), 0), 1)</f>
        <v>#N/A</v>
      </c>
      <c r="X393" s="43"/>
      <c r="Y393" s="43"/>
      <c r="Z393" t="s">
        <v>8227</v>
      </c>
      <c r="AC393" t="s">
        <v>8183</v>
      </c>
      <c r="AD393" t="s">
        <v>27</v>
      </c>
      <c r="AE393" t="s">
        <v>8227</v>
      </c>
      <c r="AH393" t="s">
        <v>19363</v>
      </c>
      <c r="AI393" t="s">
        <v>2887</v>
      </c>
      <c r="AJ393">
        <v>9156</v>
      </c>
    </row>
    <row r="394" spans="8:36" hidden="1" x14ac:dyDescent="0.3">
      <c r="H394" t="s">
        <v>119</v>
      </c>
      <c r="I394" t="s">
        <v>790</v>
      </c>
      <c r="L394">
        <v>2023</v>
      </c>
      <c r="M394" t="s">
        <v>193</v>
      </c>
      <c r="N394" t="s">
        <v>791</v>
      </c>
      <c r="P394" t="s">
        <v>98</v>
      </c>
      <c r="Q394">
        <v>0</v>
      </c>
      <c r="R394" t="s">
        <v>96</v>
      </c>
      <c r="S394" t="s">
        <v>96</v>
      </c>
      <c r="T394" t="str">
        <f>IF(Transcripts[[#This Row],[List?]]="Y", Transcripts[[#This Row],[RefSeq mRNA ID]]&amp;IF(Transcripts[[#This Row],[Preferred?]]="Y", " (Preferred)", ""), "")</f>
        <v/>
      </c>
      <c r="V394" s="43" t="s">
        <v>18384</v>
      </c>
      <c r="W394" s="43" t="e">
        <f t="array" ref="W394">INDEX(Table6[#Data], MATCH(1, ISNUMBER(SEARCH(Transcripts[[#This Row],[RefSeq mRNA ID]], Table6['#name])), 0), 1)</f>
        <v>#N/A</v>
      </c>
      <c r="X394" s="43"/>
      <c r="Y394" s="43"/>
      <c r="Z394" t="s">
        <v>8217</v>
      </c>
      <c r="AA394" t="s">
        <v>8218</v>
      </c>
      <c r="AB394">
        <v>249</v>
      </c>
      <c r="AC394" t="s">
        <v>8183</v>
      </c>
      <c r="AD394" t="s">
        <v>27</v>
      </c>
      <c r="AE394" t="s">
        <v>10220</v>
      </c>
      <c r="AH394" t="s">
        <v>19364</v>
      </c>
      <c r="AI394" t="s">
        <v>2887</v>
      </c>
      <c r="AJ394">
        <v>9156</v>
      </c>
    </row>
    <row r="395" spans="8:36" hidden="1" x14ac:dyDescent="0.3">
      <c r="H395" t="s">
        <v>119</v>
      </c>
      <c r="I395" t="s">
        <v>792</v>
      </c>
      <c r="L395">
        <v>1024</v>
      </c>
      <c r="M395" t="s">
        <v>193</v>
      </c>
      <c r="N395" t="s">
        <v>793</v>
      </c>
      <c r="P395" t="s">
        <v>98</v>
      </c>
      <c r="Q395">
        <v>0</v>
      </c>
      <c r="R395" t="s">
        <v>96</v>
      </c>
      <c r="S395" t="s">
        <v>96</v>
      </c>
      <c r="T395" t="str">
        <f>IF(Transcripts[[#This Row],[List?]]="Y", Transcripts[[#This Row],[RefSeq mRNA ID]]&amp;IF(Transcripts[[#This Row],[Preferred?]]="Y", " (Preferred)", ""), "")</f>
        <v/>
      </c>
      <c r="V395" s="43" t="s">
        <v>18384</v>
      </c>
      <c r="W395" s="43" t="e">
        <f t="array" ref="W395">INDEX(Table6[#Data], MATCH(1, ISNUMBER(SEARCH(Transcripts[[#This Row],[RefSeq mRNA ID]], Table6['#name])), 0), 1)</f>
        <v>#N/A</v>
      </c>
      <c r="X395" s="43"/>
      <c r="Y395" s="43"/>
      <c r="Z395" t="s">
        <v>8187</v>
      </c>
      <c r="AC395" t="s">
        <v>8183</v>
      </c>
      <c r="AD395" t="s">
        <v>27</v>
      </c>
      <c r="AE395" t="s">
        <v>8187</v>
      </c>
      <c r="AH395" t="s">
        <v>19365</v>
      </c>
      <c r="AI395" t="s">
        <v>2887</v>
      </c>
      <c r="AJ395">
        <v>9156</v>
      </c>
    </row>
    <row r="396" spans="8:36" hidden="1" x14ac:dyDescent="0.3">
      <c r="H396" t="s">
        <v>119</v>
      </c>
      <c r="I396" t="s">
        <v>794</v>
      </c>
      <c r="L396">
        <v>866</v>
      </c>
      <c r="M396" t="s">
        <v>193</v>
      </c>
      <c r="N396" t="s">
        <v>795</v>
      </c>
      <c r="P396" t="s">
        <v>98</v>
      </c>
      <c r="Q396">
        <v>0</v>
      </c>
      <c r="R396" t="s">
        <v>96</v>
      </c>
      <c r="S396" t="s">
        <v>96</v>
      </c>
      <c r="T396" t="str">
        <f>IF(Transcripts[[#This Row],[List?]]="Y", Transcripts[[#This Row],[RefSeq mRNA ID]]&amp;IF(Transcripts[[#This Row],[Preferred?]]="Y", " (Preferred)", ""), "")</f>
        <v/>
      </c>
      <c r="V396" s="43" t="s">
        <v>18384</v>
      </c>
      <c r="W396" s="43" t="e">
        <f t="array" ref="W396">INDEX(Table6[#Data], MATCH(1, ISNUMBER(SEARCH(Transcripts[[#This Row],[RefSeq mRNA ID]], Table6['#name])), 0), 1)</f>
        <v>#N/A</v>
      </c>
      <c r="X396" s="43"/>
      <c r="Y396" s="43"/>
      <c r="Z396" t="s">
        <v>8191</v>
      </c>
      <c r="AA396" t="s">
        <v>8192</v>
      </c>
      <c r="AB396">
        <v>1659</v>
      </c>
      <c r="AC396" t="s">
        <v>8183</v>
      </c>
      <c r="AD396" t="s">
        <v>27</v>
      </c>
      <c r="AE396" t="s">
        <v>10221</v>
      </c>
      <c r="AH396" t="s">
        <v>19366</v>
      </c>
      <c r="AI396" t="s">
        <v>135</v>
      </c>
      <c r="AJ396">
        <v>2146</v>
      </c>
    </row>
    <row r="397" spans="8:36" hidden="1" x14ac:dyDescent="0.3">
      <c r="H397" t="s">
        <v>119</v>
      </c>
      <c r="I397" t="s">
        <v>796</v>
      </c>
      <c r="L397">
        <v>577</v>
      </c>
      <c r="M397" t="s">
        <v>193</v>
      </c>
      <c r="N397" t="s">
        <v>797</v>
      </c>
      <c r="P397" t="s">
        <v>98</v>
      </c>
      <c r="Q397">
        <v>0</v>
      </c>
      <c r="R397" t="s">
        <v>96</v>
      </c>
      <c r="S397" t="s">
        <v>96</v>
      </c>
      <c r="T397" t="str">
        <f>IF(Transcripts[[#This Row],[List?]]="Y", Transcripts[[#This Row],[RefSeq mRNA ID]]&amp;IF(Transcripts[[#This Row],[Preferred?]]="Y", " (Preferred)", ""), "")</f>
        <v/>
      </c>
      <c r="V397" s="43" t="s">
        <v>18384</v>
      </c>
      <c r="W397" s="43" t="e">
        <f t="array" ref="W397">INDEX(Table6[#Data], MATCH(1, ISNUMBER(SEARCH(Transcripts[[#This Row],[RefSeq mRNA ID]], Table6['#name])), 0), 1)</f>
        <v>#N/A</v>
      </c>
      <c r="X397" s="43"/>
      <c r="Y397" s="43"/>
      <c r="Z397" t="s">
        <v>8202</v>
      </c>
      <c r="AA397" t="s">
        <v>8203</v>
      </c>
      <c r="AB397">
        <v>534</v>
      </c>
      <c r="AC397" t="s">
        <v>8183</v>
      </c>
      <c r="AD397" t="s">
        <v>27</v>
      </c>
      <c r="AE397" t="s">
        <v>10222</v>
      </c>
      <c r="AH397" t="s">
        <v>19367</v>
      </c>
      <c r="AI397" t="s">
        <v>135</v>
      </c>
      <c r="AJ397">
        <v>2146</v>
      </c>
    </row>
    <row r="398" spans="8:36" hidden="1" x14ac:dyDescent="0.3">
      <c r="H398" t="s">
        <v>119</v>
      </c>
      <c r="I398" t="s">
        <v>798</v>
      </c>
      <c r="L398">
        <v>533</v>
      </c>
      <c r="M398" t="s">
        <v>193</v>
      </c>
      <c r="N398" t="s">
        <v>799</v>
      </c>
      <c r="P398" t="s">
        <v>98</v>
      </c>
      <c r="Q398">
        <v>0</v>
      </c>
      <c r="R398" t="s">
        <v>96</v>
      </c>
      <c r="S398" t="s">
        <v>96</v>
      </c>
      <c r="T398" t="str">
        <f>IF(Transcripts[[#This Row],[List?]]="Y", Transcripts[[#This Row],[RefSeq mRNA ID]]&amp;IF(Transcripts[[#This Row],[Preferred?]]="Y", " (Preferred)", ""), "")</f>
        <v/>
      </c>
      <c r="V398" s="43" t="s">
        <v>18384</v>
      </c>
      <c r="W398" s="43" t="e">
        <f t="array" ref="W398">INDEX(Table6[#Data], MATCH(1, ISNUMBER(SEARCH(Transcripts[[#This Row],[RefSeq mRNA ID]], Table6['#name])), 0), 1)</f>
        <v>#N/A</v>
      </c>
      <c r="X398" s="43"/>
      <c r="Y398" s="43"/>
      <c r="Z398" t="s">
        <v>5252</v>
      </c>
      <c r="AA398" t="s">
        <v>5253</v>
      </c>
      <c r="AB398">
        <v>1668</v>
      </c>
      <c r="AC398" t="s">
        <v>5229</v>
      </c>
      <c r="AD398" t="s">
        <v>27</v>
      </c>
      <c r="AE398" t="s">
        <v>10223</v>
      </c>
      <c r="AH398" t="s">
        <v>19368</v>
      </c>
      <c r="AI398" t="s">
        <v>135</v>
      </c>
      <c r="AJ398">
        <v>2146</v>
      </c>
    </row>
    <row r="399" spans="8:36" hidden="1" x14ac:dyDescent="0.3">
      <c r="H399" t="s">
        <v>119</v>
      </c>
      <c r="I399" t="s">
        <v>808</v>
      </c>
      <c r="L399">
        <v>1683</v>
      </c>
      <c r="M399" t="s">
        <v>210</v>
      </c>
      <c r="N399" t="s">
        <v>809</v>
      </c>
      <c r="P399" t="s">
        <v>98</v>
      </c>
      <c r="Q399">
        <v>0</v>
      </c>
      <c r="R399" t="s">
        <v>96</v>
      </c>
      <c r="S399" t="s">
        <v>96</v>
      </c>
      <c r="T399" t="str">
        <f>IF(Transcripts[[#This Row],[List?]]="Y", Transcripts[[#This Row],[RefSeq mRNA ID]]&amp;IF(Transcripts[[#This Row],[Preferred?]]="Y", " (Preferred)", ""), "")</f>
        <v/>
      </c>
      <c r="V399" s="43" t="s">
        <v>18384</v>
      </c>
      <c r="W399" s="43" t="e">
        <f t="array" ref="W399">INDEX(Table6[#Data], MATCH(1, ISNUMBER(SEARCH(Transcripts[[#This Row],[RefSeq mRNA ID]], Table6['#name])), 0), 1)</f>
        <v>#N/A</v>
      </c>
      <c r="X399" s="43"/>
      <c r="Y399" s="43"/>
      <c r="Z399" t="s">
        <v>5262</v>
      </c>
      <c r="AA399" t="s">
        <v>5263</v>
      </c>
      <c r="AB399">
        <v>1728</v>
      </c>
      <c r="AC399" t="s">
        <v>5229</v>
      </c>
      <c r="AD399" t="s">
        <v>27</v>
      </c>
      <c r="AE399" t="s">
        <v>10224</v>
      </c>
      <c r="AH399" t="s">
        <v>19369</v>
      </c>
      <c r="AI399" t="s">
        <v>135</v>
      </c>
      <c r="AJ399">
        <v>2146</v>
      </c>
    </row>
    <row r="400" spans="8:36" hidden="1" x14ac:dyDescent="0.3">
      <c r="H400" t="s">
        <v>119</v>
      </c>
      <c r="I400" t="s">
        <v>810</v>
      </c>
      <c r="L400">
        <v>747</v>
      </c>
      <c r="M400" t="s">
        <v>210</v>
      </c>
      <c r="N400" t="s">
        <v>811</v>
      </c>
      <c r="P400" t="s">
        <v>98</v>
      </c>
      <c r="Q400">
        <v>0</v>
      </c>
      <c r="R400" t="s">
        <v>96</v>
      </c>
      <c r="S400" t="s">
        <v>96</v>
      </c>
      <c r="T400" t="str">
        <f>IF(Transcripts[[#This Row],[List?]]="Y", Transcripts[[#This Row],[RefSeq mRNA ID]]&amp;IF(Transcripts[[#This Row],[Preferred?]]="Y", " (Preferred)", ""), "")</f>
        <v/>
      </c>
      <c r="V400" s="43" t="s">
        <v>18384</v>
      </c>
      <c r="W400" s="43" t="e">
        <f t="array" ref="W400">INDEX(Table6[#Data], MATCH(1, ISNUMBER(SEARCH(Transcripts[[#This Row],[RefSeq mRNA ID]], Table6['#name])), 0), 1)</f>
        <v>#N/A</v>
      </c>
      <c r="X400" s="43"/>
      <c r="Y400" s="43"/>
      <c r="Z400" t="s">
        <v>5241</v>
      </c>
      <c r="AA400" t="s">
        <v>5242</v>
      </c>
      <c r="AB400">
        <v>1833</v>
      </c>
      <c r="AC400" t="s">
        <v>5229</v>
      </c>
      <c r="AD400" t="s">
        <v>27</v>
      </c>
      <c r="AE400" t="s">
        <v>10225</v>
      </c>
      <c r="AH400" t="s">
        <v>19370</v>
      </c>
      <c r="AI400" t="s">
        <v>135</v>
      </c>
      <c r="AJ400">
        <v>2146</v>
      </c>
    </row>
    <row r="401" spans="8:36" hidden="1" x14ac:dyDescent="0.3">
      <c r="H401" t="s">
        <v>115</v>
      </c>
      <c r="I401" t="s">
        <v>821</v>
      </c>
      <c r="J401" t="s">
        <v>822</v>
      </c>
      <c r="K401" t="s">
        <v>18913</v>
      </c>
      <c r="L401">
        <v>2480</v>
      </c>
      <c r="M401" t="s">
        <v>27</v>
      </c>
      <c r="N401" t="s">
        <v>18385</v>
      </c>
      <c r="P401" t="s">
        <v>823</v>
      </c>
      <c r="Q401">
        <v>2301</v>
      </c>
      <c r="R401" t="s">
        <v>95</v>
      </c>
      <c r="S401" t="s">
        <v>95</v>
      </c>
      <c r="T401" t="str">
        <f>IF(Transcripts[[#This Row],[List?]]="Y", Transcripts[[#This Row],[RefSeq mRNA ID]]&amp;IF(Transcripts[[#This Row],[Preferred?]]="Y", " (Preferred)", ""), "")</f>
        <v>NM_004333.5 (Preferred)</v>
      </c>
      <c r="V401" s="43" t="s">
        <v>18386</v>
      </c>
      <c r="W401" s="43" t="e">
        <f t="array" ref="W401">INDEX(Table6[#Data], MATCH(1, ISNUMBER(SEARCH(Transcripts[[#This Row],[RefSeq mRNA ID]], Table6['#name])), 0), 1)</f>
        <v>#N/A</v>
      </c>
      <c r="X401" s="43"/>
      <c r="Y401" s="43"/>
      <c r="Z401" t="s">
        <v>5258</v>
      </c>
      <c r="AA401" t="s">
        <v>5259</v>
      </c>
      <c r="AB401">
        <v>1833</v>
      </c>
      <c r="AC401" t="s">
        <v>5229</v>
      </c>
      <c r="AD401" t="s">
        <v>27</v>
      </c>
      <c r="AE401" t="s">
        <v>10226</v>
      </c>
      <c r="AH401" t="s">
        <v>19371</v>
      </c>
      <c r="AI401" t="s">
        <v>2988</v>
      </c>
      <c r="AJ401">
        <v>84142</v>
      </c>
    </row>
    <row r="402" spans="8:36" hidden="1" x14ac:dyDescent="0.3">
      <c r="H402" t="s">
        <v>115</v>
      </c>
      <c r="I402" t="s">
        <v>818</v>
      </c>
      <c r="J402" t="s">
        <v>819</v>
      </c>
      <c r="K402" t="s">
        <v>18914</v>
      </c>
      <c r="L402">
        <v>8294</v>
      </c>
      <c r="M402" t="s">
        <v>27</v>
      </c>
      <c r="N402" t="s">
        <v>820</v>
      </c>
      <c r="Q402">
        <v>1127</v>
      </c>
      <c r="R402" t="s">
        <v>96</v>
      </c>
      <c r="S402" t="s">
        <v>95</v>
      </c>
      <c r="T402" t="str">
        <f>IF(Transcripts[[#This Row],[List?]]="Y", Transcripts[[#This Row],[RefSeq mRNA ID]]&amp;IF(Transcripts[[#This Row],[Preferred?]]="Y", " (Preferred)", ""), "")</f>
        <v>NM_001354609.1</v>
      </c>
      <c r="V402" s="43" t="s">
        <v>18386</v>
      </c>
      <c r="W402" s="43" t="e">
        <f t="array" ref="W402">INDEX(Table6[#Data], MATCH(1, ISNUMBER(SEARCH(Transcripts[[#This Row],[RefSeq mRNA ID]], Table6['#name])), 0), 1)</f>
        <v>#N/A</v>
      </c>
      <c r="X402" s="43"/>
      <c r="Y402" s="43"/>
      <c r="Z402" t="s">
        <v>5246</v>
      </c>
      <c r="AA402" t="s">
        <v>5247</v>
      </c>
      <c r="AB402">
        <v>1833</v>
      </c>
      <c r="AC402" t="s">
        <v>5229</v>
      </c>
      <c r="AD402" t="s">
        <v>27</v>
      </c>
      <c r="AE402" t="s">
        <v>10227</v>
      </c>
      <c r="AH402" t="s">
        <v>19372</v>
      </c>
      <c r="AI402" t="s">
        <v>2988</v>
      </c>
      <c r="AJ402">
        <v>84142</v>
      </c>
    </row>
    <row r="403" spans="8:36" hidden="1" x14ac:dyDescent="0.3">
      <c r="H403" t="s">
        <v>115</v>
      </c>
      <c r="I403" t="s">
        <v>812</v>
      </c>
      <c r="J403" t="s">
        <v>813</v>
      </c>
      <c r="L403">
        <v>2336</v>
      </c>
      <c r="M403" t="s">
        <v>187</v>
      </c>
      <c r="N403" t="s">
        <v>814</v>
      </c>
      <c r="P403" t="s">
        <v>98</v>
      </c>
      <c r="Q403">
        <v>585</v>
      </c>
      <c r="R403" t="s">
        <v>96</v>
      </c>
      <c r="S403" t="s">
        <v>96</v>
      </c>
      <c r="T403" t="str">
        <f>IF(Transcripts[[#This Row],[List?]]="Y", Transcripts[[#This Row],[RefSeq mRNA ID]]&amp;IF(Transcripts[[#This Row],[Preferred?]]="Y", " (Preferred)", ""), "")</f>
        <v/>
      </c>
      <c r="V403" s="43" t="s">
        <v>18386</v>
      </c>
      <c r="W403" s="43" t="e">
        <f t="array" ref="W403">INDEX(Table6[#Data], MATCH(1, ISNUMBER(SEARCH(Transcripts[[#This Row],[RefSeq mRNA ID]], Table6['#name])), 0), 1)</f>
        <v>#N/A</v>
      </c>
      <c r="X403" s="43"/>
      <c r="Y403" s="43"/>
      <c r="Z403" t="s">
        <v>5265</v>
      </c>
      <c r="AA403" t="s">
        <v>5266</v>
      </c>
      <c r="AB403">
        <v>1848</v>
      </c>
      <c r="AC403" t="s">
        <v>5229</v>
      </c>
      <c r="AD403" t="s">
        <v>27</v>
      </c>
      <c r="AE403" t="s">
        <v>10228</v>
      </c>
      <c r="AH403" t="s">
        <v>19373</v>
      </c>
      <c r="AI403" t="s">
        <v>3011</v>
      </c>
      <c r="AJ403">
        <v>54855</v>
      </c>
    </row>
    <row r="404" spans="8:36" hidden="1" x14ac:dyDescent="0.3">
      <c r="H404" t="s">
        <v>115</v>
      </c>
      <c r="I404" t="s">
        <v>815</v>
      </c>
      <c r="J404" t="s">
        <v>816</v>
      </c>
      <c r="L404">
        <v>743</v>
      </c>
      <c r="M404" t="s">
        <v>187</v>
      </c>
      <c r="N404" t="s">
        <v>817</v>
      </c>
      <c r="P404" t="s">
        <v>98</v>
      </c>
      <c r="Q404">
        <v>309</v>
      </c>
      <c r="R404" t="s">
        <v>96</v>
      </c>
      <c r="S404" t="s">
        <v>96</v>
      </c>
      <c r="T404" t="str">
        <f>IF(Transcripts[[#This Row],[List?]]="Y", Transcripts[[#This Row],[RefSeq mRNA ID]]&amp;IF(Transcripts[[#This Row],[Preferred?]]="Y", " (Preferred)", ""), "")</f>
        <v/>
      </c>
      <c r="V404" s="43" t="s">
        <v>18386</v>
      </c>
      <c r="W404" s="43" t="e">
        <f t="array" ref="W404">INDEX(Table6[#Data], MATCH(1, ISNUMBER(SEARCH(Transcripts[[#This Row],[RefSeq mRNA ID]], Table6['#name])), 0), 1)</f>
        <v>#N/A</v>
      </c>
      <c r="X404" s="43"/>
      <c r="Y404" s="43"/>
      <c r="Z404" t="s">
        <v>5230</v>
      </c>
      <c r="AC404" t="s">
        <v>5229</v>
      </c>
      <c r="AD404" t="s">
        <v>27</v>
      </c>
      <c r="AE404" t="s">
        <v>5230</v>
      </c>
      <c r="AH404" t="s">
        <v>19374</v>
      </c>
      <c r="AI404" t="s">
        <v>3016</v>
      </c>
      <c r="AJ404">
        <v>158724</v>
      </c>
    </row>
    <row r="405" spans="8:36" hidden="1" x14ac:dyDescent="0.3">
      <c r="H405" t="s">
        <v>115</v>
      </c>
      <c r="I405" t="s">
        <v>824</v>
      </c>
      <c r="L405">
        <v>1058</v>
      </c>
      <c r="M405" t="s">
        <v>210</v>
      </c>
      <c r="N405" t="s">
        <v>825</v>
      </c>
      <c r="P405" t="s">
        <v>98</v>
      </c>
      <c r="Q405">
        <v>0</v>
      </c>
      <c r="R405" t="s">
        <v>96</v>
      </c>
      <c r="S405" t="s">
        <v>96</v>
      </c>
      <c r="T405" t="str">
        <f>IF(Transcripts[[#This Row],[List?]]="Y", Transcripts[[#This Row],[RefSeq mRNA ID]]&amp;IF(Transcripts[[#This Row],[Preferred?]]="Y", " (Preferred)", ""), "")</f>
        <v/>
      </c>
      <c r="V405" s="43" t="s">
        <v>18386</v>
      </c>
      <c r="W405" s="43" t="e">
        <f t="array" ref="W405">INDEX(Table6[#Data], MATCH(1, ISNUMBER(SEARCH(Transcripts[[#This Row],[RefSeq mRNA ID]], Table6['#name])), 0), 1)</f>
        <v>#N/A</v>
      </c>
      <c r="X405" s="43"/>
      <c r="Y405" s="43"/>
      <c r="Z405" t="s">
        <v>5232</v>
      </c>
      <c r="AC405" t="s">
        <v>5229</v>
      </c>
      <c r="AD405" t="s">
        <v>27</v>
      </c>
      <c r="AE405" t="s">
        <v>5232</v>
      </c>
      <c r="AH405" t="s">
        <v>19375</v>
      </c>
      <c r="AI405" t="s">
        <v>3021</v>
      </c>
      <c r="AJ405">
        <v>2175</v>
      </c>
    </row>
    <row r="406" spans="8:36" hidden="1" x14ac:dyDescent="0.3">
      <c r="H406" t="s">
        <v>146</v>
      </c>
      <c r="I406" t="s">
        <v>853</v>
      </c>
      <c r="J406" t="s">
        <v>854</v>
      </c>
      <c r="K406" t="s">
        <v>19056</v>
      </c>
      <c r="L406">
        <v>5936</v>
      </c>
      <c r="M406" t="s">
        <v>27</v>
      </c>
      <c r="N406" t="s">
        <v>855</v>
      </c>
      <c r="P406" t="s">
        <v>856</v>
      </c>
      <c r="Q406">
        <v>5655</v>
      </c>
      <c r="R406" t="s">
        <v>96</v>
      </c>
      <c r="S406" t="s">
        <v>95</v>
      </c>
      <c r="T406" t="str">
        <f>IF(Transcripts[[#This Row],[List?]]="Y", Transcripts[[#This Row],[RefSeq mRNA ID]]&amp;IF(Transcripts[[#This Row],[Preferred?]]="Y", " (Preferred)", ""), "")</f>
        <v>NM_007300.3</v>
      </c>
      <c r="V406" s="43" t="s">
        <v>18387</v>
      </c>
      <c r="W406" s="43" t="e">
        <f t="array" ref="W406">INDEX(Table6[#Data], MATCH(1, ISNUMBER(SEARCH(Transcripts[[#This Row],[RefSeq mRNA ID]], Table6['#name])), 0), 1)</f>
        <v>#N/A</v>
      </c>
      <c r="X406" s="43"/>
      <c r="Y406" s="43"/>
      <c r="Z406" t="s">
        <v>5268</v>
      </c>
      <c r="AA406" t="s">
        <v>5269</v>
      </c>
      <c r="AB406">
        <v>1039</v>
      </c>
      <c r="AC406" t="s">
        <v>5229</v>
      </c>
      <c r="AD406" t="s">
        <v>27</v>
      </c>
      <c r="AE406" t="s">
        <v>10229</v>
      </c>
      <c r="AH406" t="s">
        <v>19376</v>
      </c>
      <c r="AI406" t="s">
        <v>3021</v>
      </c>
      <c r="AJ406">
        <v>2175</v>
      </c>
    </row>
    <row r="407" spans="8:36" hidden="1" x14ac:dyDescent="0.3">
      <c r="H407" t="s">
        <v>146</v>
      </c>
      <c r="I407" t="s">
        <v>842</v>
      </c>
      <c r="J407" t="s">
        <v>843</v>
      </c>
      <c r="K407" t="s">
        <v>19053</v>
      </c>
      <c r="L407">
        <v>7094</v>
      </c>
      <c r="M407" t="s">
        <v>27</v>
      </c>
      <c r="N407" t="s">
        <v>844</v>
      </c>
      <c r="O407" t="s">
        <v>845</v>
      </c>
      <c r="P407" t="s">
        <v>846</v>
      </c>
      <c r="Q407">
        <v>5592</v>
      </c>
      <c r="R407" t="s">
        <v>95</v>
      </c>
      <c r="S407" t="s">
        <v>95</v>
      </c>
      <c r="T407" t="str">
        <f>IF(Transcripts[[#This Row],[List?]]="Y", Transcripts[[#This Row],[RefSeq mRNA ID]]&amp;IF(Transcripts[[#This Row],[Preferred?]]="Y", " (Preferred)", ""), "")</f>
        <v>NM_007294.3 (Preferred)</v>
      </c>
      <c r="V407" s="43" t="s">
        <v>18387</v>
      </c>
      <c r="W407" s="43" t="e">
        <f t="array" ref="W407">INDEX(Table6[#Data], MATCH(1, ISNUMBER(SEARCH(Transcripts[[#This Row],[RefSeq mRNA ID]], Table6['#name])), 0), 1)</f>
        <v>#N/A</v>
      </c>
      <c r="X407" s="43"/>
      <c r="Y407" s="43"/>
      <c r="Z407" t="s">
        <v>5274</v>
      </c>
      <c r="AA407" t="s">
        <v>5275</v>
      </c>
      <c r="AB407">
        <v>843</v>
      </c>
      <c r="AC407" t="s">
        <v>5229</v>
      </c>
      <c r="AD407" t="s">
        <v>27</v>
      </c>
      <c r="AE407" t="s">
        <v>10230</v>
      </c>
      <c r="AH407" t="s">
        <v>19377</v>
      </c>
      <c r="AI407" t="s">
        <v>3021</v>
      </c>
      <c r="AJ407">
        <v>2175</v>
      </c>
    </row>
    <row r="408" spans="8:36" hidden="1" x14ac:dyDescent="0.3">
      <c r="H408" t="s">
        <v>146</v>
      </c>
      <c r="I408" t="s">
        <v>857</v>
      </c>
      <c r="J408" t="s">
        <v>858</v>
      </c>
      <c r="L408">
        <v>5732</v>
      </c>
      <c r="M408" t="s">
        <v>27</v>
      </c>
      <c r="N408" t="s">
        <v>859</v>
      </c>
      <c r="P408" t="s">
        <v>860</v>
      </c>
      <c r="Q408">
        <v>5451</v>
      </c>
      <c r="R408" t="s">
        <v>96</v>
      </c>
      <c r="S408" t="s">
        <v>96</v>
      </c>
      <c r="T408" t="str">
        <f>IF(Transcripts[[#This Row],[List?]]="Y", Transcripts[[#This Row],[RefSeq mRNA ID]]&amp;IF(Transcripts[[#This Row],[Preferred?]]="Y", " (Preferred)", ""), "")</f>
        <v/>
      </c>
      <c r="V408" s="43" t="s">
        <v>18387</v>
      </c>
      <c r="W408" s="43" t="e">
        <f t="array" ref="W408">INDEX(Table6[#Data], MATCH(1, ISNUMBER(SEARCH(Transcripts[[#This Row],[RefSeq mRNA ID]], Table6['#name])), 0), 1)</f>
        <v>#N/A</v>
      </c>
      <c r="X408" s="43"/>
      <c r="Y408" s="43"/>
      <c r="Z408" t="s">
        <v>5277</v>
      </c>
      <c r="AA408" t="s">
        <v>5278</v>
      </c>
      <c r="AB408">
        <v>783</v>
      </c>
      <c r="AC408" t="s">
        <v>5229</v>
      </c>
      <c r="AD408" t="s">
        <v>27</v>
      </c>
      <c r="AE408" t="s">
        <v>10231</v>
      </c>
      <c r="AH408" t="s">
        <v>19378</v>
      </c>
      <c r="AI408" t="s">
        <v>3112</v>
      </c>
      <c r="AJ408">
        <v>2176</v>
      </c>
    </row>
    <row r="409" spans="8:36" hidden="1" x14ac:dyDescent="0.3">
      <c r="H409" t="s">
        <v>146</v>
      </c>
      <c r="I409" t="s">
        <v>847</v>
      </c>
      <c r="J409" t="s">
        <v>848</v>
      </c>
      <c r="L409">
        <v>6451</v>
      </c>
      <c r="M409" t="s">
        <v>27</v>
      </c>
      <c r="N409" t="s">
        <v>849</v>
      </c>
      <c r="Q409">
        <v>4875</v>
      </c>
      <c r="R409" t="s">
        <v>96</v>
      </c>
      <c r="S409" t="s">
        <v>96</v>
      </c>
      <c r="T409" t="str">
        <f>IF(Transcripts[[#This Row],[List?]]="Y", Transcripts[[#This Row],[RefSeq mRNA ID]]&amp;IF(Transcripts[[#This Row],[Preferred?]]="Y", " (Preferred)", ""), "")</f>
        <v/>
      </c>
      <c r="V409" s="43" t="s">
        <v>18387</v>
      </c>
      <c r="W409" s="43" t="e">
        <f t="array" ref="W409">INDEX(Table6[#Data], MATCH(1, ISNUMBER(SEARCH(Transcripts[[#This Row],[RefSeq mRNA ID]], Table6['#name])), 0), 1)</f>
        <v>#N/A</v>
      </c>
      <c r="X409" s="43"/>
      <c r="Y409" s="43"/>
      <c r="Z409" t="s">
        <v>5271</v>
      </c>
      <c r="AA409" t="s">
        <v>5272</v>
      </c>
      <c r="AB409">
        <v>440</v>
      </c>
      <c r="AC409" t="s">
        <v>5229</v>
      </c>
      <c r="AD409" t="s">
        <v>27</v>
      </c>
      <c r="AE409" t="s">
        <v>10232</v>
      </c>
      <c r="AH409" t="s">
        <v>19379</v>
      </c>
      <c r="AI409" t="s">
        <v>3112</v>
      </c>
      <c r="AJ409">
        <v>2176</v>
      </c>
    </row>
    <row r="410" spans="8:36" hidden="1" x14ac:dyDescent="0.3">
      <c r="H410" t="s">
        <v>146</v>
      </c>
      <c r="I410" t="s">
        <v>850</v>
      </c>
      <c r="J410" t="s">
        <v>851</v>
      </c>
      <c r="L410">
        <v>6411</v>
      </c>
      <c r="M410" t="s">
        <v>27</v>
      </c>
      <c r="N410" t="s">
        <v>852</v>
      </c>
      <c r="Q410">
        <v>4797</v>
      </c>
      <c r="R410" t="s">
        <v>96</v>
      </c>
      <c r="S410" t="s">
        <v>96</v>
      </c>
      <c r="T410" t="str">
        <f>IF(Transcripts[[#This Row],[List?]]="Y", Transcripts[[#This Row],[RefSeq mRNA ID]]&amp;IF(Transcripts[[#This Row],[Preferred?]]="Y", " (Preferred)", ""), "")</f>
        <v/>
      </c>
      <c r="V410" s="43" t="s">
        <v>18387</v>
      </c>
      <c r="W410" s="43" t="e">
        <f t="array" ref="W410">INDEX(Table6[#Data], MATCH(1, ISNUMBER(SEARCH(Transcripts[[#This Row],[RefSeq mRNA ID]], Table6['#name])), 0), 1)</f>
        <v>#N/A</v>
      </c>
      <c r="X410" s="43"/>
      <c r="Y410" s="43"/>
      <c r="Z410" t="s">
        <v>5280</v>
      </c>
      <c r="AA410" t="s">
        <v>5281</v>
      </c>
      <c r="AB410">
        <v>440</v>
      </c>
      <c r="AC410" t="s">
        <v>5229</v>
      </c>
      <c r="AD410" t="s">
        <v>27</v>
      </c>
      <c r="AE410" t="s">
        <v>10233</v>
      </c>
      <c r="AH410" t="s">
        <v>19380</v>
      </c>
      <c r="AI410" t="s">
        <v>3112</v>
      </c>
      <c r="AJ410">
        <v>2176</v>
      </c>
    </row>
    <row r="411" spans="8:36" hidden="1" x14ac:dyDescent="0.3">
      <c r="H411" t="s">
        <v>146</v>
      </c>
      <c r="I411" t="s">
        <v>839</v>
      </c>
      <c r="J411" t="s">
        <v>840</v>
      </c>
      <c r="K411" t="s">
        <v>19054</v>
      </c>
      <c r="L411">
        <v>7114</v>
      </c>
      <c r="M411" t="s">
        <v>27</v>
      </c>
      <c r="N411" t="s">
        <v>841</v>
      </c>
      <c r="Q411">
        <v>4704</v>
      </c>
      <c r="R411" t="s">
        <v>96</v>
      </c>
      <c r="S411" t="s">
        <v>95</v>
      </c>
      <c r="T411" t="str">
        <f>IF(Transcripts[[#This Row],[List?]]="Y", Transcripts[[#This Row],[RefSeq mRNA ID]]&amp;IF(Transcripts[[#This Row],[Preferred?]]="Y", " (Preferred)", ""), "")</f>
        <v>NM_007297.3</v>
      </c>
      <c r="V411" s="43" t="s">
        <v>18387</v>
      </c>
      <c r="W411" s="43" t="e">
        <f t="array" ref="W411">INDEX(Table6[#Data], MATCH(1, ISNUMBER(SEARCH(Transcripts[[#This Row],[RefSeq mRNA ID]], Table6['#name])), 0), 1)</f>
        <v>#N/A</v>
      </c>
      <c r="X411" s="43"/>
      <c r="Y411" s="43"/>
      <c r="Z411" t="s">
        <v>5234</v>
      </c>
      <c r="AA411" t="s">
        <v>5235</v>
      </c>
      <c r="AB411">
        <v>1848</v>
      </c>
      <c r="AC411" t="s">
        <v>5229</v>
      </c>
      <c r="AD411" t="s">
        <v>27</v>
      </c>
      <c r="AE411" t="s">
        <v>10234</v>
      </c>
      <c r="AH411" t="s">
        <v>19381</v>
      </c>
      <c r="AI411" t="s">
        <v>3138</v>
      </c>
      <c r="AJ411">
        <v>2177</v>
      </c>
    </row>
    <row r="412" spans="8:36" hidden="1" x14ac:dyDescent="0.3">
      <c r="H412" t="s">
        <v>146</v>
      </c>
      <c r="I412" t="s">
        <v>871</v>
      </c>
      <c r="J412" t="s">
        <v>872</v>
      </c>
      <c r="K412" t="s">
        <v>19055</v>
      </c>
      <c r="L412">
        <v>2379</v>
      </c>
      <c r="M412" t="s">
        <v>27</v>
      </c>
      <c r="N412" t="s">
        <v>873</v>
      </c>
      <c r="O412" t="s">
        <v>845</v>
      </c>
      <c r="P412" t="s">
        <v>874</v>
      </c>
      <c r="Q412">
        <v>2280</v>
      </c>
      <c r="R412" t="s">
        <v>96</v>
      </c>
      <c r="S412" t="s">
        <v>95</v>
      </c>
      <c r="T412" t="str">
        <f>IF(Transcripts[[#This Row],[List?]]="Y", Transcripts[[#This Row],[RefSeq mRNA ID]]&amp;IF(Transcripts[[#This Row],[Preferred?]]="Y", " (Preferred)", ""), "")</f>
        <v>NM_007298.3</v>
      </c>
      <c r="V412" s="43" t="s">
        <v>18387</v>
      </c>
      <c r="W412" s="43" t="e">
        <f t="array" ref="W412">INDEX(Table6[#Data], MATCH(1, ISNUMBER(SEARCH(Transcripts[[#This Row],[RefSeq mRNA ID]], Table6['#name])), 0), 1)</f>
        <v>#N/A</v>
      </c>
      <c r="X412" s="43"/>
      <c r="Y412" s="43"/>
      <c r="Z412" t="s">
        <v>5249</v>
      </c>
      <c r="AA412" t="s">
        <v>5250</v>
      </c>
      <c r="AB412">
        <v>1848</v>
      </c>
      <c r="AC412" t="s">
        <v>5229</v>
      </c>
      <c r="AD412" t="s">
        <v>27</v>
      </c>
      <c r="AE412" t="s">
        <v>10235</v>
      </c>
      <c r="AH412" t="s">
        <v>19382</v>
      </c>
      <c r="AI412" t="s">
        <v>3138</v>
      </c>
      <c r="AJ412">
        <v>2177</v>
      </c>
    </row>
    <row r="413" spans="8:36" hidden="1" x14ac:dyDescent="0.3">
      <c r="H413" t="s">
        <v>146</v>
      </c>
      <c r="I413" t="s">
        <v>861</v>
      </c>
      <c r="J413" t="s">
        <v>862</v>
      </c>
      <c r="L413">
        <v>3780</v>
      </c>
      <c r="M413" t="s">
        <v>27</v>
      </c>
      <c r="N413" t="s">
        <v>863</v>
      </c>
      <c r="Q413">
        <v>2166</v>
      </c>
      <c r="R413" t="s">
        <v>96</v>
      </c>
      <c r="S413" t="s">
        <v>96</v>
      </c>
      <c r="T413" t="str">
        <f>IF(Transcripts[[#This Row],[List?]]="Y", Transcripts[[#This Row],[RefSeq mRNA ID]]&amp;IF(Transcripts[[#This Row],[Preferred?]]="Y", " (Preferred)", ""), "")</f>
        <v/>
      </c>
      <c r="V413" s="43" t="s">
        <v>18387</v>
      </c>
      <c r="W413" s="43" t="e">
        <f t="array" ref="W413">INDEX(Table6[#Data], MATCH(1, ISNUMBER(SEARCH(Transcripts[[#This Row],[RefSeq mRNA ID]], Table6['#name])), 0), 1)</f>
        <v>#N/A</v>
      </c>
      <c r="X413" s="43"/>
      <c r="Y413" s="43"/>
      <c r="Z413" t="s">
        <v>5238</v>
      </c>
      <c r="AA413" t="s">
        <v>5239</v>
      </c>
      <c r="AB413">
        <v>1848</v>
      </c>
      <c r="AC413" t="s">
        <v>5229</v>
      </c>
      <c r="AD413" t="s">
        <v>27</v>
      </c>
      <c r="AE413" t="s">
        <v>10236</v>
      </c>
      <c r="AH413" t="s">
        <v>19383</v>
      </c>
      <c r="AI413" t="s">
        <v>3138</v>
      </c>
      <c r="AJ413">
        <v>2177</v>
      </c>
    </row>
    <row r="414" spans="8:36" hidden="1" x14ac:dyDescent="0.3">
      <c r="H414" t="s">
        <v>146</v>
      </c>
      <c r="I414" t="s">
        <v>867</v>
      </c>
      <c r="J414" t="s">
        <v>868</v>
      </c>
      <c r="K414" t="s">
        <v>19057</v>
      </c>
      <c r="L414">
        <v>3273</v>
      </c>
      <c r="M414" t="s">
        <v>27</v>
      </c>
      <c r="N414" t="s">
        <v>869</v>
      </c>
      <c r="P414" t="s">
        <v>870</v>
      </c>
      <c r="Q414">
        <v>2100</v>
      </c>
      <c r="R414" t="s">
        <v>96</v>
      </c>
      <c r="S414" t="s">
        <v>95</v>
      </c>
      <c r="T414" t="str">
        <f>IF(Transcripts[[#This Row],[List?]]="Y", Transcripts[[#This Row],[RefSeq mRNA ID]]&amp;IF(Transcripts[[#This Row],[Preferred?]]="Y", " (Preferred)", ""), "")</f>
        <v>NM_007299.3</v>
      </c>
      <c r="V414" s="43" t="s">
        <v>18387</v>
      </c>
      <c r="W414" s="43" t="e">
        <f t="array" ref="W414">INDEX(Table6[#Data], MATCH(1, ISNUMBER(SEARCH(Transcripts[[#This Row],[RefSeq mRNA ID]], Table6['#name])), 0), 1)</f>
        <v>#N/A</v>
      </c>
      <c r="X414" s="43"/>
      <c r="Y414" s="43"/>
      <c r="Z414" t="s">
        <v>5255</v>
      </c>
      <c r="AA414" t="s">
        <v>5256</v>
      </c>
      <c r="AB414">
        <v>1848</v>
      </c>
      <c r="AC414" t="s">
        <v>5229</v>
      </c>
      <c r="AD414" t="s">
        <v>27</v>
      </c>
      <c r="AE414" t="s">
        <v>10237</v>
      </c>
      <c r="AH414" t="s">
        <v>19384</v>
      </c>
      <c r="AI414" t="s">
        <v>3174</v>
      </c>
      <c r="AJ414">
        <v>2178</v>
      </c>
    </row>
    <row r="415" spans="8:36" hidden="1" x14ac:dyDescent="0.3">
      <c r="H415" t="s">
        <v>146</v>
      </c>
      <c r="I415" t="s">
        <v>864</v>
      </c>
      <c r="J415" t="s">
        <v>865</v>
      </c>
      <c r="L415">
        <v>3444</v>
      </c>
      <c r="M415" t="s">
        <v>27</v>
      </c>
      <c r="N415" t="s">
        <v>866</v>
      </c>
      <c r="Q415">
        <v>2043</v>
      </c>
      <c r="R415" t="s">
        <v>96</v>
      </c>
      <c r="S415" t="s">
        <v>96</v>
      </c>
      <c r="T415" t="str">
        <f>IF(Transcripts[[#This Row],[List?]]="Y", Transcripts[[#This Row],[RefSeq mRNA ID]]&amp;IF(Transcripts[[#This Row],[Preferred?]]="Y", " (Preferred)", ""), "")</f>
        <v/>
      </c>
      <c r="V415" s="43" t="s">
        <v>18387</v>
      </c>
      <c r="W415" s="43" t="e">
        <f t="array" ref="W415">INDEX(Table6[#Data], MATCH(1, ISNUMBER(SEARCH(Transcripts[[#This Row],[RefSeq mRNA ID]], Table6['#name])), 0), 1)</f>
        <v>#N/A</v>
      </c>
      <c r="X415" s="43"/>
      <c r="Y415" s="43"/>
      <c r="Z415" t="s">
        <v>7636</v>
      </c>
      <c r="AC415" t="s">
        <v>7627</v>
      </c>
      <c r="AD415" t="s">
        <v>27</v>
      </c>
      <c r="AE415" t="s">
        <v>7636</v>
      </c>
      <c r="AH415" t="s">
        <v>19385</v>
      </c>
      <c r="AI415" t="s">
        <v>3180</v>
      </c>
      <c r="AJ415">
        <v>2188</v>
      </c>
    </row>
    <row r="416" spans="8:36" hidden="1" x14ac:dyDescent="0.3">
      <c r="H416" t="s">
        <v>146</v>
      </c>
      <c r="I416" t="s">
        <v>875</v>
      </c>
      <c r="J416" t="s">
        <v>876</v>
      </c>
      <c r="L416">
        <v>2108</v>
      </c>
      <c r="M416" t="s">
        <v>27</v>
      </c>
      <c r="N416" t="s">
        <v>877</v>
      </c>
      <c r="Q416">
        <v>1947</v>
      </c>
      <c r="R416" t="s">
        <v>96</v>
      </c>
      <c r="S416" t="s">
        <v>96</v>
      </c>
      <c r="T416" t="str">
        <f>IF(Transcripts[[#This Row],[List?]]="Y", Transcripts[[#This Row],[RefSeq mRNA ID]]&amp;IF(Transcripts[[#This Row],[Preferred?]]="Y", " (Preferred)", ""), "")</f>
        <v/>
      </c>
      <c r="V416" s="43" t="s">
        <v>18387</v>
      </c>
      <c r="W416" s="43" t="e">
        <f t="array" ref="W416">INDEX(Table6[#Data], MATCH(1, ISNUMBER(SEARCH(Transcripts[[#This Row],[RefSeq mRNA ID]], Table6['#name])), 0), 1)</f>
        <v>#N/A</v>
      </c>
      <c r="X416" s="43"/>
      <c r="Y416" s="43"/>
      <c r="Z416" t="s">
        <v>7630</v>
      </c>
      <c r="AC416" t="s">
        <v>7627</v>
      </c>
      <c r="AD416" t="s">
        <v>27</v>
      </c>
      <c r="AE416" t="s">
        <v>7630</v>
      </c>
      <c r="AH416" t="s">
        <v>19386</v>
      </c>
      <c r="AI416" t="s">
        <v>3186</v>
      </c>
      <c r="AJ416">
        <v>2189</v>
      </c>
    </row>
    <row r="417" spans="8:36" hidden="1" x14ac:dyDescent="0.3">
      <c r="H417" t="s">
        <v>146</v>
      </c>
      <c r="I417" t="s">
        <v>881</v>
      </c>
      <c r="J417" t="s">
        <v>882</v>
      </c>
      <c r="L417">
        <v>1972</v>
      </c>
      <c r="M417" t="s">
        <v>27</v>
      </c>
      <c r="N417" t="s">
        <v>883</v>
      </c>
      <c r="Q417" s="43">
        <v>1870</v>
      </c>
      <c r="R417" t="s">
        <v>96</v>
      </c>
      <c r="S417" s="43" t="s">
        <v>96</v>
      </c>
      <c r="T417" t="str">
        <f>IF(Transcripts[[#This Row],[List?]]="Y", Transcripts[[#This Row],[RefSeq mRNA ID]]&amp;IF(Transcripts[[#This Row],[Preferred?]]="Y", " (Preferred)", ""), "")</f>
        <v/>
      </c>
      <c r="V417" s="43" t="s">
        <v>18387</v>
      </c>
      <c r="W417" s="43" t="e">
        <f t="array" ref="W417">INDEX(Table6[#Data], MATCH(1, ISNUMBER(SEARCH(Transcripts[[#This Row],[RefSeq mRNA ID]], Table6['#name])), 0), 1)</f>
        <v>#N/A</v>
      </c>
      <c r="X417" s="43"/>
      <c r="Y417" s="43"/>
      <c r="Z417" t="s">
        <v>7644</v>
      </c>
      <c r="AA417" t="s">
        <v>7645</v>
      </c>
      <c r="AB417">
        <v>2244</v>
      </c>
      <c r="AC417" t="s">
        <v>7627</v>
      </c>
      <c r="AD417" t="s">
        <v>27</v>
      </c>
      <c r="AE417" t="s">
        <v>10238</v>
      </c>
      <c r="AH417" t="s">
        <v>19387</v>
      </c>
      <c r="AI417" t="s">
        <v>3208</v>
      </c>
      <c r="AJ417">
        <v>355</v>
      </c>
    </row>
    <row r="418" spans="8:36" hidden="1" x14ac:dyDescent="0.3">
      <c r="H418" t="s">
        <v>146</v>
      </c>
      <c r="I418" t="s">
        <v>878</v>
      </c>
      <c r="J418" t="s">
        <v>879</v>
      </c>
      <c r="L418">
        <v>1980</v>
      </c>
      <c r="M418" t="s">
        <v>27</v>
      </c>
      <c r="N418" t="s">
        <v>880</v>
      </c>
      <c r="Q418">
        <v>1867</v>
      </c>
      <c r="R418" t="s">
        <v>96</v>
      </c>
      <c r="S418" t="s">
        <v>96</v>
      </c>
      <c r="T418" t="str">
        <f>IF(Transcripts[[#This Row],[List?]]="Y", Transcripts[[#This Row],[RefSeq mRNA ID]]&amp;IF(Transcripts[[#This Row],[Preferred?]]="Y", " (Preferred)", ""), "")</f>
        <v/>
      </c>
      <c r="V418" s="43" t="s">
        <v>18387</v>
      </c>
      <c r="W418" s="43" t="e">
        <f t="array" ref="W418">INDEX(Table6[#Data], MATCH(1, ISNUMBER(SEARCH(Transcripts[[#This Row],[RefSeq mRNA ID]], Table6['#name])), 0), 1)</f>
        <v>#N/A</v>
      </c>
      <c r="X418" s="43"/>
      <c r="Y418" s="43"/>
      <c r="Z418" t="s">
        <v>7654</v>
      </c>
      <c r="AA418" t="s">
        <v>7655</v>
      </c>
      <c r="AB418">
        <v>608</v>
      </c>
      <c r="AC418" t="s">
        <v>7627</v>
      </c>
      <c r="AD418" t="s">
        <v>27</v>
      </c>
      <c r="AE418" t="s">
        <v>10239</v>
      </c>
      <c r="AH418" t="s">
        <v>19388</v>
      </c>
      <c r="AI418" t="s">
        <v>3208</v>
      </c>
      <c r="AJ418">
        <v>355</v>
      </c>
    </row>
    <row r="419" spans="8:36" hidden="1" x14ac:dyDescent="0.3">
      <c r="H419" t="s">
        <v>146</v>
      </c>
      <c r="I419" t="s">
        <v>884</v>
      </c>
      <c r="J419" t="s">
        <v>885</v>
      </c>
      <c r="L419">
        <v>1948</v>
      </c>
      <c r="M419" t="s">
        <v>27</v>
      </c>
      <c r="N419" t="s">
        <v>886</v>
      </c>
      <c r="Q419">
        <v>1716</v>
      </c>
      <c r="R419" t="s">
        <v>96</v>
      </c>
      <c r="S419" t="s">
        <v>96</v>
      </c>
      <c r="T419" t="str">
        <f>IF(Transcripts[[#This Row],[List?]]="Y", Transcripts[[#This Row],[RefSeq mRNA ID]]&amp;IF(Transcripts[[#This Row],[Preferred?]]="Y", " (Preferred)", ""), "")</f>
        <v/>
      </c>
      <c r="V419" s="43" t="s">
        <v>18387</v>
      </c>
      <c r="W419" s="43" t="e">
        <f t="array" ref="W419">INDEX(Table6[#Data], MATCH(1, ISNUMBER(SEARCH(Transcripts[[#This Row],[RefSeq mRNA ID]], Table6['#name])), 0), 1)</f>
        <v>#N/A</v>
      </c>
      <c r="X419" s="43"/>
      <c r="Y419" s="43"/>
      <c r="Z419" t="s">
        <v>7638</v>
      </c>
      <c r="AC419" t="s">
        <v>7627</v>
      </c>
      <c r="AD419" t="s">
        <v>27</v>
      </c>
      <c r="AE419" t="s">
        <v>7638</v>
      </c>
      <c r="AH419" t="s">
        <v>19389</v>
      </c>
      <c r="AI419" t="s">
        <v>3208</v>
      </c>
      <c r="AJ419">
        <v>355</v>
      </c>
    </row>
    <row r="420" spans="8:36" hidden="1" x14ac:dyDescent="0.3">
      <c r="H420" t="s">
        <v>146</v>
      </c>
      <c r="I420" t="s">
        <v>890</v>
      </c>
      <c r="J420" t="s">
        <v>891</v>
      </c>
      <c r="L420">
        <v>1495</v>
      </c>
      <c r="M420" t="s">
        <v>27</v>
      </c>
      <c r="N420" t="s">
        <v>892</v>
      </c>
      <c r="Q420">
        <v>1495</v>
      </c>
      <c r="R420" t="s">
        <v>96</v>
      </c>
      <c r="S420" t="s">
        <v>96</v>
      </c>
      <c r="T420" t="str">
        <f>IF(Transcripts[[#This Row],[List?]]="Y", Transcripts[[#This Row],[RefSeq mRNA ID]]&amp;IF(Transcripts[[#This Row],[Preferred?]]="Y", " (Preferred)", ""), "")</f>
        <v/>
      </c>
      <c r="V420" s="43" t="s">
        <v>18387</v>
      </c>
      <c r="W420" s="43" t="e">
        <f t="array" ref="W420">INDEX(Table6[#Data], MATCH(1, ISNUMBER(SEARCH(Transcripts[[#This Row],[RefSeq mRNA ID]], Table6['#name])), 0), 1)</f>
        <v>#N/A</v>
      </c>
      <c r="X420" s="43"/>
      <c r="Y420" s="43"/>
      <c r="Z420" t="s">
        <v>7642</v>
      </c>
      <c r="AC420" t="s">
        <v>7627</v>
      </c>
      <c r="AD420" t="s">
        <v>27</v>
      </c>
      <c r="AE420" t="s">
        <v>7642</v>
      </c>
      <c r="AH420" t="s">
        <v>19390</v>
      </c>
      <c r="AI420" t="s">
        <v>3208</v>
      </c>
      <c r="AJ420">
        <v>355</v>
      </c>
    </row>
    <row r="421" spans="8:36" hidden="1" x14ac:dyDescent="0.3">
      <c r="H421" t="s">
        <v>146</v>
      </c>
      <c r="I421" t="s">
        <v>887</v>
      </c>
      <c r="J421" t="s">
        <v>888</v>
      </c>
      <c r="L421">
        <v>1612</v>
      </c>
      <c r="M421" t="s">
        <v>27</v>
      </c>
      <c r="N421" t="s">
        <v>889</v>
      </c>
      <c r="Q421">
        <v>1419</v>
      </c>
      <c r="R421" t="s">
        <v>96</v>
      </c>
      <c r="S421" t="s">
        <v>96</v>
      </c>
      <c r="T421" t="str">
        <f>IF(Transcripts[[#This Row],[List?]]="Y", Transcripts[[#This Row],[RefSeq mRNA ID]]&amp;IF(Transcripts[[#This Row],[Preferred?]]="Y", " (Preferred)", ""), "")</f>
        <v/>
      </c>
      <c r="V421" s="43" t="s">
        <v>18387</v>
      </c>
      <c r="W421" s="43" t="e">
        <f t="array" ref="W421">INDEX(Table6[#Data], MATCH(1, ISNUMBER(SEARCH(Transcripts[[#This Row],[RefSeq mRNA ID]], Table6['#name])), 0), 1)</f>
        <v>#N/A</v>
      </c>
      <c r="X421" s="43"/>
      <c r="Y421" s="43"/>
      <c r="Z421" t="s">
        <v>7634</v>
      </c>
      <c r="AC421" t="s">
        <v>7627</v>
      </c>
      <c r="AD421" t="s">
        <v>27</v>
      </c>
      <c r="AE421" t="s">
        <v>7634</v>
      </c>
      <c r="AH421" t="s">
        <v>19391</v>
      </c>
      <c r="AI421" t="s">
        <v>3208</v>
      </c>
      <c r="AJ421">
        <v>355</v>
      </c>
    </row>
    <row r="422" spans="8:36" hidden="1" x14ac:dyDescent="0.3">
      <c r="H422" t="s">
        <v>146</v>
      </c>
      <c r="I422" t="s">
        <v>826</v>
      </c>
      <c r="J422" t="s">
        <v>827</v>
      </c>
      <c r="L422">
        <v>1312</v>
      </c>
      <c r="M422" t="s">
        <v>828</v>
      </c>
      <c r="N422" t="s">
        <v>829</v>
      </c>
      <c r="P422" t="s">
        <v>98</v>
      </c>
      <c r="Q422">
        <v>1312</v>
      </c>
      <c r="R422" t="s">
        <v>96</v>
      </c>
      <c r="S422" t="s">
        <v>96</v>
      </c>
      <c r="T422" t="str">
        <f>IF(Transcripts[[#This Row],[List?]]="Y", Transcripts[[#This Row],[RefSeq mRNA ID]]&amp;IF(Transcripts[[#This Row],[Preferred?]]="Y", " (Preferred)", ""), "")</f>
        <v/>
      </c>
      <c r="V422" s="43" t="s">
        <v>18387</v>
      </c>
      <c r="W422" s="43" t="e">
        <f t="array" ref="W422">INDEX(Table6[#Data], MATCH(1, ISNUMBER(SEARCH(Transcripts[[#This Row],[RefSeq mRNA ID]], Table6['#name])), 0), 1)</f>
        <v>#N/A</v>
      </c>
      <c r="X422" s="43"/>
      <c r="Y422" s="43"/>
      <c r="Z422" t="s">
        <v>7628</v>
      </c>
      <c r="AC422" t="s">
        <v>7627</v>
      </c>
      <c r="AD422" t="s">
        <v>27</v>
      </c>
      <c r="AE422" t="s">
        <v>7628</v>
      </c>
      <c r="AH422" t="s">
        <v>19392</v>
      </c>
      <c r="AI422" t="s">
        <v>3208</v>
      </c>
      <c r="AJ422">
        <v>355</v>
      </c>
    </row>
    <row r="423" spans="8:36" hidden="1" x14ac:dyDescent="0.3">
      <c r="H423" t="s">
        <v>146</v>
      </c>
      <c r="I423" t="s">
        <v>893</v>
      </c>
      <c r="J423" t="s">
        <v>894</v>
      </c>
      <c r="L423">
        <v>1282</v>
      </c>
      <c r="M423" t="s">
        <v>27</v>
      </c>
      <c r="N423" t="s">
        <v>895</v>
      </c>
      <c r="Q423">
        <v>1065</v>
      </c>
      <c r="R423" t="s">
        <v>96</v>
      </c>
      <c r="S423" t="s">
        <v>96</v>
      </c>
      <c r="T423" t="str">
        <f>IF(Transcripts[[#This Row],[List?]]="Y", Transcripts[[#This Row],[RefSeq mRNA ID]]&amp;IF(Transcripts[[#This Row],[Preferred?]]="Y", " (Preferred)", ""), "")</f>
        <v/>
      </c>
      <c r="V423" s="43" t="s">
        <v>18387</v>
      </c>
      <c r="W423" s="43" t="e">
        <f t="array" ref="W423">INDEX(Table6[#Data], MATCH(1, ISNUMBER(SEARCH(Transcripts[[#This Row],[RefSeq mRNA ID]], Table6['#name])), 0), 1)</f>
        <v>#N/A</v>
      </c>
      <c r="X423" s="43"/>
      <c r="Y423" s="43"/>
      <c r="Z423" t="s">
        <v>7640</v>
      </c>
      <c r="AC423" t="s">
        <v>7627</v>
      </c>
      <c r="AD423" t="s">
        <v>27</v>
      </c>
      <c r="AE423" t="s">
        <v>7640</v>
      </c>
      <c r="AH423" t="s">
        <v>19393</v>
      </c>
      <c r="AI423" t="s">
        <v>3208</v>
      </c>
      <c r="AJ423">
        <v>355</v>
      </c>
    </row>
    <row r="424" spans="8:36" hidden="1" x14ac:dyDescent="0.3">
      <c r="H424" t="s">
        <v>146</v>
      </c>
      <c r="I424" t="s">
        <v>896</v>
      </c>
      <c r="J424" t="s">
        <v>897</v>
      </c>
      <c r="L424">
        <v>958</v>
      </c>
      <c r="M424" t="s">
        <v>27</v>
      </c>
      <c r="N424" t="s">
        <v>898</v>
      </c>
      <c r="Q424">
        <v>958</v>
      </c>
      <c r="R424" t="s">
        <v>96</v>
      </c>
      <c r="S424" t="s">
        <v>96</v>
      </c>
      <c r="T424" t="str">
        <f>IF(Transcripts[[#This Row],[List?]]="Y", Transcripts[[#This Row],[RefSeq mRNA ID]]&amp;IF(Transcripts[[#This Row],[Preferred?]]="Y", " (Preferred)", ""), "")</f>
        <v/>
      </c>
      <c r="V424" s="43" t="s">
        <v>18387</v>
      </c>
      <c r="W424" s="43" t="e">
        <f t="array" ref="W424">INDEX(Table6[#Data], MATCH(1, ISNUMBER(SEARCH(Transcripts[[#This Row],[RefSeq mRNA ID]], Table6['#name])), 0), 1)</f>
        <v>#N/A</v>
      </c>
      <c r="X424" s="43"/>
      <c r="Y424" s="43"/>
      <c r="Z424" t="s">
        <v>7651</v>
      </c>
      <c r="AA424" t="s">
        <v>7652</v>
      </c>
      <c r="AB424">
        <v>964</v>
      </c>
      <c r="AC424" t="s">
        <v>7627</v>
      </c>
      <c r="AD424" t="s">
        <v>27</v>
      </c>
      <c r="AE424" t="s">
        <v>10240</v>
      </c>
      <c r="AH424" t="s">
        <v>19394</v>
      </c>
      <c r="AI424" t="s">
        <v>3208</v>
      </c>
      <c r="AJ424">
        <v>355</v>
      </c>
    </row>
    <row r="425" spans="8:36" hidden="1" x14ac:dyDescent="0.3">
      <c r="H425" t="s">
        <v>146</v>
      </c>
      <c r="I425" t="s">
        <v>899</v>
      </c>
      <c r="J425" t="s">
        <v>900</v>
      </c>
      <c r="L425">
        <v>800</v>
      </c>
      <c r="M425" t="s">
        <v>27</v>
      </c>
      <c r="N425" t="s">
        <v>901</v>
      </c>
      <c r="Q425">
        <v>800</v>
      </c>
      <c r="R425" t="s">
        <v>96</v>
      </c>
      <c r="S425" t="s">
        <v>96</v>
      </c>
      <c r="T425" t="str">
        <f>IF(Transcripts[[#This Row],[List?]]="Y", Transcripts[[#This Row],[RefSeq mRNA ID]]&amp;IF(Transcripts[[#This Row],[Preferred?]]="Y", " (Preferred)", ""), "")</f>
        <v/>
      </c>
      <c r="V425" s="43" t="s">
        <v>18387</v>
      </c>
      <c r="W425" s="43" t="e">
        <f t="array" ref="W425">INDEX(Table6[#Data], MATCH(1, ISNUMBER(SEARCH(Transcripts[[#This Row],[RefSeq mRNA ID]], Table6['#name])), 0), 1)</f>
        <v>#N/A</v>
      </c>
      <c r="X425" s="43"/>
      <c r="Y425" s="43"/>
      <c r="Z425" t="s">
        <v>7632</v>
      </c>
      <c r="AC425" t="s">
        <v>7627</v>
      </c>
      <c r="AD425" t="s">
        <v>27</v>
      </c>
      <c r="AE425" t="s">
        <v>7632</v>
      </c>
      <c r="AH425" t="s">
        <v>19395</v>
      </c>
      <c r="AI425" t="s">
        <v>3208</v>
      </c>
      <c r="AJ425">
        <v>355</v>
      </c>
    </row>
    <row r="426" spans="8:36" hidden="1" x14ac:dyDescent="0.3">
      <c r="H426" t="s">
        <v>146</v>
      </c>
      <c r="I426" t="s">
        <v>911</v>
      </c>
      <c r="J426" t="s">
        <v>912</v>
      </c>
      <c r="L426">
        <v>726</v>
      </c>
      <c r="M426" t="s">
        <v>27</v>
      </c>
      <c r="N426" t="s">
        <v>913</v>
      </c>
      <c r="Q426">
        <v>726</v>
      </c>
      <c r="R426" t="s">
        <v>96</v>
      </c>
      <c r="S426" t="s">
        <v>96</v>
      </c>
      <c r="T426" t="str">
        <f>IF(Transcripts[[#This Row],[List?]]="Y", Transcripts[[#This Row],[RefSeq mRNA ID]]&amp;IF(Transcripts[[#This Row],[Preferred?]]="Y", " (Preferred)", ""), "")</f>
        <v/>
      </c>
      <c r="V426" s="43" t="s">
        <v>18387</v>
      </c>
      <c r="W426" s="43" t="e">
        <f t="array" ref="W426">INDEX(Table6[#Data], MATCH(1, ISNUMBER(SEARCH(Transcripts[[#This Row],[RefSeq mRNA ID]], Table6['#name])), 0), 1)</f>
        <v>#N/A</v>
      </c>
      <c r="X426" s="43"/>
      <c r="Y426" s="43"/>
      <c r="Z426" t="s">
        <v>7648</v>
      </c>
      <c r="AA426" t="s">
        <v>7649</v>
      </c>
      <c r="AB426">
        <v>2244</v>
      </c>
      <c r="AC426" t="s">
        <v>7627</v>
      </c>
      <c r="AD426" t="s">
        <v>27</v>
      </c>
      <c r="AE426" t="s">
        <v>10241</v>
      </c>
      <c r="AH426" t="s">
        <v>19396</v>
      </c>
      <c r="AI426" t="s">
        <v>3208</v>
      </c>
      <c r="AJ426">
        <v>355</v>
      </c>
    </row>
    <row r="427" spans="8:36" hidden="1" x14ac:dyDescent="0.3">
      <c r="H427" t="s">
        <v>146</v>
      </c>
      <c r="I427" t="s">
        <v>908</v>
      </c>
      <c r="J427" t="s">
        <v>909</v>
      </c>
      <c r="L427">
        <v>769</v>
      </c>
      <c r="M427" t="s">
        <v>27</v>
      </c>
      <c r="N427" t="s">
        <v>910</v>
      </c>
      <c r="Q427">
        <v>667</v>
      </c>
      <c r="R427" t="s">
        <v>96</v>
      </c>
      <c r="S427" t="s">
        <v>96</v>
      </c>
      <c r="T427" t="str">
        <f>IF(Transcripts[[#This Row],[List?]]="Y", Transcripts[[#This Row],[RefSeq mRNA ID]]&amp;IF(Transcripts[[#This Row],[Preferred?]]="Y", " (Preferred)", ""), "")</f>
        <v/>
      </c>
      <c r="V427" s="43" t="s">
        <v>18387</v>
      </c>
      <c r="W427" s="43" t="e">
        <f t="array" ref="W427">INDEX(Table6[#Data], MATCH(1, ISNUMBER(SEARCH(Transcripts[[#This Row],[RefSeq mRNA ID]], Table6['#name])), 0), 1)</f>
        <v>#N/A</v>
      </c>
      <c r="X427" s="43"/>
      <c r="Y427" s="43"/>
      <c r="Z427" t="s">
        <v>4274</v>
      </c>
      <c r="AA427" t="s">
        <v>4275</v>
      </c>
      <c r="AB427">
        <v>4104</v>
      </c>
      <c r="AC427" t="s">
        <v>4254</v>
      </c>
      <c r="AD427" t="s">
        <v>27</v>
      </c>
      <c r="AE427" t="s">
        <v>10242</v>
      </c>
      <c r="AH427" t="s">
        <v>19397</v>
      </c>
      <c r="AI427" t="s">
        <v>3208</v>
      </c>
      <c r="AJ427">
        <v>355</v>
      </c>
    </row>
    <row r="428" spans="8:36" hidden="1" x14ac:dyDescent="0.3">
      <c r="H428" t="s">
        <v>146</v>
      </c>
      <c r="I428" t="s">
        <v>905</v>
      </c>
      <c r="J428" t="s">
        <v>906</v>
      </c>
      <c r="L428">
        <v>779</v>
      </c>
      <c r="M428" t="s">
        <v>27</v>
      </c>
      <c r="N428" t="s">
        <v>907</v>
      </c>
      <c r="Q428">
        <v>531</v>
      </c>
      <c r="R428" t="s">
        <v>96</v>
      </c>
      <c r="S428" t="s">
        <v>96</v>
      </c>
      <c r="T428" t="str">
        <f>IF(Transcripts[[#This Row],[List?]]="Y", Transcripts[[#This Row],[RefSeq mRNA ID]]&amp;IF(Transcripts[[#This Row],[Preferred?]]="Y", " (Preferred)", ""), "")</f>
        <v/>
      </c>
      <c r="V428" s="43" t="s">
        <v>18387</v>
      </c>
      <c r="W428" s="43" t="e">
        <f t="array" ref="W428">INDEX(Table6[#Data], MATCH(1, ISNUMBER(SEARCH(Transcripts[[#This Row],[RefSeq mRNA ID]], Table6['#name])), 0), 1)</f>
        <v>#N/A</v>
      </c>
      <c r="X428" s="43"/>
      <c r="Y428" s="43"/>
      <c r="Z428" t="s">
        <v>4278</v>
      </c>
      <c r="AA428" t="s">
        <v>4279</v>
      </c>
      <c r="AB428">
        <v>4101</v>
      </c>
      <c r="AC428" t="s">
        <v>4254</v>
      </c>
      <c r="AD428" t="s">
        <v>27</v>
      </c>
      <c r="AE428" t="s">
        <v>10243</v>
      </c>
      <c r="AH428" t="s">
        <v>19398</v>
      </c>
      <c r="AI428" t="s">
        <v>107</v>
      </c>
      <c r="AJ428">
        <v>55294</v>
      </c>
    </row>
    <row r="429" spans="8:36" hidden="1" x14ac:dyDescent="0.3">
      <c r="H429" t="s">
        <v>146</v>
      </c>
      <c r="I429" t="s">
        <v>902</v>
      </c>
      <c r="J429" t="s">
        <v>903</v>
      </c>
      <c r="L429">
        <v>781</v>
      </c>
      <c r="M429" t="s">
        <v>27</v>
      </c>
      <c r="N429" t="s">
        <v>904</v>
      </c>
      <c r="Q429">
        <v>522</v>
      </c>
      <c r="R429" t="s">
        <v>96</v>
      </c>
      <c r="S429" t="s">
        <v>96</v>
      </c>
      <c r="T429" t="str">
        <f>IF(Transcripts[[#This Row],[List?]]="Y", Transcripts[[#This Row],[RefSeq mRNA ID]]&amp;IF(Transcripts[[#This Row],[Preferred?]]="Y", " (Preferred)", ""), "")</f>
        <v/>
      </c>
      <c r="V429" s="43" t="s">
        <v>18387</v>
      </c>
      <c r="W429" s="43" t="e">
        <f t="array" ref="W429">INDEX(Table6[#Data], MATCH(1, ISNUMBER(SEARCH(Transcripts[[#This Row],[RefSeq mRNA ID]], Table6['#name])), 0), 1)</f>
        <v>#N/A</v>
      </c>
      <c r="X429" s="43"/>
      <c r="Y429" s="43"/>
      <c r="Z429" t="s">
        <v>4290</v>
      </c>
      <c r="AC429" t="s">
        <v>4254</v>
      </c>
      <c r="AD429" t="s">
        <v>27</v>
      </c>
      <c r="AE429" t="s">
        <v>4290</v>
      </c>
      <c r="AH429" t="s">
        <v>19399</v>
      </c>
      <c r="AI429" t="s">
        <v>107</v>
      </c>
      <c r="AJ429">
        <v>55294</v>
      </c>
    </row>
    <row r="430" spans="8:36" hidden="1" x14ac:dyDescent="0.3">
      <c r="H430" t="s">
        <v>146</v>
      </c>
      <c r="I430" t="s">
        <v>917</v>
      </c>
      <c r="J430" t="s">
        <v>918</v>
      </c>
      <c r="L430">
        <v>455</v>
      </c>
      <c r="M430" t="s">
        <v>27</v>
      </c>
      <c r="N430" t="s">
        <v>919</v>
      </c>
      <c r="Q430">
        <v>296</v>
      </c>
      <c r="R430" t="s">
        <v>96</v>
      </c>
      <c r="S430" t="s">
        <v>96</v>
      </c>
      <c r="T430" t="str">
        <f>IF(Transcripts[[#This Row],[List?]]="Y", Transcripts[[#This Row],[RefSeq mRNA ID]]&amp;IF(Transcripts[[#This Row],[Preferred?]]="Y", " (Preferred)", ""), "")</f>
        <v/>
      </c>
      <c r="V430" s="43" t="s">
        <v>18387</v>
      </c>
      <c r="W430" s="43" t="e">
        <f t="array" ref="W430">INDEX(Table6[#Data], MATCH(1, ISNUMBER(SEARCH(Transcripts[[#This Row],[RefSeq mRNA ID]], Table6['#name])), 0), 1)</f>
        <v>#N/A</v>
      </c>
      <c r="X430" s="43"/>
      <c r="Y430" s="43"/>
      <c r="Z430" t="s">
        <v>4284</v>
      </c>
      <c r="AA430" t="s">
        <v>4285</v>
      </c>
      <c r="AB430">
        <v>572</v>
      </c>
      <c r="AC430" t="s">
        <v>4254</v>
      </c>
      <c r="AD430" t="s">
        <v>27</v>
      </c>
      <c r="AE430" t="s">
        <v>10244</v>
      </c>
      <c r="AH430" t="s">
        <v>19400</v>
      </c>
      <c r="AI430" t="s">
        <v>107</v>
      </c>
      <c r="AJ430">
        <v>55294</v>
      </c>
    </row>
    <row r="431" spans="8:36" hidden="1" x14ac:dyDescent="0.3">
      <c r="H431" t="s">
        <v>146</v>
      </c>
      <c r="I431" t="s">
        <v>914</v>
      </c>
      <c r="J431" t="s">
        <v>915</v>
      </c>
      <c r="L431">
        <v>563</v>
      </c>
      <c r="M431" t="s">
        <v>27</v>
      </c>
      <c r="N431" t="s">
        <v>916</v>
      </c>
      <c r="Q431">
        <v>291</v>
      </c>
      <c r="R431" t="s">
        <v>96</v>
      </c>
      <c r="S431" t="s">
        <v>96</v>
      </c>
      <c r="T431" t="str">
        <f>IF(Transcripts[[#This Row],[List?]]="Y", Transcripts[[#This Row],[RefSeq mRNA ID]]&amp;IF(Transcripts[[#This Row],[Preferred?]]="Y", " (Preferred)", ""), "")</f>
        <v/>
      </c>
      <c r="V431" s="43" t="s">
        <v>18387</v>
      </c>
      <c r="W431" s="43" t="e">
        <f t="array" ref="W431">INDEX(Table6[#Data], MATCH(1, ISNUMBER(SEARCH(Transcripts[[#This Row],[RefSeq mRNA ID]], Table6['#name])), 0), 1)</f>
        <v>#N/A</v>
      </c>
      <c r="X431" s="43"/>
      <c r="Y431" s="43"/>
      <c r="Z431" t="s">
        <v>4262</v>
      </c>
      <c r="AC431" t="s">
        <v>4254</v>
      </c>
      <c r="AD431" t="s">
        <v>27</v>
      </c>
      <c r="AE431" t="s">
        <v>4262</v>
      </c>
      <c r="AH431" t="s">
        <v>19401</v>
      </c>
      <c r="AI431" t="s">
        <v>107</v>
      </c>
      <c r="AJ431">
        <v>55294</v>
      </c>
    </row>
    <row r="432" spans="8:36" hidden="1" x14ac:dyDescent="0.3">
      <c r="H432" t="s">
        <v>146</v>
      </c>
      <c r="I432" t="s">
        <v>830</v>
      </c>
      <c r="J432" t="s">
        <v>831</v>
      </c>
      <c r="L432">
        <v>5693</v>
      </c>
      <c r="M432" t="s">
        <v>187</v>
      </c>
      <c r="N432" t="s">
        <v>832</v>
      </c>
      <c r="P432" t="s">
        <v>98</v>
      </c>
      <c r="Q432">
        <v>192</v>
      </c>
      <c r="R432" t="s">
        <v>96</v>
      </c>
      <c r="S432" t="s">
        <v>96</v>
      </c>
      <c r="T432" t="str">
        <f>IF(Transcripts[[#This Row],[List?]]="Y", Transcripts[[#This Row],[RefSeq mRNA ID]]&amp;IF(Transcripts[[#This Row],[Preferred?]]="Y", " (Preferred)", ""), "")</f>
        <v/>
      </c>
      <c r="V432" s="43" t="s">
        <v>18387</v>
      </c>
      <c r="W432" s="43" t="e">
        <f t="array" ref="W432">INDEX(Table6[#Data], MATCH(1, ISNUMBER(SEARCH(Transcripts[[#This Row],[RefSeq mRNA ID]], Table6['#name])), 0), 1)</f>
        <v>#N/A</v>
      </c>
      <c r="X432" s="43"/>
      <c r="Y432" s="43"/>
      <c r="Z432" t="s">
        <v>4266</v>
      </c>
      <c r="AC432" t="s">
        <v>4254</v>
      </c>
      <c r="AD432" t="s">
        <v>27</v>
      </c>
      <c r="AE432" t="s">
        <v>4266</v>
      </c>
      <c r="AH432" t="s">
        <v>19402</v>
      </c>
      <c r="AI432" t="s">
        <v>3292</v>
      </c>
      <c r="AJ432">
        <v>2249</v>
      </c>
    </row>
    <row r="433" spans="8:36" hidden="1" x14ac:dyDescent="0.3">
      <c r="H433" t="s">
        <v>146</v>
      </c>
      <c r="I433" t="s">
        <v>836</v>
      </c>
      <c r="J433" t="s">
        <v>837</v>
      </c>
      <c r="L433">
        <v>582</v>
      </c>
      <c r="M433" t="s">
        <v>187</v>
      </c>
      <c r="N433" t="s">
        <v>838</v>
      </c>
      <c r="P433" t="s">
        <v>98</v>
      </c>
      <c r="Q433">
        <v>192</v>
      </c>
      <c r="R433" t="s">
        <v>96</v>
      </c>
      <c r="S433" t="s">
        <v>96</v>
      </c>
      <c r="T433" t="str">
        <f>IF(Transcripts[[#This Row],[List?]]="Y", Transcripts[[#This Row],[RefSeq mRNA ID]]&amp;IF(Transcripts[[#This Row],[Preferred?]]="Y", " (Preferred)", ""), "")</f>
        <v/>
      </c>
      <c r="V433" s="43" t="s">
        <v>18387</v>
      </c>
      <c r="W433" s="43" t="e">
        <f t="array" ref="W433">INDEX(Table6[#Data], MATCH(1, ISNUMBER(SEARCH(Transcripts[[#This Row],[RefSeq mRNA ID]], Table6['#name])), 0), 1)</f>
        <v>#N/A</v>
      </c>
      <c r="X433" s="43"/>
      <c r="Y433" s="43"/>
      <c r="Z433" t="s">
        <v>4270</v>
      </c>
      <c r="AC433" t="s">
        <v>4254</v>
      </c>
      <c r="AD433" t="s">
        <v>27</v>
      </c>
      <c r="AE433" t="s">
        <v>4270</v>
      </c>
      <c r="AH433" t="s">
        <v>19403</v>
      </c>
      <c r="AI433" t="s">
        <v>3299</v>
      </c>
      <c r="AJ433">
        <v>2251</v>
      </c>
    </row>
    <row r="434" spans="8:36" hidden="1" x14ac:dyDescent="0.3">
      <c r="H434" t="s">
        <v>146</v>
      </c>
      <c r="I434" t="s">
        <v>833</v>
      </c>
      <c r="J434" t="s">
        <v>834</v>
      </c>
      <c r="L434">
        <v>1584</v>
      </c>
      <c r="M434" t="s">
        <v>187</v>
      </c>
      <c r="N434" t="s">
        <v>835</v>
      </c>
      <c r="P434" t="s">
        <v>98</v>
      </c>
      <c r="Q434">
        <v>180</v>
      </c>
      <c r="R434" t="s">
        <v>96</v>
      </c>
      <c r="S434" t="s">
        <v>96</v>
      </c>
      <c r="T434" t="str">
        <f>IF(Transcripts[[#This Row],[List?]]="Y", Transcripts[[#This Row],[RefSeq mRNA ID]]&amp;IF(Transcripts[[#This Row],[Preferred?]]="Y", " (Preferred)", ""), "")</f>
        <v/>
      </c>
      <c r="V434" s="43" t="s">
        <v>18387</v>
      </c>
      <c r="W434" s="43" t="e">
        <f t="array" ref="W434">INDEX(Table6[#Data], MATCH(1, ISNUMBER(SEARCH(Transcripts[[#This Row],[RefSeq mRNA ID]], Table6['#name])), 0), 1)</f>
        <v>#N/A</v>
      </c>
      <c r="X434" s="43"/>
      <c r="Y434" s="43"/>
      <c r="Z434" t="s">
        <v>4260</v>
      </c>
      <c r="AC434" t="s">
        <v>4254</v>
      </c>
      <c r="AD434" t="s">
        <v>27</v>
      </c>
      <c r="AE434" t="s">
        <v>4260</v>
      </c>
      <c r="AH434" t="s">
        <v>19404</v>
      </c>
      <c r="AI434" t="s">
        <v>3309</v>
      </c>
      <c r="AJ434">
        <v>2260</v>
      </c>
    </row>
    <row r="435" spans="8:36" hidden="1" x14ac:dyDescent="0.3">
      <c r="H435" t="s">
        <v>146</v>
      </c>
      <c r="I435" t="s">
        <v>920</v>
      </c>
      <c r="L435">
        <v>4497</v>
      </c>
      <c r="M435" t="s">
        <v>210</v>
      </c>
      <c r="N435" t="s">
        <v>921</v>
      </c>
      <c r="P435" t="s">
        <v>98</v>
      </c>
      <c r="Q435">
        <v>0</v>
      </c>
      <c r="R435" t="s">
        <v>96</v>
      </c>
      <c r="S435" t="s">
        <v>96</v>
      </c>
      <c r="T435" t="str">
        <f>IF(Transcripts[[#This Row],[List?]]="Y", Transcripts[[#This Row],[RefSeq mRNA ID]]&amp;IF(Transcripts[[#This Row],[Preferred?]]="Y", " (Preferred)", ""), "")</f>
        <v/>
      </c>
      <c r="V435" s="43" t="s">
        <v>18387</v>
      </c>
      <c r="W435" s="43" t="e">
        <f t="array" ref="W435">INDEX(Table6[#Data], MATCH(1, ISNUMBER(SEARCH(Transcripts[[#This Row],[RefSeq mRNA ID]], Table6['#name])), 0), 1)</f>
        <v>#N/A</v>
      </c>
      <c r="X435" s="43"/>
      <c r="Y435" s="43"/>
      <c r="Z435" t="s">
        <v>4281</v>
      </c>
      <c r="AA435" t="s">
        <v>4282</v>
      </c>
      <c r="AB435">
        <v>637</v>
      </c>
      <c r="AC435" t="s">
        <v>4254</v>
      </c>
      <c r="AD435" t="s">
        <v>27</v>
      </c>
      <c r="AE435" t="s">
        <v>10245</v>
      </c>
      <c r="AH435" t="s">
        <v>19405</v>
      </c>
      <c r="AI435" t="s">
        <v>3309</v>
      </c>
      <c r="AJ435">
        <v>2260</v>
      </c>
    </row>
    <row r="436" spans="8:36" hidden="1" x14ac:dyDescent="0.3">
      <c r="H436" t="s">
        <v>146</v>
      </c>
      <c r="I436" t="s">
        <v>922</v>
      </c>
      <c r="L436">
        <v>561</v>
      </c>
      <c r="M436" t="s">
        <v>210</v>
      </c>
      <c r="N436" t="s">
        <v>923</v>
      </c>
      <c r="P436" t="s">
        <v>98</v>
      </c>
      <c r="Q436">
        <v>0</v>
      </c>
      <c r="R436" t="s">
        <v>96</v>
      </c>
      <c r="S436" t="s">
        <v>96</v>
      </c>
      <c r="T436" t="str">
        <f>IF(Transcripts[[#This Row],[List?]]="Y", Transcripts[[#This Row],[RefSeq mRNA ID]]&amp;IF(Transcripts[[#This Row],[Preferred?]]="Y", " (Preferred)", ""), "")</f>
        <v/>
      </c>
      <c r="V436" s="43" t="s">
        <v>18387</v>
      </c>
      <c r="W436" s="43" t="e">
        <f t="array" ref="W436">INDEX(Table6[#Data], MATCH(1, ISNUMBER(SEARCH(Transcripts[[#This Row],[RefSeq mRNA ID]], Table6['#name])), 0), 1)</f>
        <v>#N/A</v>
      </c>
      <c r="X436" s="43"/>
      <c r="Y436" s="43"/>
      <c r="Z436" t="s">
        <v>4258</v>
      </c>
      <c r="AC436" t="s">
        <v>4254</v>
      </c>
      <c r="AD436" t="s">
        <v>27</v>
      </c>
      <c r="AE436" t="s">
        <v>4258</v>
      </c>
      <c r="AH436" t="s">
        <v>19406</v>
      </c>
      <c r="AI436" t="s">
        <v>3309</v>
      </c>
      <c r="AJ436">
        <v>2260</v>
      </c>
    </row>
    <row r="437" spans="8:36" hidden="1" x14ac:dyDescent="0.3">
      <c r="H437" t="s">
        <v>109</v>
      </c>
      <c r="I437" t="s">
        <v>930</v>
      </c>
      <c r="J437" t="s">
        <v>931</v>
      </c>
      <c r="K437" t="s">
        <v>19058</v>
      </c>
      <c r="L437">
        <v>10984</v>
      </c>
      <c r="M437" t="s">
        <v>27</v>
      </c>
      <c r="N437" t="s">
        <v>932</v>
      </c>
      <c r="O437" t="s">
        <v>933</v>
      </c>
      <c r="P437" t="s">
        <v>934</v>
      </c>
      <c r="Q437">
        <v>10257</v>
      </c>
      <c r="R437" t="s">
        <v>95</v>
      </c>
      <c r="S437" t="s">
        <v>95</v>
      </c>
      <c r="T437" t="str">
        <f>IF(Transcripts[[#This Row],[List?]]="Y", Transcripts[[#This Row],[RefSeq mRNA ID]]&amp;IF(Transcripts[[#This Row],[Preferred?]]="Y", " (Preferred)", ""), "")</f>
        <v>NM_000059.3 (Preferred)</v>
      </c>
      <c r="V437" s="43" t="s">
        <v>18388</v>
      </c>
      <c r="W437" s="43" t="e">
        <f t="array" ref="W437">INDEX(Table6[#Data], MATCH(1, ISNUMBER(SEARCH(Transcripts[[#This Row],[RefSeq mRNA ID]], Table6['#name])), 0), 1)</f>
        <v>#N/A</v>
      </c>
      <c r="X437" s="43"/>
      <c r="Y437" s="43"/>
      <c r="Z437" t="s">
        <v>4272</v>
      </c>
      <c r="AC437" t="s">
        <v>4254</v>
      </c>
      <c r="AD437" t="s">
        <v>27</v>
      </c>
      <c r="AE437" t="s">
        <v>4272</v>
      </c>
      <c r="AH437" t="s">
        <v>19407</v>
      </c>
      <c r="AI437" t="s">
        <v>3309</v>
      </c>
      <c r="AJ437">
        <v>2260</v>
      </c>
    </row>
    <row r="438" spans="8:36" hidden="1" x14ac:dyDescent="0.3">
      <c r="H438" t="s">
        <v>109</v>
      </c>
      <c r="I438" t="s">
        <v>935</v>
      </c>
      <c r="J438" t="s">
        <v>936</v>
      </c>
      <c r="L438">
        <v>10930</v>
      </c>
      <c r="M438" t="s">
        <v>27</v>
      </c>
      <c r="N438" t="s">
        <v>937</v>
      </c>
      <c r="P438" t="s">
        <v>934</v>
      </c>
      <c r="Q438">
        <v>10257</v>
      </c>
      <c r="R438" t="s">
        <v>96</v>
      </c>
      <c r="S438" t="s">
        <v>96</v>
      </c>
      <c r="T438" t="str">
        <f>IF(Transcripts[[#This Row],[List?]]="Y", Transcripts[[#This Row],[RefSeq mRNA ID]]&amp;IF(Transcripts[[#This Row],[Preferred?]]="Y", " (Preferred)", ""), "")</f>
        <v/>
      </c>
      <c r="V438" s="43" t="s">
        <v>18388</v>
      </c>
      <c r="W438" s="43" t="e">
        <f t="array" ref="W438">INDEX(Table6[#Data], MATCH(1, ISNUMBER(SEARCH(Transcripts[[#This Row],[RefSeq mRNA ID]], Table6['#name])), 0), 1)</f>
        <v>#N/A</v>
      </c>
      <c r="X438" s="43"/>
      <c r="Y438" s="43"/>
      <c r="Z438" t="s">
        <v>4264</v>
      </c>
      <c r="AC438" t="s">
        <v>4254</v>
      </c>
      <c r="AD438" t="s">
        <v>27</v>
      </c>
      <c r="AE438" t="s">
        <v>4264</v>
      </c>
      <c r="AH438" t="s">
        <v>19408</v>
      </c>
      <c r="AI438" t="s">
        <v>3309</v>
      </c>
      <c r="AJ438">
        <v>2260</v>
      </c>
    </row>
    <row r="439" spans="8:36" hidden="1" x14ac:dyDescent="0.3">
      <c r="H439" t="s">
        <v>109</v>
      </c>
      <c r="I439" t="s">
        <v>938</v>
      </c>
      <c r="J439" t="s">
        <v>939</v>
      </c>
      <c r="L439">
        <v>2011</v>
      </c>
      <c r="M439" t="s">
        <v>27</v>
      </c>
      <c r="N439" t="s">
        <v>940</v>
      </c>
      <c r="Q439">
        <v>1444</v>
      </c>
      <c r="R439" t="s">
        <v>96</v>
      </c>
      <c r="S439" t="s">
        <v>96</v>
      </c>
      <c r="T439" t="str">
        <f>IF(Transcripts[[#This Row],[List?]]="Y", Transcripts[[#This Row],[RefSeq mRNA ID]]&amp;IF(Transcripts[[#This Row],[Preferred?]]="Y", " (Preferred)", ""), "")</f>
        <v/>
      </c>
      <c r="V439" s="43" t="s">
        <v>18388</v>
      </c>
      <c r="W439" s="43" t="e">
        <f t="array" ref="W439">INDEX(Table6[#Data], MATCH(1, ISNUMBER(SEARCH(Transcripts[[#This Row],[RefSeq mRNA ID]], Table6['#name])), 0), 1)</f>
        <v>#N/A</v>
      </c>
      <c r="X439" s="43"/>
      <c r="Y439" s="43"/>
      <c r="Z439" t="s">
        <v>4255</v>
      </c>
      <c r="AA439" t="s">
        <v>4256</v>
      </c>
      <c r="AB439">
        <v>271</v>
      </c>
      <c r="AC439" t="s">
        <v>4254</v>
      </c>
      <c r="AD439" t="s">
        <v>27</v>
      </c>
      <c r="AE439" t="s">
        <v>10246</v>
      </c>
      <c r="AH439" t="s">
        <v>19409</v>
      </c>
      <c r="AI439" t="s">
        <v>3309</v>
      </c>
      <c r="AJ439">
        <v>2260</v>
      </c>
    </row>
    <row r="440" spans="8:36" hidden="1" x14ac:dyDescent="0.3">
      <c r="H440" t="s">
        <v>109</v>
      </c>
      <c r="I440" t="s">
        <v>924</v>
      </c>
      <c r="J440" t="s">
        <v>925</v>
      </c>
      <c r="L440">
        <v>842</v>
      </c>
      <c r="M440" t="s">
        <v>187</v>
      </c>
      <c r="N440" t="s">
        <v>926</v>
      </c>
      <c r="P440" t="s">
        <v>98</v>
      </c>
      <c r="Q440">
        <v>560</v>
      </c>
      <c r="R440" t="s">
        <v>96</v>
      </c>
      <c r="S440" t="s">
        <v>96</v>
      </c>
      <c r="T440" t="str">
        <f>IF(Transcripts[[#This Row],[List?]]="Y", Transcripts[[#This Row],[RefSeq mRNA ID]]&amp;IF(Transcripts[[#This Row],[Preferred?]]="Y", " (Preferred)", ""), "")</f>
        <v/>
      </c>
      <c r="V440" s="43" t="s">
        <v>18388</v>
      </c>
      <c r="W440" s="43" t="e">
        <f t="array" ref="W440">INDEX(Table6[#Data], MATCH(1, ISNUMBER(SEARCH(Transcripts[[#This Row],[RefSeq mRNA ID]], Table6['#name])), 0), 1)</f>
        <v>#N/A</v>
      </c>
      <c r="X440" s="43"/>
      <c r="Y440" s="43"/>
      <c r="Z440" t="s">
        <v>4292</v>
      </c>
      <c r="AC440" t="s">
        <v>4254</v>
      </c>
      <c r="AD440" t="s">
        <v>27</v>
      </c>
      <c r="AE440" t="s">
        <v>4292</v>
      </c>
      <c r="AH440" t="s">
        <v>19410</v>
      </c>
      <c r="AI440" t="s">
        <v>3309</v>
      </c>
      <c r="AJ440">
        <v>2260</v>
      </c>
    </row>
    <row r="441" spans="8:36" hidden="1" x14ac:dyDescent="0.3">
      <c r="H441" t="s">
        <v>109</v>
      </c>
      <c r="I441" t="s">
        <v>927</v>
      </c>
      <c r="J441" t="s">
        <v>928</v>
      </c>
      <c r="L441">
        <v>495</v>
      </c>
      <c r="M441" t="s">
        <v>187</v>
      </c>
      <c r="N441" t="s">
        <v>929</v>
      </c>
      <c r="P441" t="s">
        <v>98</v>
      </c>
      <c r="Q441">
        <v>195</v>
      </c>
      <c r="R441" t="s">
        <v>96</v>
      </c>
      <c r="S441" t="s">
        <v>96</v>
      </c>
      <c r="T441" t="str">
        <f>IF(Transcripts[[#This Row],[List?]]="Y", Transcripts[[#This Row],[RefSeq mRNA ID]]&amp;IF(Transcripts[[#This Row],[Preferred?]]="Y", " (Preferred)", ""), "")</f>
        <v/>
      </c>
      <c r="V441" s="43" t="s">
        <v>18388</v>
      </c>
      <c r="W441" s="43" t="e">
        <f t="array" ref="W441">INDEX(Table6[#Data], MATCH(1, ISNUMBER(SEARCH(Transcripts[[#This Row],[RefSeq mRNA ID]], Table6['#name])), 0), 1)</f>
        <v>#N/A</v>
      </c>
      <c r="X441" s="43"/>
      <c r="Y441" s="43"/>
      <c r="Z441" t="s">
        <v>4294</v>
      </c>
      <c r="AC441" t="s">
        <v>4254</v>
      </c>
      <c r="AD441" t="s">
        <v>27</v>
      </c>
      <c r="AE441" t="s">
        <v>4294</v>
      </c>
      <c r="AH441" t="s">
        <v>19411</v>
      </c>
      <c r="AI441" t="s">
        <v>3309</v>
      </c>
      <c r="AJ441">
        <v>2260</v>
      </c>
    </row>
    <row r="442" spans="8:36" hidden="1" x14ac:dyDescent="0.3">
      <c r="H442" t="s">
        <v>109</v>
      </c>
      <c r="I442" t="s">
        <v>941</v>
      </c>
      <c r="L442">
        <v>523</v>
      </c>
      <c r="M442" t="s">
        <v>210</v>
      </c>
      <c r="N442" t="s">
        <v>942</v>
      </c>
      <c r="P442" t="s">
        <v>98</v>
      </c>
      <c r="Q442">
        <v>0</v>
      </c>
      <c r="R442" t="s">
        <v>96</v>
      </c>
      <c r="S442" t="s">
        <v>96</v>
      </c>
      <c r="T442" t="str">
        <f>IF(Transcripts[[#This Row],[List?]]="Y", Transcripts[[#This Row],[RefSeq mRNA ID]]&amp;IF(Transcripts[[#This Row],[Preferred?]]="Y", " (Preferred)", ""), "")</f>
        <v/>
      </c>
      <c r="V442" s="43" t="s">
        <v>18388</v>
      </c>
      <c r="W442" s="43" t="e">
        <f t="array" ref="W442">INDEX(Table6[#Data], MATCH(1, ISNUMBER(SEARCH(Transcripts[[#This Row],[RefSeq mRNA ID]], Table6['#name])), 0), 1)</f>
        <v>#N/A</v>
      </c>
      <c r="X442" s="43"/>
      <c r="Y442" s="43"/>
      <c r="Z442" t="s">
        <v>4287</v>
      </c>
      <c r="AA442" t="s">
        <v>4288</v>
      </c>
      <c r="AB442">
        <v>310</v>
      </c>
      <c r="AC442" t="s">
        <v>4254</v>
      </c>
      <c r="AD442" t="s">
        <v>27</v>
      </c>
      <c r="AE442" t="s">
        <v>10247</v>
      </c>
      <c r="AH442" t="s">
        <v>19412</v>
      </c>
      <c r="AI442" t="s">
        <v>3309</v>
      </c>
      <c r="AJ442">
        <v>2260</v>
      </c>
    </row>
    <row r="443" spans="8:36" hidden="1" x14ac:dyDescent="0.3">
      <c r="H443" t="s">
        <v>943</v>
      </c>
      <c r="I443" t="s">
        <v>946</v>
      </c>
      <c r="J443" t="s">
        <v>947</v>
      </c>
      <c r="K443" t="s">
        <v>19059</v>
      </c>
      <c r="L443">
        <v>2889</v>
      </c>
      <c r="M443" t="s">
        <v>27</v>
      </c>
      <c r="N443" t="s">
        <v>948</v>
      </c>
      <c r="P443" t="s">
        <v>949</v>
      </c>
      <c r="Q443">
        <v>2301</v>
      </c>
      <c r="R443" t="s">
        <v>95</v>
      </c>
      <c r="S443" t="s">
        <v>95</v>
      </c>
      <c r="T443" t="str">
        <f>IF(Transcripts[[#This Row],[List?]]="Y", Transcripts[[#This Row],[RefSeq mRNA ID]]&amp;IF(Transcripts[[#This Row],[Preferred?]]="Y", " (Preferred)", ""), "")</f>
        <v>NM_199051.2 (Preferred)</v>
      </c>
      <c r="V443" s="43" t="s">
        <v>18389</v>
      </c>
      <c r="W443" s="43" t="e">
        <f t="array" ref="W443">INDEX(Table6[#Data], MATCH(1, ISNUMBER(SEARCH(Transcripts[[#This Row],[RefSeq mRNA ID]], Table6['#name])), 0), 1)</f>
        <v>#N/A</v>
      </c>
      <c r="X443" s="43"/>
      <c r="Y443" s="43"/>
      <c r="Z443" t="s">
        <v>4268</v>
      </c>
      <c r="AC443" t="s">
        <v>4254</v>
      </c>
      <c r="AD443" t="s">
        <v>27</v>
      </c>
      <c r="AE443" t="s">
        <v>4268</v>
      </c>
      <c r="AH443" t="s">
        <v>19413</v>
      </c>
      <c r="AI443" t="s">
        <v>3419</v>
      </c>
      <c r="AJ443">
        <v>2263</v>
      </c>
    </row>
    <row r="444" spans="8:36" hidden="1" x14ac:dyDescent="0.3">
      <c r="H444" t="s">
        <v>943</v>
      </c>
      <c r="I444" t="s">
        <v>950</v>
      </c>
      <c r="J444" t="s">
        <v>951</v>
      </c>
      <c r="K444" t="s">
        <v>19060</v>
      </c>
      <c r="L444">
        <v>2544</v>
      </c>
      <c r="M444" t="s">
        <v>27</v>
      </c>
      <c r="N444" t="s">
        <v>952</v>
      </c>
      <c r="Q444">
        <v>1995</v>
      </c>
      <c r="R444" t="s">
        <v>96</v>
      </c>
      <c r="S444" t="s">
        <v>95</v>
      </c>
      <c r="T444" t="str">
        <f>IF(Transcripts[[#This Row],[List?]]="Y", Transcripts[[#This Row],[RefSeq mRNA ID]]&amp;IF(Transcripts[[#This Row],[Preferred?]]="Y", " (Preferred)", ""), "")</f>
        <v>NM_001317188.1</v>
      </c>
      <c r="V444" s="43" t="s">
        <v>18389</v>
      </c>
      <c r="W444" s="43" t="e">
        <f t="array" ref="W444">INDEX(Table6[#Data], MATCH(1, ISNUMBER(SEARCH(Transcripts[[#This Row],[RefSeq mRNA ID]], Table6['#name])), 0), 1)</f>
        <v>#N/A</v>
      </c>
      <c r="X444" s="43"/>
      <c r="Y444" s="43"/>
      <c r="Z444" t="s">
        <v>1015</v>
      </c>
      <c r="AA444" t="s">
        <v>1016</v>
      </c>
      <c r="AB444">
        <v>1272</v>
      </c>
      <c r="AC444" t="s">
        <v>1007</v>
      </c>
      <c r="AD444" t="s">
        <v>27</v>
      </c>
      <c r="AE444" t="s">
        <v>10248</v>
      </c>
      <c r="AH444" t="s">
        <v>19414</v>
      </c>
      <c r="AI444" t="s">
        <v>3419</v>
      </c>
      <c r="AJ444">
        <v>2263</v>
      </c>
    </row>
    <row r="445" spans="8:36" hidden="1" x14ac:dyDescent="0.3">
      <c r="H445" t="s">
        <v>943</v>
      </c>
      <c r="I445" t="s">
        <v>953</v>
      </c>
      <c r="J445" t="s">
        <v>954</v>
      </c>
      <c r="L445">
        <v>528</v>
      </c>
      <c r="M445" t="s">
        <v>27</v>
      </c>
      <c r="N445" t="s">
        <v>955</v>
      </c>
      <c r="Q445">
        <v>84</v>
      </c>
      <c r="R445" t="s">
        <v>96</v>
      </c>
      <c r="S445" t="s">
        <v>96</v>
      </c>
      <c r="T445" t="str">
        <f>IF(Transcripts[[#This Row],[List?]]="Y", Transcripts[[#This Row],[RefSeq mRNA ID]]&amp;IF(Transcripts[[#This Row],[Preferred?]]="Y", " (Preferred)", ""), "")</f>
        <v/>
      </c>
      <c r="V445" s="43" t="s">
        <v>18389</v>
      </c>
      <c r="W445" s="43" t="e">
        <f t="array" ref="W445">INDEX(Table6[#Data], MATCH(1, ISNUMBER(SEARCH(Transcripts[[#This Row],[RefSeq mRNA ID]], Table6['#name])), 0), 1)</f>
        <v>#N/A</v>
      </c>
      <c r="X445" s="43"/>
      <c r="Y445" s="43"/>
      <c r="Z445" t="s">
        <v>1017</v>
      </c>
      <c r="AA445" t="s">
        <v>1018</v>
      </c>
      <c r="AB445">
        <v>630</v>
      </c>
      <c r="AC445" t="s">
        <v>1007</v>
      </c>
      <c r="AD445" t="s">
        <v>27</v>
      </c>
      <c r="AE445" t="s">
        <v>10249</v>
      </c>
      <c r="AH445" t="s">
        <v>19415</v>
      </c>
      <c r="AI445" t="s">
        <v>3419</v>
      </c>
      <c r="AJ445">
        <v>2263</v>
      </c>
    </row>
    <row r="446" spans="8:36" hidden="1" x14ac:dyDescent="0.3">
      <c r="H446" t="s">
        <v>943</v>
      </c>
      <c r="I446" t="s">
        <v>944</v>
      </c>
      <c r="L446">
        <v>238</v>
      </c>
      <c r="M446" t="s">
        <v>193</v>
      </c>
      <c r="N446" t="s">
        <v>945</v>
      </c>
      <c r="P446" t="s">
        <v>98</v>
      </c>
      <c r="Q446">
        <v>0</v>
      </c>
      <c r="R446" t="s">
        <v>96</v>
      </c>
      <c r="S446" t="s">
        <v>96</v>
      </c>
      <c r="T446" t="str">
        <f>IF(Transcripts[[#This Row],[List?]]="Y", Transcripts[[#This Row],[RefSeq mRNA ID]]&amp;IF(Transcripts[[#This Row],[Preferred?]]="Y", " (Preferred)", ""), "")</f>
        <v/>
      </c>
      <c r="V446" s="43" t="s">
        <v>18389</v>
      </c>
      <c r="W446" s="43" t="e">
        <f t="array" ref="W446">INDEX(Table6[#Data], MATCH(1, ISNUMBER(SEARCH(Transcripts[[#This Row],[RefSeq mRNA ID]], Table6['#name])), 0), 1)</f>
        <v>#N/A</v>
      </c>
      <c r="X446" s="43"/>
      <c r="Y446" s="43"/>
      <c r="Z446" t="s">
        <v>7401</v>
      </c>
      <c r="AA446" t="s">
        <v>7402</v>
      </c>
      <c r="AB446">
        <v>300</v>
      </c>
      <c r="AC446" t="s">
        <v>7375</v>
      </c>
      <c r="AD446" t="s">
        <v>27</v>
      </c>
      <c r="AE446" t="s">
        <v>10250</v>
      </c>
      <c r="AH446" t="s">
        <v>19416</v>
      </c>
      <c r="AI446" t="s">
        <v>3419</v>
      </c>
      <c r="AJ446">
        <v>2263</v>
      </c>
    </row>
    <row r="447" spans="8:36" hidden="1" x14ac:dyDescent="0.3">
      <c r="H447" t="s">
        <v>956</v>
      </c>
      <c r="I447" t="s">
        <v>962</v>
      </c>
      <c r="J447" t="s">
        <v>963</v>
      </c>
      <c r="K447" t="s">
        <v>19061</v>
      </c>
      <c r="L447">
        <v>6048</v>
      </c>
      <c r="M447" t="s">
        <v>27</v>
      </c>
      <c r="N447" t="s">
        <v>964</v>
      </c>
      <c r="O447" t="s">
        <v>965</v>
      </c>
      <c r="P447" t="s">
        <v>966</v>
      </c>
      <c r="Q447">
        <v>3750</v>
      </c>
      <c r="R447" t="s">
        <v>95</v>
      </c>
      <c r="S447" t="s">
        <v>95</v>
      </c>
      <c r="T447" t="str">
        <f>IF(Transcripts[[#This Row],[List?]]="Y", Transcripts[[#This Row],[RefSeq mRNA ID]]&amp;IF(Transcripts[[#This Row],[Preferred?]]="Y", " (Preferred)", ""), "")</f>
        <v>NM_032043.2 (Preferred)</v>
      </c>
      <c r="V447" s="43" t="s">
        <v>18390</v>
      </c>
      <c r="W447" s="43" t="e">
        <f t="array" ref="W447">INDEX(Table6[#Data], MATCH(1, ISNUMBER(SEARCH(Transcripts[[#This Row],[RefSeq mRNA ID]], Table6['#name])), 0), 1)</f>
        <v>#N/A</v>
      </c>
      <c r="X447" s="43"/>
      <c r="Y447" s="43"/>
      <c r="Z447" t="s">
        <v>7376</v>
      </c>
      <c r="AA447" t="s">
        <v>7377</v>
      </c>
      <c r="AB447">
        <v>309</v>
      </c>
      <c r="AC447" t="s">
        <v>7375</v>
      </c>
      <c r="AD447" t="s">
        <v>27</v>
      </c>
      <c r="AE447" t="s">
        <v>10251</v>
      </c>
      <c r="AH447" t="s">
        <v>19417</v>
      </c>
      <c r="AI447" t="s">
        <v>3419</v>
      </c>
      <c r="AJ447">
        <v>2263</v>
      </c>
    </row>
    <row r="448" spans="8:36" hidden="1" x14ac:dyDescent="0.3">
      <c r="H448" t="s">
        <v>956</v>
      </c>
      <c r="I448" t="s">
        <v>967</v>
      </c>
      <c r="J448" t="s">
        <v>968</v>
      </c>
      <c r="L448">
        <v>3969</v>
      </c>
      <c r="M448" t="s">
        <v>27</v>
      </c>
      <c r="N448" t="s">
        <v>969</v>
      </c>
      <c r="Q448">
        <v>2985</v>
      </c>
      <c r="R448" t="s">
        <v>96</v>
      </c>
      <c r="S448" t="s">
        <v>96</v>
      </c>
      <c r="T448" t="str">
        <f>IF(Transcripts[[#This Row],[List?]]="Y", Transcripts[[#This Row],[RefSeq mRNA ID]]&amp;IF(Transcripts[[#This Row],[Preferred?]]="Y", " (Preferred)", ""), "")</f>
        <v/>
      </c>
      <c r="V448" s="43" t="s">
        <v>18390</v>
      </c>
      <c r="W448" s="43" t="e">
        <f t="array" ref="W448">INDEX(Table6[#Data], MATCH(1, ISNUMBER(SEARCH(Transcripts[[#This Row],[RefSeq mRNA ID]], Table6['#name])), 0), 1)</f>
        <v>#N/A</v>
      </c>
      <c r="X448" s="43"/>
      <c r="Y448" s="43"/>
      <c r="Z448" t="s">
        <v>7391</v>
      </c>
      <c r="AA448" t="s">
        <v>7392</v>
      </c>
      <c r="AB448">
        <v>3939</v>
      </c>
      <c r="AC448" t="s">
        <v>7375</v>
      </c>
      <c r="AD448" t="s">
        <v>27</v>
      </c>
      <c r="AE448" t="s">
        <v>10252</v>
      </c>
      <c r="AH448" t="s">
        <v>19418</v>
      </c>
      <c r="AI448" t="s">
        <v>3419</v>
      </c>
      <c r="AJ448">
        <v>2263</v>
      </c>
    </row>
    <row r="449" spans="8:36" hidden="1" x14ac:dyDescent="0.3">
      <c r="H449" t="s">
        <v>956</v>
      </c>
      <c r="I449" t="s">
        <v>970</v>
      </c>
      <c r="J449" t="s">
        <v>971</v>
      </c>
      <c r="L449">
        <v>716</v>
      </c>
      <c r="M449" t="s">
        <v>27</v>
      </c>
      <c r="N449" t="s">
        <v>972</v>
      </c>
      <c r="Q449">
        <v>542</v>
      </c>
      <c r="R449" t="s">
        <v>96</v>
      </c>
      <c r="S449" t="s">
        <v>96</v>
      </c>
      <c r="T449" t="str">
        <f>IF(Transcripts[[#This Row],[List?]]="Y", Transcripts[[#This Row],[RefSeq mRNA ID]]&amp;IF(Transcripts[[#This Row],[Preferred?]]="Y", " (Preferred)", ""), "")</f>
        <v/>
      </c>
      <c r="V449" s="43" t="s">
        <v>18390</v>
      </c>
      <c r="W449" s="43" t="e">
        <f t="array" ref="W449">INDEX(Table6[#Data], MATCH(1, ISNUMBER(SEARCH(Transcripts[[#This Row],[RefSeq mRNA ID]], Table6['#name])), 0), 1)</f>
        <v>#N/A</v>
      </c>
      <c r="X449" s="43"/>
      <c r="Y449" s="43"/>
      <c r="Z449" t="s">
        <v>7395</v>
      </c>
      <c r="AA449" t="s">
        <v>7396</v>
      </c>
      <c r="AB449">
        <v>1982</v>
      </c>
      <c r="AC449" t="s">
        <v>7375</v>
      </c>
      <c r="AD449" t="s">
        <v>27</v>
      </c>
      <c r="AE449" t="s">
        <v>10253</v>
      </c>
      <c r="AH449" t="s">
        <v>19419</v>
      </c>
      <c r="AI449" t="s">
        <v>3419</v>
      </c>
      <c r="AJ449">
        <v>2263</v>
      </c>
    </row>
    <row r="450" spans="8:36" hidden="1" x14ac:dyDescent="0.3">
      <c r="H450" t="s">
        <v>956</v>
      </c>
      <c r="I450" t="s">
        <v>957</v>
      </c>
      <c r="J450" t="s">
        <v>958</v>
      </c>
      <c r="L450">
        <v>790</v>
      </c>
      <c r="M450" t="s">
        <v>187</v>
      </c>
      <c r="N450" t="s">
        <v>959</v>
      </c>
      <c r="Q450">
        <v>254</v>
      </c>
      <c r="R450" t="s">
        <v>96</v>
      </c>
      <c r="S450" t="s">
        <v>96</v>
      </c>
      <c r="T450" t="str">
        <f>IF(Transcripts[[#This Row],[List?]]="Y", Transcripts[[#This Row],[RefSeq mRNA ID]]&amp;IF(Transcripts[[#This Row],[Preferred?]]="Y", " (Preferred)", ""), "")</f>
        <v/>
      </c>
      <c r="V450" s="43" t="s">
        <v>18390</v>
      </c>
      <c r="W450" s="43" t="e">
        <f t="array" ref="W450">INDEX(Table6[#Data], MATCH(1, ISNUMBER(SEARCH(Transcripts[[#This Row],[RefSeq mRNA ID]], Table6['#name])), 0), 1)</f>
        <v>#N/A</v>
      </c>
      <c r="X450" s="43"/>
      <c r="Y450" s="43"/>
      <c r="Z450" t="s">
        <v>7379</v>
      </c>
      <c r="AA450" t="s">
        <v>7380</v>
      </c>
      <c r="AB450">
        <v>1656</v>
      </c>
      <c r="AC450" t="s">
        <v>7375</v>
      </c>
      <c r="AD450" t="s">
        <v>27</v>
      </c>
      <c r="AE450" t="s">
        <v>10254</v>
      </c>
      <c r="AH450" t="s">
        <v>19420</v>
      </c>
      <c r="AI450" t="s">
        <v>3419</v>
      </c>
      <c r="AJ450">
        <v>2263</v>
      </c>
    </row>
    <row r="451" spans="8:36" hidden="1" x14ac:dyDescent="0.3">
      <c r="H451" t="s">
        <v>956</v>
      </c>
      <c r="I451" t="s">
        <v>973</v>
      </c>
      <c r="J451" t="s">
        <v>974</v>
      </c>
      <c r="L451">
        <v>466</v>
      </c>
      <c r="M451" t="s">
        <v>27</v>
      </c>
      <c r="N451" t="s">
        <v>975</v>
      </c>
      <c r="Q451">
        <v>209</v>
      </c>
      <c r="R451" t="s">
        <v>96</v>
      </c>
      <c r="S451" t="s">
        <v>96</v>
      </c>
      <c r="T451" t="str">
        <f>IF(Transcripts[[#This Row],[List?]]="Y", Transcripts[[#This Row],[RefSeq mRNA ID]]&amp;IF(Transcripts[[#This Row],[Preferred?]]="Y", " (Preferred)", ""), "")</f>
        <v/>
      </c>
      <c r="V451" s="43" t="s">
        <v>18390</v>
      </c>
      <c r="W451" s="43" t="e">
        <f t="array" ref="W451">INDEX(Table6[#Data], MATCH(1, ISNUMBER(SEARCH(Transcripts[[#This Row],[RefSeq mRNA ID]], Table6['#name])), 0), 1)</f>
        <v>#N/A</v>
      </c>
      <c r="X451" s="43"/>
      <c r="Y451" s="43"/>
      <c r="Z451" t="s">
        <v>7382</v>
      </c>
      <c r="AC451" t="s">
        <v>7375</v>
      </c>
      <c r="AD451" t="s">
        <v>27</v>
      </c>
      <c r="AE451" t="s">
        <v>7382</v>
      </c>
      <c r="AH451" t="s">
        <v>19421</v>
      </c>
      <c r="AI451" t="s">
        <v>3419</v>
      </c>
      <c r="AJ451">
        <v>2263</v>
      </c>
    </row>
    <row r="452" spans="8:36" hidden="1" x14ac:dyDescent="0.3">
      <c r="H452" t="s">
        <v>956</v>
      </c>
      <c r="I452" t="s">
        <v>960</v>
      </c>
      <c r="L452">
        <v>449</v>
      </c>
      <c r="M452" t="s">
        <v>193</v>
      </c>
      <c r="N452" t="s">
        <v>961</v>
      </c>
      <c r="Q452">
        <v>0</v>
      </c>
      <c r="R452" t="s">
        <v>96</v>
      </c>
      <c r="S452" t="s">
        <v>96</v>
      </c>
      <c r="T452" t="str">
        <f>IF(Transcripts[[#This Row],[List?]]="Y", Transcripts[[#This Row],[RefSeq mRNA ID]]&amp;IF(Transcripts[[#This Row],[Preferred?]]="Y", " (Preferred)", ""), "")</f>
        <v/>
      </c>
      <c r="V452" s="43" t="s">
        <v>18390</v>
      </c>
      <c r="W452" s="43" t="e">
        <f t="array" ref="W452">INDEX(Table6[#Data], MATCH(1, ISNUMBER(SEARCH(Transcripts[[#This Row],[RefSeq mRNA ID]], Table6['#name])), 0), 1)</f>
        <v>#N/A</v>
      </c>
      <c r="X452" s="43"/>
      <c r="Y452" s="43"/>
      <c r="Z452" t="s">
        <v>7398</v>
      </c>
      <c r="AA452" t="s">
        <v>7399</v>
      </c>
      <c r="AB452">
        <v>475</v>
      </c>
      <c r="AC452" t="s">
        <v>7375</v>
      </c>
      <c r="AD452" t="s">
        <v>27</v>
      </c>
      <c r="AE452" t="s">
        <v>10255</v>
      </c>
      <c r="AH452" t="s">
        <v>19422</v>
      </c>
      <c r="AI452" t="s">
        <v>3419</v>
      </c>
      <c r="AJ452">
        <v>2263</v>
      </c>
    </row>
    <row r="453" spans="8:36" hidden="1" x14ac:dyDescent="0.3">
      <c r="H453" t="s">
        <v>976</v>
      </c>
      <c r="I453" t="s">
        <v>989</v>
      </c>
      <c r="J453" t="s">
        <v>990</v>
      </c>
      <c r="K453" t="s">
        <v>19062</v>
      </c>
      <c r="L453">
        <v>2579</v>
      </c>
      <c r="M453" t="s">
        <v>27</v>
      </c>
      <c r="N453" t="s">
        <v>991</v>
      </c>
      <c r="O453" t="s">
        <v>992</v>
      </c>
      <c r="P453" t="s">
        <v>993</v>
      </c>
      <c r="Q453">
        <v>1980</v>
      </c>
      <c r="R453" t="s">
        <v>95</v>
      </c>
      <c r="S453" t="s">
        <v>95</v>
      </c>
      <c r="T453" t="str">
        <f>IF(Transcripts[[#This Row],[List?]]="Y", Transcripts[[#This Row],[RefSeq mRNA ID]]&amp;IF(Transcripts[[#This Row],[Preferred?]]="Y", " (Preferred)", ""), "")</f>
        <v>NM_000061.2 (Preferred)</v>
      </c>
      <c r="V453" s="43" t="s">
        <v>18391</v>
      </c>
      <c r="W453" s="43" t="e">
        <f t="array" ref="W453">INDEX(Table6[#Data], MATCH(1, ISNUMBER(SEARCH(Transcripts[[#This Row],[RefSeq mRNA ID]], Table6['#name])), 0), 1)</f>
        <v>#N/A</v>
      </c>
      <c r="X453" s="43"/>
      <c r="Y453" s="43"/>
      <c r="Z453" t="s">
        <v>7384</v>
      </c>
      <c r="AC453" t="s">
        <v>7375</v>
      </c>
      <c r="AD453" t="s">
        <v>27</v>
      </c>
      <c r="AE453" t="s">
        <v>7384</v>
      </c>
      <c r="AH453" t="s">
        <v>19423</v>
      </c>
      <c r="AI453" t="s">
        <v>3419</v>
      </c>
      <c r="AJ453">
        <v>2263</v>
      </c>
    </row>
    <row r="454" spans="8:36" hidden="1" x14ac:dyDescent="0.3">
      <c r="H454" t="s">
        <v>976</v>
      </c>
      <c r="I454" t="s">
        <v>20278</v>
      </c>
      <c r="J454" t="s">
        <v>20279</v>
      </c>
      <c r="K454" t="s">
        <v>19063</v>
      </c>
      <c r="L454">
        <v>2579</v>
      </c>
      <c r="M454" t="s">
        <v>27</v>
      </c>
      <c r="N454" t="s">
        <v>991</v>
      </c>
      <c r="Q454">
        <v>1980</v>
      </c>
      <c r="R454" t="s">
        <v>96</v>
      </c>
      <c r="S454" t="s">
        <v>95</v>
      </c>
      <c r="T454" t="str">
        <f>IF(Transcripts[[#This Row],[List?]]="Y", Transcripts[[#This Row],[RefSeq mRNA ID]]&amp;IF(Transcripts[[#This Row],[Preferred?]]="Y", " (Preferred)", ""), "")</f>
        <v>NM_001287344.1</v>
      </c>
      <c r="V454" s="43" t="s">
        <v>18391</v>
      </c>
      <c r="W454" s="43" t="e">
        <f t="array" ref="W454">INDEX(Table6[#Data], MATCH(1, ISNUMBER(SEARCH(Transcripts[[#This Row],[RefSeq mRNA ID]], Table6['#name])), 0), 1)</f>
        <v>#N/A</v>
      </c>
      <c r="X454" s="43"/>
      <c r="Y454" s="43"/>
      <c r="Z454" t="s">
        <v>7386</v>
      </c>
      <c r="AC454" t="s">
        <v>7375</v>
      </c>
      <c r="AD454" t="s">
        <v>27</v>
      </c>
      <c r="AE454" t="s">
        <v>7386</v>
      </c>
      <c r="AH454" t="s">
        <v>19424</v>
      </c>
      <c r="AI454" t="s">
        <v>3419</v>
      </c>
      <c r="AJ454">
        <v>2263</v>
      </c>
    </row>
    <row r="455" spans="8:36" hidden="1" x14ac:dyDescent="0.3">
      <c r="H455" t="s">
        <v>976</v>
      </c>
      <c r="I455" t="s">
        <v>996</v>
      </c>
      <c r="J455" t="s">
        <v>997</v>
      </c>
      <c r="K455" t="s">
        <v>19064</v>
      </c>
      <c r="L455">
        <v>2203</v>
      </c>
      <c r="M455" t="s">
        <v>27</v>
      </c>
      <c r="N455" t="s">
        <v>998</v>
      </c>
      <c r="Q455">
        <v>1452</v>
      </c>
      <c r="R455" t="s">
        <v>96</v>
      </c>
      <c r="S455" t="s">
        <v>95</v>
      </c>
      <c r="T455" t="str">
        <f>IF(Transcripts[[#This Row],[List?]]="Y", Transcripts[[#This Row],[RefSeq mRNA ID]]&amp;IF(Transcripts[[#This Row],[Preferred?]]="Y", " (Preferred)", ""), "")</f>
        <v>NM_001287345.1</v>
      </c>
      <c r="V455" s="43" t="s">
        <v>18391</v>
      </c>
      <c r="W455" s="43" t="e">
        <f t="array" ref="W455">INDEX(Table6[#Data], MATCH(1, ISNUMBER(SEARCH(Transcripts[[#This Row],[RefSeq mRNA ID]], Table6['#name])), 0), 1)</f>
        <v>#N/A</v>
      </c>
      <c r="X455" s="43"/>
      <c r="Y455" s="43"/>
      <c r="Z455" t="s">
        <v>7404</v>
      </c>
      <c r="AA455" t="s">
        <v>7405</v>
      </c>
      <c r="AB455">
        <v>472</v>
      </c>
      <c r="AC455" t="s">
        <v>7375</v>
      </c>
      <c r="AD455" t="s">
        <v>27</v>
      </c>
      <c r="AE455" t="s">
        <v>10256</v>
      </c>
      <c r="AH455" t="s">
        <v>19425</v>
      </c>
      <c r="AI455" t="s">
        <v>3419</v>
      </c>
      <c r="AJ455">
        <v>2263</v>
      </c>
    </row>
    <row r="456" spans="8:36" hidden="1" x14ac:dyDescent="0.3">
      <c r="H456" t="s">
        <v>976</v>
      </c>
      <c r="I456" t="s">
        <v>977</v>
      </c>
      <c r="L456">
        <v>587</v>
      </c>
      <c r="M456" t="s">
        <v>193</v>
      </c>
      <c r="N456" t="s">
        <v>978</v>
      </c>
      <c r="Q456">
        <v>0</v>
      </c>
      <c r="R456" t="s">
        <v>96</v>
      </c>
      <c r="S456" t="s">
        <v>96</v>
      </c>
      <c r="T456" t="str">
        <f>IF(Transcripts[[#This Row],[List?]]="Y", Transcripts[[#This Row],[RefSeq mRNA ID]]&amp;IF(Transcripts[[#This Row],[Preferred?]]="Y", " (Preferred)", ""), "")</f>
        <v/>
      </c>
      <c r="V456" s="43" t="s">
        <v>18391</v>
      </c>
      <c r="W456" s="43" t="e">
        <f t="array" ref="W456">INDEX(Table6[#Data], MATCH(1, ISNUMBER(SEARCH(Transcripts[[#This Row],[RefSeq mRNA ID]], Table6['#name])), 0), 1)</f>
        <v>#N/A</v>
      </c>
      <c r="X456" s="43"/>
      <c r="Y456" s="43"/>
      <c r="Z456" t="s">
        <v>7388</v>
      </c>
      <c r="AA456" t="s">
        <v>7389</v>
      </c>
      <c r="AB456">
        <v>3522</v>
      </c>
      <c r="AC456" t="s">
        <v>7375</v>
      </c>
      <c r="AD456" t="s">
        <v>27</v>
      </c>
      <c r="AE456" t="s">
        <v>10257</v>
      </c>
      <c r="AH456" t="s">
        <v>19426</v>
      </c>
      <c r="AI456" t="s">
        <v>3489</v>
      </c>
      <c r="AJ456">
        <v>2261</v>
      </c>
    </row>
    <row r="457" spans="8:36" hidden="1" x14ac:dyDescent="0.3">
      <c r="H457" t="s">
        <v>976</v>
      </c>
      <c r="I457" t="s">
        <v>979</v>
      </c>
      <c r="L457">
        <v>587</v>
      </c>
      <c r="M457" t="s">
        <v>193</v>
      </c>
      <c r="N457" t="s">
        <v>978</v>
      </c>
      <c r="Q457">
        <v>0</v>
      </c>
      <c r="R457" t="s">
        <v>96</v>
      </c>
      <c r="S457" t="s">
        <v>96</v>
      </c>
      <c r="T457" t="str">
        <f>IF(Transcripts[[#This Row],[List?]]="Y", Transcripts[[#This Row],[RefSeq mRNA ID]]&amp;IF(Transcripts[[#This Row],[Preferred?]]="Y", " (Preferred)", ""), "")</f>
        <v/>
      </c>
      <c r="V457" s="43" t="s">
        <v>18391</v>
      </c>
      <c r="W457" s="43" t="e">
        <f t="array" ref="W457">INDEX(Table6[#Data], MATCH(1, ISNUMBER(SEARCH(Transcripts[[#This Row],[RefSeq mRNA ID]], Table6['#name])), 0), 1)</f>
        <v>#N/A</v>
      </c>
      <c r="X457" s="43"/>
      <c r="Y457" s="43"/>
      <c r="Z457" t="s">
        <v>9604</v>
      </c>
      <c r="AA457" t="s">
        <v>9605</v>
      </c>
      <c r="AB457">
        <v>4863</v>
      </c>
      <c r="AC457" t="s">
        <v>9603</v>
      </c>
      <c r="AD457" t="s">
        <v>27</v>
      </c>
      <c r="AE457" t="s">
        <v>10258</v>
      </c>
      <c r="AH457" t="s">
        <v>19427</v>
      </c>
      <c r="AI457" t="s">
        <v>3489</v>
      </c>
      <c r="AJ457">
        <v>2261</v>
      </c>
    </row>
    <row r="458" spans="8:36" hidden="1" x14ac:dyDescent="0.3">
      <c r="H458" t="s">
        <v>976</v>
      </c>
      <c r="I458" t="s">
        <v>980</v>
      </c>
      <c r="L458">
        <v>424</v>
      </c>
      <c r="M458" t="s">
        <v>193</v>
      </c>
      <c r="N458" t="s">
        <v>981</v>
      </c>
      <c r="Q458">
        <v>0</v>
      </c>
      <c r="R458" t="s">
        <v>96</v>
      </c>
      <c r="S458" t="s">
        <v>96</v>
      </c>
      <c r="T458" t="str">
        <f>IF(Transcripts[[#This Row],[List?]]="Y", Transcripts[[#This Row],[RefSeq mRNA ID]]&amp;IF(Transcripts[[#This Row],[Preferred?]]="Y", " (Preferred)", ""), "")</f>
        <v/>
      </c>
      <c r="V458" s="43" t="s">
        <v>18391</v>
      </c>
      <c r="W458" s="43" t="e">
        <f t="array" ref="W458">INDEX(Table6[#Data], MATCH(1, ISNUMBER(SEARCH(Transcripts[[#This Row],[RefSeq mRNA ID]], Table6['#name])), 0), 1)</f>
        <v>#N/A</v>
      </c>
      <c r="X458" s="43"/>
      <c r="Y458" s="43"/>
      <c r="Z458" t="s">
        <v>9608</v>
      </c>
      <c r="AA458" t="s">
        <v>9609</v>
      </c>
      <c r="AB458">
        <v>459</v>
      </c>
      <c r="AC458" t="s">
        <v>9603</v>
      </c>
      <c r="AD458" t="s">
        <v>27</v>
      </c>
      <c r="AE458" t="s">
        <v>10259</v>
      </c>
      <c r="AH458" t="s">
        <v>19428</v>
      </c>
      <c r="AI458" t="s">
        <v>3489</v>
      </c>
      <c r="AJ458">
        <v>2261</v>
      </c>
    </row>
    <row r="459" spans="8:36" hidden="1" x14ac:dyDescent="0.3">
      <c r="H459" t="s">
        <v>976</v>
      </c>
      <c r="I459" t="s">
        <v>982</v>
      </c>
      <c r="L459">
        <v>424</v>
      </c>
      <c r="M459" t="s">
        <v>193</v>
      </c>
      <c r="N459" t="s">
        <v>981</v>
      </c>
      <c r="Q459">
        <v>0</v>
      </c>
      <c r="R459" t="s">
        <v>96</v>
      </c>
      <c r="S459" t="s">
        <v>96</v>
      </c>
      <c r="T459" t="str">
        <f>IF(Transcripts[[#This Row],[List?]]="Y", Transcripts[[#This Row],[RefSeq mRNA ID]]&amp;IF(Transcripts[[#This Row],[Preferred?]]="Y", " (Preferred)", ""), "")</f>
        <v/>
      </c>
      <c r="V459" s="43" t="s">
        <v>18391</v>
      </c>
      <c r="W459" s="43" t="e">
        <f t="array" ref="W459">INDEX(Table6[#Data], MATCH(1, ISNUMBER(SEARCH(Transcripts[[#This Row],[RefSeq mRNA ID]], Table6['#name])), 0), 1)</f>
        <v>#N/A</v>
      </c>
      <c r="X459" s="43"/>
      <c r="Y459" s="43"/>
      <c r="Z459" t="s">
        <v>9611</v>
      </c>
      <c r="AC459" t="s">
        <v>9603</v>
      </c>
      <c r="AD459" t="s">
        <v>27</v>
      </c>
      <c r="AE459" t="s">
        <v>9611</v>
      </c>
      <c r="AH459" t="s">
        <v>19429</v>
      </c>
      <c r="AI459" t="s">
        <v>3518</v>
      </c>
      <c r="AJ459">
        <v>2264</v>
      </c>
    </row>
    <row r="460" spans="8:36" hidden="1" x14ac:dyDescent="0.3">
      <c r="H460" t="s">
        <v>976</v>
      </c>
      <c r="I460" t="s">
        <v>983</v>
      </c>
      <c r="L460">
        <v>385</v>
      </c>
      <c r="M460" t="s">
        <v>193</v>
      </c>
      <c r="N460" t="s">
        <v>984</v>
      </c>
      <c r="Q460">
        <v>0</v>
      </c>
      <c r="R460" t="s">
        <v>96</v>
      </c>
      <c r="S460" t="s">
        <v>96</v>
      </c>
      <c r="T460" t="str">
        <f>IF(Transcripts[[#This Row],[List?]]="Y", Transcripts[[#This Row],[RefSeq mRNA ID]]&amp;IF(Transcripts[[#This Row],[Preferred?]]="Y", " (Preferred)", ""), "")</f>
        <v/>
      </c>
      <c r="V460" s="43" t="s">
        <v>18391</v>
      </c>
      <c r="W460" s="43" t="e">
        <f t="array" ref="W460">INDEX(Table6[#Data], MATCH(1, ISNUMBER(SEARCH(Transcripts[[#This Row],[RefSeq mRNA ID]], Table6['#name])), 0), 1)</f>
        <v>#N/A</v>
      </c>
      <c r="X460" s="43"/>
      <c r="Y460" s="43"/>
      <c r="Z460" t="s">
        <v>9613</v>
      </c>
      <c r="AA460" t="s">
        <v>9614</v>
      </c>
      <c r="AB460">
        <v>1353</v>
      </c>
      <c r="AC460" t="s">
        <v>9603</v>
      </c>
      <c r="AD460" t="s">
        <v>27</v>
      </c>
      <c r="AE460" t="s">
        <v>10260</v>
      </c>
      <c r="AH460" t="s">
        <v>19430</v>
      </c>
      <c r="AI460" t="s">
        <v>3518</v>
      </c>
      <c r="AJ460">
        <v>2264</v>
      </c>
    </row>
    <row r="461" spans="8:36" hidden="1" x14ac:dyDescent="0.3">
      <c r="H461" t="s">
        <v>976</v>
      </c>
      <c r="I461" t="s">
        <v>985</v>
      </c>
      <c r="L461">
        <v>385</v>
      </c>
      <c r="M461" t="s">
        <v>193</v>
      </c>
      <c r="N461" t="s">
        <v>984</v>
      </c>
      <c r="Q461">
        <v>0</v>
      </c>
      <c r="R461" t="s">
        <v>96</v>
      </c>
      <c r="S461" t="s">
        <v>96</v>
      </c>
      <c r="T461" t="str">
        <f>IF(Transcripts[[#This Row],[List?]]="Y", Transcripts[[#This Row],[RefSeq mRNA ID]]&amp;IF(Transcripts[[#This Row],[Preferred?]]="Y", " (Preferred)", ""), "")</f>
        <v/>
      </c>
      <c r="V461" s="43" t="s">
        <v>18391</v>
      </c>
      <c r="W461" s="43" t="e">
        <f t="array" ref="W461">INDEX(Table6[#Data], MATCH(1, ISNUMBER(SEARCH(Transcripts[[#This Row],[RefSeq mRNA ID]], Table6['#name])), 0), 1)</f>
        <v>#N/A</v>
      </c>
      <c r="X461" s="43"/>
      <c r="Y461" s="43"/>
      <c r="Z461" t="s">
        <v>1573</v>
      </c>
      <c r="AA461" t="s">
        <v>1574</v>
      </c>
      <c r="AB461">
        <v>830</v>
      </c>
      <c r="AC461" t="s">
        <v>104</v>
      </c>
      <c r="AD461" t="s">
        <v>27</v>
      </c>
      <c r="AE461" t="s">
        <v>10261</v>
      </c>
      <c r="AH461" t="s">
        <v>19431</v>
      </c>
      <c r="AI461" t="s">
        <v>3518</v>
      </c>
      <c r="AJ461">
        <v>2264</v>
      </c>
    </row>
    <row r="462" spans="8:36" hidden="1" x14ac:dyDescent="0.3">
      <c r="H462" t="s">
        <v>976</v>
      </c>
      <c r="I462" t="s">
        <v>986</v>
      </c>
      <c r="L462">
        <v>305</v>
      </c>
      <c r="M462" t="s">
        <v>193</v>
      </c>
      <c r="N462" t="s">
        <v>987</v>
      </c>
      <c r="Q462">
        <v>0</v>
      </c>
      <c r="R462" t="s">
        <v>96</v>
      </c>
      <c r="S462" t="s">
        <v>96</v>
      </c>
      <c r="T462" t="str">
        <f>IF(Transcripts[[#This Row],[List?]]="Y", Transcripts[[#This Row],[RefSeq mRNA ID]]&amp;IF(Transcripts[[#This Row],[Preferred?]]="Y", " (Preferred)", ""), "")</f>
        <v/>
      </c>
      <c r="V462" s="43" t="s">
        <v>18391</v>
      </c>
      <c r="W462" s="43" t="e">
        <f t="array" ref="W462">INDEX(Table6[#Data], MATCH(1, ISNUMBER(SEARCH(Transcripts[[#This Row],[RefSeq mRNA ID]], Table6['#name])), 0), 1)</f>
        <v>#N/A</v>
      </c>
      <c r="X462" s="43"/>
      <c r="Y462" s="43"/>
      <c r="Z462" t="s">
        <v>1591</v>
      </c>
      <c r="AA462" t="s">
        <v>1592</v>
      </c>
      <c r="AB462">
        <v>434</v>
      </c>
      <c r="AC462" t="s">
        <v>104</v>
      </c>
      <c r="AD462" t="s">
        <v>27</v>
      </c>
      <c r="AE462" t="s">
        <v>10262</v>
      </c>
      <c r="AH462" t="s">
        <v>19432</v>
      </c>
      <c r="AI462" t="s">
        <v>3518</v>
      </c>
      <c r="AJ462">
        <v>2264</v>
      </c>
    </row>
    <row r="463" spans="8:36" hidden="1" x14ac:dyDescent="0.3">
      <c r="H463" t="s">
        <v>976</v>
      </c>
      <c r="I463" t="s">
        <v>988</v>
      </c>
      <c r="L463">
        <v>305</v>
      </c>
      <c r="M463" t="s">
        <v>193</v>
      </c>
      <c r="N463" t="s">
        <v>987</v>
      </c>
      <c r="Q463">
        <v>0</v>
      </c>
      <c r="R463" t="s">
        <v>96</v>
      </c>
      <c r="S463" t="s">
        <v>96</v>
      </c>
      <c r="T463" t="str">
        <f>IF(Transcripts[[#This Row],[List?]]="Y", Transcripts[[#This Row],[RefSeq mRNA ID]]&amp;IF(Transcripts[[#This Row],[Preferred?]]="Y", " (Preferred)", ""), "")</f>
        <v/>
      </c>
      <c r="V463" s="43" t="s">
        <v>18391</v>
      </c>
      <c r="W463" s="43" t="e">
        <f t="array" ref="W463">INDEX(Table6[#Data], MATCH(1, ISNUMBER(SEARCH(Transcripts[[#This Row],[RefSeq mRNA ID]], Table6['#name])), 0), 1)</f>
        <v>#N/A</v>
      </c>
      <c r="X463" s="43"/>
      <c r="Y463" s="43"/>
      <c r="Z463" t="s">
        <v>1516</v>
      </c>
      <c r="AA463" t="s">
        <v>1517</v>
      </c>
      <c r="AB463">
        <v>624</v>
      </c>
      <c r="AC463" t="s">
        <v>104</v>
      </c>
      <c r="AD463" t="s">
        <v>27</v>
      </c>
      <c r="AE463" t="s">
        <v>10263</v>
      </c>
      <c r="AH463" t="s">
        <v>19433</v>
      </c>
      <c r="AI463" t="s">
        <v>3566</v>
      </c>
      <c r="AJ463">
        <v>2271</v>
      </c>
    </row>
    <row r="464" spans="8:36" hidden="1" x14ac:dyDescent="0.3">
      <c r="H464" t="s">
        <v>976</v>
      </c>
      <c r="I464" t="s">
        <v>1001</v>
      </c>
      <c r="L464">
        <v>705</v>
      </c>
      <c r="M464" t="s">
        <v>210</v>
      </c>
      <c r="N464" t="s">
        <v>1002</v>
      </c>
      <c r="Q464">
        <v>0</v>
      </c>
      <c r="R464" t="s">
        <v>96</v>
      </c>
      <c r="S464" t="s">
        <v>96</v>
      </c>
      <c r="T464" t="str">
        <f>IF(Transcripts[[#This Row],[List?]]="Y", Transcripts[[#This Row],[RefSeq mRNA ID]]&amp;IF(Transcripts[[#This Row],[Preferred?]]="Y", " (Preferred)", ""), "")</f>
        <v/>
      </c>
      <c r="V464" s="43" t="s">
        <v>18391</v>
      </c>
      <c r="W464" s="43" t="e">
        <f t="array" ref="W464">INDEX(Table6[#Data], MATCH(1, ISNUMBER(SEARCH(Transcripts[[#This Row],[RefSeq mRNA ID]], Table6['#name])), 0), 1)</f>
        <v>#N/A</v>
      </c>
      <c r="X464" s="43"/>
      <c r="Y464" s="43"/>
      <c r="Z464" t="s">
        <v>1557</v>
      </c>
      <c r="AA464" t="s">
        <v>1558</v>
      </c>
      <c r="AB464">
        <v>1632</v>
      </c>
      <c r="AC464" t="s">
        <v>104</v>
      </c>
      <c r="AD464" t="s">
        <v>27</v>
      </c>
      <c r="AE464" t="s">
        <v>10264</v>
      </c>
      <c r="AH464" t="s">
        <v>19434</v>
      </c>
      <c r="AI464" t="s">
        <v>3576</v>
      </c>
      <c r="AJ464">
        <v>201163</v>
      </c>
    </row>
    <row r="465" spans="8:36" hidden="1" x14ac:dyDescent="0.3">
      <c r="H465" t="s">
        <v>976</v>
      </c>
      <c r="I465" t="s">
        <v>1003</v>
      </c>
      <c r="L465">
        <v>705</v>
      </c>
      <c r="M465" t="s">
        <v>210</v>
      </c>
      <c r="N465" t="s">
        <v>1002</v>
      </c>
      <c r="Q465">
        <v>0</v>
      </c>
      <c r="R465" t="s">
        <v>96</v>
      </c>
      <c r="S465" t="s">
        <v>96</v>
      </c>
      <c r="T465" t="str">
        <f>IF(Transcripts[[#This Row],[List?]]="Y", Transcripts[[#This Row],[RefSeq mRNA ID]]&amp;IF(Transcripts[[#This Row],[Preferred?]]="Y", " (Preferred)", ""), "")</f>
        <v/>
      </c>
      <c r="V465" s="43" t="s">
        <v>18391</v>
      </c>
      <c r="W465" s="43" t="e">
        <f t="array" ref="W465">INDEX(Table6[#Data], MATCH(1, ISNUMBER(SEARCH(Transcripts[[#This Row],[RefSeq mRNA ID]], Table6['#name])), 0), 1)</f>
        <v>#N/A</v>
      </c>
      <c r="X465" s="43"/>
      <c r="Y465" s="43"/>
      <c r="Z465" t="s">
        <v>1551</v>
      </c>
      <c r="AA465" t="s">
        <v>1552</v>
      </c>
      <c r="AB465">
        <v>1632</v>
      </c>
      <c r="AC465" t="s">
        <v>104</v>
      </c>
      <c r="AD465" t="s">
        <v>27</v>
      </c>
      <c r="AE465" t="s">
        <v>10265</v>
      </c>
      <c r="AH465" t="s">
        <v>19435</v>
      </c>
      <c r="AI465" t="s">
        <v>3576</v>
      </c>
      <c r="AJ465">
        <v>201163</v>
      </c>
    </row>
    <row r="466" spans="8:36" hidden="1" x14ac:dyDescent="0.3">
      <c r="H466" t="s">
        <v>976</v>
      </c>
      <c r="I466" t="s">
        <v>1004</v>
      </c>
      <c r="L466">
        <v>572</v>
      </c>
      <c r="M466" t="s">
        <v>210</v>
      </c>
      <c r="N466" t="s">
        <v>1005</v>
      </c>
      <c r="Q466">
        <v>0</v>
      </c>
      <c r="R466" t="s">
        <v>96</v>
      </c>
      <c r="S466" t="s">
        <v>96</v>
      </c>
      <c r="T466" t="str">
        <f>IF(Transcripts[[#This Row],[List?]]="Y", Transcripts[[#This Row],[RefSeq mRNA ID]]&amp;IF(Transcripts[[#This Row],[Preferred?]]="Y", " (Preferred)", ""), "")</f>
        <v/>
      </c>
      <c r="V466" s="43" t="s">
        <v>18391</v>
      </c>
      <c r="W466" s="43" t="e">
        <f t="array" ref="W466">INDEX(Table6[#Data], MATCH(1, ISNUMBER(SEARCH(Transcripts[[#This Row],[RefSeq mRNA ID]], Table6['#name])), 0), 1)</f>
        <v>#N/A</v>
      </c>
      <c r="X466" s="43"/>
      <c r="Y466" s="43"/>
      <c r="Z466" t="s">
        <v>1596</v>
      </c>
      <c r="AC466" t="s">
        <v>104</v>
      </c>
      <c r="AD466" t="s">
        <v>27</v>
      </c>
      <c r="AE466" t="s">
        <v>1596</v>
      </c>
      <c r="AH466" t="s">
        <v>19436</v>
      </c>
      <c r="AI466" t="s">
        <v>3604</v>
      </c>
      <c r="AJ466">
        <v>100506718</v>
      </c>
    </row>
    <row r="467" spans="8:36" hidden="1" x14ac:dyDescent="0.3">
      <c r="H467" t="s">
        <v>976</v>
      </c>
      <c r="I467" t="s">
        <v>1006</v>
      </c>
      <c r="L467">
        <v>572</v>
      </c>
      <c r="M467" t="s">
        <v>210</v>
      </c>
      <c r="N467" t="s">
        <v>1005</v>
      </c>
      <c r="Q467">
        <v>0</v>
      </c>
      <c r="R467" t="s">
        <v>96</v>
      </c>
      <c r="S467" t="s">
        <v>96</v>
      </c>
      <c r="T467" t="str">
        <f>IF(Transcripts[[#This Row],[List?]]="Y", Transcripts[[#This Row],[RefSeq mRNA ID]]&amp;IF(Transcripts[[#This Row],[Preferred?]]="Y", " (Preferred)", ""), "")</f>
        <v/>
      </c>
      <c r="V467" s="43" t="s">
        <v>18391</v>
      </c>
      <c r="W467" s="43" t="e">
        <f t="array" ref="W467">INDEX(Table6[#Data], MATCH(1, ISNUMBER(SEARCH(Transcripts[[#This Row],[RefSeq mRNA ID]], Table6['#name])), 0), 1)</f>
        <v>#N/A</v>
      </c>
      <c r="X467" s="43"/>
      <c r="Y467" s="43"/>
      <c r="Z467" t="s">
        <v>1547</v>
      </c>
      <c r="AA467" t="s">
        <v>1548</v>
      </c>
      <c r="AB467">
        <v>1632</v>
      </c>
      <c r="AC467" t="s">
        <v>104</v>
      </c>
      <c r="AD467" t="s">
        <v>27</v>
      </c>
      <c r="AE467" t="s">
        <v>10266</v>
      </c>
      <c r="AH467" t="s">
        <v>19437</v>
      </c>
      <c r="AI467" t="s">
        <v>3604</v>
      </c>
      <c r="AJ467">
        <v>100506718</v>
      </c>
    </row>
    <row r="468" spans="8:36" hidden="1" x14ac:dyDescent="0.3">
      <c r="H468" t="s">
        <v>1007</v>
      </c>
      <c r="I468" t="s">
        <v>1011</v>
      </c>
      <c r="J468" t="s">
        <v>1012</v>
      </c>
      <c r="K468" t="s">
        <v>19078</v>
      </c>
      <c r="L468">
        <v>1839</v>
      </c>
      <c r="M468" t="s">
        <v>27</v>
      </c>
      <c r="N468" t="s">
        <v>1013</v>
      </c>
      <c r="P468" t="s">
        <v>1014</v>
      </c>
      <c r="Q468">
        <v>1272</v>
      </c>
      <c r="R468" t="s">
        <v>95</v>
      </c>
      <c r="S468" t="s">
        <v>95</v>
      </c>
      <c r="T468" t="str">
        <f>IF(Transcripts[[#This Row],[List?]]="Y", Transcripts[[#This Row],[RefSeq mRNA ID]]&amp;IF(Transcripts[[#This Row],[Preferred?]]="Y", " (Preferred)", ""), "")</f>
        <v>NM_001013672.4 (Preferred)</v>
      </c>
      <c r="V468" s="43" t="s">
        <v>18392</v>
      </c>
      <c r="W468" s="43" t="e">
        <f t="array" ref="W468">INDEX(Table6[#Data], MATCH(1, ISNUMBER(SEARCH(Transcripts[[#This Row],[RefSeq mRNA ID]], Table6['#name])), 0), 1)</f>
        <v>#N/A</v>
      </c>
      <c r="X468" s="43"/>
      <c r="Y468" s="43"/>
      <c r="Z468" t="s">
        <v>1543</v>
      </c>
      <c r="AA468" t="s">
        <v>1544</v>
      </c>
      <c r="AB468">
        <v>1761</v>
      </c>
      <c r="AC468" t="s">
        <v>104</v>
      </c>
      <c r="AD468" t="s">
        <v>27</v>
      </c>
      <c r="AE468" t="s">
        <v>10267</v>
      </c>
      <c r="AH468" t="s">
        <v>19438</v>
      </c>
      <c r="AI468" t="s">
        <v>3604</v>
      </c>
      <c r="AJ468">
        <v>100506718</v>
      </c>
    </row>
    <row r="469" spans="8:36" hidden="1" x14ac:dyDescent="0.3">
      <c r="H469" t="s">
        <v>1007</v>
      </c>
      <c r="I469" t="s">
        <v>1015</v>
      </c>
      <c r="J469" t="s">
        <v>1016</v>
      </c>
      <c r="L469">
        <v>1749</v>
      </c>
      <c r="M469" t="s">
        <v>27</v>
      </c>
      <c r="N469" t="s">
        <v>1013</v>
      </c>
      <c r="Q469">
        <v>1272</v>
      </c>
      <c r="R469" t="s">
        <v>96</v>
      </c>
      <c r="S469" t="s">
        <v>96</v>
      </c>
      <c r="T469" t="str">
        <f>IF(Transcripts[[#This Row],[List?]]="Y", Transcripts[[#This Row],[RefSeq mRNA ID]]&amp;IF(Transcripts[[#This Row],[Preferred?]]="Y", " (Preferred)", ""), "")</f>
        <v/>
      </c>
      <c r="V469" s="43" t="s">
        <v>18392</v>
      </c>
      <c r="W469" s="43" t="e">
        <f t="array" ref="W469">INDEX(Table6[#Data], MATCH(1, ISNUMBER(SEARCH(Transcripts[[#This Row],[RefSeq mRNA ID]], Table6['#name])), 0), 1)</f>
        <v>#N/A</v>
      </c>
      <c r="X469" s="43"/>
      <c r="Y469" s="43"/>
      <c r="Z469" t="s">
        <v>1525</v>
      </c>
      <c r="AA469" t="s">
        <v>1526</v>
      </c>
      <c r="AB469">
        <v>498</v>
      </c>
      <c r="AC469" t="s">
        <v>104</v>
      </c>
      <c r="AD469" t="s">
        <v>27</v>
      </c>
      <c r="AE469" t="s">
        <v>10268</v>
      </c>
      <c r="AH469" t="s">
        <v>19439</v>
      </c>
      <c r="AI469" t="s">
        <v>3604</v>
      </c>
      <c r="AJ469">
        <v>100506718</v>
      </c>
    </row>
    <row r="470" spans="8:36" hidden="1" x14ac:dyDescent="0.3">
      <c r="H470" t="s">
        <v>1007</v>
      </c>
      <c r="I470" t="s">
        <v>1017</v>
      </c>
      <c r="J470" t="s">
        <v>1018</v>
      </c>
      <c r="L470">
        <v>878</v>
      </c>
      <c r="M470" t="s">
        <v>27</v>
      </c>
      <c r="N470" t="s">
        <v>1019</v>
      </c>
      <c r="Q470">
        <v>630</v>
      </c>
      <c r="R470" t="s">
        <v>96</v>
      </c>
      <c r="S470" t="s">
        <v>96</v>
      </c>
      <c r="T470" t="str">
        <f>IF(Transcripts[[#This Row],[List?]]="Y", Transcripts[[#This Row],[RefSeq mRNA ID]]&amp;IF(Transcripts[[#This Row],[Preferred?]]="Y", " (Preferred)", ""), "")</f>
        <v/>
      </c>
      <c r="V470" s="43" t="s">
        <v>18392</v>
      </c>
      <c r="W470" s="43" t="e">
        <f t="array" ref="W470">INDEX(Table6[#Data], MATCH(1, ISNUMBER(SEARCH(Transcripts[[#This Row],[RefSeq mRNA ID]], Table6['#name])), 0), 1)</f>
        <v>#N/A</v>
      </c>
      <c r="X470" s="43"/>
      <c r="Y470" s="43"/>
      <c r="Z470" t="s">
        <v>1522</v>
      </c>
      <c r="AA470" t="s">
        <v>1523</v>
      </c>
      <c r="AB470">
        <v>612</v>
      </c>
      <c r="AC470" t="s">
        <v>104</v>
      </c>
      <c r="AD470" t="s">
        <v>27</v>
      </c>
      <c r="AE470" t="s">
        <v>10269</v>
      </c>
      <c r="AH470" t="s">
        <v>19440</v>
      </c>
      <c r="AI470" t="s">
        <v>3604</v>
      </c>
      <c r="AJ470">
        <v>100506718</v>
      </c>
    </row>
    <row r="471" spans="8:36" hidden="1" x14ac:dyDescent="0.3">
      <c r="H471" t="s">
        <v>1007</v>
      </c>
      <c r="I471" t="s">
        <v>1020</v>
      </c>
      <c r="J471" t="s">
        <v>1021</v>
      </c>
      <c r="L471">
        <v>878</v>
      </c>
      <c r="M471" t="s">
        <v>27</v>
      </c>
      <c r="N471" t="s">
        <v>1019</v>
      </c>
      <c r="Q471">
        <v>630</v>
      </c>
      <c r="R471" t="s">
        <v>96</v>
      </c>
      <c r="S471" t="s">
        <v>96</v>
      </c>
      <c r="T471" t="str">
        <f>IF(Transcripts[[#This Row],[List?]]="Y", Transcripts[[#This Row],[RefSeq mRNA ID]]&amp;IF(Transcripts[[#This Row],[Preferred?]]="Y", " (Preferred)", ""), "")</f>
        <v/>
      </c>
      <c r="V471" s="43" t="s">
        <v>18392</v>
      </c>
      <c r="W471" s="43" t="e">
        <f t="array" ref="W471">INDEX(Table6[#Data], MATCH(1, ISNUMBER(SEARCH(Transcripts[[#This Row],[RefSeq mRNA ID]], Table6['#name])), 0), 1)</f>
        <v>#N/A</v>
      </c>
      <c r="X471" s="43"/>
      <c r="Y471" s="43"/>
      <c r="Z471" t="s">
        <v>1519</v>
      </c>
      <c r="AA471" t="s">
        <v>1520</v>
      </c>
      <c r="AB471">
        <v>870</v>
      </c>
      <c r="AC471" t="s">
        <v>104</v>
      </c>
      <c r="AD471" t="s">
        <v>27</v>
      </c>
      <c r="AE471" t="s">
        <v>10270</v>
      </c>
      <c r="AH471" t="s">
        <v>19441</v>
      </c>
      <c r="AI471" t="s">
        <v>3604</v>
      </c>
      <c r="AJ471">
        <v>100506718</v>
      </c>
    </row>
    <row r="472" spans="8:36" hidden="1" x14ac:dyDescent="0.3">
      <c r="H472" t="s">
        <v>1007</v>
      </c>
      <c r="I472" t="s">
        <v>1022</v>
      </c>
      <c r="J472" t="s">
        <v>1023</v>
      </c>
      <c r="L472">
        <v>736</v>
      </c>
      <c r="M472" t="s">
        <v>27</v>
      </c>
      <c r="N472" t="s">
        <v>1024</v>
      </c>
      <c r="Q472">
        <v>462</v>
      </c>
      <c r="R472" t="s">
        <v>96</v>
      </c>
      <c r="S472" t="s">
        <v>96</v>
      </c>
      <c r="T472" t="str">
        <f>IF(Transcripts[[#This Row],[List?]]="Y", Transcripts[[#This Row],[RefSeq mRNA ID]]&amp;IF(Transcripts[[#This Row],[Preferred?]]="Y", " (Preferred)", ""), "")</f>
        <v/>
      </c>
      <c r="V472" s="43" t="s">
        <v>18392</v>
      </c>
      <c r="W472" s="43" t="e">
        <f t="array" ref="W472">INDEX(Table6[#Data], MATCH(1, ISNUMBER(SEARCH(Transcripts[[#This Row],[RefSeq mRNA ID]], Table6['#name])), 0), 1)</f>
        <v>#N/A</v>
      </c>
      <c r="X472" s="43"/>
      <c r="Y472" s="43"/>
      <c r="Z472" t="s">
        <v>1570</v>
      </c>
      <c r="AA472" t="s">
        <v>1571</v>
      </c>
      <c r="AB472">
        <v>1359</v>
      </c>
      <c r="AC472" t="s">
        <v>104</v>
      </c>
      <c r="AD472" t="s">
        <v>27</v>
      </c>
      <c r="AE472" t="s">
        <v>10271</v>
      </c>
      <c r="AH472" t="s">
        <v>19442</v>
      </c>
      <c r="AI472" t="s">
        <v>3604</v>
      </c>
      <c r="AJ472">
        <v>100506718</v>
      </c>
    </row>
    <row r="473" spans="8:36" hidden="1" x14ac:dyDescent="0.3">
      <c r="H473" t="s">
        <v>1007</v>
      </c>
      <c r="I473" t="s">
        <v>1008</v>
      </c>
      <c r="J473" t="s">
        <v>1009</v>
      </c>
      <c r="L473">
        <v>499</v>
      </c>
      <c r="M473" t="s">
        <v>187</v>
      </c>
      <c r="N473" t="s">
        <v>1010</v>
      </c>
      <c r="P473" t="s">
        <v>98</v>
      </c>
      <c r="Q473">
        <v>21</v>
      </c>
      <c r="R473" t="s">
        <v>96</v>
      </c>
      <c r="S473" t="s">
        <v>96</v>
      </c>
      <c r="T473" t="str">
        <f>IF(Transcripts[[#This Row],[List?]]="Y", Transcripts[[#This Row],[RefSeq mRNA ID]]&amp;IF(Transcripts[[#This Row],[Preferred?]]="Y", " (Preferred)", ""), "")</f>
        <v/>
      </c>
      <c r="V473" s="43" t="s">
        <v>18392</v>
      </c>
      <c r="W473" s="43" t="e">
        <f t="array" ref="W473">INDEX(Table6[#Data], MATCH(1, ISNUMBER(SEARCH(Transcripts[[#This Row],[RefSeq mRNA ID]], Table6['#name])), 0), 1)</f>
        <v>#N/A</v>
      </c>
      <c r="X473" s="43"/>
      <c r="Y473" s="43"/>
      <c r="Z473" t="s">
        <v>1567</v>
      </c>
      <c r="AA473" t="s">
        <v>1568</v>
      </c>
      <c r="AB473">
        <v>1545</v>
      </c>
      <c r="AC473" t="s">
        <v>104</v>
      </c>
      <c r="AD473" t="s">
        <v>27</v>
      </c>
      <c r="AE473" t="s">
        <v>10272</v>
      </c>
      <c r="AH473" t="s">
        <v>19443</v>
      </c>
      <c r="AI473" t="s">
        <v>3604</v>
      </c>
      <c r="AJ473">
        <v>100506718</v>
      </c>
    </row>
    <row r="474" spans="8:36" hidden="1" x14ac:dyDescent="0.3">
      <c r="H474" t="s">
        <v>112</v>
      </c>
      <c r="I474" t="s">
        <v>1028</v>
      </c>
      <c r="J474" t="s">
        <v>1029</v>
      </c>
      <c r="K474" t="s">
        <v>19079</v>
      </c>
      <c r="L474">
        <v>1903</v>
      </c>
      <c r="M474" t="s">
        <v>27</v>
      </c>
      <c r="N474" t="s">
        <v>1030</v>
      </c>
      <c r="P474" t="s">
        <v>1031</v>
      </c>
      <c r="Q474">
        <v>1254</v>
      </c>
      <c r="R474" t="s">
        <v>95</v>
      </c>
      <c r="S474" t="s">
        <v>95</v>
      </c>
      <c r="T474" t="str">
        <f>IF(Transcripts[[#This Row],[List?]]="Y", Transcripts[[#This Row],[RefSeq mRNA ID]]&amp;IF(Transcripts[[#This Row],[Preferred?]]="Y", " (Preferred)", ""), "")</f>
        <v>NM_004343.3 (Preferred)</v>
      </c>
      <c r="V474" s="43" t="s">
        <v>18393</v>
      </c>
      <c r="W474" s="43" t="e">
        <f t="array" ref="W474">INDEX(Table6[#Data], MATCH(1, ISNUMBER(SEARCH(Transcripts[[#This Row],[RefSeq mRNA ID]], Table6['#name])), 0), 1)</f>
        <v>#N/A</v>
      </c>
      <c r="X474" s="43"/>
      <c r="Y474" s="43"/>
      <c r="Z474" t="s">
        <v>1579</v>
      </c>
      <c r="AA474" t="s">
        <v>1580</v>
      </c>
      <c r="AB474">
        <v>897</v>
      </c>
      <c r="AC474" t="s">
        <v>104</v>
      </c>
      <c r="AD474" t="s">
        <v>27</v>
      </c>
      <c r="AE474" t="s">
        <v>10273</v>
      </c>
      <c r="AH474" t="s">
        <v>19444</v>
      </c>
      <c r="AI474" t="s">
        <v>17958</v>
      </c>
      <c r="AJ474">
        <v>2321</v>
      </c>
    </row>
    <row r="475" spans="8:36" hidden="1" x14ac:dyDescent="0.3">
      <c r="H475" t="s">
        <v>112</v>
      </c>
      <c r="I475" t="s">
        <v>1035</v>
      </c>
      <c r="J475" t="s">
        <v>1036</v>
      </c>
      <c r="L475">
        <v>776</v>
      </c>
      <c r="M475" t="s">
        <v>27</v>
      </c>
      <c r="N475" t="s">
        <v>1037</v>
      </c>
      <c r="Q475">
        <v>741</v>
      </c>
      <c r="R475" t="s">
        <v>96</v>
      </c>
      <c r="S475" t="s">
        <v>96</v>
      </c>
      <c r="T475" t="str">
        <f>IF(Transcripts[[#This Row],[List?]]="Y", Transcripts[[#This Row],[RefSeq mRNA ID]]&amp;IF(Transcripts[[#This Row],[Preferred?]]="Y", " (Preferred)", ""), "")</f>
        <v/>
      </c>
      <c r="V475" s="43" t="s">
        <v>18393</v>
      </c>
      <c r="W475" s="43" t="e">
        <f t="array" ref="W475">INDEX(Table6[#Data], MATCH(1, ISNUMBER(SEARCH(Transcripts[[#This Row],[RefSeq mRNA ID]], Table6['#name])), 0), 1)</f>
        <v>#N/A</v>
      </c>
      <c r="X475" s="43"/>
      <c r="Y475" s="43"/>
      <c r="Z475" t="s">
        <v>1528</v>
      </c>
      <c r="AA475" t="s">
        <v>1529</v>
      </c>
      <c r="AB475">
        <v>486</v>
      </c>
      <c r="AC475" t="s">
        <v>104</v>
      </c>
      <c r="AD475" t="s">
        <v>27</v>
      </c>
      <c r="AE475" t="s">
        <v>10274</v>
      </c>
      <c r="AH475" t="s">
        <v>19445</v>
      </c>
      <c r="AI475" t="s">
        <v>17958</v>
      </c>
      <c r="AJ475">
        <v>2321</v>
      </c>
    </row>
    <row r="476" spans="8:36" hidden="1" x14ac:dyDescent="0.3">
      <c r="H476" t="s">
        <v>112</v>
      </c>
      <c r="I476" t="s">
        <v>1032</v>
      </c>
      <c r="J476" t="s">
        <v>1033</v>
      </c>
      <c r="L476">
        <v>913</v>
      </c>
      <c r="M476" t="s">
        <v>27</v>
      </c>
      <c r="N476" t="s">
        <v>1034</v>
      </c>
      <c r="Q476">
        <v>491</v>
      </c>
      <c r="R476" t="s">
        <v>96</v>
      </c>
      <c r="S476" t="s">
        <v>96</v>
      </c>
      <c r="T476" t="str">
        <f>IF(Transcripts[[#This Row],[List?]]="Y", Transcripts[[#This Row],[RefSeq mRNA ID]]&amp;IF(Transcripts[[#This Row],[Preferred?]]="Y", " (Preferred)", ""), "")</f>
        <v/>
      </c>
      <c r="V476" s="43" t="s">
        <v>18393</v>
      </c>
      <c r="W476" s="43" t="e">
        <f t="array" ref="W476">INDEX(Table6[#Data], MATCH(1, ISNUMBER(SEARCH(Transcripts[[#This Row],[RefSeq mRNA ID]], Table6['#name])), 0), 1)</f>
        <v>#N/A</v>
      </c>
      <c r="X476" s="43"/>
      <c r="Y476" s="43"/>
      <c r="Z476" t="s">
        <v>1537</v>
      </c>
      <c r="AC476" t="s">
        <v>104</v>
      </c>
      <c r="AD476" t="s">
        <v>27</v>
      </c>
      <c r="AE476" t="s">
        <v>1537</v>
      </c>
      <c r="AH476" t="s">
        <v>19446</v>
      </c>
      <c r="AI476" t="s">
        <v>17958</v>
      </c>
      <c r="AJ476">
        <v>2321</v>
      </c>
    </row>
    <row r="477" spans="8:36" hidden="1" x14ac:dyDescent="0.3">
      <c r="H477" t="s">
        <v>112</v>
      </c>
      <c r="I477" t="s">
        <v>1025</v>
      </c>
      <c r="J477" t="s">
        <v>1026</v>
      </c>
      <c r="L477">
        <v>394</v>
      </c>
      <c r="M477" t="s">
        <v>187</v>
      </c>
      <c r="N477" t="s">
        <v>1027</v>
      </c>
      <c r="P477" t="s">
        <v>98</v>
      </c>
      <c r="Q477">
        <v>41</v>
      </c>
      <c r="R477" t="s">
        <v>96</v>
      </c>
      <c r="S477" t="s">
        <v>96</v>
      </c>
      <c r="T477" t="str">
        <f>IF(Transcripts[[#This Row],[List?]]="Y", Transcripts[[#This Row],[RefSeq mRNA ID]]&amp;IF(Transcripts[[#This Row],[Preferred?]]="Y", " (Preferred)", ""), "")</f>
        <v/>
      </c>
      <c r="V477" s="43" t="s">
        <v>18393</v>
      </c>
      <c r="W477" s="43" t="e">
        <f t="array" ref="W477">INDEX(Table6[#Data], MATCH(1, ISNUMBER(SEARCH(Transcripts[[#This Row],[RefSeq mRNA ID]], Table6['#name])), 0), 1)</f>
        <v>#N/A</v>
      </c>
      <c r="X477" s="43"/>
      <c r="Y477" s="43"/>
      <c r="Z477" t="s">
        <v>1594</v>
      </c>
      <c r="AC477" t="s">
        <v>104</v>
      </c>
      <c r="AD477" t="s">
        <v>27</v>
      </c>
      <c r="AE477" t="s">
        <v>1594</v>
      </c>
      <c r="AH477" t="s">
        <v>19447</v>
      </c>
      <c r="AI477" t="s">
        <v>17958</v>
      </c>
      <c r="AJ477">
        <v>2321</v>
      </c>
    </row>
    <row r="478" spans="8:36" hidden="1" x14ac:dyDescent="0.3">
      <c r="H478" t="s">
        <v>112</v>
      </c>
      <c r="I478" t="s">
        <v>1038</v>
      </c>
      <c r="L478">
        <v>957</v>
      </c>
      <c r="M478" t="s">
        <v>210</v>
      </c>
      <c r="N478" t="s">
        <v>1039</v>
      </c>
      <c r="P478" t="s">
        <v>98</v>
      </c>
      <c r="Q478">
        <v>0</v>
      </c>
      <c r="R478" t="s">
        <v>96</v>
      </c>
      <c r="S478" t="s">
        <v>96</v>
      </c>
      <c r="T478" t="str">
        <f>IF(Transcripts[[#This Row],[List?]]="Y", Transcripts[[#This Row],[RefSeq mRNA ID]]&amp;IF(Transcripts[[#This Row],[Preferred?]]="Y", " (Preferred)", ""), "")</f>
        <v/>
      </c>
      <c r="V478" s="43" t="s">
        <v>18393</v>
      </c>
      <c r="W478" s="43" t="e">
        <f t="array" ref="W478">INDEX(Table6[#Data], MATCH(1, ISNUMBER(SEARCH(Transcripts[[#This Row],[RefSeq mRNA ID]], Table6['#name])), 0), 1)</f>
        <v>#N/A</v>
      </c>
      <c r="X478" s="43"/>
      <c r="Y478" s="43"/>
      <c r="Z478" t="s">
        <v>1582</v>
      </c>
      <c r="AA478" t="s">
        <v>1583</v>
      </c>
      <c r="AB478">
        <v>365</v>
      </c>
      <c r="AC478" t="s">
        <v>104</v>
      </c>
      <c r="AD478" t="s">
        <v>27</v>
      </c>
      <c r="AE478" t="s">
        <v>10275</v>
      </c>
      <c r="AH478" t="s">
        <v>19448</v>
      </c>
      <c r="AI478" t="s">
        <v>16</v>
      </c>
      <c r="AJ478">
        <v>2322</v>
      </c>
    </row>
    <row r="479" spans="8:36" hidden="1" x14ac:dyDescent="0.3">
      <c r="H479" t="s">
        <v>112</v>
      </c>
      <c r="I479" t="s">
        <v>1040</v>
      </c>
      <c r="L479">
        <v>781</v>
      </c>
      <c r="M479" t="s">
        <v>210</v>
      </c>
      <c r="N479" t="s">
        <v>1041</v>
      </c>
      <c r="P479" t="s">
        <v>98</v>
      </c>
      <c r="Q479">
        <v>0</v>
      </c>
      <c r="R479" t="s">
        <v>96</v>
      </c>
      <c r="S479" t="s">
        <v>96</v>
      </c>
      <c r="T479" t="str">
        <f>IF(Transcripts[[#This Row],[List?]]="Y", Transcripts[[#This Row],[RefSeq mRNA ID]]&amp;IF(Transcripts[[#This Row],[Preferred?]]="Y", " (Preferred)", ""), "")</f>
        <v/>
      </c>
      <c r="V479" s="43" t="s">
        <v>18393</v>
      </c>
      <c r="W479" s="43" t="e">
        <f t="array" ref="W479">INDEX(Table6[#Data], MATCH(1, ISNUMBER(SEARCH(Transcripts[[#This Row],[RefSeq mRNA ID]], Table6['#name])), 0), 1)</f>
        <v>#N/A</v>
      </c>
      <c r="X479" s="43"/>
      <c r="Y479" s="43"/>
      <c r="Z479" t="s">
        <v>1534</v>
      </c>
      <c r="AA479" t="s">
        <v>1535</v>
      </c>
      <c r="AB479">
        <v>174</v>
      </c>
      <c r="AC479" t="s">
        <v>104</v>
      </c>
      <c r="AD479" t="s">
        <v>27</v>
      </c>
      <c r="AE479" t="s">
        <v>10276</v>
      </c>
      <c r="AH479" t="s">
        <v>18886</v>
      </c>
      <c r="AI479" t="s">
        <v>16</v>
      </c>
      <c r="AJ479">
        <v>2322</v>
      </c>
    </row>
    <row r="480" spans="8:36" hidden="1" x14ac:dyDescent="0.3">
      <c r="H480" t="s">
        <v>112</v>
      </c>
      <c r="I480" t="s">
        <v>1042</v>
      </c>
      <c r="L480">
        <v>667</v>
      </c>
      <c r="M480" t="s">
        <v>210</v>
      </c>
      <c r="N480" t="s">
        <v>1043</v>
      </c>
      <c r="P480" t="s">
        <v>98</v>
      </c>
      <c r="Q480">
        <v>0</v>
      </c>
      <c r="R480" t="s">
        <v>96</v>
      </c>
      <c r="S480" t="s">
        <v>96</v>
      </c>
      <c r="T480" t="str">
        <f>IF(Transcripts[[#This Row],[List?]]="Y", Transcripts[[#This Row],[RefSeq mRNA ID]]&amp;IF(Transcripts[[#This Row],[Preferred?]]="Y", " (Preferred)", ""), "")</f>
        <v/>
      </c>
      <c r="V480" s="43" t="s">
        <v>18393</v>
      </c>
      <c r="W480" s="43" t="e">
        <f t="array" ref="W480">INDEX(Table6[#Data], MATCH(1, ISNUMBER(SEARCH(Transcripts[[#This Row],[RefSeq mRNA ID]], Table6['#name])), 0), 1)</f>
        <v>#N/A</v>
      </c>
      <c r="X480" s="43"/>
      <c r="Y480" s="43"/>
      <c r="Z480" t="s">
        <v>1576</v>
      </c>
      <c r="AA480" t="s">
        <v>1577</v>
      </c>
      <c r="AB480">
        <v>885</v>
      </c>
      <c r="AC480" t="s">
        <v>104</v>
      </c>
      <c r="AD480" t="s">
        <v>27</v>
      </c>
      <c r="AE480" t="s">
        <v>10277</v>
      </c>
      <c r="AH480" t="s">
        <v>19449</v>
      </c>
      <c r="AI480" t="s">
        <v>3638</v>
      </c>
      <c r="AJ480">
        <v>2324</v>
      </c>
    </row>
    <row r="481" spans="8:36" hidden="1" x14ac:dyDescent="0.3">
      <c r="H481" t="s">
        <v>132</v>
      </c>
      <c r="I481" t="s">
        <v>1044</v>
      </c>
      <c r="J481" t="s">
        <v>1045</v>
      </c>
      <c r="K481" t="s">
        <v>19080</v>
      </c>
      <c r="L481">
        <v>4366</v>
      </c>
      <c r="M481" t="s">
        <v>27</v>
      </c>
      <c r="N481" t="s">
        <v>1046</v>
      </c>
      <c r="P481" t="s">
        <v>1047</v>
      </c>
      <c r="Q481">
        <v>3465</v>
      </c>
      <c r="R481" t="s">
        <v>95</v>
      </c>
      <c r="S481" t="s">
        <v>95</v>
      </c>
      <c r="T481" t="str">
        <f>IF(Transcripts[[#This Row],[List?]]="Y", Transcripts[[#This Row],[RefSeq mRNA ID]]&amp;IF(Transcripts[[#This Row],[Preferred?]]="Y", " (Preferred)", ""), "")</f>
        <v>NM_032415.5 (Preferred)</v>
      </c>
      <c r="V481" s="43" t="s">
        <v>18394</v>
      </c>
      <c r="W481" s="43" t="e">
        <f t="array" ref="W481">INDEX(Table6[#Data], MATCH(1, ISNUMBER(SEARCH(Transcripts[[#This Row],[RefSeq mRNA ID]], Table6['#name])), 0), 1)</f>
        <v>#N/A</v>
      </c>
      <c r="X481" s="43"/>
      <c r="Y481" s="43"/>
      <c r="Z481" t="s">
        <v>1531</v>
      </c>
      <c r="AA481" t="s">
        <v>1532</v>
      </c>
      <c r="AB481">
        <v>138</v>
      </c>
      <c r="AC481" t="s">
        <v>104</v>
      </c>
      <c r="AD481" t="s">
        <v>27</v>
      </c>
      <c r="AE481" t="s">
        <v>10278</v>
      </c>
      <c r="AH481" t="s">
        <v>19450</v>
      </c>
      <c r="AI481" t="s">
        <v>3638</v>
      </c>
      <c r="AJ481">
        <v>2324</v>
      </c>
    </row>
    <row r="482" spans="8:36" hidden="1" x14ac:dyDescent="0.3">
      <c r="H482" t="s">
        <v>132</v>
      </c>
      <c r="I482" t="s">
        <v>1048</v>
      </c>
      <c r="J482" t="s">
        <v>1049</v>
      </c>
      <c r="L482">
        <v>815</v>
      </c>
      <c r="M482" t="s">
        <v>27</v>
      </c>
      <c r="N482" t="s">
        <v>1050</v>
      </c>
      <c r="Q482">
        <v>815</v>
      </c>
      <c r="R482" t="s">
        <v>96</v>
      </c>
      <c r="S482" t="s">
        <v>96</v>
      </c>
      <c r="T482" t="str">
        <f>IF(Transcripts[[#This Row],[List?]]="Y", Transcripts[[#This Row],[RefSeq mRNA ID]]&amp;IF(Transcripts[[#This Row],[Preferred?]]="Y", " (Preferred)", ""), "")</f>
        <v/>
      </c>
      <c r="V482" s="43" t="s">
        <v>18394</v>
      </c>
      <c r="W482" s="43" t="e">
        <f t="array" ref="W482">INDEX(Table6[#Data], MATCH(1, ISNUMBER(SEARCH(Transcripts[[#This Row],[RefSeq mRNA ID]], Table6['#name])), 0), 1)</f>
        <v>#N/A</v>
      </c>
      <c r="X482" s="43"/>
      <c r="Y482" s="43"/>
      <c r="Z482" t="s">
        <v>1588</v>
      </c>
      <c r="AA482" t="s">
        <v>1589</v>
      </c>
      <c r="AB482">
        <v>516</v>
      </c>
      <c r="AC482" t="s">
        <v>104</v>
      </c>
      <c r="AD482" t="s">
        <v>27</v>
      </c>
      <c r="AE482" t="s">
        <v>10279</v>
      </c>
      <c r="AH482" t="s">
        <v>19451</v>
      </c>
      <c r="AI482" t="s">
        <v>3667</v>
      </c>
      <c r="AJ482">
        <v>668</v>
      </c>
    </row>
    <row r="483" spans="8:36" hidden="1" x14ac:dyDescent="0.3">
      <c r="H483" t="s">
        <v>132</v>
      </c>
      <c r="I483" t="s">
        <v>1051</v>
      </c>
      <c r="J483" t="s">
        <v>1052</v>
      </c>
      <c r="L483">
        <v>584</v>
      </c>
      <c r="M483" t="s">
        <v>27</v>
      </c>
      <c r="N483" t="s">
        <v>1053</v>
      </c>
      <c r="Q483">
        <v>219</v>
      </c>
      <c r="R483" t="s">
        <v>96</v>
      </c>
      <c r="S483" t="s">
        <v>96</v>
      </c>
      <c r="T483" t="str">
        <f>IF(Transcripts[[#This Row],[List?]]="Y", Transcripts[[#This Row],[RefSeq mRNA ID]]&amp;IF(Transcripts[[#This Row],[Preferred?]]="Y", " (Preferred)", ""), "")</f>
        <v/>
      </c>
      <c r="V483" s="43" t="s">
        <v>18394</v>
      </c>
      <c r="W483" s="43" t="e">
        <f t="array" ref="W483">INDEX(Table6[#Data], MATCH(1, ISNUMBER(SEARCH(Transcripts[[#This Row],[RefSeq mRNA ID]], Table6['#name])), 0), 1)</f>
        <v>#N/A</v>
      </c>
      <c r="X483" s="43"/>
      <c r="Y483" s="43"/>
      <c r="Z483" t="s">
        <v>1560</v>
      </c>
      <c r="AA483" t="s">
        <v>1561</v>
      </c>
      <c r="AB483">
        <v>1545</v>
      </c>
      <c r="AC483" t="s">
        <v>104</v>
      </c>
      <c r="AD483" t="s">
        <v>27</v>
      </c>
      <c r="AE483" t="s">
        <v>10280</v>
      </c>
      <c r="AH483" t="s">
        <v>19452</v>
      </c>
      <c r="AI483" t="s">
        <v>3672</v>
      </c>
      <c r="AJ483">
        <v>8880</v>
      </c>
    </row>
    <row r="484" spans="8:36" hidden="1" x14ac:dyDescent="0.3">
      <c r="H484" t="s">
        <v>132</v>
      </c>
      <c r="I484" t="s">
        <v>1054</v>
      </c>
      <c r="L484">
        <v>841</v>
      </c>
      <c r="M484" t="s">
        <v>210</v>
      </c>
      <c r="N484" t="s">
        <v>1055</v>
      </c>
      <c r="P484" t="s">
        <v>98</v>
      </c>
      <c r="Q484">
        <v>0</v>
      </c>
      <c r="R484" t="s">
        <v>96</v>
      </c>
      <c r="S484" t="s">
        <v>96</v>
      </c>
      <c r="T484" t="str">
        <f>IF(Transcripts[[#This Row],[List?]]="Y", Transcripts[[#This Row],[RefSeq mRNA ID]]&amp;IF(Transcripts[[#This Row],[Preferred?]]="Y", " (Preferred)", ""), "")</f>
        <v/>
      </c>
      <c r="V484" s="43" t="s">
        <v>18394</v>
      </c>
      <c r="W484" s="43" t="e">
        <f t="array" ref="W484">INDEX(Table6[#Data], MATCH(1, ISNUMBER(SEARCH(Transcripts[[#This Row],[RefSeq mRNA ID]], Table6['#name])), 0), 1)</f>
        <v>#N/A</v>
      </c>
      <c r="X484" s="43"/>
      <c r="Y484" s="43"/>
      <c r="Z484" t="s">
        <v>1564</v>
      </c>
      <c r="AA484" t="s">
        <v>1565</v>
      </c>
      <c r="AB484">
        <v>1359</v>
      </c>
      <c r="AC484" t="s">
        <v>104</v>
      </c>
      <c r="AD484" t="s">
        <v>27</v>
      </c>
      <c r="AE484" t="s">
        <v>10281</v>
      </c>
      <c r="AH484" t="s">
        <v>19453</v>
      </c>
      <c r="AI484" t="s">
        <v>3672</v>
      </c>
      <c r="AJ484">
        <v>8880</v>
      </c>
    </row>
    <row r="485" spans="8:36" hidden="1" x14ac:dyDescent="0.3">
      <c r="H485" t="s">
        <v>141</v>
      </c>
      <c r="I485" t="s">
        <v>1056</v>
      </c>
      <c r="J485" t="s">
        <v>1057</v>
      </c>
      <c r="K485" t="s">
        <v>18923</v>
      </c>
      <c r="L485">
        <v>11465</v>
      </c>
      <c r="M485" t="s">
        <v>27</v>
      </c>
      <c r="N485" t="s">
        <v>1058</v>
      </c>
      <c r="P485" t="s">
        <v>1059</v>
      </c>
      <c r="Q485">
        <v>2721</v>
      </c>
      <c r="R485" t="s">
        <v>95</v>
      </c>
      <c r="S485" t="s">
        <v>95</v>
      </c>
      <c r="T485" t="str">
        <f>IF(Transcripts[[#This Row],[List?]]="Y", Transcripts[[#This Row],[RefSeq mRNA ID]]&amp;IF(Transcripts[[#This Row],[Preferred?]]="Y", " (Preferred)", ""), "")</f>
        <v>NM_005188.3 (Preferred)</v>
      </c>
      <c r="V485" s="43" t="s">
        <v>18395</v>
      </c>
      <c r="W485" s="43" t="e">
        <f t="array" ref="W485">INDEX(Table6[#Data], MATCH(1, ISNUMBER(SEARCH(Transcripts[[#This Row],[RefSeq mRNA ID]], Table6['#name])), 0), 1)</f>
        <v>#N/A</v>
      </c>
      <c r="X485" s="43"/>
      <c r="Y485" s="43"/>
      <c r="Z485" t="s">
        <v>1585</v>
      </c>
      <c r="AA485" t="s">
        <v>1586</v>
      </c>
      <c r="AB485">
        <v>492</v>
      </c>
      <c r="AC485" t="s">
        <v>104</v>
      </c>
      <c r="AD485" t="s">
        <v>27</v>
      </c>
      <c r="AE485" t="s">
        <v>10282</v>
      </c>
      <c r="AH485" t="s">
        <v>19454</v>
      </c>
      <c r="AI485" t="s">
        <v>3672</v>
      </c>
      <c r="AJ485">
        <v>8880</v>
      </c>
    </row>
    <row r="486" spans="8:36" hidden="1" x14ac:dyDescent="0.3">
      <c r="H486" t="s">
        <v>1060</v>
      </c>
      <c r="I486" t="s">
        <v>1061</v>
      </c>
      <c r="J486" t="s">
        <v>1062</v>
      </c>
      <c r="K486" t="s">
        <v>19082</v>
      </c>
      <c r="L486">
        <v>6780</v>
      </c>
      <c r="M486" t="s">
        <v>27</v>
      </c>
      <c r="N486" t="s">
        <v>1063</v>
      </c>
      <c r="P486" t="s">
        <v>1064</v>
      </c>
      <c r="Q486">
        <v>2949</v>
      </c>
      <c r="R486" t="s">
        <v>95</v>
      </c>
      <c r="S486" t="s">
        <v>95</v>
      </c>
      <c r="T486" t="str">
        <f>IF(Transcripts[[#This Row],[List?]]="Y", Transcripts[[#This Row],[RefSeq mRNA ID]]&amp;IF(Transcripts[[#This Row],[Preferred?]]="Y", " (Preferred)", ""), "")</f>
        <v>NM_170662.4 (Preferred)</v>
      </c>
      <c r="V486" s="43" t="s">
        <v>18396</v>
      </c>
      <c r="W486" s="43" t="e">
        <f t="array" ref="W486">INDEX(Table6[#Data], MATCH(1, ISNUMBER(SEARCH(Transcripts[[#This Row],[RefSeq mRNA ID]], Table6['#name])), 0), 1)</f>
        <v>#N/A</v>
      </c>
      <c r="X486" s="43"/>
      <c r="Y486" s="43"/>
      <c r="Z486" t="s">
        <v>1539</v>
      </c>
      <c r="AA486" t="s">
        <v>1540</v>
      </c>
      <c r="AB486">
        <v>969</v>
      </c>
      <c r="AC486" t="s">
        <v>104</v>
      </c>
      <c r="AD486" t="s">
        <v>27</v>
      </c>
      <c r="AE486" t="s">
        <v>10283</v>
      </c>
      <c r="AH486" t="s">
        <v>19455</v>
      </c>
      <c r="AI486" t="s">
        <v>3707</v>
      </c>
      <c r="AJ486">
        <v>79695</v>
      </c>
    </row>
    <row r="487" spans="8:36" hidden="1" x14ac:dyDescent="0.3">
      <c r="H487" t="s">
        <v>1060</v>
      </c>
      <c r="I487" t="s">
        <v>1068</v>
      </c>
      <c r="J487" t="s">
        <v>1069</v>
      </c>
      <c r="L487">
        <v>3430</v>
      </c>
      <c r="M487" t="s">
        <v>27</v>
      </c>
      <c r="N487" t="s">
        <v>1070</v>
      </c>
      <c r="Q487">
        <v>2883</v>
      </c>
      <c r="R487" t="s">
        <v>96</v>
      </c>
      <c r="S487" t="s">
        <v>96</v>
      </c>
      <c r="T487" t="str">
        <f>IF(Transcripts[[#This Row],[List?]]="Y", Transcripts[[#This Row],[RefSeq mRNA ID]]&amp;IF(Transcripts[[#This Row],[Preferred?]]="Y", " (Preferred)", ""), "")</f>
        <v/>
      </c>
      <c r="V487" s="43" t="s">
        <v>18396</v>
      </c>
      <c r="W487" s="43" t="e">
        <f t="array" ref="W487">INDEX(Table6[#Data], MATCH(1, ISNUMBER(SEARCH(Transcripts[[#This Row],[RefSeq mRNA ID]], Table6['#name])), 0), 1)</f>
        <v>#N/A</v>
      </c>
      <c r="X487" s="43"/>
      <c r="Y487" s="43"/>
      <c r="Z487" t="s">
        <v>1554</v>
      </c>
      <c r="AA487" t="s">
        <v>1555</v>
      </c>
      <c r="AB487">
        <v>870</v>
      </c>
      <c r="AC487" t="s">
        <v>104</v>
      </c>
      <c r="AD487" t="s">
        <v>27</v>
      </c>
      <c r="AE487" t="s">
        <v>10284</v>
      </c>
      <c r="AH487" t="s">
        <v>19456</v>
      </c>
      <c r="AI487" t="s">
        <v>3714</v>
      </c>
      <c r="AJ487">
        <v>2623</v>
      </c>
    </row>
    <row r="488" spans="8:36" hidden="1" x14ac:dyDescent="0.3">
      <c r="H488" t="s">
        <v>1060</v>
      </c>
      <c r="I488" t="s">
        <v>1074</v>
      </c>
      <c r="J488" t="s">
        <v>1075</v>
      </c>
      <c r="L488">
        <v>3237</v>
      </c>
      <c r="M488" t="s">
        <v>27</v>
      </c>
      <c r="N488" t="s">
        <v>1076</v>
      </c>
      <c r="Q488">
        <v>2433</v>
      </c>
      <c r="R488" t="s">
        <v>96</v>
      </c>
      <c r="S488" t="s">
        <v>96</v>
      </c>
      <c r="T488" t="str">
        <f>IF(Transcripts[[#This Row],[List?]]="Y", Transcripts[[#This Row],[RefSeq mRNA ID]]&amp;IF(Transcripts[[#This Row],[Preferred?]]="Y", " (Preferred)", ""), "")</f>
        <v/>
      </c>
      <c r="V488" s="43" t="s">
        <v>18396</v>
      </c>
      <c r="W488" s="43" t="e">
        <f t="array" ref="W488">INDEX(Table6[#Data], MATCH(1, ISNUMBER(SEARCH(Transcripts[[#This Row],[RefSeq mRNA ID]], Table6['#name])), 0), 1)</f>
        <v>#N/A</v>
      </c>
      <c r="X488" s="43"/>
      <c r="Y488" s="43"/>
      <c r="Z488" t="s">
        <v>7590</v>
      </c>
      <c r="AA488" t="s">
        <v>7591</v>
      </c>
      <c r="AB488">
        <v>987</v>
      </c>
      <c r="AC488" t="s">
        <v>7552</v>
      </c>
      <c r="AD488" t="s">
        <v>27</v>
      </c>
      <c r="AE488" t="s">
        <v>10285</v>
      </c>
      <c r="AH488" t="s">
        <v>18884</v>
      </c>
      <c r="AI488" t="s">
        <v>3726</v>
      </c>
      <c r="AJ488">
        <v>2624</v>
      </c>
    </row>
    <row r="489" spans="8:36" hidden="1" x14ac:dyDescent="0.3">
      <c r="H489" t="s">
        <v>1060</v>
      </c>
      <c r="I489" t="s">
        <v>1071</v>
      </c>
      <c r="J489" t="s">
        <v>1072</v>
      </c>
      <c r="L489">
        <v>3350</v>
      </c>
      <c r="M489" t="s">
        <v>27</v>
      </c>
      <c r="N489" t="s">
        <v>1073</v>
      </c>
      <c r="Q489">
        <v>2313</v>
      </c>
      <c r="R489" t="s">
        <v>96</v>
      </c>
      <c r="S489" t="s">
        <v>96</v>
      </c>
      <c r="T489" t="str">
        <f>IF(Transcripts[[#This Row],[List?]]="Y", Transcripts[[#This Row],[RefSeq mRNA ID]]&amp;IF(Transcripts[[#This Row],[Preferred?]]="Y", " (Preferred)", ""), "")</f>
        <v/>
      </c>
      <c r="V489" s="43" t="s">
        <v>18396</v>
      </c>
      <c r="W489" s="43" t="e">
        <f t="array" ref="W489">INDEX(Table6[#Data], MATCH(1, ISNUMBER(SEARCH(Transcripts[[#This Row],[RefSeq mRNA ID]], Table6['#name])), 0), 1)</f>
        <v>#N/A</v>
      </c>
      <c r="X489" s="43"/>
      <c r="Y489" s="43"/>
      <c r="Z489" t="s">
        <v>7594</v>
      </c>
      <c r="AA489" t="s">
        <v>7595</v>
      </c>
      <c r="AB489">
        <v>987</v>
      </c>
      <c r="AC489" t="s">
        <v>7552</v>
      </c>
      <c r="AD489" t="s">
        <v>27</v>
      </c>
      <c r="AE489" t="s">
        <v>10286</v>
      </c>
      <c r="AH489" t="s">
        <v>18885</v>
      </c>
      <c r="AI489" t="s">
        <v>3726</v>
      </c>
      <c r="AJ489">
        <v>2624</v>
      </c>
    </row>
    <row r="490" spans="8:36" hidden="1" x14ac:dyDescent="0.3">
      <c r="H490" t="s">
        <v>1060</v>
      </c>
      <c r="I490" t="s">
        <v>1065</v>
      </c>
      <c r="J490" t="s">
        <v>1066</v>
      </c>
      <c r="L490">
        <v>4475</v>
      </c>
      <c r="M490" t="s">
        <v>27</v>
      </c>
      <c r="N490" t="s">
        <v>1067</v>
      </c>
      <c r="Q490">
        <v>966</v>
      </c>
      <c r="R490" t="s">
        <v>96</v>
      </c>
      <c r="S490" t="s">
        <v>96</v>
      </c>
      <c r="T490" t="str">
        <f>IF(Transcripts[[#This Row],[List?]]="Y", Transcripts[[#This Row],[RefSeq mRNA ID]]&amp;IF(Transcripts[[#This Row],[Preferred?]]="Y", " (Preferred)", ""), "")</f>
        <v/>
      </c>
      <c r="V490" s="43" t="s">
        <v>18396</v>
      </c>
      <c r="W490" s="43" t="e">
        <f t="array" ref="W490">INDEX(Table6[#Data], MATCH(1, ISNUMBER(SEARCH(Transcripts[[#This Row],[RefSeq mRNA ID]], Table6['#name])), 0), 1)</f>
        <v>#N/A</v>
      </c>
      <c r="X490" s="43"/>
      <c r="Y490" s="43"/>
      <c r="Z490" t="s">
        <v>7553</v>
      </c>
      <c r="AA490" t="s">
        <v>7554</v>
      </c>
      <c r="AB490">
        <v>282</v>
      </c>
      <c r="AC490" t="s">
        <v>7552</v>
      </c>
      <c r="AD490" t="s">
        <v>27</v>
      </c>
      <c r="AE490" t="s">
        <v>10287</v>
      </c>
      <c r="AH490" t="s">
        <v>18883</v>
      </c>
      <c r="AI490" t="s">
        <v>3726</v>
      </c>
      <c r="AJ490">
        <v>2624</v>
      </c>
    </row>
    <row r="491" spans="8:36" hidden="1" x14ac:dyDescent="0.3">
      <c r="H491" t="s">
        <v>1060</v>
      </c>
      <c r="I491" t="s">
        <v>1077</v>
      </c>
      <c r="J491" t="s">
        <v>1078</v>
      </c>
      <c r="L491">
        <v>1632</v>
      </c>
      <c r="M491" t="s">
        <v>27</v>
      </c>
      <c r="N491" t="s">
        <v>1079</v>
      </c>
      <c r="Q491">
        <v>684</v>
      </c>
      <c r="R491" t="s">
        <v>96</v>
      </c>
      <c r="S491" t="s">
        <v>96</v>
      </c>
      <c r="T491" t="str">
        <f>IF(Transcripts[[#This Row],[List?]]="Y", Transcripts[[#This Row],[RefSeq mRNA ID]]&amp;IF(Transcripts[[#This Row],[Preferred?]]="Y", " (Preferred)", ""), "")</f>
        <v/>
      </c>
      <c r="V491" s="43" t="s">
        <v>18396</v>
      </c>
      <c r="W491" s="43" t="e">
        <f t="array" ref="W491">INDEX(Table6[#Data], MATCH(1, ISNUMBER(SEARCH(Transcripts[[#This Row],[RefSeq mRNA ID]], Table6['#name])), 0), 1)</f>
        <v>#N/A</v>
      </c>
      <c r="X491" s="43"/>
      <c r="Y491" s="43"/>
      <c r="Z491" t="s">
        <v>7562</v>
      </c>
      <c r="AA491" t="s">
        <v>7563</v>
      </c>
      <c r="AB491">
        <v>150</v>
      </c>
      <c r="AC491" t="s">
        <v>7552</v>
      </c>
      <c r="AD491" t="s">
        <v>27</v>
      </c>
      <c r="AE491" t="s">
        <v>10288</v>
      </c>
      <c r="AH491" t="s">
        <v>19457</v>
      </c>
      <c r="AI491" t="s">
        <v>3748</v>
      </c>
      <c r="AJ491">
        <v>2625</v>
      </c>
    </row>
    <row r="492" spans="8:36" hidden="1" x14ac:dyDescent="0.3">
      <c r="H492" t="s">
        <v>1060</v>
      </c>
      <c r="I492" t="s">
        <v>1080</v>
      </c>
      <c r="J492" t="s">
        <v>1081</v>
      </c>
      <c r="L492">
        <v>1493</v>
      </c>
      <c r="M492" t="s">
        <v>27</v>
      </c>
      <c r="N492" t="s">
        <v>1082</v>
      </c>
      <c r="Q492">
        <v>594</v>
      </c>
      <c r="R492" t="s">
        <v>96</v>
      </c>
      <c r="S492" t="s">
        <v>96</v>
      </c>
      <c r="T492" t="str">
        <f>IF(Transcripts[[#This Row],[List?]]="Y", Transcripts[[#This Row],[RefSeq mRNA ID]]&amp;IF(Transcripts[[#This Row],[Preferred?]]="Y", " (Preferred)", ""), "")</f>
        <v/>
      </c>
      <c r="V492" s="43" t="s">
        <v>18396</v>
      </c>
      <c r="W492" s="43" t="e">
        <f t="array" ref="W492">INDEX(Table6[#Data], MATCH(1, ISNUMBER(SEARCH(Transcripts[[#This Row],[RefSeq mRNA ID]], Table6['#name])), 0), 1)</f>
        <v>#N/A</v>
      </c>
      <c r="X492" s="43"/>
      <c r="Y492" s="43"/>
      <c r="Z492" t="s">
        <v>7604</v>
      </c>
      <c r="AA492" t="s">
        <v>7605</v>
      </c>
      <c r="AB492">
        <v>651</v>
      </c>
      <c r="AC492" t="s">
        <v>7552</v>
      </c>
      <c r="AD492" t="s">
        <v>27</v>
      </c>
      <c r="AE492" t="s">
        <v>10289</v>
      </c>
      <c r="AH492" t="s">
        <v>19458</v>
      </c>
      <c r="AI492" t="s">
        <v>3748</v>
      </c>
      <c r="AJ492">
        <v>2625</v>
      </c>
    </row>
    <row r="493" spans="8:36" hidden="1" x14ac:dyDescent="0.3">
      <c r="H493" t="s">
        <v>1060</v>
      </c>
      <c r="I493" t="s">
        <v>1089</v>
      </c>
      <c r="J493" t="s">
        <v>1090</v>
      </c>
      <c r="L493">
        <v>519</v>
      </c>
      <c r="M493" t="s">
        <v>27</v>
      </c>
      <c r="N493" t="s">
        <v>1091</v>
      </c>
      <c r="Q493">
        <v>485</v>
      </c>
      <c r="R493" t="s">
        <v>96</v>
      </c>
      <c r="S493" t="s">
        <v>96</v>
      </c>
      <c r="T493" t="str">
        <f>IF(Transcripts[[#This Row],[List?]]="Y", Transcripts[[#This Row],[RefSeq mRNA ID]]&amp;IF(Transcripts[[#This Row],[Preferred?]]="Y", " (Preferred)", ""), "")</f>
        <v/>
      </c>
      <c r="V493" s="43" t="s">
        <v>18396</v>
      </c>
      <c r="W493" s="43" t="e">
        <f t="array" ref="W493">INDEX(Table6[#Data], MATCH(1, ISNUMBER(SEARCH(Transcripts[[#This Row],[RefSeq mRNA ID]], Table6['#name])), 0), 1)</f>
        <v>#N/A</v>
      </c>
      <c r="X493" s="43"/>
      <c r="Y493" s="43"/>
      <c r="Z493" t="s">
        <v>7559</v>
      </c>
      <c r="AA493" t="s">
        <v>7560</v>
      </c>
      <c r="AB493">
        <v>150</v>
      </c>
      <c r="AC493" t="s">
        <v>7552</v>
      </c>
      <c r="AD493" t="s">
        <v>27</v>
      </c>
      <c r="AE493" t="s">
        <v>10290</v>
      </c>
      <c r="AH493" t="s">
        <v>19459</v>
      </c>
      <c r="AI493" t="s">
        <v>3761</v>
      </c>
      <c r="AJ493">
        <v>348654</v>
      </c>
    </row>
    <row r="494" spans="8:36" hidden="1" x14ac:dyDescent="0.3">
      <c r="H494" t="s">
        <v>1060</v>
      </c>
      <c r="I494" t="s">
        <v>1083</v>
      </c>
      <c r="J494" t="s">
        <v>1084</v>
      </c>
      <c r="L494">
        <v>944</v>
      </c>
      <c r="M494" t="s">
        <v>27</v>
      </c>
      <c r="N494" t="s">
        <v>1085</v>
      </c>
      <c r="Q494">
        <v>419</v>
      </c>
      <c r="R494" t="s">
        <v>96</v>
      </c>
      <c r="S494" t="s">
        <v>96</v>
      </c>
      <c r="T494" t="str">
        <f>IF(Transcripts[[#This Row],[List?]]="Y", Transcripts[[#This Row],[RefSeq mRNA ID]]&amp;IF(Transcripts[[#This Row],[Preferred?]]="Y", " (Preferred)", ""), "")</f>
        <v/>
      </c>
      <c r="V494" s="43" t="s">
        <v>18396</v>
      </c>
      <c r="W494" s="43" t="e">
        <f t="array" ref="W494">INDEX(Table6[#Data], MATCH(1, ISNUMBER(SEARCH(Transcripts[[#This Row],[RefSeq mRNA ID]], Table6['#name])), 0), 1)</f>
        <v>#N/A</v>
      </c>
      <c r="X494" s="43"/>
      <c r="Y494" s="43"/>
      <c r="Z494" t="s">
        <v>7556</v>
      </c>
      <c r="AA494" t="s">
        <v>7557</v>
      </c>
      <c r="AB494">
        <v>357</v>
      </c>
      <c r="AC494" t="s">
        <v>7552</v>
      </c>
      <c r="AD494" t="s">
        <v>27</v>
      </c>
      <c r="AE494" t="s">
        <v>10291</v>
      </c>
      <c r="AH494" t="s">
        <v>19460</v>
      </c>
      <c r="AI494" t="s">
        <v>3761</v>
      </c>
      <c r="AJ494">
        <v>348654</v>
      </c>
    </row>
    <row r="495" spans="8:36" hidden="1" x14ac:dyDescent="0.3">
      <c r="H495" t="s">
        <v>1060</v>
      </c>
      <c r="I495" t="s">
        <v>1086</v>
      </c>
      <c r="J495" t="s">
        <v>1087</v>
      </c>
      <c r="L495">
        <v>561</v>
      </c>
      <c r="M495" t="s">
        <v>27</v>
      </c>
      <c r="N495" t="s">
        <v>1088</v>
      </c>
      <c r="Q495">
        <v>419</v>
      </c>
      <c r="R495" t="s">
        <v>96</v>
      </c>
      <c r="S495" t="s">
        <v>96</v>
      </c>
      <c r="T495" t="str">
        <f>IF(Transcripts[[#This Row],[List?]]="Y", Transcripts[[#This Row],[RefSeq mRNA ID]]&amp;IF(Transcripts[[#This Row],[Preferred?]]="Y", " (Preferred)", ""), "")</f>
        <v/>
      </c>
      <c r="V495" s="43" t="s">
        <v>18396</v>
      </c>
      <c r="W495" s="43" t="e">
        <f t="array" ref="W495">INDEX(Table6[#Data], MATCH(1, ISNUMBER(SEARCH(Transcripts[[#This Row],[RefSeq mRNA ID]], Table6['#name])), 0), 1)</f>
        <v>#N/A</v>
      </c>
      <c r="X495" s="43"/>
      <c r="Y495" s="43"/>
      <c r="Z495" t="s">
        <v>7600</v>
      </c>
      <c r="AA495" t="s">
        <v>7601</v>
      </c>
      <c r="AB495">
        <v>1047</v>
      </c>
      <c r="AC495" t="s">
        <v>7552</v>
      </c>
      <c r="AD495" t="s">
        <v>27</v>
      </c>
      <c r="AE495" t="s">
        <v>10292</v>
      </c>
      <c r="AH495" t="s">
        <v>18860</v>
      </c>
      <c r="AI495" t="s">
        <v>155</v>
      </c>
      <c r="AJ495">
        <v>2707</v>
      </c>
    </row>
    <row r="496" spans="8:36" hidden="1" x14ac:dyDescent="0.3">
      <c r="H496" t="s">
        <v>1060</v>
      </c>
      <c r="I496" t="s">
        <v>1092</v>
      </c>
      <c r="L496">
        <v>4722</v>
      </c>
      <c r="M496" t="s">
        <v>210</v>
      </c>
      <c r="N496" t="s">
        <v>1093</v>
      </c>
      <c r="P496" t="s">
        <v>98</v>
      </c>
      <c r="Q496" s="43">
        <v>0</v>
      </c>
      <c r="R496" t="s">
        <v>96</v>
      </c>
      <c r="S496" s="43" t="s">
        <v>96</v>
      </c>
      <c r="T496" t="str">
        <f>IF(Transcripts[[#This Row],[List?]]="Y", Transcripts[[#This Row],[RefSeq mRNA ID]]&amp;IF(Transcripts[[#This Row],[Preferred?]]="Y", " (Preferred)", ""), "")</f>
        <v/>
      </c>
      <c r="V496" s="43" t="s">
        <v>18396</v>
      </c>
      <c r="W496" s="43" t="e">
        <f t="array" ref="W496">INDEX(Table6[#Data], MATCH(1, ISNUMBER(SEARCH(Transcripts[[#This Row],[RefSeq mRNA ID]], Table6['#name])), 0), 1)</f>
        <v>#N/A</v>
      </c>
      <c r="X496" s="43"/>
      <c r="Y496" s="43"/>
      <c r="Z496" t="s">
        <v>7565</v>
      </c>
      <c r="AA496" t="s">
        <v>7566</v>
      </c>
      <c r="AB496">
        <v>324</v>
      </c>
      <c r="AC496" t="s">
        <v>7552</v>
      </c>
      <c r="AD496" t="s">
        <v>27</v>
      </c>
      <c r="AE496" t="s">
        <v>10293</v>
      </c>
      <c r="AH496" t="s">
        <v>18858</v>
      </c>
      <c r="AI496" t="s">
        <v>155</v>
      </c>
      <c r="AJ496">
        <v>2707</v>
      </c>
    </row>
    <row r="497" spans="8:36" hidden="1" x14ac:dyDescent="0.3">
      <c r="H497" t="s">
        <v>1094</v>
      </c>
      <c r="I497" t="s">
        <v>1095</v>
      </c>
      <c r="J497" t="s">
        <v>1096</v>
      </c>
      <c r="K497" t="s">
        <v>19083</v>
      </c>
      <c r="L497">
        <v>1579</v>
      </c>
      <c r="M497" t="s">
        <v>27</v>
      </c>
      <c r="N497" t="s">
        <v>1097</v>
      </c>
      <c r="P497" t="s">
        <v>1098</v>
      </c>
      <c r="Q497">
        <v>1425</v>
      </c>
      <c r="R497" t="s">
        <v>95</v>
      </c>
      <c r="S497" t="s">
        <v>95</v>
      </c>
      <c r="T497" t="str">
        <f>IF(Transcripts[[#This Row],[List?]]="Y", Transcripts[[#This Row],[RefSeq mRNA ID]]&amp;IF(Transcripts[[#This Row],[Preferred?]]="Y", " (Preferred)", ""), "")</f>
        <v>NM_012116.3 (Preferred)</v>
      </c>
      <c r="V497" s="43" t="s">
        <v>18397</v>
      </c>
      <c r="W497" s="43" t="e">
        <f t="array" ref="W497">INDEX(Table6[#Data], MATCH(1, ISNUMBER(SEARCH(Transcripts[[#This Row],[RefSeq mRNA ID]], Table6['#name])), 0), 1)</f>
        <v>#N/A</v>
      </c>
      <c r="X497" s="43"/>
      <c r="Y497" s="43"/>
      <c r="Z497" t="s">
        <v>7580</v>
      </c>
      <c r="AC497" t="s">
        <v>7552</v>
      </c>
      <c r="AD497" t="s">
        <v>27</v>
      </c>
      <c r="AE497" t="s">
        <v>7580</v>
      </c>
      <c r="AH497" t="s">
        <v>19461</v>
      </c>
      <c r="AI497" t="s">
        <v>3789</v>
      </c>
      <c r="AJ497">
        <v>2767</v>
      </c>
    </row>
    <row r="498" spans="8:36" hidden="1" x14ac:dyDescent="0.3">
      <c r="H498" t="s">
        <v>1094</v>
      </c>
      <c r="I498" t="s">
        <v>1099</v>
      </c>
      <c r="J498" t="s">
        <v>1100</v>
      </c>
      <c r="K498" t="s">
        <v>19084</v>
      </c>
      <c r="L498">
        <v>1441</v>
      </c>
      <c r="M498" t="s">
        <v>27</v>
      </c>
      <c r="N498" t="s">
        <v>1101</v>
      </c>
      <c r="P498" t="s">
        <v>1102</v>
      </c>
      <c r="Q498">
        <v>1287</v>
      </c>
      <c r="R498" t="s">
        <v>96</v>
      </c>
      <c r="S498" t="s">
        <v>95</v>
      </c>
      <c r="T498" t="str">
        <f>IF(Transcripts[[#This Row],[List?]]="Y", Transcripts[[#This Row],[RefSeq mRNA ID]]&amp;IF(Transcripts[[#This Row],[Preferred?]]="Y", " (Preferred)", ""), "")</f>
        <v>NM_001130852.1</v>
      </c>
      <c r="V498" s="43" t="s">
        <v>18397</v>
      </c>
      <c r="W498" s="43" t="e">
        <f t="array" ref="W498">INDEX(Table6[#Data], MATCH(1, ISNUMBER(SEARCH(Transcripts[[#This Row],[RefSeq mRNA ID]], Table6['#name])), 0), 1)</f>
        <v>#N/A</v>
      </c>
      <c r="X498" s="43"/>
      <c r="Y498" s="43"/>
      <c r="Z498" t="s">
        <v>7614</v>
      </c>
      <c r="AA498" t="s">
        <v>7615</v>
      </c>
      <c r="AB498">
        <v>423</v>
      </c>
      <c r="AC498" t="s">
        <v>7552</v>
      </c>
      <c r="AD498" t="s">
        <v>27</v>
      </c>
      <c r="AE498" t="s">
        <v>10294</v>
      </c>
      <c r="AH498" t="s">
        <v>19462</v>
      </c>
      <c r="AI498" t="s">
        <v>3807</v>
      </c>
      <c r="AJ498">
        <v>2776</v>
      </c>
    </row>
    <row r="499" spans="8:36" hidden="1" x14ac:dyDescent="0.3">
      <c r="H499" t="s">
        <v>1103</v>
      </c>
      <c r="I499" t="s">
        <v>1104</v>
      </c>
      <c r="J499" t="s">
        <v>1105</v>
      </c>
      <c r="K499" t="s">
        <v>19085</v>
      </c>
      <c r="L499">
        <v>4307</v>
      </c>
      <c r="M499" t="s">
        <v>27</v>
      </c>
      <c r="N499" t="s">
        <v>1106</v>
      </c>
      <c r="P499" t="s">
        <v>1107</v>
      </c>
      <c r="Q499">
        <v>888</v>
      </c>
      <c r="R499" t="s">
        <v>95</v>
      </c>
      <c r="S499" t="s">
        <v>95</v>
      </c>
      <c r="T499" t="str">
        <f>IF(Transcripts[[#This Row],[List?]]="Y", Transcripts[[#This Row],[RefSeq mRNA ID]]&amp;IF(Transcripts[[#This Row],[Preferred?]]="Y", " (Preferred)", ""), "")</f>
        <v>NM_053056.2 (Preferred)</v>
      </c>
      <c r="V499" s="43" t="s">
        <v>18398</v>
      </c>
      <c r="W499" s="43" t="e">
        <f t="array" ref="W499">INDEX(Table6[#Data], MATCH(1, ISNUMBER(SEARCH(Transcripts[[#This Row],[RefSeq mRNA ID]], Table6['#name])), 0), 1)</f>
        <v>#N/A</v>
      </c>
      <c r="X499" s="43"/>
      <c r="Y499" s="43"/>
      <c r="Z499" t="s">
        <v>7611</v>
      </c>
      <c r="AA499" t="s">
        <v>7612</v>
      </c>
      <c r="AB499">
        <v>748</v>
      </c>
      <c r="AC499" t="s">
        <v>7552</v>
      </c>
      <c r="AD499" t="s">
        <v>27</v>
      </c>
      <c r="AE499" t="s">
        <v>10295</v>
      </c>
      <c r="AH499" t="s">
        <v>18902</v>
      </c>
      <c r="AI499" t="s">
        <v>103</v>
      </c>
      <c r="AJ499">
        <v>2778</v>
      </c>
    </row>
    <row r="500" spans="8:36" hidden="1" x14ac:dyDescent="0.3">
      <c r="H500" t="s">
        <v>1103</v>
      </c>
      <c r="I500" t="s">
        <v>1108</v>
      </c>
      <c r="J500" t="s">
        <v>1109</v>
      </c>
      <c r="L500">
        <v>553</v>
      </c>
      <c r="M500" t="s">
        <v>27</v>
      </c>
      <c r="N500" t="s">
        <v>1110</v>
      </c>
      <c r="Q500">
        <v>204</v>
      </c>
      <c r="R500" t="s">
        <v>96</v>
      </c>
      <c r="S500" t="s">
        <v>96</v>
      </c>
      <c r="T500" t="str">
        <f>IF(Transcripts[[#This Row],[List?]]="Y", Transcripts[[#This Row],[RefSeq mRNA ID]]&amp;IF(Transcripts[[#This Row],[Preferred?]]="Y", " (Preferred)", ""), "")</f>
        <v/>
      </c>
      <c r="V500" s="43" t="s">
        <v>18398</v>
      </c>
      <c r="W500" s="43" t="e">
        <f t="array" ref="W500">INDEX(Table6[#Data], MATCH(1, ISNUMBER(SEARCH(Transcripts[[#This Row],[RefSeq mRNA ID]], Table6['#name])), 0), 1)</f>
        <v>#N/A</v>
      </c>
      <c r="X500" s="43"/>
      <c r="Y500" s="43"/>
      <c r="Z500" t="s">
        <v>7620</v>
      </c>
      <c r="AA500" t="s">
        <v>7621</v>
      </c>
      <c r="AB500">
        <v>74</v>
      </c>
      <c r="AC500" t="s">
        <v>7552</v>
      </c>
      <c r="AD500" t="s">
        <v>27</v>
      </c>
      <c r="AE500" t="s">
        <v>10296</v>
      </c>
      <c r="AH500" t="s">
        <v>19463</v>
      </c>
      <c r="AI500" t="s">
        <v>103</v>
      </c>
      <c r="AJ500">
        <v>2778</v>
      </c>
    </row>
    <row r="501" spans="8:36" hidden="1" x14ac:dyDescent="0.3">
      <c r="H501" t="s">
        <v>1103</v>
      </c>
      <c r="I501" t="s">
        <v>1111</v>
      </c>
      <c r="L501">
        <v>920</v>
      </c>
      <c r="M501" t="s">
        <v>210</v>
      </c>
      <c r="N501" t="s">
        <v>1112</v>
      </c>
      <c r="Q501">
        <v>0</v>
      </c>
      <c r="R501" t="s">
        <v>96</v>
      </c>
      <c r="S501" t="s">
        <v>96</v>
      </c>
      <c r="T501" t="str">
        <f>IF(Transcripts[[#This Row],[List?]]="Y", Transcripts[[#This Row],[RefSeq mRNA ID]]&amp;IF(Transcripts[[#This Row],[Preferred?]]="Y", " (Preferred)", ""), "")</f>
        <v/>
      </c>
      <c r="V501" s="43" t="s">
        <v>18398</v>
      </c>
      <c r="W501" s="43" t="e">
        <f t="array" ref="W501">INDEX(Table6[#Data], MATCH(1, ISNUMBER(SEARCH(Transcripts[[#This Row],[RefSeq mRNA ID]], Table6['#name])), 0), 1)</f>
        <v>#N/A</v>
      </c>
      <c r="X501" s="43"/>
      <c r="Y501" s="43"/>
      <c r="Z501" t="s">
        <v>7582</v>
      </c>
      <c r="AC501" t="s">
        <v>7552</v>
      </c>
      <c r="AD501" t="s">
        <v>27</v>
      </c>
      <c r="AE501" t="s">
        <v>7582</v>
      </c>
      <c r="AH501" t="s">
        <v>19464</v>
      </c>
      <c r="AI501" t="s">
        <v>103</v>
      </c>
      <c r="AJ501">
        <v>2778</v>
      </c>
    </row>
    <row r="502" spans="8:36" hidden="1" x14ac:dyDescent="0.3">
      <c r="H502" t="s">
        <v>1103</v>
      </c>
      <c r="I502" t="s">
        <v>1113</v>
      </c>
      <c r="L502">
        <v>568</v>
      </c>
      <c r="M502" t="s">
        <v>210</v>
      </c>
      <c r="N502" t="s">
        <v>1114</v>
      </c>
      <c r="Q502">
        <v>0</v>
      </c>
      <c r="R502" t="s">
        <v>96</v>
      </c>
      <c r="S502" t="s">
        <v>96</v>
      </c>
      <c r="T502" t="str">
        <f>IF(Transcripts[[#This Row],[List?]]="Y", Transcripts[[#This Row],[RefSeq mRNA ID]]&amp;IF(Transcripts[[#This Row],[Preferred?]]="Y", " (Preferred)", ""), "")</f>
        <v/>
      </c>
      <c r="V502" s="43" t="s">
        <v>18398</v>
      </c>
      <c r="W502" s="43" t="e">
        <f t="array" ref="W502">INDEX(Table6[#Data], MATCH(1, ISNUMBER(SEARCH(Transcripts[[#This Row],[RefSeq mRNA ID]], Table6['#name])), 0), 1)</f>
        <v>#N/A</v>
      </c>
      <c r="X502" s="43"/>
      <c r="Y502" s="43"/>
      <c r="Z502" t="s">
        <v>7586</v>
      </c>
      <c r="AC502" t="s">
        <v>7552</v>
      </c>
      <c r="AD502" t="s">
        <v>27</v>
      </c>
      <c r="AE502" t="s">
        <v>7586</v>
      </c>
      <c r="AH502" t="s">
        <v>18900</v>
      </c>
      <c r="AI502" t="s">
        <v>103</v>
      </c>
      <c r="AJ502">
        <v>2778</v>
      </c>
    </row>
    <row r="503" spans="8:36" hidden="1" x14ac:dyDescent="0.3">
      <c r="H503" t="s">
        <v>1103</v>
      </c>
      <c r="I503" t="s">
        <v>1115</v>
      </c>
      <c r="L503">
        <v>476</v>
      </c>
      <c r="M503" t="s">
        <v>210</v>
      </c>
      <c r="N503" t="s">
        <v>1116</v>
      </c>
      <c r="Q503">
        <v>0</v>
      </c>
      <c r="R503" t="s">
        <v>96</v>
      </c>
      <c r="S503" t="s">
        <v>96</v>
      </c>
      <c r="T503" t="str">
        <f>IF(Transcripts[[#This Row],[List?]]="Y", Transcripts[[#This Row],[RefSeq mRNA ID]]&amp;IF(Transcripts[[#This Row],[Preferred?]]="Y", " (Preferred)", ""), "")</f>
        <v/>
      </c>
      <c r="V503" s="43" t="s">
        <v>18398</v>
      </c>
      <c r="W503" s="43" t="e">
        <f t="array" ref="W503">INDEX(Table6[#Data], MATCH(1, ISNUMBER(SEARCH(Transcripts[[#This Row],[RefSeq mRNA ID]], Table6['#name])), 0), 1)</f>
        <v>#N/A</v>
      </c>
      <c r="X503" s="43"/>
      <c r="Y503" s="43"/>
      <c r="Z503" t="s">
        <v>7584</v>
      </c>
      <c r="AC503" t="s">
        <v>7552</v>
      </c>
      <c r="AD503" t="s">
        <v>27</v>
      </c>
      <c r="AE503" t="s">
        <v>7584</v>
      </c>
      <c r="AH503" t="s">
        <v>18899</v>
      </c>
      <c r="AI503" t="s">
        <v>103</v>
      </c>
      <c r="AJ503">
        <v>2778</v>
      </c>
    </row>
    <row r="504" spans="8:36" hidden="1" x14ac:dyDescent="0.3">
      <c r="H504" t="s">
        <v>1103</v>
      </c>
      <c r="I504" t="s">
        <v>1117</v>
      </c>
      <c r="L504">
        <v>430</v>
      </c>
      <c r="M504" t="s">
        <v>210</v>
      </c>
      <c r="N504" t="s">
        <v>1118</v>
      </c>
      <c r="Q504">
        <v>0</v>
      </c>
      <c r="R504" t="s">
        <v>96</v>
      </c>
      <c r="S504" t="s">
        <v>96</v>
      </c>
      <c r="T504" t="str">
        <f>IF(Transcripts[[#This Row],[List?]]="Y", Transcripts[[#This Row],[RefSeq mRNA ID]]&amp;IF(Transcripts[[#This Row],[Preferred?]]="Y", " (Preferred)", ""), "")</f>
        <v/>
      </c>
      <c r="V504" s="43" t="s">
        <v>18398</v>
      </c>
      <c r="W504" s="43" t="e">
        <f t="array" ref="W504">INDEX(Table6[#Data], MATCH(1, ISNUMBER(SEARCH(Transcripts[[#This Row],[RefSeq mRNA ID]], Table6['#name])), 0), 1)</f>
        <v>#N/A</v>
      </c>
      <c r="X504" s="43"/>
      <c r="Y504" s="43"/>
      <c r="Z504" t="s">
        <v>7623</v>
      </c>
      <c r="AC504" t="s">
        <v>7552</v>
      </c>
      <c r="AD504" t="s">
        <v>27</v>
      </c>
      <c r="AE504" t="s">
        <v>7623</v>
      </c>
      <c r="AH504" t="s">
        <v>19465</v>
      </c>
      <c r="AI504" t="s">
        <v>103</v>
      </c>
      <c r="AJ504">
        <v>2778</v>
      </c>
    </row>
    <row r="505" spans="8:36" hidden="1" x14ac:dyDescent="0.3">
      <c r="H505" t="s">
        <v>1119</v>
      </c>
      <c r="I505" t="s">
        <v>1140</v>
      </c>
      <c r="J505" t="s">
        <v>1141</v>
      </c>
      <c r="K505" t="s">
        <v>19086</v>
      </c>
      <c r="L505">
        <v>2085</v>
      </c>
      <c r="M505" t="s">
        <v>27</v>
      </c>
      <c r="N505" t="s">
        <v>1142</v>
      </c>
      <c r="P505" t="s">
        <v>1143</v>
      </c>
      <c r="Q505">
        <v>879</v>
      </c>
      <c r="R505" t="s">
        <v>95</v>
      </c>
      <c r="S505" t="s">
        <v>95</v>
      </c>
      <c r="T505" t="str">
        <f>IF(Transcripts[[#This Row],[List?]]="Y", Transcripts[[#This Row],[RefSeq mRNA ID]]&amp;IF(Transcripts[[#This Row],[Preferred?]]="Y", " (Preferred)", ""), "")</f>
        <v>NM_001760.4 (Preferred)</v>
      </c>
      <c r="V505" s="43" t="s">
        <v>18399</v>
      </c>
      <c r="W505" s="43" t="e">
        <f t="array" ref="W505">INDEX(Table6[#Data], MATCH(1, ISNUMBER(SEARCH(Transcripts[[#This Row],[RefSeq mRNA ID]], Table6['#name])), 0), 1)</f>
        <v>#N/A</v>
      </c>
      <c r="X505" s="43"/>
      <c r="Y505" s="43"/>
      <c r="Z505" t="s">
        <v>7588</v>
      </c>
      <c r="AC505" t="s">
        <v>7552</v>
      </c>
      <c r="AD505" t="s">
        <v>27</v>
      </c>
      <c r="AE505" t="s">
        <v>7588</v>
      </c>
      <c r="AH505" t="s">
        <v>18906</v>
      </c>
      <c r="AI505" t="s">
        <v>103</v>
      </c>
      <c r="AJ505">
        <v>2778</v>
      </c>
    </row>
    <row r="506" spans="8:36" hidden="1" x14ac:dyDescent="0.3">
      <c r="H506" t="s">
        <v>1119</v>
      </c>
      <c r="I506" t="s">
        <v>1134</v>
      </c>
      <c r="J506" t="s">
        <v>1135</v>
      </c>
      <c r="K506" t="s">
        <v>19087</v>
      </c>
      <c r="L506">
        <v>2233</v>
      </c>
      <c r="M506" t="s">
        <v>27</v>
      </c>
      <c r="N506" t="s">
        <v>1136</v>
      </c>
      <c r="Q506">
        <v>729</v>
      </c>
      <c r="R506" t="s">
        <v>96</v>
      </c>
      <c r="S506" t="s">
        <v>95</v>
      </c>
      <c r="T506" t="str">
        <f>IF(Transcripts[[#This Row],[List?]]="Y", Transcripts[[#This Row],[RefSeq mRNA ID]]&amp;IF(Transcripts[[#This Row],[Preferred?]]="Y", " (Preferred)", ""), "")</f>
        <v>NM_001287427.1</v>
      </c>
      <c r="V506" s="43" t="s">
        <v>18399</v>
      </c>
      <c r="W506" s="43" t="e">
        <f t="array" ref="W506">INDEX(Table6[#Data], MATCH(1, ISNUMBER(SEARCH(Transcripts[[#This Row],[RefSeq mRNA ID]], Table6['#name])), 0), 1)</f>
        <v>#N/A</v>
      </c>
      <c r="X506" s="43"/>
      <c r="Y506" s="43"/>
      <c r="Z506" t="s">
        <v>7568</v>
      </c>
      <c r="AA506" t="s">
        <v>7569</v>
      </c>
      <c r="AB506">
        <v>260</v>
      </c>
      <c r="AC506" t="s">
        <v>7552</v>
      </c>
      <c r="AD506" t="s">
        <v>27</v>
      </c>
      <c r="AE506" t="s">
        <v>10297</v>
      </c>
      <c r="AH506" t="s">
        <v>18907</v>
      </c>
      <c r="AI506" t="s">
        <v>103</v>
      </c>
      <c r="AJ506">
        <v>2778</v>
      </c>
    </row>
    <row r="507" spans="8:36" hidden="1" x14ac:dyDescent="0.3">
      <c r="H507" t="s">
        <v>1119</v>
      </c>
      <c r="I507" t="s">
        <v>1148</v>
      </c>
      <c r="J507" t="s">
        <v>1149</v>
      </c>
      <c r="K507" t="s">
        <v>19088</v>
      </c>
      <c r="L507">
        <v>1724</v>
      </c>
      <c r="M507" t="s">
        <v>27</v>
      </c>
      <c r="N507" t="s">
        <v>1150</v>
      </c>
      <c r="P507" t="s">
        <v>1151</v>
      </c>
      <c r="Q507">
        <v>663</v>
      </c>
      <c r="R507" t="s">
        <v>96</v>
      </c>
      <c r="S507" t="s">
        <v>95</v>
      </c>
      <c r="T507" t="str">
        <f>IF(Transcripts[[#This Row],[List?]]="Y", Transcripts[[#This Row],[RefSeq mRNA ID]]&amp;IF(Transcripts[[#This Row],[Preferred?]]="Y", " (Preferred)", ""), "")</f>
        <v>NM_001136125.2</v>
      </c>
      <c r="V507" s="43" t="s">
        <v>18399</v>
      </c>
      <c r="W507" s="43" t="e">
        <f t="array" ref="W507">INDEX(Table6[#Data], MATCH(1, ISNUMBER(SEARCH(Transcripts[[#This Row],[RefSeq mRNA ID]], Table6['#name])), 0), 1)</f>
        <v>#N/A</v>
      </c>
      <c r="X507" s="43"/>
      <c r="Y507" s="43"/>
      <c r="Z507" t="s">
        <v>7571</v>
      </c>
      <c r="AA507" t="s">
        <v>7572</v>
      </c>
      <c r="AB507">
        <v>260</v>
      </c>
      <c r="AC507" t="s">
        <v>7552</v>
      </c>
      <c r="AD507" t="s">
        <v>27</v>
      </c>
      <c r="AE507" t="s">
        <v>10298</v>
      </c>
      <c r="AH507" t="s">
        <v>18905</v>
      </c>
      <c r="AI507" t="s">
        <v>103</v>
      </c>
      <c r="AJ507">
        <v>2778</v>
      </c>
    </row>
    <row r="508" spans="8:36" hidden="1" x14ac:dyDescent="0.3">
      <c r="H508" t="s">
        <v>1119</v>
      </c>
      <c r="I508" t="s">
        <v>1130</v>
      </c>
      <c r="J508" t="s">
        <v>1131</v>
      </c>
      <c r="L508">
        <v>2394</v>
      </c>
      <c r="M508" t="s">
        <v>27</v>
      </c>
      <c r="N508" t="s">
        <v>1132</v>
      </c>
      <c r="P508" t="s">
        <v>1133</v>
      </c>
      <c r="Q508">
        <v>636</v>
      </c>
      <c r="R508" t="s">
        <v>96</v>
      </c>
      <c r="S508" t="s">
        <v>96</v>
      </c>
      <c r="T508" t="str">
        <f>IF(Transcripts[[#This Row],[List?]]="Y", Transcripts[[#This Row],[RefSeq mRNA ID]]&amp;IF(Transcripts[[#This Row],[Preferred?]]="Y", " (Preferred)", ""), "")</f>
        <v/>
      </c>
      <c r="V508" s="43" t="s">
        <v>18399</v>
      </c>
      <c r="W508" s="43" t="e">
        <f t="array" ref="W508">INDEX(Table6[#Data], MATCH(1, ISNUMBER(SEARCH(Transcripts[[#This Row],[RefSeq mRNA ID]], Table6['#name])), 0), 1)</f>
        <v>#N/A</v>
      </c>
      <c r="X508" s="43"/>
      <c r="Y508" s="43"/>
      <c r="Z508" t="s">
        <v>7574</v>
      </c>
      <c r="AA508" t="s">
        <v>7575</v>
      </c>
      <c r="AB508">
        <v>112</v>
      </c>
      <c r="AC508" t="s">
        <v>7552</v>
      </c>
      <c r="AD508" t="s">
        <v>27</v>
      </c>
      <c r="AE508" t="s">
        <v>10299</v>
      </c>
      <c r="AH508" t="s">
        <v>18904</v>
      </c>
      <c r="AI508" t="s">
        <v>103</v>
      </c>
      <c r="AJ508">
        <v>2778</v>
      </c>
    </row>
    <row r="509" spans="8:36" hidden="1" x14ac:dyDescent="0.3">
      <c r="H509" t="s">
        <v>1119</v>
      </c>
      <c r="I509" t="s">
        <v>1137</v>
      </c>
      <c r="J509" t="s">
        <v>1138</v>
      </c>
      <c r="K509" t="s">
        <v>19089</v>
      </c>
      <c r="L509">
        <v>2133</v>
      </c>
      <c r="M509" t="s">
        <v>27</v>
      </c>
      <c r="N509" t="s">
        <v>1139</v>
      </c>
      <c r="P509" t="s">
        <v>1133</v>
      </c>
      <c r="Q509">
        <v>636</v>
      </c>
      <c r="R509" t="s">
        <v>96</v>
      </c>
      <c r="S509" t="s">
        <v>95</v>
      </c>
      <c r="T509" t="str">
        <f>IF(Transcripts[[#This Row],[List?]]="Y", Transcripts[[#This Row],[RefSeq mRNA ID]]&amp;IF(Transcripts[[#This Row],[Preferred?]]="Y", " (Preferred)", ""), "")</f>
        <v>NM_001136017.3</v>
      </c>
      <c r="V509" s="43" t="s">
        <v>18399</v>
      </c>
      <c r="W509" s="43" t="e">
        <f t="array" ref="W509">INDEX(Table6[#Data], MATCH(1, ISNUMBER(SEARCH(Transcripts[[#This Row],[RefSeq mRNA ID]], Table6['#name])), 0), 1)</f>
        <v>#N/A</v>
      </c>
      <c r="X509" s="43"/>
      <c r="Y509" s="43"/>
      <c r="Z509" t="s">
        <v>7577</v>
      </c>
      <c r="AA509" t="s">
        <v>7578</v>
      </c>
      <c r="AB509">
        <v>112</v>
      </c>
      <c r="AC509" t="s">
        <v>7552</v>
      </c>
      <c r="AD509" t="s">
        <v>27</v>
      </c>
      <c r="AE509" t="s">
        <v>10300</v>
      </c>
      <c r="AH509" t="s">
        <v>18903</v>
      </c>
      <c r="AI509" t="s">
        <v>103</v>
      </c>
      <c r="AJ509">
        <v>2778</v>
      </c>
    </row>
    <row r="510" spans="8:36" hidden="1" x14ac:dyDescent="0.3">
      <c r="H510" t="s">
        <v>1119</v>
      </c>
      <c r="I510" t="s">
        <v>1152</v>
      </c>
      <c r="J510" t="s">
        <v>1153</v>
      </c>
      <c r="L510">
        <v>1257</v>
      </c>
      <c r="M510" t="s">
        <v>27</v>
      </c>
      <c r="N510" t="s">
        <v>1154</v>
      </c>
      <c r="Q510">
        <v>588</v>
      </c>
      <c r="R510" t="s">
        <v>96</v>
      </c>
      <c r="S510" t="s">
        <v>96</v>
      </c>
      <c r="T510" t="str">
        <f>IF(Transcripts[[#This Row],[List?]]="Y", Transcripts[[#This Row],[RefSeq mRNA ID]]&amp;IF(Transcripts[[#This Row],[Preferred?]]="Y", " (Preferred)", ""), "")</f>
        <v/>
      </c>
      <c r="V510" s="43" t="s">
        <v>18399</v>
      </c>
      <c r="W510" s="43" t="e">
        <f t="array" ref="W510">INDEX(Table6[#Data], MATCH(1, ISNUMBER(SEARCH(Transcripts[[#This Row],[RefSeq mRNA ID]], Table6['#name])), 0), 1)</f>
        <v>#N/A</v>
      </c>
      <c r="X510" s="43"/>
      <c r="Y510" s="43"/>
      <c r="Z510" t="s">
        <v>7625</v>
      </c>
      <c r="AC510" t="s">
        <v>7552</v>
      </c>
      <c r="AD510" t="s">
        <v>27</v>
      </c>
      <c r="AE510" t="s">
        <v>7625</v>
      </c>
      <c r="AH510" t="s">
        <v>19466</v>
      </c>
      <c r="AI510" t="s">
        <v>103</v>
      </c>
      <c r="AJ510">
        <v>2778</v>
      </c>
    </row>
    <row r="511" spans="8:36" hidden="1" x14ac:dyDescent="0.3">
      <c r="H511" t="s">
        <v>1119</v>
      </c>
      <c r="I511" t="s">
        <v>1155</v>
      </c>
      <c r="J511" t="s">
        <v>1156</v>
      </c>
      <c r="L511">
        <v>878</v>
      </c>
      <c r="M511" t="s">
        <v>27</v>
      </c>
      <c r="N511" t="s">
        <v>1157</v>
      </c>
      <c r="Q511">
        <v>530</v>
      </c>
      <c r="R511" t="s">
        <v>96</v>
      </c>
      <c r="S511" t="s">
        <v>96</v>
      </c>
      <c r="T511" t="str">
        <f>IF(Transcripts[[#This Row],[List?]]="Y", Transcripts[[#This Row],[RefSeq mRNA ID]]&amp;IF(Transcripts[[#This Row],[Preferred?]]="Y", " (Preferred)", ""), "")</f>
        <v/>
      </c>
      <c r="V511" s="43" t="s">
        <v>18399</v>
      </c>
      <c r="W511" s="43" t="e">
        <f t="array" ref="W511">INDEX(Table6[#Data], MATCH(1, ISNUMBER(SEARCH(Transcripts[[#This Row],[RefSeq mRNA ID]], Table6['#name])), 0), 1)</f>
        <v>#N/A</v>
      </c>
      <c r="X511" s="43"/>
      <c r="Y511" s="43"/>
      <c r="Z511" t="s">
        <v>7597</v>
      </c>
      <c r="AA511" t="s">
        <v>7598</v>
      </c>
      <c r="AB511">
        <v>852</v>
      </c>
      <c r="AC511" t="s">
        <v>7552</v>
      </c>
      <c r="AD511" t="s">
        <v>27</v>
      </c>
      <c r="AE511" t="s">
        <v>10301</v>
      </c>
      <c r="AH511" t="s">
        <v>19467</v>
      </c>
      <c r="AI511" t="s">
        <v>103</v>
      </c>
      <c r="AJ511">
        <v>2778</v>
      </c>
    </row>
    <row r="512" spans="8:36" hidden="1" x14ac:dyDescent="0.3">
      <c r="H512" t="s">
        <v>1119</v>
      </c>
      <c r="I512" t="s">
        <v>1164</v>
      </c>
      <c r="J512" t="s">
        <v>1165</v>
      </c>
      <c r="L512">
        <v>540</v>
      </c>
      <c r="M512" t="s">
        <v>27</v>
      </c>
      <c r="N512" t="s">
        <v>1166</v>
      </c>
      <c r="Q512">
        <v>354</v>
      </c>
      <c r="R512" t="s">
        <v>96</v>
      </c>
      <c r="S512" t="s">
        <v>96</v>
      </c>
      <c r="T512" t="str">
        <f>IF(Transcripts[[#This Row],[List?]]="Y", Transcripts[[#This Row],[RefSeq mRNA ID]]&amp;IF(Transcripts[[#This Row],[Preferred?]]="Y", " (Preferred)", ""), "")</f>
        <v/>
      </c>
      <c r="V512" s="43" t="s">
        <v>18399</v>
      </c>
      <c r="W512" s="43" t="e">
        <f t="array" ref="W512">INDEX(Table6[#Data], MATCH(1, ISNUMBER(SEARCH(Transcripts[[#This Row],[RefSeq mRNA ID]], Table6['#name])), 0), 1)</f>
        <v>#N/A</v>
      </c>
      <c r="X512" s="43"/>
      <c r="Y512" s="43"/>
      <c r="Z512" t="s">
        <v>7608</v>
      </c>
      <c r="AA512" t="s">
        <v>7609</v>
      </c>
      <c r="AB512">
        <v>630</v>
      </c>
      <c r="AC512" t="s">
        <v>7552</v>
      </c>
      <c r="AD512" t="s">
        <v>27</v>
      </c>
      <c r="AE512" t="s">
        <v>10302</v>
      </c>
      <c r="AH512" t="s">
        <v>19468</v>
      </c>
      <c r="AI512" t="s">
        <v>3957</v>
      </c>
      <c r="AJ512">
        <v>26585</v>
      </c>
    </row>
    <row r="513" spans="8:36" hidden="1" x14ac:dyDescent="0.3">
      <c r="H513" t="s">
        <v>1119</v>
      </c>
      <c r="I513" t="s">
        <v>1144</v>
      </c>
      <c r="J513" t="s">
        <v>1145</v>
      </c>
      <c r="K513" t="s">
        <v>19090</v>
      </c>
      <c r="L513">
        <v>1843</v>
      </c>
      <c r="M513" t="s">
        <v>27</v>
      </c>
      <c r="N513" t="s">
        <v>1146</v>
      </c>
      <c r="P513" t="s">
        <v>1147</v>
      </c>
      <c r="Q513">
        <v>291</v>
      </c>
      <c r="R513" t="s">
        <v>96</v>
      </c>
      <c r="S513" t="s">
        <v>95</v>
      </c>
      <c r="T513" t="str">
        <f>IF(Transcripts[[#This Row],[List?]]="Y", Transcripts[[#This Row],[RefSeq mRNA ID]]&amp;IF(Transcripts[[#This Row],[Preferred?]]="Y", " (Preferred)", ""), "")</f>
        <v>NM_001136126.2</v>
      </c>
      <c r="V513" s="43" t="s">
        <v>18399</v>
      </c>
      <c r="W513" s="43" t="e">
        <f t="array" ref="W513">INDEX(Table6[#Data], MATCH(1, ISNUMBER(SEARCH(Transcripts[[#This Row],[RefSeq mRNA ID]], Table6['#name])), 0), 1)</f>
        <v>#N/A</v>
      </c>
      <c r="X513" s="43"/>
      <c r="Y513" s="43"/>
      <c r="Z513" t="s">
        <v>7617</v>
      </c>
      <c r="AA513" t="s">
        <v>7618</v>
      </c>
      <c r="AB513">
        <v>357</v>
      </c>
      <c r="AC513" t="s">
        <v>7552</v>
      </c>
      <c r="AD513" t="s">
        <v>27</v>
      </c>
      <c r="AE513" t="s">
        <v>10303</v>
      </c>
      <c r="AH513" t="s">
        <v>19469</v>
      </c>
      <c r="AI513" t="s">
        <v>3957</v>
      </c>
      <c r="AJ513">
        <v>26585</v>
      </c>
    </row>
    <row r="514" spans="8:36" hidden="1" x14ac:dyDescent="0.3">
      <c r="H514" t="s">
        <v>1119</v>
      </c>
      <c r="I514" t="s">
        <v>1167</v>
      </c>
      <c r="J514" t="s">
        <v>1168</v>
      </c>
      <c r="L514">
        <v>490</v>
      </c>
      <c r="M514" t="s">
        <v>27</v>
      </c>
      <c r="N514" t="s">
        <v>1169</v>
      </c>
      <c r="Q514">
        <v>140</v>
      </c>
      <c r="R514" t="s">
        <v>96</v>
      </c>
      <c r="S514" t="s">
        <v>96</v>
      </c>
      <c r="T514" t="str">
        <f>IF(Transcripts[[#This Row],[List?]]="Y", Transcripts[[#This Row],[RefSeq mRNA ID]]&amp;IF(Transcripts[[#This Row],[Preferred?]]="Y", " (Preferred)", ""), "")</f>
        <v/>
      </c>
      <c r="V514" s="43" t="s">
        <v>18399</v>
      </c>
      <c r="W514" s="43" t="e">
        <f t="array" ref="W514">INDEX(Table6[#Data], MATCH(1, ISNUMBER(SEARCH(Transcripts[[#This Row],[RefSeq mRNA ID]], Table6['#name])), 0), 1)</f>
        <v>#N/A</v>
      </c>
      <c r="X514" s="43"/>
      <c r="Y514" s="43"/>
      <c r="Z514" t="s">
        <v>6022</v>
      </c>
      <c r="AA514" t="s">
        <v>6023</v>
      </c>
      <c r="AB514">
        <v>4284</v>
      </c>
      <c r="AC514" t="s">
        <v>6016</v>
      </c>
      <c r="AD514" t="s">
        <v>27</v>
      </c>
      <c r="AE514" t="s">
        <v>10304</v>
      </c>
      <c r="AH514" t="s">
        <v>19470</v>
      </c>
      <c r="AI514" t="s">
        <v>3957</v>
      </c>
      <c r="AJ514">
        <v>26585</v>
      </c>
    </row>
    <row r="515" spans="8:36" hidden="1" x14ac:dyDescent="0.3">
      <c r="H515" t="s">
        <v>1119</v>
      </c>
      <c r="I515" t="s">
        <v>1161</v>
      </c>
      <c r="J515" t="s">
        <v>1162</v>
      </c>
      <c r="L515">
        <v>544</v>
      </c>
      <c r="M515" t="s">
        <v>27</v>
      </c>
      <c r="N515" t="s">
        <v>1163</v>
      </c>
      <c r="Q515">
        <v>131</v>
      </c>
      <c r="R515" t="s">
        <v>96</v>
      </c>
      <c r="S515" t="s">
        <v>96</v>
      </c>
      <c r="T515" t="str">
        <f>IF(Transcripts[[#This Row],[List?]]="Y", Transcripts[[#This Row],[RefSeq mRNA ID]]&amp;IF(Transcripts[[#This Row],[Preferred?]]="Y", " (Preferred)", ""), "")</f>
        <v/>
      </c>
      <c r="V515" s="43" t="s">
        <v>18399</v>
      </c>
      <c r="W515" s="43" t="e">
        <f t="array" ref="W515">INDEX(Table6[#Data], MATCH(1, ISNUMBER(SEARCH(Transcripts[[#This Row],[RefSeq mRNA ID]], Table6['#name])), 0), 1)</f>
        <v>#N/A</v>
      </c>
      <c r="X515" s="43"/>
      <c r="Y515" s="43"/>
      <c r="Z515" t="s">
        <v>6031</v>
      </c>
      <c r="AC515" t="s">
        <v>6016</v>
      </c>
      <c r="AD515" t="s">
        <v>27</v>
      </c>
      <c r="AE515" t="s">
        <v>6031</v>
      </c>
      <c r="AH515" t="s">
        <v>19471</v>
      </c>
      <c r="AI515" t="s">
        <v>3972</v>
      </c>
      <c r="AJ515">
        <v>2903</v>
      </c>
    </row>
    <row r="516" spans="8:36" hidden="1" x14ac:dyDescent="0.3">
      <c r="H516" t="s">
        <v>1119</v>
      </c>
      <c r="I516" t="s">
        <v>1158</v>
      </c>
      <c r="J516" t="s">
        <v>1159</v>
      </c>
      <c r="L516">
        <v>574</v>
      </c>
      <c r="M516" t="s">
        <v>27</v>
      </c>
      <c r="N516" t="s">
        <v>1160</v>
      </c>
      <c r="Q516">
        <v>30</v>
      </c>
      <c r="R516" t="s">
        <v>96</v>
      </c>
      <c r="S516" t="s">
        <v>96</v>
      </c>
      <c r="T516" t="str">
        <f>IF(Transcripts[[#This Row],[List?]]="Y", Transcripts[[#This Row],[RefSeq mRNA ID]]&amp;IF(Transcripts[[#This Row],[Preferred?]]="Y", " (Preferred)", ""), "")</f>
        <v/>
      </c>
      <c r="V516" s="43" t="s">
        <v>18399</v>
      </c>
      <c r="W516" s="43" t="e">
        <f t="array" ref="W516">INDEX(Table6[#Data], MATCH(1, ISNUMBER(SEARCH(Transcripts[[#This Row],[RefSeq mRNA ID]], Table6['#name])), 0), 1)</f>
        <v>#N/A</v>
      </c>
      <c r="X516" s="43"/>
      <c r="Y516" s="43"/>
      <c r="Z516" t="s">
        <v>6029</v>
      </c>
      <c r="AC516" t="s">
        <v>6016</v>
      </c>
      <c r="AD516" t="s">
        <v>27</v>
      </c>
      <c r="AE516" t="s">
        <v>6029</v>
      </c>
      <c r="AH516" t="s">
        <v>19472</v>
      </c>
      <c r="AI516" t="s">
        <v>3972</v>
      </c>
      <c r="AJ516">
        <v>2903</v>
      </c>
    </row>
    <row r="517" spans="8:36" hidden="1" x14ac:dyDescent="0.3">
      <c r="H517" t="s">
        <v>1119</v>
      </c>
      <c r="I517" t="s">
        <v>1120</v>
      </c>
      <c r="L517">
        <v>576</v>
      </c>
      <c r="M517" t="s">
        <v>193</v>
      </c>
      <c r="N517" t="s">
        <v>1121</v>
      </c>
      <c r="Q517">
        <v>0</v>
      </c>
      <c r="R517" t="s">
        <v>96</v>
      </c>
      <c r="S517" t="s">
        <v>96</v>
      </c>
      <c r="T517" t="str">
        <f>IF(Transcripts[[#This Row],[List?]]="Y", Transcripts[[#This Row],[RefSeq mRNA ID]]&amp;IF(Transcripts[[#This Row],[Preferred?]]="Y", " (Preferred)", ""), "")</f>
        <v/>
      </c>
      <c r="V517" s="43" t="s">
        <v>18399</v>
      </c>
      <c r="W517" s="43" t="e">
        <f t="array" ref="W517">INDEX(Table6[#Data], MATCH(1, ISNUMBER(SEARCH(Transcripts[[#This Row],[RefSeq mRNA ID]], Table6['#name])), 0), 1)</f>
        <v>#N/A</v>
      </c>
      <c r="X517" s="43"/>
      <c r="Y517" s="43"/>
      <c r="Z517" t="s">
        <v>6026</v>
      </c>
      <c r="AA517" t="s">
        <v>6027</v>
      </c>
      <c r="AB517">
        <v>898</v>
      </c>
      <c r="AC517" t="s">
        <v>6016</v>
      </c>
      <c r="AD517" t="s">
        <v>27</v>
      </c>
      <c r="AE517" t="s">
        <v>10305</v>
      </c>
      <c r="AH517" t="s">
        <v>19473</v>
      </c>
      <c r="AI517" t="s">
        <v>3972</v>
      </c>
      <c r="AJ517">
        <v>2903</v>
      </c>
    </row>
    <row r="518" spans="8:36" hidden="1" x14ac:dyDescent="0.3">
      <c r="H518" t="s">
        <v>1119</v>
      </c>
      <c r="I518" t="s">
        <v>1122</v>
      </c>
      <c r="L518">
        <v>562</v>
      </c>
      <c r="M518" t="s">
        <v>193</v>
      </c>
      <c r="N518" t="s">
        <v>1123</v>
      </c>
      <c r="Q518">
        <v>0</v>
      </c>
      <c r="R518" t="s">
        <v>96</v>
      </c>
      <c r="S518" t="s">
        <v>96</v>
      </c>
      <c r="T518" t="str">
        <f>IF(Transcripts[[#This Row],[List?]]="Y", Transcripts[[#This Row],[RefSeq mRNA ID]]&amp;IF(Transcripts[[#This Row],[Preferred?]]="Y", " (Preferred)", ""), "")</f>
        <v/>
      </c>
      <c r="V518" s="43" t="s">
        <v>18399</v>
      </c>
      <c r="W518" s="43" t="e">
        <f t="array" ref="W518">INDEX(Table6[#Data], MATCH(1, ISNUMBER(SEARCH(Transcripts[[#This Row],[RefSeq mRNA ID]], Table6['#name])), 0), 1)</f>
        <v>#N/A</v>
      </c>
      <c r="X518" s="43"/>
      <c r="Y518" s="43"/>
      <c r="Z518" t="s">
        <v>6020</v>
      </c>
      <c r="AC518" t="s">
        <v>6016</v>
      </c>
      <c r="AD518" t="s">
        <v>27</v>
      </c>
      <c r="AE518" t="s">
        <v>6020</v>
      </c>
      <c r="AH518" t="s">
        <v>19474</v>
      </c>
      <c r="AI518" t="s">
        <v>4005</v>
      </c>
      <c r="AJ518">
        <v>3021</v>
      </c>
    </row>
    <row r="519" spans="8:36" hidden="1" x14ac:dyDescent="0.3">
      <c r="H519" t="s">
        <v>1119</v>
      </c>
      <c r="I519" t="s">
        <v>1124</v>
      </c>
      <c r="L519">
        <v>476</v>
      </c>
      <c r="M519" t="s">
        <v>193</v>
      </c>
      <c r="N519" t="s">
        <v>1125</v>
      </c>
      <c r="Q519">
        <v>0</v>
      </c>
      <c r="R519" t="s">
        <v>96</v>
      </c>
      <c r="S519" t="s">
        <v>96</v>
      </c>
      <c r="T519" t="str">
        <f>IF(Transcripts[[#This Row],[List?]]="Y", Transcripts[[#This Row],[RefSeq mRNA ID]]&amp;IF(Transcripts[[#This Row],[Preferred?]]="Y", " (Preferred)", ""), "")</f>
        <v/>
      </c>
      <c r="V519" s="43" t="s">
        <v>18399</v>
      </c>
      <c r="W519" s="43" t="e">
        <f t="array" ref="W519">INDEX(Table6[#Data], MATCH(1, ISNUMBER(SEARCH(Transcripts[[#This Row],[RefSeq mRNA ID]], Table6['#name])), 0), 1)</f>
        <v>#N/A</v>
      </c>
      <c r="X519" s="43"/>
      <c r="Y519" s="43"/>
      <c r="Z519" t="s">
        <v>6017</v>
      </c>
      <c r="AA519" t="s">
        <v>6018</v>
      </c>
      <c r="AB519">
        <v>183</v>
      </c>
      <c r="AC519" t="s">
        <v>6016</v>
      </c>
      <c r="AD519" t="s">
        <v>27</v>
      </c>
      <c r="AE519" t="s">
        <v>10306</v>
      </c>
      <c r="AH519" t="s">
        <v>19475</v>
      </c>
      <c r="AI519" t="s">
        <v>4019</v>
      </c>
      <c r="AJ519">
        <v>3082</v>
      </c>
    </row>
    <row r="520" spans="8:36" hidden="1" x14ac:dyDescent="0.3">
      <c r="H520" t="s">
        <v>1119</v>
      </c>
      <c r="I520" t="s">
        <v>1126</v>
      </c>
      <c r="L520">
        <v>432</v>
      </c>
      <c r="M520" t="s">
        <v>193</v>
      </c>
      <c r="N520" t="s">
        <v>1127</v>
      </c>
      <c r="Q520">
        <v>0</v>
      </c>
      <c r="R520" t="s">
        <v>96</v>
      </c>
      <c r="S520" t="s">
        <v>96</v>
      </c>
      <c r="T520" t="str">
        <f>IF(Transcripts[[#This Row],[List?]]="Y", Transcripts[[#This Row],[RefSeq mRNA ID]]&amp;IF(Transcripts[[#This Row],[Preferred?]]="Y", " (Preferred)", ""), "")</f>
        <v/>
      </c>
      <c r="V520" s="43" t="s">
        <v>18399</v>
      </c>
      <c r="W520" s="43" t="e">
        <f t="array" ref="W520">INDEX(Table6[#Data], MATCH(1, ISNUMBER(SEARCH(Transcripts[[#This Row],[RefSeq mRNA ID]], Table6['#name])), 0), 1)</f>
        <v>#N/A</v>
      </c>
      <c r="X520" s="43"/>
      <c r="Y520" s="43"/>
      <c r="Z520" t="s">
        <v>8375</v>
      </c>
      <c r="AA520" t="s">
        <v>8376</v>
      </c>
      <c r="AB520">
        <v>1530</v>
      </c>
      <c r="AC520" t="s">
        <v>8374</v>
      </c>
      <c r="AD520" t="s">
        <v>27</v>
      </c>
      <c r="AE520" t="s">
        <v>10307</v>
      </c>
      <c r="AH520" t="s">
        <v>19476</v>
      </c>
      <c r="AI520" t="s">
        <v>4019</v>
      </c>
      <c r="AJ520">
        <v>3082</v>
      </c>
    </row>
    <row r="521" spans="8:36" hidden="1" x14ac:dyDescent="0.3">
      <c r="H521" t="s">
        <v>1119</v>
      </c>
      <c r="I521" t="s">
        <v>1128</v>
      </c>
      <c r="L521">
        <v>308</v>
      </c>
      <c r="M521" t="s">
        <v>193</v>
      </c>
      <c r="N521" t="s">
        <v>1129</v>
      </c>
      <c r="Q521">
        <v>0</v>
      </c>
      <c r="R521" t="s">
        <v>96</v>
      </c>
      <c r="S521" t="s">
        <v>96</v>
      </c>
      <c r="T521" t="str">
        <f>IF(Transcripts[[#This Row],[List?]]="Y", Transcripts[[#This Row],[RefSeq mRNA ID]]&amp;IF(Transcripts[[#This Row],[Preferred?]]="Y", " (Preferred)", ""), "")</f>
        <v/>
      </c>
      <c r="V521" s="43" t="s">
        <v>18399</v>
      </c>
      <c r="W521" s="43" t="e">
        <f t="array" ref="W521">INDEX(Table6[#Data], MATCH(1, ISNUMBER(SEARCH(Transcripts[[#This Row],[RefSeq mRNA ID]], Table6['#name])), 0), 1)</f>
        <v>#N/A</v>
      </c>
      <c r="X521" s="43"/>
      <c r="Y521" s="43"/>
      <c r="Z521" t="s">
        <v>4425</v>
      </c>
      <c r="AA521" t="s">
        <v>4426</v>
      </c>
      <c r="AB521">
        <v>179</v>
      </c>
      <c r="AC521" t="s">
        <v>129</v>
      </c>
      <c r="AD521" t="s">
        <v>27</v>
      </c>
      <c r="AE521" t="s">
        <v>10308</v>
      </c>
      <c r="AH521" t="s">
        <v>19477</v>
      </c>
      <c r="AI521" t="s">
        <v>4019</v>
      </c>
      <c r="AJ521">
        <v>3082</v>
      </c>
    </row>
    <row r="522" spans="8:36" hidden="1" x14ac:dyDescent="0.3">
      <c r="H522" t="s">
        <v>1119</v>
      </c>
      <c r="I522" t="s">
        <v>1170</v>
      </c>
      <c r="L522">
        <v>932</v>
      </c>
      <c r="M522" t="s">
        <v>210</v>
      </c>
      <c r="N522" t="s">
        <v>1171</v>
      </c>
      <c r="Q522">
        <v>0</v>
      </c>
      <c r="R522" t="s">
        <v>96</v>
      </c>
      <c r="S522" t="s">
        <v>96</v>
      </c>
      <c r="T522" t="str">
        <f>IF(Transcripts[[#This Row],[List?]]="Y", Transcripts[[#This Row],[RefSeq mRNA ID]]&amp;IF(Transcripts[[#This Row],[Preferred?]]="Y", " (Preferred)", ""), "")</f>
        <v/>
      </c>
      <c r="V522" s="43" t="s">
        <v>18399</v>
      </c>
      <c r="W522" s="43" t="e">
        <f t="array" ref="W522">INDEX(Table6[#Data], MATCH(1, ISNUMBER(SEARCH(Transcripts[[#This Row],[RefSeq mRNA ID]], Table6['#name])), 0), 1)</f>
        <v>#N/A</v>
      </c>
      <c r="X522" s="43"/>
      <c r="Y522" s="43"/>
      <c r="Z522" t="s">
        <v>4404</v>
      </c>
      <c r="AC522" t="s">
        <v>129</v>
      </c>
      <c r="AD522" t="s">
        <v>27</v>
      </c>
      <c r="AE522" t="s">
        <v>4404</v>
      </c>
      <c r="AH522" t="s">
        <v>19478</v>
      </c>
      <c r="AI522" t="s">
        <v>4019</v>
      </c>
      <c r="AJ522">
        <v>3082</v>
      </c>
    </row>
    <row r="523" spans="8:36" hidden="1" x14ac:dyDescent="0.3">
      <c r="H523" t="s">
        <v>1119</v>
      </c>
      <c r="I523" t="s">
        <v>1172</v>
      </c>
      <c r="L523">
        <v>926</v>
      </c>
      <c r="M523" t="s">
        <v>210</v>
      </c>
      <c r="N523" t="s">
        <v>1173</v>
      </c>
      <c r="Q523">
        <v>0</v>
      </c>
      <c r="R523" t="s">
        <v>96</v>
      </c>
      <c r="S523" t="s">
        <v>96</v>
      </c>
      <c r="T523" t="str">
        <f>IF(Transcripts[[#This Row],[List?]]="Y", Transcripts[[#This Row],[RefSeq mRNA ID]]&amp;IF(Transcripts[[#This Row],[Preferred?]]="Y", " (Preferred)", ""), "")</f>
        <v/>
      </c>
      <c r="V523" s="43" t="s">
        <v>18399</v>
      </c>
      <c r="W523" s="43" t="e">
        <f t="array" ref="W523">INDEX(Table6[#Data], MATCH(1, ISNUMBER(SEARCH(Transcripts[[#This Row],[RefSeq mRNA ID]], Table6['#name])), 0), 1)</f>
        <v>#N/A</v>
      </c>
      <c r="X523" s="43"/>
      <c r="Y523" s="43"/>
      <c r="Z523" t="s">
        <v>4428</v>
      </c>
      <c r="AA523" t="s">
        <v>4429</v>
      </c>
      <c r="AB523">
        <v>157</v>
      </c>
      <c r="AC523" t="s">
        <v>129</v>
      </c>
      <c r="AD523" t="s">
        <v>27</v>
      </c>
      <c r="AE523" t="s">
        <v>10309</v>
      </c>
      <c r="AH523" t="s">
        <v>19479</v>
      </c>
      <c r="AI523" t="s">
        <v>4019</v>
      </c>
      <c r="AJ523">
        <v>3082</v>
      </c>
    </row>
    <row r="524" spans="8:36" hidden="1" x14ac:dyDescent="0.3">
      <c r="H524" t="s">
        <v>1119</v>
      </c>
      <c r="I524" t="s">
        <v>1174</v>
      </c>
      <c r="L524">
        <v>592</v>
      </c>
      <c r="M524" t="s">
        <v>210</v>
      </c>
      <c r="N524" t="s">
        <v>1175</v>
      </c>
      <c r="Q524">
        <v>0</v>
      </c>
      <c r="R524" t="s">
        <v>96</v>
      </c>
      <c r="S524" t="s">
        <v>96</v>
      </c>
      <c r="T524" t="str">
        <f>IF(Transcripts[[#This Row],[List?]]="Y", Transcripts[[#This Row],[RefSeq mRNA ID]]&amp;IF(Transcripts[[#This Row],[Preferred?]]="Y", " (Preferred)", ""), "")</f>
        <v/>
      </c>
      <c r="V524" s="43" t="s">
        <v>18399</v>
      </c>
      <c r="W524" s="43" t="e">
        <f t="array" ref="W524">INDEX(Table6[#Data], MATCH(1, ISNUMBER(SEARCH(Transcripts[[#This Row],[RefSeq mRNA ID]], Table6['#name])), 0), 1)</f>
        <v>#N/A</v>
      </c>
      <c r="X524" s="43"/>
      <c r="Y524" s="43"/>
      <c r="Z524" t="s">
        <v>4406</v>
      </c>
      <c r="AA524" t="s">
        <v>4407</v>
      </c>
      <c r="AB524">
        <v>1380</v>
      </c>
      <c r="AC524" t="s">
        <v>129</v>
      </c>
      <c r="AD524" t="s">
        <v>27</v>
      </c>
      <c r="AE524" t="s">
        <v>10310</v>
      </c>
      <c r="AH524" t="s">
        <v>19480</v>
      </c>
      <c r="AI524" t="s">
        <v>4054</v>
      </c>
      <c r="AJ524">
        <v>8968</v>
      </c>
    </row>
    <row r="525" spans="8:36" hidden="1" x14ac:dyDescent="0.3">
      <c r="H525" t="s">
        <v>1119</v>
      </c>
      <c r="I525" t="s">
        <v>1176</v>
      </c>
      <c r="L525">
        <v>579</v>
      </c>
      <c r="M525" t="s">
        <v>210</v>
      </c>
      <c r="N525" t="s">
        <v>1177</v>
      </c>
      <c r="Q525">
        <v>0</v>
      </c>
      <c r="R525" t="s">
        <v>96</v>
      </c>
      <c r="S525" t="s">
        <v>96</v>
      </c>
      <c r="T525" t="str">
        <f>IF(Transcripts[[#This Row],[List?]]="Y", Transcripts[[#This Row],[RefSeq mRNA ID]]&amp;IF(Transcripts[[#This Row],[Preferred?]]="Y", " (Preferred)", ""), "")</f>
        <v/>
      </c>
      <c r="V525" s="43" t="s">
        <v>18399</v>
      </c>
      <c r="W525" s="43" t="e">
        <f t="array" ref="W525">INDEX(Table6[#Data], MATCH(1, ISNUMBER(SEARCH(Transcripts[[#This Row],[RefSeq mRNA ID]], Table6['#name])), 0), 1)</f>
        <v>#N/A</v>
      </c>
      <c r="X525" s="43"/>
      <c r="Y525" s="43"/>
      <c r="Z525" t="s">
        <v>4401</v>
      </c>
      <c r="AA525" t="s">
        <v>4402</v>
      </c>
      <c r="AB525">
        <v>543</v>
      </c>
      <c r="AC525" t="s">
        <v>129</v>
      </c>
      <c r="AD525" t="s">
        <v>27</v>
      </c>
      <c r="AE525" t="s">
        <v>10311</v>
      </c>
      <c r="AH525" t="s">
        <v>19481</v>
      </c>
      <c r="AI525" t="s">
        <v>4059</v>
      </c>
      <c r="AJ525">
        <v>6927</v>
      </c>
    </row>
    <row r="526" spans="8:36" hidden="1" x14ac:dyDescent="0.3">
      <c r="H526" t="s">
        <v>1178</v>
      </c>
      <c r="I526" t="s">
        <v>1179</v>
      </c>
      <c r="J526" t="s">
        <v>1180</v>
      </c>
      <c r="K526" t="s">
        <v>19091</v>
      </c>
      <c r="L526">
        <v>2043</v>
      </c>
      <c r="M526" t="s">
        <v>27</v>
      </c>
      <c r="N526" t="s">
        <v>1181</v>
      </c>
      <c r="P526" t="s">
        <v>1182</v>
      </c>
      <c r="Q526">
        <v>1233</v>
      </c>
      <c r="R526" t="s">
        <v>95</v>
      </c>
      <c r="S526" t="s">
        <v>95</v>
      </c>
      <c r="T526" t="str">
        <f>IF(Transcripts[[#This Row],[List?]]="Y", Transcripts[[#This Row],[RefSeq mRNA ID]]&amp;IF(Transcripts[[#This Row],[Preferred?]]="Y", " (Preferred)", ""), "")</f>
        <v>NM_001238.3 (Preferred)</v>
      </c>
      <c r="V526" s="43" t="s">
        <v>18400</v>
      </c>
      <c r="W526" s="43" t="e">
        <f t="array" ref="W526">INDEX(Table6[#Data], MATCH(1, ISNUMBER(SEARCH(Transcripts[[#This Row],[RefSeq mRNA ID]], Table6['#name])), 0), 1)</f>
        <v>#N/A</v>
      </c>
      <c r="X526" s="43"/>
      <c r="Y526" s="43"/>
      <c r="Z526" t="s">
        <v>4413</v>
      </c>
      <c r="AA526" t="s">
        <v>4414</v>
      </c>
      <c r="AB526">
        <v>786</v>
      </c>
      <c r="AC526" t="s">
        <v>129</v>
      </c>
      <c r="AD526" t="s">
        <v>27</v>
      </c>
      <c r="AE526" t="s">
        <v>10312</v>
      </c>
      <c r="AH526" t="s">
        <v>19482</v>
      </c>
      <c r="AI526" t="s">
        <v>4059</v>
      </c>
      <c r="AJ526">
        <v>6927</v>
      </c>
    </row>
    <row r="527" spans="8:36" hidden="1" x14ac:dyDescent="0.3">
      <c r="H527" t="s">
        <v>1178</v>
      </c>
      <c r="I527" t="s">
        <v>1186</v>
      </c>
      <c r="J527" t="s">
        <v>1187</v>
      </c>
      <c r="L527">
        <v>1680</v>
      </c>
      <c r="M527" t="s">
        <v>27</v>
      </c>
      <c r="N527" t="s">
        <v>1188</v>
      </c>
      <c r="Q527">
        <v>1188</v>
      </c>
      <c r="R527" t="s">
        <v>96</v>
      </c>
      <c r="S527" t="s">
        <v>96</v>
      </c>
      <c r="T527" t="str">
        <f>IF(Transcripts[[#This Row],[List?]]="Y", Transcripts[[#This Row],[RefSeq mRNA ID]]&amp;IF(Transcripts[[#This Row],[Preferred?]]="Y", " (Preferred)", ""), "")</f>
        <v/>
      </c>
      <c r="V527" s="43" t="s">
        <v>18400</v>
      </c>
      <c r="W527" s="43" t="e">
        <f t="array" ref="W527">INDEX(Table6[#Data], MATCH(1, ISNUMBER(SEARCH(Transcripts[[#This Row],[RefSeq mRNA ID]], Table6['#name])), 0), 1)</f>
        <v>#N/A</v>
      </c>
      <c r="X527" s="43"/>
      <c r="Y527" s="43"/>
      <c r="Z527" t="s">
        <v>4422</v>
      </c>
      <c r="AA527" t="s">
        <v>4423</v>
      </c>
      <c r="AB527">
        <v>453</v>
      </c>
      <c r="AC527" t="s">
        <v>129</v>
      </c>
      <c r="AD527" t="s">
        <v>27</v>
      </c>
      <c r="AE527" t="s">
        <v>10313</v>
      </c>
      <c r="AH527" t="s">
        <v>19483</v>
      </c>
      <c r="AI527" t="s">
        <v>139</v>
      </c>
      <c r="AJ527">
        <v>3190</v>
      </c>
    </row>
    <row r="528" spans="8:36" hidden="1" x14ac:dyDescent="0.3">
      <c r="H528" t="s">
        <v>1178</v>
      </c>
      <c r="I528" t="s">
        <v>1183</v>
      </c>
      <c r="J528" t="s">
        <v>1184</v>
      </c>
      <c r="L528">
        <v>1807</v>
      </c>
      <c r="M528" t="s">
        <v>27</v>
      </c>
      <c r="N528" t="s">
        <v>1185</v>
      </c>
      <c r="Q528">
        <v>1104</v>
      </c>
      <c r="R528" t="s">
        <v>96</v>
      </c>
      <c r="S528" t="s">
        <v>96</v>
      </c>
      <c r="T528" t="str">
        <f>IF(Transcripts[[#This Row],[List?]]="Y", Transcripts[[#This Row],[RefSeq mRNA ID]]&amp;IF(Transcripts[[#This Row],[Preferred?]]="Y", " (Preferred)", ""), "")</f>
        <v/>
      </c>
      <c r="V528" s="43" t="s">
        <v>18400</v>
      </c>
      <c r="W528" s="43" t="e">
        <f t="array" ref="W528">INDEX(Table6[#Data], MATCH(1, ISNUMBER(SEARCH(Transcripts[[#This Row],[RefSeq mRNA ID]], Table6['#name])), 0), 1)</f>
        <v>#N/A</v>
      </c>
      <c r="X528" s="43"/>
      <c r="Y528" s="43"/>
      <c r="Z528" t="s">
        <v>4431</v>
      </c>
      <c r="AC528" t="s">
        <v>129</v>
      </c>
      <c r="AD528" t="s">
        <v>27</v>
      </c>
      <c r="AE528" t="s">
        <v>4431</v>
      </c>
      <c r="AH528" t="s">
        <v>19484</v>
      </c>
      <c r="AI528" t="s">
        <v>139</v>
      </c>
      <c r="AJ528">
        <v>3190</v>
      </c>
    </row>
    <row r="529" spans="8:36" hidden="1" x14ac:dyDescent="0.3">
      <c r="H529" t="s">
        <v>1178</v>
      </c>
      <c r="I529" t="s">
        <v>1189</v>
      </c>
      <c r="J529" t="s">
        <v>1190</v>
      </c>
      <c r="L529">
        <v>1085</v>
      </c>
      <c r="M529" t="s">
        <v>27</v>
      </c>
      <c r="N529" t="s">
        <v>1191</v>
      </c>
      <c r="Q529">
        <v>852</v>
      </c>
      <c r="R529" t="s">
        <v>96</v>
      </c>
      <c r="S529" t="s">
        <v>96</v>
      </c>
      <c r="T529" t="str">
        <f>IF(Transcripts[[#This Row],[List?]]="Y", Transcripts[[#This Row],[RefSeq mRNA ID]]&amp;IF(Transcripts[[#This Row],[Preferred?]]="Y", " (Preferred)", ""), "")</f>
        <v/>
      </c>
      <c r="V529" s="43" t="s">
        <v>18400</v>
      </c>
      <c r="W529" s="43" t="e">
        <f t="array" ref="W529">INDEX(Table6[#Data], MATCH(1, ISNUMBER(SEARCH(Transcripts[[#This Row],[RefSeq mRNA ID]], Table6['#name])), 0), 1)</f>
        <v>#N/A</v>
      </c>
      <c r="X529" s="43"/>
      <c r="Y529" s="43"/>
      <c r="Z529" t="s">
        <v>4416</v>
      </c>
      <c r="AA529" t="s">
        <v>4417</v>
      </c>
      <c r="AB529">
        <v>198</v>
      </c>
      <c r="AC529" t="s">
        <v>129</v>
      </c>
      <c r="AD529" t="s">
        <v>27</v>
      </c>
      <c r="AE529" t="s">
        <v>10314</v>
      </c>
      <c r="AH529" t="s">
        <v>19485</v>
      </c>
      <c r="AI529" t="s">
        <v>139</v>
      </c>
      <c r="AJ529">
        <v>3190</v>
      </c>
    </row>
    <row r="530" spans="8:36" hidden="1" x14ac:dyDescent="0.3">
      <c r="H530" t="s">
        <v>1178</v>
      </c>
      <c r="I530" t="s">
        <v>1192</v>
      </c>
      <c r="J530" t="s">
        <v>1193</v>
      </c>
      <c r="L530">
        <v>820</v>
      </c>
      <c r="M530" t="s">
        <v>27</v>
      </c>
      <c r="N530" t="s">
        <v>1194</v>
      </c>
      <c r="Q530">
        <v>647</v>
      </c>
      <c r="R530" t="s">
        <v>96</v>
      </c>
      <c r="S530" t="s">
        <v>96</v>
      </c>
      <c r="T530" t="str">
        <f>IF(Transcripts[[#This Row],[List?]]="Y", Transcripts[[#This Row],[RefSeq mRNA ID]]&amp;IF(Transcripts[[#This Row],[Preferred?]]="Y", " (Preferred)", ""), "")</f>
        <v/>
      </c>
      <c r="V530" s="43" t="s">
        <v>18400</v>
      </c>
      <c r="W530" s="43" t="e">
        <f t="array" ref="W530">INDEX(Table6[#Data], MATCH(1, ISNUMBER(SEARCH(Transcripts[[#This Row],[RefSeq mRNA ID]], Table6['#name])), 0), 1)</f>
        <v>#N/A</v>
      </c>
      <c r="X530" s="43"/>
      <c r="Y530" s="43"/>
      <c r="Z530" t="s">
        <v>4419</v>
      </c>
      <c r="AA530" t="s">
        <v>4420</v>
      </c>
      <c r="AB530">
        <v>626</v>
      </c>
      <c r="AC530" t="s">
        <v>129</v>
      </c>
      <c r="AD530" t="s">
        <v>27</v>
      </c>
      <c r="AE530" t="s">
        <v>10315</v>
      </c>
      <c r="AH530" t="s">
        <v>19486</v>
      </c>
      <c r="AI530" t="s">
        <v>139</v>
      </c>
      <c r="AJ530">
        <v>3190</v>
      </c>
    </row>
    <row r="531" spans="8:36" hidden="1" x14ac:dyDescent="0.3">
      <c r="H531" t="s">
        <v>1178</v>
      </c>
      <c r="I531" t="s">
        <v>1195</v>
      </c>
      <c r="L531">
        <v>1295</v>
      </c>
      <c r="M531" t="s">
        <v>210</v>
      </c>
      <c r="N531" t="s">
        <v>1196</v>
      </c>
      <c r="Q531">
        <v>0</v>
      </c>
      <c r="R531" t="s">
        <v>96</v>
      </c>
      <c r="S531" t="s">
        <v>96</v>
      </c>
      <c r="T531" t="str">
        <f>IF(Transcripts[[#This Row],[List?]]="Y", Transcripts[[#This Row],[RefSeq mRNA ID]]&amp;IF(Transcripts[[#This Row],[Preferred?]]="Y", " (Preferred)", ""), "")</f>
        <v/>
      </c>
      <c r="V531" s="43" t="s">
        <v>18400</v>
      </c>
      <c r="W531" s="43" t="e">
        <f t="array" ref="W531">INDEX(Table6[#Data], MATCH(1, ISNUMBER(SEARCH(Transcripts[[#This Row],[RefSeq mRNA ID]], Table6['#name])), 0), 1)</f>
        <v>#N/A</v>
      </c>
      <c r="X531" s="43"/>
      <c r="Y531" s="43"/>
      <c r="Z531" t="s">
        <v>4410</v>
      </c>
      <c r="AA531" t="s">
        <v>4411</v>
      </c>
      <c r="AB531">
        <v>789</v>
      </c>
      <c r="AC531" t="s">
        <v>129</v>
      </c>
      <c r="AD531" t="s">
        <v>27</v>
      </c>
      <c r="AE531" t="s">
        <v>10316</v>
      </c>
      <c r="AH531" t="s">
        <v>19487</v>
      </c>
      <c r="AI531" t="s">
        <v>139</v>
      </c>
      <c r="AJ531">
        <v>3190</v>
      </c>
    </row>
    <row r="532" spans="8:36" hidden="1" x14ac:dyDescent="0.3">
      <c r="H532" t="s">
        <v>1178</v>
      </c>
      <c r="I532" t="s">
        <v>1197</v>
      </c>
      <c r="L532">
        <v>415</v>
      </c>
      <c r="M532" t="s">
        <v>210</v>
      </c>
      <c r="N532" t="s">
        <v>1198</v>
      </c>
      <c r="Q532">
        <v>0</v>
      </c>
      <c r="R532" t="s">
        <v>96</v>
      </c>
      <c r="S532" t="s">
        <v>96</v>
      </c>
      <c r="T532" t="str">
        <f>IF(Transcripts[[#This Row],[List?]]="Y", Transcripts[[#This Row],[RefSeq mRNA ID]]&amp;IF(Transcripts[[#This Row],[Preferred?]]="Y", " (Preferred)", ""), "")</f>
        <v/>
      </c>
      <c r="V532" s="43" t="s">
        <v>18400</v>
      </c>
      <c r="W532" s="43" t="e">
        <f t="array" ref="W532">INDEX(Table6[#Data], MATCH(1, ISNUMBER(SEARCH(Transcripts[[#This Row],[RefSeq mRNA ID]], Table6['#name])), 0), 1)</f>
        <v>#N/A</v>
      </c>
      <c r="X532" s="43"/>
      <c r="Y532" s="43"/>
      <c r="Z532" t="s">
        <v>3256</v>
      </c>
      <c r="AA532" t="s">
        <v>3257</v>
      </c>
      <c r="AB532">
        <v>2124</v>
      </c>
      <c r="AC532" t="s">
        <v>107</v>
      </c>
      <c r="AD532" t="s">
        <v>27</v>
      </c>
      <c r="AE532" t="s">
        <v>10317</v>
      </c>
      <c r="AH532" t="s">
        <v>19488</v>
      </c>
      <c r="AI532" t="s">
        <v>139</v>
      </c>
      <c r="AJ532">
        <v>3190</v>
      </c>
    </row>
    <row r="533" spans="8:36" hidden="1" x14ac:dyDescent="0.3">
      <c r="H533" t="s">
        <v>1199</v>
      </c>
      <c r="I533" t="s">
        <v>1206</v>
      </c>
      <c r="J533" t="s">
        <v>1207</v>
      </c>
      <c r="K533" t="s">
        <v>19093</v>
      </c>
      <c r="L533">
        <v>3644</v>
      </c>
      <c r="M533" t="s">
        <v>27</v>
      </c>
      <c r="N533" t="s">
        <v>1208</v>
      </c>
      <c r="P533" t="s">
        <v>1209</v>
      </c>
      <c r="Q533">
        <v>873</v>
      </c>
      <c r="R533" t="s">
        <v>95</v>
      </c>
      <c r="S533" t="s">
        <v>95</v>
      </c>
      <c r="T533" t="str">
        <f>IF(Transcripts[[#This Row],[List?]]="Y", Transcripts[[#This Row],[RefSeq mRNA ID]]&amp;IF(Transcripts[[#This Row],[Preferred?]]="Y", " (Preferred)", ""), "")</f>
        <v>NM_014143.3 (Preferred)</v>
      </c>
      <c r="V533" s="43" t="s">
        <v>18401</v>
      </c>
      <c r="W533" s="43" t="e">
        <f t="array" ref="W533">INDEX(Table6[#Data], MATCH(1, ISNUMBER(SEARCH(Transcripts[[#This Row],[RefSeq mRNA ID]], Table6['#name])), 0), 1)</f>
        <v>#N/A</v>
      </c>
      <c r="X533" s="43"/>
      <c r="Y533" s="43"/>
      <c r="Z533" t="s">
        <v>3264</v>
      </c>
      <c r="AA533" t="s">
        <v>3265</v>
      </c>
      <c r="AB533">
        <v>1770</v>
      </c>
      <c r="AC533" t="s">
        <v>107</v>
      </c>
      <c r="AD533" t="s">
        <v>27</v>
      </c>
      <c r="AE533" t="s">
        <v>10318</v>
      </c>
      <c r="AH533" t="s">
        <v>19489</v>
      </c>
      <c r="AI533" t="s">
        <v>4137</v>
      </c>
      <c r="AJ533">
        <v>10481</v>
      </c>
    </row>
    <row r="534" spans="8:36" hidden="1" x14ac:dyDescent="0.3">
      <c r="H534" t="s">
        <v>1199</v>
      </c>
      <c r="I534" t="s">
        <v>1210</v>
      </c>
      <c r="J534" t="s">
        <v>1211</v>
      </c>
      <c r="K534" t="s">
        <v>19092</v>
      </c>
      <c r="L534">
        <v>3343</v>
      </c>
      <c r="M534" t="s">
        <v>27</v>
      </c>
      <c r="N534" t="s">
        <v>1212</v>
      </c>
      <c r="P534" t="s">
        <v>1213</v>
      </c>
      <c r="Q534">
        <v>531</v>
      </c>
      <c r="R534" t="s">
        <v>96</v>
      </c>
      <c r="S534" t="s">
        <v>95</v>
      </c>
      <c r="T534" t="str">
        <f>IF(Transcripts[[#This Row],[List?]]="Y", Transcripts[[#This Row],[RefSeq mRNA ID]]&amp;IF(Transcripts[[#This Row],[Preferred?]]="Y", " (Preferred)", ""), "")</f>
        <v>NM_001267706.1</v>
      </c>
      <c r="V534" s="43" t="s">
        <v>18401</v>
      </c>
      <c r="W534" s="43" t="e">
        <f t="array" ref="W534">INDEX(Table6[#Data], MATCH(1, ISNUMBER(SEARCH(Transcripts[[#This Row],[RefSeq mRNA ID]], Table6['#name])), 0), 1)</f>
        <v>#N/A</v>
      </c>
      <c r="X534" s="43"/>
      <c r="Y534" s="43"/>
      <c r="Z534" t="s">
        <v>3260</v>
      </c>
      <c r="AA534" t="s">
        <v>3261</v>
      </c>
      <c r="AB534">
        <v>1884</v>
      </c>
      <c r="AC534" t="s">
        <v>107</v>
      </c>
      <c r="AD534" t="s">
        <v>27</v>
      </c>
      <c r="AE534" t="s">
        <v>10319</v>
      </c>
      <c r="AH534" t="s">
        <v>19490</v>
      </c>
      <c r="AI534" t="s">
        <v>4142</v>
      </c>
      <c r="AJ534">
        <v>3265</v>
      </c>
    </row>
    <row r="535" spans="8:36" hidden="1" x14ac:dyDescent="0.3">
      <c r="H535" t="s">
        <v>1199</v>
      </c>
      <c r="I535" t="s">
        <v>1200</v>
      </c>
      <c r="L535">
        <v>704</v>
      </c>
      <c r="M535" t="s">
        <v>193</v>
      </c>
      <c r="N535" t="s">
        <v>1201</v>
      </c>
      <c r="Q535">
        <v>0</v>
      </c>
      <c r="R535" t="s">
        <v>96</v>
      </c>
      <c r="S535" t="s">
        <v>96</v>
      </c>
      <c r="T535" t="str">
        <f>IF(Transcripts[[#This Row],[List?]]="Y", Transcripts[[#This Row],[RefSeq mRNA ID]]&amp;IF(Transcripts[[#This Row],[Preferred?]]="Y", " (Preferred)", ""), "")</f>
        <v/>
      </c>
      <c r="V535" s="43" t="s">
        <v>18401</v>
      </c>
      <c r="W535" s="43" t="e">
        <f t="array" ref="W535">INDEX(Table6[#Data], MATCH(1, ISNUMBER(SEARCH(Transcripts[[#This Row],[RefSeq mRNA ID]], Table6['#name])), 0), 1)</f>
        <v>#N/A</v>
      </c>
      <c r="X535" s="43"/>
      <c r="Y535" s="43"/>
      <c r="Z535" t="s">
        <v>3268</v>
      </c>
      <c r="AA535" t="s">
        <v>3269</v>
      </c>
      <c r="AB535">
        <v>2124</v>
      </c>
      <c r="AC535" t="s">
        <v>107</v>
      </c>
      <c r="AD535" t="s">
        <v>27</v>
      </c>
      <c r="AE535" t="s">
        <v>10320</v>
      </c>
      <c r="AH535" t="s">
        <v>19491</v>
      </c>
      <c r="AI535" t="s">
        <v>4142</v>
      </c>
      <c r="AJ535">
        <v>3265</v>
      </c>
    </row>
    <row r="536" spans="8:36" hidden="1" x14ac:dyDescent="0.3">
      <c r="H536" t="s">
        <v>1199</v>
      </c>
      <c r="I536" t="s">
        <v>1202</v>
      </c>
      <c r="L536">
        <v>601</v>
      </c>
      <c r="M536" t="s">
        <v>193</v>
      </c>
      <c r="N536" t="s">
        <v>1203</v>
      </c>
      <c r="Q536">
        <v>0</v>
      </c>
      <c r="R536" t="s">
        <v>96</v>
      </c>
      <c r="S536" t="s">
        <v>96</v>
      </c>
      <c r="T536" t="str">
        <f>IF(Transcripts[[#This Row],[List?]]="Y", Transcripts[[#This Row],[RefSeq mRNA ID]]&amp;IF(Transcripts[[#This Row],[Preferred?]]="Y", " (Preferred)", ""), "")</f>
        <v/>
      </c>
      <c r="V536" s="43" t="s">
        <v>18401</v>
      </c>
      <c r="W536" s="43" t="e">
        <f t="array" ref="W536">INDEX(Table6[#Data], MATCH(1, ISNUMBER(SEARCH(Transcripts[[#This Row],[RefSeq mRNA ID]], Table6['#name])), 0), 1)</f>
        <v>#N/A</v>
      </c>
      <c r="X536" s="43"/>
      <c r="Y536" s="43"/>
      <c r="Z536" t="s">
        <v>3284</v>
      </c>
      <c r="AC536" t="s">
        <v>107</v>
      </c>
      <c r="AD536" t="s">
        <v>27</v>
      </c>
      <c r="AE536" t="s">
        <v>3284</v>
      </c>
      <c r="AH536" t="s">
        <v>19492</v>
      </c>
      <c r="AI536" t="s">
        <v>4142</v>
      </c>
      <c r="AJ536">
        <v>3265</v>
      </c>
    </row>
    <row r="537" spans="8:36" hidden="1" x14ac:dyDescent="0.3">
      <c r="H537" t="s">
        <v>1199</v>
      </c>
      <c r="I537" t="s">
        <v>1204</v>
      </c>
      <c r="L537">
        <v>442</v>
      </c>
      <c r="M537" t="s">
        <v>193</v>
      </c>
      <c r="N537" t="s">
        <v>1205</v>
      </c>
      <c r="Q537">
        <v>0</v>
      </c>
      <c r="R537" t="s">
        <v>96</v>
      </c>
      <c r="S537" t="s">
        <v>96</v>
      </c>
      <c r="T537" t="str">
        <f>IF(Transcripts[[#This Row],[List?]]="Y", Transcripts[[#This Row],[RefSeq mRNA ID]]&amp;IF(Transcripts[[#This Row],[Preferred?]]="Y", " (Preferred)", ""), "")</f>
        <v/>
      </c>
      <c r="V537" s="43" t="s">
        <v>18401</v>
      </c>
      <c r="W537" s="43" t="e">
        <f t="array" ref="W537">INDEX(Table6[#Data], MATCH(1, ISNUMBER(SEARCH(Transcripts[[#This Row],[RefSeq mRNA ID]], Table6['#name])), 0), 1)</f>
        <v>#N/A</v>
      </c>
      <c r="X537" s="43"/>
      <c r="Y537" s="43"/>
      <c r="Z537" t="s">
        <v>3274</v>
      </c>
      <c r="AA537" t="s">
        <v>3275</v>
      </c>
      <c r="AB537">
        <v>1596</v>
      </c>
      <c r="AC537" t="s">
        <v>107</v>
      </c>
      <c r="AD537" t="s">
        <v>27</v>
      </c>
      <c r="AE537" t="s">
        <v>10321</v>
      </c>
      <c r="AH537" t="s">
        <v>19493</v>
      </c>
      <c r="AI537" t="s">
        <v>4142</v>
      </c>
      <c r="AJ537">
        <v>3265</v>
      </c>
    </row>
    <row r="538" spans="8:36" hidden="1" x14ac:dyDescent="0.3">
      <c r="H538" t="s">
        <v>1214</v>
      </c>
      <c r="I538" t="s">
        <v>1222</v>
      </c>
      <c r="J538" t="s">
        <v>1223</v>
      </c>
      <c r="L538">
        <v>801</v>
      </c>
      <c r="M538" t="s">
        <v>27</v>
      </c>
      <c r="N538" t="s">
        <v>1224</v>
      </c>
      <c r="Q538">
        <v>776</v>
      </c>
      <c r="R538" t="s">
        <v>96</v>
      </c>
      <c r="S538" t="s">
        <v>96</v>
      </c>
      <c r="T538" t="str">
        <f>IF(Transcripts[[#This Row],[List?]]="Y", Transcripts[[#This Row],[RefSeq mRNA ID]]&amp;IF(Transcripts[[#This Row],[Preferred?]]="Y", " (Preferred)", ""), "")</f>
        <v/>
      </c>
      <c r="V538" s="43" t="s">
        <v>18402</v>
      </c>
      <c r="W538" s="43" t="e">
        <f t="array" ref="W538">INDEX(Table6[#Data], MATCH(1, ISNUMBER(SEARCH(Transcripts[[#This Row],[RefSeq mRNA ID]], Table6['#name])), 0), 1)</f>
        <v>#N/A</v>
      </c>
      <c r="X538" s="43"/>
      <c r="Y538" s="43"/>
      <c r="Z538" t="s">
        <v>3271</v>
      </c>
      <c r="AA538" t="s">
        <v>3272</v>
      </c>
      <c r="AB538">
        <v>2124</v>
      </c>
      <c r="AC538" t="s">
        <v>107</v>
      </c>
      <c r="AD538" t="s">
        <v>27</v>
      </c>
      <c r="AE538" t="s">
        <v>10322</v>
      </c>
      <c r="AH538" t="s">
        <v>19494</v>
      </c>
      <c r="AI538" t="s">
        <v>4173</v>
      </c>
      <c r="AJ538">
        <v>3320</v>
      </c>
    </row>
    <row r="539" spans="8:36" hidden="1" x14ac:dyDescent="0.3">
      <c r="H539" t="s">
        <v>1214</v>
      </c>
      <c r="I539" t="s">
        <v>1225</v>
      </c>
      <c r="J539" t="s">
        <v>1226</v>
      </c>
      <c r="L539">
        <v>801</v>
      </c>
      <c r="M539" t="s">
        <v>27</v>
      </c>
      <c r="N539" t="s">
        <v>1224</v>
      </c>
      <c r="Q539">
        <v>776</v>
      </c>
      <c r="R539" t="s">
        <v>96</v>
      </c>
      <c r="S539" t="s">
        <v>96</v>
      </c>
      <c r="T539" t="str">
        <f>IF(Transcripts[[#This Row],[List?]]="Y", Transcripts[[#This Row],[RefSeq mRNA ID]]&amp;IF(Transcripts[[#This Row],[Preferred?]]="Y", " (Preferred)", ""), "")</f>
        <v/>
      </c>
      <c r="V539" s="43" t="s">
        <v>18402</v>
      </c>
      <c r="W539" s="43" t="e">
        <f t="array" ref="W539">INDEX(Table6[#Data], MATCH(1, ISNUMBER(SEARCH(Transcripts[[#This Row],[RefSeq mRNA ID]], Table6['#name])), 0), 1)</f>
        <v>#N/A</v>
      </c>
      <c r="X539" s="43"/>
      <c r="Y539" s="43"/>
      <c r="Z539" t="s">
        <v>3290</v>
      </c>
      <c r="AC539" t="s">
        <v>107</v>
      </c>
      <c r="AD539" t="s">
        <v>27</v>
      </c>
      <c r="AE539" t="s">
        <v>3290</v>
      </c>
      <c r="AH539" t="s">
        <v>19495</v>
      </c>
      <c r="AI539" t="s">
        <v>4173</v>
      </c>
      <c r="AJ539">
        <v>3320</v>
      </c>
    </row>
    <row r="540" spans="8:36" hidden="1" x14ac:dyDescent="0.3">
      <c r="H540" t="s">
        <v>1214</v>
      </c>
      <c r="I540" t="s">
        <v>1215</v>
      </c>
      <c r="J540" t="s">
        <v>1216</v>
      </c>
      <c r="K540" t="s">
        <v>19095</v>
      </c>
      <c r="L540">
        <v>1258</v>
      </c>
      <c r="M540" t="s">
        <v>27</v>
      </c>
      <c r="N540" t="s">
        <v>1217</v>
      </c>
      <c r="O540" t="s">
        <v>1218</v>
      </c>
      <c r="P540" t="s">
        <v>1219</v>
      </c>
      <c r="Q540">
        <v>681</v>
      </c>
      <c r="R540" t="s">
        <v>95</v>
      </c>
      <c r="S540" t="s">
        <v>95</v>
      </c>
      <c r="T540" t="str">
        <f>IF(Transcripts[[#This Row],[List?]]="Y", Transcripts[[#This Row],[RefSeq mRNA ID]]&amp;IF(Transcripts[[#This Row],[Preferred?]]="Y", " (Preferred)", ""), "")</f>
        <v>NM_001783.3 (Preferred)</v>
      </c>
      <c r="V540" s="43" t="s">
        <v>18402</v>
      </c>
      <c r="W540" s="43" t="e">
        <f t="array" ref="W540">INDEX(Table6[#Data], MATCH(1, ISNUMBER(SEARCH(Transcripts[[#This Row],[RefSeq mRNA ID]], Table6['#name])), 0), 1)</f>
        <v>#N/A</v>
      </c>
      <c r="X540" s="43"/>
      <c r="Y540" s="43"/>
      <c r="Z540" t="s">
        <v>3286</v>
      </c>
      <c r="AC540" t="s">
        <v>107</v>
      </c>
      <c r="AD540" t="s">
        <v>27</v>
      </c>
      <c r="AE540" t="s">
        <v>3286</v>
      </c>
      <c r="AH540" t="s">
        <v>19496</v>
      </c>
      <c r="AI540" t="s">
        <v>4204</v>
      </c>
      <c r="AJ540">
        <v>3399</v>
      </c>
    </row>
    <row r="541" spans="8:36" hidden="1" x14ac:dyDescent="0.3">
      <c r="H541" t="s">
        <v>1214</v>
      </c>
      <c r="I541" t="s">
        <v>1220</v>
      </c>
      <c r="J541" t="s">
        <v>1221</v>
      </c>
      <c r="L541">
        <v>1258</v>
      </c>
      <c r="M541" t="s">
        <v>27</v>
      </c>
      <c r="N541" t="s">
        <v>1217</v>
      </c>
      <c r="Q541">
        <v>681</v>
      </c>
      <c r="R541" t="s">
        <v>96</v>
      </c>
      <c r="S541" t="s">
        <v>96</v>
      </c>
      <c r="T541" t="str">
        <f>IF(Transcripts[[#This Row],[List?]]="Y", Transcripts[[#This Row],[RefSeq mRNA ID]]&amp;IF(Transcripts[[#This Row],[Preferred?]]="Y", " (Preferred)", ""), "")</f>
        <v/>
      </c>
      <c r="V541" s="43" t="s">
        <v>18402</v>
      </c>
      <c r="W541" s="43" t="e">
        <f t="array" ref="W541">INDEX(Table6[#Data], MATCH(1, ISNUMBER(SEARCH(Transcripts[[#This Row],[RefSeq mRNA ID]], Table6['#name])), 0), 1)</f>
        <v>#N/A</v>
      </c>
      <c r="X541" s="43"/>
      <c r="Y541" s="43"/>
      <c r="Z541" t="s">
        <v>3288</v>
      </c>
      <c r="AC541" t="s">
        <v>107</v>
      </c>
      <c r="AD541" t="s">
        <v>27</v>
      </c>
      <c r="AE541" t="s">
        <v>3288</v>
      </c>
      <c r="AH541" t="s">
        <v>19497</v>
      </c>
      <c r="AI541" t="s">
        <v>17</v>
      </c>
      <c r="AJ541">
        <v>3417</v>
      </c>
    </row>
    <row r="542" spans="8:36" hidden="1" x14ac:dyDescent="0.3">
      <c r="H542" t="s">
        <v>1214</v>
      </c>
      <c r="I542" t="s">
        <v>1227</v>
      </c>
      <c r="J542" t="s">
        <v>1228</v>
      </c>
      <c r="K542" t="s">
        <v>19094</v>
      </c>
      <c r="L542">
        <v>567</v>
      </c>
      <c r="M542" t="s">
        <v>27</v>
      </c>
      <c r="N542" t="s">
        <v>1229</v>
      </c>
      <c r="P542" t="s">
        <v>1230</v>
      </c>
      <c r="Q542">
        <v>567</v>
      </c>
      <c r="R542" t="s">
        <v>96</v>
      </c>
      <c r="S542" t="s">
        <v>95</v>
      </c>
      <c r="T542" t="str">
        <f>IF(Transcripts[[#This Row],[List?]]="Y", Transcripts[[#This Row],[RefSeq mRNA ID]]&amp;IF(Transcripts[[#This Row],[Preferred?]]="Y", " (Preferred)", ""), "")</f>
        <v>NM_021601.3</v>
      </c>
      <c r="V542" s="43" t="s">
        <v>18402</v>
      </c>
      <c r="W542" s="43" t="e">
        <f t="array" ref="W542">INDEX(Table6[#Data], MATCH(1, ISNUMBER(SEARCH(Transcripts[[#This Row],[RefSeq mRNA ID]], Table6['#name])), 0), 1)</f>
        <v>#N/A</v>
      </c>
      <c r="X542" s="43"/>
      <c r="Y542" s="43"/>
      <c r="Z542" t="s">
        <v>3277</v>
      </c>
      <c r="AA542" t="s">
        <v>3278</v>
      </c>
      <c r="AB542">
        <v>531</v>
      </c>
      <c r="AC542" t="s">
        <v>107</v>
      </c>
      <c r="AD542" t="s">
        <v>27</v>
      </c>
      <c r="AE542" t="s">
        <v>10323</v>
      </c>
      <c r="AH542" t="s">
        <v>19498</v>
      </c>
      <c r="AI542" t="s">
        <v>17</v>
      </c>
      <c r="AJ542">
        <v>3417</v>
      </c>
    </row>
    <row r="543" spans="8:36" hidden="1" x14ac:dyDescent="0.3">
      <c r="H543" t="s">
        <v>1214</v>
      </c>
      <c r="I543" t="s">
        <v>1231</v>
      </c>
      <c r="J543" t="s">
        <v>1232</v>
      </c>
      <c r="L543">
        <v>567</v>
      </c>
      <c r="M543" t="s">
        <v>27</v>
      </c>
      <c r="N543" t="s">
        <v>1229</v>
      </c>
      <c r="Q543">
        <v>567</v>
      </c>
      <c r="R543" t="s">
        <v>96</v>
      </c>
      <c r="S543" t="s">
        <v>96</v>
      </c>
      <c r="T543" t="str">
        <f>IF(Transcripts[[#This Row],[List?]]="Y", Transcripts[[#This Row],[RefSeq mRNA ID]]&amp;IF(Transcripts[[#This Row],[Preferred?]]="Y", " (Preferred)", ""), "")</f>
        <v/>
      </c>
      <c r="V543" s="43" t="s">
        <v>18402</v>
      </c>
      <c r="W543" s="43" t="e">
        <f t="array" ref="W543">INDEX(Table6[#Data], MATCH(1, ISNUMBER(SEARCH(Transcripts[[#This Row],[RefSeq mRNA ID]], Table6['#name])), 0), 1)</f>
        <v>#N/A</v>
      </c>
      <c r="X543" s="43"/>
      <c r="Y543" s="43"/>
      <c r="Z543" t="s">
        <v>3281</v>
      </c>
      <c r="AA543" t="s">
        <v>3282</v>
      </c>
      <c r="AB543">
        <v>475</v>
      </c>
      <c r="AC543" t="s">
        <v>107</v>
      </c>
      <c r="AD543" t="s">
        <v>27</v>
      </c>
      <c r="AE543" t="s">
        <v>10324</v>
      </c>
      <c r="AH543" t="s">
        <v>19499</v>
      </c>
      <c r="AI543" t="s">
        <v>17</v>
      </c>
      <c r="AJ543">
        <v>3417</v>
      </c>
    </row>
    <row r="544" spans="8:36" hidden="1" x14ac:dyDescent="0.3">
      <c r="H544" t="s">
        <v>1233</v>
      </c>
      <c r="I544" t="s">
        <v>1238</v>
      </c>
      <c r="J544" t="s">
        <v>1239</v>
      </c>
      <c r="K544" t="s">
        <v>19096</v>
      </c>
      <c r="L544">
        <v>1254</v>
      </c>
      <c r="M544" t="s">
        <v>27</v>
      </c>
      <c r="N544" t="s">
        <v>1240</v>
      </c>
      <c r="O544" t="s">
        <v>1241</v>
      </c>
      <c r="P544" t="s">
        <v>1242</v>
      </c>
      <c r="Q544">
        <v>693</v>
      </c>
      <c r="R544" t="s">
        <v>96</v>
      </c>
      <c r="S544" t="s">
        <v>95</v>
      </c>
      <c r="T544" t="str">
        <f>IF(Transcripts[[#This Row],[List?]]="Y", Transcripts[[#This Row],[RefSeq mRNA ID]]&amp;IF(Transcripts[[#This Row],[Preferred?]]="Y", " (Preferred)", ""), "")</f>
        <v>NM_001039933.2</v>
      </c>
      <c r="V544" s="43" t="s">
        <v>18403</v>
      </c>
      <c r="W544" s="43" t="e">
        <f t="array" ref="W544">INDEX(Table6[#Data], MATCH(1, ISNUMBER(SEARCH(Transcripts[[#This Row],[RefSeq mRNA ID]], Table6['#name])), 0), 1)</f>
        <v>#N/A</v>
      </c>
      <c r="X544" s="43"/>
      <c r="Y544" s="43"/>
      <c r="Z544" t="s">
        <v>3254</v>
      </c>
      <c r="AC544" t="s">
        <v>107</v>
      </c>
      <c r="AD544" t="s">
        <v>27</v>
      </c>
      <c r="AE544" t="s">
        <v>3254</v>
      </c>
      <c r="AH544" t="s">
        <v>19500</v>
      </c>
      <c r="AI544" t="s">
        <v>110</v>
      </c>
      <c r="AJ544">
        <v>3418</v>
      </c>
    </row>
    <row r="545" spans="8:36" hidden="1" x14ac:dyDescent="0.3">
      <c r="H545" t="s">
        <v>1233</v>
      </c>
      <c r="I545" t="s">
        <v>1234</v>
      </c>
      <c r="J545" t="s">
        <v>1235</v>
      </c>
      <c r="K545" t="s">
        <v>19098</v>
      </c>
      <c r="L545">
        <v>1269</v>
      </c>
      <c r="M545" t="s">
        <v>27</v>
      </c>
      <c r="N545" t="s">
        <v>1236</v>
      </c>
      <c r="P545" t="s">
        <v>1237</v>
      </c>
      <c r="Q545">
        <v>690</v>
      </c>
      <c r="R545" t="s">
        <v>95</v>
      </c>
      <c r="S545" t="s">
        <v>95</v>
      </c>
      <c r="T545" t="str">
        <f>IF(Transcripts[[#This Row],[List?]]="Y", Transcripts[[#This Row],[RefSeq mRNA ID]]&amp;IF(Transcripts[[#This Row],[Preferred?]]="Y", " (Preferred)", ""), "")</f>
        <v>NM_000626.3 (Preferred)</v>
      </c>
      <c r="V545" s="43" t="s">
        <v>18403</v>
      </c>
      <c r="W545" s="43" t="e">
        <f t="array" ref="W545">INDEX(Table6[#Data], MATCH(1, ISNUMBER(SEARCH(Transcripts[[#This Row],[RefSeq mRNA ID]], Table6['#name])), 0), 1)</f>
        <v>#N/A</v>
      </c>
      <c r="X545" s="43"/>
      <c r="Y545" s="43"/>
      <c r="Z545" t="s">
        <v>2820</v>
      </c>
      <c r="AC545" t="s">
        <v>2815</v>
      </c>
      <c r="AD545" t="s">
        <v>27</v>
      </c>
      <c r="AE545" t="s">
        <v>2820</v>
      </c>
      <c r="AH545" t="s">
        <v>19501</v>
      </c>
      <c r="AI545" t="s">
        <v>110</v>
      </c>
      <c r="AJ545">
        <v>3418</v>
      </c>
    </row>
    <row r="546" spans="8:36" hidden="1" x14ac:dyDescent="0.3">
      <c r="H546" t="s">
        <v>1233</v>
      </c>
      <c r="I546" t="s">
        <v>1243</v>
      </c>
      <c r="J546" t="s">
        <v>1244</v>
      </c>
      <c r="K546" t="s">
        <v>19097</v>
      </c>
      <c r="L546">
        <v>378</v>
      </c>
      <c r="M546" t="s">
        <v>27</v>
      </c>
      <c r="N546" t="s">
        <v>1245</v>
      </c>
      <c r="P546" t="s">
        <v>1246</v>
      </c>
      <c r="Q546">
        <v>378</v>
      </c>
      <c r="R546" t="s">
        <v>96</v>
      </c>
      <c r="S546" t="s">
        <v>95</v>
      </c>
      <c r="T546" t="str">
        <f>IF(Transcripts[[#This Row],[List?]]="Y", Transcripts[[#This Row],[RefSeq mRNA ID]]&amp;IF(Transcripts[[#This Row],[Preferred?]]="Y", " (Preferred)", ""), "")</f>
        <v>NM_021602.3</v>
      </c>
      <c r="V546" s="43" t="s">
        <v>18403</v>
      </c>
      <c r="W546" s="43" t="e">
        <f t="array" ref="W546">INDEX(Table6[#Data], MATCH(1, ISNUMBER(SEARCH(Transcripts[[#This Row],[RefSeq mRNA ID]], Table6['#name])), 0), 1)</f>
        <v>#N/A</v>
      </c>
      <c r="X546" s="43"/>
      <c r="Y546" s="43"/>
      <c r="Z546" t="s">
        <v>2847</v>
      </c>
      <c r="AA546" t="s">
        <v>2848</v>
      </c>
      <c r="AB546">
        <v>254</v>
      </c>
      <c r="AC546" t="s">
        <v>2815</v>
      </c>
      <c r="AD546" t="s">
        <v>27</v>
      </c>
      <c r="AE546" t="s">
        <v>10325</v>
      </c>
      <c r="AH546" t="s">
        <v>19502</v>
      </c>
      <c r="AI546" t="s">
        <v>110</v>
      </c>
      <c r="AJ546">
        <v>3418</v>
      </c>
    </row>
    <row r="547" spans="8:36" hidden="1" x14ac:dyDescent="0.3">
      <c r="H547" t="s">
        <v>1233</v>
      </c>
      <c r="I547" t="s">
        <v>1247</v>
      </c>
      <c r="L547">
        <v>1159</v>
      </c>
      <c r="M547" t="s">
        <v>210</v>
      </c>
      <c r="N547" t="s">
        <v>1248</v>
      </c>
      <c r="Q547">
        <v>0</v>
      </c>
      <c r="R547" t="s">
        <v>96</v>
      </c>
      <c r="S547" t="s">
        <v>96</v>
      </c>
      <c r="T547" t="str">
        <f>IF(Transcripts[[#This Row],[List?]]="Y", Transcripts[[#This Row],[RefSeq mRNA ID]]&amp;IF(Transcripts[[#This Row],[Preferred?]]="Y", " (Preferred)", ""), "")</f>
        <v/>
      </c>
      <c r="V547" s="43" t="s">
        <v>18403</v>
      </c>
      <c r="W547" s="43" t="e">
        <f t="array" ref="W547">INDEX(Table6[#Data], MATCH(1, ISNUMBER(SEARCH(Transcripts[[#This Row],[RefSeq mRNA ID]], Table6['#name])), 0), 1)</f>
        <v>#N/A</v>
      </c>
      <c r="X547" s="43"/>
      <c r="Y547" s="43"/>
      <c r="Z547" t="s">
        <v>2838</v>
      </c>
      <c r="AA547" t="s">
        <v>2839</v>
      </c>
      <c r="AB547">
        <v>1788</v>
      </c>
      <c r="AC547" t="s">
        <v>2815</v>
      </c>
      <c r="AD547" t="s">
        <v>27</v>
      </c>
      <c r="AE547" t="s">
        <v>10326</v>
      </c>
      <c r="AH547" t="s">
        <v>19503</v>
      </c>
      <c r="AI547" t="s">
        <v>4254</v>
      </c>
      <c r="AJ547">
        <v>3480</v>
      </c>
    </row>
    <row r="548" spans="8:36" hidden="1" x14ac:dyDescent="0.3">
      <c r="H548" t="s">
        <v>1233</v>
      </c>
      <c r="I548" t="s">
        <v>1249</v>
      </c>
      <c r="L548">
        <v>563</v>
      </c>
      <c r="M548" t="s">
        <v>210</v>
      </c>
      <c r="N548" t="s">
        <v>1250</v>
      </c>
      <c r="Q548">
        <v>0</v>
      </c>
      <c r="R548" t="s">
        <v>96</v>
      </c>
      <c r="S548" t="s">
        <v>96</v>
      </c>
      <c r="T548" t="str">
        <f>IF(Transcripts[[#This Row],[List?]]="Y", Transcripts[[#This Row],[RefSeq mRNA ID]]&amp;IF(Transcripts[[#This Row],[Preferred?]]="Y", " (Preferred)", ""), "")</f>
        <v/>
      </c>
      <c r="V548" s="43" t="s">
        <v>18403</v>
      </c>
      <c r="W548" s="43" t="e">
        <f t="array" ref="W548">INDEX(Table6[#Data], MATCH(1, ISNUMBER(SEARCH(Transcripts[[#This Row],[RefSeq mRNA ID]], Table6['#name])), 0), 1)</f>
        <v>#N/A</v>
      </c>
      <c r="X548" s="43"/>
      <c r="Y548" s="43"/>
      <c r="Z548" t="s">
        <v>2844</v>
      </c>
      <c r="AA548" t="s">
        <v>2845</v>
      </c>
      <c r="AB548">
        <v>347</v>
      </c>
      <c r="AC548" t="s">
        <v>2815</v>
      </c>
      <c r="AD548" t="s">
        <v>27</v>
      </c>
      <c r="AE548" t="s">
        <v>10327</v>
      </c>
      <c r="AH548" t="s">
        <v>19504</v>
      </c>
      <c r="AI548" t="s">
        <v>4254</v>
      </c>
      <c r="AJ548">
        <v>3480</v>
      </c>
    </row>
    <row r="549" spans="8:36" hidden="1" x14ac:dyDescent="0.3">
      <c r="H549" t="s">
        <v>1233</v>
      </c>
      <c r="I549" t="s">
        <v>1251</v>
      </c>
      <c r="L549">
        <v>433</v>
      </c>
      <c r="M549" t="s">
        <v>210</v>
      </c>
      <c r="N549" t="s">
        <v>1252</v>
      </c>
      <c r="Q549">
        <v>0</v>
      </c>
      <c r="R549" t="s">
        <v>96</v>
      </c>
      <c r="S549" t="s">
        <v>96</v>
      </c>
      <c r="T549" t="str">
        <f>IF(Transcripts[[#This Row],[List?]]="Y", Transcripts[[#This Row],[RefSeq mRNA ID]]&amp;IF(Transcripts[[#This Row],[Preferred?]]="Y", " (Preferred)", ""), "")</f>
        <v/>
      </c>
      <c r="V549" s="43" t="s">
        <v>18403</v>
      </c>
      <c r="W549" s="43" t="e">
        <f t="array" ref="W549">INDEX(Table6[#Data], MATCH(1, ISNUMBER(SEARCH(Transcripts[[#This Row],[RefSeq mRNA ID]], Table6['#name])), 0), 1)</f>
        <v>#N/A</v>
      </c>
      <c r="X549" s="43"/>
      <c r="Y549" s="43"/>
      <c r="Z549" t="s">
        <v>2826</v>
      </c>
      <c r="AA549" t="s">
        <v>2827</v>
      </c>
      <c r="AB549">
        <v>1788</v>
      </c>
      <c r="AC549" t="s">
        <v>2815</v>
      </c>
      <c r="AD549" t="s">
        <v>27</v>
      </c>
      <c r="AE549" t="s">
        <v>10328</v>
      </c>
      <c r="AH549" t="s">
        <v>19505</v>
      </c>
      <c r="AI549" t="s">
        <v>4296</v>
      </c>
      <c r="AJ549">
        <v>10320</v>
      </c>
    </row>
    <row r="550" spans="8:36" hidden="1" x14ac:dyDescent="0.3">
      <c r="H550" t="s">
        <v>1253</v>
      </c>
      <c r="I550" t="s">
        <v>1258</v>
      </c>
      <c r="J550" t="s">
        <v>1259</v>
      </c>
      <c r="K550" t="s">
        <v>19099</v>
      </c>
      <c r="L550">
        <v>4969</v>
      </c>
      <c r="M550" t="s">
        <v>27</v>
      </c>
      <c r="N550" t="s">
        <v>1260</v>
      </c>
      <c r="O550" t="s">
        <v>1261</v>
      </c>
      <c r="P550" t="s">
        <v>1262</v>
      </c>
      <c r="Q550">
        <v>1596</v>
      </c>
      <c r="R550" t="s">
        <v>95</v>
      </c>
      <c r="S550" t="s">
        <v>95</v>
      </c>
      <c r="T550" t="str">
        <f>IF(Transcripts[[#This Row],[List?]]="Y", Transcripts[[#This Row],[RefSeq mRNA ID]]&amp;IF(Transcripts[[#This Row],[Preferred?]]="Y", " (Preferred)", ""), "")</f>
        <v>NM_024529.4 (Preferred)</v>
      </c>
      <c r="V550" s="43" t="s">
        <v>18404</v>
      </c>
      <c r="W550" s="43" t="e">
        <f t="array" ref="W550">INDEX(Table6[#Data], MATCH(1, ISNUMBER(SEARCH(Transcripts[[#This Row],[RefSeq mRNA ID]], Table6['#name])), 0), 1)</f>
        <v>#N/A</v>
      </c>
      <c r="X550" s="43"/>
      <c r="Y550" s="43"/>
      <c r="Z550" t="s">
        <v>2841</v>
      </c>
      <c r="AA550" t="s">
        <v>2842</v>
      </c>
      <c r="AB550">
        <v>1005</v>
      </c>
      <c r="AC550" t="s">
        <v>2815</v>
      </c>
      <c r="AD550" t="s">
        <v>27</v>
      </c>
      <c r="AE550" t="s">
        <v>10329</v>
      </c>
      <c r="AH550" t="s">
        <v>19506</v>
      </c>
      <c r="AI550" t="s">
        <v>4296</v>
      </c>
      <c r="AJ550">
        <v>10320</v>
      </c>
    </row>
    <row r="551" spans="8:36" hidden="1" x14ac:dyDescent="0.3">
      <c r="H551" t="s">
        <v>1253</v>
      </c>
      <c r="I551" t="s">
        <v>1254</v>
      </c>
      <c r="L551">
        <v>764</v>
      </c>
      <c r="M551" t="s">
        <v>193</v>
      </c>
      <c r="N551" t="s">
        <v>1255</v>
      </c>
      <c r="Q551">
        <v>0</v>
      </c>
      <c r="R551" t="s">
        <v>96</v>
      </c>
      <c r="S551" t="s">
        <v>96</v>
      </c>
      <c r="T551" t="str">
        <f>IF(Transcripts[[#This Row],[List?]]="Y", Transcripts[[#This Row],[RefSeq mRNA ID]]&amp;IF(Transcripts[[#This Row],[Preferred?]]="Y", " (Preferred)", ""), "")</f>
        <v/>
      </c>
      <c r="V551" s="43" t="s">
        <v>18404</v>
      </c>
      <c r="W551" s="43" t="e">
        <f t="array" ref="W551">INDEX(Table6[#Data], MATCH(1, ISNUMBER(SEARCH(Transcripts[[#This Row],[RefSeq mRNA ID]], Table6['#name])), 0), 1)</f>
        <v>#N/A</v>
      </c>
      <c r="X551" s="43"/>
      <c r="Y551" s="43"/>
      <c r="Z551" t="s">
        <v>2818</v>
      </c>
      <c r="AC551" t="s">
        <v>2815</v>
      </c>
      <c r="AD551" t="s">
        <v>27</v>
      </c>
      <c r="AE551" t="s">
        <v>2818</v>
      </c>
      <c r="AH551" t="s">
        <v>19507</v>
      </c>
      <c r="AI551" t="s">
        <v>4296</v>
      </c>
      <c r="AJ551">
        <v>10320</v>
      </c>
    </row>
    <row r="552" spans="8:36" hidden="1" x14ac:dyDescent="0.3">
      <c r="H552" t="s">
        <v>1253</v>
      </c>
      <c r="I552" t="s">
        <v>1256</v>
      </c>
      <c r="L552">
        <v>764</v>
      </c>
      <c r="M552" t="s">
        <v>193</v>
      </c>
      <c r="N552" t="s">
        <v>1257</v>
      </c>
      <c r="Q552">
        <v>0</v>
      </c>
      <c r="R552" t="s">
        <v>96</v>
      </c>
      <c r="S552" t="s">
        <v>96</v>
      </c>
      <c r="T552" t="str">
        <f>IF(Transcripts[[#This Row],[List?]]="Y", Transcripts[[#This Row],[RefSeq mRNA ID]]&amp;IF(Transcripts[[#This Row],[Preferred?]]="Y", " (Preferred)", ""), "")</f>
        <v/>
      </c>
      <c r="V552" s="43" t="s">
        <v>18404</v>
      </c>
      <c r="W552" s="43" t="e">
        <f t="array" ref="W552">INDEX(Table6[#Data], MATCH(1, ISNUMBER(SEARCH(Transcripts[[#This Row],[RefSeq mRNA ID]], Table6['#name])), 0), 1)</f>
        <v>#N/A</v>
      </c>
      <c r="X552" s="43"/>
      <c r="Y552" s="43"/>
      <c r="Z552" t="s">
        <v>2835</v>
      </c>
      <c r="AA552" t="s">
        <v>2836</v>
      </c>
      <c r="AB552">
        <v>933</v>
      </c>
      <c r="AC552" t="s">
        <v>2815</v>
      </c>
      <c r="AD552" t="s">
        <v>27</v>
      </c>
      <c r="AE552" t="s">
        <v>10330</v>
      </c>
      <c r="AH552" t="s">
        <v>19508</v>
      </c>
      <c r="AI552" t="s">
        <v>4296</v>
      </c>
      <c r="AJ552">
        <v>10320</v>
      </c>
    </row>
    <row r="553" spans="8:36" hidden="1" x14ac:dyDescent="0.3">
      <c r="H553" t="s">
        <v>1263</v>
      </c>
      <c r="I553" t="s">
        <v>1279</v>
      </c>
      <c r="J553" t="s">
        <v>1280</v>
      </c>
      <c r="K553" t="s">
        <v>19100</v>
      </c>
      <c r="L553">
        <v>4889</v>
      </c>
      <c r="M553" t="s">
        <v>27</v>
      </c>
      <c r="N553" t="s">
        <v>1281</v>
      </c>
      <c r="O553" t="s">
        <v>1282</v>
      </c>
      <c r="P553" t="s">
        <v>1283</v>
      </c>
      <c r="Q553">
        <v>2649</v>
      </c>
      <c r="R553" t="s">
        <v>95</v>
      </c>
      <c r="S553" t="s">
        <v>95</v>
      </c>
      <c r="T553" t="str">
        <f>IF(Transcripts[[#This Row],[List?]]="Y", Transcripts[[#This Row],[RefSeq mRNA ID]]&amp;IF(Transcripts[[#This Row],[Preferred?]]="Y", " (Preferred)", ""), "")</f>
        <v>NM_004360.4 (Preferred)</v>
      </c>
      <c r="V553" s="43" t="s">
        <v>18405</v>
      </c>
      <c r="W553" s="43" t="e">
        <f t="array" ref="W553">INDEX(Table6[#Data], MATCH(1, ISNUMBER(SEARCH(Transcripts[[#This Row],[RefSeq mRNA ID]], Table6['#name])), 0), 1)</f>
        <v>#N/A</v>
      </c>
      <c r="X553" s="43"/>
      <c r="Y553" s="43"/>
      <c r="Z553" t="s">
        <v>2850</v>
      </c>
      <c r="AA553" t="s">
        <v>2851</v>
      </c>
      <c r="AB553">
        <v>323</v>
      </c>
      <c r="AC553" t="s">
        <v>2815</v>
      </c>
      <c r="AD553" t="s">
        <v>27</v>
      </c>
      <c r="AE553" t="s">
        <v>10331</v>
      </c>
      <c r="AH553" t="s">
        <v>19509</v>
      </c>
      <c r="AI553" t="s">
        <v>4296</v>
      </c>
      <c r="AJ553">
        <v>10320</v>
      </c>
    </row>
    <row r="554" spans="8:36" hidden="1" x14ac:dyDescent="0.3">
      <c r="H554" t="s">
        <v>1263</v>
      </c>
      <c r="I554" t="s">
        <v>1284</v>
      </c>
      <c r="J554" t="s">
        <v>1285</v>
      </c>
      <c r="L554">
        <v>2567</v>
      </c>
      <c r="M554" t="s">
        <v>27</v>
      </c>
      <c r="N554" t="s">
        <v>1286</v>
      </c>
      <c r="Q554">
        <v>2466</v>
      </c>
      <c r="R554" t="s">
        <v>96</v>
      </c>
      <c r="S554" t="s">
        <v>96</v>
      </c>
      <c r="T554" t="str">
        <f>IF(Transcripts[[#This Row],[List?]]="Y", Transcripts[[#This Row],[RefSeq mRNA ID]]&amp;IF(Transcripts[[#This Row],[Preferred?]]="Y", " (Preferred)", ""), "")</f>
        <v/>
      </c>
      <c r="V554" s="43" t="s">
        <v>18405</v>
      </c>
      <c r="W554" s="43" t="e">
        <f t="array" ref="W554">INDEX(Table6[#Data], MATCH(1, ISNUMBER(SEARCH(Transcripts[[#This Row],[RefSeq mRNA ID]], Table6['#name])), 0), 1)</f>
        <v>#N/A</v>
      </c>
      <c r="X554" s="43"/>
      <c r="Y554" s="43"/>
      <c r="Z554" t="s">
        <v>2816</v>
      </c>
      <c r="AC554" t="s">
        <v>2815</v>
      </c>
      <c r="AD554" t="s">
        <v>27</v>
      </c>
      <c r="AE554" t="s">
        <v>2816</v>
      </c>
      <c r="AH554" t="s">
        <v>19510</v>
      </c>
      <c r="AI554" t="s">
        <v>4296</v>
      </c>
      <c r="AJ554">
        <v>10320</v>
      </c>
    </row>
    <row r="555" spans="8:36" hidden="1" x14ac:dyDescent="0.3">
      <c r="H555" t="s">
        <v>1263</v>
      </c>
      <c r="I555" t="s">
        <v>1264</v>
      </c>
      <c r="J555" t="s">
        <v>1265</v>
      </c>
      <c r="L555">
        <v>4138</v>
      </c>
      <c r="M555" t="s">
        <v>187</v>
      </c>
      <c r="N555" t="s">
        <v>1266</v>
      </c>
      <c r="Q555">
        <v>1614</v>
      </c>
      <c r="R555" t="s">
        <v>96</v>
      </c>
      <c r="S555" t="s">
        <v>96</v>
      </c>
      <c r="T555" t="str">
        <f>IF(Transcripts[[#This Row],[List?]]="Y", Transcripts[[#This Row],[RefSeq mRNA ID]]&amp;IF(Transcripts[[#This Row],[Preferred?]]="Y", " (Preferred)", ""), "")</f>
        <v/>
      </c>
      <c r="V555" s="43" t="s">
        <v>18405</v>
      </c>
      <c r="W555" s="43" t="e">
        <f t="array" ref="W555">INDEX(Table6[#Data], MATCH(1, ISNUMBER(SEARCH(Transcripts[[#This Row],[RefSeq mRNA ID]], Table6['#name])), 0), 1)</f>
        <v>#N/A</v>
      </c>
      <c r="X555" s="43"/>
      <c r="Y555" s="43"/>
      <c r="Z555" t="s">
        <v>2822</v>
      </c>
      <c r="AA555" t="s">
        <v>2823</v>
      </c>
      <c r="AB555">
        <v>1788</v>
      </c>
      <c r="AC555" t="s">
        <v>2815</v>
      </c>
      <c r="AD555" t="s">
        <v>27</v>
      </c>
      <c r="AE555" t="s">
        <v>10332</v>
      </c>
      <c r="AH555" t="s">
        <v>19511</v>
      </c>
      <c r="AI555" t="s">
        <v>4296</v>
      </c>
      <c r="AJ555">
        <v>10320</v>
      </c>
    </row>
    <row r="556" spans="8:36" hidden="1" x14ac:dyDescent="0.3">
      <c r="H556" t="s">
        <v>1263</v>
      </c>
      <c r="I556" t="s">
        <v>1267</v>
      </c>
      <c r="J556" t="s">
        <v>1268</v>
      </c>
      <c r="L556">
        <v>2661</v>
      </c>
      <c r="M556" t="s">
        <v>187</v>
      </c>
      <c r="N556" t="s">
        <v>1269</v>
      </c>
      <c r="Q556">
        <v>1245</v>
      </c>
      <c r="R556" t="s">
        <v>96</v>
      </c>
      <c r="S556" t="s">
        <v>96</v>
      </c>
      <c r="T556" t="str">
        <f>IF(Transcripts[[#This Row],[List?]]="Y", Transcripts[[#This Row],[RefSeq mRNA ID]]&amp;IF(Transcripts[[#This Row],[Preferred?]]="Y", " (Preferred)", ""), "")</f>
        <v/>
      </c>
      <c r="V556" s="43" t="s">
        <v>18405</v>
      </c>
      <c r="W556" s="43" t="e">
        <f t="array" ref="W556">INDEX(Table6[#Data], MATCH(1, ISNUMBER(SEARCH(Transcripts[[#This Row],[RefSeq mRNA ID]], Table6['#name])), 0), 1)</f>
        <v>#N/A</v>
      </c>
      <c r="X556" s="43"/>
      <c r="Y556" s="43"/>
      <c r="Z556" t="s">
        <v>2832</v>
      </c>
      <c r="AA556" t="s">
        <v>2833</v>
      </c>
      <c r="AB556">
        <v>1452</v>
      </c>
      <c r="AC556" t="s">
        <v>2815</v>
      </c>
      <c r="AD556" t="s">
        <v>27</v>
      </c>
      <c r="AE556" t="s">
        <v>10333</v>
      </c>
      <c r="AH556" t="s">
        <v>19512</v>
      </c>
      <c r="AI556" t="s">
        <v>4296</v>
      </c>
      <c r="AJ556">
        <v>10320</v>
      </c>
    </row>
    <row r="557" spans="8:36" hidden="1" x14ac:dyDescent="0.3">
      <c r="H557" t="s">
        <v>1263</v>
      </c>
      <c r="I557" t="s">
        <v>1270</v>
      </c>
      <c r="J557" t="s">
        <v>1271</v>
      </c>
      <c r="L557">
        <v>736</v>
      </c>
      <c r="M557" t="s">
        <v>187</v>
      </c>
      <c r="N557" t="s">
        <v>1272</v>
      </c>
      <c r="Q557">
        <v>466</v>
      </c>
      <c r="R557" t="s">
        <v>96</v>
      </c>
      <c r="S557" t="s">
        <v>96</v>
      </c>
      <c r="T557" t="str">
        <f>IF(Transcripts[[#This Row],[List?]]="Y", Transcripts[[#This Row],[RefSeq mRNA ID]]&amp;IF(Transcripts[[#This Row],[Preferred?]]="Y", " (Preferred)", ""), "")</f>
        <v/>
      </c>
      <c r="V557" s="43" t="s">
        <v>18405</v>
      </c>
      <c r="W557" s="43" t="e">
        <f t="array" ref="W557">INDEX(Table6[#Data], MATCH(1, ISNUMBER(SEARCH(Transcripts[[#This Row],[RefSeq mRNA ID]], Table6['#name])), 0), 1)</f>
        <v>#N/A</v>
      </c>
      <c r="X557" s="43"/>
      <c r="Y557" s="43"/>
      <c r="Z557" t="s">
        <v>2829</v>
      </c>
      <c r="AA557" t="s">
        <v>2830</v>
      </c>
      <c r="AB557">
        <v>1788</v>
      </c>
      <c r="AC557" t="s">
        <v>2815</v>
      </c>
      <c r="AD557" t="s">
        <v>27</v>
      </c>
      <c r="AE557" t="s">
        <v>10334</v>
      </c>
      <c r="AH557" t="s">
        <v>19513</v>
      </c>
      <c r="AI557" t="s">
        <v>4296</v>
      </c>
      <c r="AJ557">
        <v>10320</v>
      </c>
    </row>
    <row r="558" spans="8:36" hidden="1" x14ac:dyDescent="0.3">
      <c r="H558" t="s">
        <v>1263</v>
      </c>
      <c r="I558" t="s">
        <v>1273</v>
      </c>
      <c r="L558">
        <v>2759</v>
      </c>
      <c r="M558" t="s">
        <v>193</v>
      </c>
      <c r="N558" t="s">
        <v>1274</v>
      </c>
      <c r="Q558">
        <v>0</v>
      </c>
      <c r="R558" t="s">
        <v>96</v>
      </c>
      <c r="S558" t="s">
        <v>96</v>
      </c>
      <c r="T558" t="str">
        <f>IF(Transcripts[[#This Row],[List?]]="Y", Transcripts[[#This Row],[RefSeq mRNA ID]]&amp;IF(Transcripts[[#This Row],[Preferred?]]="Y", " (Preferred)", ""), "")</f>
        <v/>
      </c>
      <c r="V558" s="43" t="s">
        <v>18405</v>
      </c>
      <c r="W558" s="43" t="e">
        <f t="array" ref="W558">INDEX(Table6[#Data], MATCH(1, ISNUMBER(SEARCH(Transcripts[[#This Row],[RefSeq mRNA ID]], Table6['#name])), 0), 1)</f>
        <v>#N/A</v>
      </c>
      <c r="X558" s="43"/>
      <c r="Y558" s="43"/>
      <c r="Z558" t="s">
        <v>485</v>
      </c>
      <c r="AA558" t="s">
        <v>486</v>
      </c>
      <c r="AB558">
        <v>4108</v>
      </c>
      <c r="AC558" t="s">
        <v>461</v>
      </c>
      <c r="AD558" t="s">
        <v>27</v>
      </c>
      <c r="AE558" t="s">
        <v>10335</v>
      </c>
      <c r="AH558" t="s">
        <v>19514</v>
      </c>
      <c r="AI558" t="s">
        <v>4296</v>
      </c>
      <c r="AJ558">
        <v>10320</v>
      </c>
    </row>
    <row r="559" spans="8:36" hidden="1" x14ac:dyDescent="0.3">
      <c r="H559" t="s">
        <v>1263</v>
      </c>
      <c r="I559" t="s">
        <v>1275</v>
      </c>
      <c r="L559">
        <v>969</v>
      </c>
      <c r="M559" t="s">
        <v>193</v>
      </c>
      <c r="N559" t="s">
        <v>1276</v>
      </c>
      <c r="Q559">
        <v>0</v>
      </c>
      <c r="R559" t="s">
        <v>96</v>
      </c>
      <c r="S559" t="s">
        <v>96</v>
      </c>
      <c r="T559" t="str">
        <f>IF(Transcripts[[#This Row],[List?]]="Y", Transcripts[[#This Row],[RefSeq mRNA ID]]&amp;IF(Transcripts[[#This Row],[Preferred?]]="Y", " (Preferred)", ""), "")</f>
        <v/>
      </c>
      <c r="V559" s="43" t="s">
        <v>18405</v>
      </c>
      <c r="W559" s="43" t="e">
        <f t="array" ref="W559">INDEX(Table6[#Data], MATCH(1, ISNUMBER(SEARCH(Transcripts[[#This Row],[RefSeq mRNA ID]], Table6['#name])), 0), 1)</f>
        <v>#N/A</v>
      </c>
      <c r="X559" s="43"/>
      <c r="Y559" s="43"/>
      <c r="Z559" t="s">
        <v>491</v>
      </c>
      <c r="AA559" t="s">
        <v>492</v>
      </c>
      <c r="AB559">
        <v>463</v>
      </c>
      <c r="AC559" t="s">
        <v>461</v>
      </c>
      <c r="AD559" t="s">
        <v>27</v>
      </c>
      <c r="AE559" t="s">
        <v>10336</v>
      </c>
      <c r="AH559" t="s">
        <v>19515</v>
      </c>
      <c r="AI559" t="s">
        <v>4296</v>
      </c>
      <c r="AJ559">
        <v>10320</v>
      </c>
    </row>
    <row r="560" spans="8:36" hidden="1" x14ac:dyDescent="0.3">
      <c r="H560" t="s">
        <v>1263</v>
      </c>
      <c r="I560" t="s">
        <v>1277</v>
      </c>
      <c r="L560">
        <v>581</v>
      </c>
      <c r="M560" t="s">
        <v>193</v>
      </c>
      <c r="N560" t="s">
        <v>1278</v>
      </c>
      <c r="Q560">
        <v>0</v>
      </c>
      <c r="R560" t="s">
        <v>96</v>
      </c>
      <c r="S560" t="s">
        <v>96</v>
      </c>
      <c r="T560" t="str">
        <f>IF(Transcripts[[#This Row],[List?]]="Y", Transcripts[[#This Row],[RefSeq mRNA ID]]&amp;IF(Transcripts[[#This Row],[Preferred?]]="Y", " (Preferred)", ""), "")</f>
        <v/>
      </c>
      <c r="V560" s="43" t="s">
        <v>18405</v>
      </c>
      <c r="W560" s="43" t="e">
        <f t="array" ref="W560">INDEX(Table6[#Data], MATCH(1, ISNUMBER(SEARCH(Transcripts[[#This Row],[RefSeq mRNA ID]], Table6['#name])), 0), 1)</f>
        <v>#N/A</v>
      </c>
      <c r="X560" s="43"/>
      <c r="Y560" s="43"/>
      <c r="Z560" t="s">
        <v>497</v>
      </c>
      <c r="AA560" t="s">
        <v>498</v>
      </c>
      <c r="AB560">
        <v>280</v>
      </c>
      <c r="AC560" t="s">
        <v>461</v>
      </c>
      <c r="AD560" t="s">
        <v>27</v>
      </c>
      <c r="AE560" t="s">
        <v>10337</v>
      </c>
      <c r="AH560" t="s">
        <v>19516</v>
      </c>
      <c r="AI560" t="s">
        <v>4296</v>
      </c>
      <c r="AJ560">
        <v>10320</v>
      </c>
    </row>
    <row r="561" spans="8:36" hidden="1" x14ac:dyDescent="0.3">
      <c r="H561" t="s">
        <v>1263</v>
      </c>
      <c r="I561" t="s">
        <v>1287</v>
      </c>
      <c r="L561">
        <v>952</v>
      </c>
      <c r="M561" t="s">
        <v>210</v>
      </c>
      <c r="N561" t="s">
        <v>1288</v>
      </c>
      <c r="Q561">
        <v>0</v>
      </c>
      <c r="R561" t="s">
        <v>96</v>
      </c>
      <c r="S561" t="s">
        <v>96</v>
      </c>
      <c r="T561" t="str">
        <f>IF(Transcripts[[#This Row],[List?]]="Y", Transcripts[[#This Row],[RefSeq mRNA ID]]&amp;IF(Transcripts[[#This Row],[Preferred?]]="Y", " (Preferred)", ""), "")</f>
        <v/>
      </c>
      <c r="V561" s="43" t="s">
        <v>18405</v>
      </c>
      <c r="W561" s="43" t="e">
        <f t="array" ref="W561">INDEX(Table6[#Data], MATCH(1, ISNUMBER(SEARCH(Transcripts[[#This Row],[RefSeq mRNA ID]], Table6['#name])), 0), 1)</f>
        <v>#N/A</v>
      </c>
      <c r="X561" s="43"/>
      <c r="Y561" s="43"/>
      <c r="Z561" t="s">
        <v>502</v>
      </c>
      <c r="AC561" t="s">
        <v>461</v>
      </c>
      <c r="AD561" t="s">
        <v>27</v>
      </c>
      <c r="AE561" t="s">
        <v>502</v>
      </c>
      <c r="AH561" t="s">
        <v>19517</v>
      </c>
      <c r="AI561" t="s">
        <v>4296</v>
      </c>
      <c r="AJ561">
        <v>10320</v>
      </c>
    </row>
    <row r="562" spans="8:36" hidden="1" x14ac:dyDescent="0.3">
      <c r="H562" t="s">
        <v>1263</v>
      </c>
      <c r="I562" t="s">
        <v>1289</v>
      </c>
      <c r="L562">
        <v>352</v>
      </c>
      <c r="M562" t="s">
        <v>210</v>
      </c>
      <c r="N562" t="s">
        <v>1290</v>
      </c>
      <c r="Q562">
        <v>0</v>
      </c>
      <c r="R562" t="s">
        <v>96</v>
      </c>
      <c r="S562" t="s">
        <v>96</v>
      </c>
      <c r="T562" t="str">
        <f>IF(Transcripts[[#This Row],[List?]]="Y", Transcripts[[#This Row],[RefSeq mRNA ID]]&amp;IF(Transcripts[[#This Row],[Preferred?]]="Y", " (Preferred)", ""), "")</f>
        <v/>
      </c>
      <c r="V562" s="43" t="s">
        <v>18405</v>
      </c>
      <c r="W562" s="43" t="e">
        <f t="array" ref="W562">INDEX(Table6[#Data], MATCH(1, ISNUMBER(SEARCH(Transcripts[[#This Row],[RefSeq mRNA ID]], Table6['#name])), 0), 1)</f>
        <v>#N/A</v>
      </c>
      <c r="X562" s="43"/>
      <c r="Y562" s="43"/>
      <c r="Z562" t="s">
        <v>482</v>
      </c>
      <c r="AA562" t="s">
        <v>483</v>
      </c>
      <c r="AB562">
        <v>9171</v>
      </c>
      <c r="AC562" t="s">
        <v>461</v>
      </c>
      <c r="AD562" t="s">
        <v>27</v>
      </c>
      <c r="AE562" t="s">
        <v>10338</v>
      </c>
      <c r="AH562" t="s">
        <v>19518</v>
      </c>
      <c r="AI562" t="s">
        <v>4296</v>
      </c>
      <c r="AJ562">
        <v>10320</v>
      </c>
    </row>
    <row r="563" spans="8:36" hidden="1" x14ac:dyDescent="0.3">
      <c r="H563" t="s">
        <v>1263</v>
      </c>
      <c r="I563" t="s">
        <v>1291</v>
      </c>
      <c r="L563">
        <v>282</v>
      </c>
      <c r="M563" t="s">
        <v>210</v>
      </c>
      <c r="N563" t="s">
        <v>1292</v>
      </c>
      <c r="Q563">
        <v>0</v>
      </c>
      <c r="R563" t="s">
        <v>96</v>
      </c>
      <c r="S563" t="s">
        <v>96</v>
      </c>
      <c r="T563" t="str">
        <f>IF(Transcripts[[#This Row],[List?]]="Y", Transcripts[[#This Row],[RefSeq mRNA ID]]&amp;IF(Transcripts[[#This Row],[Preferred?]]="Y", " (Preferred)", ""), "")</f>
        <v/>
      </c>
      <c r="V563" s="43" t="s">
        <v>18405</v>
      </c>
      <c r="W563" s="43" t="e">
        <f t="array" ref="W563">INDEX(Table6[#Data], MATCH(1, ISNUMBER(SEARCH(Transcripts[[#This Row],[RefSeq mRNA ID]], Table6['#name])), 0), 1)</f>
        <v>#N/A</v>
      </c>
      <c r="X563" s="43"/>
      <c r="Y563" s="43"/>
      <c r="Z563" t="s">
        <v>516</v>
      </c>
      <c r="AC563" t="s">
        <v>461</v>
      </c>
      <c r="AD563" t="s">
        <v>27</v>
      </c>
      <c r="AE563" t="s">
        <v>516</v>
      </c>
      <c r="AH563" t="s">
        <v>19519</v>
      </c>
      <c r="AI563" t="s">
        <v>4296</v>
      </c>
      <c r="AJ563">
        <v>10320</v>
      </c>
    </row>
    <row r="564" spans="8:36" hidden="1" x14ac:dyDescent="0.3">
      <c r="H564" t="s">
        <v>1293</v>
      </c>
      <c r="I564" t="s">
        <v>1303</v>
      </c>
      <c r="J564" t="s">
        <v>1304</v>
      </c>
      <c r="K564" t="s">
        <v>19102</v>
      </c>
      <c r="L564">
        <v>8336</v>
      </c>
      <c r="M564" t="s">
        <v>27</v>
      </c>
      <c r="N564" t="s">
        <v>1305</v>
      </c>
      <c r="P564" t="s">
        <v>1306</v>
      </c>
      <c r="Q564">
        <v>4473</v>
      </c>
      <c r="R564" t="s">
        <v>95</v>
      </c>
      <c r="S564" t="s">
        <v>95</v>
      </c>
      <c r="T564" t="str">
        <f>IF(Transcripts[[#This Row],[List?]]="Y", Transcripts[[#This Row],[RefSeq mRNA ID]]&amp;IF(Transcripts[[#This Row],[Preferred?]]="Y", " (Preferred)", ""), "")</f>
        <v>NM_016507.3 (Preferred)</v>
      </c>
      <c r="V564" s="43" t="s">
        <v>18406</v>
      </c>
      <c r="W564" s="43" t="e">
        <f t="array" ref="W564">INDEX(Table6[#Data], MATCH(1, ISNUMBER(SEARCH(Transcripts[[#This Row],[RefSeq mRNA ID]], Table6['#name])), 0), 1)</f>
        <v>#N/A</v>
      </c>
      <c r="X564" s="43"/>
      <c r="Y564" s="43"/>
      <c r="Z564" t="s">
        <v>494</v>
      </c>
      <c r="AA564" t="s">
        <v>495</v>
      </c>
      <c r="AB564">
        <v>405</v>
      </c>
      <c r="AC564" t="s">
        <v>461</v>
      </c>
      <c r="AD564" t="s">
        <v>27</v>
      </c>
      <c r="AE564" t="s">
        <v>10339</v>
      </c>
      <c r="AH564" t="s">
        <v>19520</v>
      </c>
      <c r="AI564" t="s">
        <v>4296</v>
      </c>
      <c r="AJ564">
        <v>10320</v>
      </c>
    </row>
    <row r="565" spans="8:36" hidden="1" x14ac:dyDescent="0.3">
      <c r="H565" t="s">
        <v>1293</v>
      </c>
      <c r="I565" t="s">
        <v>1307</v>
      </c>
      <c r="J565" t="s">
        <v>1308</v>
      </c>
      <c r="K565" t="s">
        <v>19101</v>
      </c>
      <c r="L565">
        <v>5918</v>
      </c>
      <c r="M565" t="s">
        <v>27</v>
      </c>
      <c r="N565" t="s">
        <v>1309</v>
      </c>
      <c r="P565" t="s">
        <v>1310</v>
      </c>
      <c r="Q565">
        <v>4446</v>
      </c>
      <c r="R565" t="s">
        <v>96</v>
      </c>
      <c r="S565" t="s">
        <v>95</v>
      </c>
      <c r="T565" t="str">
        <f>IF(Transcripts[[#This Row],[List?]]="Y", Transcripts[[#This Row],[RefSeq mRNA ID]]&amp;IF(Transcripts[[#This Row],[Preferred?]]="Y", " (Preferred)", ""), "")</f>
        <v>NM_015083.2</v>
      </c>
      <c r="V565" s="43" t="s">
        <v>18406</v>
      </c>
      <c r="W565" s="43" t="e">
        <f t="array" ref="W565">INDEX(Table6[#Data], MATCH(1, ISNUMBER(SEARCH(Transcripts[[#This Row],[RefSeq mRNA ID]], Table6['#name])), 0), 1)</f>
        <v>#N/A</v>
      </c>
      <c r="X565" s="43"/>
      <c r="Y565" s="43"/>
      <c r="Z565" t="s">
        <v>473</v>
      </c>
      <c r="AC565" t="s">
        <v>461</v>
      </c>
      <c r="AD565" t="s">
        <v>27</v>
      </c>
      <c r="AE565" t="s">
        <v>473</v>
      </c>
      <c r="AH565" t="s">
        <v>19521</v>
      </c>
      <c r="AI565" t="s">
        <v>4296</v>
      </c>
      <c r="AJ565">
        <v>10320</v>
      </c>
    </row>
    <row r="566" spans="8:36" hidden="1" x14ac:dyDescent="0.3">
      <c r="H566" t="s">
        <v>1293</v>
      </c>
      <c r="I566" t="s">
        <v>1311</v>
      </c>
      <c r="J566" t="s">
        <v>1312</v>
      </c>
      <c r="L566">
        <v>4165</v>
      </c>
      <c r="M566" t="s">
        <v>27</v>
      </c>
      <c r="N566" t="s">
        <v>1313</v>
      </c>
      <c r="Q566">
        <v>3604</v>
      </c>
      <c r="R566" t="s">
        <v>96</v>
      </c>
      <c r="S566" t="s">
        <v>96</v>
      </c>
      <c r="T566" t="str">
        <f>IF(Transcripts[[#This Row],[List?]]="Y", Transcripts[[#This Row],[RefSeq mRNA ID]]&amp;IF(Transcripts[[#This Row],[Preferred?]]="Y", " (Preferred)", ""), "")</f>
        <v/>
      </c>
      <c r="V566" s="43" t="s">
        <v>18406</v>
      </c>
      <c r="W566" s="43" t="e">
        <f t="array" ref="W566">INDEX(Table6[#Data], MATCH(1, ISNUMBER(SEARCH(Transcripts[[#This Row],[RefSeq mRNA ID]], Table6['#name])), 0), 1)</f>
        <v>#N/A</v>
      </c>
      <c r="X566" s="43"/>
      <c r="Y566" s="43"/>
      <c r="Z566" t="s">
        <v>475</v>
      </c>
      <c r="AC566" t="s">
        <v>461</v>
      </c>
      <c r="AD566" t="s">
        <v>27</v>
      </c>
      <c r="AE566" t="s">
        <v>475</v>
      </c>
      <c r="AH566" t="s">
        <v>19522</v>
      </c>
      <c r="AI566" t="s">
        <v>4341</v>
      </c>
      <c r="AJ566">
        <v>22806</v>
      </c>
    </row>
    <row r="567" spans="8:36" hidden="1" x14ac:dyDescent="0.3">
      <c r="H567" t="s">
        <v>1293</v>
      </c>
      <c r="I567" t="s">
        <v>1294</v>
      </c>
      <c r="J567" t="s">
        <v>1295</v>
      </c>
      <c r="L567">
        <v>871</v>
      </c>
      <c r="M567" t="s">
        <v>187</v>
      </c>
      <c r="N567" t="s">
        <v>1296</v>
      </c>
      <c r="Q567">
        <v>479</v>
      </c>
      <c r="R567" t="s">
        <v>96</v>
      </c>
      <c r="S567" t="s">
        <v>96</v>
      </c>
      <c r="T567" t="str">
        <f>IF(Transcripts[[#This Row],[List?]]="Y", Transcripts[[#This Row],[RefSeq mRNA ID]]&amp;IF(Transcripts[[#This Row],[Preferred?]]="Y", " (Preferred)", ""), "")</f>
        <v/>
      </c>
      <c r="V567" s="43" t="s">
        <v>18406</v>
      </c>
      <c r="W567" s="43" t="e">
        <f t="array" ref="W567">INDEX(Table6[#Data], MATCH(1, ISNUMBER(SEARCH(Transcripts[[#This Row],[RefSeq mRNA ID]], Table6['#name])), 0), 1)</f>
        <v>#N/A</v>
      </c>
      <c r="X567" s="43"/>
      <c r="Y567" s="43"/>
      <c r="Z567" t="s">
        <v>471</v>
      </c>
      <c r="AC567" t="s">
        <v>461</v>
      </c>
      <c r="AD567" t="s">
        <v>27</v>
      </c>
      <c r="AE567" t="s">
        <v>471</v>
      </c>
      <c r="AH567" t="s">
        <v>19523</v>
      </c>
      <c r="AI567" t="s">
        <v>4341</v>
      </c>
      <c r="AJ567">
        <v>22806</v>
      </c>
    </row>
    <row r="568" spans="8:36" hidden="1" x14ac:dyDescent="0.3">
      <c r="H568" t="s">
        <v>1293</v>
      </c>
      <c r="I568" t="s">
        <v>1297</v>
      </c>
      <c r="L568">
        <v>586</v>
      </c>
      <c r="M568" t="s">
        <v>193</v>
      </c>
      <c r="N568" t="s">
        <v>1298</v>
      </c>
      <c r="Q568">
        <v>0</v>
      </c>
      <c r="R568" t="s">
        <v>96</v>
      </c>
      <c r="S568" t="s">
        <v>96</v>
      </c>
      <c r="T568" t="str">
        <f>IF(Transcripts[[#This Row],[List?]]="Y", Transcripts[[#This Row],[RefSeq mRNA ID]]&amp;IF(Transcripts[[#This Row],[Preferred?]]="Y", " (Preferred)", ""), "")</f>
        <v/>
      </c>
      <c r="V568" s="43" t="s">
        <v>18406</v>
      </c>
      <c r="W568" s="43" t="e">
        <f t="array" ref="W568">INDEX(Table6[#Data], MATCH(1, ISNUMBER(SEARCH(Transcripts[[#This Row],[RefSeq mRNA ID]], Table6['#name])), 0), 1)</f>
        <v>#N/A</v>
      </c>
      <c r="X568" s="43"/>
      <c r="Y568" s="43"/>
      <c r="Z568" t="s">
        <v>506</v>
      </c>
      <c r="AC568" t="s">
        <v>461</v>
      </c>
      <c r="AD568" t="s">
        <v>27</v>
      </c>
      <c r="AE568" t="s">
        <v>506</v>
      </c>
      <c r="AH568" t="s">
        <v>19524</v>
      </c>
      <c r="AI568" t="s">
        <v>4341</v>
      </c>
      <c r="AJ568">
        <v>22806</v>
      </c>
    </row>
    <row r="569" spans="8:36" hidden="1" x14ac:dyDescent="0.3">
      <c r="H569" t="s">
        <v>1293</v>
      </c>
      <c r="I569" t="s">
        <v>1299</v>
      </c>
      <c r="L569">
        <v>559</v>
      </c>
      <c r="M569" t="s">
        <v>193</v>
      </c>
      <c r="N569" t="s">
        <v>1300</v>
      </c>
      <c r="Q569">
        <v>0</v>
      </c>
      <c r="R569" t="s">
        <v>96</v>
      </c>
      <c r="S569" t="s">
        <v>96</v>
      </c>
      <c r="T569" t="str">
        <f>IF(Transcripts[[#This Row],[List?]]="Y", Transcripts[[#This Row],[RefSeq mRNA ID]]&amp;IF(Transcripts[[#This Row],[Preferred?]]="Y", " (Preferred)", ""), "")</f>
        <v/>
      </c>
      <c r="V569" s="43" t="s">
        <v>18406</v>
      </c>
      <c r="W569" s="43" t="e">
        <f t="array" ref="W569">INDEX(Table6[#Data], MATCH(1, ISNUMBER(SEARCH(Transcripts[[#This Row],[RefSeq mRNA ID]], Table6['#name])), 0), 1)</f>
        <v>#N/A</v>
      </c>
      <c r="X569" s="43"/>
      <c r="Y569" s="43"/>
      <c r="Z569" t="s">
        <v>500</v>
      </c>
      <c r="AC569" t="s">
        <v>461</v>
      </c>
      <c r="AD569" t="s">
        <v>27</v>
      </c>
      <c r="AE569" t="s">
        <v>500</v>
      </c>
      <c r="AH569" t="s">
        <v>19525</v>
      </c>
      <c r="AI569" t="s">
        <v>4341</v>
      </c>
      <c r="AJ569">
        <v>22806</v>
      </c>
    </row>
    <row r="570" spans="8:36" hidden="1" x14ac:dyDescent="0.3">
      <c r="H570" t="s">
        <v>1293</v>
      </c>
      <c r="I570" t="s">
        <v>1301</v>
      </c>
      <c r="L570">
        <v>555</v>
      </c>
      <c r="M570" t="s">
        <v>193</v>
      </c>
      <c r="N570" t="s">
        <v>1302</v>
      </c>
      <c r="Q570">
        <v>0</v>
      </c>
      <c r="R570" t="s">
        <v>96</v>
      </c>
      <c r="S570" t="s">
        <v>96</v>
      </c>
      <c r="T570" t="str">
        <f>IF(Transcripts[[#This Row],[List?]]="Y", Transcripts[[#This Row],[RefSeq mRNA ID]]&amp;IF(Transcripts[[#This Row],[Preferred?]]="Y", " (Preferred)", ""), "")</f>
        <v/>
      </c>
      <c r="V570" s="43" t="s">
        <v>18406</v>
      </c>
      <c r="W570" s="43" t="e">
        <f t="array" ref="W570">INDEX(Table6[#Data], MATCH(1, ISNUMBER(SEARCH(Transcripts[[#This Row],[RefSeq mRNA ID]], Table6['#name])), 0), 1)</f>
        <v>#N/A</v>
      </c>
      <c r="X570" s="43"/>
      <c r="Y570" s="43"/>
      <c r="Z570" t="s">
        <v>488</v>
      </c>
      <c r="AA570" t="s">
        <v>489</v>
      </c>
      <c r="AB570">
        <v>468</v>
      </c>
      <c r="AC570" t="s">
        <v>461</v>
      </c>
      <c r="AD570" t="s">
        <v>27</v>
      </c>
      <c r="AE570" t="s">
        <v>10340</v>
      </c>
      <c r="AH570" t="s">
        <v>19526</v>
      </c>
      <c r="AI570" t="s">
        <v>4341</v>
      </c>
      <c r="AJ570">
        <v>22806</v>
      </c>
    </row>
    <row r="571" spans="8:36" hidden="1" x14ac:dyDescent="0.3">
      <c r="H571" t="s">
        <v>1293</v>
      </c>
      <c r="I571" t="s">
        <v>1314</v>
      </c>
      <c r="L571">
        <v>2036</v>
      </c>
      <c r="M571" t="s">
        <v>210</v>
      </c>
      <c r="N571" t="s">
        <v>1315</v>
      </c>
      <c r="Q571">
        <v>0</v>
      </c>
      <c r="R571" t="s">
        <v>96</v>
      </c>
      <c r="S571" t="s">
        <v>96</v>
      </c>
      <c r="T571" t="str">
        <f>IF(Transcripts[[#This Row],[List?]]="Y", Transcripts[[#This Row],[RefSeq mRNA ID]]&amp;IF(Transcripts[[#This Row],[Preferred?]]="Y", " (Preferred)", ""), "")</f>
        <v/>
      </c>
      <c r="V571" s="43" t="s">
        <v>18406</v>
      </c>
      <c r="W571" s="43" t="e">
        <f t="array" ref="W571">INDEX(Table6[#Data], MATCH(1, ISNUMBER(SEARCH(Transcripts[[#This Row],[RefSeq mRNA ID]], Table6['#name])), 0), 1)</f>
        <v>#N/A</v>
      </c>
      <c r="X571" s="43"/>
      <c r="Y571" s="43"/>
      <c r="Z571" t="s">
        <v>518</v>
      </c>
      <c r="AC571" t="s">
        <v>461</v>
      </c>
      <c r="AD571" t="s">
        <v>27</v>
      </c>
      <c r="AE571" t="s">
        <v>518</v>
      </c>
      <c r="AH571" t="s">
        <v>19527</v>
      </c>
      <c r="AI571" t="s">
        <v>4341</v>
      </c>
      <c r="AJ571">
        <v>22806</v>
      </c>
    </row>
    <row r="572" spans="8:36" hidden="1" x14ac:dyDescent="0.3">
      <c r="H572" t="s">
        <v>1293</v>
      </c>
      <c r="I572" t="s">
        <v>1316</v>
      </c>
      <c r="L572">
        <v>1963</v>
      </c>
      <c r="M572" t="s">
        <v>210</v>
      </c>
      <c r="N572" t="s">
        <v>1317</v>
      </c>
      <c r="Q572">
        <v>0</v>
      </c>
      <c r="R572" t="s">
        <v>96</v>
      </c>
      <c r="S572" t="s">
        <v>96</v>
      </c>
      <c r="T572" t="str">
        <f>IF(Transcripts[[#This Row],[List?]]="Y", Transcripts[[#This Row],[RefSeq mRNA ID]]&amp;IF(Transcripts[[#This Row],[Preferred?]]="Y", " (Preferred)", ""), "")</f>
        <v/>
      </c>
      <c r="V572" s="43" t="s">
        <v>18406</v>
      </c>
      <c r="W572" s="43" t="e">
        <f t="array" ref="W572">INDEX(Table6[#Data], MATCH(1, ISNUMBER(SEARCH(Transcripts[[#This Row],[RefSeq mRNA ID]], Table6['#name])), 0), 1)</f>
        <v>#N/A</v>
      </c>
      <c r="X572" s="43"/>
      <c r="Y572" s="43"/>
      <c r="Z572" t="s">
        <v>504</v>
      </c>
      <c r="AC572" t="s">
        <v>461</v>
      </c>
      <c r="AD572" t="s">
        <v>27</v>
      </c>
      <c r="AE572" t="s">
        <v>504</v>
      </c>
      <c r="AH572" t="s">
        <v>19528</v>
      </c>
      <c r="AI572" t="s">
        <v>4341</v>
      </c>
      <c r="AJ572">
        <v>22806</v>
      </c>
    </row>
    <row r="573" spans="8:36" hidden="1" x14ac:dyDescent="0.3">
      <c r="H573" t="s">
        <v>1293</v>
      </c>
      <c r="I573" t="s">
        <v>1318</v>
      </c>
      <c r="L573">
        <v>436</v>
      </c>
      <c r="M573" t="s">
        <v>210</v>
      </c>
      <c r="N573" t="s">
        <v>1319</v>
      </c>
      <c r="Q573">
        <v>0</v>
      </c>
      <c r="R573" t="s">
        <v>96</v>
      </c>
      <c r="S573" t="s">
        <v>96</v>
      </c>
      <c r="T573" t="str">
        <f>IF(Transcripts[[#This Row],[List?]]="Y", Transcripts[[#This Row],[RefSeq mRNA ID]]&amp;IF(Transcripts[[#This Row],[Preferred?]]="Y", " (Preferred)", ""), "")</f>
        <v/>
      </c>
      <c r="V573" s="43" t="s">
        <v>18406</v>
      </c>
      <c r="W573" s="43" t="e">
        <f t="array" ref="W573">INDEX(Table6[#Data], MATCH(1, ISNUMBER(SEARCH(Transcripts[[#This Row],[RefSeq mRNA ID]], Table6['#name])), 0), 1)</f>
        <v>#N/A</v>
      </c>
      <c r="X573" s="43"/>
      <c r="Y573" s="43"/>
      <c r="Z573" t="s">
        <v>510</v>
      </c>
      <c r="AC573" t="s">
        <v>461</v>
      </c>
      <c r="AD573" t="s">
        <v>27</v>
      </c>
      <c r="AE573" t="s">
        <v>510</v>
      </c>
      <c r="AH573" t="s">
        <v>19529</v>
      </c>
      <c r="AI573" t="s">
        <v>4341</v>
      </c>
      <c r="AJ573">
        <v>22806</v>
      </c>
    </row>
    <row r="574" spans="8:36" hidden="1" x14ac:dyDescent="0.3">
      <c r="H574" t="s">
        <v>1320</v>
      </c>
      <c r="I574" t="s">
        <v>1329</v>
      </c>
      <c r="J574" t="s">
        <v>1330</v>
      </c>
      <c r="K574" t="s">
        <v>19103</v>
      </c>
      <c r="L574">
        <v>2076</v>
      </c>
      <c r="M574" t="s">
        <v>27</v>
      </c>
      <c r="N574" t="s">
        <v>1331</v>
      </c>
      <c r="P574" t="s">
        <v>1332</v>
      </c>
      <c r="Q574">
        <v>912</v>
      </c>
      <c r="R574" t="s">
        <v>95</v>
      </c>
      <c r="S574" t="s">
        <v>95</v>
      </c>
      <c r="T574" t="str">
        <f>IF(Transcripts[[#This Row],[List?]]="Y", Transcripts[[#This Row],[RefSeq mRNA ID]]&amp;IF(Transcripts[[#This Row],[Preferred?]]="Y", " (Preferred)", ""), "")</f>
        <v>NM_000075.3 (Preferred)</v>
      </c>
      <c r="V574" s="43" t="s">
        <v>18407</v>
      </c>
      <c r="W574" s="43" t="e">
        <f t="array" ref="W574">INDEX(Table6[#Data], MATCH(1, ISNUMBER(SEARCH(Transcripts[[#This Row],[RefSeq mRNA ID]], Table6['#name])), 0), 1)</f>
        <v>#N/A</v>
      </c>
      <c r="X574" s="43"/>
      <c r="Y574" s="43"/>
      <c r="Z574" t="s">
        <v>462</v>
      </c>
      <c r="AA574" t="s">
        <v>463</v>
      </c>
      <c r="AB574">
        <v>233</v>
      </c>
      <c r="AC574" t="s">
        <v>461</v>
      </c>
      <c r="AD574" t="s">
        <v>27</v>
      </c>
      <c r="AE574" t="s">
        <v>10341</v>
      </c>
      <c r="AH574" t="s">
        <v>19530</v>
      </c>
      <c r="AI574" t="s">
        <v>4341</v>
      </c>
      <c r="AJ574">
        <v>22806</v>
      </c>
    </row>
    <row r="575" spans="8:36" hidden="1" x14ac:dyDescent="0.3">
      <c r="H575" t="s">
        <v>1320</v>
      </c>
      <c r="I575" t="s">
        <v>1342</v>
      </c>
      <c r="J575" t="s">
        <v>1343</v>
      </c>
      <c r="L575">
        <v>776</v>
      </c>
      <c r="M575" t="s">
        <v>27</v>
      </c>
      <c r="N575" t="s">
        <v>1344</v>
      </c>
      <c r="Q575">
        <v>624</v>
      </c>
      <c r="R575" t="s">
        <v>96</v>
      </c>
      <c r="S575" t="s">
        <v>96</v>
      </c>
      <c r="T575" t="str">
        <f>IF(Transcripts[[#This Row],[List?]]="Y", Transcripts[[#This Row],[RefSeq mRNA ID]]&amp;IF(Transcripts[[#This Row],[Preferred?]]="Y", " (Preferred)", ""), "")</f>
        <v/>
      </c>
      <c r="V575" s="43" t="s">
        <v>18407</v>
      </c>
      <c r="W575" s="43" t="e">
        <f t="array" ref="W575">INDEX(Table6[#Data], MATCH(1, ISNUMBER(SEARCH(Transcripts[[#This Row],[RefSeq mRNA ID]], Table6['#name])), 0), 1)</f>
        <v>#N/A</v>
      </c>
      <c r="X575" s="43"/>
      <c r="Y575" s="43"/>
      <c r="Z575" t="s">
        <v>469</v>
      </c>
      <c r="AC575" t="s">
        <v>461</v>
      </c>
      <c r="AD575" t="s">
        <v>27</v>
      </c>
      <c r="AE575" t="s">
        <v>469</v>
      </c>
      <c r="AH575" t="s">
        <v>19531</v>
      </c>
      <c r="AI575" t="s">
        <v>4341</v>
      </c>
      <c r="AJ575">
        <v>22806</v>
      </c>
    </row>
    <row r="576" spans="8:36" hidden="1" x14ac:dyDescent="0.3">
      <c r="H576" t="s">
        <v>1320</v>
      </c>
      <c r="I576" t="s">
        <v>1348</v>
      </c>
      <c r="J576" t="s">
        <v>1349</v>
      </c>
      <c r="L576">
        <v>769</v>
      </c>
      <c r="M576" t="s">
        <v>27</v>
      </c>
      <c r="N576" t="s">
        <v>1350</v>
      </c>
      <c r="Q576">
        <v>609</v>
      </c>
      <c r="R576" t="s">
        <v>96</v>
      </c>
      <c r="S576" t="s">
        <v>96</v>
      </c>
      <c r="T576" t="str">
        <f>IF(Transcripts[[#This Row],[List?]]="Y", Transcripts[[#This Row],[RefSeq mRNA ID]]&amp;IF(Transcripts[[#This Row],[Preferred?]]="Y", " (Preferred)", ""), "")</f>
        <v/>
      </c>
      <c r="V576" s="43" t="s">
        <v>18407</v>
      </c>
      <c r="W576" s="43" t="e">
        <f t="array" ref="W576">INDEX(Table6[#Data], MATCH(1, ISNUMBER(SEARCH(Transcripts[[#This Row],[RefSeq mRNA ID]], Table6['#name])), 0), 1)</f>
        <v>#N/A</v>
      </c>
      <c r="X576" s="43"/>
      <c r="Y576" s="43"/>
      <c r="Z576" t="s">
        <v>514</v>
      </c>
      <c r="AC576" t="s">
        <v>461</v>
      </c>
      <c r="AD576" t="s">
        <v>27</v>
      </c>
      <c r="AE576" t="s">
        <v>514</v>
      </c>
      <c r="AH576" t="s">
        <v>19532</v>
      </c>
      <c r="AI576" t="s">
        <v>4341</v>
      </c>
      <c r="AJ576">
        <v>22806</v>
      </c>
    </row>
    <row r="577" spans="8:36" hidden="1" x14ac:dyDescent="0.3">
      <c r="H577" t="s">
        <v>1320</v>
      </c>
      <c r="I577" t="s">
        <v>1324</v>
      </c>
      <c r="J577" t="s">
        <v>1325</v>
      </c>
      <c r="L577">
        <v>919</v>
      </c>
      <c r="M577" t="s">
        <v>187</v>
      </c>
      <c r="N577" t="s">
        <v>1326</v>
      </c>
      <c r="Q577">
        <v>606</v>
      </c>
      <c r="R577" t="s">
        <v>96</v>
      </c>
      <c r="S577" t="s">
        <v>96</v>
      </c>
      <c r="T577" t="str">
        <f>IF(Transcripts[[#This Row],[List?]]="Y", Transcripts[[#This Row],[RefSeq mRNA ID]]&amp;IF(Transcripts[[#This Row],[Preferred?]]="Y", " (Preferred)", ""), "")</f>
        <v/>
      </c>
      <c r="V577" s="43" t="s">
        <v>18407</v>
      </c>
      <c r="W577" s="43" t="e">
        <f t="array" ref="W577">INDEX(Table6[#Data], MATCH(1, ISNUMBER(SEARCH(Transcripts[[#This Row],[RefSeq mRNA ID]], Table6['#name])), 0), 1)</f>
        <v>#N/A</v>
      </c>
      <c r="X577" s="43"/>
      <c r="Y577" s="43"/>
      <c r="Z577" t="s">
        <v>520</v>
      </c>
      <c r="AC577" t="s">
        <v>461</v>
      </c>
      <c r="AD577" t="s">
        <v>27</v>
      </c>
      <c r="AE577" t="s">
        <v>520</v>
      </c>
      <c r="AH577" t="s">
        <v>19533</v>
      </c>
      <c r="AI577" t="s">
        <v>4341</v>
      </c>
      <c r="AJ577">
        <v>22806</v>
      </c>
    </row>
    <row r="578" spans="8:36" hidden="1" x14ac:dyDescent="0.3">
      <c r="H578" t="s">
        <v>1320</v>
      </c>
      <c r="I578" t="s">
        <v>1339</v>
      </c>
      <c r="J578" t="s">
        <v>1340</v>
      </c>
      <c r="L578">
        <v>825</v>
      </c>
      <c r="M578" t="s">
        <v>27</v>
      </c>
      <c r="N578" t="s">
        <v>1341</v>
      </c>
      <c r="Q578">
        <v>559</v>
      </c>
      <c r="R578" t="s">
        <v>96</v>
      </c>
      <c r="S578" t="s">
        <v>96</v>
      </c>
      <c r="T578" t="str">
        <f>IF(Transcripts[[#This Row],[List?]]="Y", Transcripts[[#This Row],[RefSeq mRNA ID]]&amp;IF(Transcripts[[#This Row],[Preferred?]]="Y", " (Preferred)", ""), "")</f>
        <v/>
      </c>
      <c r="V578" s="43" t="s">
        <v>18407</v>
      </c>
      <c r="W578" s="43" t="e">
        <f t="array" ref="W578">INDEX(Table6[#Data], MATCH(1, ISNUMBER(SEARCH(Transcripts[[#This Row],[RefSeq mRNA ID]], Table6['#name])), 0), 1)</f>
        <v>#N/A</v>
      </c>
      <c r="X578" s="43"/>
      <c r="Y578" s="43"/>
      <c r="Z578" t="s">
        <v>467</v>
      </c>
      <c r="AC578" t="s">
        <v>461</v>
      </c>
      <c r="AD578" t="s">
        <v>27</v>
      </c>
      <c r="AE578" t="s">
        <v>467</v>
      </c>
      <c r="AH578" t="s">
        <v>19534</v>
      </c>
      <c r="AI578" t="s">
        <v>4341</v>
      </c>
      <c r="AJ578">
        <v>22806</v>
      </c>
    </row>
    <row r="579" spans="8:36" hidden="1" x14ac:dyDescent="0.3">
      <c r="H579" t="s">
        <v>1320</v>
      </c>
      <c r="I579" t="s">
        <v>1336</v>
      </c>
      <c r="J579" t="s">
        <v>1337</v>
      </c>
      <c r="L579">
        <v>952</v>
      </c>
      <c r="M579" t="s">
        <v>27</v>
      </c>
      <c r="N579" t="s">
        <v>1338</v>
      </c>
      <c r="Q579">
        <v>552</v>
      </c>
      <c r="R579" t="s">
        <v>96</v>
      </c>
      <c r="S579" t="s">
        <v>96</v>
      </c>
      <c r="T579" t="str">
        <f>IF(Transcripts[[#This Row],[List?]]="Y", Transcripts[[#This Row],[RefSeq mRNA ID]]&amp;IF(Transcripts[[#This Row],[Preferred?]]="Y", " (Preferred)", ""), "")</f>
        <v/>
      </c>
      <c r="V579" s="43" t="s">
        <v>18407</v>
      </c>
      <c r="W579" s="43" t="e">
        <f t="array" ref="W579">INDEX(Table6[#Data], MATCH(1, ISNUMBER(SEARCH(Transcripts[[#This Row],[RefSeq mRNA ID]], Table6['#name])), 0), 1)</f>
        <v>#N/A</v>
      </c>
      <c r="X579" s="43"/>
      <c r="Y579" s="43"/>
      <c r="Z579" t="s">
        <v>512</v>
      </c>
      <c r="AC579" t="s">
        <v>461</v>
      </c>
      <c r="AD579" t="s">
        <v>27</v>
      </c>
      <c r="AE579" t="s">
        <v>512</v>
      </c>
      <c r="AH579" t="s">
        <v>19535</v>
      </c>
      <c r="AI579" t="s">
        <v>4341</v>
      </c>
      <c r="AJ579">
        <v>22806</v>
      </c>
    </row>
    <row r="580" spans="8:36" hidden="1" x14ac:dyDescent="0.3">
      <c r="H580" t="s">
        <v>1320</v>
      </c>
      <c r="I580" t="s">
        <v>1351</v>
      </c>
      <c r="J580" t="s">
        <v>1352</v>
      </c>
      <c r="L580">
        <v>694</v>
      </c>
      <c r="M580" t="s">
        <v>27</v>
      </c>
      <c r="N580" t="s">
        <v>1353</v>
      </c>
      <c r="Q580">
        <v>511</v>
      </c>
      <c r="R580" t="s">
        <v>96</v>
      </c>
      <c r="S580" t="s">
        <v>96</v>
      </c>
      <c r="T580" t="str">
        <f>IF(Transcripts[[#This Row],[List?]]="Y", Transcripts[[#This Row],[RefSeq mRNA ID]]&amp;IF(Transcripts[[#This Row],[Preferred?]]="Y", " (Preferred)", ""), "")</f>
        <v/>
      </c>
      <c r="V580" s="43" t="s">
        <v>18407</v>
      </c>
      <c r="W580" s="43" t="e">
        <f t="array" ref="W580">INDEX(Table6[#Data], MATCH(1, ISNUMBER(SEARCH(Transcripts[[#This Row],[RefSeq mRNA ID]], Table6['#name])), 0), 1)</f>
        <v>#N/A</v>
      </c>
      <c r="X580" s="43"/>
      <c r="Y580" s="43"/>
      <c r="Z580" t="s">
        <v>465</v>
      </c>
      <c r="AC580" t="s">
        <v>461</v>
      </c>
      <c r="AD580" t="s">
        <v>27</v>
      </c>
      <c r="AE580" t="s">
        <v>465</v>
      </c>
      <c r="AH580" t="s">
        <v>19536</v>
      </c>
      <c r="AI580" t="s">
        <v>4341</v>
      </c>
      <c r="AJ580">
        <v>22806</v>
      </c>
    </row>
    <row r="581" spans="8:36" hidden="1" x14ac:dyDescent="0.3">
      <c r="H581" t="s">
        <v>1320</v>
      </c>
      <c r="I581" t="s">
        <v>1345</v>
      </c>
      <c r="J581" t="s">
        <v>1346</v>
      </c>
      <c r="L581">
        <v>773</v>
      </c>
      <c r="M581" t="s">
        <v>27</v>
      </c>
      <c r="N581" t="s">
        <v>1347</v>
      </c>
      <c r="Q581">
        <v>397</v>
      </c>
      <c r="R581" t="s">
        <v>96</v>
      </c>
      <c r="S581" t="s">
        <v>96</v>
      </c>
      <c r="T581" t="str">
        <f>IF(Transcripts[[#This Row],[List?]]="Y", Transcripts[[#This Row],[RefSeq mRNA ID]]&amp;IF(Transcripts[[#This Row],[Preferred?]]="Y", " (Preferred)", ""), "")</f>
        <v/>
      </c>
      <c r="V581" s="43" t="s">
        <v>18407</v>
      </c>
      <c r="W581" s="43" t="e">
        <f t="array" ref="W581">INDEX(Table6[#Data], MATCH(1, ISNUMBER(SEARCH(Transcripts[[#This Row],[RefSeq mRNA ID]], Table6['#name])), 0), 1)</f>
        <v>#N/A</v>
      </c>
      <c r="X581" s="43"/>
      <c r="Y581" s="43"/>
      <c r="Z581" t="s">
        <v>508</v>
      </c>
      <c r="AC581" t="s">
        <v>461</v>
      </c>
      <c r="AD581" t="s">
        <v>27</v>
      </c>
      <c r="AE581" t="s">
        <v>508</v>
      </c>
      <c r="AH581" t="s">
        <v>19537</v>
      </c>
      <c r="AI581" t="s">
        <v>4341</v>
      </c>
      <c r="AJ581">
        <v>22806</v>
      </c>
    </row>
    <row r="582" spans="8:36" hidden="1" x14ac:dyDescent="0.3">
      <c r="H582" t="s">
        <v>1320</v>
      </c>
      <c r="I582" t="s">
        <v>1357</v>
      </c>
      <c r="J582" t="s">
        <v>1358</v>
      </c>
      <c r="L582">
        <v>447</v>
      </c>
      <c r="M582" t="s">
        <v>27</v>
      </c>
      <c r="N582" t="s">
        <v>1359</v>
      </c>
      <c r="Q582">
        <v>346</v>
      </c>
      <c r="R582" t="s">
        <v>96</v>
      </c>
      <c r="S582" t="s">
        <v>96</v>
      </c>
      <c r="T582" t="str">
        <f>IF(Transcripts[[#This Row],[List?]]="Y", Transcripts[[#This Row],[RefSeq mRNA ID]]&amp;IF(Transcripts[[#This Row],[Preferred?]]="Y", " (Preferred)", ""), "")</f>
        <v/>
      </c>
      <c r="V582" s="43" t="s">
        <v>18407</v>
      </c>
      <c r="W582" s="43" t="e">
        <f t="array" ref="W582">INDEX(Table6[#Data], MATCH(1, ISNUMBER(SEARCH(Transcripts[[#This Row],[RefSeq mRNA ID]], Table6['#name])), 0), 1)</f>
        <v>#N/A</v>
      </c>
      <c r="X582" s="43"/>
      <c r="Y582" s="43"/>
      <c r="Z582" t="s">
        <v>477</v>
      </c>
      <c r="AA582" t="s">
        <v>478</v>
      </c>
      <c r="AB582">
        <v>9171</v>
      </c>
      <c r="AC582" t="s">
        <v>461</v>
      </c>
      <c r="AD582" t="s">
        <v>27</v>
      </c>
      <c r="AE582" t="s">
        <v>10342</v>
      </c>
      <c r="AH582" t="s">
        <v>19538</v>
      </c>
      <c r="AI582" t="s">
        <v>129</v>
      </c>
      <c r="AJ582">
        <v>3575</v>
      </c>
    </row>
    <row r="583" spans="8:36" hidden="1" x14ac:dyDescent="0.3">
      <c r="H583" t="s">
        <v>1320</v>
      </c>
      <c r="I583" t="s">
        <v>1333</v>
      </c>
      <c r="J583" t="s">
        <v>1334</v>
      </c>
      <c r="L583">
        <v>1000</v>
      </c>
      <c r="M583" t="s">
        <v>27</v>
      </c>
      <c r="N583" t="s">
        <v>1335</v>
      </c>
      <c r="Q583">
        <v>336</v>
      </c>
      <c r="R583" t="s">
        <v>96</v>
      </c>
      <c r="S583" t="s">
        <v>96</v>
      </c>
      <c r="T583" t="str">
        <f>IF(Transcripts[[#This Row],[List?]]="Y", Transcripts[[#This Row],[RefSeq mRNA ID]]&amp;IF(Transcripts[[#This Row],[Preferred?]]="Y", " (Preferred)", ""), "")</f>
        <v/>
      </c>
      <c r="V583" s="43" t="s">
        <v>18407</v>
      </c>
      <c r="W583" s="43" t="e">
        <f t="array" ref="W583">INDEX(Table6[#Data], MATCH(1, ISNUMBER(SEARCH(Transcripts[[#This Row],[RefSeq mRNA ID]], Table6['#name])), 0), 1)</f>
        <v>#N/A</v>
      </c>
      <c r="X583" s="43"/>
      <c r="Y583" s="43"/>
      <c r="Z583" t="s">
        <v>7664</v>
      </c>
      <c r="AA583" t="s">
        <v>7665</v>
      </c>
      <c r="AB583">
        <v>1947</v>
      </c>
      <c r="AC583" t="s">
        <v>7657</v>
      </c>
      <c r="AD583" t="s">
        <v>27</v>
      </c>
      <c r="AE583" t="s">
        <v>10343</v>
      </c>
      <c r="AH583" t="s">
        <v>19539</v>
      </c>
      <c r="AI583" t="s">
        <v>129</v>
      </c>
      <c r="AJ583">
        <v>3575</v>
      </c>
    </row>
    <row r="584" spans="8:36" hidden="1" x14ac:dyDescent="0.3">
      <c r="H584" t="s">
        <v>1320</v>
      </c>
      <c r="I584" t="s">
        <v>1321</v>
      </c>
      <c r="J584" t="s">
        <v>1322</v>
      </c>
      <c r="L584">
        <v>952</v>
      </c>
      <c r="M584" t="s">
        <v>187</v>
      </c>
      <c r="N584" t="s">
        <v>1323</v>
      </c>
      <c r="Q584">
        <v>225</v>
      </c>
      <c r="R584" t="s">
        <v>96</v>
      </c>
      <c r="S584" t="s">
        <v>96</v>
      </c>
      <c r="T584" t="str">
        <f>IF(Transcripts[[#This Row],[List?]]="Y", Transcripts[[#This Row],[RefSeq mRNA ID]]&amp;IF(Transcripts[[#This Row],[Preferred?]]="Y", " (Preferred)", ""), "")</f>
        <v/>
      </c>
      <c r="V584" s="43" t="s">
        <v>18407</v>
      </c>
      <c r="W584" s="43" t="e">
        <f t="array" ref="W584">INDEX(Table6[#Data], MATCH(1, ISNUMBER(SEARCH(Transcripts[[#This Row],[RefSeq mRNA ID]], Table6['#name])), 0), 1)</f>
        <v>#N/A</v>
      </c>
      <c r="X584" s="43"/>
      <c r="Y584" s="43"/>
      <c r="Z584" t="s">
        <v>7669</v>
      </c>
      <c r="AA584" t="s">
        <v>7670</v>
      </c>
      <c r="AB584">
        <v>2007</v>
      </c>
      <c r="AC584" t="s">
        <v>7657</v>
      </c>
      <c r="AD584" t="s">
        <v>27</v>
      </c>
      <c r="AE584" t="s">
        <v>10344</v>
      </c>
      <c r="AH584" t="s">
        <v>19540</v>
      </c>
      <c r="AI584" t="s">
        <v>4433</v>
      </c>
      <c r="AJ584">
        <v>3624</v>
      </c>
    </row>
    <row r="585" spans="8:36" hidden="1" x14ac:dyDescent="0.3">
      <c r="H585" t="s">
        <v>1320</v>
      </c>
      <c r="I585" t="s">
        <v>1354</v>
      </c>
      <c r="J585" t="s">
        <v>1355</v>
      </c>
      <c r="L585">
        <v>558</v>
      </c>
      <c r="M585" t="s">
        <v>27</v>
      </c>
      <c r="N585" t="s">
        <v>1356</v>
      </c>
      <c r="Q585">
        <v>123</v>
      </c>
      <c r="R585" t="s">
        <v>96</v>
      </c>
      <c r="S585" t="s">
        <v>96</v>
      </c>
      <c r="T585" t="str">
        <f>IF(Transcripts[[#This Row],[List?]]="Y", Transcripts[[#This Row],[RefSeq mRNA ID]]&amp;IF(Transcripts[[#This Row],[Preferred?]]="Y", " (Preferred)", ""), "")</f>
        <v/>
      </c>
      <c r="V585" s="43" t="s">
        <v>18407</v>
      </c>
      <c r="W585" s="43" t="e">
        <f t="array" ref="W585">INDEX(Table6[#Data], MATCH(1, ISNUMBER(SEARCH(Transcripts[[#This Row],[RefSeq mRNA ID]], Table6['#name])), 0), 1)</f>
        <v>#N/A</v>
      </c>
      <c r="X585" s="43"/>
      <c r="Y585" s="43"/>
      <c r="Z585" t="s">
        <v>7675</v>
      </c>
      <c r="AA585" t="s">
        <v>7676</v>
      </c>
      <c r="AB585">
        <v>1584</v>
      </c>
      <c r="AC585" t="s">
        <v>7657</v>
      </c>
      <c r="AD585" t="s">
        <v>27</v>
      </c>
      <c r="AE585" t="s">
        <v>10345</v>
      </c>
      <c r="AH585" t="s">
        <v>19541</v>
      </c>
      <c r="AI585" t="s">
        <v>4443</v>
      </c>
      <c r="AJ585">
        <v>3662</v>
      </c>
    </row>
    <row r="586" spans="8:36" hidden="1" x14ac:dyDescent="0.3">
      <c r="H586" t="s">
        <v>1320</v>
      </c>
      <c r="I586" t="s">
        <v>1360</v>
      </c>
      <c r="J586" t="s">
        <v>1361</v>
      </c>
      <c r="L586">
        <v>228</v>
      </c>
      <c r="M586" t="s">
        <v>27</v>
      </c>
      <c r="N586" t="s">
        <v>1362</v>
      </c>
      <c r="Q586">
        <v>6</v>
      </c>
      <c r="R586" t="s">
        <v>96</v>
      </c>
      <c r="S586" t="s">
        <v>96</v>
      </c>
      <c r="T586" t="str">
        <f>IF(Transcripts[[#This Row],[List?]]="Y", Transcripts[[#This Row],[RefSeq mRNA ID]]&amp;IF(Transcripts[[#This Row],[Preferred?]]="Y", " (Preferred)", ""), "")</f>
        <v/>
      </c>
      <c r="V586" s="43" t="s">
        <v>18407</v>
      </c>
      <c r="W586" s="43" t="e">
        <f t="array" ref="W586">INDEX(Table6[#Data], MATCH(1, ISNUMBER(SEARCH(Transcripts[[#This Row],[RefSeq mRNA ID]], Table6['#name])), 0), 1)</f>
        <v>#N/A</v>
      </c>
      <c r="X586" s="43"/>
      <c r="Y586" s="43"/>
      <c r="Z586" t="s">
        <v>7658</v>
      </c>
      <c r="AA586" t="s">
        <v>7659</v>
      </c>
      <c r="AB586">
        <v>210</v>
      </c>
      <c r="AC586" t="s">
        <v>7657</v>
      </c>
      <c r="AD586" t="s">
        <v>27</v>
      </c>
      <c r="AE586" t="s">
        <v>10346</v>
      </c>
      <c r="AH586" t="s">
        <v>19542</v>
      </c>
      <c r="AI586" t="s">
        <v>4443</v>
      </c>
      <c r="AJ586">
        <v>3662</v>
      </c>
    </row>
    <row r="587" spans="8:36" hidden="1" x14ac:dyDescent="0.3">
      <c r="H587" t="s">
        <v>1320</v>
      </c>
      <c r="I587" t="s">
        <v>1327</v>
      </c>
      <c r="L587">
        <v>636</v>
      </c>
      <c r="M587" t="s">
        <v>193</v>
      </c>
      <c r="N587" t="s">
        <v>1328</v>
      </c>
      <c r="Q587">
        <v>0</v>
      </c>
      <c r="R587" t="s">
        <v>96</v>
      </c>
      <c r="S587" t="s">
        <v>96</v>
      </c>
      <c r="T587" t="str">
        <f>IF(Transcripts[[#This Row],[List?]]="Y", Transcripts[[#This Row],[RefSeq mRNA ID]]&amp;IF(Transcripts[[#This Row],[Preferred?]]="Y", " (Preferred)", ""), "")</f>
        <v/>
      </c>
      <c r="V587" s="43" t="s">
        <v>18407</v>
      </c>
      <c r="W587" s="43" t="e">
        <f t="array" ref="W587">INDEX(Table6[#Data], MATCH(1, ISNUMBER(SEARCH(Transcripts[[#This Row],[RefSeq mRNA ID]], Table6['#name])), 0), 1)</f>
        <v>#N/A</v>
      </c>
      <c r="X587" s="43"/>
      <c r="Y587" s="43"/>
      <c r="Z587" t="s">
        <v>7685</v>
      </c>
      <c r="AC587" t="s">
        <v>7657</v>
      </c>
      <c r="AD587" t="s">
        <v>27</v>
      </c>
      <c r="AE587" t="s">
        <v>7685</v>
      </c>
      <c r="AH587" t="s">
        <v>19543</v>
      </c>
      <c r="AI587" t="s">
        <v>4443</v>
      </c>
      <c r="AJ587">
        <v>3662</v>
      </c>
    </row>
    <row r="588" spans="8:36" hidden="1" x14ac:dyDescent="0.3">
      <c r="H588" t="s">
        <v>1320</v>
      </c>
      <c r="I588" t="s">
        <v>1363</v>
      </c>
      <c r="L588">
        <v>984</v>
      </c>
      <c r="M588" t="s">
        <v>210</v>
      </c>
      <c r="N588" t="s">
        <v>1364</v>
      </c>
      <c r="Q588">
        <v>0</v>
      </c>
      <c r="R588" t="s">
        <v>96</v>
      </c>
      <c r="S588" t="s">
        <v>96</v>
      </c>
      <c r="T588" t="str">
        <f>IF(Transcripts[[#This Row],[List?]]="Y", Transcripts[[#This Row],[RefSeq mRNA ID]]&amp;IF(Transcripts[[#This Row],[Preferred?]]="Y", " (Preferred)", ""), "")</f>
        <v/>
      </c>
      <c r="V588" s="43" t="s">
        <v>18407</v>
      </c>
      <c r="W588" s="43" t="e">
        <f t="array" ref="W588">INDEX(Table6[#Data], MATCH(1, ISNUMBER(SEARCH(Transcripts[[#This Row],[RefSeq mRNA ID]], Table6['#name])), 0), 1)</f>
        <v>#N/A</v>
      </c>
      <c r="X588" s="43"/>
      <c r="Y588" s="43"/>
      <c r="Z588" t="s">
        <v>7683</v>
      </c>
      <c r="AC588" t="s">
        <v>7657</v>
      </c>
      <c r="AD588" t="s">
        <v>27</v>
      </c>
      <c r="AE588" t="s">
        <v>7683</v>
      </c>
      <c r="AH588" t="s">
        <v>19544</v>
      </c>
      <c r="AI588" t="s">
        <v>124</v>
      </c>
      <c r="AJ588">
        <v>3716</v>
      </c>
    </row>
    <row r="589" spans="8:36" hidden="1" x14ac:dyDescent="0.3">
      <c r="H589" t="s">
        <v>1320</v>
      </c>
      <c r="I589" t="s">
        <v>1365</v>
      </c>
      <c r="L589">
        <v>685</v>
      </c>
      <c r="M589" t="s">
        <v>210</v>
      </c>
      <c r="N589" t="s">
        <v>1366</v>
      </c>
      <c r="Q589">
        <v>0</v>
      </c>
      <c r="R589" t="s">
        <v>96</v>
      </c>
      <c r="S589" t="s">
        <v>96</v>
      </c>
      <c r="T589" t="str">
        <f>IF(Transcripts[[#This Row],[List?]]="Y", Transcripts[[#This Row],[RefSeq mRNA ID]]&amp;IF(Transcripts[[#This Row],[Preferred?]]="Y", " (Preferred)", ""), "")</f>
        <v/>
      </c>
      <c r="V589" s="43" t="s">
        <v>18407</v>
      </c>
      <c r="W589" s="43" t="e">
        <f t="array" ref="W589">INDEX(Table6[#Data], MATCH(1, ISNUMBER(SEARCH(Transcripts[[#This Row],[RefSeq mRNA ID]], Table6['#name])), 0), 1)</f>
        <v>#N/A</v>
      </c>
      <c r="X589" s="43"/>
      <c r="Y589" s="43"/>
      <c r="Z589" t="s">
        <v>7689</v>
      </c>
      <c r="AC589" t="s">
        <v>7657</v>
      </c>
      <c r="AD589" t="s">
        <v>27</v>
      </c>
      <c r="AE589" t="s">
        <v>7689</v>
      </c>
      <c r="AH589" t="s">
        <v>19545</v>
      </c>
      <c r="AI589" t="s">
        <v>124</v>
      </c>
      <c r="AJ589">
        <v>3716</v>
      </c>
    </row>
    <row r="590" spans="8:36" hidden="1" x14ac:dyDescent="0.3">
      <c r="H590" t="s">
        <v>1367</v>
      </c>
      <c r="I590" t="s">
        <v>1370</v>
      </c>
      <c r="J590" t="s">
        <v>1371</v>
      </c>
      <c r="K590" t="s">
        <v>19104</v>
      </c>
      <c r="L590">
        <v>11612</v>
      </c>
      <c r="M590" t="s">
        <v>27</v>
      </c>
      <c r="N590" t="s">
        <v>1372</v>
      </c>
      <c r="P590" t="s">
        <v>1373</v>
      </c>
      <c r="Q590">
        <v>981</v>
      </c>
      <c r="R590" t="s">
        <v>95</v>
      </c>
      <c r="S590" t="s">
        <v>95</v>
      </c>
      <c r="T590" t="str">
        <f>IF(Transcripts[[#This Row],[List?]]="Y", Transcripts[[#This Row],[RefSeq mRNA ID]]&amp;IF(Transcripts[[#This Row],[Preferred?]]="Y", " (Preferred)", ""), "")</f>
        <v>NM_001259.6 (Preferred)</v>
      </c>
      <c r="V590" s="43" t="s">
        <v>18408</v>
      </c>
      <c r="W590" s="43" t="e">
        <f t="array" ref="W590">INDEX(Table6[#Data], MATCH(1, ISNUMBER(SEARCH(Transcripts[[#This Row],[RefSeq mRNA ID]], Table6['#name])), 0), 1)</f>
        <v>#N/A</v>
      </c>
      <c r="X590" s="43"/>
      <c r="Y590" s="43"/>
      <c r="Z590" t="s">
        <v>7681</v>
      </c>
      <c r="AC590" t="s">
        <v>7657</v>
      </c>
      <c r="AD590" t="s">
        <v>27</v>
      </c>
      <c r="AE590" t="s">
        <v>7681</v>
      </c>
      <c r="AH590" t="s">
        <v>19546</v>
      </c>
      <c r="AI590" t="s">
        <v>124</v>
      </c>
      <c r="AJ590">
        <v>3716</v>
      </c>
    </row>
    <row r="591" spans="8:36" hidden="1" x14ac:dyDescent="0.3">
      <c r="H591" t="s">
        <v>1367</v>
      </c>
      <c r="I591" t="s">
        <v>1374</v>
      </c>
      <c r="J591" t="s">
        <v>1375</v>
      </c>
      <c r="K591" t="s">
        <v>19105</v>
      </c>
      <c r="L591">
        <v>1465</v>
      </c>
      <c r="M591" t="s">
        <v>27</v>
      </c>
      <c r="N591" t="s">
        <v>1376</v>
      </c>
      <c r="P591" t="s">
        <v>1373</v>
      </c>
      <c r="Q591">
        <v>981</v>
      </c>
      <c r="R591" t="s">
        <v>96</v>
      </c>
      <c r="S591" t="s">
        <v>95</v>
      </c>
      <c r="T591" t="str">
        <f>IF(Transcripts[[#This Row],[List?]]="Y", Transcripts[[#This Row],[RefSeq mRNA ID]]&amp;IF(Transcripts[[#This Row],[Preferred?]]="Y", " (Preferred)", ""), "")</f>
        <v>NM_001145306.1</v>
      </c>
      <c r="V591" s="43" t="s">
        <v>18408</v>
      </c>
      <c r="W591" s="43" t="e">
        <f t="array" ref="W591">INDEX(Table6[#Data], MATCH(1, ISNUMBER(SEARCH(Transcripts[[#This Row],[RefSeq mRNA ID]], Table6['#name])), 0), 1)</f>
        <v>#N/A</v>
      </c>
      <c r="X591" s="43"/>
      <c r="Y591" s="43"/>
      <c r="Z591" t="s">
        <v>7693</v>
      </c>
      <c r="AC591" t="s">
        <v>7657</v>
      </c>
      <c r="AD591" t="s">
        <v>27</v>
      </c>
      <c r="AE591" t="s">
        <v>7693</v>
      </c>
      <c r="AH591" t="s">
        <v>19547</v>
      </c>
      <c r="AI591" t="s">
        <v>124</v>
      </c>
      <c r="AJ591">
        <v>3716</v>
      </c>
    </row>
    <row r="592" spans="8:36" hidden="1" x14ac:dyDescent="0.3">
      <c r="H592" t="s">
        <v>1367</v>
      </c>
      <c r="I592" t="s">
        <v>1368</v>
      </c>
      <c r="L592">
        <v>558</v>
      </c>
      <c r="M592" t="s">
        <v>193</v>
      </c>
      <c r="N592" t="s">
        <v>1369</v>
      </c>
      <c r="Q592">
        <v>0</v>
      </c>
      <c r="R592" t="s">
        <v>96</v>
      </c>
      <c r="S592" t="s">
        <v>96</v>
      </c>
      <c r="T592" t="str">
        <f>IF(Transcripts[[#This Row],[List?]]="Y", Transcripts[[#This Row],[RefSeq mRNA ID]]&amp;IF(Transcripts[[#This Row],[Preferred?]]="Y", " (Preferred)", ""), "")</f>
        <v/>
      </c>
      <c r="V592" s="43" t="s">
        <v>18408</v>
      </c>
      <c r="W592" s="43" t="e">
        <f t="array" ref="W592">INDEX(Table6[#Data], MATCH(1, ISNUMBER(SEARCH(Transcripts[[#This Row],[RefSeq mRNA ID]], Table6['#name])), 0), 1)</f>
        <v>#N/A</v>
      </c>
      <c r="X592" s="43"/>
      <c r="Y592" s="43"/>
      <c r="Z592" t="s">
        <v>7691</v>
      </c>
      <c r="AC592" t="s">
        <v>7657</v>
      </c>
      <c r="AD592" t="s">
        <v>27</v>
      </c>
      <c r="AE592" t="s">
        <v>7691</v>
      </c>
      <c r="AH592" t="s">
        <v>19548</v>
      </c>
      <c r="AI592" t="s">
        <v>124</v>
      </c>
      <c r="AJ592">
        <v>3716</v>
      </c>
    </row>
    <row r="593" spans="8:36" hidden="1" x14ac:dyDescent="0.3">
      <c r="H593" t="s">
        <v>1367</v>
      </c>
      <c r="I593" t="s">
        <v>1377</v>
      </c>
      <c r="L593">
        <v>779</v>
      </c>
      <c r="M593" t="s">
        <v>210</v>
      </c>
      <c r="N593" t="s">
        <v>1378</v>
      </c>
      <c r="Q593">
        <v>0</v>
      </c>
      <c r="R593" t="s">
        <v>96</v>
      </c>
      <c r="S593" t="s">
        <v>96</v>
      </c>
      <c r="T593" t="str">
        <f>IF(Transcripts[[#This Row],[List?]]="Y", Transcripts[[#This Row],[RefSeq mRNA ID]]&amp;IF(Transcripts[[#This Row],[Preferred?]]="Y", " (Preferred)", ""), "")</f>
        <v/>
      </c>
      <c r="V593" s="43" t="s">
        <v>18408</v>
      </c>
      <c r="W593" s="43" t="e">
        <f t="array" ref="W593">INDEX(Table6[#Data], MATCH(1, ISNUMBER(SEARCH(Transcripts[[#This Row],[RefSeq mRNA ID]], Table6['#name])), 0), 1)</f>
        <v>#N/A</v>
      </c>
      <c r="X593" s="43"/>
      <c r="Y593" s="43"/>
      <c r="Z593" t="s">
        <v>7661</v>
      </c>
      <c r="AA593" t="s">
        <v>7662</v>
      </c>
      <c r="AB593">
        <v>210</v>
      </c>
      <c r="AC593" t="s">
        <v>7657</v>
      </c>
      <c r="AD593" t="s">
        <v>27</v>
      </c>
      <c r="AE593" t="s">
        <v>10347</v>
      </c>
      <c r="AH593" t="s">
        <v>19549</v>
      </c>
      <c r="AI593" t="s">
        <v>124</v>
      </c>
      <c r="AJ593">
        <v>3716</v>
      </c>
    </row>
    <row r="594" spans="8:36" hidden="1" x14ac:dyDescent="0.3">
      <c r="H594" t="s">
        <v>1367</v>
      </c>
      <c r="I594" t="s">
        <v>1379</v>
      </c>
      <c r="L594">
        <v>386</v>
      </c>
      <c r="M594" t="s">
        <v>210</v>
      </c>
      <c r="N594" t="s">
        <v>1380</v>
      </c>
      <c r="Q594">
        <v>0</v>
      </c>
      <c r="R594" t="s">
        <v>96</v>
      </c>
      <c r="S594" t="s">
        <v>96</v>
      </c>
      <c r="T594" t="str">
        <f>IF(Transcripts[[#This Row],[List?]]="Y", Transcripts[[#This Row],[RefSeq mRNA ID]]&amp;IF(Transcripts[[#This Row],[Preferred?]]="Y", " (Preferred)", ""), "")</f>
        <v/>
      </c>
      <c r="V594" s="43" t="s">
        <v>18408</v>
      </c>
      <c r="W594" s="43" t="e">
        <f t="array" ref="W594">INDEX(Table6[#Data], MATCH(1, ISNUMBER(SEARCH(Transcripts[[#This Row],[RefSeq mRNA ID]], Table6['#name])), 0), 1)</f>
        <v>#N/A</v>
      </c>
      <c r="X594" s="43"/>
      <c r="Y594" s="43"/>
      <c r="Z594" t="s">
        <v>7687</v>
      </c>
      <c r="AC594" t="s">
        <v>7657</v>
      </c>
      <c r="AD594" t="s">
        <v>27</v>
      </c>
      <c r="AE594" t="s">
        <v>7687</v>
      </c>
      <c r="AH594" t="s">
        <v>19550</v>
      </c>
      <c r="AI594" t="s">
        <v>124</v>
      </c>
      <c r="AJ594">
        <v>3716</v>
      </c>
    </row>
    <row r="595" spans="8:36" hidden="1" x14ac:dyDescent="0.3">
      <c r="H595" t="s">
        <v>1381</v>
      </c>
      <c r="I595" t="s">
        <v>1400</v>
      </c>
      <c r="J595" t="s">
        <v>1401</v>
      </c>
      <c r="L595">
        <v>1151</v>
      </c>
      <c r="M595" t="s">
        <v>27</v>
      </c>
      <c r="N595" t="s">
        <v>1402</v>
      </c>
      <c r="Q595">
        <v>522</v>
      </c>
      <c r="R595" t="s">
        <v>96</v>
      </c>
      <c r="S595" t="s">
        <v>96</v>
      </c>
      <c r="T595" t="str">
        <f>IF(Transcripts[[#This Row],[List?]]="Y", Transcripts[[#This Row],[RefSeq mRNA ID]]&amp;IF(Transcripts[[#This Row],[Preferred?]]="Y", " (Preferred)", ""), "")</f>
        <v/>
      </c>
      <c r="V595" s="43" t="s">
        <v>18409</v>
      </c>
      <c r="W595" s="43" t="e">
        <f t="array" ref="W595">INDEX(Table6[#Data], MATCH(1, ISNUMBER(SEARCH(Transcripts[[#This Row],[RefSeq mRNA ID]], Table6['#name])), 0), 1)</f>
        <v>#N/A</v>
      </c>
      <c r="X595" s="43"/>
      <c r="Y595" s="43"/>
      <c r="Z595" t="s">
        <v>7672</v>
      </c>
      <c r="AA595" t="s">
        <v>7673</v>
      </c>
      <c r="AB595">
        <v>1704</v>
      </c>
      <c r="AC595" t="s">
        <v>7657</v>
      </c>
      <c r="AD595" t="s">
        <v>27</v>
      </c>
      <c r="AE595" t="s">
        <v>10348</v>
      </c>
      <c r="AH595" t="s">
        <v>19551</v>
      </c>
      <c r="AI595" t="s">
        <v>124</v>
      </c>
      <c r="AJ595">
        <v>3716</v>
      </c>
    </row>
    <row r="596" spans="8:36" hidden="1" x14ac:dyDescent="0.3">
      <c r="H596" t="s">
        <v>1381</v>
      </c>
      <c r="I596" t="s">
        <v>1409</v>
      </c>
      <c r="J596" t="s">
        <v>1410</v>
      </c>
      <c r="K596" t="s">
        <v>19107</v>
      </c>
      <c r="L596">
        <v>880</v>
      </c>
      <c r="M596" t="s">
        <v>27</v>
      </c>
      <c r="N596" t="s">
        <v>1411</v>
      </c>
      <c r="O596" t="s">
        <v>1398</v>
      </c>
      <c r="P596" t="s">
        <v>1412</v>
      </c>
      <c r="Q596">
        <v>504</v>
      </c>
      <c r="R596" t="s">
        <v>96</v>
      </c>
      <c r="S596" t="s">
        <v>95</v>
      </c>
      <c r="T596" t="str">
        <f>IF(Transcripts[[#This Row],[List?]]="Y", Transcripts[[#This Row],[RefSeq mRNA ID]]&amp;IF(Transcripts[[#This Row],[Preferred?]]="Y", " (Preferred)", ""), "")</f>
        <v>NM_001195132.1</v>
      </c>
      <c r="V596" s="43" t="s">
        <v>18409</v>
      </c>
      <c r="W596" s="43" t="e">
        <f t="array" ref="W596">INDEX(Table6[#Data], MATCH(1, ISNUMBER(SEARCH(Transcripts[[#This Row],[RefSeq mRNA ID]], Table6['#name])), 0), 1)</f>
        <v>#N/A</v>
      </c>
      <c r="X596" s="43"/>
      <c r="Y596" s="43"/>
      <c r="Z596" t="s">
        <v>7678</v>
      </c>
      <c r="AA596" t="s">
        <v>7679</v>
      </c>
      <c r="AB596">
        <v>1302</v>
      </c>
      <c r="AC596" t="s">
        <v>7657</v>
      </c>
      <c r="AD596" t="s">
        <v>27</v>
      </c>
      <c r="AE596" t="s">
        <v>10349</v>
      </c>
      <c r="AH596" t="s">
        <v>19552</v>
      </c>
      <c r="AI596" t="s">
        <v>100</v>
      </c>
      <c r="AJ596">
        <v>3717</v>
      </c>
    </row>
    <row r="597" spans="8:36" hidden="1" x14ac:dyDescent="0.3">
      <c r="H597" t="s">
        <v>1381</v>
      </c>
      <c r="I597" t="s">
        <v>1416</v>
      </c>
      <c r="J597" t="s">
        <v>1417</v>
      </c>
      <c r="L597">
        <v>716</v>
      </c>
      <c r="M597" t="s">
        <v>27</v>
      </c>
      <c r="N597" t="s">
        <v>1418</v>
      </c>
      <c r="P597" t="s">
        <v>1412</v>
      </c>
      <c r="Q597">
        <v>504</v>
      </c>
      <c r="R597" t="s">
        <v>96</v>
      </c>
      <c r="S597" t="s">
        <v>96</v>
      </c>
      <c r="T597" t="str">
        <f>IF(Transcripts[[#This Row],[List?]]="Y", Transcripts[[#This Row],[RefSeq mRNA ID]]&amp;IF(Transcripts[[#This Row],[Preferred?]]="Y", " (Preferred)", ""), "")</f>
        <v/>
      </c>
      <c r="V597" s="43" t="s">
        <v>18409</v>
      </c>
      <c r="W597" s="43" t="e">
        <f t="array" ref="W597">INDEX(Table6[#Data], MATCH(1, ISNUMBER(SEARCH(Transcripts[[#This Row],[RefSeq mRNA ID]], Table6['#name])), 0), 1)</f>
        <v>#N/A</v>
      </c>
      <c r="X597" s="43"/>
      <c r="Y597" s="43"/>
      <c r="Z597" t="s">
        <v>8371</v>
      </c>
      <c r="AA597" t="s">
        <v>8372</v>
      </c>
      <c r="AB597">
        <v>954</v>
      </c>
      <c r="AC597" t="s">
        <v>8366</v>
      </c>
      <c r="AD597" t="s">
        <v>27</v>
      </c>
      <c r="AE597" t="s">
        <v>10350</v>
      </c>
      <c r="AH597" t="s">
        <v>19553</v>
      </c>
      <c r="AI597" t="s">
        <v>100</v>
      </c>
      <c r="AJ597">
        <v>3717</v>
      </c>
    </row>
    <row r="598" spans="8:36" hidden="1" x14ac:dyDescent="0.3">
      <c r="H598" t="s">
        <v>1381</v>
      </c>
      <c r="I598" t="s">
        <v>1395</v>
      </c>
      <c r="J598" t="s">
        <v>1396</v>
      </c>
      <c r="K598" t="s">
        <v>19108</v>
      </c>
      <c r="L598">
        <v>1218</v>
      </c>
      <c r="M598" t="s">
        <v>27</v>
      </c>
      <c r="N598" t="s">
        <v>1397</v>
      </c>
      <c r="O598" t="s">
        <v>1398</v>
      </c>
      <c r="P598" t="s">
        <v>1399</v>
      </c>
      <c r="Q598">
        <v>471</v>
      </c>
      <c r="R598" t="s">
        <v>95</v>
      </c>
      <c r="S598" t="s">
        <v>95</v>
      </c>
      <c r="T598" t="str">
        <f>IF(Transcripts[[#This Row],[List?]]="Y", Transcripts[[#This Row],[RefSeq mRNA ID]]&amp;IF(Transcripts[[#This Row],[Preferred?]]="Y", " (Preferred)", ""), "")</f>
        <v>NM_000077.4 (Preferred)</v>
      </c>
      <c r="V598" s="43" t="s">
        <v>18409</v>
      </c>
      <c r="W598" s="43" t="e">
        <f t="array" ref="W598">INDEX(Table6[#Data], MATCH(1, ISNUMBER(SEARCH(Transcripts[[#This Row],[RefSeq mRNA ID]], Table6['#name])), 0), 1)</f>
        <v>#N/A</v>
      </c>
      <c r="X598" s="43"/>
      <c r="Y598" s="43"/>
      <c r="Z598" t="s">
        <v>8367</v>
      </c>
      <c r="AA598" t="s">
        <v>8368</v>
      </c>
      <c r="AB598">
        <v>954</v>
      </c>
      <c r="AC598" t="s">
        <v>8366</v>
      </c>
      <c r="AD598" t="s">
        <v>27</v>
      </c>
      <c r="AE598" t="s">
        <v>10351</v>
      </c>
      <c r="AH598" t="s">
        <v>19554</v>
      </c>
      <c r="AI598" t="s">
        <v>100</v>
      </c>
      <c r="AJ598">
        <v>3717</v>
      </c>
    </row>
    <row r="599" spans="8:36" hidden="1" x14ac:dyDescent="0.3">
      <c r="H599" t="s">
        <v>1381</v>
      </c>
      <c r="I599" t="s">
        <v>1422</v>
      </c>
      <c r="J599" t="s">
        <v>1423</v>
      </c>
      <c r="L599">
        <v>666</v>
      </c>
      <c r="M599" t="s">
        <v>27</v>
      </c>
      <c r="N599" t="s">
        <v>1424</v>
      </c>
      <c r="Q599">
        <v>417</v>
      </c>
      <c r="R599" t="s">
        <v>96</v>
      </c>
      <c r="S599" t="s">
        <v>96</v>
      </c>
      <c r="T599" t="str">
        <f>IF(Transcripts[[#This Row],[List?]]="Y", Transcripts[[#This Row],[RefSeq mRNA ID]]&amp;IF(Transcripts[[#This Row],[Preferred?]]="Y", " (Preferred)", ""), "")</f>
        <v/>
      </c>
      <c r="V599" s="43" t="s">
        <v>18409</v>
      </c>
      <c r="W599" s="43" t="e">
        <f t="array" ref="W599">INDEX(Table6[#Data], MATCH(1, ISNUMBER(SEARCH(Transcripts[[#This Row],[RefSeq mRNA ID]], Table6['#name])), 0), 1)</f>
        <v>#N/A</v>
      </c>
      <c r="X599" s="43"/>
      <c r="Y599" s="43"/>
      <c r="Z599" t="s">
        <v>818</v>
      </c>
      <c r="AA599" t="s">
        <v>819</v>
      </c>
      <c r="AB599">
        <v>1127</v>
      </c>
      <c r="AC599" t="s">
        <v>115</v>
      </c>
      <c r="AD599" t="s">
        <v>27</v>
      </c>
      <c r="AE599" t="s">
        <v>10352</v>
      </c>
      <c r="AH599" t="s">
        <v>19555</v>
      </c>
      <c r="AI599" t="s">
        <v>100</v>
      </c>
      <c r="AJ599">
        <v>3717</v>
      </c>
    </row>
    <row r="600" spans="8:36" hidden="1" x14ac:dyDescent="0.3">
      <c r="H600" t="s">
        <v>1381</v>
      </c>
      <c r="I600" t="s">
        <v>1391</v>
      </c>
      <c r="J600" t="s">
        <v>1392</v>
      </c>
      <c r="K600" t="s">
        <v>19106</v>
      </c>
      <c r="L600">
        <v>1283</v>
      </c>
      <c r="M600" t="s">
        <v>27</v>
      </c>
      <c r="N600" t="s">
        <v>1393</v>
      </c>
      <c r="P600" t="s">
        <v>1394</v>
      </c>
      <c r="Q600">
        <v>399</v>
      </c>
      <c r="R600" t="s">
        <v>96</v>
      </c>
      <c r="S600" t="s">
        <v>95</v>
      </c>
      <c r="T600" t="str">
        <f>IF(Transcripts[[#This Row],[List?]]="Y", Transcripts[[#This Row],[RefSeq mRNA ID]]&amp;IF(Transcripts[[#This Row],[Preferred?]]="Y", " (Preferred)", ""), "")</f>
        <v>NM_058195.3</v>
      </c>
      <c r="V600" s="43" t="s">
        <v>18409</v>
      </c>
      <c r="W600" s="43" t="e">
        <f t="array" ref="W600">INDEX(Table6[#Data], MATCH(1, ISNUMBER(SEARCH(Transcripts[[#This Row],[RefSeq mRNA ID]], Table6['#name])), 0), 1)</f>
        <v>#N/A</v>
      </c>
      <c r="X600" s="43"/>
      <c r="Y600" s="43"/>
      <c r="Z600" t="s">
        <v>821</v>
      </c>
      <c r="AA600" t="s">
        <v>822</v>
      </c>
      <c r="AB600">
        <v>2301</v>
      </c>
      <c r="AC600" t="s">
        <v>115</v>
      </c>
      <c r="AD600" t="s">
        <v>27</v>
      </c>
      <c r="AE600" t="s">
        <v>10353</v>
      </c>
      <c r="AH600" t="s">
        <v>19556</v>
      </c>
      <c r="AI600" t="s">
        <v>100</v>
      </c>
      <c r="AJ600">
        <v>3717</v>
      </c>
    </row>
    <row r="601" spans="8:36" hidden="1" x14ac:dyDescent="0.3">
      <c r="H601" t="s">
        <v>1381</v>
      </c>
      <c r="I601" t="s">
        <v>1413</v>
      </c>
      <c r="J601" t="s">
        <v>1414</v>
      </c>
      <c r="L601">
        <v>748</v>
      </c>
      <c r="M601" t="s">
        <v>27</v>
      </c>
      <c r="N601" t="s">
        <v>1415</v>
      </c>
      <c r="P601" t="s">
        <v>1394</v>
      </c>
      <c r="Q601">
        <v>399</v>
      </c>
      <c r="R601" t="s">
        <v>96</v>
      </c>
      <c r="S601" t="s">
        <v>96</v>
      </c>
      <c r="T601" t="str">
        <f>IF(Transcripts[[#This Row],[List?]]="Y", Transcripts[[#This Row],[RefSeq mRNA ID]]&amp;IF(Transcripts[[#This Row],[Preferred?]]="Y", " (Preferred)", ""), "")</f>
        <v/>
      </c>
      <c r="V601" s="43" t="s">
        <v>18409</v>
      </c>
      <c r="W601" s="43" t="e">
        <f t="array" ref="W601">INDEX(Table6[#Data], MATCH(1, ISNUMBER(SEARCH(Transcripts[[#This Row],[RefSeq mRNA ID]], Table6['#name])), 0), 1)</f>
        <v>#N/A</v>
      </c>
      <c r="X601" s="43"/>
      <c r="Y601" s="43"/>
      <c r="Z601" t="s">
        <v>815</v>
      </c>
      <c r="AA601" t="s">
        <v>816</v>
      </c>
      <c r="AB601">
        <v>309</v>
      </c>
      <c r="AC601" t="s">
        <v>115</v>
      </c>
      <c r="AD601" t="s">
        <v>27</v>
      </c>
      <c r="AE601" t="s">
        <v>10354</v>
      </c>
      <c r="AH601" t="s">
        <v>19557</v>
      </c>
      <c r="AI601" t="s">
        <v>100</v>
      </c>
      <c r="AJ601">
        <v>3717</v>
      </c>
    </row>
    <row r="602" spans="8:36" hidden="1" x14ac:dyDescent="0.3">
      <c r="H602" t="s">
        <v>1381</v>
      </c>
      <c r="I602" t="s">
        <v>1428</v>
      </c>
      <c r="J602" t="s">
        <v>1429</v>
      </c>
      <c r="L602">
        <v>544</v>
      </c>
      <c r="M602" t="s">
        <v>27</v>
      </c>
      <c r="N602" t="s">
        <v>1430</v>
      </c>
      <c r="Q602">
        <v>366</v>
      </c>
      <c r="R602" t="s">
        <v>96</v>
      </c>
      <c r="S602" t="s">
        <v>96</v>
      </c>
      <c r="T602" t="str">
        <f>IF(Transcripts[[#This Row],[List?]]="Y", Transcripts[[#This Row],[RefSeq mRNA ID]]&amp;IF(Transcripts[[#This Row],[Preferred?]]="Y", " (Preferred)", ""), "")</f>
        <v/>
      </c>
      <c r="V602" s="43" t="s">
        <v>18409</v>
      </c>
      <c r="W602" s="43" t="e">
        <f t="array" ref="W602">INDEX(Table6[#Data], MATCH(1, ISNUMBER(SEARCH(Transcripts[[#This Row],[RefSeq mRNA ID]], Table6['#name])), 0), 1)</f>
        <v>#N/A</v>
      </c>
      <c r="X602" s="43"/>
      <c r="Y602" s="43"/>
      <c r="Z602" t="s">
        <v>812</v>
      </c>
      <c r="AA602" t="s">
        <v>813</v>
      </c>
      <c r="AB602">
        <v>585</v>
      </c>
      <c r="AC602" t="s">
        <v>115</v>
      </c>
      <c r="AD602" t="s">
        <v>27</v>
      </c>
      <c r="AE602" t="s">
        <v>10355</v>
      </c>
      <c r="AH602" t="s">
        <v>18845</v>
      </c>
      <c r="AI602" t="s">
        <v>100</v>
      </c>
      <c r="AJ602">
        <v>3717</v>
      </c>
    </row>
    <row r="603" spans="8:36" hidden="1" x14ac:dyDescent="0.3">
      <c r="H603" t="s">
        <v>1381</v>
      </c>
      <c r="I603" t="s">
        <v>1382</v>
      </c>
      <c r="J603" t="s">
        <v>1383</v>
      </c>
      <c r="K603" t="s">
        <v>19243</v>
      </c>
      <c r="L603">
        <v>794</v>
      </c>
      <c r="M603" t="s">
        <v>187</v>
      </c>
      <c r="N603" t="s">
        <v>1384</v>
      </c>
      <c r="P603" t="s">
        <v>98</v>
      </c>
      <c r="Q603">
        <v>351</v>
      </c>
      <c r="R603" t="s">
        <v>96</v>
      </c>
      <c r="S603" t="s">
        <v>95</v>
      </c>
      <c r="T603" t="str">
        <f>IF(Transcripts[[#This Row],[List?]]="Y", Transcripts[[#This Row],[RefSeq mRNA ID]]&amp;IF(Transcripts[[#This Row],[Preferred?]]="Y", " (Preferred)", ""), "")</f>
        <v>NM_058197.4</v>
      </c>
      <c r="V603" s="43" t="s">
        <v>18409</v>
      </c>
      <c r="W603" s="43" t="e">
        <f t="array" ref="W603">INDEX(Table6[#Data], MATCH(1, ISNUMBER(SEARCH(Transcripts[[#This Row],[RefSeq mRNA ID]], Table6['#name])), 0), 1)</f>
        <v>#N/A</v>
      </c>
      <c r="X603" s="43"/>
      <c r="Y603" s="43"/>
      <c r="Z603" t="s">
        <v>824</v>
      </c>
      <c r="AC603" t="s">
        <v>115</v>
      </c>
      <c r="AD603" t="s">
        <v>27</v>
      </c>
      <c r="AE603" t="s">
        <v>824</v>
      </c>
      <c r="AH603" t="s">
        <v>19558</v>
      </c>
      <c r="AI603" t="s">
        <v>4485</v>
      </c>
      <c r="AJ603">
        <v>3718</v>
      </c>
    </row>
    <row r="604" spans="8:36" hidden="1" x14ac:dyDescent="0.3">
      <c r="H604" t="s">
        <v>1381</v>
      </c>
      <c r="I604" t="s">
        <v>1403</v>
      </c>
      <c r="J604" t="s">
        <v>1404</v>
      </c>
      <c r="L604">
        <v>989</v>
      </c>
      <c r="M604" t="s">
        <v>27</v>
      </c>
      <c r="N604" t="s">
        <v>1405</v>
      </c>
      <c r="Q604">
        <v>318</v>
      </c>
      <c r="R604" t="s">
        <v>96</v>
      </c>
      <c r="S604" t="s">
        <v>96</v>
      </c>
      <c r="T604" t="str">
        <f>IF(Transcripts[[#This Row],[List?]]="Y", Transcripts[[#This Row],[RefSeq mRNA ID]]&amp;IF(Transcripts[[#This Row],[Preferred?]]="Y", " (Preferred)", ""), "")</f>
        <v/>
      </c>
      <c r="V604" s="43" t="s">
        <v>18409</v>
      </c>
      <c r="W604" s="43" t="e">
        <f t="array" ref="W604">INDEX(Table6[#Data], MATCH(1, ISNUMBER(SEARCH(Transcripts[[#This Row],[RefSeq mRNA ID]], Table6['#name])), 0), 1)</f>
        <v>#N/A</v>
      </c>
      <c r="X604" s="43"/>
      <c r="Y604" s="43"/>
      <c r="Z604" t="s">
        <v>7732</v>
      </c>
      <c r="AA604" t="s">
        <v>7733</v>
      </c>
      <c r="AB604">
        <v>3345</v>
      </c>
      <c r="AC604" t="s">
        <v>7731</v>
      </c>
      <c r="AD604" t="s">
        <v>27</v>
      </c>
      <c r="AE604" t="s">
        <v>10356</v>
      </c>
      <c r="AH604" t="s">
        <v>19559</v>
      </c>
      <c r="AI604" t="s">
        <v>137</v>
      </c>
      <c r="AJ604">
        <v>7994</v>
      </c>
    </row>
    <row r="605" spans="8:36" hidden="1" x14ac:dyDescent="0.3">
      <c r="H605" t="s">
        <v>1381</v>
      </c>
      <c r="I605" t="s">
        <v>1406</v>
      </c>
      <c r="J605" t="s">
        <v>1407</v>
      </c>
      <c r="L605">
        <v>926</v>
      </c>
      <c r="M605" t="s">
        <v>27</v>
      </c>
      <c r="N605" t="s">
        <v>1408</v>
      </c>
      <c r="Q605">
        <v>318</v>
      </c>
      <c r="R605" t="s">
        <v>96</v>
      </c>
      <c r="S605" t="s">
        <v>96</v>
      </c>
      <c r="T605" t="str">
        <f>IF(Transcripts[[#This Row],[List?]]="Y", Transcripts[[#This Row],[RefSeq mRNA ID]]&amp;IF(Transcripts[[#This Row],[Preferred?]]="Y", " (Preferred)", ""), "")</f>
        <v/>
      </c>
      <c r="V605" s="43" t="s">
        <v>18409</v>
      </c>
      <c r="W605" s="43" t="e">
        <f t="array" ref="W605">INDEX(Table6[#Data], MATCH(1, ISNUMBER(SEARCH(Transcripts[[#This Row],[RefSeq mRNA ID]], Table6['#name])), 0), 1)</f>
        <v>#N/A</v>
      </c>
      <c r="X605" s="43"/>
      <c r="Y605" s="43"/>
      <c r="Z605" t="s">
        <v>7740</v>
      </c>
      <c r="AA605" t="s">
        <v>7741</v>
      </c>
      <c r="AB605">
        <v>544</v>
      </c>
      <c r="AC605" t="s">
        <v>7731</v>
      </c>
      <c r="AD605" t="s">
        <v>27</v>
      </c>
      <c r="AE605" t="s">
        <v>10357</v>
      </c>
      <c r="AH605" t="s">
        <v>19560</v>
      </c>
      <c r="AI605" t="s">
        <v>137</v>
      </c>
      <c r="AJ605">
        <v>7994</v>
      </c>
    </row>
    <row r="606" spans="8:36" hidden="1" x14ac:dyDescent="0.3">
      <c r="H606" t="s">
        <v>1381</v>
      </c>
      <c r="I606" t="s">
        <v>1419</v>
      </c>
      <c r="J606" t="s">
        <v>1420</v>
      </c>
      <c r="L606">
        <v>678</v>
      </c>
      <c r="M606" t="s">
        <v>27</v>
      </c>
      <c r="N606" t="s">
        <v>1421</v>
      </c>
      <c r="Q606">
        <v>318</v>
      </c>
      <c r="R606" t="s">
        <v>96</v>
      </c>
      <c r="S606" t="s">
        <v>96</v>
      </c>
      <c r="T606" t="str">
        <f>IF(Transcripts[[#This Row],[List?]]="Y", Transcripts[[#This Row],[RefSeq mRNA ID]]&amp;IF(Transcripts[[#This Row],[Preferred?]]="Y", " (Preferred)", ""), "")</f>
        <v/>
      </c>
      <c r="V606" s="43" t="s">
        <v>18409</v>
      </c>
      <c r="W606" s="43" t="e">
        <f t="array" ref="W606">INDEX(Table6[#Data], MATCH(1, ISNUMBER(SEARCH(Transcripts[[#This Row],[RefSeq mRNA ID]], Table6['#name])), 0), 1)</f>
        <v>#N/A</v>
      </c>
      <c r="X606" s="43"/>
      <c r="Y606" s="43"/>
      <c r="Z606" t="s">
        <v>7736</v>
      </c>
      <c r="AA606" t="s">
        <v>7737</v>
      </c>
      <c r="AB606">
        <v>3219</v>
      </c>
      <c r="AC606" t="s">
        <v>7731</v>
      </c>
      <c r="AD606" t="s">
        <v>27</v>
      </c>
      <c r="AE606" t="s">
        <v>10358</v>
      </c>
      <c r="AH606" t="s">
        <v>19561</v>
      </c>
      <c r="AI606" t="s">
        <v>140</v>
      </c>
      <c r="AJ606">
        <v>3739</v>
      </c>
    </row>
    <row r="607" spans="8:36" hidden="1" x14ac:dyDescent="0.3">
      <c r="H607" t="s">
        <v>1381</v>
      </c>
      <c r="I607" t="s">
        <v>1425</v>
      </c>
      <c r="J607" t="s">
        <v>1426</v>
      </c>
      <c r="L607">
        <v>565</v>
      </c>
      <c r="M607" t="s">
        <v>27</v>
      </c>
      <c r="N607" t="s">
        <v>1427</v>
      </c>
      <c r="Q607">
        <v>315</v>
      </c>
      <c r="R607" t="s">
        <v>96</v>
      </c>
      <c r="S607" t="s">
        <v>96</v>
      </c>
      <c r="T607" t="str">
        <f>IF(Transcripts[[#This Row],[List?]]="Y", Transcripts[[#This Row],[RefSeq mRNA ID]]&amp;IF(Transcripts[[#This Row],[Preferred?]]="Y", " (Preferred)", ""), "")</f>
        <v/>
      </c>
      <c r="V607" s="43" t="s">
        <v>18409</v>
      </c>
      <c r="W607" s="43" t="e">
        <f t="array" ref="W607">INDEX(Table6[#Data], MATCH(1, ISNUMBER(SEARCH(Transcripts[[#This Row],[RefSeq mRNA ID]], Table6['#name])), 0), 1)</f>
        <v>#N/A</v>
      </c>
      <c r="X607" s="43"/>
      <c r="Y607" s="43"/>
      <c r="Z607" t="s">
        <v>7743</v>
      </c>
      <c r="AC607" t="s">
        <v>7731</v>
      </c>
      <c r="AD607" t="s">
        <v>27</v>
      </c>
      <c r="AE607" t="s">
        <v>7743</v>
      </c>
      <c r="AH607" t="s">
        <v>19562</v>
      </c>
      <c r="AI607" t="s">
        <v>4534</v>
      </c>
      <c r="AJ607">
        <v>56659</v>
      </c>
    </row>
    <row r="608" spans="8:36" hidden="1" x14ac:dyDescent="0.3">
      <c r="H608" t="s">
        <v>1381</v>
      </c>
      <c r="I608" t="s">
        <v>1385</v>
      </c>
      <c r="L608">
        <v>856</v>
      </c>
      <c r="M608" t="s">
        <v>193</v>
      </c>
      <c r="N608" t="s">
        <v>1386</v>
      </c>
      <c r="P608" t="s">
        <v>98</v>
      </c>
      <c r="Q608">
        <v>0</v>
      </c>
      <c r="R608" t="s">
        <v>96</v>
      </c>
      <c r="S608" t="s">
        <v>96</v>
      </c>
      <c r="T608" t="str">
        <f>IF(Transcripts[[#This Row],[List?]]="Y", Transcripts[[#This Row],[RefSeq mRNA ID]]&amp;IF(Transcripts[[#This Row],[Preferred?]]="Y", " (Preferred)", ""), "")</f>
        <v/>
      </c>
      <c r="V608" s="43" t="s">
        <v>18409</v>
      </c>
      <c r="W608" s="43" t="e">
        <f t="array" ref="W608">INDEX(Table6[#Data], MATCH(1, ISNUMBER(SEARCH(Transcripts[[#This Row],[RefSeq mRNA ID]], Table6['#name])), 0), 1)</f>
        <v>#N/A</v>
      </c>
      <c r="X608" s="43"/>
      <c r="Y608" s="43"/>
      <c r="Z608" t="s">
        <v>8066</v>
      </c>
      <c r="AA608" t="s">
        <v>8067</v>
      </c>
      <c r="AB608">
        <v>3915</v>
      </c>
      <c r="AC608" t="s">
        <v>8060</v>
      </c>
      <c r="AD608" t="s">
        <v>27</v>
      </c>
      <c r="AE608" t="s">
        <v>10359</v>
      </c>
      <c r="AH608" t="s">
        <v>19563</v>
      </c>
      <c r="AI608" t="s">
        <v>4539</v>
      </c>
      <c r="AJ608">
        <v>8242</v>
      </c>
    </row>
    <row r="609" spans="8:36" hidden="1" x14ac:dyDescent="0.3">
      <c r="H609" t="s">
        <v>1381</v>
      </c>
      <c r="I609" t="s">
        <v>1387</v>
      </c>
      <c r="L609">
        <v>493</v>
      </c>
      <c r="M609" t="s">
        <v>193</v>
      </c>
      <c r="N609" t="s">
        <v>1388</v>
      </c>
      <c r="P609" t="s">
        <v>98</v>
      </c>
      <c r="Q609">
        <v>0</v>
      </c>
      <c r="R609" t="s">
        <v>96</v>
      </c>
      <c r="S609" t="s">
        <v>96</v>
      </c>
      <c r="T609" t="str">
        <f>IF(Transcripts[[#This Row],[List?]]="Y", Transcripts[[#This Row],[RefSeq mRNA ID]]&amp;IF(Transcripts[[#This Row],[Preferred?]]="Y", " (Preferred)", ""), "")</f>
        <v/>
      </c>
      <c r="V609" s="43" t="s">
        <v>18409</v>
      </c>
      <c r="W609" s="43" t="e">
        <f t="array" ref="W609">INDEX(Table6[#Data], MATCH(1, ISNUMBER(SEARCH(Transcripts[[#This Row],[RefSeq mRNA ID]], Table6['#name])), 0), 1)</f>
        <v>#N/A</v>
      </c>
      <c r="X609" s="43"/>
      <c r="Y609" s="43"/>
      <c r="Z609" t="s">
        <v>8087</v>
      </c>
      <c r="AC609" t="s">
        <v>8060</v>
      </c>
      <c r="AD609" t="s">
        <v>27</v>
      </c>
      <c r="AE609" t="s">
        <v>8087</v>
      </c>
      <c r="AH609" t="s">
        <v>19564</v>
      </c>
      <c r="AI609" t="s">
        <v>4539</v>
      </c>
      <c r="AJ609">
        <v>8242</v>
      </c>
    </row>
    <row r="610" spans="8:36" hidden="1" x14ac:dyDescent="0.3">
      <c r="H610" t="s">
        <v>1381</v>
      </c>
      <c r="I610" t="s">
        <v>1389</v>
      </c>
      <c r="L610">
        <v>442</v>
      </c>
      <c r="M610" t="s">
        <v>193</v>
      </c>
      <c r="N610" t="s">
        <v>1390</v>
      </c>
      <c r="P610" t="s">
        <v>98</v>
      </c>
      <c r="Q610">
        <v>0</v>
      </c>
      <c r="R610" t="s">
        <v>96</v>
      </c>
      <c r="S610" t="s">
        <v>96</v>
      </c>
      <c r="T610" t="str">
        <f>IF(Transcripts[[#This Row],[List?]]="Y", Transcripts[[#This Row],[RefSeq mRNA ID]]&amp;IF(Transcripts[[#This Row],[Preferred?]]="Y", " (Preferred)", ""), "")</f>
        <v/>
      </c>
      <c r="V610" s="43" t="s">
        <v>18409</v>
      </c>
      <c r="W610" s="43" t="e">
        <f t="array" ref="W610">INDEX(Table6[#Data], MATCH(1, ISNUMBER(SEARCH(Transcripts[[#This Row],[RefSeq mRNA ID]], Table6['#name])), 0), 1)</f>
        <v>#N/A</v>
      </c>
      <c r="X610" s="43"/>
      <c r="Y610" s="43"/>
      <c r="Z610" t="s">
        <v>8073</v>
      </c>
      <c r="AA610" t="s">
        <v>8074</v>
      </c>
      <c r="AB610">
        <v>723</v>
      </c>
      <c r="AC610" t="s">
        <v>8060</v>
      </c>
      <c r="AD610" t="s">
        <v>27</v>
      </c>
      <c r="AE610" t="s">
        <v>10360</v>
      </c>
      <c r="AH610" t="s">
        <v>19565</v>
      </c>
      <c r="AI610" t="s">
        <v>4539</v>
      </c>
      <c r="AJ610">
        <v>8242</v>
      </c>
    </row>
    <row r="611" spans="8:36" hidden="1" x14ac:dyDescent="0.3">
      <c r="H611" t="s">
        <v>1381</v>
      </c>
      <c r="I611" t="s">
        <v>1431</v>
      </c>
      <c r="L611">
        <v>293</v>
      </c>
      <c r="M611" t="s">
        <v>210</v>
      </c>
      <c r="N611" t="s">
        <v>1432</v>
      </c>
      <c r="P611" t="s">
        <v>98</v>
      </c>
      <c r="Q611">
        <v>0</v>
      </c>
      <c r="R611" t="s">
        <v>96</v>
      </c>
      <c r="S611" t="s">
        <v>96</v>
      </c>
      <c r="T611" t="str">
        <f>IF(Transcripts[[#This Row],[List?]]="Y", Transcripts[[#This Row],[RefSeq mRNA ID]]&amp;IF(Transcripts[[#This Row],[Preferred?]]="Y", " (Preferred)", ""), "")</f>
        <v/>
      </c>
      <c r="V611" s="43" t="s">
        <v>18409</v>
      </c>
      <c r="W611" s="43" t="e">
        <f t="array" ref="W611">INDEX(Table6[#Data], MATCH(1, ISNUMBER(SEARCH(Transcripts[[#This Row],[RefSeq mRNA ID]], Table6['#name])), 0), 1)</f>
        <v>#N/A</v>
      </c>
      <c r="X611" s="43"/>
      <c r="Y611" s="43"/>
      <c r="Z611" t="s">
        <v>8091</v>
      </c>
      <c r="AC611" t="s">
        <v>8060</v>
      </c>
      <c r="AD611" t="s">
        <v>27</v>
      </c>
      <c r="AE611" t="s">
        <v>8091</v>
      </c>
      <c r="AH611" t="s">
        <v>19566</v>
      </c>
      <c r="AI611" t="s">
        <v>4605</v>
      </c>
      <c r="AJ611">
        <v>7403</v>
      </c>
    </row>
    <row r="612" spans="8:36" hidden="1" x14ac:dyDescent="0.3">
      <c r="H612" t="s">
        <v>1433</v>
      </c>
      <c r="I612" t="s">
        <v>1434</v>
      </c>
      <c r="J612" t="s">
        <v>1435</v>
      </c>
      <c r="K612" t="s">
        <v>19109</v>
      </c>
      <c r="L612">
        <v>3911</v>
      </c>
      <c r="M612" t="s">
        <v>27</v>
      </c>
      <c r="N612" t="s">
        <v>1436</v>
      </c>
      <c r="P612" t="s">
        <v>1437</v>
      </c>
      <c r="Q612">
        <v>417</v>
      </c>
      <c r="R612" t="s">
        <v>95</v>
      </c>
      <c r="S612" t="s">
        <v>95</v>
      </c>
      <c r="T612" t="str">
        <f>IF(Transcripts[[#This Row],[List?]]="Y", Transcripts[[#This Row],[RefSeq mRNA ID]]&amp;IF(Transcripts[[#This Row],[Preferred?]]="Y", " (Preferred)", ""), "")</f>
        <v>NM_004936.3 (Preferred)</v>
      </c>
      <c r="V612" s="43" t="s">
        <v>18410</v>
      </c>
      <c r="W612" s="43" t="e">
        <f t="array" ref="W612">INDEX(Table6[#Data], MATCH(1, ISNUMBER(SEARCH(Transcripts[[#This Row],[RefSeq mRNA ID]], Table6['#name])), 0), 1)</f>
        <v>#N/A</v>
      </c>
      <c r="X612" s="43"/>
      <c r="Y612" s="43"/>
      <c r="Z612" t="s">
        <v>8064</v>
      </c>
      <c r="AC612" t="s">
        <v>8060</v>
      </c>
      <c r="AD612" t="s">
        <v>27</v>
      </c>
      <c r="AE612" t="s">
        <v>8064</v>
      </c>
      <c r="AH612" t="s">
        <v>19567</v>
      </c>
      <c r="AI612" t="s">
        <v>4605</v>
      </c>
      <c r="AJ612">
        <v>7403</v>
      </c>
    </row>
    <row r="613" spans="8:36" hidden="1" x14ac:dyDescent="0.3">
      <c r="H613" t="s">
        <v>1433</v>
      </c>
      <c r="I613" t="s">
        <v>1438</v>
      </c>
      <c r="J613" t="s">
        <v>1439</v>
      </c>
      <c r="K613" t="s">
        <v>19110</v>
      </c>
      <c r="L613">
        <v>859</v>
      </c>
      <c r="M613" t="s">
        <v>27</v>
      </c>
      <c r="N613" t="s">
        <v>1440</v>
      </c>
      <c r="P613" t="s">
        <v>1441</v>
      </c>
      <c r="Q613">
        <v>237</v>
      </c>
      <c r="R613" t="s">
        <v>96</v>
      </c>
      <c r="S613" t="s">
        <v>95</v>
      </c>
      <c r="T613" t="str">
        <f>IF(Transcripts[[#This Row],[List?]]="Y", Transcripts[[#This Row],[RefSeq mRNA ID]]&amp;IF(Transcripts[[#This Row],[Preferred?]]="Y", " (Preferred)", ""), "")</f>
        <v>NM_078487.2</v>
      </c>
      <c r="V613" s="43" t="s">
        <v>18410</v>
      </c>
      <c r="W613" s="43" t="e">
        <f t="array" ref="W613">INDEX(Table6[#Data], MATCH(1, ISNUMBER(SEARCH(Transcripts[[#This Row],[RefSeq mRNA ID]], Table6['#name])), 0), 1)</f>
        <v>#N/A</v>
      </c>
      <c r="X613" s="43"/>
      <c r="Y613" s="43"/>
      <c r="Z613" t="s">
        <v>8089</v>
      </c>
      <c r="AC613" t="s">
        <v>8060</v>
      </c>
      <c r="AD613" t="s">
        <v>27</v>
      </c>
      <c r="AE613" t="s">
        <v>8089</v>
      </c>
      <c r="AH613" t="s">
        <v>19568</v>
      </c>
      <c r="AI613" t="s">
        <v>4605</v>
      </c>
      <c r="AJ613">
        <v>7403</v>
      </c>
    </row>
    <row r="614" spans="8:36" hidden="1" x14ac:dyDescent="0.3">
      <c r="H614" t="s">
        <v>1433</v>
      </c>
      <c r="I614" t="s">
        <v>1442</v>
      </c>
      <c r="J614" t="s">
        <v>1443</v>
      </c>
      <c r="L614">
        <v>237</v>
      </c>
      <c r="M614" t="s">
        <v>27</v>
      </c>
      <c r="N614" t="s">
        <v>1444</v>
      </c>
      <c r="P614" t="s">
        <v>1441</v>
      </c>
      <c r="Q614">
        <v>237</v>
      </c>
      <c r="R614" t="s">
        <v>96</v>
      </c>
      <c r="S614" t="s">
        <v>96</v>
      </c>
      <c r="T614" t="str">
        <f>IF(Transcripts[[#This Row],[List?]]="Y", Transcripts[[#This Row],[RefSeq mRNA ID]]&amp;IF(Transcripts[[#This Row],[Preferred?]]="Y", " (Preferred)", ""), "")</f>
        <v/>
      </c>
      <c r="V614" s="43" t="s">
        <v>18410</v>
      </c>
      <c r="W614" s="43" t="e">
        <f t="array" ref="W614">INDEX(Table6[#Data], MATCH(1, ISNUMBER(SEARCH(Transcripts[[#This Row],[RefSeq mRNA ID]], Table6['#name])), 0), 1)</f>
        <v>#N/A</v>
      </c>
      <c r="X614" s="43"/>
      <c r="Y614" s="43"/>
      <c r="Z614" t="s">
        <v>8083</v>
      </c>
      <c r="AC614" t="s">
        <v>8060</v>
      </c>
      <c r="AD614" t="s">
        <v>27</v>
      </c>
      <c r="AE614" t="s">
        <v>8083</v>
      </c>
      <c r="AH614" t="s">
        <v>19569</v>
      </c>
      <c r="AI614" t="s">
        <v>4605</v>
      </c>
      <c r="AJ614">
        <v>7403</v>
      </c>
    </row>
    <row r="615" spans="8:36" hidden="1" x14ac:dyDescent="0.3">
      <c r="H615" t="s">
        <v>1433</v>
      </c>
      <c r="I615" t="s">
        <v>1445</v>
      </c>
      <c r="L615">
        <v>1069</v>
      </c>
      <c r="M615" t="s">
        <v>210</v>
      </c>
      <c r="N615" t="s">
        <v>1446</v>
      </c>
      <c r="Q615">
        <v>0</v>
      </c>
      <c r="R615" t="s">
        <v>96</v>
      </c>
      <c r="S615" t="s">
        <v>96</v>
      </c>
      <c r="T615" t="str">
        <f>IF(Transcripts[[#This Row],[List?]]="Y", Transcripts[[#This Row],[RefSeq mRNA ID]]&amp;IF(Transcripts[[#This Row],[Preferred?]]="Y", " (Preferred)", ""), "")</f>
        <v/>
      </c>
      <c r="V615" s="43" t="s">
        <v>18410</v>
      </c>
      <c r="W615" s="43" t="e">
        <f t="array" ref="W615">INDEX(Table6[#Data], MATCH(1, ISNUMBER(SEARCH(Transcripts[[#This Row],[RefSeq mRNA ID]], Table6['#name])), 0), 1)</f>
        <v>#N/A</v>
      </c>
      <c r="X615" s="43"/>
      <c r="Y615" s="43"/>
      <c r="Z615" t="s">
        <v>8085</v>
      </c>
      <c r="AC615" t="s">
        <v>8060</v>
      </c>
      <c r="AD615" t="s">
        <v>27</v>
      </c>
      <c r="AE615" t="s">
        <v>8085</v>
      </c>
      <c r="AH615" t="s">
        <v>19570</v>
      </c>
      <c r="AI615" t="s">
        <v>4605</v>
      </c>
      <c r="AJ615">
        <v>7403</v>
      </c>
    </row>
    <row r="616" spans="8:36" hidden="1" x14ac:dyDescent="0.3">
      <c r="H616" t="s">
        <v>1447</v>
      </c>
      <c r="I616" t="s">
        <v>1448</v>
      </c>
      <c r="J616" t="s">
        <v>1449</v>
      </c>
      <c r="L616">
        <v>2904</v>
      </c>
      <c r="M616" t="s">
        <v>27</v>
      </c>
      <c r="N616" t="s">
        <v>1450</v>
      </c>
      <c r="P616" t="s">
        <v>1451</v>
      </c>
      <c r="Q616">
        <v>507</v>
      </c>
      <c r="R616" t="s">
        <v>96</v>
      </c>
      <c r="S616" t="s">
        <v>96</v>
      </c>
      <c r="T616" t="str">
        <f>IF(Transcripts[[#This Row],[List?]]="Y", Transcripts[[#This Row],[RefSeq mRNA ID]]&amp;IF(Transcripts[[#This Row],[Preferred?]]="Y", " (Preferred)", ""), "")</f>
        <v/>
      </c>
      <c r="V616" s="43" t="s">
        <v>18411</v>
      </c>
      <c r="W616" s="43" t="e">
        <f t="array" ref="W616">INDEX(Table6[#Data], MATCH(1, ISNUMBER(SEARCH(Transcripts[[#This Row],[RefSeq mRNA ID]], Table6['#name])), 0), 1)</f>
        <v>#N/A</v>
      </c>
      <c r="X616" s="43"/>
      <c r="Y616" s="43"/>
      <c r="Z616" t="s">
        <v>8080</v>
      </c>
      <c r="AA616" t="s">
        <v>8081</v>
      </c>
      <c r="AB616">
        <v>435</v>
      </c>
      <c r="AC616" t="s">
        <v>8060</v>
      </c>
      <c r="AD616" t="s">
        <v>27</v>
      </c>
      <c r="AE616" t="s">
        <v>10361</v>
      </c>
      <c r="AH616" t="s">
        <v>19571</v>
      </c>
      <c r="AI616" t="s">
        <v>4605</v>
      </c>
      <c r="AJ616">
        <v>7403</v>
      </c>
    </row>
    <row r="617" spans="8:36" hidden="1" x14ac:dyDescent="0.3">
      <c r="H617" t="s">
        <v>1447</v>
      </c>
      <c r="I617" t="s">
        <v>1452</v>
      </c>
      <c r="J617" t="s">
        <v>1453</v>
      </c>
      <c r="K617" t="s">
        <v>19111</v>
      </c>
      <c r="L617">
        <v>2086</v>
      </c>
      <c r="M617" t="s">
        <v>27</v>
      </c>
      <c r="N617" t="s">
        <v>1454</v>
      </c>
      <c r="P617" t="s">
        <v>1451</v>
      </c>
      <c r="Q617">
        <v>507</v>
      </c>
      <c r="R617" t="s">
        <v>95</v>
      </c>
      <c r="S617" t="s">
        <v>95</v>
      </c>
      <c r="T617" t="str">
        <f>IF(Transcripts[[#This Row],[List?]]="Y", Transcripts[[#This Row],[RefSeq mRNA ID]]&amp;IF(Transcripts[[#This Row],[Preferred?]]="Y", " (Preferred)", ""), "")</f>
        <v>NM_001262.2 (Preferred)</v>
      </c>
      <c r="V617" s="43" t="s">
        <v>18411</v>
      </c>
      <c r="W617" s="43" t="e">
        <f t="array" ref="W617">INDEX(Table6[#Data], MATCH(1, ISNUMBER(SEARCH(Transcripts[[#This Row],[RefSeq mRNA ID]], Table6['#name])), 0), 1)</f>
        <v>#N/A</v>
      </c>
      <c r="X617" s="43"/>
      <c r="Y617" s="43"/>
      <c r="Z617" t="s">
        <v>8070</v>
      </c>
      <c r="AA617" t="s">
        <v>8071</v>
      </c>
      <c r="AB617">
        <v>465</v>
      </c>
      <c r="AC617" t="s">
        <v>8060</v>
      </c>
      <c r="AD617" t="s">
        <v>27</v>
      </c>
      <c r="AE617" t="s">
        <v>10362</v>
      </c>
      <c r="AH617" t="s">
        <v>19572</v>
      </c>
      <c r="AI617" t="s">
        <v>4605</v>
      </c>
      <c r="AJ617">
        <v>7403</v>
      </c>
    </row>
    <row r="618" spans="8:36" hidden="1" x14ac:dyDescent="0.3">
      <c r="H618" t="s">
        <v>1447</v>
      </c>
      <c r="I618" t="s">
        <v>1455</v>
      </c>
      <c r="J618" t="s">
        <v>1456</v>
      </c>
      <c r="K618" t="s">
        <v>19112</v>
      </c>
      <c r="L618">
        <v>1220</v>
      </c>
      <c r="M618" t="s">
        <v>27</v>
      </c>
      <c r="N618" t="s">
        <v>1457</v>
      </c>
      <c r="P618" t="s">
        <v>1451</v>
      </c>
      <c r="Q618">
        <v>507</v>
      </c>
      <c r="R618" t="s">
        <v>96</v>
      </c>
      <c r="S618" t="s">
        <v>95</v>
      </c>
      <c r="T618" t="str">
        <f>IF(Transcripts[[#This Row],[List?]]="Y", Transcripts[[#This Row],[RefSeq mRNA ID]]&amp;IF(Transcripts[[#This Row],[Preferred?]]="Y", " (Preferred)", ""), "")</f>
        <v>NM_078626.2</v>
      </c>
      <c r="V618" s="43" t="s">
        <v>18411</v>
      </c>
      <c r="W618" s="43" t="e">
        <f t="array" ref="W618">INDEX(Table6[#Data], MATCH(1, ISNUMBER(SEARCH(Transcripts[[#This Row],[RefSeq mRNA ID]], Table6['#name])), 0), 1)</f>
        <v>#N/A</v>
      </c>
      <c r="X618" s="43"/>
      <c r="Y618" s="43"/>
      <c r="Z618" t="s">
        <v>8076</v>
      </c>
      <c r="AA618" t="s">
        <v>8077</v>
      </c>
      <c r="AB618">
        <v>435</v>
      </c>
      <c r="AC618" t="s">
        <v>8060</v>
      </c>
      <c r="AD618" t="s">
        <v>27</v>
      </c>
      <c r="AE618" t="s">
        <v>10363</v>
      </c>
      <c r="AH618" t="s">
        <v>19573</v>
      </c>
      <c r="AI618" t="s">
        <v>4637</v>
      </c>
      <c r="AJ618">
        <v>3791</v>
      </c>
    </row>
    <row r="619" spans="8:36" hidden="1" x14ac:dyDescent="0.3">
      <c r="H619" t="s">
        <v>33</v>
      </c>
      <c r="I619" t="s">
        <v>1458</v>
      </c>
      <c r="J619" t="s">
        <v>1459</v>
      </c>
      <c r="K619" t="s">
        <v>18861</v>
      </c>
      <c r="L619">
        <v>2631</v>
      </c>
      <c r="M619" t="s">
        <v>27</v>
      </c>
      <c r="N619" t="s">
        <v>1460</v>
      </c>
      <c r="O619" t="s">
        <v>1461</v>
      </c>
      <c r="P619" t="s">
        <v>1462</v>
      </c>
      <c r="Q619">
        <v>1077</v>
      </c>
      <c r="R619" t="s">
        <v>95</v>
      </c>
      <c r="S619" t="s">
        <v>95</v>
      </c>
      <c r="T619" t="str">
        <f>IF(Transcripts[[#This Row],[List?]]="Y", Transcripts[[#This Row],[RefSeq mRNA ID]]&amp;IF(Transcripts[[#This Row],[Preferred?]]="Y", " (Preferred)", ""), "")</f>
        <v>NM_004364.4 (Preferred)</v>
      </c>
      <c r="V619" s="43" t="s">
        <v>18412</v>
      </c>
      <c r="W619" s="43" t="e">
        <f t="array" ref="W619">INDEX(Table6[#Data], MATCH(1, ISNUMBER(SEARCH(Transcripts[[#This Row],[RefSeq mRNA ID]], Table6['#name])), 0), 1)</f>
        <v>#N/A</v>
      </c>
      <c r="X619" s="43"/>
      <c r="Y619" s="43"/>
      <c r="Z619" t="s">
        <v>8061</v>
      </c>
      <c r="AA619" t="s">
        <v>8062</v>
      </c>
      <c r="AB619">
        <v>114</v>
      </c>
      <c r="AC619" t="s">
        <v>8060</v>
      </c>
      <c r="AD619" t="s">
        <v>27</v>
      </c>
      <c r="AE619" t="s">
        <v>10364</v>
      </c>
      <c r="AH619" t="s">
        <v>19574</v>
      </c>
      <c r="AI619" t="s">
        <v>4646</v>
      </c>
      <c r="AJ619">
        <v>9817</v>
      </c>
    </row>
    <row r="620" spans="8:36" hidden="1" x14ac:dyDescent="0.3">
      <c r="H620" t="s">
        <v>1463</v>
      </c>
      <c r="I620" t="s">
        <v>1487</v>
      </c>
      <c r="J620" t="s">
        <v>1488</v>
      </c>
      <c r="L620">
        <v>1670</v>
      </c>
      <c r="M620" t="s">
        <v>27</v>
      </c>
      <c r="N620" t="s">
        <v>1489</v>
      </c>
      <c r="Q620">
        <v>1479</v>
      </c>
      <c r="R620" t="s">
        <v>96</v>
      </c>
      <c r="S620" t="s">
        <v>96</v>
      </c>
      <c r="T620" t="str">
        <f>IF(Transcripts[[#This Row],[List?]]="Y", Transcripts[[#This Row],[RefSeq mRNA ID]]&amp;IF(Transcripts[[#This Row],[Preferred?]]="Y", " (Preferred)", ""), "")</f>
        <v/>
      </c>
      <c r="V620" s="43" t="s">
        <v>18413</v>
      </c>
      <c r="W620" s="43" t="e">
        <f t="array" ref="W620">INDEX(Table6[#Data], MATCH(1, ISNUMBER(SEARCH(Transcripts[[#This Row],[RefSeq mRNA ID]], Table6['#name])), 0), 1)</f>
        <v>#N/A</v>
      </c>
      <c r="X620" s="43"/>
      <c r="Y620" s="43"/>
      <c r="Z620" t="s">
        <v>8740</v>
      </c>
      <c r="AA620" t="s">
        <v>8741</v>
      </c>
      <c r="AB620">
        <v>996</v>
      </c>
      <c r="AC620" t="s">
        <v>8724</v>
      </c>
      <c r="AD620" t="s">
        <v>27</v>
      </c>
      <c r="AE620" t="s">
        <v>10365</v>
      </c>
      <c r="AH620" t="s">
        <v>19575</v>
      </c>
      <c r="AI620" t="s">
        <v>4646</v>
      </c>
      <c r="AJ620">
        <v>9817</v>
      </c>
    </row>
    <row r="621" spans="8:36" hidden="1" x14ac:dyDescent="0.3">
      <c r="H621" t="s">
        <v>1463</v>
      </c>
      <c r="I621" t="s">
        <v>1471</v>
      </c>
      <c r="J621" t="s">
        <v>1472</v>
      </c>
      <c r="K621" t="s">
        <v>19114</v>
      </c>
      <c r="L621">
        <v>3502</v>
      </c>
      <c r="M621" t="s">
        <v>27</v>
      </c>
      <c r="N621" t="s">
        <v>1473</v>
      </c>
      <c r="P621" t="s">
        <v>1474</v>
      </c>
      <c r="Q621">
        <v>1431</v>
      </c>
      <c r="R621" t="s">
        <v>95</v>
      </c>
      <c r="S621" t="s">
        <v>95</v>
      </c>
      <c r="T621" t="str">
        <f>IF(Transcripts[[#This Row],[List?]]="Y", Transcripts[[#This Row],[RefSeq mRNA ID]]&amp;IF(Transcripts[[#This Row],[Preferred?]]="Y", " (Preferred)", ""), "")</f>
        <v>NM_001274.5 (Preferred)</v>
      </c>
      <c r="V621" s="43" t="s">
        <v>18413</v>
      </c>
      <c r="W621" s="43" t="e">
        <f t="array" ref="W621">INDEX(Table6[#Data], MATCH(1, ISNUMBER(SEARCH(Transcripts[[#This Row],[RefSeq mRNA ID]], Table6['#name])), 0), 1)</f>
        <v>#N/A</v>
      </c>
      <c r="X621" s="43"/>
      <c r="Y621" s="43"/>
      <c r="Z621" t="s">
        <v>8736</v>
      </c>
      <c r="AA621" t="s">
        <v>8737</v>
      </c>
      <c r="AB621">
        <v>996</v>
      </c>
      <c r="AC621" t="s">
        <v>8724</v>
      </c>
      <c r="AD621" t="s">
        <v>27</v>
      </c>
      <c r="AE621" t="s">
        <v>10366</v>
      </c>
      <c r="AH621" t="s">
        <v>19576</v>
      </c>
      <c r="AI621" t="s">
        <v>106</v>
      </c>
      <c r="AJ621">
        <v>3815</v>
      </c>
    </row>
    <row r="622" spans="8:36" hidden="1" x14ac:dyDescent="0.3">
      <c r="H622" t="s">
        <v>1463</v>
      </c>
      <c r="I622" t="s">
        <v>1464</v>
      </c>
      <c r="J622" t="s">
        <v>20281</v>
      </c>
      <c r="K622" t="s">
        <v>19115</v>
      </c>
      <c r="R622" t="s">
        <v>96</v>
      </c>
      <c r="S622" t="s">
        <v>95</v>
      </c>
      <c r="T622" t="str">
        <f>IF(Transcripts[[#This Row],[List?]]="Y", Transcripts[[#This Row],[RefSeq mRNA ID]]&amp;IF(Transcripts[[#This Row],[Preferred?]]="Y", " (Preferred)", ""), "")</f>
        <v>NM_001244846.1</v>
      </c>
      <c r="V622" s="43" t="s">
        <v>18413</v>
      </c>
      <c r="W622" s="43" t="e">
        <f t="array" ref="W622">INDEX(Table6[#Data], MATCH(1, ISNUMBER(SEARCH(Transcripts[[#This Row],[RefSeq mRNA ID]], Table6['#name])), 0), 1)</f>
        <v>#N/A</v>
      </c>
      <c r="X622" s="43"/>
      <c r="Y622" s="43"/>
      <c r="Z622" t="s">
        <v>8725</v>
      </c>
      <c r="AC622" t="s">
        <v>8724</v>
      </c>
      <c r="AD622" t="s">
        <v>27</v>
      </c>
      <c r="AE622" t="s">
        <v>8725</v>
      </c>
      <c r="AH622" t="s">
        <v>19577</v>
      </c>
      <c r="AI622" t="s">
        <v>106</v>
      </c>
      <c r="AJ622">
        <v>3815</v>
      </c>
    </row>
    <row r="623" spans="8:36" hidden="1" x14ac:dyDescent="0.3">
      <c r="H623" t="s">
        <v>1463</v>
      </c>
      <c r="I623" t="s">
        <v>1475</v>
      </c>
      <c r="J623" t="s">
        <v>1476</v>
      </c>
      <c r="K623" t="s">
        <v>19116</v>
      </c>
      <c r="L623">
        <v>2748</v>
      </c>
      <c r="M623" t="s">
        <v>27</v>
      </c>
      <c r="N623" t="s">
        <v>1477</v>
      </c>
      <c r="P623" t="s">
        <v>1474</v>
      </c>
      <c r="Q623">
        <v>1431</v>
      </c>
      <c r="R623" t="s">
        <v>96</v>
      </c>
      <c r="S623" t="s">
        <v>95</v>
      </c>
      <c r="T623" t="str">
        <f>IF(Transcripts[[#This Row],[List?]]="Y", Transcripts[[#This Row],[RefSeq mRNA ID]]&amp;IF(Transcripts[[#This Row],[Preferred?]]="Y", " (Preferred)", ""), "")</f>
        <v>NM_001114122.2</v>
      </c>
      <c r="V623" s="43" t="s">
        <v>18413</v>
      </c>
      <c r="W623" s="43" t="e">
        <f t="array" ref="W623">INDEX(Table6[#Data], MATCH(1, ISNUMBER(SEARCH(Transcripts[[#This Row],[RefSeq mRNA ID]], Table6['#name])), 0), 1)</f>
        <v>#N/A</v>
      </c>
      <c r="X623" s="43"/>
      <c r="Y623" s="43"/>
      <c r="Z623" t="s">
        <v>8731</v>
      </c>
      <c r="AC623" t="s">
        <v>8724</v>
      </c>
      <c r="AD623" t="s">
        <v>27</v>
      </c>
      <c r="AE623" t="s">
        <v>8731</v>
      </c>
      <c r="AH623" t="s">
        <v>19578</v>
      </c>
      <c r="AI623" t="s">
        <v>4689</v>
      </c>
      <c r="AJ623">
        <v>200942</v>
      </c>
    </row>
    <row r="624" spans="8:36" hidden="1" x14ac:dyDescent="0.3">
      <c r="H624" t="s">
        <v>1463</v>
      </c>
      <c r="I624" t="s">
        <v>1478</v>
      </c>
      <c r="J624" t="s">
        <v>1479</v>
      </c>
      <c r="K624" t="s">
        <v>19113</v>
      </c>
      <c r="L624">
        <v>1845</v>
      </c>
      <c r="M624" t="s">
        <v>27</v>
      </c>
      <c r="N624" t="s">
        <v>1480</v>
      </c>
      <c r="P624" t="s">
        <v>1474</v>
      </c>
      <c r="Q624">
        <v>1431</v>
      </c>
      <c r="R624" t="s">
        <v>96</v>
      </c>
      <c r="S624" t="s">
        <v>95</v>
      </c>
      <c r="T624" t="str">
        <f>IF(Transcripts[[#This Row],[List?]]="Y", Transcripts[[#This Row],[RefSeq mRNA ID]]&amp;IF(Transcripts[[#This Row],[Preferred?]]="Y", " (Preferred)", ""), "")</f>
        <v>NM_001114121.2</v>
      </c>
      <c r="V624" s="43" t="s">
        <v>18413</v>
      </c>
      <c r="W624" s="43" t="e">
        <f t="array" ref="W624">INDEX(Table6[#Data], MATCH(1, ISNUMBER(SEARCH(Transcripts[[#This Row],[RefSeq mRNA ID]], Table6['#name])), 0), 1)</f>
        <v>#N/A</v>
      </c>
      <c r="X624" s="43"/>
      <c r="Y624" s="43"/>
      <c r="Z624" t="s">
        <v>8727</v>
      </c>
      <c r="AC624" t="s">
        <v>8724</v>
      </c>
      <c r="AD624" t="s">
        <v>27</v>
      </c>
      <c r="AE624" t="s">
        <v>8727</v>
      </c>
      <c r="AH624" t="s">
        <v>19579</v>
      </c>
      <c r="AI624" t="s">
        <v>4702</v>
      </c>
      <c r="AJ624">
        <v>89857</v>
      </c>
    </row>
    <row r="625" spans="8:36" hidden="1" x14ac:dyDescent="0.3">
      <c r="H625" t="s">
        <v>1463</v>
      </c>
      <c r="I625" t="s">
        <v>1481</v>
      </c>
      <c r="J625" t="s">
        <v>1482</v>
      </c>
      <c r="L625">
        <v>1799</v>
      </c>
      <c r="M625" t="s">
        <v>27</v>
      </c>
      <c r="N625" t="s">
        <v>1483</v>
      </c>
      <c r="P625" t="s">
        <v>1474</v>
      </c>
      <c r="Q625">
        <v>1431</v>
      </c>
      <c r="R625" t="s">
        <v>96</v>
      </c>
      <c r="S625" t="s">
        <v>96</v>
      </c>
      <c r="T625" t="str">
        <f>IF(Transcripts[[#This Row],[List?]]="Y", Transcripts[[#This Row],[RefSeq mRNA ID]]&amp;IF(Transcripts[[#This Row],[Preferred?]]="Y", " (Preferred)", ""), "")</f>
        <v/>
      </c>
      <c r="V625" s="43" t="s">
        <v>18413</v>
      </c>
      <c r="W625" s="43" t="e">
        <f t="array" ref="W625">INDEX(Table6[#Data], MATCH(1, ISNUMBER(SEARCH(Transcripts[[#This Row],[RefSeq mRNA ID]], Table6['#name])), 0), 1)</f>
        <v>#N/A</v>
      </c>
      <c r="X625" s="43"/>
      <c r="Y625" s="43"/>
      <c r="Z625" t="s">
        <v>8729</v>
      </c>
      <c r="AC625" t="s">
        <v>8724</v>
      </c>
      <c r="AD625" t="s">
        <v>27</v>
      </c>
      <c r="AE625" t="s">
        <v>8729</v>
      </c>
      <c r="AH625" t="s">
        <v>18870</v>
      </c>
      <c r="AI625" t="s">
        <v>4714</v>
      </c>
      <c r="AJ625">
        <v>4297</v>
      </c>
    </row>
    <row r="626" spans="8:36" hidden="1" x14ac:dyDescent="0.3">
      <c r="H626" t="s">
        <v>1463</v>
      </c>
      <c r="I626" t="s">
        <v>1490</v>
      </c>
      <c r="J626" t="s">
        <v>1491</v>
      </c>
      <c r="L626">
        <v>1568</v>
      </c>
      <c r="M626" t="s">
        <v>27</v>
      </c>
      <c r="N626" t="s">
        <v>1492</v>
      </c>
      <c r="P626" t="s">
        <v>1493</v>
      </c>
      <c r="Q626">
        <v>1329</v>
      </c>
      <c r="R626" t="s">
        <v>96</v>
      </c>
      <c r="S626" t="s">
        <v>96</v>
      </c>
      <c r="T626" t="str">
        <f>IF(Transcripts[[#This Row],[List?]]="Y", Transcripts[[#This Row],[RefSeq mRNA ID]]&amp;IF(Transcripts[[#This Row],[Preferred?]]="Y", " (Preferred)", ""), "")</f>
        <v/>
      </c>
      <c r="V626" s="43" t="s">
        <v>18413</v>
      </c>
      <c r="W626" s="43" t="e">
        <f t="array" ref="W626">INDEX(Table6[#Data], MATCH(1, ISNUMBER(SEARCH(Transcripts[[#This Row],[RefSeq mRNA ID]], Table6['#name])), 0), 1)</f>
        <v>#N/A</v>
      </c>
      <c r="X626" s="43"/>
      <c r="Y626" s="43"/>
      <c r="Z626" t="s">
        <v>8733</v>
      </c>
      <c r="AA626" t="s">
        <v>8734</v>
      </c>
      <c r="AB626">
        <v>1002</v>
      </c>
      <c r="AC626" t="s">
        <v>8724</v>
      </c>
      <c r="AD626" t="s">
        <v>27</v>
      </c>
      <c r="AE626" t="s">
        <v>10367</v>
      </c>
      <c r="AH626" t="s">
        <v>18869</v>
      </c>
      <c r="AI626" t="s">
        <v>4714</v>
      </c>
      <c r="AJ626">
        <v>4297</v>
      </c>
    </row>
    <row r="627" spans="8:36" hidden="1" x14ac:dyDescent="0.3">
      <c r="H627" t="s">
        <v>1463</v>
      </c>
      <c r="I627" t="s">
        <v>1484</v>
      </c>
      <c r="J627" t="s">
        <v>1485</v>
      </c>
      <c r="L627">
        <v>1713</v>
      </c>
      <c r="M627" t="s">
        <v>27</v>
      </c>
      <c r="N627" t="s">
        <v>1486</v>
      </c>
      <c r="Q627">
        <v>1299</v>
      </c>
      <c r="R627" t="s">
        <v>96</v>
      </c>
      <c r="S627" t="s">
        <v>96</v>
      </c>
      <c r="T627" t="str">
        <f>IF(Transcripts[[#This Row],[List?]]="Y", Transcripts[[#This Row],[RefSeq mRNA ID]]&amp;IF(Transcripts[[#This Row],[Preferred?]]="Y", " (Preferred)", ""), "")</f>
        <v/>
      </c>
      <c r="V627" s="43" t="s">
        <v>18413</v>
      </c>
      <c r="W627" s="43" t="e">
        <f t="array" ref="W627">INDEX(Table6[#Data], MATCH(1, ISNUMBER(SEARCH(Transcripts[[#This Row],[RefSeq mRNA ID]], Table6['#name])), 0), 1)</f>
        <v>#N/A</v>
      </c>
      <c r="X627" s="43"/>
      <c r="Y627" s="43"/>
      <c r="Z627" t="s">
        <v>5746</v>
      </c>
      <c r="AA627" t="s">
        <v>5747</v>
      </c>
      <c r="AB627">
        <v>2265</v>
      </c>
      <c r="AC627" t="s">
        <v>5739</v>
      </c>
      <c r="AD627" t="s">
        <v>27</v>
      </c>
      <c r="AE627" t="s">
        <v>10368</v>
      </c>
      <c r="AH627" t="s">
        <v>19580</v>
      </c>
      <c r="AI627" t="s">
        <v>4781</v>
      </c>
      <c r="AJ627">
        <v>0</v>
      </c>
    </row>
    <row r="628" spans="8:36" hidden="1" x14ac:dyDescent="0.3">
      <c r="H628" t="s">
        <v>1463</v>
      </c>
      <c r="I628" t="s">
        <v>1497</v>
      </c>
      <c r="J628" t="s">
        <v>1498</v>
      </c>
      <c r="L628">
        <v>661</v>
      </c>
      <c r="M628" t="s">
        <v>27</v>
      </c>
      <c r="N628" t="s">
        <v>1499</v>
      </c>
      <c r="Q628">
        <v>613</v>
      </c>
      <c r="R628" t="s">
        <v>96</v>
      </c>
      <c r="S628" t="s">
        <v>96</v>
      </c>
      <c r="T628" t="str">
        <f>IF(Transcripts[[#This Row],[List?]]="Y", Transcripts[[#This Row],[RefSeq mRNA ID]]&amp;IF(Transcripts[[#This Row],[Preferred?]]="Y", " (Preferred)", ""), "")</f>
        <v/>
      </c>
      <c r="V628" s="43" t="s">
        <v>18413</v>
      </c>
      <c r="W628" s="43" t="e">
        <f t="array" ref="W628">INDEX(Table6[#Data], MATCH(1, ISNUMBER(SEARCH(Transcripts[[#This Row],[RefSeq mRNA ID]], Table6['#name])), 0), 1)</f>
        <v>#N/A</v>
      </c>
      <c r="X628" s="43"/>
      <c r="Y628" s="43"/>
      <c r="Z628" t="s">
        <v>5740</v>
      </c>
      <c r="AA628" t="s">
        <v>5741</v>
      </c>
      <c r="AB628">
        <v>177</v>
      </c>
      <c r="AC628" t="s">
        <v>5739</v>
      </c>
      <c r="AD628" t="s">
        <v>27</v>
      </c>
      <c r="AE628" t="s">
        <v>10369</v>
      </c>
      <c r="AH628" t="s">
        <v>18871</v>
      </c>
      <c r="AI628" t="s">
        <v>116</v>
      </c>
      <c r="AJ628">
        <v>58508</v>
      </c>
    </row>
    <row r="629" spans="8:36" hidden="1" x14ac:dyDescent="0.3">
      <c r="H629" t="s">
        <v>1463</v>
      </c>
      <c r="I629" t="s">
        <v>1500</v>
      </c>
      <c r="J629" t="s">
        <v>1501</v>
      </c>
      <c r="L629">
        <v>599</v>
      </c>
      <c r="M629" t="s">
        <v>27</v>
      </c>
      <c r="N629" t="s">
        <v>1502</v>
      </c>
      <c r="Q629">
        <v>578</v>
      </c>
      <c r="R629" t="s">
        <v>96</v>
      </c>
      <c r="S629" t="s">
        <v>96</v>
      </c>
      <c r="T629" t="str">
        <f>IF(Transcripts[[#This Row],[List?]]="Y", Transcripts[[#This Row],[RefSeq mRNA ID]]&amp;IF(Transcripts[[#This Row],[Preferred?]]="Y", " (Preferred)", ""), "")</f>
        <v/>
      </c>
      <c r="V629" s="43" t="s">
        <v>18413</v>
      </c>
      <c r="W629" s="43" t="e">
        <f t="array" ref="W629">INDEX(Table6[#Data], MATCH(1, ISNUMBER(SEARCH(Transcripts[[#This Row],[RefSeq mRNA ID]], Table6['#name])), 0), 1)</f>
        <v>#N/A</v>
      </c>
      <c r="X629" s="43"/>
      <c r="Y629" s="43"/>
      <c r="Z629" t="s">
        <v>5751</v>
      </c>
      <c r="AA629" t="s">
        <v>5752</v>
      </c>
      <c r="AB629">
        <v>2019</v>
      </c>
      <c r="AC629" t="s">
        <v>5739</v>
      </c>
      <c r="AD629" t="s">
        <v>27</v>
      </c>
      <c r="AE629" t="s">
        <v>10370</v>
      </c>
      <c r="AH629" t="s">
        <v>19581</v>
      </c>
      <c r="AI629" t="s">
        <v>4841</v>
      </c>
      <c r="AJ629">
        <v>8085</v>
      </c>
    </row>
    <row r="630" spans="8:36" hidden="1" x14ac:dyDescent="0.3">
      <c r="H630" t="s">
        <v>1463</v>
      </c>
      <c r="I630" t="s">
        <v>1506</v>
      </c>
      <c r="J630" t="s">
        <v>1507</v>
      </c>
      <c r="L630">
        <v>562</v>
      </c>
      <c r="M630" t="s">
        <v>27</v>
      </c>
      <c r="N630" t="s">
        <v>1508</v>
      </c>
      <c r="Q630">
        <v>512</v>
      </c>
      <c r="R630" t="s">
        <v>96</v>
      </c>
      <c r="S630" t="s">
        <v>96</v>
      </c>
      <c r="T630" t="str">
        <f>IF(Transcripts[[#This Row],[List?]]="Y", Transcripts[[#This Row],[RefSeq mRNA ID]]&amp;IF(Transcripts[[#This Row],[Preferred?]]="Y", " (Preferred)", ""), "")</f>
        <v/>
      </c>
      <c r="V630" s="43" t="s">
        <v>18413</v>
      </c>
      <c r="W630" s="43" t="e">
        <f t="array" ref="W630">INDEX(Table6[#Data], MATCH(1, ISNUMBER(SEARCH(Transcripts[[#This Row],[RefSeq mRNA ID]], Table6['#name])), 0), 1)</f>
        <v>#N/A</v>
      </c>
      <c r="X630" s="43"/>
      <c r="Y630" s="43"/>
      <c r="Z630" t="s">
        <v>5765</v>
      </c>
      <c r="AC630" t="s">
        <v>5739</v>
      </c>
      <c r="AD630" t="s">
        <v>27</v>
      </c>
      <c r="AE630" t="s">
        <v>5765</v>
      </c>
      <c r="AH630" t="s">
        <v>18854</v>
      </c>
      <c r="AI630" t="s">
        <v>18</v>
      </c>
      <c r="AJ630">
        <v>3845</v>
      </c>
    </row>
    <row r="631" spans="8:36" hidden="1" x14ac:dyDescent="0.3">
      <c r="H631" t="s">
        <v>1463</v>
      </c>
      <c r="I631" t="s">
        <v>1494</v>
      </c>
      <c r="J631" t="s">
        <v>1495</v>
      </c>
      <c r="L631">
        <v>769</v>
      </c>
      <c r="M631" t="s">
        <v>27</v>
      </c>
      <c r="N631" t="s">
        <v>1496</v>
      </c>
      <c r="Q631">
        <v>401</v>
      </c>
      <c r="R631" t="s">
        <v>96</v>
      </c>
      <c r="S631" t="s">
        <v>96</v>
      </c>
      <c r="T631" t="str">
        <f>IF(Transcripts[[#This Row],[List?]]="Y", Transcripts[[#This Row],[RefSeq mRNA ID]]&amp;IF(Transcripts[[#This Row],[Preferred?]]="Y", " (Preferred)", ""), "")</f>
        <v/>
      </c>
      <c r="V631" s="43" t="s">
        <v>18413</v>
      </c>
      <c r="W631" s="43" t="e">
        <f t="array" ref="W631">INDEX(Table6[#Data], MATCH(1, ISNUMBER(SEARCH(Transcripts[[#This Row],[RefSeq mRNA ID]], Table6['#name])), 0), 1)</f>
        <v>#N/A</v>
      </c>
      <c r="X631" s="43"/>
      <c r="Y631" s="43"/>
      <c r="Z631" t="s">
        <v>5767</v>
      </c>
      <c r="AC631" t="s">
        <v>5739</v>
      </c>
      <c r="AD631" t="s">
        <v>27</v>
      </c>
      <c r="AE631" t="s">
        <v>5767</v>
      </c>
      <c r="AH631" t="s">
        <v>18855</v>
      </c>
      <c r="AI631" t="s">
        <v>18</v>
      </c>
      <c r="AJ631">
        <v>3845</v>
      </c>
    </row>
    <row r="632" spans="8:36" hidden="1" x14ac:dyDescent="0.3">
      <c r="H632" t="s">
        <v>1463</v>
      </c>
      <c r="I632" t="s">
        <v>1503</v>
      </c>
      <c r="J632" t="s">
        <v>1504</v>
      </c>
      <c r="L632">
        <v>583</v>
      </c>
      <c r="M632" t="s">
        <v>27</v>
      </c>
      <c r="N632" t="s">
        <v>1505</v>
      </c>
      <c r="Q632">
        <v>381</v>
      </c>
      <c r="R632" t="s">
        <v>96</v>
      </c>
      <c r="S632" t="s">
        <v>96</v>
      </c>
      <c r="T632" t="str">
        <f>IF(Transcripts[[#This Row],[List?]]="Y", Transcripts[[#This Row],[RefSeq mRNA ID]]&amp;IF(Transcripts[[#This Row],[Preferred?]]="Y", " (Preferred)", ""), "")</f>
        <v/>
      </c>
      <c r="V632" s="43" t="s">
        <v>18413</v>
      </c>
      <c r="W632" s="43" t="e">
        <f t="array" ref="W632">INDEX(Table6[#Data], MATCH(1, ISNUMBER(SEARCH(Transcripts[[#This Row],[RefSeq mRNA ID]], Table6['#name])), 0), 1)</f>
        <v>#N/A</v>
      </c>
      <c r="X632" s="43"/>
      <c r="Y632" s="43"/>
      <c r="Z632" t="s">
        <v>5760</v>
      </c>
      <c r="AA632" t="s">
        <v>5761</v>
      </c>
      <c r="AB632">
        <v>477</v>
      </c>
      <c r="AC632" t="s">
        <v>5739</v>
      </c>
      <c r="AD632" t="s">
        <v>27</v>
      </c>
      <c r="AE632" t="s">
        <v>10371</v>
      </c>
      <c r="AH632" t="s">
        <v>19582</v>
      </c>
      <c r="AI632" t="s">
        <v>4874</v>
      </c>
      <c r="AJ632">
        <v>53353</v>
      </c>
    </row>
    <row r="633" spans="8:36" hidden="1" x14ac:dyDescent="0.3">
      <c r="H633" t="s">
        <v>1463</v>
      </c>
      <c r="I633" t="s">
        <v>1509</v>
      </c>
      <c r="J633" t="s">
        <v>1510</v>
      </c>
      <c r="L633">
        <v>561</v>
      </c>
      <c r="M633" t="s">
        <v>27</v>
      </c>
      <c r="N633" t="s">
        <v>1511</v>
      </c>
      <c r="Q633">
        <v>127</v>
      </c>
      <c r="R633" t="s">
        <v>96</v>
      </c>
      <c r="S633" t="s">
        <v>96</v>
      </c>
      <c r="T633" t="str">
        <f>IF(Transcripts[[#This Row],[List?]]="Y", Transcripts[[#This Row],[RefSeq mRNA ID]]&amp;IF(Transcripts[[#This Row],[Preferred?]]="Y", " (Preferred)", ""), "")</f>
        <v/>
      </c>
      <c r="V633" s="43" t="s">
        <v>18413</v>
      </c>
      <c r="W633" s="43" t="e">
        <f t="array" ref="W633">INDEX(Table6[#Data], MATCH(1, ISNUMBER(SEARCH(Transcripts[[#This Row],[RefSeq mRNA ID]], Table6['#name])), 0), 1)</f>
        <v>#N/A</v>
      </c>
      <c r="X633" s="43"/>
      <c r="Y633" s="43"/>
      <c r="Z633" t="s">
        <v>5754</v>
      </c>
      <c r="AA633" t="s">
        <v>5755</v>
      </c>
      <c r="AB633">
        <v>494</v>
      </c>
      <c r="AC633" t="s">
        <v>5739</v>
      </c>
      <c r="AD633" t="s">
        <v>27</v>
      </c>
      <c r="AE633" t="s">
        <v>10372</v>
      </c>
      <c r="AH633" t="s">
        <v>19583</v>
      </c>
      <c r="AI633" t="s">
        <v>4890</v>
      </c>
      <c r="AJ633">
        <v>64101</v>
      </c>
    </row>
    <row r="634" spans="8:36" hidden="1" x14ac:dyDescent="0.3">
      <c r="H634" t="s">
        <v>1463</v>
      </c>
      <c r="I634" t="s">
        <v>1465</v>
      </c>
      <c r="L634">
        <v>761</v>
      </c>
      <c r="M634" t="s">
        <v>193</v>
      </c>
      <c r="N634" t="s">
        <v>1466</v>
      </c>
      <c r="Q634">
        <v>0</v>
      </c>
      <c r="R634" t="s">
        <v>96</v>
      </c>
      <c r="S634" t="s">
        <v>96</v>
      </c>
      <c r="T634" t="str">
        <f>IF(Transcripts[[#This Row],[List?]]="Y", Transcripts[[#This Row],[RefSeq mRNA ID]]&amp;IF(Transcripts[[#This Row],[Preferred?]]="Y", " (Preferred)", ""), "")</f>
        <v/>
      </c>
      <c r="V634" s="43" t="s">
        <v>18413</v>
      </c>
      <c r="W634" s="43" t="e">
        <f t="array" ref="W634">INDEX(Table6[#Data], MATCH(1, ISNUMBER(SEARCH(Transcripts[[#This Row],[RefSeq mRNA ID]], Table6['#name])), 0), 1)</f>
        <v>#N/A</v>
      </c>
      <c r="X634" s="43"/>
      <c r="Y634" s="43"/>
      <c r="Z634" t="s">
        <v>5743</v>
      </c>
      <c r="AA634" t="s">
        <v>5744</v>
      </c>
      <c r="AB634">
        <v>177</v>
      </c>
      <c r="AC634" t="s">
        <v>5739</v>
      </c>
      <c r="AD634" t="s">
        <v>27</v>
      </c>
      <c r="AE634" t="s">
        <v>10373</v>
      </c>
      <c r="AH634" t="s">
        <v>19584</v>
      </c>
      <c r="AI634" t="s">
        <v>4904</v>
      </c>
      <c r="AJ634">
        <v>100996928</v>
      </c>
    </row>
    <row r="635" spans="8:36" hidden="1" x14ac:dyDescent="0.3">
      <c r="H635" t="s">
        <v>1463</v>
      </c>
      <c r="I635" t="s">
        <v>1467</v>
      </c>
      <c r="L635">
        <v>755</v>
      </c>
      <c r="M635" t="s">
        <v>193</v>
      </c>
      <c r="N635" t="s">
        <v>1468</v>
      </c>
      <c r="Q635">
        <v>0</v>
      </c>
      <c r="R635" t="s">
        <v>96</v>
      </c>
      <c r="S635" t="s">
        <v>96</v>
      </c>
      <c r="T635" t="str">
        <f>IF(Transcripts[[#This Row],[List?]]="Y", Transcripts[[#This Row],[RefSeq mRNA ID]]&amp;IF(Transcripts[[#This Row],[Preferred?]]="Y", " (Preferred)", ""), "")</f>
        <v/>
      </c>
      <c r="V635" s="43" t="s">
        <v>18413</v>
      </c>
      <c r="W635" s="43" t="e">
        <f t="array" ref="W635">INDEX(Table6[#Data], MATCH(1, ISNUMBER(SEARCH(Transcripts[[#This Row],[RefSeq mRNA ID]], Table6['#name])), 0), 1)</f>
        <v>#N/A</v>
      </c>
      <c r="X635" s="43"/>
      <c r="Y635" s="43"/>
      <c r="Z635" t="s">
        <v>5757</v>
      </c>
      <c r="AA635" t="s">
        <v>5758</v>
      </c>
      <c r="AB635">
        <v>276</v>
      </c>
      <c r="AC635" t="s">
        <v>5739</v>
      </c>
      <c r="AD635" t="s">
        <v>27</v>
      </c>
      <c r="AE635" t="s">
        <v>10374</v>
      </c>
      <c r="AH635" t="s">
        <v>19585</v>
      </c>
      <c r="AI635" t="s">
        <v>4904</v>
      </c>
      <c r="AJ635">
        <v>100996928</v>
      </c>
    </row>
    <row r="636" spans="8:36" hidden="1" x14ac:dyDescent="0.3">
      <c r="H636" t="s">
        <v>1463</v>
      </c>
      <c r="I636" t="s">
        <v>1469</v>
      </c>
      <c r="L636">
        <v>463</v>
      </c>
      <c r="M636" t="s">
        <v>193</v>
      </c>
      <c r="N636" t="s">
        <v>1470</v>
      </c>
      <c r="Q636">
        <v>0</v>
      </c>
      <c r="R636" t="s">
        <v>96</v>
      </c>
      <c r="S636" t="s">
        <v>96</v>
      </c>
      <c r="T636" t="str">
        <f>IF(Transcripts[[#This Row],[List?]]="Y", Transcripts[[#This Row],[RefSeq mRNA ID]]&amp;IF(Transcripts[[#This Row],[Preferred?]]="Y", " (Preferred)", ""), "")</f>
        <v/>
      </c>
      <c r="V636" s="43" t="s">
        <v>18413</v>
      </c>
      <c r="W636" s="43" t="e">
        <f t="array" ref="W636">INDEX(Table6[#Data], MATCH(1, ISNUMBER(SEARCH(Transcripts[[#This Row],[RefSeq mRNA ID]], Table6['#name])), 0), 1)</f>
        <v>#N/A</v>
      </c>
      <c r="X636" s="43"/>
      <c r="Y636" s="43"/>
      <c r="Z636" t="s">
        <v>5763</v>
      </c>
      <c r="AC636" t="s">
        <v>5739</v>
      </c>
      <c r="AD636" t="s">
        <v>27</v>
      </c>
      <c r="AE636" t="s">
        <v>5763</v>
      </c>
      <c r="AH636" t="s">
        <v>19586</v>
      </c>
      <c r="AI636" t="s">
        <v>4904</v>
      </c>
      <c r="AJ636">
        <v>100996928</v>
      </c>
    </row>
    <row r="637" spans="8:36" hidden="1" x14ac:dyDescent="0.3">
      <c r="H637" t="s">
        <v>1463</v>
      </c>
      <c r="I637" t="s">
        <v>1512</v>
      </c>
      <c r="L637">
        <v>1814</v>
      </c>
      <c r="M637" t="s">
        <v>210</v>
      </c>
      <c r="N637" t="s">
        <v>1513</v>
      </c>
      <c r="Q637">
        <v>0</v>
      </c>
      <c r="R637" t="s">
        <v>96</v>
      </c>
      <c r="S637" t="s">
        <v>96</v>
      </c>
      <c r="T637" t="str">
        <f>IF(Transcripts[[#This Row],[List?]]="Y", Transcripts[[#This Row],[RefSeq mRNA ID]]&amp;IF(Transcripts[[#This Row],[Preferred?]]="Y", " (Preferred)", ""), "")</f>
        <v/>
      </c>
      <c r="V637" s="43" t="s">
        <v>18413</v>
      </c>
      <c r="W637" s="43" t="e">
        <f t="array" ref="W637">INDEX(Table6[#Data], MATCH(1, ISNUMBER(SEARCH(Transcripts[[#This Row],[RefSeq mRNA ID]], Table6['#name])), 0), 1)</f>
        <v>#N/A</v>
      </c>
      <c r="X637" s="43"/>
      <c r="Y637" s="43"/>
      <c r="Z637" t="s">
        <v>568</v>
      </c>
      <c r="AA637" t="s">
        <v>569</v>
      </c>
      <c r="AB637">
        <v>7479</v>
      </c>
      <c r="AC637" t="s">
        <v>150</v>
      </c>
      <c r="AD637" t="s">
        <v>27</v>
      </c>
      <c r="AE637" t="s">
        <v>10375</v>
      </c>
      <c r="AH637" t="s">
        <v>19587</v>
      </c>
      <c r="AI637" t="s">
        <v>4909</v>
      </c>
      <c r="AJ637">
        <v>5604</v>
      </c>
    </row>
    <row r="638" spans="8:36" hidden="1" x14ac:dyDescent="0.3">
      <c r="H638" t="s">
        <v>1463</v>
      </c>
      <c r="I638" t="s">
        <v>1514</v>
      </c>
      <c r="L638">
        <v>772</v>
      </c>
      <c r="M638" t="s">
        <v>210</v>
      </c>
      <c r="N638" t="s">
        <v>1515</v>
      </c>
      <c r="Q638">
        <v>0</v>
      </c>
      <c r="R638" t="s">
        <v>96</v>
      </c>
      <c r="S638" t="s">
        <v>96</v>
      </c>
      <c r="T638" t="str">
        <f>IF(Transcripts[[#This Row],[List?]]="Y", Transcripts[[#This Row],[RefSeq mRNA ID]]&amp;IF(Transcripts[[#This Row],[Preferred?]]="Y", " (Preferred)", ""), "")</f>
        <v/>
      </c>
      <c r="V638" s="43" t="s">
        <v>18413</v>
      </c>
      <c r="W638" s="43" t="e">
        <f t="array" ref="W638">INDEX(Table6[#Data], MATCH(1, ISNUMBER(SEARCH(Transcripts[[#This Row],[RefSeq mRNA ID]], Table6['#name])), 0), 1)</f>
        <v>#N/A</v>
      </c>
      <c r="X638" s="43"/>
      <c r="Y638" s="43"/>
      <c r="Z638" t="s">
        <v>574</v>
      </c>
      <c r="AA638" t="s">
        <v>575</v>
      </c>
      <c r="AB638">
        <v>7365</v>
      </c>
      <c r="AC638" t="s">
        <v>150</v>
      </c>
      <c r="AD638" t="s">
        <v>27</v>
      </c>
      <c r="AE638" t="s">
        <v>10376</v>
      </c>
      <c r="AH638" t="s">
        <v>19588</v>
      </c>
      <c r="AI638" t="s">
        <v>4919</v>
      </c>
      <c r="AJ638">
        <v>5605</v>
      </c>
    </row>
    <row r="639" spans="8:36" hidden="1" x14ac:dyDescent="0.3">
      <c r="H639" t="s">
        <v>104</v>
      </c>
      <c r="I639" t="s">
        <v>1543</v>
      </c>
      <c r="J639" t="s">
        <v>1544</v>
      </c>
      <c r="K639" t="s">
        <v>19117</v>
      </c>
      <c r="L639">
        <v>1971</v>
      </c>
      <c r="M639" t="s">
        <v>27</v>
      </c>
      <c r="N639" t="s">
        <v>1545</v>
      </c>
      <c r="P639" t="s">
        <v>1546</v>
      </c>
      <c r="Q639">
        <v>1761</v>
      </c>
      <c r="R639" t="s">
        <v>96</v>
      </c>
      <c r="S639" t="s">
        <v>95</v>
      </c>
      <c r="T639" t="str">
        <f>IF(Transcripts[[#This Row],[List?]]="Y", Transcripts[[#This Row],[RefSeq mRNA ID]]&amp;IF(Transcripts[[#This Row],[Preferred?]]="Y", " (Preferred)", ""), "")</f>
        <v>NM_001005735.1</v>
      </c>
      <c r="V639" s="43" t="s">
        <v>18414</v>
      </c>
      <c r="W639" s="43" t="e">
        <f t="array" ref="W639">INDEX(Table6[#Data], MATCH(1, ISNUMBER(SEARCH(Transcripts[[#This Row],[RefSeq mRNA ID]], Table6['#name])), 0), 1)</f>
        <v>#N/A</v>
      </c>
      <c r="X639" s="43"/>
      <c r="Y639" s="43"/>
      <c r="Z639" t="s">
        <v>556</v>
      </c>
      <c r="AC639" t="s">
        <v>150</v>
      </c>
      <c r="AD639" t="s">
        <v>27</v>
      </c>
      <c r="AE639" t="s">
        <v>556</v>
      </c>
      <c r="AH639" t="s">
        <v>19589</v>
      </c>
      <c r="AI639" t="s">
        <v>4946</v>
      </c>
      <c r="AJ639">
        <v>6416</v>
      </c>
    </row>
    <row r="640" spans="8:36" hidden="1" x14ac:dyDescent="0.3">
      <c r="H640" t="s">
        <v>104</v>
      </c>
      <c r="I640" t="s">
        <v>1547</v>
      </c>
      <c r="J640" t="s">
        <v>1548</v>
      </c>
      <c r="L640">
        <v>1959</v>
      </c>
      <c r="M640" t="s">
        <v>27</v>
      </c>
      <c r="N640" t="s">
        <v>1549</v>
      </c>
      <c r="P640" t="s">
        <v>1550</v>
      </c>
      <c r="Q640">
        <v>1632</v>
      </c>
      <c r="R640" t="s">
        <v>96</v>
      </c>
      <c r="S640" t="s">
        <v>96</v>
      </c>
      <c r="T640" t="str">
        <f>IF(Transcripts[[#This Row],[List?]]="Y", Transcripts[[#This Row],[RefSeq mRNA ID]]&amp;IF(Transcripts[[#This Row],[Preferred?]]="Y", " (Preferred)", ""), "")</f>
        <v/>
      </c>
      <c r="V640" s="43" t="s">
        <v>18414</v>
      </c>
      <c r="W640" s="43" t="e">
        <f t="array" ref="W640">INDEX(Table6[#Data], MATCH(1, ISNUMBER(SEARCH(Transcripts[[#This Row],[RefSeq mRNA ID]], Table6['#name])), 0), 1)</f>
        <v>#N/A</v>
      </c>
      <c r="X640" s="43"/>
      <c r="Y640" s="43"/>
      <c r="Z640" t="s">
        <v>562</v>
      </c>
      <c r="AC640" t="s">
        <v>150</v>
      </c>
      <c r="AD640" t="s">
        <v>27</v>
      </c>
      <c r="AE640" t="s">
        <v>562</v>
      </c>
      <c r="AH640" t="s">
        <v>19590</v>
      </c>
      <c r="AI640" t="s">
        <v>4946</v>
      </c>
      <c r="AJ640">
        <v>6416</v>
      </c>
    </row>
    <row r="641" spans="8:36" hidden="1" x14ac:dyDescent="0.3">
      <c r="H641" t="s">
        <v>104</v>
      </c>
      <c r="I641" t="s">
        <v>1551</v>
      </c>
      <c r="J641" t="s">
        <v>1552</v>
      </c>
      <c r="K641" t="s">
        <v>20596</v>
      </c>
      <c r="L641">
        <v>1867</v>
      </c>
      <c r="M641" t="s">
        <v>27</v>
      </c>
      <c r="N641" t="s">
        <v>1553</v>
      </c>
      <c r="P641" t="s">
        <v>1550</v>
      </c>
      <c r="Q641">
        <v>1632</v>
      </c>
      <c r="R641" t="s">
        <v>95</v>
      </c>
      <c r="S641" t="s">
        <v>95</v>
      </c>
      <c r="T641" t="str">
        <f>IF(Transcripts[[#This Row],[List?]]="Y", Transcripts[[#This Row],[RefSeq mRNA ID]]&amp;IF(Transcripts[[#This Row],[Preferred?]]="Y", " (Preferred)", ""), "")</f>
        <v>NM_007194.4 (Preferred)</v>
      </c>
      <c r="V641" s="43" t="s">
        <v>18414</v>
      </c>
      <c r="W641" s="43" t="e">
        <f t="array" ref="W641">INDEX(Table6[#Data], MATCH(1, ISNUMBER(SEARCH(Transcripts[[#This Row],[RefSeq mRNA ID]], Table6['#name])), 0), 1)</f>
        <v>#N/A</v>
      </c>
      <c r="X641" s="43"/>
      <c r="Y641" s="43"/>
      <c r="Z641" t="s">
        <v>580</v>
      </c>
      <c r="AA641" t="s">
        <v>581</v>
      </c>
      <c r="AB641">
        <v>482</v>
      </c>
      <c r="AC641" t="s">
        <v>150</v>
      </c>
      <c r="AD641" t="s">
        <v>27</v>
      </c>
      <c r="AE641" t="s">
        <v>10377</v>
      </c>
      <c r="AH641" t="s">
        <v>19591</v>
      </c>
      <c r="AI641" t="s">
        <v>4988</v>
      </c>
      <c r="AJ641">
        <v>4214</v>
      </c>
    </row>
    <row r="642" spans="8:36" hidden="1" x14ac:dyDescent="0.3">
      <c r="H642" t="s">
        <v>104</v>
      </c>
      <c r="I642" t="s">
        <v>1557</v>
      </c>
      <c r="J642" t="s">
        <v>1558</v>
      </c>
      <c r="L642">
        <v>1785</v>
      </c>
      <c r="M642" t="s">
        <v>27</v>
      </c>
      <c r="N642" t="s">
        <v>1559</v>
      </c>
      <c r="P642" t="s">
        <v>1550</v>
      </c>
      <c r="Q642">
        <v>1632</v>
      </c>
      <c r="R642" t="s">
        <v>96</v>
      </c>
      <c r="S642" t="s">
        <v>96</v>
      </c>
      <c r="T642" t="str">
        <f>IF(Transcripts[[#This Row],[List?]]="Y", Transcripts[[#This Row],[RefSeq mRNA ID]]&amp;IF(Transcripts[[#This Row],[Preferred?]]="Y", " (Preferred)", ""), "")</f>
        <v/>
      </c>
      <c r="V642" s="43" t="s">
        <v>18414</v>
      </c>
      <c r="W642" s="43" t="e">
        <f t="array" ref="W642">INDEX(Table6[#Data], MATCH(1, ISNUMBER(SEARCH(Transcripts[[#This Row],[RefSeq mRNA ID]], Table6['#name])), 0), 1)</f>
        <v>#N/A</v>
      </c>
      <c r="X642" s="43"/>
      <c r="Y642" s="43"/>
      <c r="Z642" t="s">
        <v>559</v>
      </c>
      <c r="AC642" t="s">
        <v>150</v>
      </c>
      <c r="AD642" t="s">
        <v>27</v>
      </c>
      <c r="AE642" t="s">
        <v>559</v>
      </c>
      <c r="AH642" t="s">
        <v>19592</v>
      </c>
      <c r="AI642" t="s">
        <v>4995</v>
      </c>
      <c r="AJ642">
        <v>0</v>
      </c>
    </row>
    <row r="643" spans="8:36" hidden="1" x14ac:dyDescent="0.3">
      <c r="H643" t="s">
        <v>104</v>
      </c>
      <c r="I643" t="s">
        <v>1560</v>
      </c>
      <c r="J643" t="s">
        <v>1561</v>
      </c>
      <c r="K643" t="s">
        <v>19119</v>
      </c>
      <c r="L643">
        <v>1771</v>
      </c>
      <c r="M643" t="s">
        <v>27</v>
      </c>
      <c r="N643" t="s">
        <v>1562</v>
      </c>
      <c r="P643" t="s">
        <v>1563</v>
      </c>
      <c r="Q643">
        <v>1545</v>
      </c>
      <c r="R643" t="s">
        <v>96</v>
      </c>
      <c r="S643" t="s">
        <v>95</v>
      </c>
      <c r="T643" t="str">
        <f>IF(Transcripts[[#This Row],[List?]]="Y", Transcripts[[#This Row],[RefSeq mRNA ID]]&amp;IF(Transcripts[[#This Row],[Preferred?]]="Y", " (Preferred)", ""), "")</f>
        <v>NM_145862.2</v>
      </c>
      <c r="V643" s="43" t="s">
        <v>18414</v>
      </c>
      <c r="W643" s="43" t="e">
        <f t="array" ref="W643">INDEX(Table6[#Data], MATCH(1, ISNUMBER(SEARCH(Transcripts[[#This Row],[RefSeq mRNA ID]], Table6['#name])), 0), 1)</f>
        <v>#N/A</v>
      </c>
      <c r="X643" s="43"/>
      <c r="Y643" s="43"/>
      <c r="Z643" t="s">
        <v>565</v>
      </c>
      <c r="AC643" t="s">
        <v>150</v>
      </c>
      <c r="AD643" t="s">
        <v>27</v>
      </c>
      <c r="AE643" t="s">
        <v>565</v>
      </c>
      <c r="AH643" t="s">
        <v>19593</v>
      </c>
      <c r="AI643" t="s">
        <v>5012</v>
      </c>
      <c r="AJ643">
        <v>5594</v>
      </c>
    </row>
    <row r="644" spans="8:36" hidden="1" x14ac:dyDescent="0.3">
      <c r="H644" t="s">
        <v>104</v>
      </c>
      <c r="I644" t="s">
        <v>1567</v>
      </c>
      <c r="J644" t="s">
        <v>1568</v>
      </c>
      <c r="L644">
        <v>1545</v>
      </c>
      <c r="M644" t="s">
        <v>27</v>
      </c>
      <c r="N644" t="s">
        <v>1569</v>
      </c>
      <c r="P644" t="s">
        <v>1563</v>
      </c>
      <c r="Q644">
        <v>1545</v>
      </c>
      <c r="R644" t="s">
        <v>96</v>
      </c>
      <c r="S644" t="s">
        <v>96</v>
      </c>
      <c r="T644" t="str">
        <f>IF(Transcripts[[#This Row],[List?]]="Y", Transcripts[[#This Row],[RefSeq mRNA ID]]&amp;IF(Transcripts[[#This Row],[Preferred?]]="Y", " (Preferred)", ""), "")</f>
        <v/>
      </c>
      <c r="V644" s="43" t="s">
        <v>18414</v>
      </c>
      <c r="W644" s="43" t="e">
        <f t="array" ref="W644">INDEX(Table6[#Data], MATCH(1, ISNUMBER(SEARCH(Transcripts[[#This Row],[RefSeq mRNA ID]], Table6['#name])), 0), 1)</f>
        <v>#N/A</v>
      </c>
      <c r="X644" s="43"/>
      <c r="Y644" s="43"/>
      <c r="Z644" t="s">
        <v>585</v>
      </c>
      <c r="AA644" t="s">
        <v>586</v>
      </c>
      <c r="AB644">
        <v>381</v>
      </c>
      <c r="AC644" t="s">
        <v>150</v>
      </c>
      <c r="AD644" t="s">
        <v>27</v>
      </c>
      <c r="AE644" t="s">
        <v>10378</v>
      </c>
      <c r="AH644" t="s">
        <v>19594</v>
      </c>
      <c r="AI644" t="s">
        <v>5012</v>
      </c>
      <c r="AJ644">
        <v>5594</v>
      </c>
    </row>
    <row r="645" spans="8:36" hidden="1" x14ac:dyDescent="0.3">
      <c r="H645" t="s">
        <v>104</v>
      </c>
      <c r="I645" t="s">
        <v>1564</v>
      </c>
      <c r="J645" t="s">
        <v>1565</v>
      </c>
      <c r="L645">
        <v>1585</v>
      </c>
      <c r="M645" t="s">
        <v>27</v>
      </c>
      <c r="N645" t="s">
        <v>1566</v>
      </c>
      <c r="Q645">
        <v>1359</v>
      </c>
      <c r="R645" t="s">
        <v>96</v>
      </c>
      <c r="S645" t="s">
        <v>96</v>
      </c>
      <c r="T645" t="str">
        <f>IF(Transcripts[[#This Row],[List?]]="Y", Transcripts[[#This Row],[RefSeq mRNA ID]]&amp;IF(Transcripts[[#This Row],[Preferred?]]="Y", " (Preferred)", ""), "")</f>
        <v/>
      </c>
      <c r="V645" s="43" t="s">
        <v>18414</v>
      </c>
      <c r="W645" s="43" t="e">
        <f t="array" ref="W645">INDEX(Table6[#Data], MATCH(1, ISNUMBER(SEARCH(Transcripts[[#This Row],[RefSeq mRNA ID]], Table6['#name])), 0), 1)</f>
        <v>#N/A</v>
      </c>
      <c r="X645" s="43"/>
      <c r="Y645" s="43"/>
      <c r="Z645" t="s">
        <v>935</v>
      </c>
      <c r="AA645" t="s">
        <v>936</v>
      </c>
      <c r="AB645">
        <v>10257</v>
      </c>
      <c r="AC645" t="s">
        <v>109</v>
      </c>
      <c r="AD645" t="s">
        <v>27</v>
      </c>
      <c r="AE645" t="s">
        <v>10379</v>
      </c>
      <c r="AH645" t="s">
        <v>19595</v>
      </c>
      <c r="AI645" t="s">
        <v>5025</v>
      </c>
      <c r="AJ645">
        <v>4170</v>
      </c>
    </row>
    <row r="646" spans="8:36" hidden="1" x14ac:dyDescent="0.3">
      <c r="H646" t="s">
        <v>104</v>
      </c>
      <c r="I646" t="s">
        <v>1570</v>
      </c>
      <c r="J646" t="s">
        <v>1571</v>
      </c>
      <c r="L646">
        <v>1359</v>
      </c>
      <c r="M646" t="s">
        <v>27</v>
      </c>
      <c r="N646" t="s">
        <v>1572</v>
      </c>
      <c r="Q646">
        <v>1359</v>
      </c>
      <c r="R646" t="s">
        <v>96</v>
      </c>
      <c r="S646" t="s">
        <v>96</v>
      </c>
      <c r="T646" t="str">
        <f>IF(Transcripts[[#This Row],[List?]]="Y", Transcripts[[#This Row],[RefSeq mRNA ID]]&amp;IF(Transcripts[[#This Row],[Preferred?]]="Y", " (Preferred)", ""), "")</f>
        <v/>
      </c>
      <c r="V646" s="43" t="s">
        <v>18414</v>
      </c>
      <c r="W646" s="43" t="e">
        <f t="array" ref="W646">INDEX(Table6[#Data], MATCH(1, ISNUMBER(SEARCH(Transcripts[[#This Row],[RefSeq mRNA ID]], Table6['#name])), 0), 1)</f>
        <v>#N/A</v>
      </c>
      <c r="X646" s="43"/>
      <c r="Y646" s="43"/>
      <c r="Z646" t="s">
        <v>938</v>
      </c>
      <c r="AA646" t="s">
        <v>939</v>
      </c>
      <c r="AB646">
        <v>1444</v>
      </c>
      <c r="AC646" t="s">
        <v>109</v>
      </c>
      <c r="AD646" t="s">
        <v>27</v>
      </c>
      <c r="AE646" t="s">
        <v>10380</v>
      </c>
      <c r="AH646" t="s">
        <v>19596</v>
      </c>
      <c r="AI646" t="s">
        <v>5025</v>
      </c>
      <c r="AJ646">
        <v>4170</v>
      </c>
    </row>
    <row r="647" spans="8:36" hidden="1" x14ac:dyDescent="0.3">
      <c r="H647" t="s">
        <v>104</v>
      </c>
      <c r="I647" t="s">
        <v>1539</v>
      </c>
      <c r="J647" t="s">
        <v>1540</v>
      </c>
      <c r="K647" t="s">
        <v>19120</v>
      </c>
      <c r="L647">
        <v>2560</v>
      </c>
      <c r="M647" t="s">
        <v>27</v>
      </c>
      <c r="N647" t="s">
        <v>1541</v>
      </c>
      <c r="P647" t="s">
        <v>1542</v>
      </c>
      <c r="Q647">
        <v>969</v>
      </c>
      <c r="R647" t="s">
        <v>96</v>
      </c>
      <c r="S647" t="s">
        <v>95</v>
      </c>
      <c r="T647" t="str">
        <f>IF(Transcripts[[#This Row],[List?]]="Y", Transcripts[[#This Row],[RefSeq mRNA ID]]&amp;IF(Transcripts[[#This Row],[Preferred?]]="Y", " (Preferred)", ""), "")</f>
        <v>NM_001257387.1</v>
      </c>
      <c r="V647" s="43" t="s">
        <v>18414</v>
      </c>
      <c r="W647" s="43" t="e">
        <f t="array" ref="W647">INDEX(Table6[#Data], MATCH(1, ISNUMBER(SEARCH(Transcripts[[#This Row],[RefSeq mRNA ID]], Table6['#name])), 0), 1)</f>
        <v>#N/A</v>
      </c>
      <c r="X647" s="43"/>
      <c r="Y647" s="43"/>
      <c r="Z647" t="s">
        <v>927</v>
      </c>
      <c r="AA647" t="s">
        <v>928</v>
      </c>
      <c r="AB647">
        <v>195</v>
      </c>
      <c r="AC647" t="s">
        <v>109</v>
      </c>
      <c r="AD647" t="s">
        <v>27</v>
      </c>
      <c r="AE647" t="s">
        <v>10381</v>
      </c>
      <c r="AH647" t="s">
        <v>19597</v>
      </c>
      <c r="AI647" t="s">
        <v>5025</v>
      </c>
      <c r="AJ647">
        <v>4170</v>
      </c>
    </row>
    <row r="648" spans="8:36" hidden="1" x14ac:dyDescent="0.3">
      <c r="H648" t="s">
        <v>104</v>
      </c>
      <c r="I648" t="s">
        <v>1579</v>
      </c>
      <c r="J648" t="s">
        <v>1580</v>
      </c>
      <c r="L648">
        <v>903</v>
      </c>
      <c r="M648" t="s">
        <v>27</v>
      </c>
      <c r="N648" t="s">
        <v>1581</v>
      </c>
      <c r="Q648">
        <v>897</v>
      </c>
      <c r="R648" t="s">
        <v>96</v>
      </c>
      <c r="S648" t="s">
        <v>96</v>
      </c>
      <c r="T648" t="str">
        <f>IF(Transcripts[[#This Row],[List?]]="Y", Transcripts[[#This Row],[RefSeq mRNA ID]]&amp;IF(Transcripts[[#This Row],[Preferred?]]="Y", " (Preferred)", ""), "")</f>
        <v/>
      </c>
      <c r="V648" s="43" t="s">
        <v>18414</v>
      </c>
      <c r="W648" s="43" t="e">
        <f t="array" ref="W648">INDEX(Table6[#Data], MATCH(1, ISNUMBER(SEARCH(Transcripts[[#This Row],[RefSeq mRNA ID]], Table6['#name])), 0), 1)</f>
        <v>#N/A</v>
      </c>
      <c r="X648" s="43"/>
      <c r="Y648" s="43"/>
      <c r="Z648" t="s">
        <v>924</v>
      </c>
      <c r="AA648" t="s">
        <v>925</v>
      </c>
      <c r="AB648">
        <v>560</v>
      </c>
      <c r="AC648" t="s">
        <v>109</v>
      </c>
      <c r="AD648" t="s">
        <v>27</v>
      </c>
      <c r="AE648" t="s">
        <v>10382</v>
      </c>
      <c r="AH648" t="s">
        <v>19598</v>
      </c>
      <c r="AI648" t="s">
        <v>5036</v>
      </c>
      <c r="AJ648">
        <v>4193</v>
      </c>
    </row>
    <row r="649" spans="8:36" hidden="1" x14ac:dyDescent="0.3">
      <c r="H649" t="s">
        <v>104</v>
      </c>
      <c r="I649" t="s">
        <v>1576</v>
      </c>
      <c r="J649" t="s">
        <v>1577</v>
      </c>
      <c r="L649">
        <v>906</v>
      </c>
      <c r="M649" t="s">
        <v>27</v>
      </c>
      <c r="N649" t="s">
        <v>1578</v>
      </c>
      <c r="Q649">
        <v>885</v>
      </c>
      <c r="R649" t="s">
        <v>96</v>
      </c>
      <c r="S649" t="s">
        <v>96</v>
      </c>
      <c r="T649" t="str">
        <f>IF(Transcripts[[#This Row],[List?]]="Y", Transcripts[[#This Row],[RefSeq mRNA ID]]&amp;IF(Transcripts[[#This Row],[Preferred?]]="Y", " (Preferred)", ""), "")</f>
        <v/>
      </c>
      <c r="V649" s="43" t="s">
        <v>18414</v>
      </c>
      <c r="W649" s="43" t="e">
        <f t="array" ref="W649">INDEX(Table6[#Data], MATCH(1, ISNUMBER(SEARCH(Transcripts[[#This Row],[RefSeq mRNA ID]], Table6['#name])), 0), 1)</f>
        <v>#N/A</v>
      </c>
      <c r="X649" s="43"/>
      <c r="Y649" s="43"/>
      <c r="Z649" t="s">
        <v>941</v>
      </c>
      <c r="AC649" t="s">
        <v>109</v>
      </c>
      <c r="AD649" t="s">
        <v>27</v>
      </c>
      <c r="AE649" t="s">
        <v>941</v>
      </c>
      <c r="AH649" t="s">
        <v>19599</v>
      </c>
      <c r="AI649" t="s">
        <v>5036</v>
      </c>
      <c r="AJ649">
        <v>4193</v>
      </c>
    </row>
    <row r="650" spans="8:36" hidden="1" x14ac:dyDescent="0.3">
      <c r="H650" t="s">
        <v>104</v>
      </c>
      <c r="I650" t="s">
        <v>1519</v>
      </c>
      <c r="J650" t="s">
        <v>1520</v>
      </c>
      <c r="L650">
        <v>1580</v>
      </c>
      <c r="M650" t="s">
        <v>187</v>
      </c>
      <c r="N650" t="s">
        <v>1521</v>
      </c>
      <c r="P650" t="s">
        <v>98</v>
      </c>
      <c r="Q650">
        <v>870</v>
      </c>
      <c r="R650" t="s">
        <v>96</v>
      </c>
      <c r="S650" t="s">
        <v>96</v>
      </c>
      <c r="T650" t="str">
        <f>IF(Transcripts[[#This Row],[List?]]="Y", Transcripts[[#This Row],[RefSeq mRNA ID]]&amp;IF(Transcripts[[#This Row],[Preferred?]]="Y", " (Preferred)", ""), "")</f>
        <v/>
      </c>
      <c r="V650" s="43" t="s">
        <v>18414</v>
      </c>
      <c r="W650" s="43" t="e">
        <f t="array" ref="W650">INDEX(Table6[#Data], MATCH(1, ISNUMBER(SEARCH(Transcripts[[#This Row],[RefSeq mRNA ID]], Table6['#name])), 0), 1)</f>
        <v>#N/A</v>
      </c>
      <c r="X650" s="43"/>
      <c r="Y650" s="43"/>
      <c r="Z650" t="s">
        <v>930</v>
      </c>
      <c r="AA650" t="s">
        <v>931</v>
      </c>
      <c r="AB650">
        <v>10257</v>
      </c>
      <c r="AC650" t="s">
        <v>109</v>
      </c>
      <c r="AD650" t="s">
        <v>27</v>
      </c>
      <c r="AE650" t="s">
        <v>10383</v>
      </c>
      <c r="AH650" t="s">
        <v>19600</v>
      </c>
      <c r="AI650" t="s">
        <v>5036</v>
      </c>
      <c r="AJ650">
        <v>4193</v>
      </c>
    </row>
    <row r="651" spans="8:36" hidden="1" x14ac:dyDescent="0.3">
      <c r="H651" t="s">
        <v>104</v>
      </c>
      <c r="I651" t="s">
        <v>1554</v>
      </c>
      <c r="J651" t="s">
        <v>1555</v>
      </c>
      <c r="L651">
        <v>1796</v>
      </c>
      <c r="M651" t="s">
        <v>27</v>
      </c>
      <c r="N651" t="s">
        <v>1556</v>
      </c>
      <c r="Q651">
        <v>870</v>
      </c>
      <c r="R651" t="s">
        <v>96</v>
      </c>
      <c r="S651" t="s">
        <v>96</v>
      </c>
      <c r="T651" t="str">
        <f>IF(Transcripts[[#This Row],[List?]]="Y", Transcripts[[#This Row],[RefSeq mRNA ID]]&amp;IF(Transcripts[[#This Row],[Preferred?]]="Y", " (Preferred)", ""), "")</f>
        <v/>
      </c>
      <c r="V651" s="43" t="s">
        <v>18414</v>
      </c>
      <c r="W651" s="43" t="e">
        <f t="array" ref="W651">INDEX(Table6[#Data], MATCH(1, ISNUMBER(SEARCH(Transcripts[[#This Row],[RefSeq mRNA ID]], Table6['#name])), 0), 1)</f>
        <v>#N/A</v>
      </c>
      <c r="X651" s="43"/>
      <c r="Y651" s="43"/>
      <c r="Z651" t="s">
        <v>9617</v>
      </c>
      <c r="AA651" t="s">
        <v>9618</v>
      </c>
      <c r="AB651">
        <v>354</v>
      </c>
      <c r="AC651" t="s">
        <v>9616</v>
      </c>
      <c r="AD651" t="s">
        <v>27</v>
      </c>
      <c r="AE651" t="s">
        <v>10384</v>
      </c>
      <c r="AH651" t="s">
        <v>19601</v>
      </c>
      <c r="AI651" t="s">
        <v>5036</v>
      </c>
      <c r="AJ651">
        <v>4193</v>
      </c>
    </row>
    <row r="652" spans="8:36" hidden="1" x14ac:dyDescent="0.3">
      <c r="H652" t="s">
        <v>104</v>
      </c>
      <c r="I652" t="s">
        <v>1573</v>
      </c>
      <c r="J652" t="s">
        <v>1574</v>
      </c>
      <c r="L652">
        <v>984</v>
      </c>
      <c r="M652" t="s">
        <v>27</v>
      </c>
      <c r="N652" t="s">
        <v>1575</v>
      </c>
      <c r="Q652">
        <v>830</v>
      </c>
      <c r="R652" t="s">
        <v>96</v>
      </c>
      <c r="S652" t="s">
        <v>96</v>
      </c>
      <c r="T652" t="str">
        <f>IF(Transcripts[[#This Row],[List?]]="Y", Transcripts[[#This Row],[RefSeq mRNA ID]]&amp;IF(Transcripts[[#This Row],[Preferred?]]="Y", " (Preferred)", ""), "")</f>
        <v/>
      </c>
      <c r="V652" s="43" t="s">
        <v>18414</v>
      </c>
      <c r="W652" s="43" t="e">
        <f t="array" ref="W652">INDEX(Table6[#Data], MATCH(1, ISNUMBER(SEARCH(Transcripts[[#This Row],[RefSeq mRNA ID]], Table6['#name])), 0), 1)</f>
        <v>#N/A</v>
      </c>
      <c r="X652" s="43"/>
      <c r="Y652" s="43"/>
      <c r="Z652" t="s">
        <v>9620</v>
      </c>
      <c r="AC652" t="s">
        <v>9616</v>
      </c>
      <c r="AD652" t="s">
        <v>27</v>
      </c>
      <c r="AE652" t="s">
        <v>9620</v>
      </c>
      <c r="AH652" t="s">
        <v>19602</v>
      </c>
      <c r="AI652" t="s">
        <v>5036</v>
      </c>
      <c r="AJ652">
        <v>4193</v>
      </c>
    </row>
    <row r="653" spans="8:36" hidden="1" x14ac:dyDescent="0.3">
      <c r="H653" t="s">
        <v>104</v>
      </c>
      <c r="I653" t="s">
        <v>1516</v>
      </c>
      <c r="J653" t="s">
        <v>1517</v>
      </c>
      <c r="L653">
        <v>2560</v>
      </c>
      <c r="M653" t="s">
        <v>187</v>
      </c>
      <c r="N653" t="s">
        <v>1518</v>
      </c>
      <c r="P653" t="s">
        <v>98</v>
      </c>
      <c r="Q653">
        <v>624</v>
      </c>
      <c r="R653" t="s">
        <v>96</v>
      </c>
      <c r="S653" t="s">
        <v>96</v>
      </c>
      <c r="T653" t="str">
        <f>IF(Transcripts[[#This Row],[List?]]="Y", Transcripts[[#This Row],[RefSeq mRNA ID]]&amp;IF(Transcripts[[#This Row],[Preferred?]]="Y", " (Preferred)", ""), "")</f>
        <v/>
      </c>
      <c r="V653" s="43" t="s">
        <v>18414</v>
      </c>
      <c r="W653" s="43" t="e">
        <f t="array" ref="W653">INDEX(Table6[#Data], MATCH(1, ISNUMBER(SEARCH(Transcripts[[#This Row],[RefSeq mRNA ID]], Table6['#name])), 0), 1)</f>
        <v>#N/A</v>
      </c>
      <c r="X653" s="43"/>
      <c r="Y653" s="43"/>
      <c r="Z653" t="s">
        <v>9622</v>
      </c>
      <c r="AA653" t="s">
        <v>9623</v>
      </c>
      <c r="AB653">
        <v>3406</v>
      </c>
      <c r="AC653" t="s">
        <v>9616</v>
      </c>
      <c r="AD653" t="s">
        <v>27</v>
      </c>
      <c r="AE653" t="s">
        <v>10385</v>
      </c>
      <c r="AH653" t="s">
        <v>19603</v>
      </c>
      <c r="AI653" t="s">
        <v>5144</v>
      </c>
      <c r="AJ653">
        <v>4194</v>
      </c>
    </row>
    <row r="654" spans="8:36" hidden="1" x14ac:dyDescent="0.3">
      <c r="H654" t="s">
        <v>104</v>
      </c>
      <c r="I654" t="s">
        <v>1522</v>
      </c>
      <c r="J654" t="s">
        <v>1523</v>
      </c>
      <c r="L654">
        <v>1551</v>
      </c>
      <c r="M654" t="s">
        <v>187</v>
      </c>
      <c r="N654" t="s">
        <v>1524</v>
      </c>
      <c r="P654" t="s">
        <v>98</v>
      </c>
      <c r="Q654">
        <v>612</v>
      </c>
      <c r="R654" t="s">
        <v>96</v>
      </c>
      <c r="S654" t="s">
        <v>96</v>
      </c>
      <c r="T654" t="str">
        <f>IF(Transcripts[[#This Row],[List?]]="Y", Transcripts[[#This Row],[RefSeq mRNA ID]]&amp;IF(Transcripts[[#This Row],[Preferred?]]="Y", " (Preferred)", ""), "")</f>
        <v/>
      </c>
      <c r="V654" s="43" t="s">
        <v>18414</v>
      </c>
      <c r="W654" s="43" t="e">
        <f t="array" ref="W654">INDEX(Table6[#Data], MATCH(1, ISNUMBER(SEARCH(Transcripts[[#This Row],[RefSeq mRNA ID]], Table6['#name])), 0), 1)</f>
        <v>#N/A</v>
      </c>
      <c r="X654" s="43"/>
      <c r="Y654" s="43"/>
      <c r="Z654" t="s">
        <v>9625</v>
      </c>
      <c r="AA654" t="s">
        <v>9626</v>
      </c>
      <c r="AB654">
        <v>864</v>
      </c>
      <c r="AC654" t="s">
        <v>9616</v>
      </c>
      <c r="AD654" t="s">
        <v>27</v>
      </c>
      <c r="AE654" t="s">
        <v>10386</v>
      </c>
      <c r="AH654" t="s">
        <v>19604</v>
      </c>
      <c r="AI654" t="s">
        <v>5144</v>
      </c>
      <c r="AJ654">
        <v>4194</v>
      </c>
    </row>
    <row r="655" spans="8:36" hidden="1" x14ac:dyDescent="0.3">
      <c r="H655" t="s">
        <v>104</v>
      </c>
      <c r="I655" t="s">
        <v>1588</v>
      </c>
      <c r="J655" t="s">
        <v>1589</v>
      </c>
      <c r="L655">
        <v>713</v>
      </c>
      <c r="M655" t="s">
        <v>27</v>
      </c>
      <c r="N655" t="s">
        <v>1590</v>
      </c>
      <c r="Q655">
        <v>516</v>
      </c>
      <c r="R655" t="s">
        <v>96</v>
      </c>
      <c r="S655" t="s">
        <v>96</v>
      </c>
      <c r="T655" t="str">
        <f>IF(Transcripts[[#This Row],[List?]]="Y", Transcripts[[#This Row],[RefSeq mRNA ID]]&amp;IF(Transcripts[[#This Row],[Preferred?]]="Y", " (Preferred)", ""), "")</f>
        <v/>
      </c>
      <c r="V655" s="43" t="s">
        <v>18414</v>
      </c>
      <c r="W655" s="43" t="e">
        <f t="array" ref="W655">INDEX(Table6[#Data], MATCH(1, ISNUMBER(SEARCH(Transcripts[[#This Row],[RefSeq mRNA ID]], Table6['#name])), 0), 1)</f>
        <v>#N/A</v>
      </c>
      <c r="X655" s="43"/>
      <c r="Y655" s="43"/>
      <c r="Z655" t="s">
        <v>9628</v>
      </c>
      <c r="AA655" t="s">
        <v>9629</v>
      </c>
      <c r="AB655">
        <v>8532</v>
      </c>
      <c r="AC655" t="s">
        <v>9616</v>
      </c>
      <c r="AD655" t="s">
        <v>27</v>
      </c>
      <c r="AE655" t="s">
        <v>10387</v>
      </c>
      <c r="AH655" t="s">
        <v>19605</v>
      </c>
      <c r="AI655" t="s">
        <v>5144</v>
      </c>
      <c r="AJ655">
        <v>4194</v>
      </c>
    </row>
    <row r="656" spans="8:36" hidden="1" x14ac:dyDescent="0.3">
      <c r="H656" t="s">
        <v>104</v>
      </c>
      <c r="I656" t="s">
        <v>1525</v>
      </c>
      <c r="J656" t="s">
        <v>1526</v>
      </c>
      <c r="L656">
        <v>1532</v>
      </c>
      <c r="M656" t="s">
        <v>187</v>
      </c>
      <c r="N656" t="s">
        <v>1527</v>
      </c>
      <c r="P656" t="s">
        <v>98</v>
      </c>
      <c r="Q656">
        <v>498</v>
      </c>
      <c r="R656" t="s">
        <v>96</v>
      </c>
      <c r="S656" t="s">
        <v>96</v>
      </c>
      <c r="T656" t="str">
        <f>IF(Transcripts[[#This Row],[List?]]="Y", Transcripts[[#This Row],[RefSeq mRNA ID]]&amp;IF(Transcripts[[#This Row],[Preferred?]]="Y", " (Preferred)", ""), "")</f>
        <v/>
      </c>
      <c r="V656" s="43" t="s">
        <v>18414</v>
      </c>
      <c r="W656" s="43" t="e">
        <f t="array" ref="W656">INDEX(Table6[#Data], MATCH(1, ISNUMBER(SEARCH(Transcripts[[#This Row],[RefSeq mRNA ID]], Table6['#name])), 0), 1)</f>
        <v>#N/A</v>
      </c>
      <c r="X656" s="43"/>
      <c r="Y656" s="43"/>
      <c r="Z656" t="s">
        <v>9632</v>
      </c>
      <c r="AA656" t="s">
        <v>9633</v>
      </c>
      <c r="AB656">
        <v>8532</v>
      </c>
      <c r="AC656" t="s">
        <v>9616</v>
      </c>
      <c r="AD656" t="s">
        <v>27</v>
      </c>
      <c r="AE656" t="s">
        <v>10388</v>
      </c>
      <c r="AH656" t="s">
        <v>19606</v>
      </c>
      <c r="AI656" t="s">
        <v>5144</v>
      </c>
      <c r="AJ656">
        <v>4194</v>
      </c>
    </row>
    <row r="657" spans="8:36" hidden="1" x14ac:dyDescent="0.3">
      <c r="H657" t="s">
        <v>104</v>
      </c>
      <c r="I657" t="s">
        <v>1585</v>
      </c>
      <c r="J657" t="s">
        <v>1586</v>
      </c>
      <c r="L657">
        <v>718</v>
      </c>
      <c r="M657" t="s">
        <v>27</v>
      </c>
      <c r="N657" t="s">
        <v>1587</v>
      </c>
      <c r="Q657">
        <v>492</v>
      </c>
      <c r="R657" t="s">
        <v>96</v>
      </c>
      <c r="S657" t="s">
        <v>96</v>
      </c>
      <c r="T657" t="str">
        <f>IF(Transcripts[[#This Row],[List?]]="Y", Transcripts[[#This Row],[RefSeq mRNA ID]]&amp;IF(Transcripts[[#This Row],[Preferred?]]="Y", " (Preferred)", ""), "")</f>
        <v/>
      </c>
      <c r="V657" s="43" t="s">
        <v>18414</v>
      </c>
      <c r="W657" s="43" t="e">
        <f t="array" ref="W657">INDEX(Table6[#Data], MATCH(1, ISNUMBER(SEARCH(Transcripts[[#This Row],[RefSeq mRNA ID]], Table6['#name])), 0), 1)</f>
        <v>#N/A</v>
      </c>
      <c r="X657" s="43"/>
      <c r="Y657" s="43"/>
      <c r="Z657" t="s">
        <v>9635</v>
      </c>
      <c r="AA657" t="s">
        <v>9636</v>
      </c>
      <c r="AB657">
        <v>3914</v>
      </c>
      <c r="AC657" t="s">
        <v>9616</v>
      </c>
      <c r="AD657" t="s">
        <v>27</v>
      </c>
      <c r="AE657" t="s">
        <v>10389</v>
      </c>
      <c r="AH657" t="s">
        <v>19607</v>
      </c>
      <c r="AI657" t="s">
        <v>5144</v>
      </c>
      <c r="AJ657">
        <v>4194</v>
      </c>
    </row>
    <row r="658" spans="8:36" hidden="1" x14ac:dyDescent="0.3">
      <c r="H658" t="s">
        <v>104</v>
      </c>
      <c r="I658" t="s">
        <v>1528</v>
      </c>
      <c r="J658" t="s">
        <v>1529</v>
      </c>
      <c r="L658">
        <v>1349</v>
      </c>
      <c r="M658" t="s">
        <v>187</v>
      </c>
      <c r="N658" t="s">
        <v>1530</v>
      </c>
      <c r="P658" t="s">
        <v>98</v>
      </c>
      <c r="Q658">
        <v>486</v>
      </c>
      <c r="R658" t="s">
        <v>96</v>
      </c>
      <c r="S658" t="s">
        <v>96</v>
      </c>
      <c r="T658" t="str">
        <f>IF(Transcripts[[#This Row],[List?]]="Y", Transcripts[[#This Row],[RefSeq mRNA ID]]&amp;IF(Transcripts[[#This Row],[Preferred?]]="Y", " (Preferred)", ""), "")</f>
        <v/>
      </c>
      <c r="V658" s="43" t="s">
        <v>18414</v>
      </c>
      <c r="W658" s="43" t="e">
        <f t="array" ref="W658">INDEX(Table6[#Data], MATCH(1, ISNUMBER(SEARCH(Transcripts[[#This Row],[RefSeq mRNA ID]], Table6['#name])), 0), 1)</f>
        <v>#N/A</v>
      </c>
      <c r="X658" s="43"/>
      <c r="Y658" s="43"/>
      <c r="Z658" t="s">
        <v>9638</v>
      </c>
      <c r="AC658" t="s">
        <v>9616</v>
      </c>
      <c r="AD658" t="s">
        <v>27</v>
      </c>
      <c r="AE658" t="s">
        <v>9638</v>
      </c>
      <c r="AH658" t="s">
        <v>19608</v>
      </c>
      <c r="AI658" t="s">
        <v>5144</v>
      </c>
      <c r="AJ658">
        <v>4194</v>
      </c>
    </row>
    <row r="659" spans="8:36" hidden="1" x14ac:dyDescent="0.3">
      <c r="H659" t="s">
        <v>104</v>
      </c>
      <c r="I659" t="s">
        <v>1591</v>
      </c>
      <c r="J659" t="s">
        <v>1592</v>
      </c>
      <c r="L659">
        <v>588</v>
      </c>
      <c r="M659" t="s">
        <v>27</v>
      </c>
      <c r="N659" t="s">
        <v>1593</v>
      </c>
      <c r="Q659">
        <v>434</v>
      </c>
      <c r="R659" t="s">
        <v>96</v>
      </c>
      <c r="S659" t="s">
        <v>96</v>
      </c>
      <c r="T659" t="str">
        <f>IF(Transcripts[[#This Row],[List?]]="Y", Transcripts[[#This Row],[RefSeq mRNA ID]]&amp;IF(Transcripts[[#This Row],[Preferred?]]="Y", " (Preferred)", ""), "")</f>
        <v/>
      </c>
      <c r="V659" s="43" t="s">
        <v>18414</v>
      </c>
      <c r="W659" s="43" t="e">
        <f t="array" ref="W659">INDEX(Table6[#Data], MATCH(1, ISNUMBER(SEARCH(Transcripts[[#This Row],[RefSeq mRNA ID]], Table6['#name])), 0), 1)</f>
        <v>#N/A</v>
      </c>
      <c r="X659" s="43"/>
      <c r="Y659" s="43"/>
      <c r="Z659" t="s">
        <v>9640</v>
      </c>
      <c r="AC659" t="s">
        <v>9616</v>
      </c>
      <c r="AD659" t="s">
        <v>27</v>
      </c>
      <c r="AE659" t="s">
        <v>9640</v>
      </c>
      <c r="AH659" t="s">
        <v>19609</v>
      </c>
      <c r="AI659" t="s">
        <v>5144</v>
      </c>
      <c r="AJ659">
        <v>4194</v>
      </c>
    </row>
    <row r="660" spans="8:36" hidden="1" x14ac:dyDescent="0.3">
      <c r="H660" t="s">
        <v>104</v>
      </c>
      <c r="I660" t="s">
        <v>1582</v>
      </c>
      <c r="J660" t="s">
        <v>1583</v>
      </c>
      <c r="L660">
        <v>752</v>
      </c>
      <c r="M660" t="s">
        <v>27</v>
      </c>
      <c r="N660" t="s">
        <v>1584</v>
      </c>
      <c r="Q660">
        <v>365</v>
      </c>
      <c r="R660" t="s">
        <v>96</v>
      </c>
      <c r="S660" t="s">
        <v>96</v>
      </c>
      <c r="T660" t="str">
        <f>IF(Transcripts[[#This Row],[List?]]="Y", Transcripts[[#This Row],[RefSeq mRNA ID]]&amp;IF(Transcripts[[#This Row],[Preferred?]]="Y", " (Preferred)", ""), "")</f>
        <v/>
      </c>
      <c r="V660" s="43" t="s">
        <v>18414</v>
      </c>
      <c r="W660" s="43" t="e">
        <f t="array" ref="W660">INDEX(Table6[#Data], MATCH(1, ISNUMBER(SEARCH(Transcripts[[#This Row],[RefSeq mRNA ID]], Table6['#name])), 0), 1)</f>
        <v>#N/A</v>
      </c>
      <c r="X660" s="43"/>
      <c r="Y660" s="43"/>
      <c r="Z660" t="s">
        <v>9642</v>
      </c>
      <c r="AA660" t="s">
        <v>9643</v>
      </c>
      <c r="AB660">
        <v>817</v>
      </c>
      <c r="AC660" t="s">
        <v>9616</v>
      </c>
      <c r="AD660" t="s">
        <v>27</v>
      </c>
      <c r="AE660" t="s">
        <v>10390</v>
      </c>
      <c r="AH660" t="s">
        <v>19610</v>
      </c>
      <c r="AI660" t="s">
        <v>5183</v>
      </c>
      <c r="AJ660">
        <v>9968</v>
      </c>
    </row>
    <row r="661" spans="8:36" hidden="1" x14ac:dyDescent="0.3">
      <c r="H661" t="s">
        <v>104</v>
      </c>
      <c r="I661" t="s">
        <v>1534</v>
      </c>
      <c r="J661" t="s">
        <v>1535</v>
      </c>
      <c r="L661">
        <v>553</v>
      </c>
      <c r="M661" t="s">
        <v>187</v>
      </c>
      <c r="N661" t="s">
        <v>1536</v>
      </c>
      <c r="P661" t="s">
        <v>98</v>
      </c>
      <c r="Q661">
        <v>174</v>
      </c>
      <c r="R661" t="s">
        <v>96</v>
      </c>
      <c r="S661" t="s">
        <v>96</v>
      </c>
      <c r="T661" t="str">
        <f>IF(Transcripts[[#This Row],[List?]]="Y", Transcripts[[#This Row],[RefSeq mRNA ID]]&amp;IF(Transcripts[[#This Row],[Preferred?]]="Y", " (Preferred)", ""), "")</f>
        <v/>
      </c>
      <c r="V661" s="43" t="s">
        <v>18414</v>
      </c>
      <c r="W661" s="43" t="e">
        <f t="array" ref="W661">INDEX(Table6[#Data], MATCH(1, ISNUMBER(SEARCH(Transcripts[[#This Row],[RefSeq mRNA ID]], Table6['#name])), 0), 1)</f>
        <v>#N/A</v>
      </c>
      <c r="X661" s="43"/>
      <c r="Y661" s="43"/>
      <c r="Z661" t="s">
        <v>9645</v>
      </c>
      <c r="AC661" t="s">
        <v>9616</v>
      </c>
      <c r="AD661" t="s">
        <v>27</v>
      </c>
      <c r="AE661" t="s">
        <v>9645</v>
      </c>
      <c r="AH661" t="s">
        <v>19611</v>
      </c>
      <c r="AI661" t="s">
        <v>5208</v>
      </c>
      <c r="AJ661">
        <v>100271849</v>
      </c>
    </row>
    <row r="662" spans="8:36" hidden="1" x14ac:dyDescent="0.3">
      <c r="H662" t="s">
        <v>104</v>
      </c>
      <c r="I662" t="s">
        <v>1531</v>
      </c>
      <c r="J662" t="s">
        <v>1532</v>
      </c>
      <c r="L662">
        <v>722</v>
      </c>
      <c r="M662" t="s">
        <v>187</v>
      </c>
      <c r="N662" t="s">
        <v>1533</v>
      </c>
      <c r="P662" t="s">
        <v>98</v>
      </c>
      <c r="Q662">
        <v>138</v>
      </c>
      <c r="R662" t="s">
        <v>96</v>
      </c>
      <c r="S662" t="s">
        <v>96</v>
      </c>
      <c r="T662" t="str">
        <f>IF(Transcripts[[#This Row],[List?]]="Y", Transcripts[[#This Row],[RefSeq mRNA ID]]&amp;IF(Transcripts[[#This Row],[Preferred?]]="Y", " (Preferred)", ""), "")</f>
        <v/>
      </c>
      <c r="V662" s="43" t="s">
        <v>18414</v>
      </c>
      <c r="W662" s="43" t="e">
        <f t="array" ref="W662">INDEX(Table6[#Data], MATCH(1, ISNUMBER(SEARCH(Transcripts[[#This Row],[RefSeq mRNA ID]], Table6['#name])), 0), 1)</f>
        <v>#N/A</v>
      </c>
      <c r="X662" s="43"/>
      <c r="Y662" s="43"/>
      <c r="Z662" t="s">
        <v>9647</v>
      </c>
      <c r="AC662" t="s">
        <v>9616</v>
      </c>
      <c r="AD662" t="s">
        <v>27</v>
      </c>
      <c r="AE662" t="s">
        <v>9647</v>
      </c>
      <c r="AH662" t="s">
        <v>19612</v>
      </c>
      <c r="AI662" t="s">
        <v>5229</v>
      </c>
      <c r="AJ662">
        <v>4221</v>
      </c>
    </row>
    <row r="663" spans="8:36" hidden="1" x14ac:dyDescent="0.3">
      <c r="H663" t="s">
        <v>104</v>
      </c>
      <c r="I663" t="s">
        <v>1537</v>
      </c>
      <c r="L663">
        <v>425</v>
      </c>
      <c r="M663" t="s">
        <v>193</v>
      </c>
      <c r="N663" t="s">
        <v>1538</v>
      </c>
      <c r="P663" t="s">
        <v>98</v>
      </c>
      <c r="Q663">
        <v>0</v>
      </c>
      <c r="R663" t="s">
        <v>96</v>
      </c>
      <c r="S663" t="s">
        <v>96</v>
      </c>
      <c r="T663" t="str">
        <f>IF(Transcripts[[#This Row],[List?]]="Y", Transcripts[[#This Row],[RefSeq mRNA ID]]&amp;IF(Transcripts[[#This Row],[Preferred?]]="Y", " (Preferred)", ""), "")</f>
        <v/>
      </c>
      <c r="V663" s="43" t="s">
        <v>18414</v>
      </c>
      <c r="W663" s="43" t="e">
        <f t="array" ref="W663">INDEX(Table6[#Data], MATCH(1, ISNUMBER(SEARCH(Transcripts[[#This Row],[RefSeq mRNA ID]], Table6['#name])), 0), 1)</f>
        <v>#N/A</v>
      </c>
      <c r="X663" s="43"/>
      <c r="Y663" s="43"/>
      <c r="Z663" t="s">
        <v>9649</v>
      </c>
      <c r="AA663" t="s">
        <v>9650</v>
      </c>
      <c r="AB663">
        <v>8532</v>
      </c>
      <c r="AC663" t="s">
        <v>9616</v>
      </c>
      <c r="AD663" t="s">
        <v>27</v>
      </c>
      <c r="AE663" t="s">
        <v>10391</v>
      </c>
      <c r="AH663" t="s">
        <v>19613</v>
      </c>
      <c r="AI663" t="s">
        <v>5229</v>
      </c>
      <c r="AJ663">
        <v>4221</v>
      </c>
    </row>
    <row r="664" spans="8:36" hidden="1" x14ac:dyDescent="0.3">
      <c r="H664" t="s">
        <v>104</v>
      </c>
      <c r="I664" t="s">
        <v>1594</v>
      </c>
      <c r="L664">
        <v>609</v>
      </c>
      <c r="M664" t="s">
        <v>210</v>
      </c>
      <c r="N664" t="s">
        <v>1595</v>
      </c>
      <c r="P664" t="s">
        <v>98</v>
      </c>
      <c r="Q664">
        <v>0</v>
      </c>
      <c r="R664" t="s">
        <v>96</v>
      </c>
      <c r="S664" t="s">
        <v>96</v>
      </c>
      <c r="T664" t="str">
        <f>IF(Transcripts[[#This Row],[List?]]="Y", Transcripts[[#This Row],[RefSeq mRNA ID]]&amp;IF(Transcripts[[#This Row],[Preferred?]]="Y", " (Preferred)", ""), "")</f>
        <v/>
      </c>
      <c r="V664" s="43" t="s">
        <v>18414</v>
      </c>
      <c r="W664" s="43" t="e">
        <f t="array" ref="W664">INDEX(Table6[#Data], MATCH(1, ISNUMBER(SEARCH(Transcripts[[#This Row],[RefSeq mRNA ID]], Table6['#name])), 0), 1)</f>
        <v>#N/A</v>
      </c>
      <c r="X664" s="43"/>
      <c r="Y664" s="43"/>
      <c r="Z664" t="s">
        <v>7880</v>
      </c>
      <c r="AA664" t="s">
        <v>7881</v>
      </c>
      <c r="AB664">
        <v>1362</v>
      </c>
      <c r="AC664" t="s">
        <v>7864</v>
      </c>
      <c r="AD664" t="s">
        <v>27</v>
      </c>
      <c r="AE664" t="s">
        <v>10392</v>
      </c>
      <c r="AH664" t="s">
        <v>19614</v>
      </c>
      <c r="AI664" t="s">
        <v>5229</v>
      </c>
      <c r="AJ664">
        <v>4221</v>
      </c>
    </row>
    <row r="665" spans="8:36" hidden="1" x14ac:dyDescent="0.3">
      <c r="H665" t="s">
        <v>104</v>
      </c>
      <c r="I665" t="s">
        <v>1596</v>
      </c>
      <c r="L665">
        <v>514</v>
      </c>
      <c r="M665" t="s">
        <v>210</v>
      </c>
      <c r="N665" t="s">
        <v>1597</v>
      </c>
      <c r="P665" t="s">
        <v>98</v>
      </c>
      <c r="Q665">
        <v>0</v>
      </c>
      <c r="R665" t="s">
        <v>96</v>
      </c>
      <c r="S665" t="s">
        <v>96</v>
      </c>
      <c r="T665" t="str">
        <f>IF(Transcripts[[#This Row],[List?]]="Y", Transcripts[[#This Row],[RefSeq mRNA ID]]&amp;IF(Transcripts[[#This Row],[Preferred?]]="Y", " (Preferred)", ""), "")</f>
        <v/>
      </c>
      <c r="V665" s="43" t="s">
        <v>18414</v>
      </c>
      <c r="W665" s="43" t="e">
        <f t="array" ref="W665">INDEX(Table6[#Data], MATCH(1, ISNUMBER(SEARCH(Transcripts[[#This Row],[RefSeq mRNA ID]], Table6['#name])), 0), 1)</f>
        <v>#N/A</v>
      </c>
      <c r="X665" s="43"/>
      <c r="Y665" s="43"/>
      <c r="Z665" t="s">
        <v>7885</v>
      </c>
      <c r="AA665" t="s">
        <v>7886</v>
      </c>
      <c r="AB665">
        <v>1443</v>
      </c>
      <c r="AC665" t="s">
        <v>7864</v>
      </c>
      <c r="AD665" t="s">
        <v>27</v>
      </c>
      <c r="AE665" t="s">
        <v>10393</v>
      </c>
      <c r="AH665" t="s">
        <v>19615</v>
      </c>
      <c r="AI665" t="s">
        <v>5229</v>
      </c>
      <c r="AJ665">
        <v>4221</v>
      </c>
    </row>
    <row r="666" spans="8:36" hidden="1" x14ac:dyDescent="0.3">
      <c r="H666" t="s">
        <v>1598</v>
      </c>
      <c r="I666" t="s">
        <v>1604</v>
      </c>
      <c r="J666" t="s">
        <v>1605</v>
      </c>
      <c r="K666" t="s">
        <v>19122</v>
      </c>
      <c r="L666">
        <v>8218</v>
      </c>
      <c r="M666" t="s">
        <v>27</v>
      </c>
      <c r="N666" t="s">
        <v>1606</v>
      </c>
      <c r="Q666">
        <v>7545</v>
      </c>
      <c r="R666" t="s">
        <v>96</v>
      </c>
      <c r="S666" t="s">
        <v>95</v>
      </c>
      <c r="T666" t="str">
        <f>IF(Transcripts[[#This Row],[List?]]="Y", Transcripts[[#This Row],[RefSeq mRNA ID]]&amp;IF(Transcripts[[#This Row],[Preferred?]]="Y", " (Preferred)", ""), "")</f>
        <v>NM_001304815.1</v>
      </c>
      <c r="V666" s="43" t="s">
        <v>18415</v>
      </c>
      <c r="W666" s="43" t="e">
        <f t="array" ref="W666">INDEX(Table6[#Data], MATCH(1, ISNUMBER(SEARCH(Transcripts[[#This Row],[RefSeq mRNA ID]], Table6['#name])), 0), 1)</f>
        <v>#N/A</v>
      </c>
      <c r="X666" s="43"/>
      <c r="Y666" s="43"/>
      <c r="Z666" t="s">
        <v>7865</v>
      </c>
      <c r="AA666" t="s">
        <v>7866</v>
      </c>
      <c r="AB666">
        <v>117</v>
      </c>
      <c r="AC666" t="s">
        <v>7864</v>
      </c>
      <c r="AD666" t="s">
        <v>27</v>
      </c>
      <c r="AE666" t="s">
        <v>10394</v>
      </c>
      <c r="AH666" t="s">
        <v>19616</v>
      </c>
      <c r="AI666" t="s">
        <v>5229</v>
      </c>
      <c r="AJ666">
        <v>4221</v>
      </c>
    </row>
    <row r="667" spans="8:36" hidden="1" x14ac:dyDescent="0.3">
      <c r="H667" t="s">
        <v>1598</v>
      </c>
      <c r="I667" t="s">
        <v>1610</v>
      </c>
      <c r="J667" t="s">
        <v>1611</v>
      </c>
      <c r="K667" t="s">
        <v>19121</v>
      </c>
      <c r="L667">
        <v>5473</v>
      </c>
      <c r="M667" t="s">
        <v>27</v>
      </c>
      <c r="N667" t="s">
        <v>1612</v>
      </c>
      <c r="P667" t="s">
        <v>1613</v>
      </c>
      <c r="Q667">
        <v>4827</v>
      </c>
      <c r="R667" t="s">
        <v>95</v>
      </c>
      <c r="S667" t="s">
        <v>95</v>
      </c>
      <c r="T667" t="str">
        <f>IF(Transcripts[[#This Row],[List?]]="Y", Transcripts[[#This Row],[RefSeq mRNA ID]]&amp;IF(Transcripts[[#This Row],[Preferred?]]="Y", " (Preferred)", ""), "")</f>
        <v>NM_015125.4 (Preferred)</v>
      </c>
      <c r="V667" s="43" t="s">
        <v>18415</v>
      </c>
      <c r="W667" s="43" t="e">
        <f t="array" ref="W667">INDEX(Table6[#Data], MATCH(1, ISNUMBER(SEARCH(Transcripts[[#This Row],[RefSeq mRNA ID]], Table6['#name])), 0), 1)</f>
        <v>#N/A</v>
      </c>
      <c r="X667" s="43"/>
      <c r="Y667" s="43"/>
      <c r="Z667" t="s">
        <v>7899</v>
      </c>
      <c r="AA667" t="s">
        <v>7900</v>
      </c>
      <c r="AB667">
        <v>1170</v>
      </c>
      <c r="AC667" t="s">
        <v>7864</v>
      </c>
      <c r="AD667" t="s">
        <v>27</v>
      </c>
      <c r="AE667" t="s">
        <v>10395</v>
      </c>
      <c r="AH667" t="s">
        <v>19617</v>
      </c>
      <c r="AI667" t="s">
        <v>5229</v>
      </c>
      <c r="AJ667">
        <v>4221</v>
      </c>
    </row>
    <row r="668" spans="8:36" hidden="1" x14ac:dyDescent="0.3">
      <c r="H668" t="s">
        <v>1598</v>
      </c>
      <c r="I668" t="s">
        <v>1607</v>
      </c>
      <c r="J668" t="s">
        <v>1608</v>
      </c>
      <c r="L668">
        <v>6111</v>
      </c>
      <c r="M668" t="s">
        <v>27</v>
      </c>
      <c r="N668" t="s">
        <v>1609</v>
      </c>
      <c r="Q668">
        <v>4821</v>
      </c>
      <c r="R668" t="s">
        <v>96</v>
      </c>
      <c r="S668" t="s">
        <v>96</v>
      </c>
      <c r="T668" t="str">
        <f>IF(Transcripts[[#This Row],[List?]]="Y", Transcripts[[#This Row],[RefSeq mRNA ID]]&amp;IF(Transcripts[[#This Row],[Preferred?]]="Y", " (Preferred)", ""), "")</f>
        <v/>
      </c>
      <c r="V668" s="43" t="s">
        <v>18415</v>
      </c>
      <c r="W668" s="43" t="e">
        <f t="array" ref="W668">INDEX(Table6[#Data], MATCH(1, ISNUMBER(SEARCH(Transcripts[[#This Row],[RefSeq mRNA ID]], Table6['#name])), 0), 1)</f>
        <v>#N/A</v>
      </c>
      <c r="X668" s="43"/>
      <c r="Y668" s="43"/>
      <c r="Z668" t="s">
        <v>7872</v>
      </c>
      <c r="AC668" t="s">
        <v>7864</v>
      </c>
      <c r="AD668" t="s">
        <v>27</v>
      </c>
      <c r="AE668" t="s">
        <v>7872</v>
      </c>
      <c r="AH668" t="s">
        <v>19618</v>
      </c>
      <c r="AI668" t="s">
        <v>5229</v>
      </c>
      <c r="AJ668">
        <v>4221</v>
      </c>
    </row>
    <row r="669" spans="8:36" hidden="1" x14ac:dyDescent="0.3">
      <c r="H669" t="s">
        <v>1598</v>
      </c>
      <c r="I669" t="s">
        <v>1614</v>
      </c>
      <c r="J669" t="s">
        <v>1615</v>
      </c>
      <c r="L669">
        <v>1304</v>
      </c>
      <c r="M669" t="s">
        <v>27</v>
      </c>
      <c r="N669" t="s">
        <v>1616</v>
      </c>
      <c r="Q669">
        <v>961</v>
      </c>
      <c r="R669" t="s">
        <v>96</v>
      </c>
      <c r="S669" t="s">
        <v>96</v>
      </c>
      <c r="T669" t="str">
        <f>IF(Transcripts[[#This Row],[List?]]="Y", Transcripts[[#This Row],[RefSeq mRNA ID]]&amp;IF(Transcripts[[#This Row],[Preferred?]]="Y", " (Preferred)", ""), "")</f>
        <v/>
      </c>
      <c r="V669" s="43" t="s">
        <v>18415</v>
      </c>
      <c r="W669" s="43" t="e">
        <f t="array" ref="W669">INDEX(Table6[#Data], MATCH(1, ISNUMBER(SEARCH(Transcripts[[#This Row],[RefSeq mRNA ID]], Table6['#name])), 0), 1)</f>
        <v>#N/A</v>
      </c>
      <c r="X669" s="43"/>
      <c r="Y669" s="43"/>
      <c r="Z669" t="s">
        <v>7895</v>
      </c>
      <c r="AA669" t="s">
        <v>7896</v>
      </c>
      <c r="AB669">
        <v>753</v>
      </c>
      <c r="AC669" t="s">
        <v>7864</v>
      </c>
      <c r="AD669" t="s">
        <v>27</v>
      </c>
      <c r="AE669" t="s">
        <v>10396</v>
      </c>
      <c r="AH669" t="s">
        <v>19619</v>
      </c>
      <c r="AI669" t="s">
        <v>5283</v>
      </c>
      <c r="AJ669">
        <v>4233</v>
      </c>
    </row>
    <row r="670" spans="8:36" hidden="1" x14ac:dyDescent="0.3">
      <c r="H670" t="s">
        <v>1598</v>
      </c>
      <c r="I670" t="s">
        <v>1617</v>
      </c>
      <c r="J670" t="s">
        <v>1618</v>
      </c>
      <c r="L670">
        <v>927</v>
      </c>
      <c r="M670" t="s">
        <v>27</v>
      </c>
      <c r="N670" t="s">
        <v>1619</v>
      </c>
      <c r="Q670">
        <v>927</v>
      </c>
      <c r="R670" t="s">
        <v>96</v>
      </c>
      <c r="S670" t="s">
        <v>96</v>
      </c>
      <c r="T670" t="str">
        <f>IF(Transcripts[[#This Row],[List?]]="Y", Transcripts[[#This Row],[RefSeq mRNA ID]]&amp;IF(Transcripts[[#This Row],[Preferred?]]="Y", " (Preferred)", ""), "")</f>
        <v/>
      </c>
      <c r="V670" s="43" t="s">
        <v>18415</v>
      </c>
      <c r="W670" s="43" t="e">
        <f t="array" ref="W670">INDEX(Table6[#Data], MATCH(1, ISNUMBER(SEARCH(Transcripts[[#This Row],[RefSeq mRNA ID]], Table6['#name])), 0), 1)</f>
        <v>#N/A</v>
      </c>
      <c r="X670" s="43"/>
      <c r="Y670" s="43"/>
      <c r="Z670" t="s">
        <v>7917</v>
      </c>
      <c r="AC670" t="s">
        <v>7864</v>
      </c>
      <c r="AD670" t="s">
        <v>27</v>
      </c>
      <c r="AE670" t="s">
        <v>7917</v>
      </c>
      <c r="AH670" t="s">
        <v>19620</v>
      </c>
      <c r="AI670" t="s">
        <v>5283</v>
      </c>
      <c r="AJ670">
        <v>4233</v>
      </c>
    </row>
    <row r="671" spans="8:36" hidden="1" x14ac:dyDescent="0.3">
      <c r="H671" t="s">
        <v>1598</v>
      </c>
      <c r="I671" t="s">
        <v>1599</v>
      </c>
      <c r="J671" t="s">
        <v>1600</v>
      </c>
      <c r="L671">
        <v>846</v>
      </c>
      <c r="M671" t="s">
        <v>187</v>
      </c>
      <c r="N671" t="s">
        <v>1601</v>
      </c>
      <c r="Q671">
        <v>435</v>
      </c>
      <c r="R671" t="s">
        <v>96</v>
      </c>
      <c r="S671" t="s">
        <v>96</v>
      </c>
      <c r="T671" t="str">
        <f>IF(Transcripts[[#This Row],[List?]]="Y", Transcripts[[#This Row],[RefSeq mRNA ID]]&amp;IF(Transcripts[[#This Row],[Preferred?]]="Y", " (Preferred)", ""), "")</f>
        <v/>
      </c>
      <c r="V671" s="43" t="s">
        <v>18415</v>
      </c>
      <c r="W671" s="43" t="e">
        <f t="array" ref="W671">INDEX(Table6[#Data], MATCH(1, ISNUMBER(SEARCH(Transcripts[[#This Row],[RefSeq mRNA ID]], Table6['#name])), 0), 1)</f>
        <v>#N/A</v>
      </c>
      <c r="X671" s="43"/>
      <c r="Y671" s="43"/>
      <c r="Z671" t="s">
        <v>7905</v>
      </c>
      <c r="AA671" t="s">
        <v>7906</v>
      </c>
      <c r="AB671">
        <v>769</v>
      </c>
      <c r="AC671" t="s">
        <v>7864</v>
      </c>
      <c r="AD671" t="s">
        <v>27</v>
      </c>
      <c r="AE671" t="s">
        <v>10397</v>
      </c>
      <c r="AH671" t="s">
        <v>19621</v>
      </c>
      <c r="AI671" t="s">
        <v>5283</v>
      </c>
      <c r="AJ671">
        <v>4233</v>
      </c>
    </row>
    <row r="672" spans="8:36" hidden="1" x14ac:dyDescent="0.3">
      <c r="H672" t="s">
        <v>1598</v>
      </c>
      <c r="I672" t="s">
        <v>1620</v>
      </c>
      <c r="J672" t="s">
        <v>1621</v>
      </c>
      <c r="L672">
        <v>601</v>
      </c>
      <c r="M672" t="s">
        <v>27</v>
      </c>
      <c r="N672" t="s">
        <v>1622</v>
      </c>
      <c r="Q672">
        <v>433</v>
      </c>
      <c r="R672" t="s">
        <v>96</v>
      </c>
      <c r="S672" t="s">
        <v>96</v>
      </c>
      <c r="T672" t="str">
        <f>IF(Transcripts[[#This Row],[List?]]="Y", Transcripts[[#This Row],[RefSeq mRNA ID]]&amp;IF(Transcripts[[#This Row],[Preferred?]]="Y", " (Preferred)", ""), "")</f>
        <v/>
      </c>
      <c r="V672" s="43" t="s">
        <v>18415</v>
      </c>
      <c r="W672" s="43" t="e">
        <f t="array" ref="W672">INDEX(Table6[#Data], MATCH(1, ISNUMBER(SEARCH(Transcripts[[#This Row],[RefSeq mRNA ID]], Table6['#name])), 0), 1)</f>
        <v>#N/A</v>
      </c>
      <c r="X672" s="43"/>
      <c r="Y672" s="43"/>
      <c r="Z672" t="s">
        <v>7876</v>
      </c>
      <c r="AC672" t="s">
        <v>7864</v>
      </c>
      <c r="AD672" t="s">
        <v>27</v>
      </c>
      <c r="AE672" t="s">
        <v>7876</v>
      </c>
      <c r="AH672" t="s">
        <v>19622</v>
      </c>
      <c r="AI672" t="s">
        <v>5283</v>
      </c>
      <c r="AJ672">
        <v>4233</v>
      </c>
    </row>
    <row r="673" spans="8:36" hidden="1" x14ac:dyDescent="0.3">
      <c r="H673" t="s">
        <v>1598</v>
      </c>
      <c r="I673" t="s">
        <v>1602</v>
      </c>
      <c r="L673">
        <v>335</v>
      </c>
      <c r="M673" t="s">
        <v>193</v>
      </c>
      <c r="N673" t="s">
        <v>1603</v>
      </c>
      <c r="Q673">
        <v>0</v>
      </c>
      <c r="R673" t="s">
        <v>96</v>
      </c>
      <c r="S673" t="s">
        <v>96</v>
      </c>
      <c r="T673" t="str">
        <f>IF(Transcripts[[#This Row],[List?]]="Y", Transcripts[[#This Row],[RefSeq mRNA ID]]&amp;IF(Transcripts[[#This Row],[Preferred?]]="Y", " (Preferred)", ""), "")</f>
        <v/>
      </c>
      <c r="V673" s="43" t="s">
        <v>18415</v>
      </c>
      <c r="W673" s="43" t="e">
        <f t="array" ref="W673">INDEX(Table6[#Data], MATCH(1, ISNUMBER(SEARCH(Transcripts[[#This Row],[RefSeq mRNA ID]], Table6['#name])), 0), 1)</f>
        <v>#N/A</v>
      </c>
      <c r="X673" s="43"/>
      <c r="Y673" s="43"/>
      <c r="Z673" t="s">
        <v>7911</v>
      </c>
      <c r="AA673" t="s">
        <v>7912</v>
      </c>
      <c r="AB673">
        <v>420</v>
      </c>
      <c r="AC673" t="s">
        <v>7864</v>
      </c>
      <c r="AD673" t="s">
        <v>27</v>
      </c>
      <c r="AE673" t="s">
        <v>10398</v>
      </c>
      <c r="AH673" t="s">
        <v>19623</v>
      </c>
      <c r="AI673" t="s">
        <v>5309</v>
      </c>
      <c r="AJ673">
        <v>4286</v>
      </c>
    </row>
    <row r="674" spans="8:36" hidden="1" x14ac:dyDescent="0.3">
      <c r="H674" t="s">
        <v>1598</v>
      </c>
      <c r="I674" t="s">
        <v>1623</v>
      </c>
      <c r="L674">
        <v>458</v>
      </c>
      <c r="M674" t="s">
        <v>210</v>
      </c>
      <c r="N674" t="s">
        <v>1624</v>
      </c>
      <c r="Q674">
        <v>0</v>
      </c>
      <c r="R674" t="s">
        <v>96</v>
      </c>
      <c r="S674" t="s">
        <v>96</v>
      </c>
      <c r="T674" t="str">
        <f>IF(Transcripts[[#This Row],[List?]]="Y", Transcripts[[#This Row],[RefSeq mRNA ID]]&amp;IF(Transcripts[[#This Row],[Preferred?]]="Y", " (Preferred)", ""), "")</f>
        <v/>
      </c>
      <c r="V674" s="43" t="s">
        <v>18415</v>
      </c>
      <c r="W674" s="43" t="e">
        <f t="array" ref="W674">INDEX(Table6[#Data], MATCH(1, ISNUMBER(SEARCH(Transcripts[[#This Row],[RefSeq mRNA ID]], Table6['#name])), 0), 1)</f>
        <v>#N/A</v>
      </c>
      <c r="X674" s="43"/>
      <c r="Y674" s="43"/>
      <c r="Z674" t="s">
        <v>7902</v>
      </c>
      <c r="AA674" t="s">
        <v>7903</v>
      </c>
      <c r="AB674">
        <v>148</v>
      </c>
      <c r="AC674" t="s">
        <v>7864</v>
      </c>
      <c r="AD674" t="s">
        <v>27</v>
      </c>
      <c r="AE674" t="s">
        <v>10399</v>
      </c>
      <c r="AH674" t="s">
        <v>19624</v>
      </c>
      <c r="AI674" t="s">
        <v>5309</v>
      </c>
      <c r="AJ674">
        <v>4286</v>
      </c>
    </row>
    <row r="675" spans="8:36" hidden="1" x14ac:dyDescent="0.3">
      <c r="H675" t="s">
        <v>144</v>
      </c>
      <c r="I675" t="s">
        <v>1625</v>
      </c>
      <c r="J675" t="s">
        <v>1626</v>
      </c>
      <c r="K675" t="s">
        <v>18915</v>
      </c>
      <c r="L675">
        <v>10803</v>
      </c>
      <c r="M675" t="s">
        <v>27</v>
      </c>
      <c r="N675" t="s">
        <v>1627</v>
      </c>
      <c r="P675" t="s">
        <v>1628</v>
      </c>
      <c r="Q675">
        <v>7329</v>
      </c>
      <c r="R675" t="s">
        <v>95</v>
      </c>
      <c r="S675" t="s">
        <v>95</v>
      </c>
      <c r="T675" t="str">
        <f>IF(Transcripts[[#This Row],[List?]]="Y", Transcripts[[#This Row],[RefSeq mRNA ID]]&amp;IF(Transcripts[[#This Row],[Preferred?]]="Y", " (Preferred)", ""), "")</f>
        <v>NM_004380.2 (Preferred)</v>
      </c>
      <c r="V675" s="43" t="s">
        <v>18416</v>
      </c>
      <c r="W675" s="43" t="e">
        <f t="array" ref="W675">INDEX(Table6[#Data], MATCH(1, ISNUMBER(SEARCH(Transcripts[[#This Row],[RefSeq mRNA ID]], Table6['#name])), 0), 1)</f>
        <v>#N/A</v>
      </c>
      <c r="X675" s="43"/>
      <c r="Y675" s="43"/>
      <c r="Z675" t="s">
        <v>7914</v>
      </c>
      <c r="AA675" t="s">
        <v>7915</v>
      </c>
      <c r="AB675">
        <v>97</v>
      </c>
      <c r="AC675" t="s">
        <v>7864</v>
      </c>
      <c r="AD675" t="s">
        <v>27</v>
      </c>
      <c r="AE675" t="s">
        <v>10400</v>
      </c>
      <c r="AH675" t="s">
        <v>19625</v>
      </c>
      <c r="AI675" t="s">
        <v>5309</v>
      </c>
      <c r="AJ675">
        <v>4286</v>
      </c>
    </row>
    <row r="676" spans="8:36" hidden="1" x14ac:dyDescent="0.3">
      <c r="H676" t="s">
        <v>144</v>
      </c>
      <c r="I676" t="s">
        <v>1629</v>
      </c>
      <c r="J676" t="s">
        <v>1630</v>
      </c>
      <c r="K676" t="s">
        <v>18916</v>
      </c>
      <c r="L676">
        <v>7598</v>
      </c>
      <c r="M676" t="s">
        <v>27</v>
      </c>
      <c r="N676" t="s">
        <v>1631</v>
      </c>
      <c r="P676" t="s">
        <v>1632</v>
      </c>
      <c r="Q676">
        <v>7215</v>
      </c>
      <c r="R676" t="s">
        <v>96</v>
      </c>
      <c r="S676" t="s">
        <v>95</v>
      </c>
      <c r="T676" t="str">
        <f>IF(Transcripts[[#This Row],[List?]]="Y", Transcripts[[#This Row],[RefSeq mRNA ID]]&amp;IF(Transcripts[[#This Row],[Preferred?]]="Y", " (Preferred)", ""), "")</f>
        <v>NM_001079846.1</v>
      </c>
      <c r="V676" s="43" t="s">
        <v>18416</v>
      </c>
      <c r="W676" s="43" t="e">
        <f t="array" ref="W676">INDEX(Table6[#Data], MATCH(1, ISNUMBER(SEARCH(Transcripts[[#This Row],[RefSeq mRNA ID]], Table6['#name])), 0), 1)</f>
        <v>#N/A</v>
      </c>
      <c r="X676" s="43"/>
      <c r="Y676" s="43"/>
      <c r="Z676" t="s">
        <v>7878</v>
      </c>
      <c r="AC676" t="s">
        <v>7864</v>
      </c>
      <c r="AD676" t="s">
        <v>27</v>
      </c>
      <c r="AE676" t="s">
        <v>7878</v>
      </c>
      <c r="AH676" t="s">
        <v>19626</v>
      </c>
      <c r="AI676" t="s">
        <v>5309</v>
      </c>
      <c r="AJ676">
        <v>4286</v>
      </c>
    </row>
    <row r="677" spans="8:36" hidden="1" x14ac:dyDescent="0.3">
      <c r="H677" t="s">
        <v>144</v>
      </c>
      <c r="I677" t="s">
        <v>1633</v>
      </c>
      <c r="J677" t="s">
        <v>1634</v>
      </c>
      <c r="L677">
        <v>864</v>
      </c>
      <c r="M677" t="s">
        <v>27</v>
      </c>
      <c r="N677" t="s">
        <v>1635</v>
      </c>
      <c r="Q677">
        <v>864</v>
      </c>
      <c r="R677" t="s">
        <v>96</v>
      </c>
      <c r="S677" t="s">
        <v>96</v>
      </c>
      <c r="T677" t="str">
        <f>IF(Transcripts[[#This Row],[List?]]="Y", Transcripts[[#This Row],[RefSeq mRNA ID]]&amp;IF(Transcripts[[#This Row],[Preferred?]]="Y", " (Preferred)", ""), "")</f>
        <v/>
      </c>
      <c r="V677" s="43" t="s">
        <v>18416</v>
      </c>
      <c r="W677" s="43" t="e">
        <f t="array" ref="W677">INDEX(Table6[#Data], MATCH(1, ISNUMBER(SEARCH(Transcripts[[#This Row],[RefSeq mRNA ID]], Table6['#name])), 0), 1)</f>
        <v>#N/A</v>
      </c>
      <c r="X677" s="43"/>
      <c r="Y677" s="43"/>
      <c r="Z677" t="s">
        <v>7874</v>
      </c>
      <c r="AC677" t="s">
        <v>7864</v>
      </c>
      <c r="AD677" t="s">
        <v>27</v>
      </c>
      <c r="AE677" t="s">
        <v>7874</v>
      </c>
      <c r="AH677" t="s">
        <v>19627</v>
      </c>
      <c r="AI677" t="s">
        <v>5309</v>
      </c>
      <c r="AJ677">
        <v>4286</v>
      </c>
    </row>
    <row r="678" spans="8:36" hidden="1" x14ac:dyDescent="0.3">
      <c r="H678" t="s">
        <v>144</v>
      </c>
      <c r="I678" t="s">
        <v>1636</v>
      </c>
      <c r="J678" t="s">
        <v>1637</v>
      </c>
      <c r="L678">
        <v>846</v>
      </c>
      <c r="M678" t="s">
        <v>27</v>
      </c>
      <c r="N678" t="s">
        <v>1638</v>
      </c>
      <c r="Q678">
        <v>764</v>
      </c>
      <c r="R678" t="s">
        <v>96</v>
      </c>
      <c r="S678" t="s">
        <v>96</v>
      </c>
      <c r="T678" t="str">
        <f>IF(Transcripts[[#This Row],[List?]]="Y", Transcripts[[#This Row],[RefSeq mRNA ID]]&amp;IF(Transcripts[[#This Row],[Preferred?]]="Y", " (Preferred)", ""), "")</f>
        <v/>
      </c>
      <c r="V678" s="43" t="s">
        <v>18416</v>
      </c>
      <c r="W678" s="43" t="e">
        <f t="array" ref="W678">INDEX(Table6[#Data], MATCH(1, ISNUMBER(SEARCH(Transcripts[[#This Row],[RefSeq mRNA ID]], Table6['#name])), 0), 1)</f>
        <v>#N/A</v>
      </c>
      <c r="X678" s="43"/>
      <c r="Y678" s="43"/>
      <c r="Z678" t="s">
        <v>7868</v>
      </c>
      <c r="AC678" t="s">
        <v>7864</v>
      </c>
      <c r="AD678" t="s">
        <v>27</v>
      </c>
      <c r="AE678" t="s">
        <v>7868</v>
      </c>
      <c r="AH678" t="s">
        <v>19628</v>
      </c>
      <c r="AI678" t="s">
        <v>5309</v>
      </c>
      <c r="AJ678">
        <v>4286</v>
      </c>
    </row>
    <row r="679" spans="8:36" hidden="1" x14ac:dyDescent="0.3">
      <c r="H679" t="s">
        <v>144</v>
      </c>
      <c r="I679" t="s">
        <v>1639</v>
      </c>
      <c r="J679" t="s">
        <v>1640</v>
      </c>
      <c r="L679">
        <v>716</v>
      </c>
      <c r="M679" t="s">
        <v>27</v>
      </c>
      <c r="N679" t="s">
        <v>1641</v>
      </c>
      <c r="Q679">
        <v>588</v>
      </c>
      <c r="R679" t="s">
        <v>96</v>
      </c>
      <c r="S679" t="s">
        <v>96</v>
      </c>
      <c r="T679" t="str">
        <f>IF(Transcripts[[#This Row],[List?]]="Y", Transcripts[[#This Row],[RefSeq mRNA ID]]&amp;IF(Transcripts[[#This Row],[Preferred?]]="Y", " (Preferred)", ""), "")</f>
        <v/>
      </c>
      <c r="V679" s="43" t="s">
        <v>18416</v>
      </c>
      <c r="W679" s="43" t="e">
        <f t="array" ref="W679">INDEX(Table6[#Data], MATCH(1, ISNUMBER(SEARCH(Transcripts[[#This Row],[RefSeq mRNA ID]], Table6['#name])), 0), 1)</f>
        <v>#N/A</v>
      </c>
      <c r="X679" s="43"/>
      <c r="Y679" s="43"/>
      <c r="Z679" t="s">
        <v>7870</v>
      </c>
      <c r="AC679" t="s">
        <v>7864</v>
      </c>
      <c r="AD679" t="s">
        <v>27</v>
      </c>
      <c r="AE679" t="s">
        <v>7870</v>
      </c>
      <c r="AH679" t="s">
        <v>19629</v>
      </c>
      <c r="AI679" t="s">
        <v>5309</v>
      </c>
      <c r="AJ679">
        <v>4286</v>
      </c>
    </row>
    <row r="680" spans="8:36" hidden="1" x14ac:dyDescent="0.3">
      <c r="H680" t="s">
        <v>144</v>
      </c>
      <c r="I680" t="s">
        <v>1642</v>
      </c>
      <c r="J680" t="s">
        <v>1643</v>
      </c>
      <c r="L680">
        <v>627</v>
      </c>
      <c r="M680" t="s">
        <v>27</v>
      </c>
      <c r="N680" t="s">
        <v>1644</v>
      </c>
      <c r="Q680">
        <v>545</v>
      </c>
      <c r="R680" t="s">
        <v>96</v>
      </c>
      <c r="S680" t="s">
        <v>96</v>
      </c>
      <c r="T680" t="str">
        <f>IF(Transcripts[[#This Row],[List?]]="Y", Transcripts[[#This Row],[RefSeq mRNA ID]]&amp;IF(Transcripts[[#This Row],[Preferred?]]="Y", " (Preferred)", ""), "")</f>
        <v/>
      </c>
      <c r="V680" s="43" t="s">
        <v>18416</v>
      </c>
      <c r="W680" s="43" t="e">
        <f t="array" ref="W680">INDEX(Table6[#Data], MATCH(1, ISNUMBER(SEARCH(Transcripts[[#This Row],[RefSeq mRNA ID]], Table6['#name])), 0), 1)</f>
        <v>#N/A</v>
      </c>
      <c r="X680" s="43"/>
      <c r="Y680" s="43"/>
      <c r="Z680" t="s">
        <v>7889</v>
      </c>
      <c r="AA680" t="s">
        <v>7890</v>
      </c>
      <c r="AB680">
        <v>1443</v>
      </c>
      <c r="AC680" t="s">
        <v>7864</v>
      </c>
      <c r="AD680" t="s">
        <v>27</v>
      </c>
      <c r="AE680" t="s">
        <v>10401</v>
      </c>
      <c r="AH680" t="s">
        <v>19630</v>
      </c>
      <c r="AI680" t="s">
        <v>5309</v>
      </c>
      <c r="AJ680">
        <v>4286</v>
      </c>
    </row>
    <row r="681" spans="8:36" hidden="1" x14ac:dyDescent="0.3">
      <c r="H681" t="s">
        <v>144</v>
      </c>
      <c r="I681" t="s">
        <v>1645</v>
      </c>
      <c r="L681">
        <v>3578</v>
      </c>
      <c r="M681" t="s">
        <v>210</v>
      </c>
      <c r="N681" t="s">
        <v>1646</v>
      </c>
      <c r="P681" t="s">
        <v>98</v>
      </c>
      <c r="Q681">
        <v>0</v>
      </c>
      <c r="R681" t="s">
        <v>96</v>
      </c>
      <c r="S681" t="s">
        <v>96</v>
      </c>
      <c r="T681" t="str">
        <f>IF(Transcripts[[#This Row],[List?]]="Y", Transcripts[[#This Row],[RefSeq mRNA ID]]&amp;IF(Transcripts[[#This Row],[Preferred?]]="Y", " (Preferred)", ""), "")</f>
        <v/>
      </c>
      <c r="V681" s="43" t="s">
        <v>18416</v>
      </c>
      <c r="W681" s="43" t="e">
        <f t="array" ref="W681">INDEX(Table6[#Data], MATCH(1, ISNUMBER(SEARCH(Transcripts[[#This Row],[RefSeq mRNA ID]], Table6['#name])), 0), 1)</f>
        <v>#N/A</v>
      </c>
      <c r="X681" s="43"/>
      <c r="Y681" s="43"/>
      <c r="Z681" t="s">
        <v>7892</v>
      </c>
      <c r="AA681" t="s">
        <v>7893</v>
      </c>
      <c r="AB681">
        <v>1407</v>
      </c>
      <c r="AC681" t="s">
        <v>7864</v>
      </c>
      <c r="AD681" t="s">
        <v>27</v>
      </c>
      <c r="AE681" t="s">
        <v>10402</v>
      </c>
      <c r="AH681" t="s">
        <v>19631</v>
      </c>
      <c r="AI681" t="s">
        <v>5366</v>
      </c>
      <c r="AJ681">
        <v>4292</v>
      </c>
    </row>
    <row r="682" spans="8:36" hidden="1" x14ac:dyDescent="0.3">
      <c r="H682" t="s">
        <v>144</v>
      </c>
      <c r="I682" t="s">
        <v>1647</v>
      </c>
      <c r="L682">
        <v>922</v>
      </c>
      <c r="M682" t="s">
        <v>210</v>
      </c>
      <c r="N682" t="s">
        <v>1648</v>
      </c>
      <c r="P682" t="s">
        <v>98</v>
      </c>
      <c r="Q682">
        <v>0</v>
      </c>
      <c r="R682" t="s">
        <v>96</v>
      </c>
      <c r="S682" t="s">
        <v>96</v>
      </c>
      <c r="T682" t="str">
        <f>IF(Transcripts[[#This Row],[List?]]="Y", Transcripts[[#This Row],[RefSeq mRNA ID]]&amp;IF(Transcripts[[#This Row],[Preferred?]]="Y", " (Preferred)", ""), "")</f>
        <v/>
      </c>
      <c r="V682" s="43" t="s">
        <v>18416</v>
      </c>
      <c r="W682" s="43" t="e">
        <f t="array" ref="W682">INDEX(Table6[#Data], MATCH(1, ISNUMBER(SEARCH(Transcripts[[#This Row],[RefSeq mRNA ID]], Table6['#name])), 0), 1)</f>
        <v>#N/A</v>
      </c>
      <c r="X682" s="43"/>
      <c r="Y682" s="43"/>
      <c r="Z682" t="s">
        <v>7908</v>
      </c>
      <c r="AA682" t="s">
        <v>7909</v>
      </c>
      <c r="AB682">
        <v>576</v>
      </c>
      <c r="AC682" t="s">
        <v>7864</v>
      </c>
      <c r="AD682" t="s">
        <v>27</v>
      </c>
      <c r="AE682" t="s">
        <v>10403</v>
      </c>
      <c r="AH682" t="s">
        <v>19632</v>
      </c>
      <c r="AI682" t="s">
        <v>5366</v>
      </c>
      <c r="AJ682">
        <v>4292</v>
      </c>
    </row>
    <row r="683" spans="8:36" hidden="1" x14ac:dyDescent="0.3">
      <c r="H683" t="s">
        <v>144</v>
      </c>
      <c r="I683" t="s">
        <v>1649</v>
      </c>
      <c r="L683">
        <v>553</v>
      </c>
      <c r="M683" t="s">
        <v>210</v>
      </c>
      <c r="N683" t="s">
        <v>1650</v>
      </c>
      <c r="P683" t="s">
        <v>98</v>
      </c>
      <c r="Q683">
        <v>0</v>
      </c>
      <c r="R683" t="s">
        <v>96</v>
      </c>
      <c r="S683" t="s">
        <v>96</v>
      </c>
      <c r="T683" t="str">
        <f>IF(Transcripts[[#This Row],[List?]]="Y", Transcripts[[#This Row],[RefSeq mRNA ID]]&amp;IF(Transcripts[[#This Row],[Preferred?]]="Y", " (Preferred)", ""), "")</f>
        <v/>
      </c>
      <c r="V683" s="43" t="s">
        <v>18416</v>
      </c>
      <c r="W683" s="43" t="e">
        <f t="array" ref="W683">INDEX(Table6[#Data], MATCH(1, ISNUMBER(SEARCH(Transcripts[[#This Row],[RefSeq mRNA ID]], Table6['#name])), 0), 1)</f>
        <v>#N/A</v>
      </c>
      <c r="X683" s="43"/>
      <c r="Y683" s="43"/>
      <c r="Z683" t="s">
        <v>9523</v>
      </c>
      <c r="AA683" t="s">
        <v>9524</v>
      </c>
      <c r="AB683">
        <v>444</v>
      </c>
      <c r="AC683" t="s">
        <v>9516</v>
      </c>
      <c r="AD683" t="s">
        <v>27</v>
      </c>
      <c r="AE683" t="s">
        <v>10404</v>
      </c>
      <c r="AH683" t="s">
        <v>19633</v>
      </c>
      <c r="AI683" t="s">
        <v>5366</v>
      </c>
      <c r="AJ683">
        <v>4292</v>
      </c>
    </row>
    <row r="684" spans="8:36" hidden="1" x14ac:dyDescent="0.3">
      <c r="H684" t="s">
        <v>144</v>
      </c>
      <c r="I684" t="s">
        <v>1651</v>
      </c>
      <c r="L684">
        <v>548</v>
      </c>
      <c r="M684" t="s">
        <v>210</v>
      </c>
      <c r="N684" t="s">
        <v>1652</v>
      </c>
      <c r="P684" t="s">
        <v>98</v>
      </c>
      <c r="Q684">
        <v>0</v>
      </c>
      <c r="R684" t="s">
        <v>96</v>
      </c>
      <c r="S684" t="s">
        <v>96</v>
      </c>
      <c r="T684" t="str">
        <f>IF(Transcripts[[#This Row],[List?]]="Y", Transcripts[[#This Row],[RefSeq mRNA ID]]&amp;IF(Transcripts[[#This Row],[Preferred?]]="Y", " (Preferred)", ""), "")</f>
        <v/>
      </c>
      <c r="V684" s="43" t="s">
        <v>18416</v>
      </c>
      <c r="W684" s="43" t="e">
        <f t="array" ref="W684">INDEX(Table6[#Data], MATCH(1, ISNUMBER(SEARCH(Transcripts[[#This Row],[RefSeq mRNA ID]], Table6['#name])), 0), 1)</f>
        <v>#N/A</v>
      </c>
      <c r="X684" s="43"/>
      <c r="Y684" s="43"/>
      <c r="Z684" t="s">
        <v>9519</v>
      </c>
      <c r="AA684" t="s">
        <v>9520</v>
      </c>
      <c r="AB684">
        <v>1449</v>
      </c>
      <c r="AC684" t="s">
        <v>9516</v>
      </c>
      <c r="AD684" t="s">
        <v>27</v>
      </c>
      <c r="AE684" t="s">
        <v>10405</v>
      </c>
      <c r="AH684" t="s">
        <v>19634</v>
      </c>
      <c r="AI684" t="s">
        <v>5366</v>
      </c>
      <c r="AJ684">
        <v>4292</v>
      </c>
    </row>
    <row r="685" spans="8:36" hidden="1" x14ac:dyDescent="0.3">
      <c r="H685" t="s">
        <v>144</v>
      </c>
      <c r="I685" t="s">
        <v>1653</v>
      </c>
      <c r="L685">
        <v>523</v>
      </c>
      <c r="M685" t="s">
        <v>210</v>
      </c>
      <c r="N685" t="s">
        <v>1654</v>
      </c>
      <c r="P685" t="s">
        <v>98</v>
      </c>
      <c r="Q685">
        <v>0</v>
      </c>
      <c r="R685" t="s">
        <v>96</v>
      </c>
      <c r="S685" t="s">
        <v>96</v>
      </c>
      <c r="T685" t="str">
        <f>IF(Transcripts[[#This Row],[List?]]="Y", Transcripts[[#This Row],[RefSeq mRNA ID]]&amp;IF(Transcripts[[#This Row],[Preferred?]]="Y", " (Preferred)", ""), "")</f>
        <v/>
      </c>
      <c r="V685" s="43" t="s">
        <v>18416</v>
      </c>
      <c r="W685" s="43" t="e">
        <f t="array" ref="W685">INDEX(Table6[#Data], MATCH(1, ISNUMBER(SEARCH(Transcripts[[#This Row],[RefSeq mRNA ID]], Table6['#name])), 0), 1)</f>
        <v>#N/A</v>
      </c>
      <c r="X685" s="43"/>
      <c r="Y685" s="43"/>
      <c r="Z685" t="s">
        <v>9517</v>
      </c>
      <c r="AC685" t="s">
        <v>9516</v>
      </c>
      <c r="AD685" t="s">
        <v>27</v>
      </c>
      <c r="AE685" t="s">
        <v>9517</v>
      </c>
      <c r="AH685" t="s">
        <v>19635</v>
      </c>
      <c r="AI685" t="s">
        <v>5366</v>
      </c>
      <c r="AJ685">
        <v>4292</v>
      </c>
    </row>
    <row r="686" spans="8:36" hidden="1" x14ac:dyDescent="0.3">
      <c r="H686" t="s">
        <v>144</v>
      </c>
      <c r="I686" t="s">
        <v>1655</v>
      </c>
      <c r="L686">
        <v>369</v>
      </c>
      <c r="M686" t="s">
        <v>210</v>
      </c>
      <c r="N686" t="s">
        <v>1656</v>
      </c>
      <c r="P686" t="s">
        <v>98</v>
      </c>
      <c r="Q686">
        <v>0</v>
      </c>
      <c r="R686" t="s">
        <v>96</v>
      </c>
      <c r="S686" t="s">
        <v>96</v>
      </c>
      <c r="T686" t="str">
        <f>IF(Transcripts[[#This Row],[List?]]="Y", Transcripts[[#This Row],[RefSeq mRNA ID]]&amp;IF(Transcripts[[#This Row],[Preferred?]]="Y", " (Preferred)", ""), "")</f>
        <v/>
      </c>
      <c r="V686" s="43" t="s">
        <v>18416</v>
      </c>
      <c r="W686" s="43" t="e">
        <f t="array" ref="W686">INDEX(Table6[#Data], MATCH(1, ISNUMBER(SEARCH(Transcripts[[#This Row],[RefSeq mRNA ID]], Table6['#name])), 0), 1)</f>
        <v>#N/A</v>
      </c>
      <c r="X686" s="43"/>
      <c r="Y686" s="43"/>
      <c r="Z686" t="s">
        <v>4209</v>
      </c>
      <c r="AA686" t="s">
        <v>4210</v>
      </c>
      <c r="AB686">
        <v>360</v>
      </c>
      <c r="AC686" t="s">
        <v>4204</v>
      </c>
      <c r="AD686" t="s">
        <v>27</v>
      </c>
      <c r="AE686" t="s">
        <v>10406</v>
      </c>
      <c r="AH686" t="s">
        <v>19636</v>
      </c>
      <c r="AI686" t="s">
        <v>5366</v>
      </c>
      <c r="AJ686">
        <v>4292</v>
      </c>
    </row>
    <row r="687" spans="8:36" hidden="1" x14ac:dyDescent="0.3">
      <c r="H687" t="s">
        <v>1657</v>
      </c>
      <c r="I687" t="s">
        <v>1660</v>
      </c>
      <c r="J687" t="s">
        <v>1661</v>
      </c>
      <c r="K687" t="s">
        <v>19124</v>
      </c>
      <c r="L687">
        <v>771</v>
      </c>
      <c r="M687" t="s">
        <v>27</v>
      </c>
      <c r="N687" t="s">
        <v>1662</v>
      </c>
      <c r="Q687">
        <v>771</v>
      </c>
      <c r="R687" t="s">
        <v>96</v>
      </c>
      <c r="S687" t="s">
        <v>95</v>
      </c>
      <c r="T687" t="str">
        <f>IF(Transcripts[[#This Row],[List?]]="Y", Transcripts[[#This Row],[RefSeq mRNA ID]]&amp;IF(Transcripts[[#This Row],[Preferred?]]="Y", " (Preferred)", ""), "")</f>
        <v>NM_001012288.2</v>
      </c>
      <c r="V687" s="43" t="s">
        <v>18417</v>
      </c>
      <c r="W687" s="43" t="e">
        <f t="array" ref="W687">INDEX(Table6[#Data], MATCH(1, ISNUMBER(SEARCH(Transcripts[[#This Row],[RefSeq mRNA ID]], Table6['#name])), 0), 1)</f>
        <v>#N/A</v>
      </c>
      <c r="X687" s="43"/>
      <c r="Y687" s="43"/>
      <c r="Z687" t="s">
        <v>4207</v>
      </c>
      <c r="AC687" t="s">
        <v>4204</v>
      </c>
      <c r="AD687" t="s">
        <v>27</v>
      </c>
      <c r="AE687" t="s">
        <v>4207</v>
      </c>
      <c r="AH687" t="s">
        <v>19637</v>
      </c>
      <c r="AI687" t="s">
        <v>5366</v>
      </c>
      <c r="AJ687">
        <v>4292</v>
      </c>
    </row>
    <row r="688" spans="8:36" hidden="1" x14ac:dyDescent="0.3">
      <c r="H688" t="s">
        <v>1657</v>
      </c>
      <c r="I688" t="s">
        <v>1663</v>
      </c>
      <c r="J688" t="s">
        <v>1664</v>
      </c>
      <c r="K688" t="s">
        <v>19123</v>
      </c>
      <c r="L688">
        <v>770</v>
      </c>
      <c r="M688" t="s">
        <v>27</v>
      </c>
      <c r="N688" t="s">
        <v>1665</v>
      </c>
      <c r="Q688">
        <v>767</v>
      </c>
      <c r="R688" t="s">
        <v>95</v>
      </c>
      <c r="S688" t="s">
        <v>95</v>
      </c>
      <c r="T688" t="str">
        <f>IF(Transcripts[[#This Row],[List?]]="Y", Transcripts[[#This Row],[RefSeq mRNA ID]]&amp;IF(Transcripts[[#This Row],[Preferred?]]="Y", " (Preferred)", ""), "")</f>
        <v>NM_022148.3 (Preferred)</v>
      </c>
      <c r="V688" s="43" t="s">
        <v>18417</v>
      </c>
      <c r="W688" s="43" t="e">
        <f t="array" ref="W688">INDEX(Table6[#Data], MATCH(1, ISNUMBER(SEARCH(Transcripts[[#This Row],[RefSeq mRNA ID]], Table6['#name])), 0), 1)</f>
        <v>#N/A</v>
      </c>
      <c r="X688" s="43"/>
      <c r="Y688" s="43"/>
      <c r="Z688" t="s">
        <v>4205</v>
      </c>
      <c r="AC688" t="s">
        <v>4204</v>
      </c>
      <c r="AD688" t="s">
        <v>27</v>
      </c>
      <c r="AE688" t="s">
        <v>4205</v>
      </c>
      <c r="AH688" t="s">
        <v>19638</v>
      </c>
      <c r="AI688" t="s">
        <v>5433</v>
      </c>
      <c r="AJ688">
        <v>4352</v>
      </c>
    </row>
    <row r="689" spans="8:36" hidden="1" x14ac:dyDescent="0.3">
      <c r="H689" t="s">
        <v>1657</v>
      </c>
      <c r="I689" t="s">
        <v>1666</v>
      </c>
      <c r="J689" t="s">
        <v>1667</v>
      </c>
      <c r="L689">
        <v>702</v>
      </c>
      <c r="M689" t="s">
        <v>27</v>
      </c>
      <c r="N689" t="s">
        <v>1668</v>
      </c>
      <c r="Q689">
        <v>702</v>
      </c>
      <c r="R689" t="s">
        <v>96</v>
      </c>
      <c r="S689" t="s">
        <v>96</v>
      </c>
      <c r="T689" t="str">
        <f>IF(Transcripts[[#This Row],[List?]]="Y", Transcripts[[#This Row],[RefSeq mRNA ID]]&amp;IF(Transcripts[[#This Row],[Preferred?]]="Y", " (Preferred)", ""), "")</f>
        <v/>
      </c>
      <c r="V689" s="43" t="s">
        <v>18417</v>
      </c>
      <c r="W689" s="43" t="e">
        <f t="array" ref="W689">INDEX(Table6[#Data], MATCH(1, ISNUMBER(SEARCH(Transcripts[[#This Row],[RefSeq mRNA ID]], Table6['#name])), 0), 1)</f>
        <v>#N/A</v>
      </c>
      <c r="X689" s="43"/>
      <c r="Y689" s="43"/>
      <c r="Z689" t="s">
        <v>1215</v>
      </c>
      <c r="AA689" t="s">
        <v>1216</v>
      </c>
      <c r="AB689">
        <v>681</v>
      </c>
      <c r="AC689" t="s">
        <v>1214</v>
      </c>
      <c r="AD689" t="s">
        <v>27</v>
      </c>
      <c r="AE689" t="s">
        <v>10407</v>
      </c>
      <c r="AH689" t="s">
        <v>19639</v>
      </c>
      <c r="AI689" t="s">
        <v>126</v>
      </c>
      <c r="AJ689">
        <v>4436</v>
      </c>
    </row>
    <row r="690" spans="8:36" hidden="1" x14ac:dyDescent="0.3">
      <c r="H690" t="s">
        <v>1657</v>
      </c>
      <c r="I690" t="s">
        <v>1658</v>
      </c>
      <c r="L690">
        <v>1035</v>
      </c>
      <c r="M690" t="s">
        <v>193</v>
      </c>
      <c r="N690" t="s">
        <v>1659</v>
      </c>
      <c r="P690" t="s">
        <v>98</v>
      </c>
      <c r="Q690">
        <v>0</v>
      </c>
      <c r="R690" t="s">
        <v>96</v>
      </c>
      <c r="S690" t="s">
        <v>96</v>
      </c>
      <c r="T690" t="str">
        <f>IF(Transcripts[[#This Row],[List?]]="Y", Transcripts[[#This Row],[RefSeq mRNA ID]]&amp;IF(Transcripts[[#This Row],[Preferred?]]="Y", " (Preferred)", ""), "")</f>
        <v/>
      </c>
      <c r="V690" s="43" t="s">
        <v>18417</v>
      </c>
      <c r="W690" s="43" t="e">
        <f t="array" ref="W690">INDEX(Table6[#Data], MATCH(1, ISNUMBER(SEARCH(Transcripts[[#This Row],[RefSeq mRNA ID]], Table6['#name])), 0), 1)</f>
        <v>#N/A</v>
      </c>
      <c r="X690" s="43"/>
      <c r="Y690" s="43"/>
      <c r="Z690" t="s">
        <v>1222</v>
      </c>
      <c r="AA690" t="s">
        <v>1223</v>
      </c>
      <c r="AB690">
        <v>776</v>
      </c>
      <c r="AC690" t="s">
        <v>1214</v>
      </c>
      <c r="AD690" t="s">
        <v>27</v>
      </c>
      <c r="AE690" t="s">
        <v>10408</v>
      </c>
      <c r="AH690" t="s">
        <v>19640</v>
      </c>
      <c r="AI690" t="s">
        <v>126</v>
      </c>
      <c r="AJ690">
        <v>4436</v>
      </c>
    </row>
    <row r="691" spans="8:36" hidden="1" x14ac:dyDescent="0.3">
      <c r="H691" t="s">
        <v>130</v>
      </c>
      <c r="I691" t="s">
        <v>1677</v>
      </c>
      <c r="J691" t="s">
        <v>1678</v>
      </c>
      <c r="K691" t="s">
        <v>19125</v>
      </c>
      <c r="L691">
        <v>3989</v>
      </c>
      <c r="M691" t="s">
        <v>27</v>
      </c>
      <c r="N691" t="s">
        <v>1679</v>
      </c>
      <c r="P691" t="s">
        <v>1680</v>
      </c>
      <c r="Q691">
        <v>2919</v>
      </c>
      <c r="R691" t="s">
        <v>95</v>
      </c>
      <c r="S691" t="s">
        <v>95</v>
      </c>
      <c r="T691" t="str">
        <f>IF(Transcripts[[#This Row],[List?]]="Y", Transcripts[[#This Row],[RefSeq mRNA ID]]&amp;IF(Transcripts[[#This Row],[Preferred?]]="Y", " (Preferred)", ""), "")</f>
        <v>NM_005211.3 (Preferred)</v>
      </c>
      <c r="V691" s="43" t="s">
        <v>18418</v>
      </c>
      <c r="W691" s="43" t="e">
        <f t="array" ref="W691">INDEX(Table6[#Data], MATCH(1, ISNUMBER(SEARCH(Transcripts[[#This Row],[RefSeq mRNA ID]], Table6['#name])), 0), 1)</f>
        <v>#N/A</v>
      </c>
      <c r="X691" s="43"/>
      <c r="Y691" s="43"/>
      <c r="Z691" t="s">
        <v>1227</v>
      </c>
      <c r="AA691" t="s">
        <v>1228</v>
      </c>
      <c r="AB691">
        <v>567</v>
      </c>
      <c r="AC691" t="s">
        <v>1214</v>
      </c>
      <c r="AD691" t="s">
        <v>27</v>
      </c>
      <c r="AE691" t="s">
        <v>10409</v>
      </c>
      <c r="AH691" t="s">
        <v>18840</v>
      </c>
      <c r="AI691" t="s">
        <v>159</v>
      </c>
      <c r="AJ691">
        <v>2956</v>
      </c>
    </row>
    <row r="692" spans="8:36" hidden="1" x14ac:dyDescent="0.3">
      <c r="H692" t="s">
        <v>130</v>
      </c>
      <c r="I692" t="s">
        <v>1677</v>
      </c>
      <c r="J692" t="s">
        <v>1678</v>
      </c>
      <c r="K692" t="s">
        <v>19126</v>
      </c>
      <c r="L692">
        <v>3989</v>
      </c>
      <c r="M692" t="s">
        <v>27</v>
      </c>
      <c r="N692" t="s">
        <v>1679</v>
      </c>
      <c r="P692" t="s">
        <v>1680</v>
      </c>
      <c r="Q692">
        <v>2919</v>
      </c>
      <c r="R692" t="s">
        <v>96</v>
      </c>
      <c r="S692" t="s">
        <v>95</v>
      </c>
      <c r="T692" t="str">
        <f>IF(Transcripts[[#This Row],[List?]]="Y", Transcripts[[#This Row],[RefSeq mRNA ID]]&amp;IF(Transcripts[[#This Row],[Preferred?]]="Y", " (Preferred)", ""), "")</f>
        <v>NM_001288705.2</v>
      </c>
      <c r="V692" s="43" t="s">
        <v>18418</v>
      </c>
      <c r="W692" s="43" t="e">
        <f t="array" ref="W692">INDEX(Table6[#Data], MATCH(1, ISNUMBER(SEARCH(Transcripts[[#This Row],[RefSeq mRNA ID]], Table6['#name])), 0), 1)</f>
        <v>#N/A</v>
      </c>
      <c r="X692" s="43"/>
      <c r="Y692" s="43"/>
      <c r="Z692" t="s">
        <v>2716</v>
      </c>
      <c r="AA692" t="s">
        <v>2717</v>
      </c>
      <c r="AB692">
        <v>379</v>
      </c>
      <c r="AC692" t="s">
        <v>2680</v>
      </c>
      <c r="AD692" t="s">
        <v>27</v>
      </c>
      <c r="AE692" t="s">
        <v>10410</v>
      </c>
      <c r="AH692" t="s">
        <v>18841</v>
      </c>
      <c r="AI692" t="s">
        <v>159</v>
      </c>
      <c r="AJ692">
        <v>2956</v>
      </c>
    </row>
    <row r="693" spans="8:36" hidden="1" x14ac:dyDescent="0.3">
      <c r="H693" t="s">
        <v>130</v>
      </c>
      <c r="I693" t="s">
        <v>1669</v>
      </c>
      <c r="J693" t="s">
        <v>1670</v>
      </c>
      <c r="L693">
        <v>3697</v>
      </c>
      <c r="M693" t="s">
        <v>187</v>
      </c>
      <c r="N693" t="s">
        <v>1671</v>
      </c>
      <c r="P693" t="s">
        <v>98</v>
      </c>
      <c r="Q693">
        <v>2016</v>
      </c>
      <c r="R693" t="s">
        <v>96</v>
      </c>
      <c r="S693" t="s">
        <v>96</v>
      </c>
      <c r="T693" t="str">
        <f>IF(Transcripts[[#This Row],[List?]]="Y", Transcripts[[#This Row],[RefSeq mRNA ID]]&amp;IF(Transcripts[[#This Row],[Preferred?]]="Y", " (Preferred)", ""), "")</f>
        <v/>
      </c>
      <c r="V693" s="43" t="s">
        <v>18418</v>
      </c>
      <c r="W693" s="43" t="e">
        <f t="array" ref="W693">INDEX(Table6[#Data], MATCH(1, ISNUMBER(SEARCH(Transcripts[[#This Row],[RefSeq mRNA ID]], Table6['#name])), 0), 1)</f>
        <v>#N/A</v>
      </c>
      <c r="X693" s="43"/>
      <c r="Y693" s="43"/>
      <c r="Z693" t="s">
        <v>2719</v>
      </c>
      <c r="AA693" t="s">
        <v>2720</v>
      </c>
      <c r="AB693">
        <v>349</v>
      </c>
      <c r="AC693" t="s">
        <v>2680</v>
      </c>
      <c r="AD693" t="s">
        <v>27</v>
      </c>
      <c r="AE693" t="s">
        <v>10411</v>
      </c>
      <c r="AH693" t="s">
        <v>18842</v>
      </c>
      <c r="AI693" t="s">
        <v>159</v>
      </c>
      <c r="AJ693">
        <v>2956</v>
      </c>
    </row>
    <row r="694" spans="8:36" hidden="1" x14ac:dyDescent="0.3">
      <c r="H694" t="s">
        <v>130</v>
      </c>
      <c r="I694" t="s">
        <v>1681</v>
      </c>
      <c r="J694" t="s">
        <v>1682</v>
      </c>
      <c r="L694">
        <v>921</v>
      </c>
      <c r="M694" t="s">
        <v>27</v>
      </c>
      <c r="N694" t="s">
        <v>1683</v>
      </c>
      <c r="Q694">
        <v>921</v>
      </c>
      <c r="R694" t="s">
        <v>96</v>
      </c>
      <c r="S694" t="s">
        <v>96</v>
      </c>
      <c r="T694" t="str">
        <f>IF(Transcripts[[#This Row],[List?]]="Y", Transcripts[[#This Row],[RefSeq mRNA ID]]&amp;IF(Transcripts[[#This Row],[Preferred?]]="Y", " (Preferred)", ""), "")</f>
        <v/>
      </c>
      <c r="V694" s="43" t="s">
        <v>18418</v>
      </c>
      <c r="W694" s="43" t="e">
        <f t="array" ref="W694">INDEX(Table6[#Data], MATCH(1, ISNUMBER(SEARCH(Transcripts[[#This Row],[RefSeq mRNA ID]], Table6['#name])), 0), 1)</f>
        <v>#N/A</v>
      </c>
      <c r="X694" s="43"/>
      <c r="Y694" s="43"/>
      <c r="Z694" t="s">
        <v>2690</v>
      </c>
      <c r="AA694" t="s">
        <v>2691</v>
      </c>
      <c r="AB694">
        <v>4029</v>
      </c>
      <c r="AC694" t="s">
        <v>2680</v>
      </c>
      <c r="AD694" t="s">
        <v>27</v>
      </c>
      <c r="AE694" t="s">
        <v>10412</v>
      </c>
      <c r="AH694" t="s">
        <v>18843</v>
      </c>
      <c r="AI694" t="s">
        <v>159</v>
      </c>
      <c r="AJ694">
        <v>2956</v>
      </c>
    </row>
    <row r="695" spans="8:36" hidden="1" x14ac:dyDescent="0.3">
      <c r="H695" t="s">
        <v>130</v>
      </c>
      <c r="I695" t="s">
        <v>1672</v>
      </c>
      <c r="J695" t="s">
        <v>1673</v>
      </c>
      <c r="L695">
        <v>723</v>
      </c>
      <c r="M695" t="s">
        <v>187</v>
      </c>
      <c r="N695" t="s">
        <v>1674</v>
      </c>
      <c r="P695" t="s">
        <v>98</v>
      </c>
      <c r="Q695">
        <v>195</v>
      </c>
      <c r="R695" t="s">
        <v>96</v>
      </c>
      <c r="S695" t="s">
        <v>96</v>
      </c>
      <c r="T695" t="str">
        <f>IF(Transcripts[[#This Row],[List?]]="Y", Transcripts[[#This Row],[RefSeq mRNA ID]]&amp;IF(Transcripts[[#This Row],[Preferred?]]="Y", " (Preferred)", ""), "")</f>
        <v/>
      </c>
      <c r="V695" s="43" t="s">
        <v>18418</v>
      </c>
      <c r="W695" s="43" t="e">
        <f t="array" ref="W695">INDEX(Table6[#Data], MATCH(1, ISNUMBER(SEARCH(Transcripts[[#This Row],[RefSeq mRNA ID]], Table6['#name])), 0), 1)</f>
        <v>#N/A</v>
      </c>
      <c r="X695" s="43"/>
      <c r="Y695" s="43"/>
      <c r="Z695" t="s">
        <v>2709</v>
      </c>
      <c r="AA695" t="s">
        <v>2710</v>
      </c>
      <c r="AB695">
        <v>552</v>
      </c>
      <c r="AC695" t="s">
        <v>2680</v>
      </c>
      <c r="AD695" t="s">
        <v>27</v>
      </c>
      <c r="AE695" t="s">
        <v>10413</v>
      </c>
      <c r="AH695" t="s">
        <v>19641</v>
      </c>
      <c r="AI695" t="s">
        <v>5529</v>
      </c>
      <c r="AJ695">
        <v>2475</v>
      </c>
    </row>
    <row r="696" spans="8:36" hidden="1" x14ac:dyDescent="0.3">
      <c r="H696" t="s">
        <v>130</v>
      </c>
      <c r="I696" t="s">
        <v>1684</v>
      </c>
      <c r="J696" t="s">
        <v>1685</v>
      </c>
      <c r="L696">
        <v>655</v>
      </c>
      <c r="M696" t="s">
        <v>27</v>
      </c>
      <c r="N696" t="s">
        <v>1686</v>
      </c>
      <c r="Q696">
        <v>148</v>
      </c>
      <c r="R696" t="s">
        <v>96</v>
      </c>
      <c r="S696" t="s">
        <v>96</v>
      </c>
      <c r="T696" t="str">
        <f>IF(Transcripts[[#This Row],[List?]]="Y", Transcripts[[#This Row],[RefSeq mRNA ID]]&amp;IF(Transcripts[[#This Row],[Preferred?]]="Y", " (Preferred)", ""), "")</f>
        <v/>
      </c>
      <c r="V696" s="43" t="s">
        <v>18418</v>
      </c>
      <c r="W696" s="43" t="e">
        <f t="array" ref="W696">INDEX(Table6[#Data], MATCH(1, ISNUMBER(SEARCH(Transcripts[[#This Row],[RefSeq mRNA ID]], Table6['#name])), 0), 1)</f>
        <v>#N/A</v>
      </c>
      <c r="X696" s="43"/>
      <c r="Y696" s="43"/>
      <c r="Z696" t="s">
        <v>2687</v>
      </c>
      <c r="AA696" t="s">
        <v>2688</v>
      </c>
      <c r="AB696">
        <v>132</v>
      </c>
      <c r="AC696" t="s">
        <v>2680</v>
      </c>
      <c r="AD696" t="s">
        <v>27</v>
      </c>
      <c r="AE696" t="s">
        <v>10414</v>
      </c>
      <c r="AH696" t="s">
        <v>19642</v>
      </c>
      <c r="AI696" t="s">
        <v>5548</v>
      </c>
      <c r="AJ696">
        <v>4595</v>
      </c>
    </row>
    <row r="697" spans="8:36" hidden="1" x14ac:dyDescent="0.3">
      <c r="H697" t="s">
        <v>130</v>
      </c>
      <c r="I697" t="s">
        <v>1675</v>
      </c>
      <c r="L697">
        <v>584</v>
      </c>
      <c r="M697" t="s">
        <v>193</v>
      </c>
      <c r="N697" t="s">
        <v>1676</v>
      </c>
      <c r="P697" t="s">
        <v>98</v>
      </c>
      <c r="Q697">
        <v>0</v>
      </c>
      <c r="R697" t="s">
        <v>96</v>
      </c>
      <c r="S697" t="s">
        <v>96</v>
      </c>
      <c r="T697" t="str">
        <f>IF(Transcripts[[#This Row],[List?]]="Y", Transcripts[[#This Row],[RefSeq mRNA ID]]&amp;IF(Transcripts[[#This Row],[Preferred?]]="Y", " (Preferred)", ""), "")</f>
        <v/>
      </c>
      <c r="V697" s="43" t="s">
        <v>18418</v>
      </c>
      <c r="W697" s="43" t="e">
        <f t="array" ref="W697">INDEX(Table6[#Data], MATCH(1, ISNUMBER(SEARCH(Transcripts[[#This Row],[RefSeq mRNA ID]], Table6['#name])), 0), 1)</f>
        <v>#N/A</v>
      </c>
      <c r="X697" s="43"/>
      <c r="Y697" s="43"/>
      <c r="Z697" t="s">
        <v>2681</v>
      </c>
      <c r="AA697" t="s">
        <v>2682</v>
      </c>
      <c r="AB697">
        <v>2766</v>
      </c>
      <c r="AC697" t="s">
        <v>2680</v>
      </c>
      <c r="AD697" t="s">
        <v>27</v>
      </c>
      <c r="AE697" t="s">
        <v>10415</v>
      </c>
      <c r="AH697" t="s">
        <v>19643</v>
      </c>
      <c r="AI697" t="s">
        <v>5548</v>
      </c>
      <c r="AJ697">
        <v>4595</v>
      </c>
    </row>
    <row r="698" spans="8:36" hidden="1" x14ac:dyDescent="0.3">
      <c r="H698" t="s">
        <v>130</v>
      </c>
      <c r="I698" t="s">
        <v>1687</v>
      </c>
      <c r="L698">
        <v>1388</v>
      </c>
      <c r="M698" t="s">
        <v>210</v>
      </c>
      <c r="N698" t="s">
        <v>1688</v>
      </c>
      <c r="P698" t="s">
        <v>98</v>
      </c>
      <c r="Q698">
        <v>0</v>
      </c>
      <c r="R698" t="s">
        <v>96</v>
      </c>
      <c r="S698" t="s">
        <v>96</v>
      </c>
      <c r="T698" t="str">
        <f>IF(Transcripts[[#This Row],[List?]]="Y", Transcripts[[#This Row],[RefSeq mRNA ID]]&amp;IF(Transcripts[[#This Row],[Preferred?]]="Y", " (Preferred)", ""), "")</f>
        <v/>
      </c>
      <c r="V698" s="43" t="s">
        <v>18418</v>
      </c>
      <c r="W698" s="43" t="e">
        <f t="array" ref="W698">INDEX(Table6[#Data], MATCH(1, ISNUMBER(SEARCH(Transcripts[[#This Row],[RefSeq mRNA ID]], Table6['#name])), 0), 1)</f>
        <v>#N/A</v>
      </c>
      <c r="X698" s="43"/>
      <c r="Y698" s="43"/>
      <c r="Z698" t="s">
        <v>2724</v>
      </c>
      <c r="AC698" t="s">
        <v>2680</v>
      </c>
      <c r="AD698" t="s">
        <v>27</v>
      </c>
      <c r="AE698" t="s">
        <v>2724</v>
      </c>
      <c r="AH698" t="s">
        <v>19644</v>
      </c>
      <c r="AI698" t="s">
        <v>5548</v>
      </c>
      <c r="AJ698">
        <v>4595</v>
      </c>
    </row>
    <row r="699" spans="8:36" hidden="1" x14ac:dyDescent="0.3">
      <c r="H699" t="s">
        <v>130</v>
      </c>
      <c r="I699" t="s">
        <v>1689</v>
      </c>
      <c r="L699">
        <v>886</v>
      </c>
      <c r="M699" t="s">
        <v>210</v>
      </c>
      <c r="N699" t="s">
        <v>1690</v>
      </c>
      <c r="P699" t="s">
        <v>98</v>
      </c>
      <c r="Q699">
        <v>0</v>
      </c>
      <c r="R699" t="s">
        <v>96</v>
      </c>
      <c r="S699" t="s">
        <v>96</v>
      </c>
      <c r="T699" t="str">
        <f>IF(Transcripts[[#This Row],[List?]]="Y", Transcripts[[#This Row],[RefSeq mRNA ID]]&amp;IF(Transcripts[[#This Row],[Preferred?]]="Y", " (Preferred)", ""), "")</f>
        <v/>
      </c>
      <c r="V699" s="43" t="s">
        <v>18418</v>
      </c>
      <c r="W699" s="43" t="e">
        <f t="array" ref="W699">INDEX(Table6[#Data], MATCH(1, ISNUMBER(SEARCH(Transcripts[[#This Row],[RefSeq mRNA ID]], Table6['#name])), 0), 1)</f>
        <v>#N/A</v>
      </c>
      <c r="X699" s="43"/>
      <c r="Y699" s="43"/>
      <c r="Z699" t="s">
        <v>2684</v>
      </c>
      <c r="AA699" t="s">
        <v>2685</v>
      </c>
      <c r="AB699">
        <v>996</v>
      </c>
      <c r="AC699" t="s">
        <v>2680</v>
      </c>
      <c r="AD699" t="s">
        <v>27</v>
      </c>
      <c r="AE699" t="s">
        <v>10416</v>
      </c>
      <c r="AH699" t="s">
        <v>19645</v>
      </c>
      <c r="AI699" t="s">
        <v>5548</v>
      </c>
      <c r="AJ699">
        <v>4595</v>
      </c>
    </row>
    <row r="700" spans="8:36" hidden="1" x14ac:dyDescent="0.3">
      <c r="H700" t="s">
        <v>130</v>
      </c>
      <c r="I700" t="s">
        <v>1691</v>
      </c>
      <c r="L700">
        <v>711</v>
      </c>
      <c r="M700" t="s">
        <v>210</v>
      </c>
      <c r="N700" t="s">
        <v>1692</v>
      </c>
      <c r="P700" t="s">
        <v>98</v>
      </c>
      <c r="Q700">
        <v>0</v>
      </c>
      <c r="R700" t="s">
        <v>96</v>
      </c>
      <c r="S700" t="s">
        <v>96</v>
      </c>
      <c r="T700" t="str">
        <f>IF(Transcripts[[#This Row],[List?]]="Y", Transcripts[[#This Row],[RefSeq mRNA ID]]&amp;IF(Transcripts[[#This Row],[Preferred?]]="Y", " (Preferred)", ""), "")</f>
        <v/>
      </c>
      <c r="V700" s="43" t="s">
        <v>18418</v>
      </c>
      <c r="W700" s="43" t="e">
        <f t="array" ref="W700">INDEX(Table6[#Data], MATCH(1, ISNUMBER(SEARCH(Transcripts[[#This Row],[RefSeq mRNA ID]], Table6['#name])), 0), 1)</f>
        <v>#N/A</v>
      </c>
      <c r="X700" s="43"/>
      <c r="Y700" s="43"/>
      <c r="Z700" t="s">
        <v>2713</v>
      </c>
      <c r="AA700" t="s">
        <v>2714</v>
      </c>
      <c r="AB700">
        <v>345</v>
      </c>
      <c r="AC700" t="s">
        <v>2680</v>
      </c>
      <c r="AD700" t="s">
        <v>27</v>
      </c>
      <c r="AE700" t="s">
        <v>10417</v>
      </c>
      <c r="AH700" t="s">
        <v>19646</v>
      </c>
      <c r="AI700" t="s">
        <v>5548</v>
      </c>
      <c r="AJ700">
        <v>4595</v>
      </c>
    </row>
    <row r="701" spans="8:36" hidden="1" x14ac:dyDescent="0.3">
      <c r="H701" t="s">
        <v>1693</v>
      </c>
      <c r="I701" t="s">
        <v>1698</v>
      </c>
      <c r="J701" t="s">
        <v>1699</v>
      </c>
      <c r="K701" t="s">
        <v>19127</v>
      </c>
      <c r="L701">
        <v>3454</v>
      </c>
      <c r="M701" t="s">
        <v>27</v>
      </c>
      <c r="N701" t="s">
        <v>1700</v>
      </c>
      <c r="O701" t="s">
        <v>1701</v>
      </c>
      <c r="P701" t="s">
        <v>1702</v>
      </c>
      <c r="Q701">
        <v>2592</v>
      </c>
      <c r="R701" t="s">
        <v>95</v>
      </c>
      <c r="S701" t="s">
        <v>95</v>
      </c>
      <c r="T701" t="str">
        <f>IF(Transcripts[[#This Row],[List?]]="Y", Transcripts[[#This Row],[RefSeq mRNA ID]]&amp;IF(Transcripts[[#This Row],[Preferred?]]="Y", " (Preferred)", ""), "")</f>
        <v>NM_156039.3 (Preferred)</v>
      </c>
      <c r="V701" s="43" t="s">
        <v>18419</v>
      </c>
      <c r="W701" s="43" t="e">
        <f t="array" ref="W701">INDEX(Table6[#Data], MATCH(1, ISNUMBER(SEARCH(Transcripts[[#This Row],[RefSeq mRNA ID]], Table6['#name])), 0), 1)</f>
        <v>#N/A</v>
      </c>
      <c r="X701" s="43"/>
      <c r="Y701" s="43"/>
      <c r="Z701" t="s">
        <v>2694</v>
      </c>
      <c r="AA701" t="s">
        <v>2695</v>
      </c>
      <c r="AB701">
        <v>3852</v>
      </c>
      <c r="AC701" t="s">
        <v>2680</v>
      </c>
      <c r="AD701" t="s">
        <v>27</v>
      </c>
      <c r="AE701" t="s">
        <v>10418</v>
      </c>
      <c r="AH701" t="s">
        <v>19647</v>
      </c>
      <c r="AI701" t="s">
        <v>5548</v>
      </c>
      <c r="AJ701">
        <v>4595</v>
      </c>
    </row>
    <row r="702" spans="8:36" hidden="1" x14ac:dyDescent="0.3">
      <c r="H702" t="s">
        <v>1693</v>
      </c>
      <c r="I702" t="s">
        <v>1720</v>
      </c>
      <c r="J702" t="s">
        <v>1721</v>
      </c>
      <c r="L702">
        <v>2592</v>
      </c>
      <c r="M702" t="s">
        <v>27</v>
      </c>
      <c r="N702" t="s">
        <v>1722</v>
      </c>
      <c r="P702" t="s">
        <v>1702</v>
      </c>
      <c r="Q702">
        <v>2592</v>
      </c>
      <c r="R702" t="s">
        <v>96</v>
      </c>
      <c r="S702" t="s">
        <v>96</v>
      </c>
      <c r="T702" t="str">
        <f>IF(Transcripts[[#This Row],[List?]]="Y", Transcripts[[#This Row],[RefSeq mRNA ID]]&amp;IF(Transcripts[[#This Row],[Preferred?]]="Y", " (Preferred)", ""), "")</f>
        <v/>
      </c>
      <c r="V702" s="43" t="s">
        <v>18419</v>
      </c>
      <c r="W702" s="43" t="e">
        <f t="array" ref="W702">INDEX(Table6[#Data], MATCH(1, ISNUMBER(SEARCH(Transcripts[[#This Row],[RefSeq mRNA ID]], Table6['#name])), 0), 1)</f>
        <v>#N/A</v>
      </c>
      <c r="X702" s="43"/>
      <c r="Y702" s="43"/>
      <c r="Z702" t="s">
        <v>2730</v>
      </c>
      <c r="AC702" t="s">
        <v>2680</v>
      </c>
      <c r="AD702" t="s">
        <v>27</v>
      </c>
      <c r="AE702" t="s">
        <v>2730</v>
      </c>
      <c r="AH702" t="s">
        <v>19648</v>
      </c>
      <c r="AI702" t="s">
        <v>5548</v>
      </c>
      <c r="AJ702">
        <v>4595</v>
      </c>
    </row>
    <row r="703" spans="8:36" hidden="1" x14ac:dyDescent="0.3">
      <c r="H703" t="s">
        <v>1693</v>
      </c>
      <c r="I703" t="s">
        <v>1703</v>
      </c>
      <c r="J703" t="s">
        <v>1704</v>
      </c>
      <c r="K703" t="s">
        <v>19128</v>
      </c>
      <c r="L703">
        <v>3373</v>
      </c>
      <c r="M703" t="s">
        <v>27</v>
      </c>
      <c r="N703" t="s">
        <v>1705</v>
      </c>
      <c r="P703" t="s">
        <v>1706</v>
      </c>
      <c r="Q703">
        <v>2511</v>
      </c>
      <c r="R703" t="s">
        <v>96</v>
      </c>
      <c r="S703" t="s">
        <v>95</v>
      </c>
      <c r="T703" t="str">
        <f>IF(Transcripts[[#This Row],[List?]]="Y", Transcripts[[#This Row],[RefSeq mRNA ID]]&amp;IF(Transcripts[[#This Row],[Preferred?]]="Y", " (Preferred)", ""), "")</f>
        <v>NM_000760.3</v>
      </c>
      <c r="V703" s="43" t="s">
        <v>18419</v>
      </c>
      <c r="W703" s="43" t="e">
        <f t="array" ref="W703">INDEX(Table6[#Data], MATCH(1, ISNUMBER(SEARCH(Transcripts[[#This Row],[RefSeq mRNA ID]], Table6['#name])), 0), 1)</f>
        <v>#N/A</v>
      </c>
      <c r="X703" s="43"/>
      <c r="Y703" s="43"/>
      <c r="Z703" t="s">
        <v>2726</v>
      </c>
      <c r="AC703" t="s">
        <v>2680</v>
      </c>
      <c r="AD703" t="s">
        <v>27</v>
      </c>
      <c r="AE703" t="s">
        <v>2726</v>
      </c>
      <c r="AH703" t="s">
        <v>19649</v>
      </c>
      <c r="AI703" t="s">
        <v>5548</v>
      </c>
      <c r="AJ703">
        <v>4595</v>
      </c>
    </row>
    <row r="704" spans="8:36" hidden="1" x14ac:dyDescent="0.3">
      <c r="H704" t="s">
        <v>1693</v>
      </c>
      <c r="I704" t="s">
        <v>1711</v>
      </c>
      <c r="J704" t="s">
        <v>1712</v>
      </c>
      <c r="L704">
        <v>2886</v>
      </c>
      <c r="M704" t="s">
        <v>27</v>
      </c>
      <c r="N704" t="s">
        <v>1713</v>
      </c>
      <c r="P704" t="s">
        <v>1706</v>
      </c>
      <c r="Q704">
        <v>2511</v>
      </c>
      <c r="R704" t="s">
        <v>96</v>
      </c>
      <c r="S704" t="s">
        <v>96</v>
      </c>
      <c r="T704" t="str">
        <f>IF(Transcripts[[#This Row],[List?]]="Y", Transcripts[[#This Row],[RefSeq mRNA ID]]&amp;IF(Transcripts[[#This Row],[Preferred?]]="Y", " (Preferred)", ""), "")</f>
        <v/>
      </c>
      <c r="V704" s="43" t="s">
        <v>18419</v>
      </c>
      <c r="W704" s="43" t="e">
        <f t="array" ref="W704">INDEX(Table6[#Data], MATCH(1, ISNUMBER(SEARCH(Transcripts[[#This Row],[RefSeq mRNA ID]], Table6['#name])), 0), 1)</f>
        <v>#N/A</v>
      </c>
      <c r="X704" s="43"/>
      <c r="Y704" s="43"/>
      <c r="Z704" t="s">
        <v>2736</v>
      </c>
      <c r="AC704" t="s">
        <v>2680</v>
      </c>
      <c r="AD704" t="s">
        <v>27</v>
      </c>
      <c r="AE704" t="s">
        <v>2736</v>
      </c>
      <c r="AH704" t="s">
        <v>19650</v>
      </c>
      <c r="AI704" t="s">
        <v>5548</v>
      </c>
      <c r="AJ704">
        <v>4595</v>
      </c>
    </row>
    <row r="705" spans="8:36" hidden="1" x14ac:dyDescent="0.3">
      <c r="H705" t="s">
        <v>1693</v>
      </c>
      <c r="I705" t="s">
        <v>1714</v>
      </c>
      <c r="J705" t="s">
        <v>1715</v>
      </c>
      <c r="L705">
        <v>2750</v>
      </c>
      <c r="M705" t="s">
        <v>27</v>
      </c>
      <c r="N705" t="s">
        <v>1716</v>
      </c>
      <c r="P705" t="s">
        <v>1706</v>
      </c>
      <c r="Q705">
        <v>2511</v>
      </c>
      <c r="R705" t="s">
        <v>96</v>
      </c>
      <c r="S705" t="s">
        <v>96</v>
      </c>
      <c r="T705" t="str">
        <f>IF(Transcripts[[#This Row],[List?]]="Y", Transcripts[[#This Row],[RefSeq mRNA ID]]&amp;IF(Transcripts[[#This Row],[Preferred?]]="Y", " (Preferred)", ""), "")</f>
        <v/>
      </c>
      <c r="V705" s="43" t="s">
        <v>18419</v>
      </c>
      <c r="W705" s="43" t="e">
        <f t="array" ref="W705">INDEX(Table6[#Data], MATCH(1, ISNUMBER(SEARCH(Transcripts[[#This Row],[RefSeq mRNA ID]], Table6['#name])), 0), 1)</f>
        <v>#N/A</v>
      </c>
      <c r="X705" s="43"/>
      <c r="Y705" s="43"/>
      <c r="Z705" t="s">
        <v>2722</v>
      </c>
      <c r="AC705" t="s">
        <v>2680</v>
      </c>
      <c r="AD705" t="s">
        <v>27</v>
      </c>
      <c r="AE705" t="s">
        <v>2722</v>
      </c>
      <c r="AH705" t="s">
        <v>19651</v>
      </c>
      <c r="AI705" t="s">
        <v>5548</v>
      </c>
      <c r="AJ705">
        <v>4595</v>
      </c>
    </row>
    <row r="706" spans="8:36" hidden="1" x14ac:dyDescent="0.3">
      <c r="H706" t="s">
        <v>1693</v>
      </c>
      <c r="I706" t="s">
        <v>1707</v>
      </c>
      <c r="J706" t="s">
        <v>1708</v>
      </c>
      <c r="K706" t="s">
        <v>19129</v>
      </c>
      <c r="L706">
        <v>2953</v>
      </c>
      <c r="M706" t="s">
        <v>27</v>
      </c>
      <c r="N706" t="s">
        <v>1709</v>
      </c>
      <c r="P706" t="s">
        <v>1710</v>
      </c>
      <c r="Q706">
        <v>2352</v>
      </c>
      <c r="R706" t="s">
        <v>96</v>
      </c>
      <c r="S706" t="s">
        <v>95</v>
      </c>
      <c r="T706" t="str">
        <f>IF(Transcripts[[#This Row],[List?]]="Y", Transcripts[[#This Row],[RefSeq mRNA ID]]&amp;IF(Transcripts[[#This Row],[Preferred?]]="Y", " (Preferred)", ""), "")</f>
        <v>NM_172313.2</v>
      </c>
      <c r="V706" s="43" t="s">
        <v>18419</v>
      </c>
      <c r="W706" s="43" t="e">
        <f t="array" ref="W706">INDEX(Table6[#Data], MATCH(1, ISNUMBER(SEARCH(Transcripts[[#This Row],[RefSeq mRNA ID]], Table6['#name])), 0), 1)</f>
        <v>#N/A</v>
      </c>
      <c r="X706" s="43"/>
      <c r="Y706" s="43"/>
      <c r="Z706" t="s">
        <v>2738</v>
      </c>
      <c r="AC706" t="s">
        <v>2680</v>
      </c>
      <c r="AD706" t="s">
        <v>27</v>
      </c>
      <c r="AE706" t="s">
        <v>2738</v>
      </c>
      <c r="AH706" t="s">
        <v>19652</v>
      </c>
      <c r="AI706" t="s">
        <v>5548</v>
      </c>
      <c r="AJ706">
        <v>4595</v>
      </c>
    </row>
    <row r="707" spans="8:36" hidden="1" x14ac:dyDescent="0.3">
      <c r="H707" t="s">
        <v>1693</v>
      </c>
      <c r="I707" t="s">
        <v>1723</v>
      </c>
      <c r="J707" t="s">
        <v>1724</v>
      </c>
      <c r="L707">
        <v>2352</v>
      </c>
      <c r="M707" t="s">
        <v>27</v>
      </c>
      <c r="N707" t="s">
        <v>1725</v>
      </c>
      <c r="P707" t="s">
        <v>1710</v>
      </c>
      <c r="Q707">
        <v>2352</v>
      </c>
      <c r="R707" t="s">
        <v>96</v>
      </c>
      <c r="S707" t="s">
        <v>96</v>
      </c>
      <c r="T707" t="str">
        <f>IF(Transcripts[[#This Row],[List?]]="Y", Transcripts[[#This Row],[RefSeq mRNA ID]]&amp;IF(Transcripts[[#This Row],[Preferred?]]="Y", " (Preferred)", ""), "")</f>
        <v/>
      </c>
      <c r="V707" s="43" t="s">
        <v>18419</v>
      </c>
      <c r="W707" s="43" t="e">
        <f t="array" ref="W707">INDEX(Table6[#Data], MATCH(1, ISNUMBER(SEARCH(Transcripts[[#This Row],[RefSeq mRNA ID]], Table6['#name])), 0), 1)</f>
        <v>#N/A</v>
      </c>
      <c r="X707" s="43"/>
      <c r="Y707" s="43"/>
      <c r="Z707" t="s">
        <v>2703</v>
      </c>
      <c r="AA707" t="s">
        <v>2704</v>
      </c>
      <c r="AB707">
        <v>1950</v>
      </c>
      <c r="AC707" t="s">
        <v>2680</v>
      </c>
      <c r="AD707" t="s">
        <v>27</v>
      </c>
      <c r="AE707" t="s">
        <v>10419</v>
      </c>
      <c r="AH707" t="s">
        <v>19653</v>
      </c>
      <c r="AI707" t="s">
        <v>138</v>
      </c>
      <c r="AJ707">
        <v>4609</v>
      </c>
    </row>
    <row r="708" spans="8:36" hidden="1" x14ac:dyDescent="0.3">
      <c r="H708" t="s">
        <v>1693</v>
      </c>
      <c r="I708" t="s">
        <v>1717</v>
      </c>
      <c r="J708" t="s">
        <v>1718</v>
      </c>
      <c r="L708">
        <v>2656</v>
      </c>
      <c r="M708" t="s">
        <v>27</v>
      </c>
      <c r="N708" t="s">
        <v>1719</v>
      </c>
      <c r="Q708">
        <v>2310</v>
      </c>
      <c r="R708" t="s">
        <v>96</v>
      </c>
      <c r="S708" t="s">
        <v>96</v>
      </c>
      <c r="T708" t="str">
        <f>IF(Transcripts[[#This Row],[List?]]="Y", Transcripts[[#This Row],[RefSeq mRNA ID]]&amp;IF(Transcripts[[#This Row],[Preferred?]]="Y", " (Preferred)", ""), "")</f>
        <v/>
      </c>
      <c r="V708" s="43" t="s">
        <v>18419</v>
      </c>
      <c r="W708" s="43" t="e">
        <f t="array" ref="W708">INDEX(Table6[#Data], MATCH(1, ISNUMBER(SEARCH(Transcripts[[#This Row],[RefSeq mRNA ID]], Table6['#name])), 0), 1)</f>
        <v>#N/A</v>
      </c>
      <c r="X708" s="43"/>
      <c r="Y708" s="43"/>
      <c r="Z708" t="s">
        <v>2732</v>
      </c>
      <c r="AC708" t="s">
        <v>2680</v>
      </c>
      <c r="AD708" t="s">
        <v>27</v>
      </c>
      <c r="AE708" t="s">
        <v>2732</v>
      </c>
      <c r="AH708" t="s">
        <v>19654</v>
      </c>
      <c r="AI708" t="s">
        <v>5680</v>
      </c>
      <c r="AJ708">
        <v>4610</v>
      </c>
    </row>
    <row r="709" spans="8:36" hidden="1" x14ac:dyDescent="0.3">
      <c r="H709" t="s">
        <v>1693</v>
      </c>
      <c r="I709" t="s">
        <v>1726</v>
      </c>
      <c r="J709" t="s">
        <v>1727</v>
      </c>
      <c r="L709">
        <v>1440</v>
      </c>
      <c r="M709" t="s">
        <v>27</v>
      </c>
      <c r="N709" t="s">
        <v>1728</v>
      </c>
      <c r="Q709">
        <v>1166</v>
      </c>
      <c r="R709" t="s">
        <v>96</v>
      </c>
      <c r="S709" t="s">
        <v>96</v>
      </c>
      <c r="T709" t="str">
        <f>IF(Transcripts[[#This Row],[List?]]="Y", Transcripts[[#This Row],[RefSeq mRNA ID]]&amp;IF(Transcripts[[#This Row],[Preferred?]]="Y", " (Preferred)", ""), "")</f>
        <v/>
      </c>
      <c r="V709" s="43" t="s">
        <v>18419</v>
      </c>
      <c r="W709" s="43" t="e">
        <f t="array" ref="W709">INDEX(Table6[#Data], MATCH(1, ISNUMBER(SEARCH(Transcripts[[#This Row],[RefSeq mRNA ID]], Table6['#name])), 0), 1)</f>
        <v>#N/A</v>
      </c>
      <c r="X709" s="43"/>
      <c r="Y709" s="43"/>
      <c r="Z709" t="s">
        <v>2700</v>
      </c>
      <c r="AA709" t="s">
        <v>2701</v>
      </c>
      <c r="AB709">
        <v>1752</v>
      </c>
      <c r="AC709" t="s">
        <v>2680</v>
      </c>
      <c r="AD709" t="s">
        <v>27</v>
      </c>
      <c r="AE709" t="s">
        <v>10420</v>
      </c>
      <c r="AH709" t="s">
        <v>19655</v>
      </c>
      <c r="AI709" t="s">
        <v>5680</v>
      </c>
      <c r="AJ709">
        <v>4610</v>
      </c>
    </row>
    <row r="710" spans="8:36" hidden="1" x14ac:dyDescent="0.3">
      <c r="H710" t="s">
        <v>1693</v>
      </c>
      <c r="I710" t="s">
        <v>1729</v>
      </c>
      <c r="J710" t="s">
        <v>1730</v>
      </c>
      <c r="L710">
        <v>512</v>
      </c>
      <c r="M710" t="s">
        <v>27</v>
      </c>
      <c r="N710" t="s">
        <v>1731</v>
      </c>
      <c r="Q710">
        <v>65</v>
      </c>
      <c r="R710" t="s">
        <v>96</v>
      </c>
      <c r="S710" t="s">
        <v>96</v>
      </c>
      <c r="T710" t="str">
        <f>IF(Transcripts[[#This Row],[List?]]="Y", Transcripts[[#This Row],[RefSeq mRNA ID]]&amp;IF(Transcripts[[#This Row],[Preferred?]]="Y", " (Preferred)", ""), "")</f>
        <v/>
      </c>
      <c r="V710" s="43" t="s">
        <v>18419</v>
      </c>
      <c r="W710" s="43" t="e">
        <f t="array" ref="W710">INDEX(Table6[#Data], MATCH(1, ISNUMBER(SEARCH(Transcripts[[#This Row],[RefSeq mRNA ID]], Table6['#name])), 0), 1)</f>
        <v>#N/A</v>
      </c>
      <c r="X710" s="43"/>
      <c r="Y710" s="43"/>
      <c r="Z710" t="s">
        <v>2728</v>
      </c>
      <c r="AC710" t="s">
        <v>2680</v>
      </c>
      <c r="AD710" t="s">
        <v>27</v>
      </c>
      <c r="AE710" t="s">
        <v>2728</v>
      </c>
      <c r="AH710" t="s">
        <v>19656</v>
      </c>
      <c r="AI710" t="s">
        <v>5680</v>
      </c>
      <c r="AJ710">
        <v>4610</v>
      </c>
    </row>
    <row r="711" spans="8:36" hidden="1" x14ac:dyDescent="0.3">
      <c r="H711" t="s">
        <v>1693</v>
      </c>
      <c r="I711" t="s">
        <v>1694</v>
      </c>
      <c r="L711">
        <v>1931</v>
      </c>
      <c r="M711" t="s">
        <v>193</v>
      </c>
      <c r="N711" t="s">
        <v>1695</v>
      </c>
      <c r="P711" t="s">
        <v>98</v>
      </c>
      <c r="Q711">
        <v>0</v>
      </c>
      <c r="R711" t="s">
        <v>96</v>
      </c>
      <c r="S711" t="s">
        <v>96</v>
      </c>
      <c r="T711" t="str">
        <f>IF(Transcripts[[#This Row],[List?]]="Y", Transcripts[[#This Row],[RefSeq mRNA ID]]&amp;IF(Transcripts[[#This Row],[Preferred?]]="Y", " (Preferred)", ""), "")</f>
        <v/>
      </c>
      <c r="V711" s="43" t="s">
        <v>18419</v>
      </c>
      <c r="W711" s="43" t="e">
        <f t="array" ref="W711">INDEX(Table6[#Data], MATCH(1, ISNUMBER(SEARCH(Transcripts[[#This Row],[RefSeq mRNA ID]], Table6['#name])), 0), 1)</f>
        <v>#N/A</v>
      </c>
      <c r="X711" s="43"/>
      <c r="Y711" s="43"/>
      <c r="Z711" t="s">
        <v>2697</v>
      </c>
      <c r="AA711" t="s">
        <v>2698</v>
      </c>
      <c r="AB711">
        <v>1389</v>
      </c>
      <c r="AC711" t="s">
        <v>2680</v>
      </c>
      <c r="AD711" t="s">
        <v>27</v>
      </c>
      <c r="AE711" t="s">
        <v>10421</v>
      </c>
      <c r="AH711" t="s">
        <v>19657</v>
      </c>
      <c r="AI711" t="s">
        <v>5699</v>
      </c>
      <c r="AJ711">
        <v>4613</v>
      </c>
    </row>
    <row r="712" spans="8:36" hidden="1" x14ac:dyDescent="0.3">
      <c r="H712" t="s">
        <v>1693</v>
      </c>
      <c r="I712" t="s">
        <v>1696</v>
      </c>
      <c r="L712">
        <v>928</v>
      </c>
      <c r="M712" t="s">
        <v>193</v>
      </c>
      <c r="N712" t="s">
        <v>1697</v>
      </c>
      <c r="P712" t="s">
        <v>98</v>
      </c>
      <c r="Q712">
        <v>0</v>
      </c>
      <c r="R712" t="s">
        <v>96</v>
      </c>
      <c r="S712" t="s">
        <v>96</v>
      </c>
      <c r="T712" t="str">
        <f>IF(Transcripts[[#This Row],[List?]]="Y", Transcripts[[#This Row],[RefSeq mRNA ID]]&amp;IF(Transcripts[[#This Row],[Preferred?]]="Y", " (Preferred)", ""), "")</f>
        <v/>
      </c>
      <c r="V712" s="43" t="s">
        <v>18419</v>
      </c>
      <c r="W712" s="43" t="e">
        <f t="array" ref="W712">INDEX(Table6[#Data], MATCH(1, ISNUMBER(SEARCH(Transcripts[[#This Row],[RefSeq mRNA ID]], Table6['#name])), 0), 1)</f>
        <v>#N/A</v>
      </c>
      <c r="X712" s="43"/>
      <c r="Y712" s="43"/>
      <c r="Z712" t="s">
        <v>2734</v>
      </c>
      <c r="AC712" t="s">
        <v>2680</v>
      </c>
      <c r="AD712" t="s">
        <v>27</v>
      </c>
      <c r="AE712" t="s">
        <v>2734</v>
      </c>
      <c r="AH712" t="s">
        <v>19658</v>
      </c>
      <c r="AI712" t="s">
        <v>5699</v>
      </c>
      <c r="AJ712">
        <v>4613</v>
      </c>
    </row>
    <row r="713" spans="8:36" hidden="1" x14ac:dyDescent="0.3">
      <c r="H713" t="s">
        <v>1693</v>
      </c>
      <c r="I713" t="s">
        <v>1732</v>
      </c>
      <c r="L713">
        <v>6074</v>
      </c>
      <c r="M713" t="s">
        <v>210</v>
      </c>
      <c r="N713" t="s">
        <v>1733</v>
      </c>
      <c r="P713" t="s">
        <v>98</v>
      </c>
      <c r="Q713">
        <v>0</v>
      </c>
      <c r="R713" t="s">
        <v>96</v>
      </c>
      <c r="S713" t="s">
        <v>96</v>
      </c>
      <c r="T713" t="str">
        <f>IF(Transcripts[[#This Row],[List?]]="Y", Transcripts[[#This Row],[RefSeq mRNA ID]]&amp;IF(Transcripts[[#This Row],[Preferred?]]="Y", " (Preferred)", ""), "")</f>
        <v/>
      </c>
      <c r="V713" s="43" t="s">
        <v>18419</v>
      </c>
      <c r="W713" s="43" t="e">
        <f t="array" ref="W713">INDEX(Table6[#Data], MATCH(1, ISNUMBER(SEARCH(Transcripts[[#This Row],[RefSeq mRNA ID]], Table6['#name])), 0), 1)</f>
        <v>#N/A</v>
      </c>
      <c r="X713" s="43"/>
      <c r="Y713" s="43"/>
      <c r="Z713" t="s">
        <v>2706</v>
      </c>
      <c r="AA713" t="s">
        <v>2707</v>
      </c>
      <c r="AB713">
        <v>2100</v>
      </c>
      <c r="AC713" t="s">
        <v>2680</v>
      </c>
      <c r="AD713" t="s">
        <v>27</v>
      </c>
      <c r="AE713" t="s">
        <v>10422</v>
      </c>
      <c r="AH713" t="s">
        <v>19659</v>
      </c>
      <c r="AI713" t="s">
        <v>5699</v>
      </c>
      <c r="AJ713">
        <v>4613</v>
      </c>
    </row>
    <row r="714" spans="8:36" hidden="1" x14ac:dyDescent="0.3">
      <c r="H714" t="s">
        <v>1693</v>
      </c>
      <c r="I714" t="s">
        <v>1734</v>
      </c>
      <c r="L714">
        <v>1659</v>
      </c>
      <c r="M714" t="s">
        <v>210</v>
      </c>
      <c r="N714" t="s">
        <v>1735</v>
      </c>
      <c r="P714" t="s">
        <v>98</v>
      </c>
      <c r="Q714">
        <v>0</v>
      </c>
      <c r="R714" t="s">
        <v>96</v>
      </c>
      <c r="S714" t="s">
        <v>96</v>
      </c>
      <c r="T714" t="str">
        <f>IF(Transcripts[[#This Row],[List?]]="Y", Transcripts[[#This Row],[RefSeq mRNA ID]]&amp;IF(Transcripts[[#This Row],[Preferred?]]="Y", " (Preferred)", ""), "")</f>
        <v/>
      </c>
      <c r="V714" s="43" t="s">
        <v>18419</v>
      </c>
      <c r="W714" s="43" t="e">
        <f t="array" ref="W714">INDEX(Table6[#Data], MATCH(1, ISNUMBER(SEARCH(Transcripts[[#This Row],[RefSeq mRNA ID]], Table6['#name])), 0), 1)</f>
        <v>#N/A</v>
      </c>
      <c r="X714" s="43"/>
      <c r="Y714" s="43"/>
      <c r="Z714" t="s">
        <v>5614</v>
      </c>
      <c r="AA714" t="s">
        <v>5615</v>
      </c>
      <c r="AB714">
        <v>651</v>
      </c>
      <c r="AC714" t="s">
        <v>5548</v>
      </c>
      <c r="AD714" t="s">
        <v>27</v>
      </c>
      <c r="AE714" t="s">
        <v>10423</v>
      </c>
      <c r="AH714" t="s">
        <v>19660</v>
      </c>
      <c r="AI714" t="s">
        <v>5699</v>
      </c>
      <c r="AJ714">
        <v>4613</v>
      </c>
    </row>
    <row r="715" spans="8:36" hidden="1" x14ac:dyDescent="0.3">
      <c r="H715" t="s">
        <v>1693</v>
      </c>
      <c r="I715" t="s">
        <v>1736</v>
      </c>
      <c r="L715">
        <v>787</v>
      </c>
      <c r="M715" t="s">
        <v>210</v>
      </c>
      <c r="N715" t="s">
        <v>1737</v>
      </c>
      <c r="P715" t="s">
        <v>98</v>
      </c>
      <c r="Q715">
        <v>0</v>
      </c>
      <c r="R715" t="s">
        <v>96</v>
      </c>
      <c r="S715" t="s">
        <v>96</v>
      </c>
      <c r="T715" t="str">
        <f>IF(Transcripts[[#This Row],[List?]]="Y", Transcripts[[#This Row],[RefSeq mRNA ID]]&amp;IF(Transcripts[[#This Row],[Preferred?]]="Y", " (Preferred)", ""), "")</f>
        <v/>
      </c>
      <c r="V715" s="43" t="s">
        <v>18419</v>
      </c>
      <c r="W715" s="43" t="e">
        <f t="array" ref="W715">INDEX(Table6[#Data], MATCH(1, ISNUMBER(SEARCH(Transcripts[[#This Row],[RefSeq mRNA ID]], Table6['#name])), 0), 1)</f>
        <v>#N/A</v>
      </c>
      <c r="X715" s="43"/>
      <c r="Y715" s="43"/>
      <c r="Z715" t="s">
        <v>5573</v>
      </c>
      <c r="AA715" t="s">
        <v>5574</v>
      </c>
      <c r="AB715">
        <v>134</v>
      </c>
      <c r="AC715" t="s">
        <v>5548</v>
      </c>
      <c r="AD715" t="s">
        <v>27</v>
      </c>
      <c r="AE715" t="s">
        <v>10424</v>
      </c>
      <c r="AH715" t="s">
        <v>19661</v>
      </c>
      <c r="AI715" t="s">
        <v>5704</v>
      </c>
      <c r="AJ715">
        <v>4615</v>
      </c>
    </row>
    <row r="716" spans="8:36" hidden="1" x14ac:dyDescent="0.3">
      <c r="H716" t="s">
        <v>1693</v>
      </c>
      <c r="I716" t="s">
        <v>1738</v>
      </c>
      <c r="L716">
        <v>677</v>
      </c>
      <c r="M716" t="s">
        <v>210</v>
      </c>
      <c r="N716" t="s">
        <v>1739</v>
      </c>
      <c r="P716" t="s">
        <v>98</v>
      </c>
      <c r="Q716">
        <v>0</v>
      </c>
      <c r="R716" t="s">
        <v>96</v>
      </c>
      <c r="S716" t="s">
        <v>96</v>
      </c>
      <c r="T716" t="str">
        <f>IF(Transcripts[[#This Row],[List?]]="Y", Transcripts[[#This Row],[RefSeq mRNA ID]]&amp;IF(Transcripts[[#This Row],[Preferred?]]="Y", " (Preferred)", ""), "")</f>
        <v/>
      </c>
      <c r="V716" s="43" t="s">
        <v>18419</v>
      </c>
      <c r="W716" s="43" t="e">
        <f t="array" ref="W716">INDEX(Table6[#Data], MATCH(1, ISNUMBER(SEARCH(Transcripts[[#This Row],[RefSeq mRNA ID]], Table6['#name])), 0), 1)</f>
        <v>#N/A</v>
      </c>
      <c r="X716" s="43"/>
      <c r="Y716" s="43"/>
      <c r="Z716" t="s">
        <v>5588</v>
      </c>
      <c r="AA716" t="s">
        <v>5589</v>
      </c>
      <c r="AB716">
        <v>1566</v>
      </c>
      <c r="AC716" t="s">
        <v>5548</v>
      </c>
      <c r="AD716" t="s">
        <v>27</v>
      </c>
      <c r="AE716" t="s">
        <v>10425</v>
      </c>
      <c r="AH716" t="s">
        <v>19662</v>
      </c>
      <c r="AI716" t="s">
        <v>5704</v>
      </c>
      <c r="AJ716">
        <v>4615</v>
      </c>
    </row>
    <row r="717" spans="8:36" hidden="1" x14ac:dyDescent="0.3">
      <c r="H717" t="s">
        <v>1693</v>
      </c>
      <c r="I717" t="s">
        <v>1740</v>
      </c>
      <c r="L717">
        <v>335</v>
      </c>
      <c r="M717" t="s">
        <v>210</v>
      </c>
      <c r="N717" t="s">
        <v>1741</v>
      </c>
      <c r="P717" t="s">
        <v>98</v>
      </c>
      <c r="Q717">
        <v>0</v>
      </c>
      <c r="R717" t="s">
        <v>96</v>
      </c>
      <c r="S717" t="s">
        <v>96</v>
      </c>
      <c r="T717" t="str">
        <f>IF(Transcripts[[#This Row],[List?]]="Y", Transcripts[[#This Row],[RefSeq mRNA ID]]&amp;IF(Transcripts[[#This Row],[Preferred?]]="Y", " (Preferred)", ""), "")</f>
        <v/>
      </c>
      <c r="V717" s="43" t="s">
        <v>18419</v>
      </c>
      <c r="W717" s="43" t="e">
        <f t="array" ref="W717">INDEX(Table6[#Data], MATCH(1, ISNUMBER(SEARCH(Transcripts[[#This Row],[RefSeq mRNA ID]], Table6['#name])), 0), 1)</f>
        <v>#N/A</v>
      </c>
      <c r="X717" s="43"/>
      <c r="Y717" s="43"/>
      <c r="Z717" t="s">
        <v>5605</v>
      </c>
      <c r="AA717" t="s">
        <v>5606</v>
      </c>
      <c r="AB717">
        <v>1599</v>
      </c>
      <c r="AC717" t="s">
        <v>5548</v>
      </c>
      <c r="AD717" t="s">
        <v>27</v>
      </c>
      <c r="AE717" t="s">
        <v>10426</v>
      </c>
      <c r="AH717" t="s">
        <v>19663</v>
      </c>
      <c r="AI717" t="s">
        <v>5704</v>
      </c>
      <c r="AJ717">
        <v>4615</v>
      </c>
    </row>
    <row r="718" spans="8:36" hidden="1" x14ac:dyDescent="0.3">
      <c r="H718" t="s">
        <v>1693</v>
      </c>
      <c r="I718" t="s">
        <v>1742</v>
      </c>
      <c r="L718">
        <v>321</v>
      </c>
      <c r="M718" t="s">
        <v>210</v>
      </c>
      <c r="N718" t="s">
        <v>1743</v>
      </c>
      <c r="P718" t="s">
        <v>98</v>
      </c>
      <c r="Q718">
        <v>0</v>
      </c>
      <c r="R718" t="s">
        <v>96</v>
      </c>
      <c r="S718" t="s">
        <v>96</v>
      </c>
      <c r="T718" t="str">
        <f>IF(Transcripts[[#This Row],[List?]]="Y", Transcripts[[#This Row],[RefSeq mRNA ID]]&amp;IF(Transcripts[[#This Row],[Preferred?]]="Y", " (Preferred)", ""), "")</f>
        <v/>
      </c>
      <c r="V718" s="43" t="s">
        <v>18419</v>
      </c>
      <c r="W718" s="43" t="e">
        <f t="array" ref="W718">INDEX(Table6[#Data], MATCH(1, ISNUMBER(SEARCH(Transcripts[[#This Row],[RefSeq mRNA ID]], Table6['#name])), 0), 1)</f>
        <v>#N/A</v>
      </c>
      <c r="X718" s="43"/>
      <c r="Y718" s="43"/>
      <c r="Z718" t="s">
        <v>5608</v>
      </c>
      <c r="AA718" t="s">
        <v>5609</v>
      </c>
      <c r="AB718">
        <v>1566</v>
      </c>
      <c r="AC718" t="s">
        <v>5548</v>
      </c>
      <c r="AD718" t="s">
        <v>27</v>
      </c>
      <c r="AE718" t="s">
        <v>10427</v>
      </c>
      <c r="AH718" t="s">
        <v>19664</v>
      </c>
      <c r="AI718" t="s">
        <v>5704</v>
      </c>
      <c r="AJ718">
        <v>4615</v>
      </c>
    </row>
    <row r="719" spans="8:36" hidden="1" x14ac:dyDescent="0.3">
      <c r="H719" t="s">
        <v>145</v>
      </c>
      <c r="I719" t="s">
        <v>1744</v>
      </c>
      <c r="J719" t="s">
        <v>1745</v>
      </c>
      <c r="K719" t="s">
        <v>19130</v>
      </c>
      <c r="L719">
        <v>3939</v>
      </c>
      <c r="M719" t="s">
        <v>27</v>
      </c>
      <c r="N719" t="s">
        <v>1746</v>
      </c>
      <c r="P719" t="s">
        <v>1747</v>
      </c>
      <c r="Q719">
        <v>2184</v>
      </c>
      <c r="R719" t="s">
        <v>95</v>
      </c>
      <c r="S719" t="s">
        <v>95</v>
      </c>
      <c r="T719" t="str">
        <f>IF(Transcripts[[#This Row],[List?]]="Y", Transcripts[[#This Row],[RefSeq mRNA ID]]&amp;IF(Transcripts[[#This Row],[Preferred?]]="Y", " (Preferred)", ""), "")</f>
        <v>NM_006565.3 (Preferred)</v>
      </c>
      <c r="V719" s="43" t="s">
        <v>18420</v>
      </c>
      <c r="W719" s="43" t="e">
        <f t="array" ref="W719">INDEX(Table6[#Data], MATCH(1, ISNUMBER(SEARCH(Transcripts[[#This Row],[RefSeq mRNA ID]], Table6['#name])), 0), 1)</f>
        <v>#N/A</v>
      </c>
      <c r="X719" s="43"/>
      <c r="Y719" s="43"/>
      <c r="Z719" t="s">
        <v>5601</v>
      </c>
      <c r="AA719" t="s">
        <v>5602</v>
      </c>
      <c r="AB719">
        <v>1569</v>
      </c>
      <c r="AC719" t="s">
        <v>5548</v>
      </c>
      <c r="AD719" t="s">
        <v>27</v>
      </c>
      <c r="AE719" t="s">
        <v>10428</v>
      </c>
      <c r="AH719" t="s">
        <v>19665</v>
      </c>
      <c r="AI719" t="s">
        <v>5704</v>
      </c>
      <c r="AJ719">
        <v>4615</v>
      </c>
    </row>
    <row r="720" spans="8:36" hidden="1" x14ac:dyDescent="0.3">
      <c r="H720" t="s">
        <v>145</v>
      </c>
      <c r="I720" t="s">
        <v>1748</v>
      </c>
      <c r="J720" t="s">
        <v>1749</v>
      </c>
      <c r="K720" t="s">
        <v>19131</v>
      </c>
      <c r="L720">
        <v>2978</v>
      </c>
      <c r="M720" t="s">
        <v>27</v>
      </c>
      <c r="N720" t="s">
        <v>1750</v>
      </c>
      <c r="P720" t="s">
        <v>1751</v>
      </c>
      <c r="Q720">
        <v>1200</v>
      </c>
      <c r="R720" t="s">
        <v>96</v>
      </c>
      <c r="S720" t="s">
        <v>95</v>
      </c>
      <c r="T720" t="str">
        <f>IF(Transcripts[[#This Row],[List?]]="Y", Transcripts[[#This Row],[RefSeq mRNA ID]]&amp;IF(Transcripts[[#This Row],[Preferred?]]="Y", " (Preferred)", ""), "")</f>
        <v>NM_001191022.1</v>
      </c>
      <c r="V720" s="43" t="s">
        <v>18420</v>
      </c>
      <c r="W720" s="43" t="e">
        <f t="array" ref="W720">INDEX(Table6[#Data], MATCH(1, ISNUMBER(SEARCH(Transcripts[[#This Row],[RefSeq mRNA ID]], Table6['#name])), 0), 1)</f>
        <v>#N/A</v>
      </c>
      <c r="X720" s="43"/>
      <c r="Y720" s="43"/>
      <c r="Z720" t="s">
        <v>5552</v>
      </c>
      <c r="AA720" t="s">
        <v>5553</v>
      </c>
      <c r="AB720">
        <v>123</v>
      </c>
      <c r="AC720" t="s">
        <v>5548</v>
      </c>
      <c r="AD720" t="s">
        <v>27</v>
      </c>
      <c r="AE720" t="s">
        <v>10429</v>
      </c>
      <c r="AH720" t="s">
        <v>19666</v>
      </c>
      <c r="AI720" t="s">
        <v>5739</v>
      </c>
      <c r="AJ720">
        <v>4683</v>
      </c>
    </row>
    <row r="721" spans="8:36" hidden="1" x14ac:dyDescent="0.3">
      <c r="H721" t="s">
        <v>145</v>
      </c>
      <c r="I721" t="s">
        <v>1752</v>
      </c>
      <c r="L721">
        <v>1627</v>
      </c>
      <c r="M721" t="s">
        <v>210</v>
      </c>
      <c r="N721" t="s">
        <v>1753</v>
      </c>
      <c r="P721" t="s">
        <v>98</v>
      </c>
      <c r="Q721">
        <v>0</v>
      </c>
      <c r="R721" t="s">
        <v>96</v>
      </c>
      <c r="S721" t="s">
        <v>96</v>
      </c>
      <c r="T721" t="str">
        <f>IF(Transcripts[[#This Row],[List?]]="Y", Transcripts[[#This Row],[RefSeq mRNA ID]]&amp;IF(Transcripts[[#This Row],[Preferred?]]="Y", " (Preferred)", ""), "")</f>
        <v/>
      </c>
      <c r="V721" s="43" t="s">
        <v>18420</v>
      </c>
      <c r="W721" s="43" t="e">
        <f t="array" ref="W721">INDEX(Table6[#Data], MATCH(1, ISNUMBER(SEARCH(Transcripts[[#This Row],[RefSeq mRNA ID]], Table6['#name])), 0), 1)</f>
        <v>#N/A</v>
      </c>
      <c r="X721" s="43"/>
      <c r="Y721" s="43"/>
      <c r="Z721" t="s">
        <v>5598</v>
      </c>
      <c r="AA721" t="s">
        <v>5599</v>
      </c>
      <c r="AB721">
        <v>1566</v>
      </c>
      <c r="AC721" t="s">
        <v>5548</v>
      </c>
      <c r="AD721" t="s">
        <v>27</v>
      </c>
      <c r="AE721" t="s">
        <v>10430</v>
      </c>
      <c r="AH721" t="s">
        <v>19667</v>
      </c>
      <c r="AI721" t="s">
        <v>5739</v>
      </c>
      <c r="AJ721">
        <v>4683</v>
      </c>
    </row>
    <row r="722" spans="8:36" hidden="1" x14ac:dyDescent="0.3">
      <c r="H722" t="s">
        <v>1754</v>
      </c>
      <c r="I722" t="s">
        <v>1779</v>
      </c>
      <c r="J722" t="s">
        <v>1780</v>
      </c>
      <c r="K722" t="s">
        <v>19132</v>
      </c>
      <c r="L722">
        <v>3756</v>
      </c>
      <c r="M722" t="s">
        <v>27</v>
      </c>
      <c r="N722" t="s">
        <v>1781</v>
      </c>
      <c r="P722" t="s">
        <v>1782</v>
      </c>
      <c r="Q722">
        <v>2721</v>
      </c>
      <c r="R722" t="s">
        <v>95</v>
      </c>
      <c r="S722" t="s">
        <v>95</v>
      </c>
      <c r="T722" t="str">
        <f>IF(Transcripts[[#This Row],[List?]]="Y", Transcripts[[#This Row],[RefSeq mRNA ID]]&amp;IF(Transcripts[[#This Row],[Preferred?]]="Y", " (Preferred)", ""), "")</f>
        <v>NM_001903.4 (Preferred)</v>
      </c>
      <c r="V722" s="43" t="s">
        <v>18421</v>
      </c>
      <c r="W722" s="43" t="e">
        <f t="array" ref="W722">INDEX(Table6[#Data], MATCH(1, ISNUMBER(SEARCH(Transcripts[[#This Row],[RefSeq mRNA ID]], Table6['#name])), 0), 1)</f>
        <v>#N/A</v>
      </c>
      <c r="X722" s="43"/>
      <c r="Y722" s="43"/>
      <c r="Z722" t="s">
        <v>5584</v>
      </c>
      <c r="AA722" t="s">
        <v>5585</v>
      </c>
      <c r="AB722">
        <v>1641</v>
      </c>
      <c r="AC722" t="s">
        <v>5548</v>
      </c>
      <c r="AD722" t="s">
        <v>27</v>
      </c>
      <c r="AE722" t="s">
        <v>10431</v>
      </c>
      <c r="AH722" t="s">
        <v>19668</v>
      </c>
      <c r="AI722" t="s">
        <v>111</v>
      </c>
      <c r="AJ722">
        <v>101930150</v>
      </c>
    </row>
    <row r="723" spans="8:36" hidden="1" x14ac:dyDescent="0.3">
      <c r="H723" t="s">
        <v>1754</v>
      </c>
      <c r="I723" t="s">
        <v>1783</v>
      </c>
      <c r="J723" t="s">
        <v>1784</v>
      </c>
      <c r="L723">
        <v>3536</v>
      </c>
      <c r="M723" t="s">
        <v>27</v>
      </c>
      <c r="N723" t="s">
        <v>1785</v>
      </c>
      <c r="Q723">
        <v>2526</v>
      </c>
      <c r="R723" t="s">
        <v>96</v>
      </c>
      <c r="S723" t="s">
        <v>96</v>
      </c>
      <c r="T723" t="str">
        <f>IF(Transcripts[[#This Row],[List?]]="Y", Transcripts[[#This Row],[RefSeq mRNA ID]]&amp;IF(Transcripts[[#This Row],[Preferred?]]="Y", " (Preferred)", ""), "")</f>
        <v/>
      </c>
      <c r="V723" s="43" t="s">
        <v>18421</v>
      </c>
      <c r="W723" s="43" t="e">
        <f t="array" ref="W723">INDEX(Table6[#Data], MATCH(1, ISNUMBER(SEARCH(Transcripts[[#This Row],[RefSeq mRNA ID]], Table6['#name])), 0), 1)</f>
        <v>#N/A</v>
      </c>
      <c r="X723" s="43"/>
      <c r="Y723" s="43"/>
      <c r="Z723" t="s">
        <v>5549</v>
      </c>
      <c r="AA723" t="s">
        <v>5550</v>
      </c>
      <c r="AB723">
        <v>165</v>
      </c>
      <c r="AC723" t="s">
        <v>5548</v>
      </c>
      <c r="AD723" t="s">
        <v>27</v>
      </c>
      <c r="AE723" t="s">
        <v>10432</v>
      </c>
      <c r="AH723" t="s">
        <v>19669</v>
      </c>
      <c r="AI723" t="s">
        <v>111</v>
      </c>
      <c r="AJ723">
        <v>101930150</v>
      </c>
    </row>
    <row r="724" spans="8:36" hidden="1" x14ac:dyDescent="0.3">
      <c r="H724" t="s">
        <v>1754</v>
      </c>
      <c r="I724" t="s">
        <v>1786</v>
      </c>
      <c r="J724" t="s">
        <v>1787</v>
      </c>
      <c r="L724">
        <v>2741</v>
      </c>
      <c r="M724" t="s">
        <v>27</v>
      </c>
      <c r="N724" t="s">
        <v>1788</v>
      </c>
      <c r="Q724">
        <v>2412</v>
      </c>
      <c r="R724" t="s">
        <v>96</v>
      </c>
      <c r="S724" t="s">
        <v>96</v>
      </c>
      <c r="T724" t="str">
        <f>IF(Transcripts[[#This Row],[List?]]="Y", Transcripts[[#This Row],[RefSeq mRNA ID]]&amp;IF(Transcripts[[#This Row],[Preferred?]]="Y", " (Preferred)", ""), "")</f>
        <v/>
      </c>
      <c r="V724" s="43" t="s">
        <v>18421</v>
      </c>
      <c r="W724" s="43" t="e">
        <f t="array" ref="W724">INDEX(Table6[#Data], MATCH(1, ISNUMBER(SEARCH(Transcripts[[#This Row],[RefSeq mRNA ID]], Table6['#name])), 0), 1)</f>
        <v>#N/A</v>
      </c>
      <c r="X724" s="43"/>
      <c r="Y724" s="43"/>
      <c r="Z724" t="s">
        <v>5592</v>
      </c>
      <c r="AA724" t="s">
        <v>5593</v>
      </c>
      <c r="AB724">
        <v>1611</v>
      </c>
      <c r="AC724" t="s">
        <v>5548</v>
      </c>
      <c r="AD724" t="s">
        <v>27</v>
      </c>
      <c r="AE724" t="s">
        <v>10433</v>
      </c>
      <c r="AH724" t="s">
        <v>19670</v>
      </c>
      <c r="AI724" t="s">
        <v>111</v>
      </c>
      <c r="AJ724">
        <v>101930150</v>
      </c>
    </row>
    <row r="725" spans="8:36" hidden="1" x14ac:dyDescent="0.3">
      <c r="H725" t="s">
        <v>1754</v>
      </c>
      <c r="I725" t="s">
        <v>1789</v>
      </c>
      <c r="J725" t="s">
        <v>1790</v>
      </c>
      <c r="L725">
        <v>2684</v>
      </c>
      <c r="M725" t="s">
        <v>27</v>
      </c>
      <c r="N725" t="s">
        <v>1791</v>
      </c>
      <c r="Q725">
        <v>1611</v>
      </c>
      <c r="R725" t="s">
        <v>96</v>
      </c>
      <c r="S725" t="s">
        <v>96</v>
      </c>
      <c r="T725" t="str">
        <f>IF(Transcripts[[#This Row],[List?]]="Y", Transcripts[[#This Row],[RefSeq mRNA ID]]&amp;IF(Transcripts[[#This Row],[Preferred?]]="Y", " (Preferred)", ""), "")</f>
        <v/>
      </c>
      <c r="V725" s="43" t="s">
        <v>18421</v>
      </c>
      <c r="W725" s="43" t="e">
        <f t="array" ref="W725">INDEX(Table6[#Data], MATCH(1, ISNUMBER(SEARCH(Transcripts[[#This Row],[RefSeq mRNA ID]], Table6['#name])), 0), 1)</f>
        <v>#N/A</v>
      </c>
      <c r="X725" s="43"/>
      <c r="Y725" s="43"/>
      <c r="Z725" t="s">
        <v>5580</v>
      </c>
      <c r="AA725" t="s">
        <v>5581</v>
      </c>
      <c r="AB725">
        <v>1608</v>
      </c>
      <c r="AC725" t="s">
        <v>5548</v>
      </c>
      <c r="AD725" t="s">
        <v>27</v>
      </c>
      <c r="AE725" t="s">
        <v>10434</v>
      </c>
      <c r="AH725" t="s">
        <v>19671</v>
      </c>
      <c r="AI725" t="s">
        <v>5840</v>
      </c>
      <c r="AJ725">
        <v>4771</v>
      </c>
    </row>
    <row r="726" spans="8:36" hidden="1" x14ac:dyDescent="0.3">
      <c r="H726" t="s">
        <v>1754</v>
      </c>
      <c r="I726" t="s">
        <v>1801</v>
      </c>
      <c r="J726" t="s">
        <v>1802</v>
      </c>
      <c r="L726">
        <v>719</v>
      </c>
      <c r="M726" t="s">
        <v>27</v>
      </c>
      <c r="N726" t="s">
        <v>1803</v>
      </c>
      <c r="Q726">
        <v>647</v>
      </c>
      <c r="R726" t="s">
        <v>96</v>
      </c>
      <c r="S726" t="s">
        <v>96</v>
      </c>
      <c r="T726" t="str">
        <f>IF(Transcripts[[#This Row],[List?]]="Y", Transcripts[[#This Row],[RefSeq mRNA ID]]&amp;IF(Transcripts[[#This Row],[Preferred?]]="Y", " (Preferred)", ""), "")</f>
        <v/>
      </c>
      <c r="V726" s="43" t="s">
        <v>18421</v>
      </c>
      <c r="W726" s="43" t="e">
        <f t="array" ref="W726">INDEX(Table6[#Data], MATCH(1, ISNUMBER(SEARCH(Transcripts[[#This Row],[RefSeq mRNA ID]], Table6['#name])), 0), 1)</f>
        <v>#N/A</v>
      </c>
      <c r="X726" s="43"/>
      <c r="Y726" s="43"/>
      <c r="Z726" t="s">
        <v>5629</v>
      </c>
      <c r="AA726" t="s">
        <v>5630</v>
      </c>
      <c r="AB726">
        <v>651</v>
      </c>
      <c r="AC726" t="s">
        <v>5548</v>
      </c>
      <c r="AD726" t="s">
        <v>27</v>
      </c>
      <c r="AE726" t="s">
        <v>10435</v>
      </c>
      <c r="AH726" t="s">
        <v>19672</v>
      </c>
      <c r="AI726" t="s">
        <v>5840</v>
      </c>
      <c r="AJ726">
        <v>4771</v>
      </c>
    </row>
    <row r="727" spans="8:36" hidden="1" x14ac:dyDescent="0.3">
      <c r="H727" t="s">
        <v>1754</v>
      </c>
      <c r="I727" t="s">
        <v>1825</v>
      </c>
      <c r="J727" t="s">
        <v>1826</v>
      </c>
      <c r="L727">
        <v>572</v>
      </c>
      <c r="M727" t="s">
        <v>27</v>
      </c>
      <c r="N727" t="s">
        <v>1827</v>
      </c>
      <c r="Q727">
        <v>484</v>
      </c>
      <c r="R727" t="s">
        <v>96</v>
      </c>
      <c r="S727" t="s">
        <v>96</v>
      </c>
      <c r="T727" t="str">
        <f>IF(Transcripts[[#This Row],[List?]]="Y", Transcripts[[#This Row],[RefSeq mRNA ID]]&amp;IF(Transcripts[[#This Row],[Preferred?]]="Y", " (Preferred)", ""), "")</f>
        <v/>
      </c>
      <c r="V727" s="43" t="s">
        <v>18421</v>
      </c>
      <c r="W727" s="43" t="e">
        <f t="array" ref="W727">INDEX(Table6[#Data], MATCH(1, ISNUMBER(SEARCH(Transcripts[[#This Row],[RefSeq mRNA ID]], Table6['#name])), 0), 1)</f>
        <v>#N/A</v>
      </c>
      <c r="X727" s="43"/>
      <c r="Y727" s="43"/>
      <c r="Z727" t="s">
        <v>5635</v>
      </c>
      <c r="AA727" t="s">
        <v>5636</v>
      </c>
      <c r="AB727">
        <v>189</v>
      </c>
      <c r="AC727" t="s">
        <v>5548</v>
      </c>
      <c r="AD727" t="s">
        <v>27</v>
      </c>
      <c r="AE727" t="s">
        <v>10436</v>
      </c>
      <c r="AH727" t="s">
        <v>19673</v>
      </c>
      <c r="AI727" t="s">
        <v>5840</v>
      </c>
      <c r="AJ727">
        <v>4771</v>
      </c>
    </row>
    <row r="728" spans="8:36" hidden="1" x14ac:dyDescent="0.3">
      <c r="H728" t="s">
        <v>1754</v>
      </c>
      <c r="I728" t="s">
        <v>1846</v>
      </c>
      <c r="J728" t="s">
        <v>1847</v>
      </c>
      <c r="L728">
        <v>545</v>
      </c>
      <c r="M728" t="s">
        <v>27</v>
      </c>
      <c r="N728" t="s">
        <v>1848</v>
      </c>
      <c r="Q728">
        <v>468</v>
      </c>
      <c r="R728" t="s">
        <v>96</v>
      </c>
      <c r="S728" t="s">
        <v>96</v>
      </c>
      <c r="T728" t="str">
        <f>IF(Transcripts[[#This Row],[List?]]="Y", Transcripts[[#This Row],[RefSeq mRNA ID]]&amp;IF(Transcripts[[#This Row],[Preferred?]]="Y", " (Preferred)", ""), "")</f>
        <v/>
      </c>
      <c r="V728" s="43" t="s">
        <v>18421</v>
      </c>
      <c r="W728" s="43" t="e">
        <f t="array" ref="W728">INDEX(Table6[#Data], MATCH(1, ISNUMBER(SEARCH(Transcripts[[#This Row],[RefSeq mRNA ID]], Table6['#name])), 0), 1)</f>
        <v>#N/A</v>
      </c>
      <c r="X728" s="43"/>
      <c r="Y728" s="43"/>
      <c r="Z728" t="s">
        <v>5558</v>
      </c>
      <c r="AA728" t="s">
        <v>5559</v>
      </c>
      <c r="AB728">
        <v>555</v>
      </c>
      <c r="AC728" t="s">
        <v>5548</v>
      </c>
      <c r="AD728" t="s">
        <v>27</v>
      </c>
      <c r="AE728" t="s">
        <v>10437</v>
      </c>
      <c r="AH728" t="s">
        <v>19674</v>
      </c>
      <c r="AI728" t="s">
        <v>5840</v>
      </c>
      <c r="AJ728">
        <v>4771</v>
      </c>
    </row>
    <row r="729" spans="8:36" hidden="1" x14ac:dyDescent="0.3">
      <c r="H729" t="s">
        <v>1754</v>
      </c>
      <c r="I729" t="s">
        <v>1798</v>
      </c>
      <c r="J729" t="s">
        <v>1799</v>
      </c>
      <c r="L729">
        <v>859</v>
      </c>
      <c r="M729" t="s">
        <v>27</v>
      </c>
      <c r="N729" t="s">
        <v>1800</v>
      </c>
      <c r="Q729">
        <v>419</v>
      </c>
      <c r="R729" t="s">
        <v>96</v>
      </c>
      <c r="S729" t="s">
        <v>96</v>
      </c>
      <c r="T729" t="str">
        <f>IF(Transcripts[[#This Row],[List?]]="Y", Transcripts[[#This Row],[RefSeq mRNA ID]]&amp;IF(Transcripts[[#This Row],[Preferred?]]="Y", " (Preferred)", ""), "")</f>
        <v/>
      </c>
      <c r="V729" s="43" t="s">
        <v>18421</v>
      </c>
      <c r="W729" s="43" t="e">
        <f t="array" ref="W729">INDEX(Table6[#Data], MATCH(1, ISNUMBER(SEARCH(Transcripts[[#This Row],[RefSeq mRNA ID]], Table6['#name])), 0), 1)</f>
        <v>#N/A</v>
      </c>
      <c r="X729" s="43"/>
      <c r="Y729" s="43"/>
      <c r="Z729" t="s">
        <v>5648</v>
      </c>
      <c r="AC729" t="s">
        <v>5548</v>
      </c>
      <c r="AD729" t="s">
        <v>27</v>
      </c>
      <c r="AE729" t="s">
        <v>5648</v>
      </c>
      <c r="AH729" t="s">
        <v>19675</v>
      </c>
      <c r="AI729" t="s">
        <v>5840</v>
      </c>
      <c r="AJ729">
        <v>4771</v>
      </c>
    </row>
    <row r="730" spans="8:36" hidden="1" x14ac:dyDescent="0.3">
      <c r="H730" t="s">
        <v>1754</v>
      </c>
      <c r="I730" t="s">
        <v>1852</v>
      </c>
      <c r="J730" t="s">
        <v>1853</v>
      </c>
      <c r="L730">
        <v>484</v>
      </c>
      <c r="M730" t="s">
        <v>27</v>
      </c>
      <c r="N730" t="s">
        <v>1854</v>
      </c>
      <c r="Q730">
        <v>411</v>
      </c>
      <c r="R730" t="s">
        <v>96</v>
      </c>
      <c r="S730" t="s">
        <v>96</v>
      </c>
      <c r="T730" t="str">
        <f>IF(Transcripts[[#This Row],[List?]]="Y", Transcripts[[#This Row],[RefSeq mRNA ID]]&amp;IF(Transcripts[[#This Row],[Preferred?]]="Y", " (Preferred)", ""), "")</f>
        <v/>
      </c>
      <c r="V730" s="43" t="s">
        <v>18421</v>
      </c>
      <c r="W730" s="43" t="e">
        <f t="array" ref="W730">INDEX(Table6[#Data], MATCH(1, ISNUMBER(SEARCH(Transcripts[[#This Row],[RefSeq mRNA ID]], Table6['#name])), 0), 1)</f>
        <v>#N/A</v>
      </c>
      <c r="X730" s="43"/>
      <c r="Y730" s="43"/>
      <c r="Z730" t="s">
        <v>5632</v>
      </c>
      <c r="AA730" t="s">
        <v>5633</v>
      </c>
      <c r="AB730">
        <v>641</v>
      </c>
      <c r="AC730" t="s">
        <v>5548</v>
      </c>
      <c r="AD730" t="s">
        <v>27</v>
      </c>
      <c r="AE730" t="s">
        <v>10438</v>
      </c>
      <c r="AH730" t="s">
        <v>19676</v>
      </c>
      <c r="AI730" t="s">
        <v>5840</v>
      </c>
      <c r="AJ730">
        <v>4771</v>
      </c>
    </row>
    <row r="731" spans="8:36" hidden="1" x14ac:dyDescent="0.3">
      <c r="H731" t="s">
        <v>1754</v>
      </c>
      <c r="I731" t="s">
        <v>1764</v>
      </c>
      <c r="J731" t="s">
        <v>1765</v>
      </c>
      <c r="L731">
        <v>536</v>
      </c>
      <c r="M731" t="s">
        <v>187</v>
      </c>
      <c r="N731" t="s">
        <v>1766</v>
      </c>
      <c r="Q731">
        <v>390</v>
      </c>
      <c r="R731" t="s">
        <v>96</v>
      </c>
      <c r="S731" t="s">
        <v>96</v>
      </c>
      <c r="T731" t="str">
        <f>IF(Transcripts[[#This Row],[List?]]="Y", Transcripts[[#This Row],[RefSeq mRNA ID]]&amp;IF(Transcripts[[#This Row],[Preferred?]]="Y", " (Preferred)", ""), "")</f>
        <v/>
      </c>
      <c r="V731" s="43" t="s">
        <v>18421</v>
      </c>
      <c r="W731" s="43" t="e">
        <f t="array" ref="W731">INDEX(Table6[#Data], MATCH(1, ISNUMBER(SEARCH(Transcripts[[#This Row],[RefSeq mRNA ID]], Table6['#name])), 0), 1)</f>
        <v>#N/A</v>
      </c>
      <c r="X731" s="43"/>
      <c r="Y731" s="43"/>
      <c r="Z731" t="s">
        <v>5555</v>
      </c>
      <c r="AA731" t="s">
        <v>5556</v>
      </c>
      <c r="AB731">
        <v>300</v>
      </c>
      <c r="AC731" t="s">
        <v>5548</v>
      </c>
      <c r="AD731" t="s">
        <v>27</v>
      </c>
      <c r="AE731" t="s">
        <v>10439</v>
      </c>
      <c r="AH731" t="s">
        <v>19677</v>
      </c>
      <c r="AI731" t="s">
        <v>5840</v>
      </c>
      <c r="AJ731">
        <v>4771</v>
      </c>
    </row>
    <row r="732" spans="8:36" hidden="1" x14ac:dyDescent="0.3">
      <c r="H732" t="s">
        <v>1754</v>
      </c>
      <c r="I732" t="s">
        <v>1810</v>
      </c>
      <c r="J732" t="s">
        <v>1811</v>
      </c>
      <c r="L732">
        <v>694</v>
      </c>
      <c r="M732" t="s">
        <v>27</v>
      </c>
      <c r="N732" t="s">
        <v>1812</v>
      </c>
      <c r="Q732">
        <v>385</v>
      </c>
      <c r="R732" t="s">
        <v>96</v>
      </c>
      <c r="S732" t="s">
        <v>96</v>
      </c>
      <c r="T732" t="str">
        <f>IF(Transcripts[[#This Row],[List?]]="Y", Transcripts[[#This Row],[RefSeq mRNA ID]]&amp;IF(Transcripts[[#This Row],[Preferred?]]="Y", " (Preferred)", ""), "")</f>
        <v/>
      </c>
      <c r="V732" s="43" t="s">
        <v>18421</v>
      </c>
      <c r="W732" s="43" t="e">
        <f t="array" ref="W732">INDEX(Table6[#Data], MATCH(1, ISNUMBER(SEARCH(Transcripts[[#This Row],[RefSeq mRNA ID]], Table6['#name])), 0), 1)</f>
        <v>#N/A</v>
      </c>
      <c r="X732" s="43"/>
      <c r="Y732" s="43"/>
      <c r="Z732" t="s">
        <v>5611</v>
      </c>
      <c r="AA732" t="s">
        <v>5612</v>
      </c>
      <c r="AB732">
        <v>1608</v>
      </c>
      <c r="AC732" t="s">
        <v>5548</v>
      </c>
      <c r="AD732" t="s">
        <v>27</v>
      </c>
      <c r="AE732" t="s">
        <v>10440</v>
      </c>
      <c r="AH732" t="s">
        <v>19678</v>
      </c>
      <c r="AI732" t="s">
        <v>5840</v>
      </c>
      <c r="AJ732">
        <v>4771</v>
      </c>
    </row>
    <row r="733" spans="8:36" hidden="1" x14ac:dyDescent="0.3">
      <c r="H733" t="s">
        <v>1754</v>
      </c>
      <c r="I733" t="s">
        <v>1813</v>
      </c>
      <c r="J733" t="s">
        <v>1814</v>
      </c>
      <c r="L733">
        <v>642</v>
      </c>
      <c r="M733" t="s">
        <v>27</v>
      </c>
      <c r="N733" t="s">
        <v>1815</v>
      </c>
      <c r="Q733">
        <v>369</v>
      </c>
      <c r="R733" t="s">
        <v>96</v>
      </c>
      <c r="S733" t="s">
        <v>96</v>
      </c>
      <c r="T733" t="str">
        <f>IF(Transcripts[[#This Row],[List?]]="Y", Transcripts[[#This Row],[RefSeq mRNA ID]]&amp;IF(Transcripts[[#This Row],[Preferred?]]="Y", " (Preferred)", ""), "")</f>
        <v/>
      </c>
      <c r="V733" s="43" t="s">
        <v>18421</v>
      </c>
      <c r="W733" s="43" t="e">
        <f t="array" ref="W733">INDEX(Table6[#Data], MATCH(1, ISNUMBER(SEARCH(Transcripts[[#This Row],[RefSeq mRNA ID]], Table6['#name])), 0), 1)</f>
        <v>#N/A</v>
      </c>
      <c r="X733" s="43"/>
      <c r="Y733" s="43"/>
      <c r="Z733" t="s">
        <v>5626</v>
      </c>
      <c r="AA733" t="s">
        <v>5627</v>
      </c>
      <c r="AB733">
        <v>645</v>
      </c>
      <c r="AC733" t="s">
        <v>5548</v>
      </c>
      <c r="AD733" t="s">
        <v>27</v>
      </c>
      <c r="AE733" t="s">
        <v>10441</v>
      </c>
      <c r="AH733" t="s">
        <v>19679</v>
      </c>
      <c r="AI733" t="s">
        <v>5840</v>
      </c>
      <c r="AJ733">
        <v>4771</v>
      </c>
    </row>
    <row r="734" spans="8:36" hidden="1" x14ac:dyDescent="0.3">
      <c r="H734" t="s">
        <v>1754</v>
      </c>
      <c r="I734" t="s">
        <v>1819</v>
      </c>
      <c r="J734" t="s">
        <v>1820</v>
      </c>
      <c r="L734">
        <v>579</v>
      </c>
      <c r="M734" t="s">
        <v>27</v>
      </c>
      <c r="N734" t="s">
        <v>1821</v>
      </c>
      <c r="Q734">
        <v>357</v>
      </c>
      <c r="R734" t="s">
        <v>96</v>
      </c>
      <c r="S734" t="s">
        <v>96</v>
      </c>
      <c r="T734" t="str">
        <f>IF(Transcripts[[#This Row],[List?]]="Y", Transcripts[[#This Row],[RefSeq mRNA ID]]&amp;IF(Transcripts[[#This Row],[Preferred?]]="Y", " (Preferred)", ""), "")</f>
        <v/>
      </c>
      <c r="V734" s="43" t="s">
        <v>18421</v>
      </c>
      <c r="W734" s="43" t="e">
        <f t="array" ref="W734">INDEX(Table6[#Data], MATCH(1, ISNUMBER(SEARCH(Transcripts[[#This Row],[RefSeq mRNA ID]], Table6['#name])), 0), 1)</f>
        <v>#N/A</v>
      </c>
      <c r="X734" s="43"/>
      <c r="Y734" s="43"/>
      <c r="Z734" t="s">
        <v>5650</v>
      </c>
      <c r="AC734" t="s">
        <v>5548</v>
      </c>
      <c r="AD734" t="s">
        <v>27</v>
      </c>
      <c r="AE734" t="s">
        <v>5650</v>
      </c>
      <c r="AH734" t="s">
        <v>19680</v>
      </c>
      <c r="AI734" t="s">
        <v>5884</v>
      </c>
      <c r="AJ734">
        <v>4780</v>
      </c>
    </row>
    <row r="735" spans="8:36" hidden="1" x14ac:dyDescent="0.3">
      <c r="H735" t="s">
        <v>1754</v>
      </c>
      <c r="I735" t="s">
        <v>1807</v>
      </c>
      <c r="J735" t="s">
        <v>1808</v>
      </c>
      <c r="L735">
        <v>696</v>
      </c>
      <c r="M735" t="s">
        <v>27</v>
      </c>
      <c r="N735" t="s">
        <v>1809</v>
      </c>
      <c r="Q735">
        <v>353</v>
      </c>
      <c r="R735" t="s">
        <v>96</v>
      </c>
      <c r="S735" t="s">
        <v>96</v>
      </c>
      <c r="T735" t="str">
        <f>IF(Transcripts[[#This Row],[List?]]="Y", Transcripts[[#This Row],[RefSeq mRNA ID]]&amp;IF(Transcripts[[#This Row],[Preferred?]]="Y", " (Preferred)", ""), "")</f>
        <v/>
      </c>
      <c r="V735" s="43" t="s">
        <v>18421</v>
      </c>
      <c r="W735" s="43" t="e">
        <f t="array" ref="W735">INDEX(Table6[#Data], MATCH(1, ISNUMBER(SEARCH(Transcripts[[#This Row],[RefSeq mRNA ID]], Table6['#name])), 0), 1)</f>
        <v>#N/A</v>
      </c>
      <c r="X735" s="43"/>
      <c r="Y735" s="43"/>
      <c r="Z735" t="s">
        <v>5662</v>
      </c>
      <c r="AC735" t="s">
        <v>5548</v>
      </c>
      <c r="AD735" t="s">
        <v>27</v>
      </c>
      <c r="AE735" t="s">
        <v>5662</v>
      </c>
      <c r="AH735" t="s">
        <v>19681</v>
      </c>
      <c r="AI735" t="s">
        <v>5884</v>
      </c>
      <c r="AJ735">
        <v>4780</v>
      </c>
    </row>
    <row r="736" spans="8:36" hidden="1" x14ac:dyDescent="0.3">
      <c r="H736" t="s">
        <v>1754</v>
      </c>
      <c r="I736" t="s">
        <v>1822</v>
      </c>
      <c r="J736" t="s">
        <v>1823</v>
      </c>
      <c r="L736">
        <v>577</v>
      </c>
      <c r="M736" t="s">
        <v>27</v>
      </c>
      <c r="N736" t="s">
        <v>1824</v>
      </c>
      <c r="Q736">
        <v>331</v>
      </c>
      <c r="R736" t="s">
        <v>96</v>
      </c>
      <c r="S736" t="s">
        <v>96</v>
      </c>
      <c r="T736" t="str">
        <f>IF(Transcripts[[#This Row],[List?]]="Y", Transcripts[[#This Row],[RefSeq mRNA ID]]&amp;IF(Transcripts[[#This Row],[Preferred?]]="Y", " (Preferred)", ""), "")</f>
        <v/>
      </c>
      <c r="V736" s="43" t="s">
        <v>18421</v>
      </c>
      <c r="W736" s="43" t="e">
        <f t="array" ref="W736">INDEX(Table6[#Data], MATCH(1, ISNUMBER(SEARCH(Transcripts[[#This Row],[RefSeq mRNA ID]], Table6['#name])), 0), 1)</f>
        <v>#N/A</v>
      </c>
      <c r="X736" s="43"/>
      <c r="Y736" s="43"/>
      <c r="Z736" t="s">
        <v>5567</v>
      </c>
      <c r="AA736" t="s">
        <v>5568</v>
      </c>
      <c r="AB736">
        <v>558</v>
      </c>
      <c r="AC736" t="s">
        <v>5548</v>
      </c>
      <c r="AD736" t="s">
        <v>27</v>
      </c>
      <c r="AE736" t="s">
        <v>10442</v>
      </c>
      <c r="AH736" t="s">
        <v>19682</v>
      </c>
      <c r="AI736" t="s">
        <v>5884</v>
      </c>
      <c r="AJ736">
        <v>4780</v>
      </c>
    </row>
    <row r="737" spans="8:36" hidden="1" x14ac:dyDescent="0.3">
      <c r="H737" t="s">
        <v>1754</v>
      </c>
      <c r="I737" t="s">
        <v>1792</v>
      </c>
      <c r="J737" t="s">
        <v>1793</v>
      </c>
      <c r="L737">
        <v>874</v>
      </c>
      <c r="M737" t="s">
        <v>27</v>
      </c>
      <c r="N737" t="s">
        <v>1794</v>
      </c>
      <c r="Q737">
        <v>317</v>
      </c>
      <c r="R737" t="s">
        <v>96</v>
      </c>
      <c r="S737" t="s">
        <v>96</v>
      </c>
      <c r="T737" t="str">
        <f>IF(Transcripts[[#This Row],[List?]]="Y", Transcripts[[#This Row],[RefSeq mRNA ID]]&amp;IF(Transcripts[[#This Row],[Preferred?]]="Y", " (Preferred)", ""), "")</f>
        <v/>
      </c>
      <c r="V737" s="43" t="s">
        <v>18421</v>
      </c>
      <c r="W737" s="43" t="e">
        <f t="array" ref="W737">INDEX(Table6[#Data], MATCH(1, ISNUMBER(SEARCH(Transcripts[[#This Row],[RefSeq mRNA ID]], Table6['#name])), 0), 1)</f>
        <v>#N/A</v>
      </c>
      <c r="X737" s="43"/>
      <c r="Y737" s="43"/>
      <c r="Z737" t="s">
        <v>5564</v>
      </c>
      <c r="AA737" t="s">
        <v>5565</v>
      </c>
      <c r="AB737">
        <v>165</v>
      </c>
      <c r="AC737" t="s">
        <v>5548</v>
      </c>
      <c r="AD737" t="s">
        <v>27</v>
      </c>
      <c r="AE737" t="s">
        <v>10443</v>
      </c>
      <c r="AH737" t="s">
        <v>19683</v>
      </c>
      <c r="AI737" t="s">
        <v>5884</v>
      </c>
      <c r="AJ737">
        <v>4780</v>
      </c>
    </row>
    <row r="738" spans="8:36" hidden="1" x14ac:dyDescent="0.3">
      <c r="H738" t="s">
        <v>1754</v>
      </c>
      <c r="I738" t="s">
        <v>1795</v>
      </c>
      <c r="J738" t="s">
        <v>1796</v>
      </c>
      <c r="L738">
        <v>868</v>
      </c>
      <c r="M738" t="s">
        <v>27</v>
      </c>
      <c r="N738" t="s">
        <v>1797</v>
      </c>
      <c r="Q738">
        <v>303</v>
      </c>
      <c r="R738" t="s">
        <v>96</v>
      </c>
      <c r="S738" t="s">
        <v>96</v>
      </c>
      <c r="T738" t="str">
        <f>IF(Transcripts[[#This Row],[List?]]="Y", Transcripts[[#This Row],[RefSeq mRNA ID]]&amp;IF(Transcripts[[#This Row],[Preferred?]]="Y", " (Preferred)", ""), "")</f>
        <v/>
      </c>
      <c r="V738" s="43" t="s">
        <v>18421</v>
      </c>
      <c r="W738" s="43" t="e">
        <f t="array" ref="W738">INDEX(Table6[#Data], MATCH(1, ISNUMBER(SEARCH(Transcripts[[#This Row],[RefSeq mRNA ID]], Table6['#name])), 0), 1)</f>
        <v>#N/A</v>
      </c>
      <c r="X738" s="43"/>
      <c r="Y738" s="43"/>
      <c r="Z738" t="s">
        <v>5620</v>
      </c>
      <c r="AA738" t="s">
        <v>5621</v>
      </c>
      <c r="AB738">
        <v>873</v>
      </c>
      <c r="AC738" t="s">
        <v>5548</v>
      </c>
      <c r="AD738" t="s">
        <v>27</v>
      </c>
      <c r="AE738" t="s">
        <v>10444</v>
      </c>
      <c r="AH738" t="s">
        <v>19684</v>
      </c>
      <c r="AI738" t="s">
        <v>5884</v>
      </c>
      <c r="AJ738">
        <v>4780</v>
      </c>
    </row>
    <row r="739" spans="8:36" hidden="1" x14ac:dyDescent="0.3">
      <c r="H739" t="s">
        <v>1754</v>
      </c>
      <c r="I739" t="s">
        <v>1855</v>
      </c>
      <c r="J739" t="s">
        <v>1856</v>
      </c>
      <c r="L739">
        <v>483</v>
      </c>
      <c r="M739" t="s">
        <v>27</v>
      </c>
      <c r="N739" t="s">
        <v>1857</v>
      </c>
      <c r="Q739">
        <v>282</v>
      </c>
      <c r="R739" t="s">
        <v>96</v>
      </c>
      <c r="S739" t="s">
        <v>96</v>
      </c>
      <c r="T739" t="str">
        <f>IF(Transcripts[[#This Row],[List?]]="Y", Transcripts[[#This Row],[RefSeq mRNA ID]]&amp;IF(Transcripts[[#This Row],[Preferred?]]="Y", " (Preferred)", ""), "")</f>
        <v/>
      </c>
      <c r="V739" s="43" t="s">
        <v>18421</v>
      </c>
      <c r="W739" s="43" t="e">
        <f t="array" ref="W739">INDEX(Table6[#Data], MATCH(1, ISNUMBER(SEARCH(Transcripts[[#This Row],[RefSeq mRNA ID]], Table6['#name])), 0), 1)</f>
        <v>#N/A</v>
      </c>
      <c r="X739" s="43"/>
      <c r="Y739" s="43"/>
      <c r="Z739" t="s">
        <v>5561</v>
      </c>
      <c r="AA739" t="s">
        <v>5562</v>
      </c>
      <c r="AB739">
        <v>138</v>
      </c>
      <c r="AC739" t="s">
        <v>5548</v>
      </c>
      <c r="AD739" t="s">
        <v>27</v>
      </c>
      <c r="AE739" t="s">
        <v>10445</v>
      </c>
      <c r="AH739" t="s">
        <v>19685</v>
      </c>
      <c r="AI739" t="s">
        <v>5884</v>
      </c>
      <c r="AJ739">
        <v>4780</v>
      </c>
    </row>
    <row r="740" spans="8:36" hidden="1" x14ac:dyDescent="0.3">
      <c r="H740" t="s">
        <v>1754</v>
      </c>
      <c r="I740" t="s">
        <v>1834</v>
      </c>
      <c r="J740" t="s">
        <v>1835</v>
      </c>
      <c r="L740">
        <v>562</v>
      </c>
      <c r="M740" t="s">
        <v>27</v>
      </c>
      <c r="N740" t="s">
        <v>1836</v>
      </c>
      <c r="Q740">
        <v>275</v>
      </c>
      <c r="R740" t="s">
        <v>96</v>
      </c>
      <c r="S740" t="s">
        <v>96</v>
      </c>
      <c r="T740" t="str">
        <f>IF(Transcripts[[#This Row],[List?]]="Y", Transcripts[[#This Row],[RefSeq mRNA ID]]&amp;IF(Transcripts[[#This Row],[Preferred?]]="Y", " (Preferred)", ""), "")</f>
        <v/>
      </c>
      <c r="V740" s="43" t="s">
        <v>18421</v>
      </c>
      <c r="W740" s="43" t="e">
        <f t="array" ref="W740">INDEX(Table6[#Data], MATCH(1, ISNUMBER(SEARCH(Transcripts[[#This Row],[RefSeq mRNA ID]], Table6['#name])), 0), 1)</f>
        <v>#N/A</v>
      </c>
      <c r="X740" s="43"/>
      <c r="Y740" s="43"/>
      <c r="Z740" t="s">
        <v>5656</v>
      </c>
      <c r="AC740" t="s">
        <v>5548</v>
      </c>
      <c r="AD740" t="s">
        <v>27</v>
      </c>
      <c r="AE740" t="s">
        <v>5656</v>
      </c>
      <c r="AH740" t="s">
        <v>19686</v>
      </c>
      <c r="AI740" t="s">
        <v>5884</v>
      </c>
      <c r="AJ740">
        <v>4780</v>
      </c>
    </row>
    <row r="741" spans="8:36" hidden="1" x14ac:dyDescent="0.3">
      <c r="H741" t="s">
        <v>1754</v>
      </c>
      <c r="I741" t="s">
        <v>1849</v>
      </c>
      <c r="J741" t="s">
        <v>1850</v>
      </c>
      <c r="L741">
        <v>487</v>
      </c>
      <c r="M741" t="s">
        <v>27</v>
      </c>
      <c r="N741" t="s">
        <v>1851</v>
      </c>
      <c r="Q741">
        <v>225</v>
      </c>
      <c r="R741" t="s">
        <v>96</v>
      </c>
      <c r="S741" t="s">
        <v>96</v>
      </c>
      <c r="T741" t="str">
        <f>IF(Transcripts[[#This Row],[List?]]="Y", Transcripts[[#This Row],[RefSeq mRNA ID]]&amp;IF(Transcripts[[#This Row],[Preferred?]]="Y", " (Preferred)", ""), "")</f>
        <v/>
      </c>
      <c r="V741" s="43" t="s">
        <v>18421</v>
      </c>
      <c r="W741" s="43" t="e">
        <f t="array" ref="W741">INDEX(Table6[#Data], MATCH(1, ISNUMBER(SEARCH(Transcripts[[#This Row],[RefSeq mRNA ID]], Table6['#name])), 0), 1)</f>
        <v>#N/A</v>
      </c>
      <c r="X741" s="43"/>
      <c r="Y741" s="43"/>
      <c r="Z741" t="s">
        <v>5570</v>
      </c>
      <c r="AA741" t="s">
        <v>5571</v>
      </c>
      <c r="AB741">
        <v>168</v>
      </c>
      <c r="AC741" t="s">
        <v>5548</v>
      </c>
      <c r="AD741" t="s">
        <v>27</v>
      </c>
      <c r="AE741" t="s">
        <v>10446</v>
      </c>
      <c r="AH741" t="s">
        <v>19687</v>
      </c>
      <c r="AI741" t="s">
        <v>5884</v>
      </c>
      <c r="AJ741">
        <v>4780</v>
      </c>
    </row>
    <row r="742" spans="8:36" hidden="1" x14ac:dyDescent="0.3">
      <c r="H742" t="s">
        <v>1754</v>
      </c>
      <c r="I742" t="s">
        <v>1831</v>
      </c>
      <c r="J742" t="s">
        <v>1832</v>
      </c>
      <c r="L742">
        <v>565</v>
      </c>
      <c r="M742" t="s">
        <v>27</v>
      </c>
      <c r="N742" t="s">
        <v>1833</v>
      </c>
      <c r="Q742">
        <v>213</v>
      </c>
      <c r="R742" t="s">
        <v>96</v>
      </c>
      <c r="S742" t="s">
        <v>96</v>
      </c>
      <c r="T742" t="str">
        <f>IF(Transcripts[[#This Row],[List?]]="Y", Transcripts[[#This Row],[RefSeq mRNA ID]]&amp;IF(Transcripts[[#This Row],[Preferred?]]="Y", " (Preferred)", ""), "")</f>
        <v/>
      </c>
      <c r="V742" s="43" t="s">
        <v>18421</v>
      </c>
      <c r="W742" s="43" t="e">
        <f t="array" ref="W742">INDEX(Table6[#Data], MATCH(1, ISNUMBER(SEARCH(Transcripts[[#This Row],[RefSeq mRNA ID]], Table6['#name])), 0), 1)</f>
        <v>#N/A</v>
      </c>
      <c r="X742" s="43"/>
      <c r="Y742" s="43"/>
      <c r="Z742" t="s">
        <v>5644</v>
      </c>
      <c r="AC742" t="s">
        <v>5548</v>
      </c>
      <c r="AD742" t="s">
        <v>27</v>
      </c>
      <c r="AE742" t="s">
        <v>5644</v>
      </c>
      <c r="AH742" t="s">
        <v>19688</v>
      </c>
      <c r="AI742" t="s">
        <v>5928</v>
      </c>
      <c r="AJ742">
        <v>4792</v>
      </c>
    </row>
    <row r="743" spans="8:36" hidden="1" x14ac:dyDescent="0.3">
      <c r="H743" t="s">
        <v>1754</v>
      </c>
      <c r="I743" t="s">
        <v>1758</v>
      </c>
      <c r="J743" t="s">
        <v>1759</v>
      </c>
      <c r="L743">
        <v>869</v>
      </c>
      <c r="M743" t="s">
        <v>187</v>
      </c>
      <c r="N743" t="s">
        <v>1760</v>
      </c>
      <c r="Q743">
        <v>168</v>
      </c>
      <c r="R743" t="s">
        <v>96</v>
      </c>
      <c r="S743" t="s">
        <v>96</v>
      </c>
      <c r="T743" t="str">
        <f>IF(Transcripts[[#This Row],[List?]]="Y", Transcripts[[#This Row],[RefSeq mRNA ID]]&amp;IF(Transcripts[[#This Row],[Preferred?]]="Y", " (Preferred)", ""), "")</f>
        <v/>
      </c>
      <c r="V743" s="43" t="s">
        <v>18421</v>
      </c>
      <c r="W743" s="43" t="e">
        <f t="array" ref="W743">INDEX(Table6[#Data], MATCH(1, ISNUMBER(SEARCH(Transcripts[[#This Row],[RefSeq mRNA ID]], Table6['#name])), 0), 1)</f>
        <v>#N/A</v>
      </c>
      <c r="X743" s="43"/>
      <c r="Y743" s="43"/>
      <c r="Z743" t="s">
        <v>5642</v>
      </c>
      <c r="AC743" t="s">
        <v>5548</v>
      </c>
      <c r="AD743" t="s">
        <v>27</v>
      </c>
      <c r="AE743" t="s">
        <v>5642</v>
      </c>
      <c r="AH743" t="s">
        <v>19689</v>
      </c>
      <c r="AI743" t="s">
        <v>5956</v>
      </c>
      <c r="AJ743">
        <v>7080</v>
      </c>
    </row>
    <row r="744" spans="8:36" hidden="1" x14ac:dyDescent="0.3">
      <c r="H744" t="s">
        <v>1754</v>
      </c>
      <c r="I744" t="s">
        <v>1816</v>
      </c>
      <c r="J744" t="s">
        <v>1817</v>
      </c>
      <c r="L744">
        <v>589</v>
      </c>
      <c r="M744" t="s">
        <v>27</v>
      </c>
      <c r="N744" t="s">
        <v>1818</v>
      </c>
      <c r="Q744">
        <v>152</v>
      </c>
      <c r="R744" t="s">
        <v>96</v>
      </c>
      <c r="S744" t="s">
        <v>96</v>
      </c>
      <c r="T744" t="str">
        <f>IF(Transcripts[[#This Row],[List?]]="Y", Transcripts[[#This Row],[RefSeq mRNA ID]]&amp;IF(Transcripts[[#This Row],[Preferred?]]="Y", " (Preferred)", ""), "")</f>
        <v/>
      </c>
      <c r="V744" s="43" t="s">
        <v>18421</v>
      </c>
      <c r="W744" s="43" t="e">
        <f t="array" ref="W744">INDEX(Table6[#Data], MATCH(1, ISNUMBER(SEARCH(Transcripts[[#This Row],[RefSeq mRNA ID]], Table6['#name])), 0), 1)</f>
        <v>#N/A</v>
      </c>
      <c r="X744" s="43"/>
      <c r="Y744" s="43"/>
      <c r="Z744" t="s">
        <v>5638</v>
      </c>
      <c r="AC744" t="s">
        <v>5548</v>
      </c>
      <c r="AD744" t="s">
        <v>27</v>
      </c>
      <c r="AE744" t="s">
        <v>5638</v>
      </c>
      <c r="AH744" t="s">
        <v>19690</v>
      </c>
      <c r="AI744" t="s">
        <v>5956</v>
      </c>
      <c r="AJ744">
        <v>7080</v>
      </c>
    </row>
    <row r="745" spans="8:36" hidden="1" x14ac:dyDescent="0.3">
      <c r="H745" t="s">
        <v>1754</v>
      </c>
      <c r="I745" t="s">
        <v>1858</v>
      </c>
      <c r="J745" t="s">
        <v>1859</v>
      </c>
      <c r="L745">
        <v>390</v>
      </c>
      <c r="M745" t="s">
        <v>27</v>
      </c>
      <c r="N745" t="s">
        <v>1860</v>
      </c>
      <c r="Q745">
        <v>152</v>
      </c>
      <c r="R745" t="s">
        <v>96</v>
      </c>
      <c r="S745" t="s">
        <v>96</v>
      </c>
      <c r="T745" t="str">
        <f>IF(Transcripts[[#This Row],[List?]]="Y", Transcripts[[#This Row],[RefSeq mRNA ID]]&amp;IF(Transcripts[[#This Row],[Preferred?]]="Y", " (Preferred)", ""), "")</f>
        <v/>
      </c>
      <c r="V745" s="43" t="s">
        <v>18421</v>
      </c>
      <c r="W745" s="43" t="e">
        <f t="array" ref="W745">INDEX(Table6[#Data], MATCH(1, ISNUMBER(SEARCH(Transcripts[[#This Row],[RefSeq mRNA ID]], Table6['#name])), 0), 1)</f>
        <v>#N/A</v>
      </c>
      <c r="X745" s="43"/>
      <c r="Y745" s="43"/>
      <c r="Z745" t="s">
        <v>5640</v>
      </c>
      <c r="AC745" t="s">
        <v>5548</v>
      </c>
      <c r="AD745" t="s">
        <v>27</v>
      </c>
      <c r="AE745" t="s">
        <v>5640</v>
      </c>
      <c r="AH745" t="s">
        <v>19691</v>
      </c>
      <c r="AI745" t="s">
        <v>18003</v>
      </c>
      <c r="AJ745">
        <v>4842</v>
      </c>
    </row>
    <row r="746" spans="8:36" hidden="1" x14ac:dyDescent="0.3">
      <c r="H746" t="s">
        <v>1754</v>
      </c>
      <c r="I746" t="s">
        <v>1828</v>
      </c>
      <c r="J746" t="s">
        <v>1829</v>
      </c>
      <c r="L746">
        <v>568</v>
      </c>
      <c r="M746" t="s">
        <v>27</v>
      </c>
      <c r="N746" t="s">
        <v>1830</v>
      </c>
      <c r="Q746">
        <v>122</v>
      </c>
      <c r="R746" t="s">
        <v>96</v>
      </c>
      <c r="S746" t="s">
        <v>96</v>
      </c>
      <c r="T746" t="str">
        <f>IF(Transcripts[[#This Row],[List?]]="Y", Transcripts[[#This Row],[RefSeq mRNA ID]]&amp;IF(Transcripts[[#This Row],[Preferred?]]="Y", " (Preferred)", ""), "")</f>
        <v/>
      </c>
      <c r="V746" s="43" t="s">
        <v>18421</v>
      </c>
      <c r="W746" s="43" t="e">
        <f t="array" ref="W746">INDEX(Table6[#Data], MATCH(1, ISNUMBER(SEARCH(Transcripts[[#This Row],[RefSeq mRNA ID]], Table6['#name])), 0), 1)</f>
        <v>#N/A</v>
      </c>
      <c r="X746" s="43"/>
      <c r="Y746" s="43"/>
      <c r="Z746" t="s">
        <v>5654</v>
      </c>
      <c r="AC746" t="s">
        <v>5548</v>
      </c>
      <c r="AD746" t="s">
        <v>27</v>
      </c>
      <c r="AE746" t="s">
        <v>5654</v>
      </c>
      <c r="AH746" t="s">
        <v>19692</v>
      </c>
      <c r="AI746" t="s">
        <v>18003</v>
      </c>
      <c r="AJ746">
        <v>4842</v>
      </c>
    </row>
    <row r="747" spans="8:36" hidden="1" x14ac:dyDescent="0.3">
      <c r="H747" t="s">
        <v>1754</v>
      </c>
      <c r="I747" t="s">
        <v>1843</v>
      </c>
      <c r="J747" t="s">
        <v>1844</v>
      </c>
      <c r="L747">
        <v>554</v>
      </c>
      <c r="M747" t="s">
        <v>27</v>
      </c>
      <c r="N747" t="s">
        <v>1845</v>
      </c>
      <c r="Q747">
        <v>118</v>
      </c>
      <c r="R747" t="s">
        <v>96</v>
      </c>
      <c r="S747" t="s">
        <v>96</v>
      </c>
      <c r="T747" t="str">
        <f>IF(Transcripts[[#This Row],[List?]]="Y", Transcripts[[#This Row],[RefSeq mRNA ID]]&amp;IF(Transcripts[[#This Row],[Preferred?]]="Y", " (Preferred)", ""), "")</f>
        <v/>
      </c>
      <c r="V747" s="43" t="s">
        <v>18421</v>
      </c>
      <c r="W747" s="43" t="e">
        <f t="array" ref="W747">INDEX(Table6[#Data], MATCH(1, ISNUMBER(SEARCH(Transcripts[[#This Row],[RefSeq mRNA ID]], Table6['#name])), 0), 1)</f>
        <v>#N/A</v>
      </c>
      <c r="X747" s="43"/>
      <c r="Y747" s="43"/>
      <c r="Z747" t="s">
        <v>5646</v>
      </c>
      <c r="AC747" t="s">
        <v>5548</v>
      </c>
      <c r="AD747" t="s">
        <v>27</v>
      </c>
      <c r="AE747" t="s">
        <v>5646</v>
      </c>
      <c r="AH747" t="s">
        <v>19693</v>
      </c>
      <c r="AI747" t="s">
        <v>18003</v>
      </c>
      <c r="AJ747">
        <v>4842</v>
      </c>
    </row>
    <row r="748" spans="8:36" hidden="1" x14ac:dyDescent="0.3">
      <c r="H748" t="s">
        <v>1754</v>
      </c>
      <c r="I748" t="s">
        <v>1755</v>
      </c>
      <c r="J748" t="s">
        <v>1756</v>
      </c>
      <c r="L748">
        <v>2741</v>
      </c>
      <c r="M748" t="s">
        <v>187</v>
      </c>
      <c r="N748" t="s">
        <v>1757</v>
      </c>
      <c r="Q748">
        <v>114</v>
      </c>
      <c r="R748" t="s">
        <v>96</v>
      </c>
      <c r="S748" t="s">
        <v>96</v>
      </c>
      <c r="T748" t="str">
        <f>IF(Transcripts[[#This Row],[List?]]="Y", Transcripts[[#This Row],[RefSeq mRNA ID]]&amp;IF(Transcripts[[#This Row],[Preferred?]]="Y", " (Preferred)", ""), "")</f>
        <v/>
      </c>
      <c r="V748" s="43" t="s">
        <v>18421</v>
      </c>
      <c r="W748" s="43" t="e">
        <f t="array" ref="W748">INDEX(Table6[#Data], MATCH(1, ISNUMBER(SEARCH(Transcripts[[#This Row],[RefSeq mRNA ID]], Table6['#name])), 0), 1)</f>
        <v>#N/A</v>
      </c>
      <c r="X748" s="43"/>
      <c r="Y748" s="43"/>
      <c r="Z748" t="s">
        <v>5652</v>
      </c>
      <c r="AC748" t="s">
        <v>5548</v>
      </c>
      <c r="AD748" t="s">
        <v>27</v>
      </c>
      <c r="AE748" t="s">
        <v>5652</v>
      </c>
      <c r="AH748" t="s">
        <v>19694</v>
      </c>
      <c r="AI748" t="s">
        <v>18003</v>
      </c>
      <c r="AJ748">
        <v>4842</v>
      </c>
    </row>
    <row r="749" spans="8:36" hidden="1" x14ac:dyDescent="0.3">
      <c r="H749" t="s">
        <v>1754</v>
      </c>
      <c r="I749" t="s">
        <v>1840</v>
      </c>
      <c r="J749" t="s">
        <v>1841</v>
      </c>
      <c r="L749">
        <v>557</v>
      </c>
      <c r="M749" t="s">
        <v>27</v>
      </c>
      <c r="N749" t="s">
        <v>1842</v>
      </c>
      <c r="Q749">
        <v>110</v>
      </c>
      <c r="R749" t="s">
        <v>96</v>
      </c>
      <c r="S749" t="s">
        <v>96</v>
      </c>
      <c r="T749" t="str">
        <f>IF(Transcripts[[#This Row],[List?]]="Y", Transcripts[[#This Row],[RefSeq mRNA ID]]&amp;IF(Transcripts[[#This Row],[Preferred?]]="Y", " (Preferred)", ""), "")</f>
        <v/>
      </c>
      <c r="V749" s="43" t="s">
        <v>18421</v>
      </c>
      <c r="W749" s="43" t="e">
        <f t="array" ref="W749">INDEX(Table6[#Data], MATCH(1, ISNUMBER(SEARCH(Transcripts[[#This Row],[RefSeq mRNA ID]], Table6['#name])), 0), 1)</f>
        <v>#N/A</v>
      </c>
      <c r="X749" s="43"/>
      <c r="Y749" s="43"/>
      <c r="Z749" t="s">
        <v>5660</v>
      </c>
      <c r="AC749" t="s">
        <v>5548</v>
      </c>
      <c r="AD749" t="s">
        <v>27</v>
      </c>
      <c r="AE749" t="s">
        <v>5660</v>
      </c>
      <c r="AH749" t="s">
        <v>19695</v>
      </c>
      <c r="AI749" t="s">
        <v>101</v>
      </c>
      <c r="AJ749">
        <v>4851</v>
      </c>
    </row>
    <row r="750" spans="8:36" hidden="1" x14ac:dyDescent="0.3">
      <c r="H750" t="s">
        <v>1754</v>
      </c>
      <c r="I750" t="s">
        <v>1804</v>
      </c>
      <c r="J750" t="s">
        <v>1805</v>
      </c>
      <c r="L750">
        <v>710</v>
      </c>
      <c r="M750" t="s">
        <v>27</v>
      </c>
      <c r="N750" t="s">
        <v>1806</v>
      </c>
      <c r="Q750">
        <v>96</v>
      </c>
      <c r="R750" t="s">
        <v>96</v>
      </c>
      <c r="S750" t="s">
        <v>96</v>
      </c>
      <c r="T750" t="str">
        <f>IF(Transcripts[[#This Row],[List?]]="Y", Transcripts[[#This Row],[RefSeq mRNA ID]]&amp;IF(Transcripts[[#This Row],[Preferred?]]="Y", " (Preferred)", ""), "")</f>
        <v/>
      </c>
      <c r="V750" s="43" t="s">
        <v>18421</v>
      </c>
      <c r="W750" s="43" t="e">
        <f t="array" ref="W750">INDEX(Table6[#Data], MATCH(1, ISNUMBER(SEARCH(Transcripts[[#This Row],[RefSeq mRNA ID]], Table6['#name])), 0), 1)</f>
        <v>#N/A</v>
      </c>
      <c r="X750" s="43"/>
      <c r="Y750" s="43"/>
      <c r="Z750" t="s">
        <v>5623</v>
      </c>
      <c r="AA750" t="s">
        <v>5624</v>
      </c>
      <c r="AB750">
        <v>282</v>
      </c>
      <c r="AC750" t="s">
        <v>5548</v>
      </c>
      <c r="AD750" t="s">
        <v>27</v>
      </c>
      <c r="AE750" t="s">
        <v>10447</v>
      </c>
      <c r="AH750" t="s">
        <v>19696</v>
      </c>
      <c r="AI750" t="s">
        <v>5982</v>
      </c>
      <c r="AJ750">
        <v>4853</v>
      </c>
    </row>
    <row r="751" spans="8:36" hidden="1" x14ac:dyDescent="0.3">
      <c r="H751" t="s">
        <v>1754</v>
      </c>
      <c r="I751" t="s">
        <v>1761</v>
      </c>
      <c r="J751" t="s">
        <v>1762</v>
      </c>
      <c r="L751">
        <v>544</v>
      </c>
      <c r="M751" t="s">
        <v>187</v>
      </c>
      <c r="N751" t="s">
        <v>1763</v>
      </c>
      <c r="Q751">
        <v>67</v>
      </c>
      <c r="R751" t="s">
        <v>96</v>
      </c>
      <c r="S751" t="s">
        <v>96</v>
      </c>
      <c r="T751" t="str">
        <f>IF(Transcripts[[#This Row],[List?]]="Y", Transcripts[[#This Row],[RefSeq mRNA ID]]&amp;IF(Transcripts[[#This Row],[Preferred?]]="Y", " (Preferred)", ""), "")</f>
        <v/>
      </c>
      <c r="V751" s="43" t="s">
        <v>18421</v>
      </c>
      <c r="W751" s="43" t="e">
        <f t="array" ref="W751">INDEX(Table6[#Data], MATCH(1, ISNUMBER(SEARCH(Transcripts[[#This Row],[RefSeq mRNA ID]], Table6['#name])), 0), 1)</f>
        <v>#N/A</v>
      </c>
      <c r="X751" s="43"/>
      <c r="Y751" s="43"/>
      <c r="Z751" t="s">
        <v>5658</v>
      </c>
      <c r="AC751" t="s">
        <v>5548</v>
      </c>
      <c r="AD751" t="s">
        <v>27</v>
      </c>
      <c r="AE751" t="s">
        <v>5658</v>
      </c>
      <c r="AH751" t="s">
        <v>19697</v>
      </c>
      <c r="AI751" t="s">
        <v>5982</v>
      </c>
      <c r="AJ751">
        <v>4853</v>
      </c>
    </row>
    <row r="752" spans="8:36" hidden="1" x14ac:dyDescent="0.3">
      <c r="H752" t="s">
        <v>1754</v>
      </c>
      <c r="I752" t="s">
        <v>1837</v>
      </c>
      <c r="J752" t="s">
        <v>1838</v>
      </c>
      <c r="L752">
        <v>560</v>
      </c>
      <c r="M752" t="s">
        <v>27</v>
      </c>
      <c r="N752" t="s">
        <v>1839</v>
      </c>
      <c r="Q752">
        <v>61</v>
      </c>
      <c r="R752" t="s">
        <v>96</v>
      </c>
      <c r="S752" t="s">
        <v>96</v>
      </c>
      <c r="T752" t="str">
        <f>IF(Transcripts[[#This Row],[List?]]="Y", Transcripts[[#This Row],[RefSeq mRNA ID]]&amp;IF(Transcripts[[#This Row],[Preferred?]]="Y", " (Preferred)", ""), "")</f>
        <v/>
      </c>
      <c r="V752" s="43" t="s">
        <v>18421</v>
      </c>
      <c r="W752" s="43" t="e">
        <f t="array" ref="W752">INDEX(Table6[#Data], MATCH(1, ISNUMBER(SEARCH(Transcripts[[#This Row],[RefSeq mRNA ID]], Table6['#name])), 0), 1)</f>
        <v>#N/A</v>
      </c>
      <c r="X752" s="43"/>
      <c r="Y752" s="43"/>
      <c r="Z752" t="s">
        <v>5617</v>
      </c>
      <c r="AA752" t="s">
        <v>5618</v>
      </c>
      <c r="AB752">
        <v>693</v>
      </c>
      <c r="AC752" t="s">
        <v>5548</v>
      </c>
      <c r="AD752" t="s">
        <v>27</v>
      </c>
      <c r="AE752" t="s">
        <v>10448</v>
      </c>
      <c r="AH752" t="s">
        <v>19698</v>
      </c>
      <c r="AI752" t="s">
        <v>5998</v>
      </c>
      <c r="AJ752">
        <v>4854</v>
      </c>
    </row>
    <row r="753" spans="8:36" hidden="1" x14ac:dyDescent="0.3">
      <c r="H753" t="s">
        <v>1754</v>
      </c>
      <c r="I753" t="s">
        <v>1767</v>
      </c>
      <c r="L753">
        <v>589</v>
      </c>
      <c r="M753" t="s">
        <v>193</v>
      </c>
      <c r="N753" t="s">
        <v>1768</v>
      </c>
      <c r="Q753">
        <v>0</v>
      </c>
      <c r="R753" t="s">
        <v>96</v>
      </c>
      <c r="S753" t="s">
        <v>96</v>
      </c>
      <c r="T753" t="str">
        <f>IF(Transcripts[[#This Row],[List?]]="Y", Transcripts[[#This Row],[RefSeq mRNA ID]]&amp;IF(Transcripts[[#This Row],[Preferred?]]="Y", " (Preferred)", ""), "")</f>
        <v/>
      </c>
      <c r="V753" s="43" t="s">
        <v>18421</v>
      </c>
      <c r="W753" s="43" t="e">
        <f t="array" ref="W753">INDEX(Table6[#Data], MATCH(1, ISNUMBER(SEARCH(Transcripts[[#This Row],[RefSeq mRNA ID]], Table6['#name])), 0), 1)</f>
        <v>#N/A</v>
      </c>
      <c r="X753" s="43"/>
      <c r="Y753" s="43"/>
      <c r="Z753" t="s">
        <v>5576</v>
      </c>
      <c r="AA753" t="s">
        <v>5577</v>
      </c>
      <c r="AB753">
        <v>1650</v>
      </c>
      <c r="AC753" t="s">
        <v>5548</v>
      </c>
      <c r="AD753" t="s">
        <v>27</v>
      </c>
      <c r="AE753" t="s">
        <v>10449</v>
      </c>
      <c r="AH753" t="s">
        <v>19699</v>
      </c>
      <c r="AI753" t="s">
        <v>6016</v>
      </c>
      <c r="AJ753">
        <v>4863</v>
      </c>
    </row>
    <row r="754" spans="8:36" hidden="1" x14ac:dyDescent="0.3">
      <c r="H754" t="s">
        <v>1754</v>
      </c>
      <c r="I754" t="s">
        <v>1769</v>
      </c>
      <c r="L754">
        <v>579</v>
      </c>
      <c r="M754" t="s">
        <v>193</v>
      </c>
      <c r="N754" t="s">
        <v>1770</v>
      </c>
      <c r="Q754">
        <v>0</v>
      </c>
      <c r="R754" t="s">
        <v>96</v>
      </c>
      <c r="S754" t="s">
        <v>96</v>
      </c>
      <c r="T754" t="str">
        <f>IF(Transcripts[[#This Row],[List?]]="Y", Transcripts[[#This Row],[RefSeq mRNA ID]]&amp;IF(Transcripts[[#This Row],[Preferred?]]="Y", " (Preferred)", ""), "")</f>
        <v/>
      </c>
      <c r="V754" s="43" t="s">
        <v>18421</v>
      </c>
      <c r="W754" s="43" t="e">
        <f t="array" ref="W754">INDEX(Table6[#Data], MATCH(1, ISNUMBER(SEARCH(Transcripts[[#This Row],[RefSeq mRNA ID]], Table6['#name])), 0), 1)</f>
        <v>#N/A</v>
      </c>
      <c r="X754" s="43"/>
      <c r="Y754" s="43"/>
      <c r="Z754" t="s">
        <v>5595</v>
      </c>
      <c r="AA754" t="s">
        <v>5596</v>
      </c>
      <c r="AB754">
        <v>1599</v>
      </c>
      <c r="AC754" t="s">
        <v>5548</v>
      </c>
      <c r="AD754" t="s">
        <v>27</v>
      </c>
      <c r="AE754" t="s">
        <v>10450</v>
      </c>
      <c r="AH754" t="s">
        <v>19700</v>
      </c>
      <c r="AI754" t="s">
        <v>6016</v>
      </c>
      <c r="AJ754">
        <v>4863</v>
      </c>
    </row>
    <row r="755" spans="8:36" hidden="1" x14ac:dyDescent="0.3">
      <c r="H755" t="s">
        <v>1754</v>
      </c>
      <c r="I755" t="s">
        <v>1771</v>
      </c>
      <c r="L755">
        <v>568</v>
      </c>
      <c r="M755" t="s">
        <v>193</v>
      </c>
      <c r="N755" t="s">
        <v>1772</v>
      </c>
      <c r="Q755">
        <v>0</v>
      </c>
      <c r="R755" t="s">
        <v>96</v>
      </c>
      <c r="S755" t="s">
        <v>96</v>
      </c>
      <c r="T755" t="str">
        <f>IF(Transcripts[[#This Row],[List?]]="Y", Transcripts[[#This Row],[RefSeq mRNA ID]]&amp;IF(Transcripts[[#This Row],[Preferred?]]="Y", " (Preferred)", ""), "")</f>
        <v/>
      </c>
      <c r="V755" s="43" t="s">
        <v>18421</v>
      </c>
      <c r="W755" s="43" t="e">
        <f t="array" ref="W755">INDEX(Table6[#Data], MATCH(1, ISNUMBER(SEARCH(Transcripts[[#This Row],[RefSeq mRNA ID]], Table6['#name])), 0), 1)</f>
        <v>#N/A</v>
      </c>
      <c r="X755" s="43"/>
      <c r="Y755" s="43"/>
      <c r="Z755" t="s">
        <v>3431</v>
      </c>
      <c r="AA755" t="s">
        <v>3432</v>
      </c>
      <c r="AB755">
        <v>2466</v>
      </c>
      <c r="AC755" t="s">
        <v>3419</v>
      </c>
      <c r="AD755" t="s">
        <v>27</v>
      </c>
      <c r="AE755" t="s">
        <v>10451</v>
      </c>
      <c r="AH755" t="s">
        <v>19701</v>
      </c>
      <c r="AI755" t="s">
        <v>19</v>
      </c>
      <c r="AJ755">
        <v>4869</v>
      </c>
    </row>
    <row r="756" spans="8:36" hidden="1" x14ac:dyDescent="0.3">
      <c r="H756" t="s">
        <v>1754</v>
      </c>
      <c r="I756" t="s">
        <v>1773</v>
      </c>
      <c r="L756">
        <v>557</v>
      </c>
      <c r="M756" t="s">
        <v>193</v>
      </c>
      <c r="N756" t="s">
        <v>1774</v>
      </c>
      <c r="Q756">
        <v>0</v>
      </c>
      <c r="R756" t="s">
        <v>96</v>
      </c>
      <c r="S756" t="s">
        <v>96</v>
      </c>
      <c r="T756" t="str">
        <f>IF(Transcripts[[#This Row],[List?]]="Y", Transcripts[[#This Row],[RefSeq mRNA ID]]&amp;IF(Transcripts[[#This Row],[Preferred?]]="Y", " (Preferred)", ""), "")</f>
        <v/>
      </c>
      <c r="V756" s="43" t="s">
        <v>18421</v>
      </c>
      <c r="W756" s="43" t="e">
        <f t="array" ref="W756">INDEX(Table6[#Data], MATCH(1, ISNUMBER(SEARCH(Transcripts[[#This Row],[RefSeq mRNA ID]], Table6['#name])), 0), 1)</f>
        <v>#N/A</v>
      </c>
      <c r="X756" s="43"/>
      <c r="Y756" s="43"/>
      <c r="Z756" t="s">
        <v>3435</v>
      </c>
      <c r="AA756" t="s">
        <v>3436</v>
      </c>
      <c r="AB756">
        <v>1782</v>
      </c>
      <c r="AC756" t="s">
        <v>3419</v>
      </c>
      <c r="AD756" t="s">
        <v>27</v>
      </c>
      <c r="AE756" t="s">
        <v>10452</v>
      </c>
      <c r="AH756" t="s">
        <v>19702</v>
      </c>
      <c r="AI756" t="s">
        <v>19</v>
      </c>
      <c r="AJ756">
        <v>4869</v>
      </c>
    </row>
    <row r="757" spans="8:36" hidden="1" x14ac:dyDescent="0.3">
      <c r="H757" t="s">
        <v>1754</v>
      </c>
      <c r="I757" t="s">
        <v>1775</v>
      </c>
      <c r="L757">
        <v>548</v>
      </c>
      <c r="M757" t="s">
        <v>193</v>
      </c>
      <c r="N757" t="s">
        <v>1776</v>
      </c>
      <c r="Q757">
        <v>0</v>
      </c>
      <c r="R757" t="s">
        <v>96</v>
      </c>
      <c r="S757" t="s">
        <v>96</v>
      </c>
      <c r="T757" t="str">
        <f>IF(Transcripts[[#This Row],[List?]]="Y", Transcripts[[#This Row],[RefSeq mRNA ID]]&amp;IF(Transcripts[[#This Row],[Preferred?]]="Y", " (Preferred)", ""), "")</f>
        <v/>
      </c>
      <c r="V757" s="43" t="s">
        <v>18421</v>
      </c>
      <c r="W757" s="43" t="e">
        <f t="array" ref="W757">INDEX(Table6[#Data], MATCH(1, ISNUMBER(SEARCH(Transcripts[[#This Row],[RefSeq mRNA ID]], Table6['#name])), 0), 1)</f>
        <v>#N/A</v>
      </c>
      <c r="X757" s="43"/>
      <c r="Y757" s="43"/>
      <c r="Z757" t="s">
        <v>3446</v>
      </c>
      <c r="AA757" t="s">
        <v>3447</v>
      </c>
      <c r="AB757">
        <v>2115</v>
      </c>
      <c r="AC757" t="s">
        <v>3419</v>
      </c>
      <c r="AD757" t="s">
        <v>27</v>
      </c>
      <c r="AE757" t="s">
        <v>10453</v>
      </c>
      <c r="AH757" t="s">
        <v>19703</v>
      </c>
      <c r="AI757" t="s">
        <v>19</v>
      </c>
      <c r="AJ757">
        <v>4869</v>
      </c>
    </row>
    <row r="758" spans="8:36" hidden="1" x14ac:dyDescent="0.3">
      <c r="H758" t="s">
        <v>1754</v>
      </c>
      <c r="I758" t="s">
        <v>1777</v>
      </c>
      <c r="L758">
        <v>224</v>
      </c>
      <c r="M758" t="s">
        <v>193</v>
      </c>
      <c r="N758" t="s">
        <v>1778</v>
      </c>
      <c r="Q758">
        <v>0</v>
      </c>
      <c r="R758" t="s">
        <v>96</v>
      </c>
      <c r="S758" t="s">
        <v>96</v>
      </c>
      <c r="T758" t="str">
        <f>IF(Transcripts[[#This Row],[List?]]="Y", Transcripts[[#This Row],[RefSeq mRNA ID]]&amp;IF(Transcripts[[#This Row],[Preferred?]]="Y", " (Preferred)", ""), "")</f>
        <v/>
      </c>
      <c r="V758" s="43" t="s">
        <v>18421</v>
      </c>
      <c r="W758" s="43" t="e">
        <f t="array" ref="W758">INDEX(Table6[#Data], MATCH(1, ISNUMBER(SEARCH(Transcripts[[#This Row],[RefSeq mRNA ID]], Table6['#name])), 0), 1)</f>
        <v>#N/A</v>
      </c>
      <c r="X758" s="43"/>
      <c r="Y758" s="43"/>
      <c r="Z758" t="s">
        <v>3450</v>
      </c>
      <c r="AA758" t="s">
        <v>3451</v>
      </c>
      <c r="AB758">
        <v>2118</v>
      </c>
      <c r="AC758" t="s">
        <v>3419</v>
      </c>
      <c r="AD758" t="s">
        <v>27</v>
      </c>
      <c r="AE758" t="s">
        <v>10454</v>
      </c>
      <c r="AH758" t="s">
        <v>18856</v>
      </c>
      <c r="AI758" t="s">
        <v>20</v>
      </c>
      <c r="AJ758">
        <v>4893</v>
      </c>
    </row>
    <row r="759" spans="8:36" hidden="1" x14ac:dyDescent="0.3">
      <c r="H759" t="s">
        <v>1754</v>
      </c>
      <c r="I759" t="s">
        <v>1861</v>
      </c>
      <c r="L759">
        <v>2044</v>
      </c>
      <c r="M759" t="s">
        <v>210</v>
      </c>
      <c r="N759" t="s">
        <v>1862</v>
      </c>
      <c r="Q759">
        <v>0</v>
      </c>
      <c r="R759" t="s">
        <v>96</v>
      </c>
      <c r="S759" t="s">
        <v>96</v>
      </c>
      <c r="T759" t="str">
        <f>IF(Transcripts[[#This Row],[List?]]="Y", Transcripts[[#This Row],[RefSeq mRNA ID]]&amp;IF(Transcripts[[#This Row],[Preferred?]]="Y", " (Preferred)", ""), "")</f>
        <v/>
      </c>
      <c r="V759" s="43" t="s">
        <v>18421</v>
      </c>
      <c r="W759" s="43" t="e">
        <f t="array" ref="W759">INDEX(Table6[#Data], MATCH(1, ISNUMBER(SEARCH(Transcripts[[#This Row],[RefSeq mRNA ID]], Table6['#name])), 0), 1)</f>
        <v>#N/A</v>
      </c>
      <c r="X759" s="43"/>
      <c r="Y759" s="43"/>
      <c r="Z759" t="s">
        <v>3420</v>
      </c>
      <c r="AA759" t="s">
        <v>3421</v>
      </c>
      <c r="AB759">
        <v>756</v>
      </c>
      <c r="AC759" t="s">
        <v>3419</v>
      </c>
      <c r="AD759" t="s">
        <v>27</v>
      </c>
      <c r="AE759" t="s">
        <v>10455</v>
      </c>
      <c r="AH759" t="s">
        <v>19704</v>
      </c>
      <c r="AI759" t="s">
        <v>131</v>
      </c>
      <c r="AJ759">
        <v>64324</v>
      </c>
    </row>
    <row r="760" spans="8:36" hidden="1" x14ac:dyDescent="0.3">
      <c r="H760" t="s">
        <v>1754</v>
      </c>
      <c r="I760" t="s">
        <v>1863</v>
      </c>
      <c r="L760">
        <v>871</v>
      </c>
      <c r="M760" t="s">
        <v>210</v>
      </c>
      <c r="N760" t="s">
        <v>1864</v>
      </c>
      <c r="Q760">
        <v>0</v>
      </c>
      <c r="R760" t="s">
        <v>96</v>
      </c>
      <c r="S760" t="s">
        <v>96</v>
      </c>
      <c r="T760" t="str">
        <f>IF(Transcripts[[#This Row],[List?]]="Y", Transcripts[[#This Row],[RefSeq mRNA ID]]&amp;IF(Transcripts[[#This Row],[Preferred?]]="Y", " (Preferred)", ""), "")</f>
        <v/>
      </c>
      <c r="V760" s="43" t="s">
        <v>18421</v>
      </c>
      <c r="W760" s="43" t="e">
        <f t="array" ref="W760">INDEX(Table6[#Data], MATCH(1, ISNUMBER(SEARCH(Transcripts[[#This Row],[RefSeq mRNA ID]], Table6['#name])), 0), 1)</f>
        <v>#N/A</v>
      </c>
      <c r="X760" s="43"/>
      <c r="Y760" s="43"/>
      <c r="Z760" t="s">
        <v>3461</v>
      </c>
      <c r="AA760" t="s">
        <v>3462</v>
      </c>
      <c r="AB760">
        <v>2124</v>
      </c>
      <c r="AC760" t="s">
        <v>3419</v>
      </c>
      <c r="AD760" t="s">
        <v>27</v>
      </c>
      <c r="AE760" t="s">
        <v>10456</v>
      </c>
      <c r="AH760" t="s">
        <v>19705</v>
      </c>
      <c r="AI760" t="s">
        <v>131</v>
      </c>
      <c r="AJ760">
        <v>64324</v>
      </c>
    </row>
    <row r="761" spans="8:36" hidden="1" x14ac:dyDescent="0.3">
      <c r="H761" t="s">
        <v>1754</v>
      </c>
      <c r="I761" t="s">
        <v>1865</v>
      </c>
      <c r="L761">
        <v>750</v>
      </c>
      <c r="M761" t="s">
        <v>210</v>
      </c>
      <c r="N761" t="s">
        <v>1866</v>
      </c>
      <c r="Q761">
        <v>0</v>
      </c>
      <c r="R761" t="s">
        <v>96</v>
      </c>
      <c r="S761" t="s">
        <v>96</v>
      </c>
      <c r="T761" t="str">
        <f>IF(Transcripts[[#This Row],[List?]]="Y", Transcripts[[#This Row],[RefSeq mRNA ID]]&amp;IF(Transcripts[[#This Row],[Preferred?]]="Y", " (Preferred)", ""), "")</f>
        <v/>
      </c>
      <c r="V761" s="43" t="s">
        <v>18421</v>
      </c>
      <c r="W761" s="43" t="e">
        <f t="array" ref="W761">INDEX(Table6[#Data], MATCH(1, ISNUMBER(SEARCH(Transcripts[[#This Row],[RefSeq mRNA ID]], Table6['#name])), 0), 1)</f>
        <v>#N/A</v>
      </c>
      <c r="X761" s="43"/>
      <c r="Y761" s="43"/>
      <c r="Z761" t="s">
        <v>3427</v>
      </c>
      <c r="AC761" t="s">
        <v>3419</v>
      </c>
      <c r="AD761" t="s">
        <v>27</v>
      </c>
      <c r="AE761" t="s">
        <v>3427</v>
      </c>
      <c r="AH761" t="s">
        <v>19706</v>
      </c>
      <c r="AI761" t="s">
        <v>6118</v>
      </c>
      <c r="AJ761">
        <v>22978</v>
      </c>
    </row>
    <row r="762" spans="8:36" hidden="1" x14ac:dyDescent="0.3">
      <c r="H762" t="s">
        <v>1754</v>
      </c>
      <c r="I762" t="s">
        <v>1867</v>
      </c>
      <c r="L762">
        <v>661</v>
      </c>
      <c r="M762" t="s">
        <v>210</v>
      </c>
      <c r="N762" t="s">
        <v>1868</v>
      </c>
      <c r="Q762">
        <v>0</v>
      </c>
      <c r="R762" t="s">
        <v>96</v>
      </c>
      <c r="S762" t="s">
        <v>96</v>
      </c>
      <c r="T762" t="str">
        <f>IF(Transcripts[[#This Row],[List?]]="Y", Transcripts[[#This Row],[RefSeq mRNA ID]]&amp;IF(Transcripts[[#This Row],[Preferred?]]="Y", " (Preferred)", ""), "")</f>
        <v/>
      </c>
      <c r="V762" s="43" t="s">
        <v>18421</v>
      </c>
      <c r="W762" s="43" t="e">
        <f t="array" ref="W762">INDEX(Table6[#Data], MATCH(1, ISNUMBER(SEARCH(Transcripts[[#This Row],[RefSeq mRNA ID]], Table6['#name])), 0), 1)</f>
        <v>#N/A</v>
      </c>
      <c r="X762" s="43"/>
      <c r="Y762" s="43"/>
      <c r="Z762" t="s">
        <v>3484</v>
      </c>
      <c r="AA762" t="s">
        <v>3485</v>
      </c>
      <c r="AB762">
        <v>1116</v>
      </c>
      <c r="AC762" t="s">
        <v>3419</v>
      </c>
      <c r="AD762" t="s">
        <v>27</v>
      </c>
      <c r="AE762" t="s">
        <v>10457</v>
      </c>
      <c r="AH762" t="s">
        <v>19707</v>
      </c>
      <c r="AI762" t="s">
        <v>6118</v>
      </c>
      <c r="AJ762">
        <v>22978</v>
      </c>
    </row>
    <row r="763" spans="8:36" hidden="1" x14ac:dyDescent="0.3">
      <c r="H763" t="s">
        <v>1754</v>
      </c>
      <c r="I763" t="s">
        <v>1869</v>
      </c>
      <c r="L763">
        <v>498</v>
      </c>
      <c r="M763" t="s">
        <v>210</v>
      </c>
      <c r="N763" t="s">
        <v>1870</v>
      </c>
      <c r="Q763">
        <v>0</v>
      </c>
      <c r="R763" t="s">
        <v>96</v>
      </c>
      <c r="S763" t="s">
        <v>96</v>
      </c>
      <c r="T763" t="str">
        <f>IF(Transcripts[[#This Row],[List?]]="Y", Transcripts[[#This Row],[RefSeq mRNA ID]]&amp;IF(Transcripts[[#This Row],[Preferred?]]="Y", " (Preferred)", ""), "")</f>
        <v/>
      </c>
      <c r="V763" s="43" t="s">
        <v>18421</v>
      </c>
      <c r="W763" s="43" t="e">
        <f t="array" ref="W763">INDEX(Table6[#Data], MATCH(1, ISNUMBER(SEARCH(Transcripts[[#This Row],[RefSeq mRNA ID]], Table6['#name])), 0), 1)</f>
        <v>#N/A</v>
      </c>
      <c r="X763" s="43"/>
      <c r="Y763" s="43"/>
      <c r="Z763" t="s">
        <v>3478</v>
      </c>
      <c r="AA763" t="s">
        <v>3479</v>
      </c>
      <c r="AB763">
        <v>2460</v>
      </c>
      <c r="AC763" t="s">
        <v>3419</v>
      </c>
      <c r="AD763" t="s">
        <v>27</v>
      </c>
      <c r="AE763" t="s">
        <v>10458</v>
      </c>
      <c r="AH763" t="s">
        <v>19708</v>
      </c>
      <c r="AI763" t="s">
        <v>6159</v>
      </c>
      <c r="AJ763">
        <v>4914</v>
      </c>
    </row>
    <row r="764" spans="8:36" hidden="1" x14ac:dyDescent="0.3">
      <c r="H764" t="s">
        <v>1754</v>
      </c>
      <c r="I764" t="s">
        <v>1871</v>
      </c>
      <c r="L764">
        <v>416</v>
      </c>
      <c r="M764" t="s">
        <v>210</v>
      </c>
      <c r="N764" t="s">
        <v>1872</v>
      </c>
      <c r="Q764">
        <v>0</v>
      </c>
      <c r="R764" t="s">
        <v>96</v>
      </c>
      <c r="S764" t="s">
        <v>96</v>
      </c>
      <c r="T764" t="str">
        <f>IF(Transcripts[[#This Row],[List?]]="Y", Transcripts[[#This Row],[RefSeq mRNA ID]]&amp;IF(Transcripts[[#This Row],[Preferred?]]="Y", " (Preferred)", ""), "")</f>
        <v/>
      </c>
      <c r="V764" s="43" t="s">
        <v>18421</v>
      </c>
      <c r="W764" s="43" t="e">
        <f t="array" ref="W764">INDEX(Table6[#Data], MATCH(1, ISNUMBER(SEARCH(Transcripts[[#This Row],[RefSeq mRNA ID]], Table6['#name])), 0), 1)</f>
        <v>#N/A</v>
      </c>
      <c r="X764" s="43"/>
      <c r="Y764" s="43"/>
      <c r="Z764" t="s">
        <v>3454</v>
      </c>
      <c r="AA764" t="s">
        <v>3455</v>
      </c>
      <c r="AB764">
        <v>2469</v>
      </c>
      <c r="AC764" t="s">
        <v>3419</v>
      </c>
      <c r="AD764" t="s">
        <v>27</v>
      </c>
      <c r="AE764" t="s">
        <v>10459</v>
      </c>
      <c r="AH764" t="s">
        <v>19709</v>
      </c>
      <c r="AI764" t="s">
        <v>6159</v>
      </c>
      <c r="AJ764">
        <v>4914</v>
      </c>
    </row>
    <row r="765" spans="8:36" hidden="1" x14ac:dyDescent="0.3">
      <c r="H765" t="s">
        <v>1754</v>
      </c>
      <c r="I765" t="s">
        <v>1873</v>
      </c>
      <c r="L765">
        <v>358</v>
      </c>
      <c r="M765" t="s">
        <v>210</v>
      </c>
      <c r="N765" t="s">
        <v>1874</v>
      </c>
      <c r="Q765">
        <v>0</v>
      </c>
      <c r="R765" t="s">
        <v>96</v>
      </c>
      <c r="S765" t="s">
        <v>96</v>
      </c>
      <c r="T765" t="str">
        <f>IF(Transcripts[[#This Row],[List?]]="Y", Transcripts[[#This Row],[RefSeq mRNA ID]]&amp;IF(Transcripts[[#This Row],[Preferred?]]="Y", " (Preferred)", ""), "")</f>
        <v/>
      </c>
      <c r="V765" s="43" t="s">
        <v>18421</v>
      </c>
      <c r="W765" s="43" t="e">
        <f t="array" ref="W765">INDEX(Table6[#Data], MATCH(1, ISNUMBER(SEARCH(Transcripts[[#This Row],[RefSeq mRNA ID]], Table6['#name])), 0), 1)</f>
        <v>#N/A</v>
      </c>
      <c r="X765" s="43"/>
      <c r="Y765" s="43"/>
      <c r="Z765" t="s">
        <v>3464</v>
      </c>
      <c r="AA765" t="s">
        <v>3465</v>
      </c>
      <c r="AB765">
        <v>2043</v>
      </c>
      <c r="AC765" t="s">
        <v>3419</v>
      </c>
      <c r="AD765" t="s">
        <v>27</v>
      </c>
      <c r="AE765" t="s">
        <v>10460</v>
      </c>
      <c r="AH765" t="s">
        <v>19710</v>
      </c>
      <c r="AI765" t="s">
        <v>6159</v>
      </c>
      <c r="AJ765">
        <v>4914</v>
      </c>
    </row>
    <row r="766" spans="8:36" hidden="1" x14ac:dyDescent="0.3">
      <c r="H766" t="s">
        <v>1875</v>
      </c>
      <c r="I766" t="s">
        <v>1878</v>
      </c>
      <c r="J766" t="s">
        <v>1879</v>
      </c>
      <c r="K766" t="s">
        <v>19133</v>
      </c>
      <c r="L766">
        <v>3729</v>
      </c>
      <c r="M766" t="s">
        <v>27</v>
      </c>
      <c r="N766" t="s">
        <v>1880</v>
      </c>
      <c r="P766" t="s">
        <v>1881</v>
      </c>
      <c r="Q766">
        <v>2346</v>
      </c>
      <c r="R766" t="s">
        <v>95</v>
      </c>
      <c r="S766" t="s">
        <v>95</v>
      </c>
      <c r="T766" t="str">
        <f>IF(Transcripts[[#This Row],[List?]]="Y", Transcripts[[#This Row],[RefSeq mRNA ID]]&amp;IF(Transcripts[[#This Row],[Preferred?]]="Y", " (Preferred)", ""), "")</f>
        <v>NM_001904.3 (Preferred)</v>
      </c>
      <c r="V766" s="43" t="s">
        <v>18422</v>
      </c>
      <c r="W766" s="43" t="e">
        <f t="array" ref="W766">INDEX(Table6[#Data], MATCH(1, ISNUMBER(SEARCH(Transcripts[[#This Row],[RefSeq mRNA ID]], Table6['#name])), 0), 1)</f>
        <v>#N/A</v>
      </c>
      <c r="X766" s="43"/>
      <c r="Y766" s="43"/>
      <c r="Z766" t="s">
        <v>3471</v>
      </c>
      <c r="AA766" t="s">
        <v>3472</v>
      </c>
      <c r="AB766">
        <v>2310</v>
      </c>
      <c r="AC766" t="s">
        <v>3419</v>
      </c>
      <c r="AD766" t="s">
        <v>27</v>
      </c>
      <c r="AE766" t="s">
        <v>10461</v>
      </c>
      <c r="AH766" t="s">
        <v>19711</v>
      </c>
      <c r="AI766" t="s">
        <v>6191</v>
      </c>
      <c r="AJ766">
        <v>4915</v>
      </c>
    </row>
    <row r="767" spans="8:36" hidden="1" x14ac:dyDescent="0.3">
      <c r="H767" t="s">
        <v>1875</v>
      </c>
      <c r="I767" t="s">
        <v>1882</v>
      </c>
      <c r="J767" t="s">
        <v>1883</v>
      </c>
      <c r="K767" t="s">
        <v>19134</v>
      </c>
      <c r="L767">
        <v>3356</v>
      </c>
      <c r="M767" t="s">
        <v>27</v>
      </c>
      <c r="N767" t="s">
        <v>1884</v>
      </c>
      <c r="P767" t="s">
        <v>1881</v>
      </c>
      <c r="Q767">
        <v>2346</v>
      </c>
      <c r="R767" t="s">
        <v>96</v>
      </c>
      <c r="S767" t="s">
        <v>95</v>
      </c>
      <c r="T767" t="str">
        <f>IF(Transcripts[[#This Row],[List?]]="Y", Transcripts[[#This Row],[RefSeq mRNA ID]]&amp;IF(Transcripts[[#This Row],[Preferred?]]="Y", " (Preferred)", ""), "")</f>
        <v>NM_001098209.1</v>
      </c>
      <c r="V767" s="43" t="s">
        <v>18422</v>
      </c>
      <c r="W767" s="43" t="e">
        <f t="array" ref="W767">INDEX(Table6[#Data], MATCH(1, ISNUMBER(SEARCH(Transcripts[[#This Row],[RefSeq mRNA ID]], Table6['#name])), 0), 1)</f>
        <v>#N/A</v>
      </c>
      <c r="X767" s="43"/>
      <c r="Y767" s="43"/>
      <c r="Z767" t="s">
        <v>3468</v>
      </c>
      <c r="AA767" t="s">
        <v>3469</v>
      </c>
      <c r="AB767">
        <v>2304</v>
      </c>
      <c r="AC767" t="s">
        <v>3419</v>
      </c>
      <c r="AD767" t="s">
        <v>27</v>
      </c>
      <c r="AE767" t="s">
        <v>10462</v>
      </c>
      <c r="AH767" t="s">
        <v>19712</v>
      </c>
      <c r="AI767" t="s">
        <v>6191</v>
      </c>
      <c r="AJ767">
        <v>4915</v>
      </c>
    </row>
    <row r="768" spans="8:36" hidden="1" x14ac:dyDescent="0.3">
      <c r="H768" t="s">
        <v>1875</v>
      </c>
      <c r="I768" t="s">
        <v>1885</v>
      </c>
      <c r="J768" t="s">
        <v>1886</v>
      </c>
      <c r="K768" t="s">
        <v>19135</v>
      </c>
      <c r="L768">
        <v>3268</v>
      </c>
      <c r="M768" t="s">
        <v>27</v>
      </c>
      <c r="N768" t="s">
        <v>1887</v>
      </c>
      <c r="P768" t="s">
        <v>1881</v>
      </c>
      <c r="Q768">
        <v>2346</v>
      </c>
      <c r="R768" t="s">
        <v>96</v>
      </c>
      <c r="S768" t="s">
        <v>95</v>
      </c>
      <c r="T768" t="str">
        <f>IF(Transcripts[[#This Row],[List?]]="Y", Transcripts[[#This Row],[RefSeq mRNA ID]]&amp;IF(Transcripts[[#This Row],[Preferred?]]="Y", " (Preferred)", ""), "")</f>
        <v>NM_001098210.1</v>
      </c>
      <c r="V768" s="43" t="s">
        <v>18422</v>
      </c>
      <c r="W768" s="43" t="e">
        <f t="array" ref="W768">INDEX(Table6[#Data], MATCH(1, ISNUMBER(SEARCH(Transcripts[[#This Row],[RefSeq mRNA ID]], Table6['#name])), 0), 1)</f>
        <v>#N/A</v>
      </c>
      <c r="X768" s="43"/>
      <c r="Y768" s="43"/>
      <c r="Z768" t="s">
        <v>3475</v>
      </c>
      <c r="AA768" t="s">
        <v>3476</v>
      </c>
      <c r="AB768">
        <v>2008</v>
      </c>
      <c r="AC768" t="s">
        <v>3419</v>
      </c>
      <c r="AD768" t="s">
        <v>27</v>
      </c>
      <c r="AE768" t="s">
        <v>10463</v>
      </c>
      <c r="AH768" t="s">
        <v>19713</v>
      </c>
      <c r="AI768" t="s">
        <v>6191</v>
      </c>
      <c r="AJ768">
        <v>4915</v>
      </c>
    </row>
    <row r="769" spans="8:36" hidden="1" x14ac:dyDescent="0.3">
      <c r="H769" t="s">
        <v>1875</v>
      </c>
      <c r="I769" t="s">
        <v>1891</v>
      </c>
      <c r="J769" t="s">
        <v>1892</v>
      </c>
      <c r="L769">
        <v>2513</v>
      </c>
      <c r="M769" t="s">
        <v>27</v>
      </c>
      <c r="N769" t="s">
        <v>1893</v>
      </c>
      <c r="P769" t="s">
        <v>1881</v>
      </c>
      <c r="Q769">
        <v>2346</v>
      </c>
      <c r="R769" t="s">
        <v>96</v>
      </c>
      <c r="S769" t="s">
        <v>96</v>
      </c>
      <c r="T769" t="str">
        <f>IF(Transcripts[[#This Row],[List?]]="Y", Transcripts[[#This Row],[RefSeq mRNA ID]]&amp;IF(Transcripts[[#This Row],[Preferred?]]="Y", " (Preferred)", ""), "")</f>
        <v/>
      </c>
      <c r="V769" s="43" t="s">
        <v>18422</v>
      </c>
      <c r="W769" s="43" t="e">
        <f t="array" ref="W769">INDEX(Table6[#Data], MATCH(1, ISNUMBER(SEARCH(Transcripts[[#This Row],[RefSeq mRNA ID]], Table6['#name])), 0), 1)</f>
        <v>#N/A</v>
      </c>
      <c r="X769" s="43"/>
      <c r="Y769" s="43"/>
      <c r="Z769" t="s">
        <v>3429</v>
      </c>
      <c r="AC769" t="s">
        <v>3419</v>
      </c>
      <c r="AD769" t="s">
        <v>27</v>
      </c>
      <c r="AE769" t="s">
        <v>3429</v>
      </c>
      <c r="AH769" t="s">
        <v>19714</v>
      </c>
      <c r="AI769" t="s">
        <v>6191</v>
      </c>
      <c r="AJ769">
        <v>4915</v>
      </c>
    </row>
    <row r="770" spans="8:36" hidden="1" x14ac:dyDescent="0.3">
      <c r="H770" t="s">
        <v>1875</v>
      </c>
      <c r="I770" t="s">
        <v>1888</v>
      </c>
      <c r="J770" t="s">
        <v>1889</v>
      </c>
      <c r="L770">
        <v>2841</v>
      </c>
      <c r="M770" t="s">
        <v>27</v>
      </c>
      <c r="N770" t="s">
        <v>1890</v>
      </c>
      <c r="Q770">
        <v>2325</v>
      </c>
      <c r="R770" t="s">
        <v>96</v>
      </c>
      <c r="S770" t="s">
        <v>96</v>
      </c>
      <c r="T770" t="str">
        <f>IF(Transcripts[[#This Row],[List?]]="Y", Transcripts[[#This Row],[RefSeq mRNA ID]]&amp;IF(Transcripts[[#This Row],[Preferred?]]="Y", " (Preferred)", ""), "")</f>
        <v/>
      </c>
      <c r="V770" s="43" t="s">
        <v>18422</v>
      </c>
      <c r="W770" s="43" t="e">
        <f t="array" ref="W770">INDEX(Table6[#Data], MATCH(1, ISNUMBER(SEARCH(Transcripts[[#This Row],[RefSeq mRNA ID]], Table6['#name])), 0), 1)</f>
        <v>#N/A</v>
      </c>
      <c r="X770" s="43"/>
      <c r="Y770" s="43"/>
      <c r="Z770" t="s">
        <v>3423</v>
      </c>
      <c r="AC770" t="s">
        <v>3419</v>
      </c>
      <c r="AD770" t="s">
        <v>27</v>
      </c>
      <c r="AE770" t="s">
        <v>3423</v>
      </c>
      <c r="AH770" t="s">
        <v>19715</v>
      </c>
      <c r="AI770" t="s">
        <v>6191</v>
      </c>
      <c r="AJ770">
        <v>4915</v>
      </c>
    </row>
    <row r="771" spans="8:36" hidden="1" x14ac:dyDescent="0.3">
      <c r="H771" t="s">
        <v>1875</v>
      </c>
      <c r="I771" t="s">
        <v>1897</v>
      </c>
      <c r="J771" t="s">
        <v>1898</v>
      </c>
      <c r="L771">
        <v>634</v>
      </c>
      <c r="M771" t="s">
        <v>27</v>
      </c>
      <c r="N771" t="s">
        <v>1899</v>
      </c>
      <c r="Q771">
        <v>449</v>
      </c>
      <c r="R771" t="s">
        <v>96</v>
      </c>
      <c r="S771" t="s">
        <v>96</v>
      </c>
      <c r="T771" t="str">
        <f>IF(Transcripts[[#This Row],[List?]]="Y", Transcripts[[#This Row],[RefSeq mRNA ID]]&amp;IF(Transcripts[[#This Row],[Preferred?]]="Y", " (Preferred)", ""), "")</f>
        <v/>
      </c>
      <c r="V771" s="43" t="s">
        <v>18422</v>
      </c>
      <c r="W771" s="43" t="e">
        <f t="array" ref="W771">INDEX(Table6[#Data], MATCH(1, ISNUMBER(SEARCH(Transcripts[[#This Row],[RefSeq mRNA ID]], Table6['#name])), 0), 1)</f>
        <v>#N/A</v>
      </c>
      <c r="X771" s="43"/>
      <c r="Y771" s="43"/>
      <c r="Z771" t="s">
        <v>3481</v>
      </c>
      <c r="AA771" t="s">
        <v>3482</v>
      </c>
      <c r="AB771">
        <v>765</v>
      </c>
      <c r="AC771" t="s">
        <v>3419</v>
      </c>
      <c r="AD771" t="s">
        <v>27</v>
      </c>
      <c r="AE771" t="s">
        <v>10464</v>
      </c>
      <c r="AH771" t="s">
        <v>19716</v>
      </c>
      <c r="AI771" t="s">
        <v>6191</v>
      </c>
      <c r="AJ771">
        <v>4915</v>
      </c>
    </row>
    <row r="772" spans="8:36" hidden="1" x14ac:dyDescent="0.3">
      <c r="H772" t="s">
        <v>1875</v>
      </c>
      <c r="I772" t="s">
        <v>1894</v>
      </c>
      <c r="J772" t="s">
        <v>1895</v>
      </c>
      <c r="L772">
        <v>645</v>
      </c>
      <c r="M772" t="s">
        <v>27</v>
      </c>
      <c r="N772" t="s">
        <v>1896</v>
      </c>
      <c r="Q772">
        <v>326</v>
      </c>
      <c r="R772" t="s">
        <v>96</v>
      </c>
      <c r="S772" t="s">
        <v>96</v>
      </c>
      <c r="T772" t="str">
        <f>IF(Transcripts[[#This Row],[List?]]="Y", Transcripts[[#This Row],[RefSeq mRNA ID]]&amp;IF(Transcripts[[#This Row],[Preferred?]]="Y", " (Preferred)", ""), "")</f>
        <v/>
      </c>
      <c r="V772" s="43" t="s">
        <v>18422</v>
      </c>
      <c r="W772" s="43" t="e">
        <f t="array" ref="W772">INDEX(Table6[#Data], MATCH(1, ISNUMBER(SEARCH(Transcripts[[#This Row],[RefSeq mRNA ID]], Table6['#name])), 0), 1)</f>
        <v>#N/A</v>
      </c>
      <c r="X772" s="43"/>
      <c r="Y772" s="43"/>
      <c r="Z772" t="s">
        <v>3487</v>
      </c>
      <c r="AC772" t="s">
        <v>3419</v>
      </c>
      <c r="AD772" t="s">
        <v>27</v>
      </c>
      <c r="AE772" t="s">
        <v>3487</v>
      </c>
      <c r="AH772" t="s">
        <v>19717</v>
      </c>
      <c r="AI772" t="s">
        <v>143</v>
      </c>
      <c r="AJ772">
        <v>4916</v>
      </c>
    </row>
    <row r="773" spans="8:36" hidden="1" x14ac:dyDescent="0.3">
      <c r="H773" t="s">
        <v>1875</v>
      </c>
      <c r="I773" t="s">
        <v>1900</v>
      </c>
      <c r="J773" t="s">
        <v>1901</v>
      </c>
      <c r="L773">
        <v>608</v>
      </c>
      <c r="M773" t="s">
        <v>27</v>
      </c>
      <c r="N773" t="s">
        <v>1902</v>
      </c>
      <c r="Q773">
        <v>300</v>
      </c>
      <c r="R773" t="s">
        <v>96</v>
      </c>
      <c r="S773" t="s">
        <v>96</v>
      </c>
      <c r="T773" t="str">
        <f>IF(Transcripts[[#This Row],[List?]]="Y", Transcripts[[#This Row],[RefSeq mRNA ID]]&amp;IF(Transcripts[[#This Row],[Preferred?]]="Y", " (Preferred)", ""), "")</f>
        <v/>
      </c>
      <c r="V773" s="43" t="s">
        <v>18422</v>
      </c>
      <c r="W773" s="43" t="e">
        <f t="array" ref="W773">INDEX(Table6[#Data], MATCH(1, ISNUMBER(SEARCH(Transcripts[[#This Row],[RefSeq mRNA ID]], Table6['#name])), 0), 1)</f>
        <v>#N/A</v>
      </c>
      <c r="X773" s="43"/>
      <c r="Y773" s="43"/>
      <c r="Z773" t="s">
        <v>3425</v>
      </c>
      <c r="AC773" t="s">
        <v>3419</v>
      </c>
      <c r="AD773" t="s">
        <v>27</v>
      </c>
      <c r="AE773" t="s">
        <v>3425</v>
      </c>
      <c r="AH773" t="s">
        <v>19718</v>
      </c>
      <c r="AI773" t="s">
        <v>143</v>
      </c>
      <c r="AJ773">
        <v>4916</v>
      </c>
    </row>
    <row r="774" spans="8:36" hidden="1" x14ac:dyDescent="0.3">
      <c r="H774" t="s">
        <v>1875</v>
      </c>
      <c r="I774" t="s">
        <v>1906</v>
      </c>
      <c r="J774" t="s">
        <v>1907</v>
      </c>
      <c r="L774">
        <v>563</v>
      </c>
      <c r="M774" t="s">
        <v>27</v>
      </c>
      <c r="N774" t="s">
        <v>1908</v>
      </c>
      <c r="Q774">
        <v>178</v>
      </c>
      <c r="R774" t="s">
        <v>96</v>
      </c>
      <c r="S774" t="s">
        <v>96</v>
      </c>
      <c r="T774" t="str">
        <f>IF(Transcripts[[#This Row],[List?]]="Y", Transcripts[[#This Row],[RefSeq mRNA ID]]&amp;IF(Transcripts[[#This Row],[Preferred?]]="Y", " (Preferred)", ""), "")</f>
        <v/>
      </c>
      <c r="V774" s="43" t="s">
        <v>18422</v>
      </c>
      <c r="W774" s="43" t="e">
        <f t="array" ref="W774">INDEX(Table6[#Data], MATCH(1, ISNUMBER(SEARCH(Transcripts[[#This Row],[RefSeq mRNA ID]], Table6['#name])), 0), 1)</f>
        <v>#N/A</v>
      </c>
      <c r="X774" s="43"/>
      <c r="Y774" s="43"/>
      <c r="Z774" t="s">
        <v>3442</v>
      </c>
      <c r="AA774" t="s">
        <v>3443</v>
      </c>
      <c r="AB774">
        <v>2124</v>
      </c>
      <c r="AC774" t="s">
        <v>3419</v>
      </c>
      <c r="AD774" t="s">
        <v>27</v>
      </c>
      <c r="AE774" t="s">
        <v>10465</v>
      </c>
      <c r="AH774" t="s">
        <v>19719</v>
      </c>
      <c r="AI774" t="s">
        <v>143</v>
      </c>
      <c r="AJ774">
        <v>4916</v>
      </c>
    </row>
    <row r="775" spans="8:36" hidden="1" x14ac:dyDescent="0.3">
      <c r="H775" t="s">
        <v>1875</v>
      </c>
      <c r="I775" t="s">
        <v>1903</v>
      </c>
      <c r="J775" t="s">
        <v>1904</v>
      </c>
      <c r="L775">
        <v>596</v>
      </c>
      <c r="M775" t="s">
        <v>27</v>
      </c>
      <c r="N775" t="s">
        <v>1905</v>
      </c>
      <c r="Q775">
        <v>39</v>
      </c>
      <c r="R775" t="s">
        <v>96</v>
      </c>
      <c r="S775" t="s">
        <v>96</v>
      </c>
      <c r="T775" t="str">
        <f>IF(Transcripts[[#This Row],[List?]]="Y", Transcripts[[#This Row],[RefSeq mRNA ID]]&amp;IF(Transcripts[[#This Row],[Preferred?]]="Y", " (Preferred)", ""), "")</f>
        <v/>
      </c>
      <c r="V775" s="43" t="s">
        <v>18422</v>
      </c>
      <c r="W775" s="43" t="e">
        <f t="array" ref="W775">INDEX(Table6[#Data], MATCH(1, ISNUMBER(SEARCH(Transcripts[[#This Row],[RefSeq mRNA ID]], Table6['#name])), 0), 1)</f>
        <v>#N/A</v>
      </c>
      <c r="X775" s="43"/>
      <c r="Y775" s="43"/>
      <c r="Z775" t="s">
        <v>3438</v>
      </c>
      <c r="AA775" t="s">
        <v>3439</v>
      </c>
      <c r="AB775">
        <v>2130</v>
      </c>
      <c r="AC775" t="s">
        <v>3419</v>
      </c>
      <c r="AD775" t="s">
        <v>27</v>
      </c>
      <c r="AE775" t="s">
        <v>10466</v>
      </c>
      <c r="AH775" t="s">
        <v>19720</v>
      </c>
      <c r="AI775" t="s">
        <v>143</v>
      </c>
      <c r="AJ775">
        <v>4916</v>
      </c>
    </row>
    <row r="776" spans="8:36" hidden="1" x14ac:dyDescent="0.3">
      <c r="H776" t="s">
        <v>1875</v>
      </c>
      <c r="I776" t="s">
        <v>1876</v>
      </c>
      <c r="L776">
        <v>607</v>
      </c>
      <c r="M776" t="s">
        <v>193</v>
      </c>
      <c r="N776" t="s">
        <v>1877</v>
      </c>
      <c r="Q776">
        <v>0</v>
      </c>
      <c r="R776" t="s">
        <v>96</v>
      </c>
      <c r="S776" t="s">
        <v>96</v>
      </c>
      <c r="T776" t="str">
        <f>IF(Transcripts[[#This Row],[List?]]="Y", Transcripts[[#This Row],[RefSeq mRNA ID]]&amp;IF(Transcripts[[#This Row],[Preferred?]]="Y", " (Preferred)", ""), "")</f>
        <v/>
      </c>
      <c r="V776" s="43" t="s">
        <v>18422</v>
      </c>
      <c r="W776" s="43" t="e">
        <f t="array" ref="W776">INDEX(Table6[#Data], MATCH(1, ISNUMBER(SEARCH(Transcripts[[#This Row],[RefSeq mRNA ID]], Table6['#name])), 0), 1)</f>
        <v>#N/A</v>
      </c>
      <c r="X776" s="43"/>
      <c r="Y776" s="43"/>
      <c r="Z776" t="s">
        <v>3458</v>
      </c>
      <c r="AA776" t="s">
        <v>3459</v>
      </c>
      <c r="AB776">
        <v>2358</v>
      </c>
      <c r="AC776" t="s">
        <v>3419</v>
      </c>
      <c r="AD776" t="s">
        <v>27</v>
      </c>
      <c r="AE776" t="s">
        <v>10467</v>
      </c>
      <c r="AH776" t="s">
        <v>19721</v>
      </c>
      <c r="AI776" t="s">
        <v>143</v>
      </c>
      <c r="AJ776">
        <v>4916</v>
      </c>
    </row>
    <row r="777" spans="8:36" hidden="1" x14ac:dyDescent="0.3">
      <c r="H777" t="s">
        <v>1875</v>
      </c>
      <c r="I777" t="s">
        <v>1909</v>
      </c>
      <c r="L777">
        <v>1366</v>
      </c>
      <c r="M777" t="s">
        <v>210</v>
      </c>
      <c r="N777" t="s">
        <v>1910</v>
      </c>
      <c r="Q777">
        <v>0</v>
      </c>
      <c r="R777" t="s">
        <v>96</v>
      </c>
      <c r="S777" t="s">
        <v>96</v>
      </c>
      <c r="T777" t="str">
        <f>IF(Transcripts[[#This Row],[List?]]="Y", Transcripts[[#This Row],[RefSeq mRNA ID]]&amp;IF(Transcripts[[#This Row],[Preferred?]]="Y", " (Preferred)", ""), "")</f>
        <v/>
      </c>
      <c r="V777" s="43" t="s">
        <v>18422</v>
      </c>
      <c r="W777" s="43" t="e">
        <f t="array" ref="W777">INDEX(Table6[#Data], MATCH(1, ISNUMBER(SEARCH(Transcripts[[#This Row],[RefSeq mRNA ID]], Table6['#name])), 0), 1)</f>
        <v>#N/A</v>
      </c>
      <c r="X777" s="43"/>
      <c r="Y777" s="43"/>
      <c r="Z777" t="s">
        <v>5844</v>
      </c>
      <c r="AA777" t="s">
        <v>5845</v>
      </c>
      <c r="AB777">
        <v>1788</v>
      </c>
      <c r="AC777" t="s">
        <v>5840</v>
      </c>
      <c r="AD777" t="s">
        <v>27</v>
      </c>
      <c r="AE777" t="s">
        <v>10468</v>
      </c>
      <c r="AH777" t="s">
        <v>19722</v>
      </c>
      <c r="AI777" t="s">
        <v>143</v>
      </c>
      <c r="AJ777">
        <v>4916</v>
      </c>
    </row>
    <row r="778" spans="8:36" hidden="1" x14ac:dyDescent="0.3">
      <c r="H778" t="s">
        <v>1875</v>
      </c>
      <c r="I778" t="s">
        <v>1911</v>
      </c>
      <c r="L778">
        <v>878</v>
      </c>
      <c r="M778" t="s">
        <v>210</v>
      </c>
      <c r="N778" t="s">
        <v>1912</v>
      </c>
      <c r="Q778">
        <v>0</v>
      </c>
      <c r="R778" t="s">
        <v>96</v>
      </c>
      <c r="S778" t="s">
        <v>96</v>
      </c>
      <c r="T778" t="str">
        <f>IF(Transcripts[[#This Row],[List?]]="Y", Transcripts[[#This Row],[RefSeq mRNA ID]]&amp;IF(Transcripts[[#This Row],[Preferred?]]="Y", " (Preferred)", ""), "")</f>
        <v/>
      </c>
      <c r="V778" s="43" t="s">
        <v>18422</v>
      </c>
      <c r="W778" s="43" t="e">
        <f t="array" ref="W778">INDEX(Table6[#Data], MATCH(1, ISNUMBER(SEARCH(Transcripts[[#This Row],[RefSeq mRNA ID]], Table6['#name])), 0), 1)</f>
        <v>#N/A</v>
      </c>
      <c r="X778" s="43"/>
      <c r="Y778" s="43"/>
      <c r="Z778" t="s">
        <v>5864</v>
      </c>
      <c r="AA778" t="s">
        <v>5865</v>
      </c>
      <c r="AB778">
        <v>1686</v>
      </c>
      <c r="AC778" t="s">
        <v>5840</v>
      </c>
      <c r="AD778" t="s">
        <v>27</v>
      </c>
      <c r="AE778" t="s">
        <v>10469</v>
      </c>
      <c r="AH778" t="s">
        <v>19723</v>
      </c>
      <c r="AI778" t="s">
        <v>6280</v>
      </c>
      <c r="AJ778">
        <v>347468</v>
      </c>
    </row>
    <row r="779" spans="8:36" hidden="1" x14ac:dyDescent="0.3">
      <c r="H779" t="s">
        <v>1875</v>
      </c>
      <c r="I779" t="s">
        <v>1913</v>
      </c>
      <c r="L779">
        <v>835</v>
      </c>
      <c r="M779" t="s">
        <v>210</v>
      </c>
      <c r="N779" t="s">
        <v>1914</v>
      </c>
      <c r="Q779">
        <v>0</v>
      </c>
      <c r="R779" t="s">
        <v>96</v>
      </c>
      <c r="S779" t="s">
        <v>96</v>
      </c>
      <c r="T779" t="str">
        <f>IF(Transcripts[[#This Row],[List?]]="Y", Transcripts[[#This Row],[RefSeq mRNA ID]]&amp;IF(Transcripts[[#This Row],[Preferred?]]="Y", " (Preferred)", ""), "")</f>
        <v/>
      </c>
      <c r="V779" s="43" t="s">
        <v>18422</v>
      </c>
      <c r="W779" s="43" t="e">
        <f t="array" ref="W779">INDEX(Table6[#Data], MATCH(1, ISNUMBER(SEARCH(Transcripts[[#This Row],[RefSeq mRNA ID]], Table6['#name])), 0), 1)</f>
        <v>#N/A</v>
      </c>
      <c r="X779" s="43"/>
      <c r="Y779" s="43"/>
      <c r="Z779" t="s">
        <v>5849</v>
      </c>
      <c r="AA779" t="s">
        <v>5850</v>
      </c>
      <c r="AB779">
        <v>1650</v>
      </c>
      <c r="AC779" t="s">
        <v>5840</v>
      </c>
      <c r="AD779" t="s">
        <v>27</v>
      </c>
      <c r="AE779" t="s">
        <v>10470</v>
      </c>
      <c r="AH779" t="s">
        <v>19724</v>
      </c>
      <c r="AI779" t="s">
        <v>6285</v>
      </c>
      <c r="AJ779">
        <v>219858</v>
      </c>
    </row>
    <row r="780" spans="8:36" hidden="1" x14ac:dyDescent="0.3">
      <c r="H780" t="s">
        <v>1875</v>
      </c>
      <c r="I780" t="s">
        <v>1915</v>
      </c>
      <c r="L780">
        <v>804</v>
      </c>
      <c r="M780" t="s">
        <v>210</v>
      </c>
      <c r="N780" t="s">
        <v>1916</v>
      </c>
      <c r="Q780">
        <v>0</v>
      </c>
      <c r="R780" t="s">
        <v>96</v>
      </c>
      <c r="S780" t="s">
        <v>96</v>
      </c>
      <c r="T780" t="str">
        <f>IF(Transcripts[[#This Row],[List?]]="Y", Transcripts[[#This Row],[RefSeq mRNA ID]]&amp;IF(Transcripts[[#This Row],[Preferred?]]="Y", " (Preferred)", ""), "")</f>
        <v/>
      </c>
      <c r="V780" s="43" t="s">
        <v>18422</v>
      </c>
      <c r="W780" s="43" t="e">
        <f t="array" ref="W780">INDEX(Table6[#Data], MATCH(1, ISNUMBER(SEARCH(Transcripts[[#This Row],[RefSeq mRNA ID]], Table6['#name])), 0), 1)</f>
        <v>#N/A</v>
      </c>
      <c r="X780" s="43"/>
      <c r="Y780" s="43"/>
      <c r="Z780" t="s">
        <v>5860</v>
      </c>
      <c r="AA780" t="s">
        <v>5861</v>
      </c>
      <c r="AB780">
        <v>1773</v>
      </c>
      <c r="AC780" t="s">
        <v>5840</v>
      </c>
      <c r="AD780" t="s">
        <v>27</v>
      </c>
      <c r="AE780" t="s">
        <v>10471</v>
      </c>
      <c r="AH780" t="s">
        <v>19725</v>
      </c>
      <c r="AI780" t="s">
        <v>6290</v>
      </c>
      <c r="AJ780">
        <v>5029</v>
      </c>
    </row>
    <row r="781" spans="8:36" hidden="1" x14ac:dyDescent="0.3">
      <c r="H781" t="s">
        <v>134</v>
      </c>
      <c r="I781" t="s">
        <v>1929</v>
      </c>
      <c r="J781" t="s">
        <v>1930</v>
      </c>
      <c r="K781" t="s">
        <v>19136</v>
      </c>
      <c r="L781">
        <v>13762</v>
      </c>
      <c r="M781" t="s">
        <v>27</v>
      </c>
      <c r="N781" t="s">
        <v>1931</v>
      </c>
      <c r="P781" t="s">
        <v>1932</v>
      </c>
      <c r="Q781">
        <v>4551</v>
      </c>
      <c r="R781" t="s">
        <v>96</v>
      </c>
      <c r="S781" t="s">
        <v>95</v>
      </c>
      <c r="T781" t="str">
        <f>IF(Transcripts[[#This Row],[List?]]="Y", Transcripts[[#This Row],[RefSeq mRNA ID]]&amp;IF(Transcripts[[#This Row],[Preferred?]]="Y", " (Preferred)", ""), "")</f>
        <v>NM_001202543.1</v>
      </c>
      <c r="V781" s="43" t="s">
        <v>18423</v>
      </c>
      <c r="W781" s="43" t="e">
        <f t="array" ref="W781">INDEX(Table6[#Data], MATCH(1, ISNUMBER(SEARCH(Transcripts[[#This Row],[RefSeq mRNA ID]], Table6['#name])), 0), 1)</f>
        <v>#N/A</v>
      </c>
      <c r="X781" s="43"/>
      <c r="Y781" s="43"/>
      <c r="Z781" t="s">
        <v>5867</v>
      </c>
      <c r="AA781" t="s">
        <v>5868</v>
      </c>
      <c r="AB781">
        <v>1524</v>
      </c>
      <c r="AC781" t="s">
        <v>5840</v>
      </c>
      <c r="AD781" t="s">
        <v>27</v>
      </c>
      <c r="AE781" t="s">
        <v>10472</v>
      </c>
      <c r="AH781" t="s">
        <v>19726</v>
      </c>
      <c r="AI781" t="s">
        <v>6290</v>
      </c>
      <c r="AJ781">
        <v>5029</v>
      </c>
    </row>
    <row r="782" spans="8:36" hidden="1" x14ac:dyDescent="0.3">
      <c r="H782" t="s">
        <v>134</v>
      </c>
      <c r="I782" t="s">
        <v>1933</v>
      </c>
      <c r="J782" t="s">
        <v>1934</v>
      </c>
      <c r="L782">
        <v>13762</v>
      </c>
      <c r="M782" t="s">
        <v>27</v>
      </c>
      <c r="N782" t="s">
        <v>1931</v>
      </c>
      <c r="Q782">
        <v>4551</v>
      </c>
      <c r="R782" t="s">
        <v>96</v>
      </c>
      <c r="S782" t="s">
        <v>96</v>
      </c>
      <c r="T782" t="str">
        <f>IF(Transcripts[[#This Row],[List?]]="Y", Transcripts[[#This Row],[RefSeq mRNA ID]]&amp;IF(Transcripts[[#This Row],[Preferred?]]="Y", " (Preferred)", ""), "")</f>
        <v/>
      </c>
      <c r="V782" s="43" t="s">
        <v>18423</v>
      </c>
      <c r="W782" s="43" t="e">
        <f t="array" ref="W782">INDEX(Table6[#Data], MATCH(1, ISNUMBER(SEARCH(Transcripts[[#This Row],[RefSeq mRNA ID]], Table6['#name])), 0), 1)</f>
        <v>#N/A</v>
      </c>
      <c r="X782" s="43"/>
      <c r="Y782" s="43"/>
      <c r="Z782" t="s">
        <v>5874</v>
      </c>
      <c r="AA782" t="s">
        <v>5875</v>
      </c>
      <c r="AB782">
        <v>1524</v>
      </c>
      <c r="AC782" t="s">
        <v>5840</v>
      </c>
      <c r="AD782" t="s">
        <v>27</v>
      </c>
      <c r="AE782" t="s">
        <v>10473</v>
      </c>
      <c r="AH782" t="s">
        <v>19727</v>
      </c>
      <c r="AI782" t="s">
        <v>6290</v>
      </c>
      <c r="AJ782">
        <v>5029</v>
      </c>
    </row>
    <row r="783" spans="8:36" hidden="1" x14ac:dyDescent="0.3">
      <c r="H783" t="s">
        <v>134</v>
      </c>
      <c r="I783" t="s">
        <v>1935</v>
      </c>
      <c r="J783" t="s">
        <v>1936</v>
      </c>
      <c r="K783" t="s">
        <v>19137</v>
      </c>
      <c r="L783">
        <v>13747</v>
      </c>
      <c r="M783" t="s">
        <v>27</v>
      </c>
      <c r="N783" t="s">
        <v>1937</v>
      </c>
      <c r="P783" t="s">
        <v>1938</v>
      </c>
      <c r="Q783">
        <v>4518</v>
      </c>
      <c r="R783" t="s">
        <v>95</v>
      </c>
      <c r="S783" t="s">
        <v>95</v>
      </c>
      <c r="T783" t="str">
        <f>IF(Transcripts[[#This Row],[List?]]="Y", Transcripts[[#This Row],[RefSeq mRNA ID]]&amp;IF(Transcripts[[#This Row],[Preferred?]]="Y", " (Preferred)", ""), "")</f>
        <v>NM_181552.3 (Preferred)</v>
      </c>
      <c r="V783" s="43" t="s">
        <v>18423</v>
      </c>
      <c r="W783" s="43" t="e">
        <f t="array" ref="W783">INDEX(Table6[#Data], MATCH(1, ISNUMBER(SEARCH(Transcripts[[#This Row],[RefSeq mRNA ID]], Table6['#name])), 0), 1)</f>
        <v>#N/A</v>
      </c>
      <c r="X783" s="43"/>
      <c r="Y783" s="43"/>
      <c r="Z783" t="s">
        <v>5841</v>
      </c>
      <c r="AA783" t="s">
        <v>5842</v>
      </c>
      <c r="AB783">
        <v>663</v>
      </c>
      <c r="AC783" t="s">
        <v>5840</v>
      </c>
      <c r="AD783" t="s">
        <v>27</v>
      </c>
      <c r="AE783" t="s">
        <v>10474</v>
      </c>
      <c r="AH783" t="s">
        <v>19728</v>
      </c>
      <c r="AI783" t="s">
        <v>6301</v>
      </c>
      <c r="AJ783">
        <v>5063</v>
      </c>
    </row>
    <row r="784" spans="8:36" hidden="1" x14ac:dyDescent="0.3">
      <c r="H784" t="s">
        <v>134</v>
      </c>
      <c r="I784" t="s">
        <v>1939</v>
      </c>
      <c r="J784" t="s">
        <v>1940</v>
      </c>
      <c r="L784">
        <v>13747</v>
      </c>
      <c r="M784" t="s">
        <v>27</v>
      </c>
      <c r="N784" t="s">
        <v>1937</v>
      </c>
      <c r="Q784">
        <v>4518</v>
      </c>
      <c r="R784" t="s">
        <v>96</v>
      </c>
      <c r="S784" t="s">
        <v>96</v>
      </c>
      <c r="T784" t="str">
        <f>IF(Transcripts[[#This Row],[List?]]="Y", Transcripts[[#This Row],[RefSeq mRNA ID]]&amp;IF(Transcripts[[#This Row],[Preferred?]]="Y", " (Preferred)", ""), "")</f>
        <v/>
      </c>
      <c r="V784" s="43" t="s">
        <v>18423</v>
      </c>
      <c r="W784" s="43" t="e">
        <f t="array" ref="W784">INDEX(Table6[#Data], MATCH(1, ISNUMBER(SEARCH(Transcripts[[#This Row],[RefSeq mRNA ID]], Table6['#name])), 0), 1)</f>
        <v>#N/A</v>
      </c>
      <c r="X784" s="43"/>
      <c r="Y784" s="43"/>
      <c r="Z784" t="s">
        <v>5877</v>
      </c>
      <c r="AA784" t="s">
        <v>5878</v>
      </c>
      <c r="AB784">
        <v>1773</v>
      </c>
      <c r="AC784" t="s">
        <v>5840</v>
      </c>
      <c r="AD784" t="s">
        <v>27</v>
      </c>
      <c r="AE784" t="s">
        <v>10475</v>
      </c>
      <c r="AH784" t="s">
        <v>19729</v>
      </c>
      <c r="AI784" t="s">
        <v>6301</v>
      </c>
      <c r="AJ784">
        <v>5063</v>
      </c>
    </row>
    <row r="785" spans="8:36" hidden="1" x14ac:dyDescent="0.3">
      <c r="H785" t="s">
        <v>134</v>
      </c>
      <c r="I785" t="s">
        <v>1941</v>
      </c>
      <c r="J785" t="s">
        <v>1942</v>
      </c>
      <c r="L785">
        <v>4452</v>
      </c>
      <c r="M785" t="s">
        <v>27</v>
      </c>
      <c r="N785" t="s">
        <v>1943</v>
      </c>
      <c r="Q785">
        <v>4452</v>
      </c>
      <c r="R785" t="s">
        <v>96</v>
      </c>
      <c r="S785" t="s">
        <v>96</v>
      </c>
      <c r="T785" t="str">
        <f>IF(Transcripts[[#This Row],[List?]]="Y", Transcripts[[#This Row],[RefSeq mRNA ID]]&amp;IF(Transcripts[[#This Row],[Preferred?]]="Y", " (Preferred)", ""), "")</f>
        <v/>
      </c>
      <c r="V785" s="43" t="s">
        <v>18423</v>
      </c>
      <c r="W785" s="43" t="e">
        <f t="array" ref="W785">INDEX(Table6[#Data], MATCH(1, ISNUMBER(SEARCH(Transcripts[[#This Row],[RefSeq mRNA ID]], Table6['#name])), 0), 1)</f>
        <v>#N/A</v>
      </c>
      <c r="X785" s="43"/>
      <c r="Y785" s="43"/>
      <c r="Z785" t="s">
        <v>5880</v>
      </c>
      <c r="AA785" t="s">
        <v>5881</v>
      </c>
      <c r="AB785">
        <v>1647</v>
      </c>
      <c r="AC785" t="s">
        <v>5840</v>
      </c>
      <c r="AD785" t="s">
        <v>27</v>
      </c>
      <c r="AE785" t="s">
        <v>10476</v>
      </c>
      <c r="AH785" t="s">
        <v>19730</v>
      </c>
      <c r="AI785" t="s">
        <v>6301</v>
      </c>
      <c r="AJ785">
        <v>5063</v>
      </c>
    </row>
    <row r="786" spans="8:36" hidden="1" x14ac:dyDescent="0.3">
      <c r="H786" t="s">
        <v>134</v>
      </c>
      <c r="I786" t="s">
        <v>1944</v>
      </c>
      <c r="J786" t="s">
        <v>1945</v>
      </c>
      <c r="L786">
        <v>4452</v>
      </c>
      <c r="M786" t="s">
        <v>27</v>
      </c>
      <c r="N786" t="s">
        <v>1943</v>
      </c>
      <c r="Q786">
        <v>4452</v>
      </c>
      <c r="R786" t="s">
        <v>96</v>
      </c>
      <c r="S786" t="s">
        <v>96</v>
      </c>
      <c r="T786" t="str">
        <f>IF(Transcripts[[#This Row],[List?]]="Y", Transcripts[[#This Row],[RefSeq mRNA ID]]&amp;IF(Transcripts[[#This Row],[Preferred?]]="Y", " (Preferred)", ""), "")</f>
        <v/>
      </c>
      <c r="V786" s="43" t="s">
        <v>18423</v>
      </c>
      <c r="W786" s="43" t="e">
        <f t="array" ref="W786">INDEX(Table6[#Data], MATCH(1, ISNUMBER(SEARCH(Transcripts[[#This Row],[RefSeq mRNA ID]], Table6['#name])), 0), 1)</f>
        <v>#N/A</v>
      </c>
      <c r="X786" s="43"/>
      <c r="Y786" s="43"/>
      <c r="Z786" t="s">
        <v>5871</v>
      </c>
      <c r="AA786" t="s">
        <v>5872</v>
      </c>
      <c r="AB786">
        <v>1773</v>
      </c>
      <c r="AC786" t="s">
        <v>5840</v>
      </c>
      <c r="AD786" t="s">
        <v>27</v>
      </c>
      <c r="AE786" t="s">
        <v>10477</v>
      </c>
      <c r="AH786" t="s">
        <v>19731</v>
      </c>
      <c r="AI786" t="s">
        <v>6301</v>
      </c>
      <c r="AJ786">
        <v>5063</v>
      </c>
    </row>
    <row r="787" spans="8:36" hidden="1" x14ac:dyDescent="0.3">
      <c r="H787" t="s">
        <v>134</v>
      </c>
      <c r="I787" t="s">
        <v>1946</v>
      </c>
      <c r="J787" t="s">
        <v>1947</v>
      </c>
      <c r="L787">
        <v>4350</v>
      </c>
      <c r="M787" t="s">
        <v>27</v>
      </c>
      <c r="N787" t="s">
        <v>1948</v>
      </c>
      <c r="Q787">
        <v>4350</v>
      </c>
      <c r="R787" t="s">
        <v>96</v>
      </c>
      <c r="S787" t="s">
        <v>96</v>
      </c>
      <c r="T787" t="str">
        <f>IF(Transcripts[[#This Row],[List?]]="Y", Transcripts[[#This Row],[RefSeq mRNA ID]]&amp;IF(Transcripts[[#This Row],[Preferred?]]="Y", " (Preferred)", ""), "")</f>
        <v/>
      </c>
      <c r="V787" s="43" t="s">
        <v>18423</v>
      </c>
      <c r="W787" s="43" t="e">
        <f t="array" ref="W787">INDEX(Table6[#Data], MATCH(1, ISNUMBER(SEARCH(Transcripts[[#This Row],[RefSeq mRNA ID]], Table6['#name])), 0), 1)</f>
        <v>#N/A</v>
      </c>
      <c r="X787" s="43"/>
      <c r="Y787" s="43"/>
      <c r="Z787" t="s">
        <v>5856</v>
      </c>
      <c r="AA787" t="s">
        <v>5857</v>
      </c>
      <c r="AB787">
        <v>498</v>
      </c>
      <c r="AC787" t="s">
        <v>5840</v>
      </c>
      <c r="AD787" t="s">
        <v>27</v>
      </c>
      <c r="AE787" t="s">
        <v>10478</v>
      </c>
      <c r="AH787" t="s">
        <v>19732</v>
      </c>
      <c r="AI787" t="s">
        <v>6301</v>
      </c>
      <c r="AJ787">
        <v>5063</v>
      </c>
    </row>
    <row r="788" spans="8:36" hidden="1" x14ac:dyDescent="0.3">
      <c r="H788" t="s">
        <v>134</v>
      </c>
      <c r="I788" t="s">
        <v>1949</v>
      </c>
      <c r="J788" t="s">
        <v>1950</v>
      </c>
      <c r="L788">
        <v>4350</v>
      </c>
      <c r="M788" t="s">
        <v>27</v>
      </c>
      <c r="N788" t="s">
        <v>1948</v>
      </c>
      <c r="Q788">
        <v>4350</v>
      </c>
      <c r="R788" t="s">
        <v>96</v>
      </c>
      <c r="S788" t="s">
        <v>96</v>
      </c>
      <c r="T788" t="str">
        <f>IF(Transcripts[[#This Row],[List?]]="Y", Transcripts[[#This Row],[RefSeq mRNA ID]]&amp;IF(Transcripts[[#This Row],[Preferred?]]="Y", " (Preferred)", ""), "")</f>
        <v/>
      </c>
      <c r="V788" s="43" t="s">
        <v>18423</v>
      </c>
      <c r="W788" s="43" t="e">
        <f t="array" ref="W788">INDEX(Table6[#Data], MATCH(1, ISNUMBER(SEARCH(Transcripts[[#This Row],[RefSeq mRNA ID]], Table6['#name])), 0), 1)</f>
        <v>#N/A</v>
      </c>
      <c r="X788" s="43"/>
      <c r="Y788" s="43"/>
      <c r="Z788" t="s">
        <v>5853</v>
      </c>
      <c r="AA788" t="s">
        <v>5854</v>
      </c>
      <c r="AB788">
        <v>663</v>
      </c>
      <c r="AC788" t="s">
        <v>5840</v>
      </c>
      <c r="AD788" t="s">
        <v>27</v>
      </c>
      <c r="AE788" t="s">
        <v>10479</v>
      </c>
      <c r="AH788" t="s">
        <v>19733</v>
      </c>
      <c r="AI788" t="s">
        <v>6301</v>
      </c>
      <c r="AJ788">
        <v>5063</v>
      </c>
    </row>
    <row r="789" spans="8:36" hidden="1" x14ac:dyDescent="0.3">
      <c r="H789" t="s">
        <v>134</v>
      </c>
      <c r="I789" t="s">
        <v>1951</v>
      </c>
      <c r="J789" t="s">
        <v>1952</v>
      </c>
      <c r="L789">
        <v>4212</v>
      </c>
      <c r="M789" t="s">
        <v>27</v>
      </c>
      <c r="N789" t="s">
        <v>1953</v>
      </c>
      <c r="Q789">
        <v>4212</v>
      </c>
      <c r="R789" t="s">
        <v>96</v>
      </c>
      <c r="S789" t="s">
        <v>96</v>
      </c>
      <c r="T789" t="str">
        <f>IF(Transcripts[[#This Row],[List?]]="Y", Transcripts[[#This Row],[RefSeq mRNA ID]]&amp;IF(Transcripts[[#This Row],[Preferred?]]="Y", " (Preferred)", ""), "")</f>
        <v/>
      </c>
      <c r="V789" s="43" t="s">
        <v>18423</v>
      </c>
      <c r="W789" s="43" t="e">
        <f t="array" ref="W789">INDEX(Table6[#Data], MATCH(1, ISNUMBER(SEARCH(Transcripts[[#This Row],[RefSeq mRNA ID]], Table6['#name])), 0), 1)</f>
        <v>#N/A</v>
      </c>
      <c r="X789" s="43"/>
      <c r="Y789" s="43"/>
      <c r="Z789" t="s">
        <v>4784</v>
      </c>
      <c r="AC789" t="s">
        <v>4781</v>
      </c>
      <c r="AD789" t="s">
        <v>193</v>
      </c>
      <c r="AE789" t="s">
        <v>4784</v>
      </c>
      <c r="AH789" t="s">
        <v>19734</v>
      </c>
      <c r="AI789" t="s">
        <v>6301</v>
      </c>
      <c r="AJ789">
        <v>5063</v>
      </c>
    </row>
    <row r="790" spans="8:36" hidden="1" x14ac:dyDescent="0.3">
      <c r="H790" t="s">
        <v>134</v>
      </c>
      <c r="I790" t="s">
        <v>1954</v>
      </c>
      <c r="J790" t="s">
        <v>1955</v>
      </c>
      <c r="L790">
        <v>4212</v>
      </c>
      <c r="M790" t="s">
        <v>27</v>
      </c>
      <c r="N790" t="s">
        <v>1953</v>
      </c>
      <c r="Q790">
        <v>4212</v>
      </c>
      <c r="R790" t="s">
        <v>96</v>
      </c>
      <c r="S790" t="s">
        <v>96</v>
      </c>
      <c r="T790" t="str">
        <f>IF(Transcripts[[#This Row],[List?]]="Y", Transcripts[[#This Row],[RefSeq mRNA ID]]&amp;IF(Transcripts[[#This Row],[Preferred?]]="Y", " (Preferred)", ""), "")</f>
        <v/>
      </c>
      <c r="V790" s="43" t="s">
        <v>18423</v>
      </c>
      <c r="W790" s="43" t="e">
        <f t="array" ref="W790">INDEX(Table6[#Data], MATCH(1, ISNUMBER(SEARCH(Transcripts[[#This Row],[RefSeq mRNA ID]], Table6['#name])), 0), 1)</f>
        <v>#N/A</v>
      </c>
      <c r="X790" s="43"/>
      <c r="Y790" s="43"/>
      <c r="Z790" t="s">
        <v>4782</v>
      </c>
      <c r="AC790" t="s">
        <v>4781</v>
      </c>
      <c r="AD790" t="s">
        <v>193</v>
      </c>
      <c r="AE790" t="s">
        <v>4782</v>
      </c>
      <c r="AH790" t="s">
        <v>19735</v>
      </c>
      <c r="AI790" t="s">
        <v>6301</v>
      </c>
      <c r="AJ790">
        <v>5063</v>
      </c>
    </row>
    <row r="791" spans="8:36" hidden="1" x14ac:dyDescent="0.3">
      <c r="H791" t="s">
        <v>134</v>
      </c>
      <c r="I791" t="s">
        <v>1956</v>
      </c>
      <c r="J791" t="s">
        <v>1957</v>
      </c>
      <c r="L791">
        <v>4044</v>
      </c>
      <c r="M791" t="s">
        <v>27</v>
      </c>
      <c r="N791" t="s">
        <v>1958</v>
      </c>
      <c r="Q791">
        <v>4044</v>
      </c>
      <c r="R791" t="s">
        <v>96</v>
      </c>
      <c r="S791" t="s">
        <v>96</v>
      </c>
      <c r="T791" t="str">
        <f>IF(Transcripts[[#This Row],[List?]]="Y", Transcripts[[#This Row],[RefSeq mRNA ID]]&amp;IF(Transcripts[[#This Row],[Preferred?]]="Y", " (Preferred)", ""), "")</f>
        <v/>
      </c>
      <c r="V791" s="43" t="s">
        <v>18423</v>
      </c>
      <c r="W791" s="43" t="e">
        <f t="array" ref="W791">INDEX(Table6[#Data], MATCH(1, ISNUMBER(SEARCH(Transcripts[[#This Row],[RefSeq mRNA ID]], Table6['#name])), 0), 1)</f>
        <v>#N/A</v>
      </c>
      <c r="X791" s="43"/>
      <c r="Y791" s="43"/>
      <c r="Z791" t="s">
        <v>4798</v>
      </c>
      <c r="AC791" t="s">
        <v>4781</v>
      </c>
      <c r="AD791" t="s">
        <v>193</v>
      </c>
      <c r="AE791" t="s">
        <v>4798</v>
      </c>
      <c r="AH791" t="s">
        <v>19736</v>
      </c>
      <c r="AI791" t="s">
        <v>6301</v>
      </c>
      <c r="AJ791">
        <v>5063</v>
      </c>
    </row>
    <row r="792" spans="8:36" hidden="1" x14ac:dyDescent="0.3">
      <c r="H792" t="s">
        <v>134</v>
      </c>
      <c r="I792" t="s">
        <v>1959</v>
      </c>
      <c r="J792" t="s">
        <v>1960</v>
      </c>
      <c r="L792">
        <v>4044</v>
      </c>
      <c r="M792" t="s">
        <v>27</v>
      </c>
      <c r="N792" t="s">
        <v>1958</v>
      </c>
      <c r="Q792">
        <v>4044</v>
      </c>
      <c r="R792" t="s">
        <v>96</v>
      </c>
      <c r="S792" t="s">
        <v>96</v>
      </c>
      <c r="T792" t="str">
        <f>IF(Transcripts[[#This Row],[List?]]="Y", Transcripts[[#This Row],[RefSeq mRNA ID]]&amp;IF(Transcripts[[#This Row],[Preferred?]]="Y", " (Preferred)", ""), "")</f>
        <v/>
      </c>
      <c r="V792" s="43" t="s">
        <v>18423</v>
      </c>
      <c r="W792" s="43" t="e">
        <f t="array" ref="W792">INDEX(Table6[#Data], MATCH(1, ISNUMBER(SEARCH(Transcripts[[#This Row],[RefSeq mRNA ID]], Table6['#name])), 0), 1)</f>
        <v>#N/A</v>
      </c>
      <c r="X792" s="43"/>
      <c r="Y792" s="43"/>
      <c r="Z792" t="s">
        <v>4796</v>
      </c>
      <c r="AC792" t="s">
        <v>4781</v>
      </c>
      <c r="AD792" t="s">
        <v>193</v>
      </c>
      <c r="AE792" t="s">
        <v>4796</v>
      </c>
      <c r="AH792" t="s">
        <v>19737</v>
      </c>
      <c r="AI792" t="s">
        <v>6301</v>
      </c>
      <c r="AJ792">
        <v>5063</v>
      </c>
    </row>
    <row r="793" spans="8:36" hidden="1" x14ac:dyDescent="0.3">
      <c r="H793" t="s">
        <v>134</v>
      </c>
      <c r="I793" t="s">
        <v>1961</v>
      </c>
      <c r="J793" t="s">
        <v>1962</v>
      </c>
      <c r="L793">
        <v>3492</v>
      </c>
      <c r="M793" t="s">
        <v>27</v>
      </c>
      <c r="N793" t="s">
        <v>1918</v>
      </c>
      <c r="Q793">
        <v>2079</v>
      </c>
      <c r="R793" t="s">
        <v>96</v>
      </c>
      <c r="S793" t="s">
        <v>96</v>
      </c>
      <c r="T793" t="str">
        <f>IF(Transcripts[[#This Row],[List?]]="Y", Transcripts[[#This Row],[RefSeq mRNA ID]]&amp;IF(Transcripts[[#This Row],[Preferred?]]="Y", " (Preferred)", ""), "")</f>
        <v/>
      </c>
      <c r="V793" s="43" t="s">
        <v>18423</v>
      </c>
      <c r="W793" s="43" t="e">
        <f t="array" ref="W793">INDEX(Table6[#Data], MATCH(1, ISNUMBER(SEARCH(Transcripts[[#This Row],[RefSeq mRNA ID]], Table6['#name])), 0), 1)</f>
        <v>#N/A</v>
      </c>
      <c r="X793" s="43"/>
      <c r="Y793" s="43"/>
      <c r="Z793" t="s">
        <v>4800</v>
      </c>
      <c r="AC793" t="s">
        <v>4781</v>
      </c>
      <c r="AD793" t="s">
        <v>193</v>
      </c>
      <c r="AE793" t="s">
        <v>4800</v>
      </c>
      <c r="AH793" t="s">
        <v>19738</v>
      </c>
      <c r="AI793" t="s">
        <v>6301</v>
      </c>
      <c r="AJ793">
        <v>5063</v>
      </c>
    </row>
    <row r="794" spans="8:36" hidden="1" x14ac:dyDescent="0.3">
      <c r="H794" t="s">
        <v>134</v>
      </c>
      <c r="I794" t="s">
        <v>1971</v>
      </c>
      <c r="J794" t="s">
        <v>1972</v>
      </c>
      <c r="K794" t="s">
        <v>19138</v>
      </c>
      <c r="L794">
        <v>2930</v>
      </c>
      <c r="M794" t="s">
        <v>27</v>
      </c>
      <c r="N794" t="s">
        <v>1973</v>
      </c>
      <c r="P794" t="s">
        <v>1974</v>
      </c>
      <c r="Q794">
        <v>2037</v>
      </c>
      <c r="R794" t="s">
        <v>96</v>
      </c>
      <c r="S794" t="s">
        <v>95</v>
      </c>
      <c r="T794" t="str">
        <f>IF(Transcripts[[#This Row],[List?]]="Y", Transcripts[[#This Row],[RefSeq mRNA ID]]&amp;IF(Transcripts[[#This Row],[Preferred?]]="Y", " (Preferred)", ""), "")</f>
        <v>NM_001913.4</v>
      </c>
      <c r="V794" s="43" t="s">
        <v>18423</v>
      </c>
      <c r="W794" s="43" t="e">
        <f t="array" ref="W794">INDEX(Table6[#Data], MATCH(1, ISNUMBER(SEARCH(Transcripts[[#This Row],[RefSeq mRNA ID]], Table6['#name])), 0), 1)</f>
        <v>#N/A</v>
      </c>
      <c r="X794" s="43"/>
      <c r="Y794" s="43"/>
      <c r="Z794" t="s">
        <v>1448</v>
      </c>
      <c r="AA794" t="s">
        <v>1449</v>
      </c>
      <c r="AB794">
        <v>507</v>
      </c>
      <c r="AC794" t="s">
        <v>1447</v>
      </c>
      <c r="AD794" t="s">
        <v>27</v>
      </c>
      <c r="AE794" t="s">
        <v>10480</v>
      </c>
      <c r="AH794" t="s">
        <v>19739</v>
      </c>
      <c r="AI794" t="s">
        <v>6301</v>
      </c>
      <c r="AJ794">
        <v>5063</v>
      </c>
    </row>
    <row r="795" spans="8:36" hidden="1" x14ac:dyDescent="0.3">
      <c r="H795" t="s">
        <v>134</v>
      </c>
      <c r="I795" t="s">
        <v>1975</v>
      </c>
      <c r="J795" t="s">
        <v>1976</v>
      </c>
      <c r="L795">
        <v>2930</v>
      </c>
      <c r="M795" t="s">
        <v>27</v>
      </c>
      <c r="N795" t="s">
        <v>1973</v>
      </c>
      <c r="Q795">
        <v>2037</v>
      </c>
      <c r="R795" t="s">
        <v>96</v>
      </c>
      <c r="S795" t="s">
        <v>96</v>
      </c>
      <c r="T795" t="str">
        <f>IF(Transcripts[[#This Row],[List?]]="Y", Transcripts[[#This Row],[RefSeq mRNA ID]]&amp;IF(Transcripts[[#This Row],[Preferred?]]="Y", " (Preferred)", ""), "")</f>
        <v/>
      </c>
      <c r="V795" s="43" t="s">
        <v>18423</v>
      </c>
      <c r="W795" s="43" t="e">
        <f t="array" ref="W795">INDEX(Table6[#Data], MATCH(1, ISNUMBER(SEARCH(Transcripts[[#This Row],[RefSeq mRNA ID]], Table6['#name])), 0), 1)</f>
        <v>#N/A</v>
      </c>
      <c r="X795" s="43"/>
      <c r="Y795" s="43"/>
      <c r="Z795" t="s">
        <v>1455</v>
      </c>
      <c r="AA795" t="s">
        <v>1456</v>
      </c>
      <c r="AB795">
        <v>507</v>
      </c>
      <c r="AC795" t="s">
        <v>1447</v>
      </c>
      <c r="AD795" t="s">
        <v>27</v>
      </c>
      <c r="AE795" t="s">
        <v>10481</v>
      </c>
      <c r="AH795" t="s">
        <v>19740</v>
      </c>
      <c r="AI795" t="s">
        <v>6301</v>
      </c>
      <c r="AJ795">
        <v>5063</v>
      </c>
    </row>
    <row r="796" spans="8:36" hidden="1" x14ac:dyDescent="0.3">
      <c r="H796" t="s">
        <v>134</v>
      </c>
      <c r="I796" t="s">
        <v>1963</v>
      </c>
      <c r="J796" t="s">
        <v>1964</v>
      </c>
      <c r="K796" t="s">
        <v>19139</v>
      </c>
      <c r="L796">
        <v>3250</v>
      </c>
      <c r="M796" t="s">
        <v>27</v>
      </c>
      <c r="N796" t="s">
        <v>1965</v>
      </c>
      <c r="P796" t="s">
        <v>1966</v>
      </c>
      <c r="Q796">
        <v>2031</v>
      </c>
      <c r="R796" t="s">
        <v>96</v>
      </c>
      <c r="S796" t="s">
        <v>95</v>
      </c>
      <c r="T796" t="str">
        <f>IF(Transcripts[[#This Row],[List?]]="Y", Transcripts[[#This Row],[RefSeq mRNA ID]]&amp;IF(Transcripts[[#This Row],[Preferred?]]="Y", " (Preferred)", ""), "")</f>
        <v>NM_181500.3</v>
      </c>
      <c r="V796" s="43" t="s">
        <v>18423</v>
      </c>
      <c r="W796" s="43" t="e">
        <f t="array" ref="W796">INDEX(Table6[#Data], MATCH(1, ISNUMBER(SEARCH(Transcripts[[#This Row],[RefSeq mRNA ID]], Table6['#name])), 0), 1)</f>
        <v>#N/A</v>
      </c>
      <c r="X796" s="43"/>
      <c r="Y796" s="43"/>
      <c r="Z796" t="s">
        <v>1452</v>
      </c>
      <c r="AA796" t="s">
        <v>1453</v>
      </c>
      <c r="AB796">
        <v>507</v>
      </c>
      <c r="AC796" t="s">
        <v>1447</v>
      </c>
      <c r="AD796" t="s">
        <v>27</v>
      </c>
      <c r="AE796" t="s">
        <v>10482</v>
      </c>
      <c r="AH796" t="s">
        <v>19741</v>
      </c>
      <c r="AI796" t="s">
        <v>6301</v>
      </c>
      <c r="AJ796">
        <v>5063</v>
      </c>
    </row>
    <row r="797" spans="8:36" hidden="1" x14ac:dyDescent="0.3">
      <c r="H797" t="s">
        <v>134</v>
      </c>
      <c r="I797" t="s">
        <v>1967</v>
      </c>
      <c r="J797" t="s">
        <v>1968</v>
      </c>
      <c r="L797">
        <v>2991</v>
      </c>
      <c r="M797" t="s">
        <v>27</v>
      </c>
      <c r="N797" t="s">
        <v>1965</v>
      </c>
      <c r="Q797">
        <v>2031</v>
      </c>
      <c r="R797" t="s">
        <v>96</v>
      </c>
      <c r="S797" t="s">
        <v>96</v>
      </c>
      <c r="T797" t="str">
        <f>IF(Transcripts[[#This Row],[List?]]="Y", Transcripts[[#This Row],[RefSeq mRNA ID]]&amp;IF(Transcripts[[#This Row],[Preferred?]]="Y", " (Preferred)", ""), "")</f>
        <v/>
      </c>
      <c r="V797" s="43" t="s">
        <v>18423</v>
      </c>
      <c r="W797" s="43" t="e">
        <f t="array" ref="W797">INDEX(Table6[#Data], MATCH(1, ISNUMBER(SEARCH(Transcripts[[#This Row],[RefSeq mRNA ID]], Table6['#name])), 0), 1)</f>
        <v>#N/A</v>
      </c>
      <c r="X797" s="43"/>
      <c r="Y797" s="43"/>
      <c r="Z797" t="s">
        <v>8396</v>
      </c>
      <c r="AA797" t="s">
        <v>8397</v>
      </c>
      <c r="AB797">
        <v>1125</v>
      </c>
      <c r="AC797" t="s">
        <v>8379</v>
      </c>
      <c r="AD797" t="s">
        <v>27</v>
      </c>
      <c r="AE797" t="s">
        <v>10483</v>
      </c>
      <c r="AH797" t="s">
        <v>19742</v>
      </c>
      <c r="AI797" t="s">
        <v>6301</v>
      </c>
      <c r="AJ797">
        <v>5063</v>
      </c>
    </row>
    <row r="798" spans="8:36" hidden="1" x14ac:dyDescent="0.3">
      <c r="H798" t="s">
        <v>134</v>
      </c>
      <c r="I798" t="s">
        <v>1977</v>
      </c>
      <c r="J798" t="s">
        <v>1978</v>
      </c>
      <c r="K798" t="s">
        <v>19140</v>
      </c>
      <c r="L798">
        <v>2878</v>
      </c>
      <c r="M798" t="s">
        <v>27</v>
      </c>
      <c r="N798" t="s">
        <v>1979</v>
      </c>
      <c r="P798" t="s">
        <v>1980</v>
      </c>
      <c r="Q798">
        <v>1989</v>
      </c>
      <c r="R798" t="s">
        <v>96</v>
      </c>
      <c r="S798" t="s">
        <v>95</v>
      </c>
      <c r="T798" t="str">
        <f>IF(Transcripts[[#This Row],[List?]]="Y", Transcripts[[#This Row],[RefSeq mRNA ID]]&amp;IF(Transcripts[[#This Row],[Preferred?]]="Y", " (Preferred)", ""), "")</f>
        <v>NM_001202544.2</v>
      </c>
      <c r="V798" s="43" t="s">
        <v>18423</v>
      </c>
      <c r="W798" s="43" t="e">
        <f t="array" ref="W798">INDEX(Table6[#Data], MATCH(1, ISNUMBER(SEARCH(Transcripts[[#This Row],[RefSeq mRNA ID]], Table6['#name])), 0), 1)</f>
        <v>#N/A</v>
      </c>
      <c r="X798" s="43"/>
      <c r="Y798" s="43"/>
      <c r="Z798" t="s">
        <v>8432</v>
      </c>
      <c r="AC798" t="s">
        <v>8379</v>
      </c>
      <c r="AD798" t="s">
        <v>27</v>
      </c>
      <c r="AE798" t="s">
        <v>8432</v>
      </c>
      <c r="AH798" t="s">
        <v>19743</v>
      </c>
      <c r="AI798" t="s">
        <v>6301</v>
      </c>
      <c r="AJ798">
        <v>5063</v>
      </c>
    </row>
    <row r="799" spans="8:36" hidden="1" x14ac:dyDescent="0.3">
      <c r="H799" t="s">
        <v>134</v>
      </c>
      <c r="I799" t="s">
        <v>1981</v>
      </c>
      <c r="J799" t="s">
        <v>1982</v>
      </c>
      <c r="L799">
        <v>2878</v>
      </c>
      <c r="M799" t="s">
        <v>27</v>
      </c>
      <c r="N799" t="s">
        <v>1979</v>
      </c>
      <c r="Q799">
        <v>1989</v>
      </c>
      <c r="R799" t="s">
        <v>96</v>
      </c>
      <c r="S799" t="s">
        <v>96</v>
      </c>
      <c r="T799" t="str">
        <f>IF(Transcripts[[#This Row],[List?]]="Y", Transcripts[[#This Row],[RefSeq mRNA ID]]&amp;IF(Transcripts[[#This Row],[Preferred?]]="Y", " (Preferred)", ""), "")</f>
        <v/>
      </c>
      <c r="V799" s="43" t="s">
        <v>18423</v>
      </c>
      <c r="W799" s="43" t="e">
        <f t="array" ref="W799">INDEX(Table6[#Data], MATCH(1, ISNUMBER(SEARCH(Transcripts[[#This Row],[RefSeq mRNA ID]], Table6['#name])), 0), 1)</f>
        <v>#N/A</v>
      </c>
      <c r="X799" s="43"/>
      <c r="Y799" s="43"/>
      <c r="Z799" t="s">
        <v>8405</v>
      </c>
      <c r="AA799" t="s">
        <v>8406</v>
      </c>
      <c r="AB799">
        <v>1125</v>
      </c>
      <c r="AC799" t="s">
        <v>8379</v>
      </c>
      <c r="AD799" t="s">
        <v>27</v>
      </c>
      <c r="AE799" t="s">
        <v>10484</v>
      </c>
      <c r="AH799" t="s">
        <v>19744</v>
      </c>
      <c r="AI799" t="s">
        <v>6301</v>
      </c>
      <c r="AJ799">
        <v>5063</v>
      </c>
    </row>
    <row r="800" spans="8:36" hidden="1" x14ac:dyDescent="0.3">
      <c r="H800" t="s">
        <v>134</v>
      </c>
      <c r="I800" t="s">
        <v>1989</v>
      </c>
      <c r="J800" t="s">
        <v>1990</v>
      </c>
      <c r="K800" t="s">
        <v>19141</v>
      </c>
      <c r="L800">
        <v>2331</v>
      </c>
      <c r="M800" t="s">
        <v>27</v>
      </c>
      <c r="N800" t="s">
        <v>1991</v>
      </c>
      <c r="P800" t="s">
        <v>1992</v>
      </c>
      <c r="Q800">
        <v>1920</v>
      </c>
      <c r="R800" t="s">
        <v>96</v>
      </c>
      <c r="S800" t="s">
        <v>95</v>
      </c>
      <c r="T800" t="str">
        <f>IF(Transcripts[[#This Row],[List?]]="Y", Transcripts[[#This Row],[RefSeq mRNA ID]]&amp;IF(Transcripts[[#This Row],[Preferred?]]="Y", " (Preferred)", ""), "")</f>
        <v>NM_001202546.2</v>
      </c>
      <c r="V800" s="43" t="s">
        <v>18423</v>
      </c>
      <c r="W800" s="43" t="e">
        <f t="array" ref="W800">INDEX(Table6[#Data], MATCH(1, ISNUMBER(SEARCH(Transcripts[[#This Row],[RefSeq mRNA ID]], Table6['#name])), 0), 1)</f>
        <v>#N/A</v>
      </c>
      <c r="X800" s="43"/>
      <c r="Y800" s="43"/>
      <c r="Z800" t="s">
        <v>8402</v>
      </c>
      <c r="AA800" t="s">
        <v>8403</v>
      </c>
      <c r="AB800">
        <v>1125</v>
      </c>
      <c r="AC800" t="s">
        <v>8379</v>
      </c>
      <c r="AD800" t="s">
        <v>27</v>
      </c>
      <c r="AE800" t="s">
        <v>10485</v>
      </c>
      <c r="AH800" t="s">
        <v>19745</v>
      </c>
      <c r="AI800" t="s">
        <v>6301</v>
      </c>
      <c r="AJ800">
        <v>5063</v>
      </c>
    </row>
    <row r="801" spans="8:36" hidden="1" x14ac:dyDescent="0.3">
      <c r="H801" t="s">
        <v>134</v>
      </c>
      <c r="I801" t="s">
        <v>1993</v>
      </c>
      <c r="J801" t="s">
        <v>1994</v>
      </c>
      <c r="L801">
        <v>2331</v>
      </c>
      <c r="M801" t="s">
        <v>27</v>
      </c>
      <c r="N801" t="s">
        <v>1991</v>
      </c>
      <c r="Q801">
        <v>1920</v>
      </c>
      <c r="R801" t="s">
        <v>96</v>
      </c>
      <c r="S801" t="s">
        <v>96</v>
      </c>
      <c r="T801" t="str">
        <f>IF(Transcripts[[#This Row],[List?]]="Y", Transcripts[[#This Row],[RefSeq mRNA ID]]&amp;IF(Transcripts[[#This Row],[Preferred?]]="Y", " (Preferred)", ""), "")</f>
        <v/>
      </c>
      <c r="V801" s="43" t="s">
        <v>18423</v>
      </c>
      <c r="W801" s="43" t="e">
        <f t="array" ref="W801">INDEX(Table6[#Data], MATCH(1, ISNUMBER(SEARCH(Transcripts[[#This Row],[RefSeq mRNA ID]], Table6['#name])), 0), 1)</f>
        <v>#N/A</v>
      </c>
      <c r="X801" s="43"/>
      <c r="Y801" s="43"/>
      <c r="Z801" t="s">
        <v>8438</v>
      </c>
      <c r="AC801" t="s">
        <v>8379</v>
      </c>
      <c r="AD801" t="s">
        <v>27</v>
      </c>
      <c r="AE801" t="s">
        <v>8438</v>
      </c>
      <c r="AH801" t="s">
        <v>19746</v>
      </c>
      <c r="AI801" t="s">
        <v>6301</v>
      </c>
      <c r="AJ801">
        <v>5063</v>
      </c>
    </row>
    <row r="802" spans="8:36" hidden="1" x14ac:dyDescent="0.3">
      <c r="H802" t="s">
        <v>134</v>
      </c>
      <c r="I802" t="s">
        <v>1969</v>
      </c>
      <c r="J802" t="s">
        <v>1970</v>
      </c>
      <c r="L802">
        <v>2965</v>
      </c>
      <c r="M802" t="s">
        <v>27</v>
      </c>
      <c r="N802" t="s">
        <v>1920</v>
      </c>
      <c r="Q802">
        <v>1902</v>
      </c>
      <c r="R802" t="s">
        <v>96</v>
      </c>
      <c r="S802" t="s">
        <v>96</v>
      </c>
      <c r="T802" t="str">
        <f>IF(Transcripts[[#This Row],[List?]]="Y", Transcripts[[#This Row],[RefSeq mRNA ID]]&amp;IF(Transcripts[[#This Row],[Preferred?]]="Y", " (Preferred)", ""), "")</f>
        <v/>
      </c>
      <c r="V802" s="43" t="s">
        <v>18423</v>
      </c>
      <c r="W802" s="43" t="e">
        <f t="array" ref="W802">INDEX(Table6[#Data], MATCH(1, ISNUMBER(SEARCH(Transcripts[[#This Row],[RefSeq mRNA ID]], Table6['#name])), 0), 1)</f>
        <v>#N/A</v>
      </c>
      <c r="X802" s="43"/>
      <c r="Y802" s="43"/>
      <c r="Z802" t="s">
        <v>8434</v>
      </c>
      <c r="AC802" t="s">
        <v>8379</v>
      </c>
      <c r="AD802" t="s">
        <v>27</v>
      </c>
      <c r="AE802" t="s">
        <v>8434</v>
      </c>
      <c r="AH802" t="s">
        <v>19747</v>
      </c>
      <c r="AI802" t="s">
        <v>6301</v>
      </c>
      <c r="AJ802">
        <v>5063</v>
      </c>
    </row>
    <row r="803" spans="8:36" hidden="1" x14ac:dyDescent="0.3">
      <c r="H803" t="s">
        <v>134</v>
      </c>
      <c r="I803" t="s">
        <v>1983</v>
      </c>
      <c r="J803" t="s">
        <v>1984</v>
      </c>
      <c r="K803" t="s">
        <v>19142</v>
      </c>
      <c r="L803">
        <v>2776</v>
      </c>
      <c r="M803" t="s">
        <v>27</v>
      </c>
      <c r="N803" t="s">
        <v>1985</v>
      </c>
      <c r="P803" t="s">
        <v>1986</v>
      </c>
      <c r="Q803">
        <v>1899</v>
      </c>
      <c r="R803" t="s">
        <v>96</v>
      </c>
      <c r="S803" t="s">
        <v>95</v>
      </c>
      <c r="T803" t="str">
        <f>IF(Transcripts[[#This Row],[List?]]="Y", Transcripts[[#This Row],[RefSeq mRNA ID]]&amp;IF(Transcripts[[#This Row],[Preferred?]]="Y", " (Preferred)", ""), "")</f>
        <v>NM_001202545.2</v>
      </c>
      <c r="V803" s="43" t="s">
        <v>18423</v>
      </c>
      <c r="W803" s="43" t="e">
        <f t="array" ref="W803">INDEX(Table6[#Data], MATCH(1, ISNUMBER(SEARCH(Transcripts[[#This Row],[RefSeq mRNA ID]], Table6['#name])), 0), 1)</f>
        <v>#N/A</v>
      </c>
      <c r="X803" s="43"/>
      <c r="Y803" s="43"/>
      <c r="Z803" t="s">
        <v>8440</v>
      </c>
      <c r="AC803" t="s">
        <v>8379</v>
      </c>
      <c r="AD803" t="s">
        <v>27</v>
      </c>
      <c r="AE803" t="s">
        <v>8440</v>
      </c>
      <c r="AH803" t="s">
        <v>19748</v>
      </c>
      <c r="AI803" t="s">
        <v>6301</v>
      </c>
      <c r="AJ803">
        <v>5063</v>
      </c>
    </row>
    <row r="804" spans="8:36" hidden="1" x14ac:dyDescent="0.3">
      <c r="H804" t="s">
        <v>134</v>
      </c>
      <c r="I804" t="s">
        <v>1987</v>
      </c>
      <c r="J804" t="s">
        <v>1988</v>
      </c>
      <c r="L804">
        <v>2776</v>
      </c>
      <c r="M804" t="s">
        <v>27</v>
      </c>
      <c r="N804" t="s">
        <v>1985</v>
      </c>
      <c r="Q804">
        <v>1899</v>
      </c>
      <c r="R804" t="s">
        <v>96</v>
      </c>
      <c r="S804" t="s">
        <v>96</v>
      </c>
      <c r="T804" t="str">
        <f>IF(Transcripts[[#This Row],[List?]]="Y", Transcripts[[#This Row],[RefSeq mRNA ID]]&amp;IF(Transcripts[[#This Row],[Preferred?]]="Y", " (Preferred)", ""), "")</f>
        <v/>
      </c>
      <c r="V804" s="43" t="s">
        <v>18423</v>
      </c>
      <c r="W804" s="43" t="e">
        <f t="array" ref="W804">INDEX(Table6[#Data], MATCH(1, ISNUMBER(SEARCH(Transcripts[[#This Row],[RefSeq mRNA ID]], Table6['#name])), 0), 1)</f>
        <v>#N/A</v>
      </c>
      <c r="X804" s="43"/>
      <c r="Y804" s="43"/>
      <c r="Z804" t="s">
        <v>8383</v>
      </c>
      <c r="AA804" t="s">
        <v>8384</v>
      </c>
      <c r="AB804">
        <v>217</v>
      </c>
      <c r="AC804" t="s">
        <v>8379</v>
      </c>
      <c r="AD804" t="s">
        <v>27</v>
      </c>
      <c r="AE804" t="s">
        <v>10486</v>
      </c>
      <c r="AH804" t="s">
        <v>19749</v>
      </c>
      <c r="AI804" t="s">
        <v>6301</v>
      </c>
      <c r="AJ804">
        <v>5063</v>
      </c>
    </row>
    <row r="805" spans="8:36" hidden="1" x14ac:dyDescent="0.3">
      <c r="H805" t="s">
        <v>134</v>
      </c>
      <c r="I805" t="s">
        <v>1995</v>
      </c>
      <c r="J805" t="s">
        <v>1996</v>
      </c>
      <c r="L805">
        <v>1566</v>
      </c>
      <c r="M805" t="s">
        <v>27</v>
      </c>
      <c r="N805" t="s">
        <v>1997</v>
      </c>
      <c r="Q805">
        <v>724</v>
      </c>
      <c r="R805" t="s">
        <v>96</v>
      </c>
      <c r="S805" t="s">
        <v>96</v>
      </c>
      <c r="T805" t="str">
        <f>IF(Transcripts[[#This Row],[List?]]="Y", Transcripts[[#This Row],[RefSeq mRNA ID]]&amp;IF(Transcripts[[#This Row],[Preferred?]]="Y", " (Preferred)", ""), "")</f>
        <v/>
      </c>
      <c r="V805" s="43" t="s">
        <v>18423</v>
      </c>
      <c r="W805" s="43" t="e">
        <f t="array" ref="W805">INDEX(Table6[#Data], MATCH(1, ISNUMBER(SEARCH(Transcripts[[#This Row],[RefSeq mRNA ID]], Table6['#name])), 0), 1)</f>
        <v>#N/A</v>
      </c>
      <c r="X805" s="43"/>
      <c r="Y805" s="43"/>
      <c r="Z805" t="s">
        <v>8408</v>
      </c>
      <c r="AA805" t="s">
        <v>8409</v>
      </c>
      <c r="AB805">
        <v>787</v>
      </c>
      <c r="AC805" t="s">
        <v>8379</v>
      </c>
      <c r="AD805" t="s">
        <v>27</v>
      </c>
      <c r="AE805" t="s">
        <v>10487</v>
      </c>
      <c r="AH805" t="s">
        <v>19750</v>
      </c>
      <c r="AI805" t="s">
        <v>6301</v>
      </c>
      <c r="AJ805">
        <v>5063</v>
      </c>
    </row>
    <row r="806" spans="8:36" hidden="1" x14ac:dyDescent="0.3">
      <c r="H806" t="s">
        <v>134</v>
      </c>
      <c r="I806" t="s">
        <v>1998</v>
      </c>
      <c r="J806" t="s">
        <v>1999</v>
      </c>
      <c r="L806">
        <v>1566</v>
      </c>
      <c r="M806" t="s">
        <v>27</v>
      </c>
      <c r="N806" t="s">
        <v>1997</v>
      </c>
      <c r="Q806">
        <v>724</v>
      </c>
      <c r="R806" t="s">
        <v>96</v>
      </c>
      <c r="S806" t="s">
        <v>96</v>
      </c>
      <c r="T806" t="str">
        <f>IF(Transcripts[[#This Row],[List?]]="Y", Transcripts[[#This Row],[RefSeq mRNA ID]]&amp;IF(Transcripts[[#This Row],[Preferred?]]="Y", " (Preferred)", ""), "")</f>
        <v/>
      </c>
      <c r="V806" s="43" t="s">
        <v>18423</v>
      </c>
      <c r="W806" s="43" t="e">
        <f t="array" ref="W806">INDEX(Table6[#Data], MATCH(1, ISNUMBER(SEARCH(Transcripts[[#This Row],[RefSeq mRNA ID]], Table6['#name])), 0), 1)</f>
        <v>#N/A</v>
      </c>
      <c r="X806" s="43"/>
      <c r="Y806" s="43"/>
      <c r="Z806" t="s">
        <v>8411</v>
      </c>
      <c r="AA806" t="s">
        <v>8412</v>
      </c>
      <c r="AB806">
        <v>714</v>
      </c>
      <c r="AC806" t="s">
        <v>8379</v>
      </c>
      <c r="AD806" t="s">
        <v>27</v>
      </c>
      <c r="AE806" t="s">
        <v>10488</v>
      </c>
      <c r="AH806" t="s">
        <v>19751</v>
      </c>
      <c r="AI806" t="s">
        <v>6301</v>
      </c>
      <c r="AJ806">
        <v>5063</v>
      </c>
    </row>
    <row r="807" spans="8:36" hidden="1" x14ac:dyDescent="0.3">
      <c r="H807" t="s">
        <v>134</v>
      </c>
      <c r="I807" t="s">
        <v>1917</v>
      </c>
      <c r="L807">
        <v>3492</v>
      </c>
      <c r="M807" t="s">
        <v>193</v>
      </c>
      <c r="N807" t="s">
        <v>1918</v>
      </c>
      <c r="Q807">
        <v>0</v>
      </c>
      <c r="R807" t="s">
        <v>96</v>
      </c>
      <c r="S807" t="s">
        <v>96</v>
      </c>
      <c r="T807" t="str">
        <f>IF(Transcripts[[#This Row],[List?]]="Y", Transcripts[[#This Row],[RefSeq mRNA ID]]&amp;IF(Transcripts[[#This Row],[Preferred?]]="Y", " (Preferred)", ""), "")</f>
        <v/>
      </c>
      <c r="V807" s="43" t="s">
        <v>18423</v>
      </c>
      <c r="W807" s="43" t="e">
        <f t="array" ref="W807">INDEX(Table6[#Data], MATCH(1, ISNUMBER(SEARCH(Transcripts[[#This Row],[RefSeq mRNA ID]], Table6['#name])), 0), 1)</f>
        <v>#N/A</v>
      </c>
      <c r="X807" s="43"/>
      <c r="Y807" s="43"/>
      <c r="Z807" t="s">
        <v>8380</v>
      </c>
      <c r="AA807" t="s">
        <v>8381</v>
      </c>
      <c r="AB807">
        <v>135</v>
      </c>
      <c r="AC807" t="s">
        <v>8379</v>
      </c>
      <c r="AD807" t="s">
        <v>27</v>
      </c>
      <c r="AE807" t="s">
        <v>10489</v>
      </c>
      <c r="AH807" t="s">
        <v>19752</v>
      </c>
      <c r="AI807" t="s">
        <v>6301</v>
      </c>
      <c r="AJ807">
        <v>5063</v>
      </c>
    </row>
    <row r="808" spans="8:36" hidden="1" x14ac:dyDescent="0.3">
      <c r="H808" t="s">
        <v>134</v>
      </c>
      <c r="I808" t="s">
        <v>1919</v>
      </c>
      <c r="L808">
        <v>2965</v>
      </c>
      <c r="M808" t="s">
        <v>193</v>
      </c>
      <c r="N808" t="s">
        <v>1920</v>
      </c>
      <c r="Q808">
        <v>0</v>
      </c>
      <c r="R808" t="s">
        <v>96</v>
      </c>
      <c r="S808" t="s">
        <v>96</v>
      </c>
      <c r="T808" t="str">
        <f>IF(Transcripts[[#This Row],[List?]]="Y", Transcripts[[#This Row],[RefSeq mRNA ID]]&amp;IF(Transcripts[[#This Row],[Preferred?]]="Y", " (Preferred)", ""), "")</f>
        <v/>
      </c>
      <c r="V808" s="43" t="s">
        <v>18423</v>
      </c>
      <c r="W808" s="43" t="e">
        <f t="array" ref="W808">INDEX(Table6[#Data], MATCH(1, ISNUMBER(SEARCH(Transcripts[[#This Row],[RefSeq mRNA ID]], Table6['#name])), 0), 1)</f>
        <v>#N/A</v>
      </c>
      <c r="X808" s="43"/>
      <c r="Y808" s="43"/>
      <c r="Z808" t="s">
        <v>8414</v>
      </c>
      <c r="AA808" t="s">
        <v>8415</v>
      </c>
      <c r="AB808">
        <v>557</v>
      </c>
      <c r="AC808" t="s">
        <v>8379</v>
      </c>
      <c r="AD808" t="s">
        <v>27</v>
      </c>
      <c r="AE808" t="s">
        <v>10490</v>
      </c>
      <c r="AH808" t="s">
        <v>19753</v>
      </c>
      <c r="AI808" t="s">
        <v>6339</v>
      </c>
      <c r="AJ808">
        <v>79728</v>
      </c>
    </row>
    <row r="809" spans="8:36" hidden="1" x14ac:dyDescent="0.3">
      <c r="H809" t="s">
        <v>134</v>
      </c>
      <c r="I809" t="s">
        <v>1921</v>
      </c>
      <c r="L809">
        <v>601</v>
      </c>
      <c r="M809" t="s">
        <v>193</v>
      </c>
      <c r="N809" t="s">
        <v>1922</v>
      </c>
      <c r="P809" t="s">
        <v>98</v>
      </c>
      <c r="Q809">
        <v>0</v>
      </c>
      <c r="R809" t="s">
        <v>96</v>
      </c>
      <c r="S809" t="s">
        <v>96</v>
      </c>
      <c r="T809" t="str">
        <f>IF(Transcripts[[#This Row],[List?]]="Y", Transcripts[[#This Row],[RefSeq mRNA ID]]&amp;IF(Transcripts[[#This Row],[Preferred?]]="Y", " (Preferred)", ""), "")</f>
        <v/>
      </c>
      <c r="V809" s="43" t="s">
        <v>18423</v>
      </c>
      <c r="W809" s="43" t="e">
        <f t="array" ref="W809">INDEX(Table6[#Data], MATCH(1, ISNUMBER(SEARCH(Transcripts[[#This Row],[RefSeq mRNA ID]], Table6['#name])), 0), 1)</f>
        <v>#N/A</v>
      </c>
      <c r="X809" s="43"/>
      <c r="Y809" s="43"/>
      <c r="Z809" t="s">
        <v>8417</v>
      </c>
      <c r="AA809" t="s">
        <v>8418</v>
      </c>
      <c r="AB809">
        <v>415</v>
      </c>
      <c r="AC809" t="s">
        <v>8379</v>
      </c>
      <c r="AD809" t="s">
        <v>27</v>
      </c>
      <c r="AE809" t="s">
        <v>10491</v>
      </c>
      <c r="AH809" t="s">
        <v>19754</v>
      </c>
      <c r="AI809" t="s">
        <v>6360</v>
      </c>
      <c r="AJ809">
        <v>5079</v>
      </c>
    </row>
    <row r="810" spans="8:36" hidden="1" x14ac:dyDescent="0.3">
      <c r="H810" t="s">
        <v>134</v>
      </c>
      <c r="I810" t="s">
        <v>1923</v>
      </c>
      <c r="L810">
        <v>588</v>
      </c>
      <c r="M810" t="s">
        <v>193</v>
      </c>
      <c r="N810" t="s">
        <v>1924</v>
      </c>
      <c r="P810" t="s">
        <v>98</v>
      </c>
      <c r="Q810">
        <v>0</v>
      </c>
      <c r="R810" t="s">
        <v>96</v>
      </c>
      <c r="S810" t="s">
        <v>96</v>
      </c>
      <c r="T810" t="str">
        <f>IF(Transcripts[[#This Row],[List?]]="Y", Transcripts[[#This Row],[RefSeq mRNA ID]]&amp;IF(Transcripts[[#This Row],[Preferred?]]="Y", " (Preferred)", ""), "")</f>
        <v/>
      </c>
      <c r="V810" s="43" t="s">
        <v>18423</v>
      </c>
      <c r="W810" s="43" t="e">
        <f t="array" ref="W810">INDEX(Table6[#Data], MATCH(1, ISNUMBER(SEARCH(Transcripts[[#This Row],[RefSeq mRNA ID]], Table6['#name])), 0), 1)</f>
        <v>#N/A</v>
      </c>
      <c r="X810" s="43"/>
      <c r="Y810" s="43"/>
      <c r="Z810" t="s">
        <v>8423</v>
      </c>
      <c r="AA810" t="s">
        <v>8424</v>
      </c>
      <c r="AB810">
        <v>352</v>
      </c>
      <c r="AC810" t="s">
        <v>8379</v>
      </c>
      <c r="AD810" t="s">
        <v>27</v>
      </c>
      <c r="AE810" t="s">
        <v>10492</v>
      </c>
      <c r="AH810" t="s">
        <v>19755</v>
      </c>
      <c r="AI810" t="s">
        <v>6360</v>
      </c>
      <c r="AJ810">
        <v>5079</v>
      </c>
    </row>
    <row r="811" spans="8:36" hidden="1" x14ac:dyDescent="0.3">
      <c r="H811" t="s">
        <v>134</v>
      </c>
      <c r="I811" t="s">
        <v>1925</v>
      </c>
      <c r="L811">
        <v>588</v>
      </c>
      <c r="M811" t="s">
        <v>193</v>
      </c>
      <c r="N811" t="s">
        <v>1924</v>
      </c>
      <c r="P811" t="s">
        <v>98</v>
      </c>
      <c r="Q811">
        <v>0</v>
      </c>
      <c r="R811" t="s">
        <v>96</v>
      </c>
      <c r="S811" t="s">
        <v>96</v>
      </c>
      <c r="T811" t="str">
        <f>IF(Transcripts[[#This Row],[List?]]="Y", Transcripts[[#This Row],[RefSeq mRNA ID]]&amp;IF(Transcripts[[#This Row],[Preferred?]]="Y", " (Preferred)", ""), "")</f>
        <v/>
      </c>
      <c r="V811" s="43" t="s">
        <v>18423</v>
      </c>
      <c r="W811" s="43" t="e">
        <f t="array" ref="W811">INDEX(Table6[#Data], MATCH(1, ISNUMBER(SEARCH(Transcripts[[#This Row],[RefSeq mRNA ID]], Table6['#name])), 0), 1)</f>
        <v>#N/A</v>
      </c>
      <c r="X811" s="43"/>
      <c r="Y811" s="43"/>
      <c r="Z811" t="s">
        <v>8389</v>
      </c>
      <c r="AC811" t="s">
        <v>8379</v>
      </c>
      <c r="AD811" t="s">
        <v>27</v>
      </c>
      <c r="AE811" t="s">
        <v>8389</v>
      </c>
      <c r="AH811" t="s">
        <v>19756</v>
      </c>
      <c r="AI811" t="s">
        <v>6360</v>
      </c>
      <c r="AJ811">
        <v>5079</v>
      </c>
    </row>
    <row r="812" spans="8:36" hidden="1" x14ac:dyDescent="0.3">
      <c r="H812" t="s">
        <v>134</v>
      </c>
      <c r="I812" t="s">
        <v>1926</v>
      </c>
      <c r="L812">
        <v>502</v>
      </c>
      <c r="M812" t="s">
        <v>193</v>
      </c>
      <c r="N812" t="s">
        <v>1927</v>
      </c>
      <c r="P812" t="s">
        <v>98</v>
      </c>
      <c r="Q812">
        <v>0</v>
      </c>
      <c r="R812" t="s">
        <v>96</v>
      </c>
      <c r="S812" t="s">
        <v>96</v>
      </c>
      <c r="T812" t="str">
        <f>IF(Transcripts[[#This Row],[List?]]="Y", Transcripts[[#This Row],[RefSeq mRNA ID]]&amp;IF(Transcripts[[#This Row],[Preferred?]]="Y", " (Preferred)", ""), "")</f>
        <v/>
      </c>
      <c r="V812" s="43" t="s">
        <v>18423</v>
      </c>
      <c r="W812" s="43" t="e">
        <f t="array" ref="W812">INDEX(Table6[#Data], MATCH(1, ISNUMBER(SEARCH(Transcripts[[#This Row],[RefSeq mRNA ID]], Table6['#name])), 0), 1)</f>
        <v>#N/A</v>
      </c>
      <c r="X812" s="43"/>
      <c r="Y812" s="43"/>
      <c r="Z812" t="s">
        <v>8386</v>
      </c>
      <c r="AA812" t="s">
        <v>8387</v>
      </c>
      <c r="AB812">
        <v>135</v>
      </c>
      <c r="AC812" t="s">
        <v>8379</v>
      </c>
      <c r="AD812" t="s">
        <v>27</v>
      </c>
      <c r="AE812" t="s">
        <v>10493</v>
      </c>
      <c r="AH812" t="s">
        <v>19757</v>
      </c>
      <c r="AI812" t="s">
        <v>6360</v>
      </c>
      <c r="AJ812">
        <v>5079</v>
      </c>
    </row>
    <row r="813" spans="8:36" hidden="1" x14ac:dyDescent="0.3">
      <c r="H813" t="s">
        <v>134</v>
      </c>
      <c r="I813" t="s">
        <v>1928</v>
      </c>
      <c r="L813">
        <v>442</v>
      </c>
      <c r="M813" t="s">
        <v>193</v>
      </c>
      <c r="N813" t="s">
        <v>1927</v>
      </c>
      <c r="P813" t="s">
        <v>98</v>
      </c>
      <c r="Q813">
        <v>0</v>
      </c>
      <c r="R813" t="s">
        <v>96</v>
      </c>
      <c r="S813" t="s">
        <v>96</v>
      </c>
      <c r="T813" t="str">
        <f>IF(Transcripts[[#This Row],[List?]]="Y", Transcripts[[#This Row],[RefSeq mRNA ID]]&amp;IF(Transcripts[[#This Row],[Preferred?]]="Y", " (Preferred)", ""), "")</f>
        <v/>
      </c>
      <c r="V813" s="43" t="s">
        <v>18423</v>
      </c>
      <c r="W813" s="43" t="e">
        <f t="array" ref="W813">INDEX(Table6[#Data], MATCH(1, ISNUMBER(SEARCH(Transcripts[[#This Row],[RefSeq mRNA ID]], Table6['#name])), 0), 1)</f>
        <v>#N/A</v>
      </c>
      <c r="X813" s="43"/>
      <c r="Y813" s="43"/>
      <c r="Z813" t="s">
        <v>8420</v>
      </c>
      <c r="AA813" t="s">
        <v>8421</v>
      </c>
      <c r="AB813">
        <v>200</v>
      </c>
      <c r="AC813" t="s">
        <v>8379</v>
      </c>
      <c r="AD813" t="s">
        <v>27</v>
      </c>
      <c r="AE813" t="s">
        <v>10494</v>
      </c>
      <c r="AH813" t="s">
        <v>19758</v>
      </c>
      <c r="AI813" t="s">
        <v>6360</v>
      </c>
      <c r="AJ813">
        <v>5079</v>
      </c>
    </row>
    <row r="814" spans="8:36" hidden="1" x14ac:dyDescent="0.3">
      <c r="H814" t="s">
        <v>134</v>
      </c>
      <c r="I814" t="s">
        <v>2000</v>
      </c>
      <c r="L814">
        <v>947</v>
      </c>
      <c r="M814" t="s">
        <v>210</v>
      </c>
      <c r="N814" t="s">
        <v>2001</v>
      </c>
      <c r="P814" t="s">
        <v>98</v>
      </c>
      <c r="Q814">
        <v>0</v>
      </c>
      <c r="R814" t="s">
        <v>96</v>
      </c>
      <c r="S814" t="s">
        <v>96</v>
      </c>
      <c r="T814" t="str">
        <f>IF(Transcripts[[#This Row],[List?]]="Y", Transcripts[[#This Row],[RefSeq mRNA ID]]&amp;IF(Transcripts[[#This Row],[Preferred?]]="Y", " (Preferred)", ""), "")</f>
        <v/>
      </c>
      <c r="V814" s="43" t="s">
        <v>18423</v>
      </c>
      <c r="W814" s="43" t="e">
        <f t="array" ref="W814">INDEX(Table6[#Data], MATCH(1, ISNUMBER(SEARCH(Transcripts[[#This Row],[RefSeq mRNA ID]], Table6['#name])), 0), 1)</f>
        <v>#N/A</v>
      </c>
      <c r="X814" s="43"/>
      <c r="Y814" s="43"/>
      <c r="Z814" t="s">
        <v>8429</v>
      </c>
      <c r="AA814" t="s">
        <v>8430</v>
      </c>
      <c r="AB814">
        <v>121</v>
      </c>
      <c r="AC814" t="s">
        <v>8379</v>
      </c>
      <c r="AD814" t="s">
        <v>27</v>
      </c>
      <c r="AE814" t="s">
        <v>10495</v>
      </c>
      <c r="AH814" t="s">
        <v>19759</v>
      </c>
      <c r="AI814" t="s">
        <v>6360</v>
      </c>
      <c r="AJ814">
        <v>5079</v>
      </c>
    </row>
    <row r="815" spans="8:36" hidden="1" x14ac:dyDescent="0.3">
      <c r="H815" t="s">
        <v>134</v>
      </c>
      <c r="I815" t="s">
        <v>2002</v>
      </c>
      <c r="L815">
        <v>947</v>
      </c>
      <c r="M815" t="s">
        <v>210</v>
      </c>
      <c r="N815" t="s">
        <v>2001</v>
      </c>
      <c r="P815" t="s">
        <v>98</v>
      </c>
      <c r="Q815">
        <v>0</v>
      </c>
      <c r="R815" t="s">
        <v>96</v>
      </c>
      <c r="S815" t="s">
        <v>96</v>
      </c>
      <c r="T815" t="str">
        <f>IF(Transcripts[[#This Row],[List?]]="Y", Transcripts[[#This Row],[RefSeq mRNA ID]]&amp;IF(Transcripts[[#This Row],[Preferred?]]="Y", " (Preferred)", ""), "")</f>
        <v/>
      </c>
      <c r="V815" s="43" t="s">
        <v>18423</v>
      </c>
      <c r="W815" s="43" t="e">
        <f t="array" ref="W815">INDEX(Table6[#Data], MATCH(1, ISNUMBER(SEARCH(Transcripts[[#This Row],[RefSeq mRNA ID]], Table6['#name])), 0), 1)</f>
        <v>#N/A</v>
      </c>
      <c r="X815" s="43"/>
      <c r="Y815" s="43"/>
      <c r="Z815" t="s">
        <v>8426</v>
      </c>
      <c r="AA815" t="s">
        <v>8427</v>
      </c>
      <c r="AB815">
        <v>96</v>
      </c>
      <c r="AC815" t="s">
        <v>8379</v>
      </c>
      <c r="AD815" t="s">
        <v>27</v>
      </c>
      <c r="AE815" t="s">
        <v>10496</v>
      </c>
      <c r="AH815" t="s">
        <v>19760</v>
      </c>
      <c r="AI815" t="s">
        <v>6360</v>
      </c>
      <c r="AJ815">
        <v>5079</v>
      </c>
    </row>
    <row r="816" spans="8:36" hidden="1" x14ac:dyDescent="0.3">
      <c r="H816" t="s">
        <v>134</v>
      </c>
      <c r="I816" t="s">
        <v>2003</v>
      </c>
      <c r="L816">
        <v>564</v>
      </c>
      <c r="M816" t="s">
        <v>210</v>
      </c>
      <c r="N816" t="s">
        <v>2004</v>
      </c>
      <c r="P816" t="s">
        <v>98</v>
      </c>
      <c r="Q816">
        <v>0</v>
      </c>
      <c r="R816" t="s">
        <v>96</v>
      </c>
      <c r="S816" t="s">
        <v>96</v>
      </c>
      <c r="T816" t="str">
        <f>IF(Transcripts[[#This Row],[List?]]="Y", Transcripts[[#This Row],[RefSeq mRNA ID]]&amp;IF(Transcripts[[#This Row],[Preferred?]]="Y", " (Preferred)", ""), "")</f>
        <v/>
      </c>
      <c r="V816" s="43" t="s">
        <v>18423</v>
      </c>
      <c r="W816" s="43" t="e">
        <f t="array" ref="W816">INDEX(Table6[#Data], MATCH(1, ISNUMBER(SEARCH(Transcripts[[#This Row],[RefSeq mRNA ID]], Table6['#name])), 0), 1)</f>
        <v>#N/A</v>
      </c>
      <c r="X816" s="43"/>
      <c r="Y816" s="43"/>
      <c r="Z816" t="s">
        <v>8391</v>
      </c>
      <c r="AC816" t="s">
        <v>8379</v>
      </c>
      <c r="AD816" t="s">
        <v>27</v>
      </c>
      <c r="AE816" t="s">
        <v>8391</v>
      </c>
      <c r="AH816" t="s">
        <v>19761</v>
      </c>
      <c r="AI816" t="s">
        <v>6360</v>
      </c>
      <c r="AJ816">
        <v>5079</v>
      </c>
    </row>
    <row r="817" spans="8:36" hidden="1" x14ac:dyDescent="0.3">
      <c r="H817" t="s">
        <v>134</v>
      </c>
      <c r="I817" t="s">
        <v>2005</v>
      </c>
      <c r="L817">
        <v>564</v>
      </c>
      <c r="M817" t="s">
        <v>210</v>
      </c>
      <c r="N817" t="s">
        <v>2004</v>
      </c>
      <c r="P817" t="s">
        <v>98</v>
      </c>
      <c r="Q817">
        <v>0</v>
      </c>
      <c r="R817" t="s">
        <v>96</v>
      </c>
      <c r="S817" t="s">
        <v>96</v>
      </c>
      <c r="T817" t="str">
        <f>IF(Transcripts[[#This Row],[List?]]="Y", Transcripts[[#This Row],[RefSeq mRNA ID]]&amp;IF(Transcripts[[#This Row],[Preferred?]]="Y", " (Preferred)", ""), "")</f>
        <v/>
      </c>
      <c r="V817" s="43" t="s">
        <v>18423</v>
      </c>
      <c r="W817" s="43" t="e">
        <f t="array" ref="W817">INDEX(Table6[#Data], MATCH(1, ISNUMBER(SEARCH(Transcripts[[#This Row],[RefSeq mRNA ID]], Table6['#name])), 0), 1)</f>
        <v>#N/A</v>
      </c>
      <c r="X817" s="43"/>
      <c r="Y817" s="43"/>
      <c r="Z817" t="s">
        <v>8436</v>
      </c>
      <c r="AC817" t="s">
        <v>8379</v>
      </c>
      <c r="AD817" t="s">
        <v>27</v>
      </c>
      <c r="AE817" t="s">
        <v>8436</v>
      </c>
      <c r="AH817" t="s">
        <v>19762</v>
      </c>
      <c r="AI817" t="s">
        <v>6360</v>
      </c>
      <c r="AJ817">
        <v>5079</v>
      </c>
    </row>
    <row r="818" spans="8:36" hidden="1" x14ac:dyDescent="0.3">
      <c r="H818" t="s">
        <v>134</v>
      </c>
      <c r="I818" t="s">
        <v>2006</v>
      </c>
      <c r="L818">
        <v>559</v>
      </c>
      <c r="M818" t="s">
        <v>210</v>
      </c>
      <c r="N818" t="s">
        <v>2007</v>
      </c>
      <c r="P818" t="s">
        <v>98</v>
      </c>
      <c r="Q818">
        <v>0</v>
      </c>
      <c r="R818" t="s">
        <v>96</v>
      </c>
      <c r="S818" t="s">
        <v>96</v>
      </c>
      <c r="T818" t="str">
        <f>IF(Transcripts[[#This Row],[List?]]="Y", Transcripts[[#This Row],[RefSeq mRNA ID]]&amp;IF(Transcripts[[#This Row],[Preferred?]]="Y", " (Preferred)", ""), "")</f>
        <v/>
      </c>
      <c r="V818" s="43" t="s">
        <v>18423</v>
      </c>
      <c r="W818" s="43" t="e">
        <f t="array" ref="W818">INDEX(Table6[#Data], MATCH(1, ISNUMBER(SEARCH(Transcripts[[#This Row],[RefSeq mRNA ID]], Table6['#name])), 0), 1)</f>
        <v>#N/A</v>
      </c>
      <c r="X818" s="43"/>
      <c r="Y818" s="43"/>
      <c r="Z818" t="s">
        <v>8393</v>
      </c>
      <c r="AA818" t="s">
        <v>8394</v>
      </c>
      <c r="AB818">
        <v>1125</v>
      </c>
      <c r="AC818" t="s">
        <v>8379</v>
      </c>
      <c r="AD818" t="s">
        <v>27</v>
      </c>
      <c r="AE818" t="s">
        <v>10497</v>
      </c>
      <c r="AH818" t="s">
        <v>19763</v>
      </c>
      <c r="AI818" t="s">
        <v>6360</v>
      </c>
      <c r="AJ818">
        <v>5079</v>
      </c>
    </row>
    <row r="819" spans="8:36" hidden="1" x14ac:dyDescent="0.3">
      <c r="H819" t="s">
        <v>2008</v>
      </c>
      <c r="I819" t="s">
        <v>2011</v>
      </c>
      <c r="J819" t="s">
        <v>2012</v>
      </c>
      <c r="K819" t="s">
        <v>19143</v>
      </c>
      <c r="L819">
        <v>1895</v>
      </c>
      <c r="M819" t="s">
        <v>27</v>
      </c>
      <c r="N819" t="s">
        <v>2013</v>
      </c>
      <c r="O819" t="s">
        <v>2014</v>
      </c>
      <c r="P819" t="s">
        <v>2015</v>
      </c>
      <c r="Q819">
        <v>1071</v>
      </c>
      <c r="R819" t="s">
        <v>96</v>
      </c>
      <c r="S819" t="s">
        <v>95</v>
      </c>
      <c r="T819" t="str">
        <f>IF(Transcripts[[#This Row],[List?]]="Y", Transcripts[[#This Row],[RefSeq mRNA ID]]&amp;IF(Transcripts[[#This Row],[Preferred?]]="Y", " (Preferred)", ""), "")</f>
        <v>NM_001008540.2</v>
      </c>
      <c r="V819" s="43" t="s">
        <v>18424</v>
      </c>
      <c r="W819" s="43" t="e">
        <f t="array" ref="W819">INDEX(Table6[#Data], MATCH(1, ISNUMBER(SEARCH(Transcripts[[#This Row],[RefSeq mRNA ID]], Table6['#name])), 0), 1)</f>
        <v>#N/A</v>
      </c>
      <c r="X819" s="43"/>
      <c r="Y819" s="43"/>
      <c r="Z819" t="s">
        <v>8399</v>
      </c>
      <c r="AA819" t="s">
        <v>8400</v>
      </c>
      <c r="AB819">
        <v>1125</v>
      </c>
      <c r="AC819" t="s">
        <v>8379</v>
      </c>
      <c r="AD819" t="s">
        <v>27</v>
      </c>
      <c r="AE819" t="s">
        <v>10498</v>
      </c>
      <c r="AH819" t="s">
        <v>19764</v>
      </c>
      <c r="AI819" t="s">
        <v>6360</v>
      </c>
      <c r="AJ819">
        <v>5079</v>
      </c>
    </row>
    <row r="820" spans="8:36" hidden="1" x14ac:dyDescent="0.3">
      <c r="H820" t="s">
        <v>2008</v>
      </c>
      <c r="I820" t="s">
        <v>2016</v>
      </c>
      <c r="J820" t="s">
        <v>2017</v>
      </c>
      <c r="K820" t="s">
        <v>19144</v>
      </c>
      <c r="L820">
        <v>1682</v>
      </c>
      <c r="M820" t="s">
        <v>27</v>
      </c>
      <c r="N820" t="s">
        <v>2018</v>
      </c>
      <c r="O820" t="s">
        <v>2014</v>
      </c>
      <c r="P820" t="s">
        <v>2019</v>
      </c>
      <c r="Q820">
        <v>1059</v>
      </c>
      <c r="R820" t="s">
        <v>95</v>
      </c>
      <c r="S820" t="s">
        <v>95</v>
      </c>
      <c r="T820" t="str">
        <f>IF(Transcripts[[#This Row],[List?]]="Y", Transcripts[[#This Row],[RefSeq mRNA ID]]&amp;IF(Transcripts[[#This Row],[Preferred?]]="Y", " (Preferred)", ""), "")</f>
        <v>NM_003467.2 (Preferred)</v>
      </c>
      <c r="V820" s="43" t="s">
        <v>18424</v>
      </c>
      <c r="W820" s="43" t="e">
        <f t="array" ref="W820">INDEX(Table6[#Data], MATCH(1, ISNUMBER(SEARCH(Transcripts[[#This Row],[RefSeq mRNA ID]], Table6['#name])), 0), 1)</f>
        <v>#N/A</v>
      </c>
      <c r="X820" s="43"/>
      <c r="Y820" s="43"/>
      <c r="Z820" t="s">
        <v>7056</v>
      </c>
      <c r="AA820" t="s">
        <v>7057</v>
      </c>
      <c r="AB820">
        <v>614</v>
      </c>
      <c r="AC820" t="s">
        <v>7026</v>
      </c>
      <c r="AD820" t="s">
        <v>27</v>
      </c>
      <c r="AE820" t="s">
        <v>10499</v>
      </c>
      <c r="AH820" t="s">
        <v>19765</v>
      </c>
      <c r="AI820" t="s">
        <v>6360</v>
      </c>
      <c r="AJ820">
        <v>5079</v>
      </c>
    </row>
    <row r="821" spans="8:36" hidden="1" x14ac:dyDescent="0.3">
      <c r="H821" t="s">
        <v>2008</v>
      </c>
      <c r="I821" t="s">
        <v>2009</v>
      </c>
      <c r="L821">
        <v>1485</v>
      </c>
      <c r="M821" t="s">
        <v>193</v>
      </c>
      <c r="N821" t="s">
        <v>2010</v>
      </c>
      <c r="Q821">
        <v>0</v>
      </c>
      <c r="R821" t="s">
        <v>96</v>
      </c>
      <c r="S821" t="s">
        <v>96</v>
      </c>
      <c r="T821" t="str">
        <f>IF(Transcripts[[#This Row],[List?]]="Y", Transcripts[[#This Row],[RefSeq mRNA ID]]&amp;IF(Transcripts[[#This Row],[Preferred?]]="Y", " (Preferred)", ""), "")</f>
        <v/>
      </c>
      <c r="V821" s="43" t="s">
        <v>18424</v>
      </c>
      <c r="W821" s="43" t="e">
        <f t="array" ref="W821">INDEX(Table6[#Data], MATCH(1, ISNUMBER(SEARCH(Transcripts[[#This Row],[RefSeq mRNA ID]], Table6['#name])), 0), 1)</f>
        <v>#N/A</v>
      </c>
      <c r="X821" s="43"/>
      <c r="Y821" s="43"/>
      <c r="Z821" t="s">
        <v>7046</v>
      </c>
      <c r="AA821" t="s">
        <v>7047</v>
      </c>
      <c r="AB821">
        <v>1146</v>
      </c>
      <c r="AC821" t="s">
        <v>7026</v>
      </c>
      <c r="AD821" t="s">
        <v>27</v>
      </c>
      <c r="AE821" t="s">
        <v>10500</v>
      </c>
      <c r="AH821" t="s">
        <v>19766</v>
      </c>
      <c r="AI821" t="s">
        <v>6360</v>
      </c>
      <c r="AJ821">
        <v>5079</v>
      </c>
    </row>
    <row r="822" spans="8:36" hidden="1" x14ac:dyDescent="0.3">
      <c r="H822" t="s">
        <v>2020</v>
      </c>
      <c r="I822" t="s">
        <v>2021</v>
      </c>
      <c r="J822" t="s">
        <v>2022</v>
      </c>
      <c r="L822">
        <v>8713</v>
      </c>
      <c r="M822" t="s">
        <v>27</v>
      </c>
      <c r="N822" t="s">
        <v>2023</v>
      </c>
      <c r="Q822">
        <v>2871</v>
      </c>
      <c r="R822" t="s">
        <v>96</v>
      </c>
      <c r="S822" t="s">
        <v>96</v>
      </c>
      <c r="T822" t="str">
        <f>IF(Transcripts[[#This Row],[List?]]="Y", Transcripts[[#This Row],[RefSeq mRNA ID]]&amp;IF(Transcripts[[#This Row],[Preferred?]]="Y", " (Preferred)", ""), "")</f>
        <v/>
      </c>
      <c r="V822" s="43" t="s">
        <v>18425</v>
      </c>
      <c r="W822" s="43" t="e">
        <f t="array" ref="W822">INDEX(Table6[#Data], MATCH(1, ISNUMBER(SEARCH(Transcripts[[#This Row],[RefSeq mRNA ID]], Table6['#name])), 0), 1)</f>
        <v>#N/A</v>
      </c>
      <c r="X822" s="43"/>
      <c r="Y822" s="43"/>
      <c r="Z822" t="s">
        <v>7087</v>
      </c>
      <c r="AC822" t="s">
        <v>7026</v>
      </c>
      <c r="AD822" t="s">
        <v>27</v>
      </c>
      <c r="AE822" t="s">
        <v>7087</v>
      </c>
      <c r="AH822" t="s">
        <v>19767</v>
      </c>
      <c r="AI822" t="s">
        <v>6419</v>
      </c>
      <c r="AJ822">
        <v>55193</v>
      </c>
    </row>
    <row r="823" spans="8:36" hidden="1" x14ac:dyDescent="0.3">
      <c r="H823" t="s">
        <v>2020</v>
      </c>
      <c r="I823" t="s">
        <v>2024</v>
      </c>
      <c r="J823" t="s">
        <v>2025</v>
      </c>
      <c r="L823">
        <v>8503</v>
      </c>
      <c r="M823" t="s">
        <v>27</v>
      </c>
      <c r="N823" t="s">
        <v>2026</v>
      </c>
      <c r="P823" t="s">
        <v>2027</v>
      </c>
      <c r="Q823">
        <v>2871</v>
      </c>
      <c r="R823" t="s">
        <v>96</v>
      </c>
      <c r="S823" t="s">
        <v>96</v>
      </c>
      <c r="T823" t="str">
        <f>IF(Transcripts[[#This Row],[List?]]="Y", Transcripts[[#This Row],[RefSeq mRNA ID]]&amp;IF(Transcripts[[#This Row],[Preferred?]]="Y", " (Preferred)", ""), "")</f>
        <v/>
      </c>
      <c r="V823" s="43" t="s">
        <v>18425</v>
      </c>
      <c r="W823" s="43" t="e">
        <f t="array" ref="W823">INDEX(Table6[#Data], MATCH(1, ISNUMBER(SEARCH(Transcripts[[#This Row],[RefSeq mRNA ID]], Table6['#name])), 0), 1)</f>
        <v>#N/A</v>
      </c>
      <c r="X823" s="43"/>
      <c r="Y823" s="43"/>
      <c r="Z823" t="s">
        <v>7071</v>
      </c>
      <c r="AA823" t="s">
        <v>7072</v>
      </c>
      <c r="AB823">
        <v>471</v>
      </c>
      <c r="AC823" t="s">
        <v>7026</v>
      </c>
      <c r="AD823" t="s">
        <v>27</v>
      </c>
      <c r="AE823" t="s">
        <v>10501</v>
      </c>
      <c r="AH823" t="s">
        <v>19768</v>
      </c>
      <c r="AI823" t="s">
        <v>6419</v>
      </c>
      <c r="AJ823">
        <v>55193</v>
      </c>
    </row>
    <row r="824" spans="8:36" hidden="1" x14ac:dyDescent="0.3">
      <c r="H824" t="s">
        <v>2020</v>
      </c>
      <c r="I824" t="s">
        <v>2028</v>
      </c>
      <c r="J824" t="s">
        <v>2029</v>
      </c>
      <c r="K824" t="s">
        <v>19145</v>
      </c>
      <c r="L824">
        <v>5371</v>
      </c>
      <c r="M824" t="s">
        <v>27</v>
      </c>
      <c r="N824" t="s">
        <v>2030</v>
      </c>
      <c r="O824" t="s">
        <v>2031</v>
      </c>
      <c r="P824" t="s">
        <v>2027</v>
      </c>
      <c r="Q824">
        <v>2871</v>
      </c>
      <c r="R824" t="s">
        <v>95</v>
      </c>
      <c r="S824" t="s">
        <v>95</v>
      </c>
      <c r="T824" t="str">
        <f>IF(Transcripts[[#This Row],[List?]]="Y", Transcripts[[#This Row],[RefSeq mRNA ID]]&amp;IF(Transcripts[[#This Row],[Preferred?]]="Y", " (Preferred)", ""), "")</f>
        <v>NM_015247.2 (Preferred)</v>
      </c>
      <c r="V824" s="43" t="s">
        <v>18425</v>
      </c>
      <c r="W824" s="43" t="e">
        <f t="array" ref="W824">INDEX(Table6[#Data], MATCH(1, ISNUMBER(SEARCH(Transcripts[[#This Row],[RefSeq mRNA ID]], Table6['#name])), 0), 1)</f>
        <v>#N/A</v>
      </c>
      <c r="X824" s="43"/>
      <c r="Y824" s="43"/>
      <c r="Z824" t="s">
        <v>7030</v>
      </c>
      <c r="AA824" t="s">
        <v>7031</v>
      </c>
      <c r="AB824">
        <v>396</v>
      </c>
      <c r="AC824" t="s">
        <v>7026</v>
      </c>
      <c r="AD824" t="s">
        <v>27</v>
      </c>
      <c r="AE824" t="s">
        <v>10502</v>
      </c>
      <c r="AH824" t="s">
        <v>19769</v>
      </c>
      <c r="AI824" t="s">
        <v>6479</v>
      </c>
      <c r="AJ824">
        <v>29930</v>
      </c>
    </row>
    <row r="825" spans="8:36" hidden="1" x14ac:dyDescent="0.3">
      <c r="H825" t="s">
        <v>2020</v>
      </c>
      <c r="I825" t="s">
        <v>2032</v>
      </c>
      <c r="J825" t="s">
        <v>2033</v>
      </c>
      <c r="K825" t="s">
        <v>19146</v>
      </c>
      <c r="L825">
        <v>3536</v>
      </c>
      <c r="M825" t="s">
        <v>27</v>
      </c>
      <c r="N825" t="s">
        <v>2034</v>
      </c>
      <c r="O825" t="s">
        <v>2031</v>
      </c>
      <c r="P825" t="s">
        <v>2035</v>
      </c>
      <c r="Q825">
        <v>2862</v>
      </c>
      <c r="R825" t="s">
        <v>96</v>
      </c>
      <c r="S825" t="s">
        <v>95</v>
      </c>
      <c r="T825" t="str">
        <f>IF(Transcripts[[#This Row],[List?]]="Y", Transcripts[[#This Row],[RefSeq mRNA ID]]&amp;IF(Transcripts[[#This Row],[Preferred?]]="Y", " (Preferred)", ""), "")</f>
        <v>NM_001042412.1</v>
      </c>
      <c r="V825" s="43" t="s">
        <v>18425</v>
      </c>
      <c r="W825" s="43" t="e">
        <f t="array" ref="W825">INDEX(Table6[#Data], MATCH(1, ISNUMBER(SEARCH(Transcripts[[#This Row],[RefSeq mRNA ID]], Table6['#name])), 0), 1)</f>
        <v>#N/A</v>
      </c>
      <c r="X825" s="43"/>
      <c r="Y825" s="43"/>
      <c r="Z825" t="s">
        <v>7036</v>
      </c>
      <c r="AA825" t="s">
        <v>7037</v>
      </c>
      <c r="AB825">
        <v>1146</v>
      </c>
      <c r="AC825" t="s">
        <v>7026</v>
      </c>
      <c r="AD825" t="s">
        <v>27</v>
      </c>
      <c r="AE825" t="s">
        <v>10503</v>
      </c>
      <c r="AH825" t="s">
        <v>19770</v>
      </c>
      <c r="AI825" t="s">
        <v>154</v>
      </c>
      <c r="AJ825">
        <v>5156</v>
      </c>
    </row>
    <row r="826" spans="8:36" hidden="1" x14ac:dyDescent="0.3">
      <c r="H826" t="s">
        <v>2020</v>
      </c>
      <c r="I826" t="s">
        <v>2036</v>
      </c>
      <c r="J826" t="s">
        <v>2037</v>
      </c>
      <c r="K826" t="s">
        <v>19147</v>
      </c>
      <c r="L826">
        <v>3513</v>
      </c>
      <c r="M826" t="s">
        <v>27</v>
      </c>
      <c r="N826" t="s">
        <v>2038</v>
      </c>
      <c r="P826" t="s">
        <v>2035</v>
      </c>
      <c r="Q826">
        <v>2862</v>
      </c>
      <c r="R826" t="s">
        <v>96</v>
      </c>
      <c r="S826" t="s">
        <v>95</v>
      </c>
      <c r="T826" t="str">
        <f>IF(Transcripts[[#This Row],[List?]]="Y", Transcripts[[#This Row],[RefSeq mRNA ID]]&amp;IF(Transcripts[[#This Row],[Preferred?]]="Y", " (Preferred)", ""), "")</f>
        <v>NM_001042355.1</v>
      </c>
      <c r="V826" s="43" t="s">
        <v>18425</v>
      </c>
      <c r="W826" s="43" t="e">
        <f t="array" ref="W826">INDEX(Table6[#Data], MATCH(1, ISNUMBER(SEARCH(Transcripts[[#This Row],[RefSeq mRNA ID]], Table6['#name])), 0), 1)</f>
        <v>#N/A</v>
      </c>
      <c r="X826" s="43"/>
      <c r="Y826" s="43"/>
      <c r="Z826" t="s">
        <v>7083</v>
      </c>
      <c r="AC826" t="s">
        <v>7026</v>
      </c>
      <c r="AD826" t="s">
        <v>27</v>
      </c>
      <c r="AE826" t="s">
        <v>7083</v>
      </c>
      <c r="AH826" t="s">
        <v>19771</v>
      </c>
      <c r="AI826" t="s">
        <v>154</v>
      </c>
      <c r="AJ826">
        <v>5156</v>
      </c>
    </row>
    <row r="827" spans="8:36" hidden="1" x14ac:dyDescent="0.3">
      <c r="H827" t="s">
        <v>2020</v>
      </c>
      <c r="I827" t="s">
        <v>2042</v>
      </c>
      <c r="J827" t="s">
        <v>2043</v>
      </c>
      <c r="L827">
        <v>3259</v>
      </c>
      <c r="M827" t="s">
        <v>27</v>
      </c>
      <c r="N827" t="s">
        <v>2044</v>
      </c>
      <c r="P827" t="s">
        <v>2035</v>
      </c>
      <c r="Q827">
        <v>2862</v>
      </c>
      <c r="R827" t="s">
        <v>96</v>
      </c>
      <c r="S827" t="s">
        <v>96</v>
      </c>
      <c r="T827" t="str">
        <f>IF(Transcripts[[#This Row],[List?]]="Y", Transcripts[[#This Row],[RefSeq mRNA ID]]&amp;IF(Transcripts[[#This Row],[Preferred?]]="Y", " (Preferred)", ""), "")</f>
        <v/>
      </c>
      <c r="V827" s="43" t="s">
        <v>18425</v>
      </c>
      <c r="W827" s="43" t="e">
        <f t="array" ref="W827">INDEX(Table6[#Data], MATCH(1, ISNUMBER(SEARCH(Transcripts[[#This Row],[RefSeq mRNA ID]], Table6['#name])), 0), 1)</f>
        <v>#N/A</v>
      </c>
      <c r="X827" s="43"/>
      <c r="Y827" s="43"/>
      <c r="Z827" t="s">
        <v>7027</v>
      </c>
      <c r="AA827" t="s">
        <v>7028</v>
      </c>
      <c r="AB827">
        <v>375</v>
      </c>
      <c r="AC827" t="s">
        <v>7026</v>
      </c>
      <c r="AD827" t="s">
        <v>27</v>
      </c>
      <c r="AE827" t="s">
        <v>10504</v>
      </c>
      <c r="AH827" t="s">
        <v>19772</v>
      </c>
      <c r="AI827" t="s">
        <v>154</v>
      </c>
      <c r="AJ827">
        <v>5156</v>
      </c>
    </row>
    <row r="828" spans="8:36" hidden="1" x14ac:dyDescent="0.3">
      <c r="H828" t="s">
        <v>2020</v>
      </c>
      <c r="I828" t="s">
        <v>2045</v>
      </c>
      <c r="J828" t="s">
        <v>2046</v>
      </c>
      <c r="L828">
        <v>3104</v>
      </c>
      <c r="M828" t="s">
        <v>27</v>
      </c>
      <c r="N828" t="s">
        <v>2047</v>
      </c>
      <c r="Q828">
        <v>2733</v>
      </c>
      <c r="R828" t="s">
        <v>96</v>
      </c>
      <c r="S828" t="s">
        <v>96</v>
      </c>
      <c r="T828" t="str">
        <f>IF(Transcripts[[#This Row],[List?]]="Y", Transcripts[[#This Row],[RefSeq mRNA ID]]&amp;IF(Transcripts[[#This Row],[Preferred?]]="Y", " (Preferred)", ""), "")</f>
        <v/>
      </c>
      <c r="V828" s="43" t="s">
        <v>18425</v>
      </c>
      <c r="W828" s="43" t="e">
        <f t="array" ref="W828">INDEX(Table6[#Data], MATCH(1, ISNUMBER(SEARCH(Transcripts[[#This Row],[RefSeq mRNA ID]], Table6['#name])), 0), 1)</f>
        <v>#N/A</v>
      </c>
      <c r="X828" s="43"/>
      <c r="Y828" s="43"/>
      <c r="Z828" t="s">
        <v>7040</v>
      </c>
      <c r="AA828" t="s">
        <v>7041</v>
      </c>
      <c r="AB828">
        <v>1146</v>
      </c>
      <c r="AC828" t="s">
        <v>7026</v>
      </c>
      <c r="AD828" t="s">
        <v>27</v>
      </c>
      <c r="AE828" t="s">
        <v>10505</v>
      </c>
      <c r="AH828" t="s">
        <v>19773</v>
      </c>
      <c r="AI828" t="s">
        <v>154</v>
      </c>
      <c r="AJ828">
        <v>5156</v>
      </c>
    </row>
    <row r="829" spans="8:36" hidden="1" x14ac:dyDescent="0.3">
      <c r="H829" t="s">
        <v>2020</v>
      </c>
      <c r="I829" t="s">
        <v>2039</v>
      </c>
      <c r="J829" t="s">
        <v>2040</v>
      </c>
      <c r="L829">
        <v>3292</v>
      </c>
      <c r="M829" t="s">
        <v>27</v>
      </c>
      <c r="N829" t="s">
        <v>2041</v>
      </c>
      <c r="Q829">
        <v>2316</v>
      </c>
      <c r="R829" t="s">
        <v>96</v>
      </c>
      <c r="S829" t="s">
        <v>96</v>
      </c>
      <c r="T829" t="str">
        <f>IF(Transcripts[[#This Row],[List?]]="Y", Transcripts[[#This Row],[RefSeq mRNA ID]]&amp;IF(Transcripts[[#This Row],[Preferred?]]="Y", " (Preferred)", ""), "")</f>
        <v/>
      </c>
      <c r="V829" s="43" t="s">
        <v>18425</v>
      </c>
      <c r="W829" s="43" t="e">
        <f t="array" ref="W829">INDEX(Table6[#Data], MATCH(1, ISNUMBER(SEARCH(Transcripts[[#This Row],[RefSeq mRNA ID]], Table6['#name])), 0), 1)</f>
        <v>#N/A</v>
      </c>
      <c r="X829" s="43"/>
      <c r="Y829" s="43"/>
      <c r="Z829" t="s">
        <v>7065</v>
      </c>
      <c r="AA829" t="s">
        <v>7066</v>
      </c>
      <c r="AB829">
        <v>503</v>
      </c>
      <c r="AC829" t="s">
        <v>7026</v>
      </c>
      <c r="AD829" t="s">
        <v>27</v>
      </c>
      <c r="AE829" t="s">
        <v>10506</v>
      </c>
      <c r="AH829" t="s">
        <v>19774</v>
      </c>
      <c r="AI829" t="s">
        <v>154</v>
      </c>
      <c r="AJ829">
        <v>5156</v>
      </c>
    </row>
    <row r="830" spans="8:36" hidden="1" x14ac:dyDescent="0.3">
      <c r="H830" t="s">
        <v>2020</v>
      </c>
      <c r="I830" t="s">
        <v>2048</v>
      </c>
      <c r="J830" t="s">
        <v>2049</v>
      </c>
      <c r="L830">
        <v>1158</v>
      </c>
      <c r="M830" t="s">
        <v>27</v>
      </c>
      <c r="N830" t="s">
        <v>2050</v>
      </c>
      <c r="Q830">
        <v>913</v>
      </c>
      <c r="R830" t="s">
        <v>96</v>
      </c>
      <c r="S830" t="s">
        <v>96</v>
      </c>
      <c r="T830" t="str">
        <f>IF(Transcripts[[#This Row],[List?]]="Y", Transcripts[[#This Row],[RefSeq mRNA ID]]&amp;IF(Transcripts[[#This Row],[Preferred?]]="Y", " (Preferred)", ""), "")</f>
        <v/>
      </c>
      <c r="V830" s="43" t="s">
        <v>18425</v>
      </c>
      <c r="W830" s="43" t="e">
        <f t="array" ref="W830">INDEX(Table6[#Data], MATCH(1, ISNUMBER(SEARCH(Transcripts[[#This Row],[RefSeq mRNA ID]], Table6['#name])), 0), 1)</f>
        <v>#N/A</v>
      </c>
      <c r="X830" s="43"/>
      <c r="Y830" s="43"/>
      <c r="Z830" t="s">
        <v>7080</v>
      </c>
      <c r="AA830" t="s">
        <v>7081</v>
      </c>
      <c r="AB830">
        <v>137</v>
      </c>
      <c r="AC830" t="s">
        <v>7026</v>
      </c>
      <c r="AD830" t="s">
        <v>27</v>
      </c>
      <c r="AE830" t="s">
        <v>10507</v>
      </c>
      <c r="AH830" t="s">
        <v>19775</v>
      </c>
      <c r="AI830" t="s">
        <v>6514</v>
      </c>
      <c r="AJ830">
        <v>5159</v>
      </c>
    </row>
    <row r="831" spans="8:36" hidden="1" x14ac:dyDescent="0.3">
      <c r="H831" t="s">
        <v>2020</v>
      </c>
      <c r="I831" t="s">
        <v>2051</v>
      </c>
      <c r="J831" t="s">
        <v>2052</v>
      </c>
      <c r="L831">
        <v>777</v>
      </c>
      <c r="M831" t="s">
        <v>27</v>
      </c>
      <c r="N831" t="s">
        <v>2053</v>
      </c>
      <c r="Q831">
        <v>499</v>
      </c>
      <c r="R831" t="s">
        <v>96</v>
      </c>
      <c r="S831" t="s">
        <v>96</v>
      </c>
      <c r="T831" t="str">
        <f>IF(Transcripts[[#This Row],[List?]]="Y", Transcripts[[#This Row],[RefSeq mRNA ID]]&amp;IF(Transcripts[[#This Row],[Preferred?]]="Y", " (Preferred)", ""), "")</f>
        <v/>
      </c>
      <c r="V831" s="43" t="s">
        <v>18425</v>
      </c>
      <c r="W831" s="43" t="e">
        <f t="array" ref="W831">INDEX(Table6[#Data], MATCH(1, ISNUMBER(SEARCH(Transcripts[[#This Row],[RefSeq mRNA ID]], Table6['#name])), 0), 1)</f>
        <v>#N/A</v>
      </c>
      <c r="X831" s="43"/>
      <c r="Y831" s="43"/>
      <c r="Z831" t="s">
        <v>7062</v>
      </c>
      <c r="AA831" t="s">
        <v>7063</v>
      </c>
      <c r="AB831">
        <v>892</v>
      </c>
      <c r="AC831" t="s">
        <v>7026</v>
      </c>
      <c r="AD831" t="s">
        <v>27</v>
      </c>
      <c r="AE831" t="s">
        <v>10508</v>
      </c>
      <c r="AH831" t="s">
        <v>19776</v>
      </c>
      <c r="AI831" t="s">
        <v>6542</v>
      </c>
      <c r="AJ831">
        <v>84295</v>
      </c>
    </row>
    <row r="832" spans="8:36" hidden="1" x14ac:dyDescent="0.3">
      <c r="H832" t="s">
        <v>2020</v>
      </c>
      <c r="I832" t="s">
        <v>2054</v>
      </c>
      <c r="J832" t="s">
        <v>2055</v>
      </c>
      <c r="L832">
        <v>725</v>
      </c>
      <c r="M832" t="s">
        <v>27</v>
      </c>
      <c r="N832" t="s">
        <v>2056</v>
      </c>
      <c r="Q832">
        <v>315</v>
      </c>
      <c r="R832" t="s">
        <v>96</v>
      </c>
      <c r="S832" t="s">
        <v>96</v>
      </c>
      <c r="T832" t="str">
        <f>IF(Transcripts[[#This Row],[List?]]="Y", Transcripts[[#This Row],[RefSeq mRNA ID]]&amp;IF(Transcripts[[#This Row],[Preferred?]]="Y", " (Preferred)", ""), "")</f>
        <v/>
      </c>
      <c r="V832" s="43" t="s">
        <v>18425</v>
      </c>
      <c r="W832" s="43" t="e">
        <f t="array" ref="W832">INDEX(Table6[#Data], MATCH(1, ISNUMBER(SEARCH(Transcripts[[#This Row],[RefSeq mRNA ID]], Table6['#name])), 0), 1)</f>
        <v>#N/A</v>
      </c>
      <c r="X832" s="43"/>
      <c r="Y832" s="43"/>
      <c r="Z832" t="s">
        <v>7077</v>
      </c>
      <c r="AA832" t="s">
        <v>7078</v>
      </c>
      <c r="AB832">
        <v>339</v>
      </c>
      <c r="AC832" t="s">
        <v>7026</v>
      </c>
      <c r="AD832" t="s">
        <v>27</v>
      </c>
      <c r="AE832" t="s">
        <v>10509</v>
      </c>
      <c r="AH832" t="s">
        <v>19777</v>
      </c>
      <c r="AI832" t="s">
        <v>6542</v>
      </c>
      <c r="AJ832">
        <v>84295</v>
      </c>
    </row>
    <row r="833" spans="8:36" hidden="1" x14ac:dyDescent="0.3">
      <c r="H833" t="s">
        <v>2020</v>
      </c>
      <c r="I833" t="s">
        <v>2060</v>
      </c>
      <c r="J833" t="s">
        <v>2061</v>
      </c>
      <c r="L833">
        <v>409</v>
      </c>
      <c r="M833" t="s">
        <v>27</v>
      </c>
      <c r="N833" t="s">
        <v>2062</v>
      </c>
      <c r="Q833">
        <v>200</v>
      </c>
      <c r="R833" t="s">
        <v>96</v>
      </c>
      <c r="S833" t="s">
        <v>96</v>
      </c>
      <c r="T833" t="str">
        <f>IF(Transcripts[[#This Row],[List?]]="Y", Transcripts[[#This Row],[RefSeq mRNA ID]]&amp;IF(Transcripts[[#This Row],[Preferred?]]="Y", " (Preferred)", ""), "")</f>
        <v/>
      </c>
      <c r="V833" s="43" t="s">
        <v>18425</v>
      </c>
      <c r="W833" s="43" t="e">
        <f t="array" ref="W833">INDEX(Table6[#Data], MATCH(1, ISNUMBER(SEARCH(Transcripts[[#This Row],[RefSeq mRNA ID]], Table6['#name])), 0), 1)</f>
        <v>#N/A</v>
      </c>
      <c r="X833" s="43"/>
      <c r="Y833" s="43"/>
      <c r="Z833" t="s">
        <v>7074</v>
      </c>
      <c r="AA833" t="s">
        <v>7075</v>
      </c>
      <c r="AB833">
        <v>196</v>
      </c>
      <c r="AC833" t="s">
        <v>7026</v>
      </c>
      <c r="AD833" t="s">
        <v>27</v>
      </c>
      <c r="AE833" t="s">
        <v>10510</v>
      </c>
      <c r="AH833" t="s">
        <v>19778</v>
      </c>
      <c r="AI833" t="s">
        <v>6542</v>
      </c>
      <c r="AJ833">
        <v>84295</v>
      </c>
    </row>
    <row r="834" spans="8:36" hidden="1" x14ac:dyDescent="0.3">
      <c r="H834" t="s">
        <v>2020</v>
      </c>
      <c r="I834" t="s">
        <v>2057</v>
      </c>
      <c r="J834" t="s">
        <v>2058</v>
      </c>
      <c r="L834">
        <v>539</v>
      </c>
      <c r="M834" t="s">
        <v>27</v>
      </c>
      <c r="N834" t="s">
        <v>2059</v>
      </c>
      <c r="Q834">
        <v>100</v>
      </c>
      <c r="R834" t="s">
        <v>96</v>
      </c>
      <c r="S834" t="s">
        <v>96</v>
      </c>
      <c r="T834" t="str">
        <f>IF(Transcripts[[#This Row],[List?]]="Y", Transcripts[[#This Row],[RefSeq mRNA ID]]&amp;IF(Transcripts[[#This Row],[Preferred?]]="Y", " (Preferred)", ""), "")</f>
        <v/>
      </c>
      <c r="V834" s="43" t="s">
        <v>18425</v>
      </c>
      <c r="W834" s="43" t="e">
        <f t="array" ref="W834">INDEX(Table6[#Data], MATCH(1, ISNUMBER(SEARCH(Transcripts[[#This Row],[RefSeq mRNA ID]], Table6['#name])), 0), 1)</f>
        <v>#N/A</v>
      </c>
      <c r="X834" s="43"/>
      <c r="Y834" s="43"/>
      <c r="Z834" t="s">
        <v>7049</v>
      </c>
      <c r="AA834" t="s">
        <v>7050</v>
      </c>
      <c r="AB834">
        <v>1146</v>
      </c>
      <c r="AC834" t="s">
        <v>7026</v>
      </c>
      <c r="AD834" t="s">
        <v>27</v>
      </c>
      <c r="AE834" t="s">
        <v>10511</v>
      </c>
      <c r="AH834" t="s">
        <v>19779</v>
      </c>
      <c r="AI834" t="s">
        <v>21</v>
      </c>
      <c r="AJ834">
        <v>5290</v>
      </c>
    </row>
    <row r="835" spans="8:36" hidden="1" x14ac:dyDescent="0.3">
      <c r="H835" t="s">
        <v>2020</v>
      </c>
      <c r="I835" t="s">
        <v>2063</v>
      </c>
      <c r="L835">
        <v>4665</v>
      </c>
      <c r="M835" t="s">
        <v>210</v>
      </c>
      <c r="N835" t="s">
        <v>2064</v>
      </c>
      <c r="Q835">
        <v>0</v>
      </c>
      <c r="R835" t="s">
        <v>96</v>
      </c>
      <c r="S835" t="s">
        <v>96</v>
      </c>
      <c r="T835" t="str">
        <f>IF(Transcripts[[#This Row],[List?]]="Y", Transcripts[[#This Row],[RefSeq mRNA ID]]&amp;IF(Transcripts[[#This Row],[Preferred?]]="Y", " (Preferred)", ""), "")</f>
        <v/>
      </c>
      <c r="V835" s="43" t="s">
        <v>18425</v>
      </c>
      <c r="W835" s="43" t="e">
        <f t="array" ref="W835">INDEX(Table6[#Data], MATCH(1, ISNUMBER(SEARCH(Transcripts[[#This Row],[RefSeq mRNA ID]], Table6['#name])), 0), 1)</f>
        <v>#N/A</v>
      </c>
      <c r="X835" s="43"/>
      <c r="Y835" s="43"/>
      <c r="Z835" t="s">
        <v>7068</v>
      </c>
      <c r="AA835" t="s">
        <v>7069</v>
      </c>
      <c r="AB835">
        <v>547</v>
      </c>
      <c r="AC835" t="s">
        <v>7026</v>
      </c>
      <c r="AD835" t="s">
        <v>27</v>
      </c>
      <c r="AE835" t="s">
        <v>10512</v>
      </c>
      <c r="AH835" t="s">
        <v>19780</v>
      </c>
      <c r="AI835" t="s">
        <v>6574</v>
      </c>
      <c r="AJ835">
        <v>5295</v>
      </c>
    </row>
    <row r="836" spans="8:36" hidden="1" x14ac:dyDescent="0.3">
      <c r="H836" t="s">
        <v>2020</v>
      </c>
      <c r="I836" t="s">
        <v>2065</v>
      </c>
      <c r="L836">
        <v>2568</v>
      </c>
      <c r="M836" t="s">
        <v>210</v>
      </c>
      <c r="N836" t="s">
        <v>2066</v>
      </c>
      <c r="Q836">
        <v>0</v>
      </c>
      <c r="R836" t="s">
        <v>96</v>
      </c>
      <c r="S836" t="s">
        <v>96</v>
      </c>
      <c r="T836" t="str">
        <f>IF(Transcripts[[#This Row],[List?]]="Y", Transcripts[[#This Row],[RefSeq mRNA ID]]&amp;IF(Transcripts[[#This Row],[Preferred?]]="Y", " (Preferred)", ""), "")</f>
        <v/>
      </c>
      <c r="V836" s="43" t="s">
        <v>18425</v>
      </c>
      <c r="W836" s="43" t="e">
        <f t="array" ref="W836">INDEX(Table6[#Data], MATCH(1, ISNUMBER(SEARCH(Transcripts[[#This Row],[RefSeq mRNA ID]], Table6['#name])), 0), 1)</f>
        <v>#N/A</v>
      </c>
      <c r="X836" s="43"/>
      <c r="Y836" s="43"/>
      <c r="Z836" t="s">
        <v>7052</v>
      </c>
      <c r="AA836" t="s">
        <v>7053</v>
      </c>
      <c r="AB836">
        <v>1014</v>
      </c>
      <c r="AC836" t="s">
        <v>7026</v>
      </c>
      <c r="AD836" t="s">
        <v>27</v>
      </c>
      <c r="AE836" t="s">
        <v>10513</v>
      </c>
      <c r="AH836" t="s">
        <v>19781</v>
      </c>
      <c r="AI836" t="s">
        <v>6574</v>
      </c>
      <c r="AJ836">
        <v>5295</v>
      </c>
    </row>
    <row r="837" spans="8:36" hidden="1" x14ac:dyDescent="0.3">
      <c r="H837" t="s">
        <v>2020</v>
      </c>
      <c r="I837" t="s">
        <v>2067</v>
      </c>
      <c r="L837">
        <v>547</v>
      </c>
      <c r="M837" t="s">
        <v>210</v>
      </c>
      <c r="N837" t="s">
        <v>2068</v>
      </c>
      <c r="Q837">
        <v>0</v>
      </c>
      <c r="R837" t="s">
        <v>96</v>
      </c>
      <c r="S837" t="s">
        <v>96</v>
      </c>
      <c r="T837" t="str">
        <f>IF(Transcripts[[#This Row],[List?]]="Y", Transcripts[[#This Row],[RefSeq mRNA ID]]&amp;IF(Transcripts[[#This Row],[Preferred?]]="Y", " (Preferred)", ""), "")</f>
        <v/>
      </c>
      <c r="V837" s="43" t="s">
        <v>18425</v>
      </c>
      <c r="W837" s="43" t="e">
        <f t="array" ref="W837">INDEX(Table6[#Data], MATCH(1, ISNUMBER(SEARCH(Transcripts[[#This Row],[RefSeq mRNA ID]], Table6['#name])), 0), 1)</f>
        <v>#N/A</v>
      </c>
      <c r="X837" s="43"/>
      <c r="Y837" s="43"/>
      <c r="Z837" t="s">
        <v>7059</v>
      </c>
      <c r="AA837" t="s">
        <v>7060</v>
      </c>
      <c r="AB837">
        <v>460</v>
      </c>
      <c r="AC837" t="s">
        <v>7026</v>
      </c>
      <c r="AD837" t="s">
        <v>27</v>
      </c>
      <c r="AE837" t="s">
        <v>10514</v>
      </c>
      <c r="AH837" t="s">
        <v>19782</v>
      </c>
      <c r="AI837" t="s">
        <v>6574</v>
      </c>
      <c r="AJ837">
        <v>5295</v>
      </c>
    </row>
    <row r="838" spans="8:36" hidden="1" x14ac:dyDescent="0.3">
      <c r="H838" t="s">
        <v>2020</v>
      </c>
      <c r="I838" t="s">
        <v>2069</v>
      </c>
      <c r="L838">
        <v>370</v>
      </c>
      <c r="M838" t="s">
        <v>210</v>
      </c>
      <c r="N838" t="s">
        <v>2070</v>
      </c>
      <c r="Q838">
        <v>0</v>
      </c>
      <c r="R838" t="s">
        <v>96</v>
      </c>
      <c r="S838" t="s">
        <v>96</v>
      </c>
      <c r="T838" t="str">
        <f>IF(Transcripts[[#This Row],[List?]]="Y", Transcripts[[#This Row],[RefSeq mRNA ID]]&amp;IF(Transcripts[[#This Row],[Preferred?]]="Y", " (Preferred)", ""), "")</f>
        <v/>
      </c>
      <c r="V838" s="43" t="s">
        <v>18425</v>
      </c>
      <c r="W838" s="43" t="e">
        <f t="array" ref="W838">INDEX(Table6[#Data], MATCH(1, ISNUMBER(SEARCH(Transcripts[[#This Row],[RefSeq mRNA ID]], Table6['#name])), 0), 1)</f>
        <v>#N/A</v>
      </c>
      <c r="X838" s="43"/>
      <c r="Y838" s="43"/>
      <c r="Z838" t="s">
        <v>7033</v>
      </c>
      <c r="AA838" t="s">
        <v>7034</v>
      </c>
      <c r="AB838">
        <v>106</v>
      </c>
      <c r="AC838" t="s">
        <v>7026</v>
      </c>
      <c r="AD838" t="s">
        <v>27</v>
      </c>
      <c r="AE838" t="s">
        <v>10515</v>
      </c>
      <c r="AH838" t="s">
        <v>19783</v>
      </c>
      <c r="AI838" t="s">
        <v>6574</v>
      </c>
      <c r="AJ838">
        <v>5295</v>
      </c>
    </row>
    <row r="839" spans="8:36" hidden="1" x14ac:dyDescent="0.3">
      <c r="H839" t="s">
        <v>2071</v>
      </c>
      <c r="I839" t="s">
        <v>2099</v>
      </c>
      <c r="J839" t="s">
        <v>2100</v>
      </c>
      <c r="L839">
        <v>2615</v>
      </c>
      <c r="M839" t="s">
        <v>27</v>
      </c>
      <c r="N839" t="s">
        <v>2101</v>
      </c>
      <c r="Q839">
        <v>2223</v>
      </c>
      <c r="R839" t="s">
        <v>96</v>
      </c>
      <c r="S839" t="s">
        <v>96</v>
      </c>
      <c r="T839" t="str">
        <f>IF(Transcripts[[#This Row],[List?]]="Y", Transcripts[[#This Row],[RefSeq mRNA ID]]&amp;IF(Transcripts[[#This Row],[Preferred?]]="Y", " (Preferred)", ""), "")</f>
        <v/>
      </c>
      <c r="V839" s="43" t="s">
        <v>18426</v>
      </c>
      <c r="W839" s="43" t="e">
        <f t="array" ref="W839">INDEX(Table6[#Data], MATCH(1, ISNUMBER(SEARCH(Transcripts[[#This Row],[RefSeq mRNA ID]], Table6['#name])), 0), 1)</f>
        <v>#N/A</v>
      </c>
      <c r="X839" s="43"/>
      <c r="Y839" s="43"/>
      <c r="Z839" t="s">
        <v>7085</v>
      </c>
      <c r="AC839" t="s">
        <v>7026</v>
      </c>
      <c r="AD839" t="s">
        <v>27</v>
      </c>
      <c r="AE839" t="s">
        <v>7085</v>
      </c>
      <c r="AH839" t="s">
        <v>19784</v>
      </c>
      <c r="AI839" t="s">
        <v>6628</v>
      </c>
      <c r="AJ839">
        <v>5296</v>
      </c>
    </row>
    <row r="840" spans="8:36" hidden="1" x14ac:dyDescent="0.3">
      <c r="H840" t="s">
        <v>2071</v>
      </c>
      <c r="I840" t="s">
        <v>2102</v>
      </c>
      <c r="J840" t="s">
        <v>2103</v>
      </c>
      <c r="L840">
        <v>2615</v>
      </c>
      <c r="M840" t="s">
        <v>27</v>
      </c>
      <c r="N840" t="s">
        <v>2101</v>
      </c>
      <c r="Q840">
        <v>2223</v>
      </c>
      <c r="R840" t="s">
        <v>96</v>
      </c>
      <c r="S840" t="s">
        <v>96</v>
      </c>
      <c r="T840" t="str">
        <f>IF(Transcripts[[#This Row],[List?]]="Y", Transcripts[[#This Row],[RefSeq mRNA ID]]&amp;IF(Transcripts[[#This Row],[Preferred?]]="Y", " (Preferred)", ""), "")</f>
        <v/>
      </c>
      <c r="V840" s="43" t="s">
        <v>18426</v>
      </c>
      <c r="W840" s="43" t="e">
        <f t="array" ref="W840">INDEX(Table6[#Data], MATCH(1, ISNUMBER(SEARCH(Transcripts[[#This Row],[RefSeq mRNA ID]], Table6['#name])), 0), 1)</f>
        <v>#N/A</v>
      </c>
      <c r="X840" s="43"/>
      <c r="Y840" s="43"/>
      <c r="Z840" t="s">
        <v>7043</v>
      </c>
      <c r="AA840" t="s">
        <v>7044</v>
      </c>
      <c r="AB840">
        <v>1146</v>
      </c>
      <c r="AC840" t="s">
        <v>7026</v>
      </c>
      <c r="AD840" t="s">
        <v>27</v>
      </c>
      <c r="AE840" t="s">
        <v>10516</v>
      </c>
      <c r="AH840" t="s">
        <v>19785</v>
      </c>
      <c r="AI840" t="s">
        <v>6628</v>
      </c>
      <c r="AJ840">
        <v>5296</v>
      </c>
    </row>
    <row r="841" spans="8:36" hidden="1" x14ac:dyDescent="0.3">
      <c r="H841" t="s">
        <v>2071</v>
      </c>
      <c r="I841" t="s">
        <v>2104</v>
      </c>
      <c r="J841" t="s">
        <v>2105</v>
      </c>
      <c r="L841">
        <v>2614</v>
      </c>
      <c r="M841" t="s">
        <v>27</v>
      </c>
      <c r="N841" t="s">
        <v>2101</v>
      </c>
      <c r="Q841">
        <v>2223</v>
      </c>
      <c r="R841" t="s">
        <v>96</v>
      </c>
      <c r="S841" t="s">
        <v>96</v>
      </c>
      <c r="T841" t="str">
        <f>IF(Transcripts[[#This Row],[List?]]="Y", Transcripts[[#This Row],[RefSeq mRNA ID]]&amp;IF(Transcripts[[#This Row],[Preferred?]]="Y", " (Preferred)", ""), "")</f>
        <v/>
      </c>
      <c r="V841" s="43" t="s">
        <v>18426</v>
      </c>
      <c r="W841" s="43" t="e">
        <f t="array" ref="W841">INDEX(Table6[#Data], MATCH(1, ISNUMBER(SEARCH(Transcripts[[#This Row],[RefSeq mRNA ID]], Table6['#name])), 0), 1)</f>
        <v>#N/A</v>
      </c>
      <c r="X841" s="43"/>
      <c r="Y841" s="43"/>
      <c r="Z841" t="s">
        <v>5028</v>
      </c>
      <c r="AA841" t="s">
        <v>5029</v>
      </c>
      <c r="AB841">
        <v>1053</v>
      </c>
      <c r="AC841" t="s">
        <v>5025</v>
      </c>
      <c r="AD841" t="s">
        <v>27</v>
      </c>
      <c r="AE841" t="s">
        <v>10517</v>
      </c>
      <c r="AH841" t="s">
        <v>19786</v>
      </c>
      <c r="AI841" t="s">
        <v>6647</v>
      </c>
      <c r="AJ841">
        <v>5292</v>
      </c>
    </row>
    <row r="842" spans="8:36" hidden="1" x14ac:dyDescent="0.3">
      <c r="H842" t="s">
        <v>2071</v>
      </c>
      <c r="I842" t="s">
        <v>2106</v>
      </c>
      <c r="J842" t="s">
        <v>2107</v>
      </c>
      <c r="K842" t="s">
        <v>19148</v>
      </c>
      <c r="L842">
        <v>2613</v>
      </c>
      <c r="M842" t="s">
        <v>27</v>
      </c>
      <c r="N842" t="s">
        <v>2101</v>
      </c>
      <c r="P842" t="s">
        <v>2108</v>
      </c>
      <c r="Q842">
        <v>2223</v>
      </c>
      <c r="R842" t="s">
        <v>96</v>
      </c>
      <c r="S842" t="s">
        <v>95</v>
      </c>
      <c r="T842" t="str">
        <f>IF(Transcripts[[#This Row],[List?]]="Y", Transcripts[[#This Row],[RefSeq mRNA ID]]&amp;IF(Transcripts[[#This Row],[Preferred?]]="Y", " (Preferred)", ""), "")</f>
        <v>NM_001141970.1</v>
      </c>
      <c r="V842" s="43" t="s">
        <v>18426</v>
      </c>
      <c r="W842" s="43" t="e">
        <f t="array" ref="W842">INDEX(Table6[#Data], MATCH(1, ISNUMBER(SEARCH(Transcripts[[#This Row],[RefSeq mRNA ID]], Table6['#name])), 0), 1)</f>
        <v>#N/A</v>
      </c>
      <c r="X842" s="43"/>
      <c r="Y842" s="43"/>
      <c r="Z842" t="s">
        <v>5026</v>
      </c>
      <c r="AC842" t="s">
        <v>5025</v>
      </c>
      <c r="AD842" t="s">
        <v>27</v>
      </c>
      <c r="AE842" t="s">
        <v>5026</v>
      </c>
      <c r="AH842" t="s">
        <v>19787</v>
      </c>
      <c r="AI842" t="s">
        <v>6647</v>
      </c>
      <c r="AJ842">
        <v>5292</v>
      </c>
    </row>
    <row r="843" spans="8:36" hidden="1" x14ac:dyDescent="0.3">
      <c r="H843" t="s">
        <v>2071</v>
      </c>
      <c r="I843" t="s">
        <v>2106</v>
      </c>
      <c r="J843" t="s">
        <v>2107</v>
      </c>
      <c r="K843" t="s">
        <v>19150</v>
      </c>
      <c r="L843">
        <v>2613</v>
      </c>
      <c r="M843" t="s">
        <v>27</v>
      </c>
      <c r="N843" t="s">
        <v>2101</v>
      </c>
      <c r="P843" t="s">
        <v>2108</v>
      </c>
      <c r="Q843">
        <v>2223</v>
      </c>
      <c r="R843" t="s">
        <v>96</v>
      </c>
      <c r="S843" t="s">
        <v>95</v>
      </c>
      <c r="T843" t="str">
        <f>IF(Transcripts[[#This Row],[List?]]="Y", Transcripts[[#This Row],[RefSeq mRNA ID]]&amp;IF(Transcripts[[#This Row],[Preferred?]]="Y", " (Preferred)", ""), "")</f>
        <v>NM_001141969.1</v>
      </c>
      <c r="V843" s="43" t="s">
        <v>18426</v>
      </c>
      <c r="W843" s="43" t="e">
        <f t="array" ref="W843">INDEX(Table6[#Data], MATCH(1, ISNUMBER(SEARCH(Transcripts[[#This Row],[RefSeq mRNA ID]], Table6['#name])), 0), 1)</f>
        <v>#N/A</v>
      </c>
      <c r="X843" s="43"/>
      <c r="Y843" s="43"/>
      <c r="Z843" t="s">
        <v>5032</v>
      </c>
      <c r="AA843" t="s">
        <v>5033</v>
      </c>
      <c r="AB843">
        <v>816</v>
      </c>
      <c r="AC843" t="s">
        <v>5025</v>
      </c>
      <c r="AD843" t="s">
        <v>27</v>
      </c>
      <c r="AE843" t="s">
        <v>10518</v>
      </c>
      <c r="AH843" t="s">
        <v>19788</v>
      </c>
      <c r="AI843" t="s">
        <v>6656</v>
      </c>
      <c r="AJ843">
        <v>5335</v>
      </c>
    </row>
    <row r="844" spans="8:36" hidden="1" x14ac:dyDescent="0.3">
      <c r="H844" t="s">
        <v>2071</v>
      </c>
      <c r="I844" t="s">
        <v>2109</v>
      </c>
      <c r="J844" t="s">
        <v>2110</v>
      </c>
      <c r="L844">
        <v>2608</v>
      </c>
      <c r="M844" t="s">
        <v>27</v>
      </c>
      <c r="N844" t="s">
        <v>2111</v>
      </c>
      <c r="Q844">
        <v>2223</v>
      </c>
      <c r="R844" t="s">
        <v>96</v>
      </c>
      <c r="S844" t="s">
        <v>96</v>
      </c>
      <c r="T844" t="str">
        <f>IF(Transcripts[[#This Row],[List?]]="Y", Transcripts[[#This Row],[RefSeq mRNA ID]]&amp;IF(Transcripts[[#This Row],[Preferred?]]="Y", " (Preferred)", ""), "")</f>
        <v/>
      </c>
      <c r="V844" s="43" t="s">
        <v>18426</v>
      </c>
      <c r="W844" s="43" t="e">
        <f t="array" ref="W844">INDEX(Table6[#Data], MATCH(1, ISNUMBER(SEARCH(Transcripts[[#This Row],[RefSeq mRNA ID]], Table6['#name])), 0), 1)</f>
        <v>#N/A</v>
      </c>
      <c r="X844" s="43"/>
      <c r="Y844" s="43"/>
      <c r="Z844" t="s">
        <v>1044</v>
      </c>
      <c r="AA844" t="s">
        <v>1045</v>
      </c>
      <c r="AB844">
        <v>3465</v>
      </c>
      <c r="AC844" t="s">
        <v>132</v>
      </c>
      <c r="AD844" t="s">
        <v>27</v>
      </c>
      <c r="AE844" t="s">
        <v>10519</v>
      </c>
      <c r="AH844" t="s">
        <v>19789</v>
      </c>
      <c r="AI844" t="s">
        <v>6656</v>
      </c>
      <c r="AJ844">
        <v>5335</v>
      </c>
    </row>
    <row r="845" spans="8:36" hidden="1" x14ac:dyDescent="0.3">
      <c r="H845" t="s">
        <v>2071</v>
      </c>
      <c r="I845" t="s">
        <v>2112</v>
      </c>
      <c r="J845" t="s">
        <v>2113</v>
      </c>
      <c r="L845">
        <v>2608</v>
      </c>
      <c r="M845" t="s">
        <v>27</v>
      </c>
      <c r="N845" t="s">
        <v>2111</v>
      </c>
      <c r="Q845">
        <v>2223</v>
      </c>
      <c r="R845" t="s">
        <v>96</v>
      </c>
      <c r="S845" t="s">
        <v>96</v>
      </c>
      <c r="T845" t="str">
        <f>IF(Transcripts[[#This Row],[List?]]="Y", Transcripts[[#This Row],[RefSeq mRNA ID]]&amp;IF(Transcripts[[#This Row],[Preferred?]]="Y", " (Preferred)", ""), "")</f>
        <v/>
      </c>
      <c r="V845" s="43" t="s">
        <v>18426</v>
      </c>
      <c r="W845" s="43" t="e">
        <f t="array" ref="W845">INDEX(Table6[#Data], MATCH(1, ISNUMBER(SEARCH(Transcripts[[#This Row],[RefSeq mRNA ID]], Table6['#name])), 0), 1)</f>
        <v>#N/A</v>
      </c>
      <c r="X845" s="43"/>
      <c r="Y845" s="43"/>
      <c r="Z845" t="s">
        <v>1054</v>
      </c>
      <c r="AC845" t="s">
        <v>132</v>
      </c>
      <c r="AD845" t="s">
        <v>27</v>
      </c>
      <c r="AE845" t="s">
        <v>1054</v>
      </c>
      <c r="AH845" t="s">
        <v>18837</v>
      </c>
      <c r="AI845" t="s">
        <v>6702</v>
      </c>
      <c r="AJ845">
        <v>5371</v>
      </c>
    </row>
    <row r="846" spans="8:36" hidden="1" x14ac:dyDescent="0.3">
      <c r="H846" t="s">
        <v>2071</v>
      </c>
      <c r="I846" t="s">
        <v>2114</v>
      </c>
      <c r="J846" t="s">
        <v>2115</v>
      </c>
      <c r="L846">
        <v>2607</v>
      </c>
      <c r="M846" t="s">
        <v>27</v>
      </c>
      <c r="N846" t="s">
        <v>2111</v>
      </c>
      <c r="Q846">
        <v>2223</v>
      </c>
      <c r="R846" t="s">
        <v>96</v>
      </c>
      <c r="S846" t="s">
        <v>96</v>
      </c>
      <c r="T846" t="str">
        <f>IF(Transcripts[[#This Row],[List?]]="Y", Transcripts[[#This Row],[RefSeq mRNA ID]]&amp;IF(Transcripts[[#This Row],[Preferred?]]="Y", " (Preferred)", ""), "")</f>
        <v/>
      </c>
      <c r="V846" s="43" t="s">
        <v>18426</v>
      </c>
      <c r="W846" s="43" t="e">
        <f t="array" ref="W846">INDEX(Table6[#Data], MATCH(1, ISNUMBER(SEARCH(Transcripts[[#This Row],[RefSeq mRNA ID]], Table6['#name])), 0), 1)</f>
        <v>#N/A</v>
      </c>
      <c r="X846" s="43"/>
      <c r="Y846" s="43"/>
      <c r="Z846" t="s">
        <v>1048</v>
      </c>
      <c r="AA846" t="s">
        <v>1049</v>
      </c>
      <c r="AB846">
        <v>815</v>
      </c>
      <c r="AC846" t="s">
        <v>132</v>
      </c>
      <c r="AD846" t="s">
        <v>27</v>
      </c>
      <c r="AE846" t="s">
        <v>10520</v>
      </c>
      <c r="AH846" t="s">
        <v>18834</v>
      </c>
      <c r="AI846" t="s">
        <v>6702</v>
      </c>
      <c r="AJ846">
        <v>5371</v>
      </c>
    </row>
    <row r="847" spans="8:36" hidden="1" x14ac:dyDescent="0.3">
      <c r="H847" t="s">
        <v>2071</v>
      </c>
      <c r="I847" t="s">
        <v>2116</v>
      </c>
      <c r="J847" t="s">
        <v>2117</v>
      </c>
      <c r="K847" t="s">
        <v>19149</v>
      </c>
      <c r="L847">
        <v>2606</v>
      </c>
      <c r="M847" t="s">
        <v>27</v>
      </c>
      <c r="N847" t="s">
        <v>2111</v>
      </c>
      <c r="P847" t="s">
        <v>2108</v>
      </c>
      <c r="Q847">
        <v>2223</v>
      </c>
      <c r="R847" t="s">
        <v>95</v>
      </c>
      <c r="S847" t="s">
        <v>95</v>
      </c>
      <c r="T847" t="str">
        <f>IF(Transcripts[[#This Row],[List?]]="Y", Transcripts[[#This Row],[RefSeq mRNA ID]]&amp;IF(Transcripts[[#This Row],[Preferred?]]="Y", " (Preferred)", ""), "")</f>
        <v>NM_001350.4 (Preferred)</v>
      </c>
      <c r="V847" s="43" t="s">
        <v>18426</v>
      </c>
      <c r="W847" s="43" t="e">
        <f t="array" ref="W847">INDEX(Table6[#Data], MATCH(1, ISNUMBER(SEARCH(Transcripts[[#This Row],[RefSeq mRNA ID]], Table6['#name])), 0), 1)</f>
        <v>#N/A</v>
      </c>
      <c r="X847" s="43"/>
      <c r="Y847" s="43"/>
      <c r="Z847" t="s">
        <v>1051</v>
      </c>
      <c r="AA847" t="s">
        <v>1052</v>
      </c>
      <c r="AB847">
        <v>219</v>
      </c>
      <c r="AC847" t="s">
        <v>132</v>
      </c>
      <c r="AD847" t="s">
        <v>27</v>
      </c>
      <c r="AE847" t="s">
        <v>10521</v>
      </c>
      <c r="AH847" t="s">
        <v>18831</v>
      </c>
      <c r="AI847" t="s">
        <v>6702</v>
      </c>
      <c r="AJ847">
        <v>5371</v>
      </c>
    </row>
    <row r="848" spans="8:36" hidden="1" x14ac:dyDescent="0.3">
      <c r="H848" t="s">
        <v>2071</v>
      </c>
      <c r="I848" t="s">
        <v>2118</v>
      </c>
      <c r="J848" t="s">
        <v>2119</v>
      </c>
      <c r="L848">
        <v>2545</v>
      </c>
      <c r="M848" t="s">
        <v>27</v>
      </c>
      <c r="N848" t="s">
        <v>2101</v>
      </c>
      <c r="Q848">
        <v>2223</v>
      </c>
      <c r="R848" t="s">
        <v>96</v>
      </c>
      <c r="S848" t="s">
        <v>96</v>
      </c>
      <c r="T848" t="str">
        <f>IF(Transcripts[[#This Row],[List?]]="Y", Transcripts[[#This Row],[RefSeq mRNA ID]]&amp;IF(Transcripts[[#This Row],[Preferred?]]="Y", " (Preferred)", ""), "")</f>
        <v/>
      </c>
      <c r="V848" s="43" t="s">
        <v>18426</v>
      </c>
      <c r="W848" s="43" t="e">
        <f t="array" ref="W848">INDEX(Table6[#Data], MATCH(1, ISNUMBER(SEARCH(Transcripts[[#This Row],[RefSeq mRNA ID]], Table6['#name])), 0), 1)</f>
        <v>#N/A</v>
      </c>
      <c r="X848" s="43"/>
      <c r="Y848" s="43"/>
      <c r="Z848" t="s">
        <v>4910</v>
      </c>
      <c r="AA848" t="s">
        <v>4911</v>
      </c>
      <c r="AB848">
        <v>1182</v>
      </c>
      <c r="AC848" t="s">
        <v>4909</v>
      </c>
      <c r="AD848" t="s">
        <v>27</v>
      </c>
      <c r="AE848" t="s">
        <v>10522</v>
      </c>
      <c r="AH848" t="s">
        <v>18835</v>
      </c>
      <c r="AI848" t="s">
        <v>6702</v>
      </c>
      <c r="AJ848">
        <v>5371</v>
      </c>
    </row>
    <row r="849" spans="8:36" hidden="1" x14ac:dyDescent="0.3">
      <c r="H849" t="s">
        <v>2071</v>
      </c>
      <c r="I849" t="s">
        <v>2120</v>
      </c>
      <c r="J849" t="s">
        <v>2121</v>
      </c>
      <c r="L849">
        <v>2522</v>
      </c>
      <c r="M849" t="s">
        <v>27</v>
      </c>
      <c r="N849" t="s">
        <v>2111</v>
      </c>
      <c r="Q849">
        <v>2223</v>
      </c>
      <c r="R849" t="s">
        <v>96</v>
      </c>
      <c r="S849" t="s">
        <v>96</v>
      </c>
      <c r="T849" t="str">
        <f>IF(Transcripts[[#This Row],[List?]]="Y", Transcripts[[#This Row],[RefSeq mRNA ID]]&amp;IF(Transcripts[[#This Row],[Preferred?]]="Y", " (Preferred)", ""), "")</f>
        <v/>
      </c>
      <c r="V849" s="43" t="s">
        <v>18426</v>
      </c>
      <c r="W849" s="43" t="e">
        <f t="array" ref="W849">INDEX(Table6[#Data], MATCH(1, ISNUMBER(SEARCH(Transcripts[[#This Row],[RefSeq mRNA ID]], Table6['#name])), 0), 1)</f>
        <v>#N/A</v>
      </c>
      <c r="X849" s="43"/>
      <c r="Y849" s="43"/>
      <c r="Z849" t="s">
        <v>4917</v>
      </c>
      <c r="AC849" t="s">
        <v>4909</v>
      </c>
      <c r="AD849" t="s">
        <v>27</v>
      </c>
      <c r="AE849" t="s">
        <v>4917</v>
      </c>
      <c r="AH849" t="s">
        <v>18833</v>
      </c>
      <c r="AI849" t="s">
        <v>6702</v>
      </c>
      <c r="AJ849">
        <v>5371</v>
      </c>
    </row>
    <row r="850" spans="8:36" hidden="1" x14ac:dyDescent="0.3">
      <c r="H850" t="s">
        <v>2071</v>
      </c>
      <c r="I850" t="s">
        <v>2122</v>
      </c>
      <c r="J850" t="s">
        <v>2123</v>
      </c>
      <c r="K850" t="s">
        <v>19151</v>
      </c>
      <c r="L850">
        <v>2152</v>
      </c>
      <c r="M850" t="s">
        <v>27</v>
      </c>
      <c r="N850" t="s">
        <v>2124</v>
      </c>
      <c r="P850" t="s">
        <v>2125</v>
      </c>
      <c r="Q850">
        <v>1998</v>
      </c>
      <c r="R850" t="s">
        <v>96</v>
      </c>
      <c r="S850" t="s">
        <v>95</v>
      </c>
      <c r="T850" t="str">
        <f>IF(Transcripts[[#This Row],[List?]]="Y", Transcripts[[#This Row],[RefSeq mRNA ID]]&amp;IF(Transcripts[[#This Row],[Preferred?]]="Y", " (Preferred)", ""), "")</f>
        <v>NM_001254717.1</v>
      </c>
      <c r="V850" s="43" t="s">
        <v>18426</v>
      </c>
      <c r="W850" s="43" t="e">
        <f t="array" ref="W850">INDEX(Table6[#Data], MATCH(1, ISNUMBER(SEARCH(Transcripts[[#This Row],[RefSeq mRNA ID]], Table6['#name])), 0), 1)</f>
        <v>#N/A</v>
      </c>
      <c r="X850" s="43"/>
      <c r="Y850" s="43"/>
      <c r="Z850" t="s">
        <v>4914</v>
      </c>
      <c r="AA850" t="s">
        <v>4915</v>
      </c>
      <c r="AB850">
        <v>654</v>
      </c>
      <c r="AC850" t="s">
        <v>4909</v>
      </c>
      <c r="AD850" t="s">
        <v>27</v>
      </c>
      <c r="AE850" t="s">
        <v>10523</v>
      </c>
      <c r="AH850" t="s">
        <v>18838</v>
      </c>
      <c r="AI850" t="s">
        <v>6702</v>
      </c>
      <c r="AJ850">
        <v>5371</v>
      </c>
    </row>
    <row r="851" spans="8:36" hidden="1" x14ac:dyDescent="0.3">
      <c r="H851" t="s">
        <v>2071</v>
      </c>
      <c r="I851" t="s">
        <v>2136</v>
      </c>
      <c r="J851" t="s">
        <v>2137</v>
      </c>
      <c r="L851">
        <v>702</v>
      </c>
      <c r="M851" t="s">
        <v>27</v>
      </c>
      <c r="N851" t="s">
        <v>2138</v>
      </c>
      <c r="Q851">
        <v>535</v>
      </c>
      <c r="R851" t="s">
        <v>96</v>
      </c>
      <c r="S851" t="s">
        <v>96</v>
      </c>
      <c r="T851" t="str">
        <f>IF(Transcripts[[#This Row],[List?]]="Y", Transcripts[[#This Row],[RefSeq mRNA ID]]&amp;IF(Transcripts[[#This Row],[Preferred?]]="Y", " (Preferred)", ""), "")</f>
        <v/>
      </c>
      <c r="V851" s="43" t="s">
        <v>18426</v>
      </c>
      <c r="W851" s="43" t="e">
        <f t="array" ref="W851">INDEX(Table6[#Data], MATCH(1, ISNUMBER(SEARCH(Transcripts[[#This Row],[RefSeq mRNA ID]], Table6['#name])), 0), 1)</f>
        <v>#N/A</v>
      </c>
      <c r="X851" s="43"/>
      <c r="Y851" s="43"/>
      <c r="Z851" t="s">
        <v>2116</v>
      </c>
      <c r="AA851" t="s">
        <v>2117</v>
      </c>
      <c r="AB851">
        <v>2223</v>
      </c>
      <c r="AC851" t="s">
        <v>2071</v>
      </c>
      <c r="AD851" t="s">
        <v>27</v>
      </c>
      <c r="AE851" t="s">
        <v>10524</v>
      </c>
      <c r="AH851" t="s">
        <v>18836</v>
      </c>
      <c r="AI851" t="s">
        <v>6702</v>
      </c>
      <c r="AJ851">
        <v>5371</v>
      </c>
    </row>
    <row r="852" spans="8:36" hidden="1" x14ac:dyDescent="0.3">
      <c r="H852" t="s">
        <v>2071</v>
      </c>
      <c r="I852" t="s">
        <v>2139</v>
      </c>
      <c r="J852" t="s">
        <v>2140</v>
      </c>
      <c r="L852">
        <v>702</v>
      </c>
      <c r="M852" t="s">
        <v>27</v>
      </c>
      <c r="N852" t="s">
        <v>2138</v>
      </c>
      <c r="Q852">
        <v>535</v>
      </c>
      <c r="R852" t="s">
        <v>96</v>
      </c>
      <c r="S852" t="s">
        <v>96</v>
      </c>
      <c r="T852" t="str">
        <f>IF(Transcripts[[#This Row],[List?]]="Y", Transcripts[[#This Row],[RefSeq mRNA ID]]&amp;IF(Transcripts[[#This Row],[Preferred?]]="Y", " (Preferred)", ""), "")</f>
        <v/>
      </c>
      <c r="V852" s="43" t="s">
        <v>18426</v>
      </c>
      <c r="W852" s="43" t="e">
        <f t="array" ref="W852">INDEX(Table6[#Data], MATCH(1, ISNUMBER(SEARCH(Transcripts[[#This Row],[RefSeq mRNA ID]], Table6['#name])), 0), 1)</f>
        <v>#N/A</v>
      </c>
      <c r="X852" s="43"/>
      <c r="Y852" s="43"/>
      <c r="Z852" t="s">
        <v>2106</v>
      </c>
      <c r="AA852" t="s">
        <v>2107</v>
      </c>
      <c r="AB852">
        <v>2223</v>
      </c>
      <c r="AC852" t="s">
        <v>2071</v>
      </c>
      <c r="AD852" t="s">
        <v>27</v>
      </c>
      <c r="AE852" t="s">
        <v>10525</v>
      </c>
      <c r="AH852" t="s">
        <v>18832</v>
      </c>
      <c r="AI852" t="s">
        <v>6702</v>
      </c>
      <c r="AJ852">
        <v>5371</v>
      </c>
    </row>
    <row r="853" spans="8:36" hidden="1" x14ac:dyDescent="0.3">
      <c r="H853" t="s">
        <v>2071</v>
      </c>
      <c r="I853" t="s">
        <v>2141</v>
      </c>
      <c r="J853" t="s">
        <v>2142</v>
      </c>
      <c r="L853">
        <v>702</v>
      </c>
      <c r="M853" t="s">
        <v>27</v>
      </c>
      <c r="N853" t="s">
        <v>2138</v>
      </c>
      <c r="Q853">
        <v>535</v>
      </c>
      <c r="R853" t="s">
        <v>96</v>
      </c>
      <c r="S853" t="s">
        <v>96</v>
      </c>
      <c r="T853" t="str">
        <f>IF(Transcripts[[#This Row],[List?]]="Y", Transcripts[[#This Row],[RefSeq mRNA ID]]&amp;IF(Transcripts[[#This Row],[Preferred?]]="Y", " (Preferred)", ""), "")</f>
        <v/>
      </c>
      <c r="V853" s="43" t="s">
        <v>18426</v>
      </c>
      <c r="W853" s="43" t="e">
        <f t="array" ref="W853">INDEX(Table6[#Data], MATCH(1, ISNUMBER(SEARCH(Transcripts[[#This Row],[RefSeq mRNA ID]], Table6['#name])), 0), 1)</f>
        <v>#N/A</v>
      </c>
      <c r="X853" s="43"/>
      <c r="Y853" s="43"/>
      <c r="Z853" t="s">
        <v>2081</v>
      </c>
      <c r="AC853" t="s">
        <v>2071</v>
      </c>
      <c r="AD853" t="s">
        <v>27</v>
      </c>
      <c r="AE853" t="s">
        <v>2081</v>
      </c>
      <c r="AH853" t="s">
        <v>18839</v>
      </c>
      <c r="AI853" t="s">
        <v>6702</v>
      </c>
      <c r="AJ853">
        <v>5371</v>
      </c>
    </row>
    <row r="854" spans="8:36" hidden="1" x14ac:dyDescent="0.3">
      <c r="H854" t="s">
        <v>2071</v>
      </c>
      <c r="I854" t="s">
        <v>2143</v>
      </c>
      <c r="J854" t="s">
        <v>2144</v>
      </c>
      <c r="L854">
        <v>702</v>
      </c>
      <c r="M854" t="s">
        <v>27</v>
      </c>
      <c r="N854" t="s">
        <v>2138</v>
      </c>
      <c r="Q854">
        <v>535</v>
      </c>
      <c r="R854" t="s">
        <v>96</v>
      </c>
      <c r="S854" t="s">
        <v>96</v>
      </c>
      <c r="T854" t="str">
        <f>IF(Transcripts[[#This Row],[List?]]="Y", Transcripts[[#This Row],[RefSeq mRNA ID]]&amp;IF(Transcripts[[#This Row],[Preferred?]]="Y", " (Preferred)", ""), "")</f>
        <v/>
      </c>
      <c r="V854" s="43" t="s">
        <v>18426</v>
      </c>
      <c r="W854" s="43" t="e">
        <f t="array" ref="W854">INDEX(Table6[#Data], MATCH(1, ISNUMBER(SEARCH(Transcripts[[#This Row],[RefSeq mRNA ID]], Table6['#name])), 0), 1)</f>
        <v>#N/A</v>
      </c>
      <c r="X854" s="43"/>
      <c r="Y854" s="43"/>
      <c r="Z854" t="s">
        <v>2075</v>
      </c>
      <c r="AC854" t="s">
        <v>2071</v>
      </c>
      <c r="AD854" t="s">
        <v>27</v>
      </c>
      <c r="AE854" t="s">
        <v>2075</v>
      </c>
      <c r="AH854" t="s">
        <v>19790</v>
      </c>
      <c r="AI854" t="s">
        <v>6774</v>
      </c>
      <c r="AJ854">
        <v>5378</v>
      </c>
    </row>
    <row r="855" spans="8:36" hidden="1" x14ac:dyDescent="0.3">
      <c r="H855" t="s">
        <v>2071</v>
      </c>
      <c r="I855" t="s">
        <v>2145</v>
      </c>
      <c r="J855" t="s">
        <v>2146</v>
      </c>
      <c r="L855">
        <v>702</v>
      </c>
      <c r="M855" t="s">
        <v>27</v>
      </c>
      <c r="N855" t="s">
        <v>2138</v>
      </c>
      <c r="Q855">
        <v>535</v>
      </c>
      <c r="R855" t="s">
        <v>96</v>
      </c>
      <c r="S855" t="s">
        <v>96</v>
      </c>
      <c r="T855" t="str">
        <f>IF(Transcripts[[#This Row],[List?]]="Y", Transcripts[[#This Row],[RefSeq mRNA ID]]&amp;IF(Transcripts[[#This Row],[Preferred?]]="Y", " (Preferred)", ""), "")</f>
        <v/>
      </c>
      <c r="V855" s="43" t="s">
        <v>18426</v>
      </c>
      <c r="W855" s="43" t="e">
        <f t="array" ref="W855">INDEX(Table6[#Data], MATCH(1, ISNUMBER(SEARCH(Transcripts[[#This Row],[RefSeq mRNA ID]], Table6['#name])), 0), 1)</f>
        <v>#N/A</v>
      </c>
      <c r="X855" s="43"/>
      <c r="Y855" s="43"/>
      <c r="Z855" t="s">
        <v>2161</v>
      </c>
      <c r="AC855" t="s">
        <v>2071</v>
      </c>
      <c r="AD855" t="s">
        <v>27</v>
      </c>
      <c r="AE855" t="s">
        <v>2161</v>
      </c>
      <c r="AH855" t="s">
        <v>19791</v>
      </c>
      <c r="AI855" t="s">
        <v>6774</v>
      </c>
      <c r="AJ855">
        <v>5378</v>
      </c>
    </row>
    <row r="856" spans="8:36" hidden="1" x14ac:dyDescent="0.3">
      <c r="H856" t="s">
        <v>2071</v>
      </c>
      <c r="I856" t="s">
        <v>2126</v>
      </c>
      <c r="J856" t="s">
        <v>2127</v>
      </c>
      <c r="L856">
        <v>751</v>
      </c>
      <c r="M856" t="s">
        <v>27</v>
      </c>
      <c r="N856" t="s">
        <v>2098</v>
      </c>
      <c r="Q856">
        <v>389</v>
      </c>
      <c r="R856" t="s">
        <v>96</v>
      </c>
      <c r="S856" t="s">
        <v>96</v>
      </c>
      <c r="T856" t="str">
        <f>IF(Transcripts[[#This Row],[List?]]="Y", Transcripts[[#This Row],[RefSeq mRNA ID]]&amp;IF(Transcripts[[#This Row],[Preferred?]]="Y", " (Preferred)", ""), "")</f>
        <v/>
      </c>
      <c r="V856" s="43" t="s">
        <v>18426</v>
      </c>
      <c r="W856" s="43" t="e">
        <f t="array" ref="W856">INDEX(Table6[#Data], MATCH(1, ISNUMBER(SEARCH(Transcripts[[#This Row],[RefSeq mRNA ID]], Table6['#name])), 0), 1)</f>
        <v>#N/A</v>
      </c>
      <c r="X856" s="43"/>
      <c r="Y856" s="43"/>
      <c r="Z856" t="s">
        <v>2087</v>
      </c>
      <c r="AC856" t="s">
        <v>2071</v>
      </c>
      <c r="AD856" t="s">
        <v>27</v>
      </c>
      <c r="AE856" t="s">
        <v>2087</v>
      </c>
      <c r="AH856" t="s">
        <v>19792</v>
      </c>
      <c r="AI856" t="s">
        <v>6774</v>
      </c>
      <c r="AJ856">
        <v>5378</v>
      </c>
    </row>
    <row r="857" spans="8:36" hidden="1" x14ac:dyDescent="0.3">
      <c r="H857" t="s">
        <v>2071</v>
      </c>
      <c r="I857" t="s">
        <v>2128</v>
      </c>
      <c r="J857" t="s">
        <v>2129</v>
      </c>
      <c r="L857">
        <v>751</v>
      </c>
      <c r="M857" t="s">
        <v>27</v>
      </c>
      <c r="N857" t="s">
        <v>2098</v>
      </c>
      <c r="Q857">
        <v>389</v>
      </c>
      <c r="R857" t="s">
        <v>96</v>
      </c>
      <c r="S857" t="s">
        <v>96</v>
      </c>
      <c r="T857" t="str">
        <f>IF(Transcripts[[#This Row],[List?]]="Y", Transcripts[[#This Row],[RefSeq mRNA ID]]&amp;IF(Transcripts[[#This Row],[Preferred?]]="Y", " (Preferred)", ""), "")</f>
        <v/>
      </c>
      <c r="V857" s="43" t="s">
        <v>18426</v>
      </c>
      <c r="W857" s="43" t="e">
        <f t="array" ref="W857">INDEX(Table6[#Data], MATCH(1, ISNUMBER(SEARCH(Transcripts[[#This Row],[RefSeq mRNA ID]], Table6['#name])), 0), 1)</f>
        <v>#N/A</v>
      </c>
      <c r="X857" s="43"/>
      <c r="Y857" s="43"/>
      <c r="Z857" t="s">
        <v>2141</v>
      </c>
      <c r="AA857" t="s">
        <v>2142</v>
      </c>
      <c r="AB857">
        <v>535</v>
      </c>
      <c r="AC857" t="s">
        <v>2071</v>
      </c>
      <c r="AD857" t="s">
        <v>27</v>
      </c>
      <c r="AE857" t="s">
        <v>10526</v>
      </c>
      <c r="AH857" t="s">
        <v>19793</v>
      </c>
      <c r="AI857" t="s">
        <v>6774</v>
      </c>
      <c r="AJ857">
        <v>5378</v>
      </c>
    </row>
    <row r="858" spans="8:36" hidden="1" x14ac:dyDescent="0.3">
      <c r="H858" t="s">
        <v>2071</v>
      </c>
      <c r="I858" t="s">
        <v>2130</v>
      </c>
      <c r="J858" t="s">
        <v>2131</v>
      </c>
      <c r="L858">
        <v>751</v>
      </c>
      <c r="M858" t="s">
        <v>27</v>
      </c>
      <c r="N858" t="s">
        <v>2098</v>
      </c>
      <c r="Q858">
        <v>389</v>
      </c>
      <c r="R858" t="s">
        <v>96</v>
      </c>
      <c r="S858" t="s">
        <v>96</v>
      </c>
      <c r="T858" t="str">
        <f>IF(Transcripts[[#This Row],[List?]]="Y", Transcripts[[#This Row],[RefSeq mRNA ID]]&amp;IF(Transcripts[[#This Row],[Preferred?]]="Y", " (Preferred)", ""), "")</f>
        <v/>
      </c>
      <c r="V858" s="43" t="s">
        <v>18426</v>
      </c>
      <c r="W858" s="43" t="e">
        <f t="array" ref="W858">INDEX(Table6[#Data], MATCH(1, ISNUMBER(SEARCH(Transcripts[[#This Row],[RefSeq mRNA ID]], Table6['#name])), 0), 1)</f>
        <v>#N/A</v>
      </c>
      <c r="X858" s="43"/>
      <c r="Y858" s="43"/>
      <c r="Z858" t="s">
        <v>2130</v>
      </c>
      <c r="AA858" t="s">
        <v>2131</v>
      </c>
      <c r="AB858">
        <v>389</v>
      </c>
      <c r="AC858" t="s">
        <v>2071</v>
      </c>
      <c r="AD858" t="s">
        <v>27</v>
      </c>
      <c r="AE858" t="s">
        <v>10527</v>
      </c>
      <c r="AH858" t="s">
        <v>19794</v>
      </c>
      <c r="AI858" t="s">
        <v>6774</v>
      </c>
      <c r="AJ858">
        <v>5378</v>
      </c>
    </row>
    <row r="859" spans="8:36" hidden="1" x14ac:dyDescent="0.3">
      <c r="H859" t="s">
        <v>2071</v>
      </c>
      <c r="I859" t="s">
        <v>2132</v>
      </c>
      <c r="J859" t="s">
        <v>2133</v>
      </c>
      <c r="L859">
        <v>751</v>
      </c>
      <c r="M859" t="s">
        <v>27</v>
      </c>
      <c r="N859" t="s">
        <v>2098</v>
      </c>
      <c r="Q859">
        <v>389</v>
      </c>
      <c r="R859" t="s">
        <v>96</v>
      </c>
      <c r="S859" t="s">
        <v>96</v>
      </c>
      <c r="T859" t="str">
        <f>IF(Transcripts[[#This Row],[List?]]="Y", Transcripts[[#This Row],[RefSeq mRNA ID]]&amp;IF(Transcripts[[#This Row],[Preferred?]]="Y", " (Preferred)", ""), "")</f>
        <v/>
      </c>
      <c r="V859" s="43" t="s">
        <v>18426</v>
      </c>
      <c r="W859" s="43" t="e">
        <f t="array" ref="W859">INDEX(Table6[#Data], MATCH(1, ISNUMBER(SEARCH(Transcripts[[#This Row],[RefSeq mRNA ID]], Table6['#name])), 0), 1)</f>
        <v>#N/A</v>
      </c>
      <c r="X859" s="43"/>
      <c r="Y859" s="43"/>
      <c r="Z859" t="s">
        <v>2167</v>
      </c>
      <c r="AC859" t="s">
        <v>2071</v>
      </c>
      <c r="AD859" t="s">
        <v>27</v>
      </c>
      <c r="AE859" t="s">
        <v>2167</v>
      </c>
      <c r="AH859" t="s">
        <v>19795</v>
      </c>
      <c r="AI859" t="s">
        <v>6774</v>
      </c>
      <c r="AJ859">
        <v>5378</v>
      </c>
    </row>
    <row r="860" spans="8:36" hidden="1" x14ac:dyDescent="0.3">
      <c r="H860" t="s">
        <v>2071</v>
      </c>
      <c r="I860" t="s">
        <v>2134</v>
      </c>
      <c r="J860" t="s">
        <v>2135</v>
      </c>
      <c r="L860">
        <v>751</v>
      </c>
      <c r="M860" t="s">
        <v>27</v>
      </c>
      <c r="N860" t="s">
        <v>2098</v>
      </c>
      <c r="Q860">
        <v>389</v>
      </c>
      <c r="R860" t="s">
        <v>96</v>
      </c>
      <c r="S860" t="s">
        <v>96</v>
      </c>
      <c r="T860" t="str">
        <f>IF(Transcripts[[#This Row],[List?]]="Y", Transcripts[[#This Row],[RefSeq mRNA ID]]&amp;IF(Transcripts[[#This Row],[Preferred?]]="Y", " (Preferred)", ""), "")</f>
        <v/>
      </c>
      <c r="V860" s="43" t="s">
        <v>18426</v>
      </c>
      <c r="W860" s="43" t="e">
        <f t="array" ref="W860">INDEX(Table6[#Data], MATCH(1, ISNUMBER(SEARCH(Transcripts[[#This Row],[RefSeq mRNA ID]], Table6['#name])), 0), 1)</f>
        <v>#N/A</v>
      </c>
      <c r="X860" s="43"/>
      <c r="Y860" s="43"/>
      <c r="Z860" t="s">
        <v>2152</v>
      </c>
      <c r="AA860" t="s">
        <v>2153</v>
      </c>
      <c r="AB860">
        <v>144</v>
      </c>
      <c r="AC860" t="s">
        <v>2071</v>
      </c>
      <c r="AD860" t="s">
        <v>27</v>
      </c>
      <c r="AE860" t="s">
        <v>10528</v>
      </c>
      <c r="AH860" t="s">
        <v>19796</v>
      </c>
      <c r="AI860" t="s">
        <v>6774</v>
      </c>
      <c r="AJ860">
        <v>5378</v>
      </c>
    </row>
    <row r="861" spans="8:36" hidden="1" x14ac:dyDescent="0.3">
      <c r="H861" t="s">
        <v>2071</v>
      </c>
      <c r="I861" t="s">
        <v>2147</v>
      </c>
      <c r="J861" t="s">
        <v>2148</v>
      </c>
      <c r="L861">
        <v>371</v>
      </c>
      <c r="M861" t="s">
        <v>27</v>
      </c>
      <c r="N861" t="s">
        <v>2149</v>
      </c>
      <c r="Q861">
        <v>144</v>
      </c>
      <c r="R861" t="s">
        <v>96</v>
      </c>
      <c r="S861" t="s">
        <v>96</v>
      </c>
      <c r="T861" t="str">
        <f>IF(Transcripts[[#This Row],[List?]]="Y", Transcripts[[#This Row],[RefSeq mRNA ID]]&amp;IF(Transcripts[[#This Row],[Preferred?]]="Y", " (Preferred)", ""), "")</f>
        <v/>
      </c>
      <c r="V861" s="43" t="s">
        <v>18426</v>
      </c>
      <c r="W861" s="43" t="e">
        <f t="array" ref="W861">INDEX(Table6[#Data], MATCH(1, ISNUMBER(SEARCH(Transcripts[[#This Row],[RefSeq mRNA ID]], Table6['#name])), 0), 1)</f>
        <v>#N/A</v>
      </c>
      <c r="X861" s="43"/>
      <c r="Y861" s="43"/>
      <c r="Z861" t="s">
        <v>2093</v>
      </c>
      <c r="AC861" t="s">
        <v>2071</v>
      </c>
      <c r="AD861" t="s">
        <v>27</v>
      </c>
      <c r="AE861" t="s">
        <v>2093</v>
      </c>
      <c r="AH861" t="s">
        <v>19797</v>
      </c>
      <c r="AI861" t="s">
        <v>6774</v>
      </c>
      <c r="AJ861">
        <v>5378</v>
      </c>
    </row>
    <row r="862" spans="8:36" hidden="1" x14ac:dyDescent="0.3">
      <c r="H862" t="s">
        <v>2071</v>
      </c>
      <c r="I862" t="s">
        <v>2150</v>
      </c>
      <c r="J862" t="s">
        <v>2151</v>
      </c>
      <c r="L862">
        <v>371</v>
      </c>
      <c r="M862" t="s">
        <v>27</v>
      </c>
      <c r="N862" t="s">
        <v>2149</v>
      </c>
      <c r="Q862">
        <v>144</v>
      </c>
      <c r="R862" t="s">
        <v>96</v>
      </c>
      <c r="S862" t="s">
        <v>96</v>
      </c>
      <c r="T862" t="str">
        <f>IF(Transcripts[[#This Row],[List?]]="Y", Transcripts[[#This Row],[RefSeq mRNA ID]]&amp;IF(Transcripts[[#This Row],[Preferred?]]="Y", " (Preferred)", ""), "")</f>
        <v/>
      </c>
      <c r="V862" s="43" t="s">
        <v>18426</v>
      </c>
      <c r="W862" s="43" t="e">
        <f t="array" ref="W862">INDEX(Table6[#Data], MATCH(1, ISNUMBER(SEARCH(Transcripts[[#This Row],[RefSeq mRNA ID]], Table6['#name])), 0), 1)</f>
        <v>#N/A</v>
      </c>
      <c r="X862" s="43"/>
      <c r="Y862" s="43"/>
      <c r="Z862" t="s">
        <v>2122</v>
      </c>
      <c r="AA862" t="s">
        <v>2123</v>
      </c>
      <c r="AB862">
        <v>1998</v>
      </c>
      <c r="AC862" t="s">
        <v>2071</v>
      </c>
      <c r="AD862" t="s">
        <v>27</v>
      </c>
      <c r="AE862" t="s">
        <v>10529</v>
      </c>
      <c r="AH862" t="s">
        <v>19798</v>
      </c>
      <c r="AI862" t="s">
        <v>6774</v>
      </c>
      <c r="AJ862">
        <v>5378</v>
      </c>
    </row>
    <row r="863" spans="8:36" hidden="1" x14ac:dyDescent="0.3">
      <c r="H863" t="s">
        <v>2071</v>
      </c>
      <c r="I863" t="s">
        <v>2152</v>
      </c>
      <c r="J863" t="s">
        <v>2153</v>
      </c>
      <c r="L863">
        <v>371</v>
      </c>
      <c r="M863" t="s">
        <v>27</v>
      </c>
      <c r="N863" t="s">
        <v>2149</v>
      </c>
      <c r="Q863">
        <v>144</v>
      </c>
      <c r="R863" t="s">
        <v>96</v>
      </c>
      <c r="S863" t="s">
        <v>96</v>
      </c>
      <c r="T863" t="str">
        <f>IF(Transcripts[[#This Row],[List?]]="Y", Transcripts[[#This Row],[RefSeq mRNA ID]]&amp;IF(Transcripts[[#This Row],[Preferred?]]="Y", " (Preferred)", ""), "")</f>
        <v/>
      </c>
      <c r="V863" s="43" t="s">
        <v>18426</v>
      </c>
      <c r="W863" s="43" t="e">
        <f t="array" ref="W863">INDEX(Table6[#Data], MATCH(1, ISNUMBER(SEARCH(Transcripts[[#This Row],[RefSeq mRNA ID]], Table6['#name])), 0), 1)</f>
        <v>#N/A</v>
      </c>
      <c r="X863" s="43"/>
      <c r="Y863" s="43"/>
      <c r="Z863" t="s">
        <v>2627</v>
      </c>
      <c r="AA863" t="s">
        <v>2628</v>
      </c>
      <c r="AB863">
        <v>3678</v>
      </c>
      <c r="AC863" t="s">
        <v>2615</v>
      </c>
      <c r="AD863" t="s">
        <v>27</v>
      </c>
      <c r="AE863" t="s">
        <v>10530</v>
      </c>
      <c r="AH863" t="s">
        <v>19799</v>
      </c>
      <c r="AI863" t="s">
        <v>6774</v>
      </c>
      <c r="AJ863">
        <v>5378</v>
      </c>
    </row>
    <row r="864" spans="8:36" hidden="1" x14ac:dyDescent="0.3">
      <c r="H864" t="s">
        <v>2071</v>
      </c>
      <c r="I864" t="s">
        <v>2154</v>
      </c>
      <c r="J864" t="s">
        <v>2155</v>
      </c>
      <c r="L864">
        <v>371</v>
      </c>
      <c r="M864" t="s">
        <v>27</v>
      </c>
      <c r="N864" t="s">
        <v>2149</v>
      </c>
      <c r="Q864">
        <v>144</v>
      </c>
      <c r="R864" t="s">
        <v>96</v>
      </c>
      <c r="S864" t="s">
        <v>96</v>
      </c>
      <c r="T864" t="str">
        <f>IF(Transcripts[[#This Row],[List?]]="Y", Transcripts[[#This Row],[RefSeq mRNA ID]]&amp;IF(Transcripts[[#This Row],[Preferred?]]="Y", " (Preferred)", ""), "")</f>
        <v/>
      </c>
      <c r="V864" s="43" t="s">
        <v>18426</v>
      </c>
      <c r="W864" s="43" t="e">
        <f t="array" ref="W864">INDEX(Table6[#Data], MATCH(1, ISNUMBER(SEARCH(Transcripts[[#This Row],[RefSeq mRNA ID]], Table6['#name])), 0), 1)</f>
        <v>#N/A</v>
      </c>
      <c r="X864" s="43"/>
      <c r="Y864" s="43"/>
      <c r="Z864" t="s">
        <v>2674</v>
      </c>
      <c r="AC864" t="s">
        <v>2615</v>
      </c>
      <c r="AD864" t="s">
        <v>27</v>
      </c>
      <c r="AE864" t="s">
        <v>2674</v>
      </c>
      <c r="AH864" t="s">
        <v>19800</v>
      </c>
      <c r="AI864" t="s">
        <v>6774</v>
      </c>
      <c r="AJ864">
        <v>5378</v>
      </c>
    </row>
    <row r="865" spans="8:36" hidden="1" x14ac:dyDescent="0.3">
      <c r="H865" t="s">
        <v>2071</v>
      </c>
      <c r="I865" t="s">
        <v>2156</v>
      </c>
      <c r="J865" t="s">
        <v>2157</v>
      </c>
      <c r="L865">
        <v>371</v>
      </c>
      <c r="M865" t="s">
        <v>27</v>
      </c>
      <c r="N865" t="s">
        <v>2149</v>
      </c>
      <c r="Q865">
        <v>144</v>
      </c>
      <c r="R865" t="s">
        <v>96</v>
      </c>
      <c r="S865" t="s">
        <v>96</v>
      </c>
      <c r="T865" t="str">
        <f>IF(Transcripts[[#This Row],[List?]]="Y", Transcripts[[#This Row],[RefSeq mRNA ID]]&amp;IF(Transcripts[[#This Row],[Preferred?]]="Y", " (Preferred)", ""), "")</f>
        <v/>
      </c>
      <c r="V865" s="43" t="s">
        <v>18426</v>
      </c>
      <c r="W865" s="43" t="e">
        <f t="array" ref="W865">INDEX(Table6[#Data], MATCH(1, ISNUMBER(SEARCH(Transcripts[[#This Row],[RefSeq mRNA ID]], Table6['#name])), 0), 1)</f>
        <v>#N/A</v>
      </c>
      <c r="X865" s="43"/>
      <c r="Y865" s="43"/>
      <c r="Z865" t="s">
        <v>2645</v>
      </c>
      <c r="AA865" t="s">
        <v>2646</v>
      </c>
      <c r="AB865">
        <v>1812</v>
      </c>
      <c r="AC865" t="s">
        <v>2615</v>
      </c>
      <c r="AD865" t="s">
        <v>27</v>
      </c>
      <c r="AE865" t="s">
        <v>10531</v>
      </c>
      <c r="AH865" t="s">
        <v>19801</v>
      </c>
      <c r="AI865" t="s">
        <v>6774</v>
      </c>
      <c r="AJ865">
        <v>5378</v>
      </c>
    </row>
    <row r="866" spans="8:36" hidden="1" x14ac:dyDescent="0.3">
      <c r="H866" t="s">
        <v>2071</v>
      </c>
      <c r="I866" t="s">
        <v>2072</v>
      </c>
      <c r="L866">
        <v>847</v>
      </c>
      <c r="M866" t="s">
        <v>193</v>
      </c>
      <c r="N866" t="s">
        <v>2073</v>
      </c>
      <c r="P866" t="s">
        <v>98</v>
      </c>
      <c r="Q866">
        <v>0</v>
      </c>
      <c r="R866" t="s">
        <v>96</v>
      </c>
      <c r="S866" t="s">
        <v>96</v>
      </c>
      <c r="T866" t="str">
        <f>IF(Transcripts[[#This Row],[List?]]="Y", Transcripts[[#This Row],[RefSeq mRNA ID]]&amp;IF(Transcripts[[#This Row],[Preferred?]]="Y", " (Preferred)", ""), "")</f>
        <v/>
      </c>
      <c r="V866" s="43" t="s">
        <v>18426</v>
      </c>
      <c r="W866" s="43" t="e">
        <f t="array" ref="W866">INDEX(Table6[#Data], MATCH(1, ISNUMBER(SEARCH(Transcripts[[#This Row],[RefSeq mRNA ID]], Table6['#name])), 0), 1)</f>
        <v>#N/A</v>
      </c>
      <c r="X866" s="43"/>
      <c r="Y866" s="43"/>
      <c r="Z866" t="s">
        <v>2642</v>
      </c>
      <c r="AA866" t="s">
        <v>2643</v>
      </c>
      <c r="AB866">
        <v>2940</v>
      </c>
      <c r="AC866" t="s">
        <v>2615</v>
      </c>
      <c r="AD866" t="s">
        <v>27</v>
      </c>
      <c r="AE866" t="s">
        <v>10532</v>
      </c>
      <c r="AH866" t="s">
        <v>19802</v>
      </c>
      <c r="AI866" t="s">
        <v>6774</v>
      </c>
      <c r="AJ866">
        <v>5378</v>
      </c>
    </row>
    <row r="867" spans="8:36" hidden="1" x14ac:dyDescent="0.3">
      <c r="H867" t="s">
        <v>2071</v>
      </c>
      <c r="I867" t="s">
        <v>2074</v>
      </c>
      <c r="L867">
        <v>847</v>
      </c>
      <c r="M867" t="s">
        <v>193</v>
      </c>
      <c r="N867" t="s">
        <v>2073</v>
      </c>
      <c r="P867" t="s">
        <v>98</v>
      </c>
      <c r="Q867">
        <v>0</v>
      </c>
      <c r="R867" t="s">
        <v>96</v>
      </c>
      <c r="S867" t="s">
        <v>96</v>
      </c>
      <c r="T867" t="str">
        <f>IF(Transcripts[[#This Row],[List?]]="Y", Transcripts[[#This Row],[RefSeq mRNA ID]]&amp;IF(Transcripts[[#This Row],[Preferred?]]="Y", " (Preferred)", ""), "")</f>
        <v/>
      </c>
      <c r="V867" s="43" t="s">
        <v>18426</v>
      </c>
      <c r="W867" s="43" t="e">
        <f t="array" ref="W867">INDEX(Table6[#Data], MATCH(1, ISNUMBER(SEARCH(Transcripts[[#This Row],[RefSeq mRNA ID]], Table6['#name])), 0), 1)</f>
        <v>#N/A</v>
      </c>
      <c r="X867" s="43"/>
      <c r="Y867" s="43"/>
      <c r="Z867" t="s">
        <v>2639</v>
      </c>
      <c r="AA867" t="s">
        <v>2640</v>
      </c>
      <c r="AB867">
        <v>3168</v>
      </c>
      <c r="AC867" t="s">
        <v>2615</v>
      </c>
      <c r="AD867" t="s">
        <v>27</v>
      </c>
      <c r="AE867" t="s">
        <v>10533</v>
      </c>
      <c r="AH867" t="s">
        <v>18925</v>
      </c>
      <c r="AI867" t="s">
        <v>133</v>
      </c>
      <c r="AJ867">
        <v>5395</v>
      </c>
    </row>
    <row r="868" spans="8:36" hidden="1" x14ac:dyDescent="0.3">
      <c r="H868" t="s">
        <v>2071</v>
      </c>
      <c r="I868" t="s">
        <v>2075</v>
      </c>
      <c r="L868">
        <v>847</v>
      </c>
      <c r="M868" t="s">
        <v>193</v>
      </c>
      <c r="N868" t="s">
        <v>2073</v>
      </c>
      <c r="P868" t="s">
        <v>98</v>
      </c>
      <c r="Q868">
        <v>0</v>
      </c>
      <c r="R868" t="s">
        <v>96</v>
      </c>
      <c r="S868" t="s">
        <v>96</v>
      </c>
      <c r="T868" t="str">
        <f>IF(Transcripts[[#This Row],[List?]]="Y", Transcripts[[#This Row],[RefSeq mRNA ID]]&amp;IF(Transcripts[[#This Row],[Preferred?]]="Y", " (Preferred)", ""), "")</f>
        <v/>
      </c>
      <c r="V868" s="43" t="s">
        <v>18426</v>
      </c>
      <c r="W868" s="43" t="e">
        <f t="array" ref="W868">INDEX(Table6[#Data], MATCH(1, ISNUMBER(SEARCH(Transcripts[[#This Row],[RefSeq mRNA ID]], Table6['#name])), 0), 1)</f>
        <v>#N/A</v>
      </c>
      <c r="X868" s="43"/>
      <c r="Y868" s="43"/>
      <c r="Z868" t="s">
        <v>2619</v>
      </c>
      <c r="AA868" t="s">
        <v>2620</v>
      </c>
      <c r="AB868">
        <v>291</v>
      </c>
      <c r="AC868" t="s">
        <v>2615</v>
      </c>
      <c r="AD868" t="s">
        <v>27</v>
      </c>
      <c r="AE868" t="s">
        <v>10534</v>
      </c>
      <c r="AH868" t="s">
        <v>19803</v>
      </c>
      <c r="AI868" t="s">
        <v>133</v>
      </c>
      <c r="AJ868">
        <v>5395</v>
      </c>
    </row>
    <row r="869" spans="8:36" hidden="1" x14ac:dyDescent="0.3">
      <c r="H869" t="s">
        <v>2071</v>
      </c>
      <c r="I869" t="s">
        <v>2076</v>
      </c>
      <c r="L869">
        <v>847</v>
      </c>
      <c r="M869" t="s">
        <v>193</v>
      </c>
      <c r="N869" t="s">
        <v>2073</v>
      </c>
      <c r="P869" t="s">
        <v>98</v>
      </c>
      <c r="Q869">
        <v>0</v>
      </c>
      <c r="R869" t="s">
        <v>96</v>
      </c>
      <c r="S869" t="s">
        <v>96</v>
      </c>
      <c r="T869" t="str">
        <f>IF(Transcripts[[#This Row],[List?]]="Y", Transcripts[[#This Row],[RefSeq mRNA ID]]&amp;IF(Transcripts[[#This Row],[Preferred?]]="Y", " (Preferred)", ""), "")</f>
        <v/>
      </c>
      <c r="V869" s="43" t="s">
        <v>18426</v>
      </c>
      <c r="W869" s="43" t="e">
        <f t="array" ref="W869">INDEX(Table6[#Data], MATCH(1, ISNUMBER(SEARCH(Transcripts[[#This Row],[RefSeq mRNA ID]], Table6['#name])), 0), 1)</f>
        <v>#N/A</v>
      </c>
      <c r="X869" s="43"/>
      <c r="Y869" s="43"/>
      <c r="Z869" t="s">
        <v>2668</v>
      </c>
      <c r="AC869" t="s">
        <v>2615</v>
      </c>
      <c r="AD869" t="s">
        <v>27</v>
      </c>
      <c r="AE869" t="s">
        <v>2668</v>
      </c>
      <c r="AH869" t="s">
        <v>19804</v>
      </c>
      <c r="AI869" t="s">
        <v>133</v>
      </c>
      <c r="AJ869">
        <v>5395</v>
      </c>
    </row>
    <row r="870" spans="8:36" hidden="1" x14ac:dyDescent="0.3">
      <c r="H870" t="s">
        <v>2071</v>
      </c>
      <c r="I870" t="s">
        <v>2077</v>
      </c>
      <c r="L870">
        <v>847</v>
      </c>
      <c r="M870" t="s">
        <v>193</v>
      </c>
      <c r="N870" t="s">
        <v>2073</v>
      </c>
      <c r="P870" t="s">
        <v>98</v>
      </c>
      <c r="Q870">
        <v>0</v>
      </c>
      <c r="R870" t="s">
        <v>96</v>
      </c>
      <c r="S870" t="s">
        <v>96</v>
      </c>
      <c r="T870" t="str">
        <f>IF(Transcripts[[#This Row],[List?]]="Y", Transcripts[[#This Row],[RefSeq mRNA ID]]&amp;IF(Transcripts[[#This Row],[Preferred?]]="Y", " (Preferred)", ""), "")</f>
        <v/>
      </c>
      <c r="V870" s="43" t="s">
        <v>18426</v>
      </c>
      <c r="W870" s="43" t="e">
        <f t="array" ref="W870">INDEX(Table6[#Data], MATCH(1, ISNUMBER(SEARCH(Transcripts[[#This Row],[RefSeq mRNA ID]], Table6['#name])), 0), 1)</f>
        <v>#N/A</v>
      </c>
      <c r="X870" s="43"/>
      <c r="Y870" s="43"/>
      <c r="Z870" t="s">
        <v>2616</v>
      </c>
      <c r="AA870" t="s">
        <v>2617</v>
      </c>
      <c r="AB870">
        <v>273</v>
      </c>
      <c r="AC870" t="s">
        <v>2615</v>
      </c>
      <c r="AD870" t="s">
        <v>27</v>
      </c>
      <c r="AE870" t="s">
        <v>10535</v>
      </c>
      <c r="AH870" t="s">
        <v>19805</v>
      </c>
      <c r="AI870" t="s">
        <v>133</v>
      </c>
      <c r="AJ870">
        <v>5395</v>
      </c>
    </row>
    <row r="871" spans="8:36" hidden="1" x14ac:dyDescent="0.3">
      <c r="H871" t="s">
        <v>2071</v>
      </c>
      <c r="I871" t="s">
        <v>2078</v>
      </c>
      <c r="L871">
        <v>817</v>
      </c>
      <c r="M871" t="s">
        <v>193</v>
      </c>
      <c r="N871" t="s">
        <v>2079</v>
      </c>
      <c r="P871" t="s">
        <v>98</v>
      </c>
      <c r="Q871">
        <v>0</v>
      </c>
      <c r="R871" t="s">
        <v>96</v>
      </c>
      <c r="S871" t="s">
        <v>96</v>
      </c>
      <c r="T871" t="str">
        <f>IF(Transcripts[[#This Row],[List?]]="Y", Transcripts[[#This Row],[RefSeq mRNA ID]]&amp;IF(Transcripts[[#This Row],[Preferred?]]="Y", " (Preferred)", ""), "")</f>
        <v/>
      </c>
      <c r="V871" s="43" t="s">
        <v>18426</v>
      </c>
      <c r="W871" s="43" t="e">
        <f t="array" ref="W871">INDEX(Table6[#Data], MATCH(1, ISNUMBER(SEARCH(Transcripts[[#This Row],[RefSeq mRNA ID]], Table6['#name])), 0), 1)</f>
        <v>#N/A</v>
      </c>
      <c r="X871" s="43"/>
      <c r="Y871" s="43"/>
      <c r="Z871" t="s">
        <v>2632</v>
      </c>
      <c r="AA871" t="s">
        <v>2633</v>
      </c>
      <c r="AB871">
        <v>3768</v>
      </c>
      <c r="AC871" t="s">
        <v>2615</v>
      </c>
      <c r="AD871" t="s">
        <v>27</v>
      </c>
      <c r="AE871" t="s">
        <v>10536</v>
      </c>
      <c r="AH871" t="s">
        <v>19806</v>
      </c>
      <c r="AI871" t="s">
        <v>133</v>
      </c>
      <c r="AJ871">
        <v>5395</v>
      </c>
    </row>
    <row r="872" spans="8:36" hidden="1" x14ac:dyDescent="0.3">
      <c r="H872" t="s">
        <v>2071</v>
      </c>
      <c r="I872" t="s">
        <v>2080</v>
      </c>
      <c r="L872">
        <v>817</v>
      </c>
      <c r="M872" t="s">
        <v>193</v>
      </c>
      <c r="N872" t="s">
        <v>2079</v>
      </c>
      <c r="P872" t="s">
        <v>98</v>
      </c>
      <c r="Q872">
        <v>0</v>
      </c>
      <c r="R872" t="s">
        <v>96</v>
      </c>
      <c r="S872" t="s">
        <v>96</v>
      </c>
      <c r="T872" t="str">
        <f>IF(Transcripts[[#This Row],[List?]]="Y", Transcripts[[#This Row],[RefSeq mRNA ID]]&amp;IF(Transcripts[[#This Row],[Preferred?]]="Y", " (Preferred)", ""), "")</f>
        <v/>
      </c>
      <c r="V872" s="43" t="s">
        <v>18426</v>
      </c>
      <c r="W872" s="43" t="e">
        <f t="array" ref="W872">INDEX(Table6[#Data], MATCH(1, ISNUMBER(SEARCH(Transcripts[[#This Row],[RefSeq mRNA ID]], Table6['#name])), 0), 1)</f>
        <v>#N/A</v>
      </c>
      <c r="X872" s="43"/>
      <c r="Y872" s="43"/>
      <c r="Z872" t="s">
        <v>2670</v>
      </c>
      <c r="AC872" t="s">
        <v>2615</v>
      </c>
      <c r="AD872" t="s">
        <v>27</v>
      </c>
      <c r="AE872" t="s">
        <v>2670</v>
      </c>
      <c r="AH872" t="s">
        <v>19807</v>
      </c>
      <c r="AI872" t="s">
        <v>133</v>
      </c>
      <c r="AJ872">
        <v>5395</v>
      </c>
    </row>
    <row r="873" spans="8:36" hidden="1" x14ac:dyDescent="0.3">
      <c r="H873" t="s">
        <v>2071</v>
      </c>
      <c r="I873" t="s">
        <v>2081</v>
      </c>
      <c r="L873">
        <v>817</v>
      </c>
      <c r="M873" t="s">
        <v>193</v>
      </c>
      <c r="N873" t="s">
        <v>2079</v>
      </c>
      <c r="P873" t="s">
        <v>98</v>
      </c>
      <c r="Q873">
        <v>0</v>
      </c>
      <c r="R873" t="s">
        <v>96</v>
      </c>
      <c r="S873" t="s">
        <v>96</v>
      </c>
      <c r="T873" t="str">
        <f>IF(Transcripts[[#This Row],[List?]]="Y", Transcripts[[#This Row],[RefSeq mRNA ID]]&amp;IF(Transcripts[[#This Row],[Preferred?]]="Y", " (Preferred)", ""), "")</f>
        <v/>
      </c>
      <c r="V873" s="43" t="s">
        <v>18426</v>
      </c>
      <c r="W873" s="43" t="e">
        <f t="array" ref="W873">INDEX(Table6[#Data], MATCH(1, ISNUMBER(SEARCH(Transcripts[[#This Row],[RefSeq mRNA ID]], Table6['#name])), 0), 1)</f>
        <v>#N/A</v>
      </c>
      <c r="X873" s="43"/>
      <c r="Y873" s="43"/>
      <c r="Z873" t="s">
        <v>2657</v>
      </c>
      <c r="AA873" t="s">
        <v>2658</v>
      </c>
      <c r="AB873">
        <v>307</v>
      </c>
      <c r="AC873" t="s">
        <v>2615</v>
      </c>
      <c r="AD873" t="s">
        <v>27</v>
      </c>
      <c r="AE873" t="s">
        <v>10537</v>
      </c>
      <c r="AH873" t="s">
        <v>19808</v>
      </c>
      <c r="AI873" t="s">
        <v>133</v>
      </c>
      <c r="AJ873">
        <v>5395</v>
      </c>
    </row>
    <row r="874" spans="8:36" hidden="1" x14ac:dyDescent="0.3">
      <c r="H874" t="s">
        <v>2071</v>
      </c>
      <c r="I874" t="s">
        <v>2082</v>
      </c>
      <c r="L874">
        <v>817</v>
      </c>
      <c r="M874" t="s">
        <v>193</v>
      </c>
      <c r="N874" t="s">
        <v>2079</v>
      </c>
      <c r="P874" t="s">
        <v>98</v>
      </c>
      <c r="Q874">
        <v>0</v>
      </c>
      <c r="R874" t="s">
        <v>96</v>
      </c>
      <c r="S874" t="s">
        <v>96</v>
      </c>
      <c r="T874" t="str">
        <f>IF(Transcripts[[#This Row],[List?]]="Y", Transcripts[[#This Row],[RefSeq mRNA ID]]&amp;IF(Transcripts[[#This Row],[Preferred?]]="Y", " (Preferred)", ""), "")</f>
        <v/>
      </c>
      <c r="V874" s="43" t="s">
        <v>18426</v>
      </c>
      <c r="W874" s="43" t="e">
        <f t="array" ref="W874">INDEX(Table6[#Data], MATCH(1, ISNUMBER(SEARCH(Transcripts[[#This Row],[RefSeq mRNA ID]], Table6['#name])), 0), 1)</f>
        <v>#N/A</v>
      </c>
      <c r="X874" s="43"/>
      <c r="Y874" s="43"/>
      <c r="Z874" t="s">
        <v>2654</v>
      </c>
      <c r="AA874" t="s">
        <v>2655</v>
      </c>
      <c r="AB874">
        <v>417</v>
      </c>
      <c r="AC874" t="s">
        <v>2615</v>
      </c>
      <c r="AD874" t="s">
        <v>27</v>
      </c>
      <c r="AE874" t="s">
        <v>10538</v>
      </c>
      <c r="AH874" t="s">
        <v>19809</v>
      </c>
      <c r="AI874" t="s">
        <v>133</v>
      </c>
      <c r="AJ874">
        <v>5395</v>
      </c>
    </row>
    <row r="875" spans="8:36" hidden="1" x14ac:dyDescent="0.3">
      <c r="H875" t="s">
        <v>2071</v>
      </c>
      <c r="I875" t="s">
        <v>2083</v>
      </c>
      <c r="L875">
        <v>817</v>
      </c>
      <c r="M875" t="s">
        <v>193</v>
      </c>
      <c r="N875" t="s">
        <v>2079</v>
      </c>
      <c r="P875" t="s">
        <v>98</v>
      </c>
      <c r="Q875">
        <v>0</v>
      </c>
      <c r="R875" t="s">
        <v>96</v>
      </c>
      <c r="S875" t="s">
        <v>96</v>
      </c>
      <c r="T875" t="str">
        <f>IF(Transcripts[[#This Row],[List?]]="Y", Transcripts[[#This Row],[RefSeq mRNA ID]]&amp;IF(Transcripts[[#This Row],[Preferred?]]="Y", " (Preferred)", ""), "")</f>
        <v/>
      </c>
      <c r="V875" s="43" t="s">
        <v>18426</v>
      </c>
      <c r="W875" s="43" t="e">
        <f t="array" ref="W875">INDEX(Table6[#Data], MATCH(1, ISNUMBER(SEARCH(Transcripts[[#This Row],[RefSeq mRNA ID]], Table6['#name])), 0), 1)</f>
        <v>#N/A</v>
      </c>
      <c r="X875" s="43"/>
      <c r="Y875" s="43"/>
      <c r="Z875" t="s">
        <v>2666</v>
      </c>
      <c r="AC875" t="s">
        <v>2615</v>
      </c>
      <c r="AD875" t="s">
        <v>27</v>
      </c>
      <c r="AE875" t="s">
        <v>2666</v>
      </c>
      <c r="AH875" t="s">
        <v>19810</v>
      </c>
      <c r="AI875" t="s">
        <v>133</v>
      </c>
      <c r="AJ875">
        <v>5395</v>
      </c>
    </row>
    <row r="876" spans="8:36" hidden="1" x14ac:dyDescent="0.3">
      <c r="H876" t="s">
        <v>2071</v>
      </c>
      <c r="I876" t="s">
        <v>2084</v>
      </c>
      <c r="L876">
        <v>756</v>
      </c>
      <c r="M876" t="s">
        <v>193</v>
      </c>
      <c r="N876" t="s">
        <v>2085</v>
      </c>
      <c r="P876" t="s">
        <v>98</v>
      </c>
      <c r="Q876">
        <v>0</v>
      </c>
      <c r="R876" t="s">
        <v>96</v>
      </c>
      <c r="S876" t="s">
        <v>96</v>
      </c>
      <c r="T876" t="str">
        <f>IF(Transcripts[[#This Row],[List?]]="Y", Transcripts[[#This Row],[RefSeq mRNA ID]]&amp;IF(Transcripts[[#This Row],[Preferred?]]="Y", " (Preferred)", ""), "")</f>
        <v/>
      </c>
      <c r="V876" s="43" t="s">
        <v>18426</v>
      </c>
      <c r="W876" s="43" t="e">
        <f t="array" ref="W876">INDEX(Table6[#Data], MATCH(1, ISNUMBER(SEARCH(Transcripts[[#This Row],[RefSeq mRNA ID]], Table6['#name])), 0), 1)</f>
        <v>#N/A</v>
      </c>
      <c r="X876" s="43"/>
      <c r="Y876" s="43"/>
      <c r="Z876" t="s">
        <v>2678</v>
      </c>
      <c r="AC876" t="s">
        <v>2615</v>
      </c>
      <c r="AD876" t="s">
        <v>27</v>
      </c>
      <c r="AE876" t="s">
        <v>2678</v>
      </c>
      <c r="AH876" t="s">
        <v>19811</v>
      </c>
      <c r="AI876" t="s">
        <v>133</v>
      </c>
      <c r="AJ876">
        <v>5395</v>
      </c>
    </row>
    <row r="877" spans="8:36" hidden="1" x14ac:dyDescent="0.3">
      <c r="H877" t="s">
        <v>2071</v>
      </c>
      <c r="I877" t="s">
        <v>2086</v>
      </c>
      <c r="L877">
        <v>756</v>
      </c>
      <c r="M877" t="s">
        <v>193</v>
      </c>
      <c r="N877" t="s">
        <v>2085</v>
      </c>
      <c r="P877" t="s">
        <v>98</v>
      </c>
      <c r="Q877">
        <v>0</v>
      </c>
      <c r="R877" t="s">
        <v>96</v>
      </c>
      <c r="S877" t="s">
        <v>96</v>
      </c>
      <c r="T877" t="str">
        <f>IF(Transcripts[[#This Row],[List?]]="Y", Transcripts[[#This Row],[RefSeq mRNA ID]]&amp;IF(Transcripts[[#This Row],[Preferred?]]="Y", " (Preferred)", ""), "")</f>
        <v/>
      </c>
      <c r="V877" s="43" t="s">
        <v>18426</v>
      </c>
      <c r="W877" s="43" t="e">
        <f t="array" ref="W877">INDEX(Table6[#Data], MATCH(1, ISNUMBER(SEARCH(Transcripts[[#This Row],[RefSeq mRNA ID]], Table6['#name])), 0), 1)</f>
        <v>#N/A</v>
      </c>
      <c r="X877" s="43"/>
      <c r="Y877" s="43"/>
      <c r="Z877" t="s">
        <v>2663</v>
      </c>
      <c r="AA877" t="s">
        <v>2664</v>
      </c>
      <c r="AB877">
        <v>497</v>
      </c>
      <c r="AC877" t="s">
        <v>2615</v>
      </c>
      <c r="AD877" t="s">
        <v>27</v>
      </c>
      <c r="AE877" t="s">
        <v>10539</v>
      </c>
      <c r="AH877" t="s">
        <v>19812</v>
      </c>
      <c r="AI877" t="s">
        <v>133</v>
      </c>
      <c r="AJ877">
        <v>5395</v>
      </c>
    </row>
    <row r="878" spans="8:36" hidden="1" x14ac:dyDescent="0.3">
      <c r="H878" t="s">
        <v>2071</v>
      </c>
      <c r="I878" t="s">
        <v>2087</v>
      </c>
      <c r="L878">
        <v>756</v>
      </c>
      <c r="M878" t="s">
        <v>193</v>
      </c>
      <c r="N878" t="s">
        <v>2085</v>
      </c>
      <c r="P878" t="s">
        <v>98</v>
      </c>
      <c r="Q878">
        <v>0</v>
      </c>
      <c r="R878" t="s">
        <v>96</v>
      </c>
      <c r="S878" t="s">
        <v>96</v>
      </c>
      <c r="T878" t="str">
        <f>IF(Transcripts[[#This Row],[List?]]="Y", Transcripts[[#This Row],[RefSeq mRNA ID]]&amp;IF(Transcripts[[#This Row],[Preferred?]]="Y", " (Preferred)", ""), "")</f>
        <v/>
      </c>
      <c r="V878" s="43" t="s">
        <v>18426</v>
      </c>
      <c r="W878" s="43" t="e">
        <f t="array" ref="W878">INDEX(Table6[#Data], MATCH(1, ISNUMBER(SEARCH(Transcripts[[#This Row],[RefSeq mRNA ID]], Table6['#name])), 0), 1)</f>
        <v>#N/A</v>
      </c>
      <c r="X878" s="43"/>
      <c r="Y878" s="43"/>
      <c r="Z878" t="s">
        <v>2660</v>
      </c>
      <c r="AA878" t="s">
        <v>2661</v>
      </c>
      <c r="AB878">
        <v>529</v>
      </c>
      <c r="AC878" t="s">
        <v>2615</v>
      </c>
      <c r="AD878" t="s">
        <v>27</v>
      </c>
      <c r="AE878" t="s">
        <v>10540</v>
      </c>
      <c r="AH878" t="s">
        <v>19813</v>
      </c>
      <c r="AI878" t="s">
        <v>133</v>
      </c>
      <c r="AJ878">
        <v>5395</v>
      </c>
    </row>
    <row r="879" spans="8:36" hidden="1" x14ac:dyDescent="0.3">
      <c r="H879" t="s">
        <v>2071</v>
      </c>
      <c r="I879" t="s">
        <v>2088</v>
      </c>
      <c r="L879">
        <v>756</v>
      </c>
      <c r="M879" t="s">
        <v>193</v>
      </c>
      <c r="N879" t="s">
        <v>2085</v>
      </c>
      <c r="P879" t="s">
        <v>98</v>
      </c>
      <c r="Q879">
        <v>0</v>
      </c>
      <c r="R879" t="s">
        <v>96</v>
      </c>
      <c r="S879" t="s">
        <v>96</v>
      </c>
      <c r="T879" t="str">
        <f>IF(Transcripts[[#This Row],[List?]]="Y", Transcripts[[#This Row],[RefSeq mRNA ID]]&amp;IF(Transcripts[[#This Row],[Preferred?]]="Y", " (Preferred)", ""), "")</f>
        <v/>
      </c>
      <c r="V879" s="43" t="s">
        <v>18426</v>
      </c>
      <c r="W879" s="43" t="e">
        <f t="array" ref="W879">INDEX(Table6[#Data], MATCH(1, ISNUMBER(SEARCH(Transcripts[[#This Row],[RefSeq mRNA ID]], Table6['#name])), 0), 1)</f>
        <v>#N/A</v>
      </c>
      <c r="X879" s="43"/>
      <c r="Y879" s="43"/>
      <c r="Z879" t="s">
        <v>2672</v>
      </c>
      <c r="AC879" t="s">
        <v>2615</v>
      </c>
      <c r="AD879" t="s">
        <v>27</v>
      </c>
      <c r="AE879" t="s">
        <v>2672</v>
      </c>
      <c r="AH879" t="s">
        <v>19814</v>
      </c>
      <c r="AI879" t="s">
        <v>133</v>
      </c>
      <c r="AJ879">
        <v>5395</v>
      </c>
    </row>
    <row r="880" spans="8:36" hidden="1" x14ac:dyDescent="0.3">
      <c r="H880" t="s">
        <v>2071</v>
      </c>
      <c r="I880" t="s">
        <v>2089</v>
      </c>
      <c r="L880">
        <v>756</v>
      </c>
      <c r="M880" t="s">
        <v>193</v>
      </c>
      <c r="N880" t="s">
        <v>2085</v>
      </c>
      <c r="P880" t="s">
        <v>98</v>
      </c>
      <c r="Q880">
        <v>0</v>
      </c>
      <c r="R880" t="s">
        <v>96</v>
      </c>
      <c r="S880" t="s">
        <v>96</v>
      </c>
      <c r="T880" t="str">
        <f>IF(Transcripts[[#This Row],[List?]]="Y", Transcripts[[#This Row],[RefSeq mRNA ID]]&amp;IF(Transcripts[[#This Row],[Preferred?]]="Y", " (Preferred)", ""), "")</f>
        <v/>
      </c>
      <c r="V880" s="43" t="s">
        <v>18426</v>
      </c>
      <c r="W880" s="43" t="e">
        <f t="array" ref="W880">INDEX(Table6[#Data], MATCH(1, ISNUMBER(SEARCH(Transcripts[[#This Row],[RefSeq mRNA ID]], Table6['#name])), 0), 1)</f>
        <v>#N/A</v>
      </c>
      <c r="X880" s="43"/>
      <c r="Y880" s="43"/>
      <c r="Z880" t="s">
        <v>2676</v>
      </c>
      <c r="AC880" t="s">
        <v>2615</v>
      </c>
      <c r="AD880" t="s">
        <v>27</v>
      </c>
      <c r="AE880" t="s">
        <v>2676</v>
      </c>
      <c r="AH880" t="s">
        <v>19815</v>
      </c>
      <c r="AI880" t="s">
        <v>133</v>
      </c>
      <c r="AJ880">
        <v>5395</v>
      </c>
    </row>
    <row r="881" spans="8:36" hidden="1" x14ac:dyDescent="0.3">
      <c r="H881" t="s">
        <v>2071</v>
      </c>
      <c r="I881" t="s">
        <v>2090</v>
      </c>
      <c r="L881">
        <v>580</v>
      </c>
      <c r="M881" t="s">
        <v>193</v>
      </c>
      <c r="N881" t="s">
        <v>2091</v>
      </c>
      <c r="P881" t="s">
        <v>98</v>
      </c>
      <c r="Q881">
        <v>0</v>
      </c>
      <c r="R881" t="s">
        <v>96</v>
      </c>
      <c r="S881" t="s">
        <v>96</v>
      </c>
      <c r="T881" t="str">
        <f>IF(Transcripts[[#This Row],[List?]]="Y", Transcripts[[#This Row],[RefSeq mRNA ID]]&amp;IF(Transcripts[[#This Row],[Preferred?]]="Y", " (Preferred)", ""), "")</f>
        <v/>
      </c>
      <c r="V881" s="43" t="s">
        <v>18426</v>
      </c>
      <c r="W881" s="43" t="e">
        <f t="array" ref="W881">INDEX(Table6[#Data], MATCH(1, ISNUMBER(SEARCH(Transcripts[[#This Row],[RefSeq mRNA ID]], Table6['#name])), 0), 1)</f>
        <v>#N/A</v>
      </c>
      <c r="X881" s="43"/>
      <c r="Y881" s="43"/>
      <c r="Z881" t="s">
        <v>2651</v>
      </c>
      <c r="AA881" t="s">
        <v>2652</v>
      </c>
      <c r="AB881">
        <v>754</v>
      </c>
      <c r="AC881" t="s">
        <v>2615</v>
      </c>
      <c r="AD881" t="s">
        <v>27</v>
      </c>
      <c r="AE881" t="s">
        <v>10541</v>
      </c>
      <c r="AH881" t="s">
        <v>19816</v>
      </c>
      <c r="AI881" t="s">
        <v>133</v>
      </c>
      <c r="AJ881">
        <v>5395</v>
      </c>
    </row>
    <row r="882" spans="8:36" hidden="1" x14ac:dyDescent="0.3">
      <c r="H882" t="s">
        <v>2071</v>
      </c>
      <c r="I882" t="s">
        <v>2092</v>
      </c>
      <c r="L882">
        <v>580</v>
      </c>
      <c r="M882" t="s">
        <v>193</v>
      </c>
      <c r="N882" t="s">
        <v>2091</v>
      </c>
      <c r="P882" t="s">
        <v>98</v>
      </c>
      <c r="Q882">
        <v>0</v>
      </c>
      <c r="R882" t="s">
        <v>96</v>
      </c>
      <c r="S882" t="s">
        <v>96</v>
      </c>
      <c r="T882" t="str">
        <f>IF(Transcripts[[#This Row],[List?]]="Y", Transcripts[[#This Row],[RefSeq mRNA ID]]&amp;IF(Transcripts[[#This Row],[Preferred?]]="Y", " (Preferred)", ""), "")</f>
        <v/>
      </c>
      <c r="V882" s="43" t="s">
        <v>18426</v>
      </c>
      <c r="W882" s="43" t="e">
        <f t="array" ref="W882">INDEX(Table6[#Data], MATCH(1, ISNUMBER(SEARCH(Transcripts[[#This Row],[RefSeq mRNA ID]], Table6['#name])), 0), 1)</f>
        <v>#N/A</v>
      </c>
      <c r="X882" s="43"/>
      <c r="Y882" s="43"/>
      <c r="Z882" t="s">
        <v>2622</v>
      </c>
      <c r="AC882" t="s">
        <v>2615</v>
      </c>
      <c r="AD882" t="s">
        <v>27</v>
      </c>
      <c r="AE882" t="s">
        <v>2622</v>
      </c>
      <c r="AH882" t="s">
        <v>19817</v>
      </c>
      <c r="AI882" t="s">
        <v>6853</v>
      </c>
      <c r="AJ882">
        <v>5424</v>
      </c>
    </row>
    <row r="883" spans="8:36" hidden="1" x14ac:dyDescent="0.3">
      <c r="H883" t="s">
        <v>2071</v>
      </c>
      <c r="I883" t="s">
        <v>2093</v>
      </c>
      <c r="L883">
        <v>580</v>
      </c>
      <c r="M883" t="s">
        <v>193</v>
      </c>
      <c r="N883" t="s">
        <v>2091</v>
      </c>
      <c r="P883" t="s">
        <v>98</v>
      </c>
      <c r="Q883">
        <v>0</v>
      </c>
      <c r="R883" t="s">
        <v>96</v>
      </c>
      <c r="S883" t="s">
        <v>96</v>
      </c>
      <c r="T883" t="str">
        <f>IF(Transcripts[[#This Row],[List?]]="Y", Transcripts[[#This Row],[RefSeq mRNA ID]]&amp;IF(Transcripts[[#This Row],[Preferred?]]="Y", " (Preferred)", ""), "")</f>
        <v/>
      </c>
      <c r="V883" s="43" t="s">
        <v>18426</v>
      </c>
      <c r="W883" s="43" t="e">
        <f t="array" ref="W883">INDEX(Table6[#Data], MATCH(1, ISNUMBER(SEARCH(Transcripts[[#This Row],[RefSeq mRNA ID]], Table6['#name])), 0), 1)</f>
        <v>#N/A</v>
      </c>
      <c r="X883" s="43"/>
      <c r="Y883" s="43"/>
      <c r="Z883" t="s">
        <v>2636</v>
      </c>
      <c r="AA883" t="s">
        <v>2637</v>
      </c>
      <c r="AB883">
        <v>3723</v>
      </c>
      <c r="AC883" t="s">
        <v>2615</v>
      </c>
      <c r="AD883" t="s">
        <v>27</v>
      </c>
      <c r="AE883" t="s">
        <v>10542</v>
      </c>
      <c r="AH883" t="s">
        <v>19818</v>
      </c>
      <c r="AI883" t="s">
        <v>6853</v>
      </c>
      <c r="AJ883">
        <v>5424</v>
      </c>
    </row>
    <row r="884" spans="8:36" hidden="1" x14ac:dyDescent="0.3">
      <c r="H884" t="s">
        <v>2071</v>
      </c>
      <c r="I884" t="s">
        <v>2094</v>
      </c>
      <c r="L884">
        <v>580</v>
      </c>
      <c r="M884" t="s">
        <v>193</v>
      </c>
      <c r="N884" t="s">
        <v>2091</v>
      </c>
      <c r="P884" t="s">
        <v>98</v>
      </c>
      <c r="Q884">
        <v>0</v>
      </c>
      <c r="R884" t="s">
        <v>96</v>
      </c>
      <c r="S884" t="s">
        <v>96</v>
      </c>
      <c r="T884" t="str">
        <f>IF(Transcripts[[#This Row],[List?]]="Y", Transcripts[[#This Row],[RefSeq mRNA ID]]&amp;IF(Transcripts[[#This Row],[Preferred?]]="Y", " (Preferred)", ""), "")</f>
        <v/>
      </c>
      <c r="V884" s="43" t="s">
        <v>18426</v>
      </c>
      <c r="W884" s="43" t="e">
        <f t="array" ref="W884">INDEX(Table6[#Data], MATCH(1, ISNUMBER(SEARCH(Transcripts[[#This Row],[RefSeq mRNA ID]], Table6['#name])), 0), 1)</f>
        <v>#N/A</v>
      </c>
      <c r="X884" s="43"/>
      <c r="Y884" s="43"/>
      <c r="Z884" t="s">
        <v>2624</v>
      </c>
      <c r="AA884" t="s">
        <v>2625</v>
      </c>
      <c r="AB884">
        <v>3678</v>
      </c>
      <c r="AC884" t="s">
        <v>2615</v>
      </c>
      <c r="AD884" t="s">
        <v>27</v>
      </c>
      <c r="AE884" t="s">
        <v>10543</v>
      </c>
      <c r="AH884" t="s">
        <v>19819</v>
      </c>
      <c r="AI884" t="s">
        <v>6853</v>
      </c>
      <c r="AJ884">
        <v>5424</v>
      </c>
    </row>
    <row r="885" spans="8:36" hidden="1" x14ac:dyDescent="0.3">
      <c r="H885" t="s">
        <v>2071</v>
      </c>
      <c r="I885" t="s">
        <v>2095</v>
      </c>
      <c r="L885">
        <v>580</v>
      </c>
      <c r="M885" t="s">
        <v>193</v>
      </c>
      <c r="N885" t="s">
        <v>2091</v>
      </c>
      <c r="P885" t="s">
        <v>98</v>
      </c>
      <c r="Q885">
        <v>0</v>
      </c>
      <c r="R885" t="s">
        <v>96</v>
      </c>
      <c r="S885" t="s">
        <v>96</v>
      </c>
      <c r="T885" t="str">
        <f>IF(Transcripts[[#This Row],[List?]]="Y", Transcripts[[#This Row],[RefSeq mRNA ID]]&amp;IF(Transcripts[[#This Row],[Preferred?]]="Y", " (Preferred)", ""), "")</f>
        <v/>
      </c>
      <c r="V885" s="43" t="s">
        <v>18426</v>
      </c>
      <c r="W885" s="43" t="e">
        <f t="array" ref="W885">INDEX(Table6[#Data], MATCH(1, ISNUMBER(SEARCH(Transcripts[[#This Row],[RefSeq mRNA ID]], Table6['#name])), 0), 1)</f>
        <v>#N/A</v>
      </c>
      <c r="X885" s="43"/>
      <c r="Y885" s="43"/>
      <c r="Z885" t="s">
        <v>2630</v>
      </c>
      <c r="AA885" t="s">
        <v>2631</v>
      </c>
      <c r="AB885">
        <v>3678</v>
      </c>
      <c r="AC885" t="s">
        <v>2615</v>
      </c>
      <c r="AD885" t="s">
        <v>27</v>
      </c>
      <c r="AE885" t="s">
        <v>10544</v>
      </c>
      <c r="AH885" t="s">
        <v>19820</v>
      </c>
      <c r="AI885" t="s">
        <v>6853</v>
      </c>
      <c r="AJ885">
        <v>5424</v>
      </c>
    </row>
    <row r="886" spans="8:36" hidden="1" x14ac:dyDescent="0.3">
      <c r="H886" t="s">
        <v>2071</v>
      </c>
      <c r="I886" t="s">
        <v>2096</v>
      </c>
      <c r="L886">
        <v>283</v>
      </c>
      <c r="M886" t="s">
        <v>193</v>
      </c>
      <c r="N886" t="s">
        <v>2091</v>
      </c>
      <c r="P886" t="s">
        <v>98</v>
      </c>
      <c r="Q886">
        <v>0</v>
      </c>
      <c r="R886" t="s">
        <v>96</v>
      </c>
      <c r="S886" t="s">
        <v>96</v>
      </c>
      <c r="T886" t="str">
        <f>IF(Transcripts[[#This Row],[List?]]="Y", Transcripts[[#This Row],[RefSeq mRNA ID]]&amp;IF(Transcripts[[#This Row],[Preferred?]]="Y", " (Preferred)", ""), "")</f>
        <v/>
      </c>
      <c r="V886" s="43" t="s">
        <v>18426</v>
      </c>
      <c r="W886" s="43" t="e">
        <f t="array" ref="W886">INDEX(Table6[#Data], MATCH(1, ISNUMBER(SEARCH(Transcripts[[#This Row],[RefSeq mRNA ID]], Table6['#name])), 0), 1)</f>
        <v>#N/A</v>
      </c>
      <c r="X886" s="43"/>
      <c r="Y886" s="43"/>
      <c r="Z886" t="s">
        <v>2648</v>
      </c>
      <c r="AA886" t="s">
        <v>2649</v>
      </c>
      <c r="AB886">
        <v>1812</v>
      </c>
      <c r="AC886" t="s">
        <v>2615</v>
      </c>
      <c r="AD886" t="s">
        <v>27</v>
      </c>
      <c r="AE886" t="s">
        <v>10545</v>
      </c>
      <c r="AH886" t="s">
        <v>19821</v>
      </c>
      <c r="AI886" t="s">
        <v>6890</v>
      </c>
      <c r="AJ886">
        <v>5426</v>
      </c>
    </row>
    <row r="887" spans="8:36" hidden="1" x14ac:dyDescent="0.3">
      <c r="H887" t="s">
        <v>2071</v>
      </c>
      <c r="I887" t="s">
        <v>2097</v>
      </c>
      <c r="L887">
        <v>250</v>
      </c>
      <c r="M887" t="s">
        <v>193</v>
      </c>
      <c r="N887" t="s">
        <v>2098</v>
      </c>
      <c r="P887" t="s">
        <v>98</v>
      </c>
      <c r="Q887">
        <v>0</v>
      </c>
      <c r="R887" t="s">
        <v>96</v>
      </c>
      <c r="S887" t="s">
        <v>96</v>
      </c>
      <c r="T887" t="str">
        <f>IF(Transcripts[[#This Row],[List?]]="Y", Transcripts[[#This Row],[RefSeq mRNA ID]]&amp;IF(Transcripts[[#This Row],[Preferred?]]="Y", " (Preferred)", ""), "")</f>
        <v/>
      </c>
      <c r="V887" s="43" t="s">
        <v>18426</v>
      </c>
      <c r="W887" s="43" t="e">
        <f t="array" ref="W887">INDEX(Table6[#Data], MATCH(1, ISNUMBER(SEARCH(Transcripts[[#This Row],[RefSeq mRNA ID]], Table6['#name])), 0), 1)</f>
        <v>#N/A</v>
      </c>
      <c r="X887" s="43"/>
      <c r="Y887" s="43"/>
      <c r="Z887" t="s">
        <v>6652</v>
      </c>
      <c r="AA887" t="s">
        <v>6653</v>
      </c>
      <c r="AB887">
        <v>942</v>
      </c>
      <c r="AC887" t="s">
        <v>6647</v>
      </c>
      <c r="AD887" t="s">
        <v>27</v>
      </c>
      <c r="AE887" t="s">
        <v>10546</v>
      </c>
      <c r="AH887" t="s">
        <v>19822</v>
      </c>
      <c r="AI887" t="s">
        <v>6947</v>
      </c>
      <c r="AJ887">
        <v>8493</v>
      </c>
    </row>
    <row r="888" spans="8:36" hidden="1" x14ac:dyDescent="0.3">
      <c r="H888" t="s">
        <v>2071</v>
      </c>
      <c r="I888" t="s">
        <v>2158</v>
      </c>
      <c r="L888">
        <v>641</v>
      </c>
      <c r="M888" t="s">
        <v>210</v>
      </c>
      <c r="N888" t="s">
        <v>2159</v>
      </c>
      <c r="P888" t="s">
        <v>98</v>
      </c>
      <c r="Q888">
        <v>0</v>
      </c>
      <c r="R888" t="s">
        <v>96</v>
      </c>
      <c r="S888" t="s">
        <v>96</v>
      </c>
      <c r="T888" t="str">
        <f>IF(Transcripts[[#This Row],[List?]]="Y", Transcripts[[#This Row],[RefSeq mRNA ID]]&amp;IF(Transcripts[[#This Row],[Preferred?]]="Y", " (Preferred)", ""), "")</f>
        <v/>
      </c>
      <c r="V888" s="43" t="s">
        <v>18426</v>
      </c>
      <c r="W888" s="43" t="e">
        <f t="array" ref="W888">INDEX(Table6[#Data], MATCH(1, ISNUMBER(SEARCH(Transcripts[[#This Row],[RefSeq mRNA ID]], Table6['#name])), 0), 1)</f>
        <v>#N/A</v>
      </c>
      <c r="X888" s="43"/>
      <c r="Y888" s="43"/>
      <c r="Z888" t="s">
        <v>6648</v>
      </c>
      <c r="AC888" t="s">
        <v>6647</v>
      </c>
      <c r="AD888" t="s">
        <v>27</v>
      </c>
      <c r="AE888" t="s">
        <v>6648</v>
      </c>
      <c r="AH888" t="s">
        <v>19823</v>
      </c>
      <c r="AI888" t="s">
        <v>6958</v>
      </c>
      <c r="AJ888">
        <v>5518</v>
      </c>
    </row>
    <row r="889" spans="8:36" hidden="1" x14ac:dyDescent="0.3">
      <c r="H889" t="s">
        <v>2071</v>
      </c>
      <c r="I889" t="s">
        <v>2160</v>
      </c>
      <c r="L889">
        <v>641</v>
      </c>
      <c r="M889" t="s">
        <v>210</v>
      </c>
      <c r="N889" t="s">
        <v>2159</v>
      </c>
      <c r="P889" t="s">
        <v>98</v>
      </c>
      <c r="Q889">
        <v>0</v>
      </c>
      <c r="R889" t="s">
        <v>96</v>
      </c>
      <c r="S889" t="s">
        <v>96</v>
      </c>
      <c r="T889" t="str">
        <f>IF(Transcripts[[#This Row],[List?]]="Y", Transcripts[[#This Row],[RefSeq mRNA ID]]&amp;IF(Transcripts[[#This Row],[Preferred?]]="Y", " (Preferred)", ""), "")</f>
        <v/>
      </c>
      <c r="V889" s="43" t="s">
        <v>18426</v>
      </c>
      <c r="W889" s="43" t="e">
        <f t="array" ref="W889">INDEX(Table6[#Data], MATCH(1, ISNUMBER(SEARCH(Transcripts[[#This Row],[RefSeq mRNA ID]], Table6['#name])), 0), 1)</f>
        <v>#N/A</v>
      </c>
      <c r="X889" s="43"/>
      <c r="Y889" s="43"/>
      <c r="Z889" t="s">
        <v>6650</v>
      </c>
      <c r="AC889" t="s">
        <v>6647</v>
      </c>
      <c r="AD889" t="s">
        <v>27</v>
      </c>
      <c r="AE889" t="s">
        <v>6650</v>
      </c>
      <c r="AH889" t="s">
        <v>19824</v>
      </c>
      <c r="AI889" t="s">
        <v>6958</v>
      </c>
      <c r="AJ889">
        <v>5518</v>
      </c>
    </row>
    <row r="890" spans="8:36" hidden="1" x14ac:dyDescent="0.3">
      <c r="H890" t="s">
        <v>2071</v>
      </c>
      <c r="I890" t="s">
        <v>2161</v>
      </c>
      <c r="L890">
        <v>641</v>
      </c>
      <c r="M890" t="s">
        <v>210</v>
      </c>
      <c r="N890" t="s">
        <v>2159</v>
      </c>
      <c r="P890" t="s">
        <v>98</v>
      </c>
      <c r="Q890">
        <v>0</v>
      </c>
      <c r="R890" t="s">
        <v>96</v>
      </c>
      <c r="S890" t="s">
        <v>96</v>
      </c>
      <c r="T890" t="str">
        <f>IF(Transcripts[[#This Row],[List?]]="Y", Transcripts[[#This Row],[RefSeq mRNA ID]]&amp;IF(Transcripts[[#This Row],[Preferred?]]="Y", " (Preferred)", ""), "")</f>
        <v/>
      </c>
      <c r="V890" s="43" t="s">
        <v>18426</v>
      </c>
      <c r="W890" s="43" t="e">
        <f t="array" ref="W890">INDEX(Table6[#Data], MATCH(1, ISNUMBER(SEARCH(Transcripts[[#This Row],[RefSeq mRNA ID]], Table6['#name])), 0), 1)</f>
        <v>#N/A</v>
      </c>
      <c r="X890" s="43"/>
      <c r="Y890" s="43"/>
      <c r="Z890" t="s">
        <v>4436</v>
      </c>
      <c r="AA890" t="s">
        <v>4437</v>
      </c>
      <c r="AB890">
        <v>1281</v>
      </c>
      <c r="AC890" t="s">
        <v>4433</v>
      </c>
      <c r="AD890" t="s">
        <v>27</v>
      </c>
      <c r="AE890" t="s">
        <v>10547</v>
      </c>
      <c r="AH890" t="s">
        <v>19825</v>
      </c>
      <c r="AI890" t="s">
        <v>6991</v>
      </c>
      <c r="AJ890">
        <v>65122</v>
      </c>
    </row>
    <row r="891" spans="8:36" hidden="1" x14ac:dyDescent="0.3">
      <c r="H891" t="s">
        <v>2071</v>
      </c>
      <c r="I891" t="s">
        <v>2162</v>
      </c>
      <c r="L891">
        <v>641</v>
      </c>
      <c r="M891" t="s">
        <v>210</v>
      </c>
      <c r="N891" t="s">
        <v>2159</v>
      </c>
      <c r="P891" t="s">
        <v>98</v>
      </c>
      <c r="Q891">
        <v>0</v>
      </c>
      <c r="R891" t="s">
        <v>96</v>
      </c>
      <c r="S891" t="s">
        <v>96</v>
      </c>
      <c r="T891" t="str">
        <f>IF(Transcripts[[#This Row],[List?]]="Y", Transcripts[[#This Row],[RefSeq mRNA ID]]&amp;IF(Transcripts[[#This Row],[Preferred?]]="Y", " (Preferred)", ""), "")</f>
        <v/>
      </c>
      <c r="V891" s="43" t="s">
        <v>18426</v>
      </c>
      <c r="W891" s="43" t="e">
        <f t="array" ref="W891">INDEX(Table6[#Data], MATCH(1, ISNUMBER(SEARCH(Transcripts[[#This Row],[RefSeq mRNA ID]], Table6['#name])), 0), 1)</f>
        <v>#N/A</v>
      </c>
      <c r="X891" s="43"/>
      <c r="Y891" s="43"/>
      <c r="Z891" t="s">
        <v>4434</v>
      </c>
      <c r="AC891" t="s">
        <v>4433</v>
      </c>
      <c r="AD891" t="s">
        <v>27</v>
      </c>
      <c r="AE891" t="s">
        <v>4434</v>
      </c>
      <c r="AH891" t="s">
        <v>19826</v>
      </c>
      <c r="AI891" t="s">
        <v>6996</v>
      </c>
      <c r="AJ891">
        <v>639</v>
      </c>
    </row>
    <row r="892" spans="8:36" hidden="1" x14ac:dyDescent="0.3">
      <c r="H892" t="s">
        <v>2071</v>
      </c>
      <c r="I892" t="s">
        <v>2163</v>
      </c>
      <c r="L892">
        <v>641</v>
      </c>
      <c r="M892" t="s">
        <v>210</v>
      </c>
      <c r="N892" t="s">
        <v>2159</v>
      </c>
      <c r="P892" t="s">
        <v>98</v>
      </c>
      <c r="Q892">
        <v>0</v>
      </c>
      <c r="R892" t="s">
        <v>96</v>
      </c>
      <c r="S892" t="s">
        <v>96</v>
      </c>
      <c r="T892" t="str">
        <f>IF(Transcripts[[#This Row],[List?]]="Y", Transcripts[[#This Row],[RefSeq mRNA ID]]&amp;IF(Transcripts[[#This Row],[Preferred?]]="Y", " (Preferred)", ""), "")</f>
        <v/>
      </c>
      <c r="V892" s="43" t="s">
        <v>18426</v>
      </c>
      <c r="W892" s="43" t="e">
        <f t="array" ref="W892">INDEX(Table6[#Data], MATCH(1, ISNUMBER(SEARCH(Transcripts[[#This Row],[RefSeq mRNA ID]], Table6['#name])), 0), 1)</f>
        <v>#N/A</v>
      </c>
      <c r="X892" s="43"/>
      <c r="Y892" s="43"/>
      <c r="Z892" t="s">
        <v>4440</v>
      </c>
      <c r="AA892" t="s">
        <v>4441</v>
      </c>
      <c r="AB892">
        <v>1281</v>
      </c>
      <c r="AC892" t="s">
        <v>4433</v>
      </c>
      <c r="AD892" t="s">
        <v>27</v>
      </c>
      <c r="AE892" t="s">
        <v>10548</v>
      </c>
      <c r="AH892" t="s">
        <v>19827</v>
      </c>
      <c r="AI892" t="s">
        <v>6996</v>
      </c>
      <c r="AJ892">
        <v>639</v>
      </c>
    </row>
    <row r="893" spans="8:36" hidden="1" x14ac:dyDescent="0.3">
      <c r="H893" t="s">
        <v>2071</v>
      </c>
      <c r="I893" t="s">
        <v>2164</v>
      </c>
      <c r="L893">
        <v>463</v>
      </c>
      <c r="M893" t="s">
        <v>210</v>
      </c>
      <c r="N893" t="s">
        <v>2165</v>
      </c>
      <c r="P893" t="s">
        <v>98</v>
      </c>
      <c r="Q893">
        <v>0</v>
      </c>
      <c r="R893" t="s">
        <v>96</v>
      </c>
      <c r="S893" t="s">
        <v>96</v>
      </c>
      <c r="T893" t="str">
        <f>IF(Transcripts[[#This Row],[List?]]="Y", Transcripts[[#This Row],[RefSeq mRNA ID]]&amp;IF(Transcripts[[#This Row],[Preferred?]]="Y", " (Preferred)", ""), "")</f>
        <v/>
      </c>
      <c r="V893" s="43" t="s">
        <v>18426</v>
      </c>
      <c r="W893" s="43" t="e">
        <f t="array" ref="W893">INDEX(Table6[#Data], MATCH(1, ISNUMBER(SEARCH(Transcripts[[#This Row],[RefSeq mRNA ID]], Table6['#name])), 0), 1)</f>
        <v>#N/A</v>
      </c>
      <c r="X893" s="43"/>
      <c r="Y893" s="43"/>
      <c r="Z893" t="s">
        <v>7005</v>
      </c>
      <c r="AA893" t="s">
        <v>7006</v>
      </c>
      <c r="AB893">
        <v>2370</v>
      </c>
      <c r="AC893" t="s">
        <v>6996</v>
      </c>
      <c r="AD893" t="s">
        <v>27</v>
      </c>
      <c r="AE893" t="s">
        <v>10549</v>
      </c>
      <c r="AH893" t="s">
        <v>19828</v>
      </c>
      <c r="AI893" t="s">
        <v>7018</v>
      </c>
      <c r="AJ893">
        <v>5551</v>
      </c>
    </row>
    <row r="894" spans="8:36" hidden="1" x14ac:dyDescent="0.3">
      <c r="H894" t="s">
        <v>2071</v>
      </c>
      <c r="I894" t="s">
        <v>2166</v>
      </c>
      <c r="L894">
        <v>463</v>
      </c>
      <c r="M894" t="s">
        <v>210</v>
      </c>
      <c r="N894" t="s">
        <v>2165</v>
      </c>
      <c r="P894" t="s">
        <v>98</v>
      </c>
      <c r="Q894">
        <v>0</v>
      </c>
      <c r="R894" t="s">
        <v>96</v>
      </c>
      <c r="S894" t="s">
        <v>96</v>
      </c>
      <c r="T894" t="str">
        <f>IF(Transcripts[[#This Row],[List?]]="Y", Transcripts[[#This Row],[RefSeq mRNA ID]]&amp;IF(Transcripts[[#This Row],[Preferred?]]="Y", " (Preferred)", ""), "")</f>
        <v/>
      </c>
      <c r="V894" s="43" t="s">
        <v>18426</v>
      </c>
      <c r="W894" s="43" t="e">
        <f t="array" ref="W894">INDEX(Table6[#Data], MATCH(1, ISNUMBER(SEARCH(Transcripts[[#This Row],[RefSeq mRNA ID]], Table6['#name])), 0), 1)</f>
        <v>#N/A</v>
      </c>
      <c r="X894" s="43"/>
      <c r="Y894" s="43"/>
      <c r="Z894" t="s">
        <v>6997</v>
      </c>
      <c r="AA894" t="s">
        <v>6998</v>
      </c>
      <c r="AB894">
        <v>2478</v>
      </c>
      <c r="AC894" t="s">
        <v>6996</v>
      </c>
      <c r="AD894" t="s">
        <v>27</v>
      </c>
      <c r="AE894" t="s">
        <v>10550</v>
      </c>
      <c r="AH894" t="s">
        <v>19829</v>
      </c>
      <c r="AI894" t="s">
        <v>7018</v>
      </c>
      <c r="AJ894">
        <v>5551</v>
      </c>
    </row>
    <row r="895" spans="8:36" hidden="1" x14ac:dyDescent="0.3">
      <c r="H895" t="s">
        <v>2071</v>
      </c>
      <c r="I895" t="s">
        <v>2167</v>
      </c>
      <c r="L895">
        <v>463</v>
      </c>
      <c r="M895" t="s">
        <v>210</v>
      </c>
      <c r="N895" t="s">
        <v>2165</v>
      </c>
      <c r="P895" t="s">
        <v>98</v>
      </c>
      <c r="Q895">
        <v>0</v>
      </c>
      <c r="R895" t="s">
        <v>96</v>
      </c>
      <c r="S895" t="s">
        <v>96</v>
      </c>
      <c r="T895" t="str">
        <f>IF(Transcripts[[#This Row],[List?]]="Y", Transcripts[[#This Row],[RefSeq mRNA ID]]&amp;IF(Transcripts[[#This Row],[Preferred?]]="Y", " (Preferred)", ""), "")</f>
        <v/>
      </c>
      <c r="V895" s="43" t="s">
        <v>18426</v>
      </c>
      <c r="W895" s="43" t="e">
        <f t="array" ref="W895">INDEX(Table6[#Data], MATCH(1, ISNUMBER(SEARCH(Transcripts[[#This Row],[RefSeq mRNA ID]], Table6['#name])), 0), 1)</f>
        <v>#N/A</v>
      </c>
      <c r="X895" s="43"/>
      <c r="Y895" s="43"/>
      <c r="Z895" t="s">
        <v>7008</v>
      </c>
      <c r="AA895" t="s">
        <v>7009</v>
      </c>
      <c r="AB895">
        <v>189</v>
      </c>
      <c r="AC895" t="s">
        <v>6996</v>
      </c>
      <c r="AD895" t="s">
        <v>27</v>
      </c>
      <c r="AE895" t="s">
        <v>10551</v>
      </c>
      <c r="AH895" t="s">
        <v>19830</v>
      </c>
      <c r="AI895" t="s">
        <v>7026</v>
      </c>
      <c r="AJ895">
        <v>5573</v>
      </c>
    </row>
    <row r="896" spans="8:36" hidden="1" x14ac:dyDescent="0.3">
      <c r="H896" t="s">
        <v>2071</v>
      </c>
      <c r="I896" t="s">
        <v>2168</v>
      </c>
      <c r="L896">
        <v>463</v>
      </c>
      <c r="M896" t="s">
        <v>210</v>
      </c>
      <c r="N896" t="s">
        <v>2165</v>
      </c>
      <c r="P896" t="s">
        <v>98</v>
      </c>
      <c r="Q896">
        <v>0</v>
      </c>
      <c r="R896" t="s">
        <v>96</v>
      </c>
      <c r="S896" t="s">
        <v>96</v>
      </c>
      <c r="T896" t="str">
        <f>IF(Transcripts[[#This Row],[List?]]="Y", Transcripts[[#This Row],[RefSeq mRNA ID]]&amp;IF(Transcripts[[#This Row],[Preferred?]]="Y", " (Preferred)", ""), "")</f>
        <v/>
      </c>
      <c r="V896" s="43" t="s">
        <v>18426</v>
      </c>
      <c r="W896" s="43" t="e">
        <f t="array" ref="W896">INDEX(Table6[#Data], MATCH(1, ISNUMBER(SEARCH(Transcripts[[#This Row],[RefSeq mRNA ID]], Table6['#name])), 0), 1)</f>
        <v>#N/A</v>
      </c>
      <c r="X896" s="43"/>
      <c r="Y896" s="43"/>
      <c r="Z896" t="s">
        <v>7014</v>
      </c>
      <c r="AC896" t="s">
        <v>6996</v>
      </c>
      <c r="AD896" t="s">
        <v>27</v>
      </c>
      <c r="AE896" t="s">
        <v>7014</v>
      </c>
      <c r="AH896" t="s">
        <v>19831</v>
      </c>
      <c r="AI896" t="s">
        <v>7026</v>
      </c>
      <c r="AJ896">
        <v>5573</v>
      </c>
    </row>
    <row r="897" spans="8:36" hidden="1" x14ac:dyDescent="0.3">
      <c r="H897" t="s">
        <v>2071</v>
      </c>
      <c r="I897" t="s">
        <v>2169</v>
      </c>
      <c r="L897">
        <v>463</v>
      </c>
      <c r="M897" t="s">
        <v>210</v>
      </c>
      <c r="N897" t="s">
        <v>2165</v>
      </c>
      <c r="P897" t="s">
        <v>98</v>
      </c>
      <c r="Q897">
        <v>0</v>
      </c>
      <c r="R897" t="s">
        <v>96</v>
      </c>
      <c r="S897" t="s">
        <v>96</v>
      </c>
      <c r="T897" t="str">
        <f>IF(Transcripts[[#This Row],[List?]]="Y", Transcripts[[#This Row],[RefSeq mRNA ID]]&amp;IF(Transcripts[[#This Row],[Preferred?]]="Y", " (Preferred)", ""), "")</f>
        <v/>
      </c>
      <c r="V897" s="43" t="s">
        <v>18426</v>
      </c>
      <c r="W897" s="43" t="e">
        <f t="array" ref="W897">INDEX(Table6[#Data], MATCH(1, ISNUMBER(SEARCH(Transcripts[[#This Row],[RefSeq mRNA ID]], Table6['#name])), 0), 1)</f>
        <v>#N/A</v>
      </c>
      <c r="X897" s="43"/>
      <c r="Y897" s="43"/>
      <c r="Z897" t="s">
        <v>7011</v>
      </c>
      <c r="AA897" t="s">
        <v>7012</v>
      </c>
      <c r="AB897">
        <v>515</v>
      </c>
      <c r="AC897" t="s">
        <v>6996</v>
      </c>
      <c r="AD897" t="s">
        <v>27</v>
      </c>
      <c r="AE897" t="s">
        <v>10552</v>
      </c>
      <c r="AH897" t="s">
        <v>19832</v>
      </c>
      <c r="AI897" t="s">
        <v>7026</v>
      </c>
      <c r="AJ897">
        <v>5573</v>
      </c>
    </row>
    <row r="898" spans="8:36" hidden="1" x14ac:dyDescent="0.3">
      <c r="H898" t="s">
        <v>2170</v>
      </c>
      <c r="I898" t="s">
        <v>2171</v>
      </c>
      <c r="J898" t="s">
        <v>2172</v>
      </c>
      <c r="K898" t="s">
        <v>19152</v>
      </c>
      <c r="L898">
        <v>10160</v>
      </c>
      <c r="M898" t="s">
        <v>27</v>
      </c>
      <c r="N898" t="s">
        <v>2173</v>
      </c>
      <c r="P898" t="s">
        <v>2174</v>
      </c>
      <c r="Q898">
        <v>2568</v>
      </c>
      <c r="R898" t="s">
        <v>95</v>
      </c>
      <c r="S898" t="s">
        <v>95</v>
      </c>
      <c r="T898" t="str">
        <f>IF(Transcripts[[#This Row],[List?]]="Y", Transcripts[[#This Row],[RefSeq mRNA ID]]&amp;IF(Transcripts[[#This Row],[Preferred?]]="Y", " (Preferred)", ""), "")</f>
        <v>NM_001014796.1 (Preferred)</v>
      </c>
      <c r="V898" s="43" t="s">
        <v>18427</v>
      </c>
      <c r="W898" s="43" t="e">
        <f t="array" ref="W898">INDEX(Table6[#Data], MATCH(1, ISNUMBER(SEARCH(Transcripts[[#This Row],[RefSeq mRNA ID]], Table6['#name])), 0), 1)</f>
        <v>#N/A</v>
      </c>
      <c r="X898" s="43"/>
      <c r="Y898" s="43"/>
      <c r="Z898" t="s">
        <v>7016</v>
      </c>
      <c r="AC898" t="s">
        <v>6996</v>
      </c>
      <c r="AD898" t="s">
        <v>27</v>
      </c>
      <c r="AE898" t="s">
        <v>7016</v>
      </c>
      <c r="AH898" t="s">
        <v>19833</v>
      </c>
      <c r="AI898" t="s">
        <v>7026</v>
      </c>
      <c r="AJ898">
        <v>5573</v>
      </c>
    </row>
    <row r="899" spans="8:36" hidden="1" x14ac:dyDescent="0.3">
      <c r="H899" t="s">
        <v>2170</v>
      </c>
      <c r="I899" t="s">
        <v>2175</v>
      </c>
      <c r="J899" t="s">
        <v>2176</v>
      </c>
      <c r="K899" t="s">
        <v>19153</v>
      </c>
      <c r="L899">
        <v>3096</v>
      </c>
      <c r="M899" t="s">
        <v>27</v>
      </c>
      <c r="N899" t="s">
        <v>2177</v>
      </c>
      <c r="P899" t="s">
        <v>2174</v>
      </c>
      <c r="Q899">
        <v>2568</v>
      </c>
      <c r="R899" t="s">
        <v>96</v>
      </c>
      <c r="S899" t="s">
        <v>95</v>
      </c>
      <c r="T899" t="str">
        <f>IF(Transcripts[[#This Row],[List?]]="Y", Transcripts[[#This Row],[RefSeq mRNA ID]]&amp;IF(Transcripts[[#This Row],[Preferred?]]="Y", " (Preferred)", ""), "")</f>
        <v>NM_006182.2</v>
      </c>
      <c r="V899" s="43" t="s">
        <v>18427</v>
      </c>
      <c r="W899" s="43" t="e">
        <f t="array" ref="W899">INDEX(Table6[#Data], MATCH(1, ISNUMBER(SEARCH(Transcripts[[#This Row],[RefSeq mRNA ID]], Table6['#name])), 0), 1)</f>
        <v>#N/A</v>
      </c>
      <c r="X899" s="43"/>
      <c r="Y899" s="43"/>
      <c r="Z899" t="s">
        <v>7001</v>
      </c>
      <c r="AA899" t="s">
        <v>7002</v>
      </c>
      <c r="AB899">
        <v>2076</v>
      </c>
      <c r="AC899" t="s">
        <v>6996</v>
      </c>
      <c r="AD899" t="s">
        <v>27</v>
      </c>
      <c r="AE899" t="s">
        <v>10553</v>
      </c>
      <c r="AH899" t="s">
        <v>19834</v>
      </c>
      <c r="AI899" t="s">
        <v>7026</v>
      </c>
      <c r="AJ899">
        <v>5573</v>
      </c>
    </row>
    <row r="900" spans="8:36" hidden="1" x14ac:dyDescent="0.3">
      <c r="H900" t="s">
        <v>2170</v>
      </c>
      <c r="I900" t="s">
        <v>2181</v>
      </c>
      <c r="J900" t="s">
        <v>2182</v>
      </c>
      <c r="L900">
        <v>693</v>
      </c>
      <c r="M900" t="s">
        <v>27</v>
      </c>
      <c r="N900" t="s">
        <v>2183</v>
      </c>
      <c r="Q900">
        <v>514</v>
      </c>
      <c r="R900" t="s">
        <v>96</v>
      </c>
      <c r="S900" t="s">
        <v>96</v>
      </c>
      <c r="T900" t="str">
        <f>IF(Transcripts[[#This Row],[List?]]="Y", Transcripts[[#This Row],[RefSeq mRNA ID]]&amp;IF(Transcripts[[#This Row],[Preferred?]]="Y", " (Preferred)", ""), "")</f>
        <v/>
      </c>
      <c r="V900" s="43" t="s">
        <v>18427</v>
      </c>
      <c r="W900" s="43" t="e">
        <f t="array" ref="W900">INDEX(Table6[#Data], MATCH(1, ISNUMBER(SEARCH(Transcripts[[#This Row],[RefSeq mRNA ID]], Table6['#name])), 0), 1)</f>
        <v>#N/A</v>
      </c>
      <c r="X900" s="43"/>
      <c r="Y900" s="43"/>
      <c r="Z900" t="s">
        <v>3958</v>
      </c>
      <c r="AA900" t="s">
        <v>3959</v>
      </c>
      <c r="AB900">
        <v>555</v>
      </c>
      <c r="AC900" t="s">
        <v>3957</v>
      </c>
      <c r="AD900" t="s">
        <v>27</v>
      </c>
      <c r="AE900" t="s">
        <v>10554</v>
      </c>
      <c r="AH900" t="s">
        <v>19835</v>
      </c>
      <c r="AI900" t="s">
        <v>7026</v>
      </c>
      <c r="AJ900">
        <v>5573</v>
      </c>
    </row>
    <row r="901" spans="8:36" hidden="1" x14ac:dyDescent="0.3">
      <c r="H901" t="s">
        <v>2170</v>
      </c>
      <c r="I901" t="s">
        <v>2187</v>
      </c>
      <c r="J901" t="s">
        <v>2188</v>
      </c>
      <c r="L901">
        <v>558</v>
      </c>
      <c r="M901" t="s">
        <v>27</v>
      </c>
      <c r="N901" t="s">
        <v>2189</v>
      </c>
      <c r="Q901">
        <v>501</v>
      </c>
      <c r="R901" t="s">
        <v>96</v>
      </c>
      <c r="S901" t="s">
        <v>96</v>
      </c>
      <c r="T901" t="str">
        <f>IF(Transcripts[[#This Row],[List?]]="Y", Transcripts[[#This Row],[RefSeq mRNA ID]]&amp;IF(Transcripts[[#This Row],[Preferred?]]="Y", " (Preferred)", ""), "")</f>
        <v/>
      </c>
      <c r="V901" s="43" t="s">
        <v>18427</v>
      </c>
      <c r="W901" s="43" t="e">
        <f t="array" ref="W901">INDEX(Table6[#Data], MATCH(1, ISNUMBER(SEARCH(Transcripts[[#This Row],[RefSeq mRNA ID]], Table6['#name])), 0), 1)</f>
        <v>#N/A</v>
      </c>
      <c r="X901" s="43"/>
      <c r="Y901" s="43"/>
      <c r="Z901" t="s">
        <v>3969</v>
      </c>
      <c r="AA901" t="s">
        <v>3970</v>
      </c>
      <c r="AB901">
        <v>129</v>
      </c>
      <c r="AC901" t="s">
        <v>3957</v>
      </c>
      <c r="AD901" t="s">
        <v>27</v>
      </c>
      <c r="AE901" t="s">
        <v>10555</v>
      </c>
      <c r="AH901" t="s">
        <v>19836</v>
      </c>
      <c r="AI901" t="s">
        <v>7089</v>
      </c>
      <c r="AJ901">
        <v>5591</v>
      </c>
    </row>
    <row r="902" spans="8:36" hidden="1" x14ac:dyDescent="0.3">
      <c r="H902" t="s">
        <v>2170</v>
      </c>
      <c r="I902" t="s">
        <v>2178</v>
      </c>
      <c r="J902" t="s">
        <v>2179</v>
      </c>
      <c r="L902">
        <v>718</v>
      </c>
      <c r="M902" t="s">
        <v>27</v>
      </c>
      <c r="N902" t="s">
        <v>2180</v>
      </c>
      <c r="Q902">
        <v>444</v>
      </c>
      <c r="R902" t="s">
        <v>96</v>
      </c>
      <c r="S902" t="s">
        <v>96</v>
      </c>
      <c r="T902" t="str">
        <f>IF(Transcripts[[#This Row],[List?]]="Y", Transcripts[[#This Row],[RefSeq mRNA ID]]&amp;IF(Transcripts[[#This Row],[Preferred?]]="Y", " (Preferred)", ""), "")</f>
        <v/>
      </c>
      <c r="V902" s="43" t="s">
        <v>18427</v>
      </c>
      <c r="W902" s="43" t="e">
        <f t="array" ref="W902">INDEX(Table6[#Data], MATCH(1, ISNUMBER(SEARCH(Transcripts[[#This Row],[RefSeq mRNA ID]], Table6['#name])), 0), 1)</f>
        <v>#N/A</v>
      </c>
      <c r="X902" s="43"/>
      <c r="Y902" s="43"/>
      <c r="Z902" t="s">
        <v>3966</v>
      </c>
      <c r="AA902" t="s">
        <v>3967</v>
      </c>
      <c r="AB902">
        <v>432</v>
      </c>
      <c r="AC902" t="s">
        <v>3957</v>
      </c>
      <c r="AD902" t="s">
        <v>27</v>
      </c>
      <c r="AE902" t="s">
        <v>10556</v>
      </c>
      <c r="AH902" t="s">
        <v>19837</v>
      </c>
      <c r="AI902" t="s">
        <v>7089</v>
      </c>
      <c r="AJ902">
        <v>5591</v>
      </c>
    </row>
    <row r="903" spans="8:36" hidden="1" x14ac:dyDescent="0.3">
      <c r="H903" t="s">
        <v>2170</v>
      </c>
      <c r="I903" t="s">
        <v>2184</v>
      </c>
      <c r="J903" t="s">
        <v>2185</v>
      </c>
      <c r="L903">
        <v>656</v>
      </c>
      <c r="M903" t="s">
        <v>27</v>
      </c>
      <c r="N903" t="s">
        <v>2186</v>
      </c>
      <c r="Q903">
        <v>390</v>
      </c>
      <c r="R903" t="s">
        <v>96</v>
      </c>
      <c r="S903" t="s">
        <v>96</v>
      </c>
      <c r="T903" t="str">
        <f>IF(Transcripts[[#This Row],[List?]]="Y", Transcripts[[#This Row],[RefSeq mRNA ID]]&amp;IF(Transcripts[[#This Row],[Preferred?]]="Y", " (Preferred)", ""), "")</f>
        <v/>
      </c>
      <c r="V903" s="43" t="s">
        <v>18427</v>
      </c>
      <c r="W903" s="43" t="e">
        <f t="array" ref="W903">INDEX(Table6[#Data], MATCH(1, ISNUMBER(SEARCH(Transcripts[[#This Row],[RefSeq mRNA ID]], Table6['#name])), 0), 1)</f>
        <v>#N/A</v>
      </c>
      <c r="X903" s="43"/>
      <c r="Y903" s="43"/>
      <c r="Z903" t="s">
        <v>3962</v>
      </c>
      <c r="AA903" t="s">
        <v>3963</v>
      </c>
      <c r="AB903">
        <v>432</v>
      </c>
      <c r="AC903" t="s">
        <v>3957</v>
      </c>
      <c r="AD903" t="s">
        <v>27</v>
      </c>
      <c r="AE903" t="s">
        <v>10557</v>
      </c>
      <c r="AH903" t="s">
        <v>19838</v>
      </c>
      <c r="AI903" t="s">
        <v>7121</v>
      </c>
      <c r="AJ903">
        <v>25766</v>
      </c>
    </row>
    <row r="904" spans="8:36" hidden="1" x14ac:dyDescent="0.3">
      <c r="H904" t="s">
        <v>2190</v>
      </c>
      <c r="I904" t="s">
        <v>2209</v>
      </c>
      <c r="J904" t="s">
        <v>2210</v>
      </c>
      <c r="L904">
        <v>2137</v>
      </c>
      <c r="M904" t="s">
        <v>27</v>
      </c>
      <c r="N904" t="s">
        <v>2211</v>
      </c>
      <c r="Q904">
        <v>1923</v>
      </c>
      <c r="R904" t="s">
        <v>96</v>
      </c>
      <c r="S904" t="s">
        <v>96</v>
      </c>
      <c r="T904" t="str">
        <f>IF(Transcripts[[#This Row],[List?]]="Y", Transcripts[[#This Row],[RefSeq mRNA ID]]&amp;IF(Transcripts[[#This Row],[Preferred?]]="Y", " (Preferred)", ""), "")</f>
        <v/>
      </c>
      <c r="V904" s="43" t="s">
        <v>18428</v>
      </c>
      <c r="W904" s="43" t="e">
        <f t="array" ref="W904">INDEX(Table6[#Data], MATCH(1, ISNUMBER(SEARCH(Transcripts[[#This Row],[RefSeq mRNA ID]], Table6['#name])), 0), 1)</f>
        <v>#N/A</v>
      </c>
      <c r="X904" s="43"/>
      <c r="Y904" s="43"/>
      <c r="Z904" t="s">
        <v>7199</v>
      </c>
      <c r="AA904" t="s">
        <v>7200</v>
      </c>
      <c r="AB904">
        <v>786</v>
      </c>
      <c r="AC904" t="s">
        <v>7198</v>
      </c>
      <c r="AD904" t="s">
        <v>27</v>
      </c>
      <c r="AE904" t="s">
        <v>10558</v>
      </c>
      <c r="AH904" t="s">
        <v>19839</v>
      </c>
      <c r="AI904" t="s">
        <v>7121</v>
      </c>
      <c r="AJ904">
        <v>25766</v>
      </c>
    </row>
    <row r="905" spans="8:36" hidden="1" x14ac:dyDescent="0.3">
      <c r="H905" t="s">
        <v>2190</v>
      </c>
      <c r="I905" t="s">
        <v>2205</v>
      </c>
      <c r="J905" t="s">
        <v>2206</v>
      </c>
      <c r="K905" t="s">
        <v>19292</v>
      </c>
      <c r="L905">
        <v>2607</v>
      </c>
      <c r="M905" t="s">
        <v>27</v>
      </c>
      <c r="N905" t="s">
        <v>2207</v>
      </c>
      <c r="P905" t="s">
        <v>2208</v>
      </c>
      <c r="Q905">
        <v>1869</v>
      </c>
      <c r="R905" t="s">
        <v>95</v>
      </c>
      <c r="S905" t="s">
        <v>95</v>
      </c>
      <c r="T905" t="str">
        <f>IF(Transcripts[[#This Row],[List?]]="Y", Transcripts[[#This Row],[RefSeq mRNA ID]]&amp;IF(Transcripts[[#This Row],[Preferred?]]="Y", " (Preferred)", ""), "")</f>
        <v>NM_016222.3 (Preferred)</v>
      </c>
      <c r="V905" s="43" t="s">
        <v>18428</v>
      </c>
      <c r="W905" s="43" t="e">
        <f t="array" ref="W905">INDEX(Table6[#Data], MATCH(1, ISNUMBER(SEARCH(Transcripts[[#This Row],[RefSeq mRNA ID]], Table6['#name])), 0), 1)</f>
        <v>#N/A</v>
      </c>
      <c r="X905" s="43"/>
      <c r="Y905" s="43"/>
      <c r="Z905" t="s">
        <v>7215</v>
      </c>
      <c r="AC905" t="s">
        <v>7198</v>
      </c>
      <c r="AD905" t="s">
        <v>27</v>
      </c>
      <c r="AE905" t="s">
        <v>7215</v>
      </c>
      <c r="AH905" t="s">
        <v>19840</v>
      </c>
      <c r="AI905" t="s">
        <v>102</v>
      </c>
      <c r="AJ905">
        <v>10594</v>
      </c>
    </row>
    <row r="906" spans="8:36" hidden="1" x14ac:dyDescent="0.3">
      <c r="H906" t="s">
        <v>2190</v>
      </c>
      <c r="I906" t="s">
        <v>2191</v>
      </c>
      <c r="J906" t="s">
        <v>2192</v>
      </c>
      <c r="L906">
        <v>819</v>
      </c>
      <c r="M906" t="s">
        <v>187</v>
      </c>
      <c r="N906" t="s">
        <v>2193</v>
      </c>
      <c r="P906" t="s">
        <v>98</v>
      </c>
      <c r="Q906">
        <v>606</v>
      </c>
      <c r="R906" t="s">
        <v>96</v>
      </c>
      <c r="S906" t="s">
        <v>96</v>
      </c>
      <c r="T906" t="str">
        <f>IF(Transcripts[[#This Row],[List?]]="Y", Transcripts[[#This Row],[RefSeq mRNA ID]]&amp;IF(Transcripts[[#This Row],[Preferred?]]="Y", " (Preferred)", ""), "")</f>
        <v/>
      </c>
      <c r="V906" s="43" t="s">
        <v>18428</v>
      </c>
      <c r="W906" s="43" t="e">
        <f t="array" ref="W906">INDEX(Table6[#Data], MATCH(1, ISNUMBER(SEARCH(Transcripts[[#This Row],[RefSeq mRNA ID]], Table6['#name])), 0), 1)</f>
        <v>#N/A</v>
      </c>
      <c r="X906" s="43"/>
      <c r="Y906" s="43"/>
      <c r="Z906" t="s">
        <v>7204</v>
      </c>
      <c r="AA906" t="s">
        <v>7205</v>
      </c>
      <c r="AB906">
        <v>744</v>
      </c>
      <c r="AC906" t="s">
        <v>7198</v>
      </c>
      <c r="AD906" t="s">
        <v>27</v>
      </c>
      <c r="AE906" t="s">
        <v>10559</v>
      </c>
      <c r="AH906" t="s">
        <v>19841</v>
      </c>
      <c r="AI906" t="s">
        <v>7198</v>
      </c>
      <c r="AJ906">
        <v>5645</v>
      </c>
    </row>
    <row r="907" spans="8:36" hidden="1" x14ac:dyDescent="0.3">
      <c r="H907" t="s">
        <v>2190</v>
      </c>
      <c r="I907" t="s">
        <v>2194</v>
      </c>
      <c r="J907" t="s">
        <v>2195</v>
      </c>
      <c r="L907">
        <v>776</v>
      </c>
      <c r="M907" t="s">
        <v>187</v>
      </c>
      <c r="N907" t="s">
        <v>2196</v>
      </c>
      <c r="P907" t="s">
        <v>98</v>
      </c>
      <c r="Q907">
        <v>520</v>
      </c>
      <c r="R907" t="s">
        <v>96</v>
      </c>
      <c r="S907" t="s">
        <v>96</v>
      </c>
      <c r="T907" t="str">
        <f>IF(Transcripts[[#This Row],[List?]]="Y", Transcripts[[#This Row],[RefSeq mRNA ID]]&amp;IF(Transcripts[[#This Row],[Preferred?]]="Y", " (Preferred)", ""), "")</f>
        <v/>
      </c>
      <c r="V907" s="43" t="s">
        <v>18428</v>
      </c>
      <c r="W907" s="43" t="e">
        <f t="array" ref="W907">INDEX(Table6[#Data], MATCH(1, ISNUMBER(SEARCH(Transcripts[[#This Row],[RefSeq mRNA ID]], Table6['#name])), 0), 1)</f>
        <v>#N/A</v>
      </c>
      <c r="X907" s="43"/>
      <c r="Y907" s="43"/>
      <c r="Z907" t="s">
        <v>7221</v>
      </c>
      <c r="AC907" t="s">
        <v>7198</v>
      </c>
      <c r="AD907" t="s">
        <v>27</v>
      </c>
      <c r="AE907" t="s">
        <v>7221</v>
      </c>
      <c r="AH907" t="s">
        <v>19842</v>
      </c>
      <c r="AI907" t="s">
        <v>7224</v>
      </c>
      <c r="AJ907">
        <v>5727</v>
      </c>
    </row>
    <row r="908" spans="8:36" hidden="1" x14ac:dyDescent="0.3">
      <c r="H908" t="s">
        <v>2190</v>
      </c>
      <c r="I908" t="s">
        <v>2197</v>
      </c>
      <c r="J908" t="s">
        <v>2198</v>
      </c>
      <c r="L908">
        <v>618</v>
      </c>
      <c r="M908" t="s">
        <v>187</v>
      </c>
      <c r="N908" t="s">
        <v>2199</v>
      </c>
      <c r="P908" t="s">
        <v>98</v>
      </c>
      <c r="Q908">
        <v>381</v>
      </c>
      <c r="R908" t="s">
        <v>96</v>
      </c>
      <c r="S908" t="s">
        <v>96</v>
      </c>
      <c r="T908" t="str">
        <f>IF(Transcripts[[#This Row],[List?]]="Y", Transcripts[[#This Row],[RefSeq mRNA ID]]&amp;IF(Transcripts[[#This Row],[Preferred?]]="Y", " (Preferred)", ""), "")</f>
        <v/>
      </c>
      <c r="V908" s="43" t="s">
        <v>18428</v>
      </c>
      <c r="W908" s="43" t="e">
        <f t="array" ref="W908">INDEX(Table6[#Data], MATCH(1, ISNUMBER(SEARCH(Transcripts[[#This Row],[RefSeq mRNA ID]], Table6['#name])), 0), 1)</f>
        <v>#N/A</v>
      </c>
      <c r="X908" s="43"/>
      <c r="Y908" s="43"/>
      <c r="Z908" t="s">
        <v>7210</v>
      </c>
      <c r="AA908" t="s">
        <v>7211</v>
      </c>
      <c r="AB908">
        <v>429</v>
      </c>
      <c r="AC908" t="s">
        <v>7198</v>
      </c>
      <c r="AD908" t="s">
        <v>27</v>
      </c>
      <c r="AE908" t="s">
        <v>10560</v>
      </c>
      <c r="AH908" t="s">
        <v>19843</v>
      </c>
      <c r="AI908" t="s">
        <v>7224</v>
      </c>
      <c r="AJ908">
        <v>5727</v>
      </c>
    </row>
    <row r="909" spans="8:36" hidden="1" x14ac:dyDescent="0.3">
      <c r="H909" t="s">
        <v>2190</v>
      </c>
      <c r="I909" t="s">
        <v>2200</v>
      </c>
      <c r="J909" t="s">
        <v>2201</v>
      </c>
      <c r="L909">
        <v>569</v>
      </c>
      <c r="M909" t="s">
        <v>187</v>
      </c>
      <c r="N909" t="s">
        <v>2202</v>
      </c>
      <c r="P909" t="s">
        <v>98</v>
      </c>
      <c r="Q909">
        <v>150</v>
      </c>
      <c r="R909" t="s">
        <v>96</v>
      </c>
      <c r="S909" t="s">
        <v>96</v>
      </c>
      <c r="T909" t="str">
        <f>IF(Transcripts[[#This Row],[List?]]="Y", Transcripts[[#This Row],[RefSeq mRNA ID]]&amp;IF(Transcripts[[#This Row],[Preferred?]]="Y", " (Preferred)", ""), "")</f>
        <v/>
      </c>
      <c r="V909" s="43" t="s">
        <v>18428</v>
      </c>
      <c r="W909" s="43" t="e">
        <f t="array" ref="W909">INDEX(Table6[#Data], MATCH(1, ISNUMBER(SEARCH(Transcripts[[#This Row],[RefSeq mRNA ID]], Table6['#name])), 0), 1)</f>
        <v>#N/A</v>
      </c>
      <c r="X909" s="43"/>
      <c r="Y909" s="43"/>
      <c r="Z909" t="s">
        <v>7218</v>
      </c>
      <c r="AC909" t="s">
        <v>7198</v>
      </c>
      <c r="AD909" t="s">
        <v>27</v>
      </c>
      <c r="AE909" t="s">
        <v>7218</v>
      </c>
      <c r="AH909" t="s">
        <v>19844</v>
      </c>
      <c r="AI909" t="s">
        <v>7224</v>
      </c>
      <c r="AJ909">
        <v>5727</v>
      </c>
    </row>
    <row r="910" spans="8:36" hidden="1" x14ac:dyDescent="0.3">
      <c r="H910" t="s">
        <v>2190</v>
      </c>
      <c r="I910" t="s">
        <v>2203</v>
      </c>
      <c r="L910">
        <v>560</v>
      </c>
      <c r="M910" t="s">
        <v>193</v>
      </c>
      <c r="N910" t="s">
        <v>2204</v>
      </c>
      <c r="P910" t="s">
        <v>98</v>
      </c>
      <c r="Q910">
        <v>0</v>
      </c>
      <c r="R910" t="s">
        <v>96</v>
      </c>
      <c r="S910" t="s">
        <v>96</v>
      </c>
      <c r="T910" t="str">
        <f>IF(Transcripts[[#This Row],[List?]]="Y", Transcripts[[#This Row],[RefSeq mRNA ID]]&amp;IF(Transcripts[[#This Row],[Preferred?]]="Y", " (Preferred)", ""), "")</f>
        <v/>
      </c>
      <c r="V910" s="43" t="s">
        <v>18428</v>
      </c>
      <c r="W910" s="43" t="e">
        <f t="array" ref="W910">INDEX(Table6[#Data], MATCH(1, ISNUMBER(SEARCH(Transcripts[[#This Row],[RefSeq mRNA ID]], Table6['#name])), 0), 1)</f>
        <v>#N/A</v>
      </c>
      <c r="X910" s="43"/>
      <c r="Y910" s="43"/>
      <c r="Z910" t="s">
        <v>5213</v>
      </c>
      <c r="AA910" t="s">
        <v>5214</v>
      </c>
      <c r="AB910">
        <v>894</v>
      </c>
      <c r="AC910" t="s">
        <v>5208</v>
      </c>
      <c r="AD910" t="s">
        <v>27</v>
      </c>
      <c r="AE910" t="s">
        <v>10561</v>
      </c>
      <c r="AH910" t="s">
        <v>19845</v>
      </c>
      <c r="AI910" t="s">
        <v>7224</v>
      </c>
      <c r="AJ910">
        <v>5727</v>
      </c>
    </row>
    <row r="911" spans="8:36" hidden="1" x14ac:dyDescent="0.3">
      <c r="H911" t="s">
        <v>2190</v>
      </c>
      <c r="I911" t="s">
        <v>2212</v>
      </c>
      <c r="L911">
        <v>2949</v>
      </c>
      <c r="M911" t="s">
        <v>210</v>
      </c>
      <c r="N911" t="s">
        <v>2213</v>
      </c>
      <c r="P911" t="s">
        <v>98</v>
      </c>
      <c r="Q911">
        <v>0</v>
      </c>
      <c r="R911" t="s">
        <v>96</v>
      </c>
      <c r="S911" t="s">
        <v>96</v>
      </c>
      <c r="T911" t="str">
        <f>IF(Transcripts[[#This Row],[List?]]="Y", Transcripts[[#This Row],[RefSeq mRNA ID]]&amp;IF(Transcripts[[#This Row],[Preferred?]]="Y", " (Preferred)", ""), "")</f>
        <v/>
      </c>
      <c r="V911" s="43" t="s">
        <v>18428</v>
      </c>
      <c r="W911" s="43" t="e">
        <f t="array" ref="W911">INDEX(Table6[#Data], MATCH(1, ISNUMBER(SEARCH(Transcripts[[#This Row],[RefSeq mRNA ID]], Table6['#name])), 0), 1)</f>
        <v>#N/A</v>
      </c>
      <c r="X911" s="43"/>
      <c r="Y911" s="43"/>
      <c r="Z911" t="s">
        <v>5223</v>
      </c>
      <c r="AA911" t="s">
        <v>5224</v>
      </c>
      <c r="AB911">
        <v>1107</v>
      </c>
      <c r="AC911" t="s">
        <v>5208</v>
      </c>
      <c r="AD911" t="s">
        <v>27</v>
      </c>
      <c r="AE911" t="s">
        <v>10562</v>
      </c>
      <c r="AH911" t="s">
        <v>19846</v>
      </c>
      <c r="AI911" t="s">
        <v>7224</v>
      </c>
      <c r="AJ911">
        <v>5727</v>
      </c>
    </row>
    <row r="912" spans="8:36" hidden="1" x14ac:dyDescent="0.3">
      <c r="H912" t="s">
        <v>2190</v>
      </c>
      <c r="I912" t="s">
        <v>2214</v>
      </c>
      <c r="L912">
        <v>2375</v>
      </c>
      <c r="M912" t="s">
        <v>210</v>
      </c>
      <c r="N912" t="s">
        <v>2215</v>
      </c>
      <c r="P912" t="s">
        <v>98</v>
      </c>
      <c r="Q912">
        <v>0</v>
      </c>
      <c r="R912" t="s">
        <v>96</v>
      </c>
      <c r="S912" t="s">
        <v>96</v>
      </c>
      <c r="T912" t="str">
        <f>IF(Transcripts[[#This Row],[List?]]="Y", Transcripts[[#This Row],[RefSeq mRNA ID]]&amp;IF(Transcripts[[#This Row],[Preferred?]]="Y", " (Preferred)", ""), "")</f>
        <v/>
      </c>
      <c r="V912" s="43" t="s">
        <v>18428</v>
      </c>
      <c r="W912" s="43" t="e">
        <f t="array" ref="W912">INDEX(Table6[#Data], MATCH(1, ISNUMBER(SEARCH(Transcripts[[#This Row],[RefSeq mRNA ID]], Table6['#name])), 0), 1)</f>
        <v>#N/A</v>
      </c>
      <c r="X912" s="43"/>
      <c r="Y912" s="43"/>
      <c r="Z912" t="s">
        <v>5220</v>
      </c>
      <c r="AA912" t="s">
        <v>5221</v>
      </c>
      <c r="AB912">
        <v>1128</v>
      </c>
      <c r="AC912" t="s">
        <v>5208</v>
      </c>
      <c r="AD912" t="s">
        <v>27</v>
      </c>
      <c r="AE912" t="s">
        <v>10563</v>
      </c>
      <c r="AH912" t="s">
        <v>19847</v>
      </c>
      <c r="AI912" t="s">
        <v>7224</v>
      </c>
      <c r="AJ912">
        <v>5727</v>
      </c>
    </row>
    <row r="913" spans="8:36" hidden="1" x14ac:dyDescent="0.3">
      <c r="H913" t="s">
        <v>2190</v>
      </c>
      <c r="I913" t="s">
        <v>2216</v>
      </c>
      <c r="L913">
        <v>1564</v>
      </c>
      <c r="M913" t="s">
        <v>210</v>
      </c>
      <c r="N913" t="s">
        <v>2217</v>
      </c>
      <c r="P913" t="s">
        <v>98</v>
      </c>
      <c r="Q913">
        <v>0</v>
      </c>
      <c r="R913" t="s">
        <v>96</v>
      </c>
      <c r="S913" t="s">
        <v>96</v>
      </c>
      <c r="T913" t="str">
        <f>IF(Transcripts[[#This Row],[List?]]="Y", Transcripts[[#This Row],[RefSeq mRNA ID]]&amp;IF(Transcripts[[#This Row],[Preferred?]]="Y", " (Preferred)", ""), "")</f>
        <v/>
      </c>
      <c r="V913" s="43" t="s">
        <v>18428</v>
      </c>
      <c r="W913" s="43" t="e">
        <f t="array" ref="W913">INDEX(Table6[#Data], MATCH(1, ISNUMBER(SEARCH(Transcripts[[#This Row],[RefSeq mRNA ID]], Table6['#name])), 0), 1)</f>
        <v>#N/A</v>
      </c>
      <c r="X913" s="43"/>
      <c r="Y913" s="43"/>
      <c r="Z913" t="s">
        <v>5226</v>
      </c>
      <c r="AA913" t="s">
        <v>5227</v>
      </c>
      <c r="AB913">
        <v>861</v>
      </c>
      <c r="AC913" t="s">
        <v>5208</v>
      </c>
      <c r="AD913" t="s">
        <v>27</v>
      </c>
      <c r="AE913" t="s">
        <v>10564</v>
      </c>
      <c r="AH913" t="s">
        <v>19848</v>
      </c>
      <c r="AI913" t="s">
        <v>7224</v>
      </c>
      <c r="AJ913">
        <v>5727</v>
      </c>
    </row>
    <row r="914" spans="8:36" hidden="1" x14ac:dyDescent="0.3">
      <c r="H914" t="s">
        <v>2190</v>
      </c>
      <c r="I914" t="s">
        <v>2218</v>
      </c>
      <c r="L914">
        <v>1184</v>
      </c>
      <c r="M914" t="s">
        <v>210</v>
      </c>
      <c r="N914" t="s">
        <v>2219</v>
      </c>
      <c r="P914" t="s">
        <v>98</v>
      </c>
      <c r="Q914">
        <v>0</v>
      </c>
      <c r="R914" t="s">
        <v>96</v>
      </c>
      <c r="S914" t="s">
        <v>96</v>
      </c>
      <c r="T914" t="str">
        <f>IF(Transcripts[[#This Row],[List?]]="Y", Transcripts[[#This Row],[RefSeq mRNA ID]]&amp;IF(Transcripts[[#This Row],[Preferred?]]="Y", " (Preferred)", ""), "")</f>
        <v/>
      </c>
      <c r="V914" s="43" t="s">
        <v>18428</v>
      </c>
      <c r="W914" s="43" t="e">
        <f t="array" ref="W914">INDEX(Table6[#Data], MATCH(1, ISNUMBER(SEARCH(Transcripts[[#This Row],[RefSeq mRNA ID]], Table6['#name])), 0), 1)</f>
        <v>#N/A</v>
      </c>
      <c r="X914" s="43"/>
      <c r="Y914" s="43"/>
      <c r="Z914" t="s">
        <v>5209</v>
      </c>
      <c r="AA914" t="s">
        <v>5210</v>
      </c>
      <c r="AB914">
        <v>1098</v>
      </c>
      <c r="AC914" t="s">
        <v>5208</v>
      </c>
      <c r="AD914" t="s">
        <v>27</v>
      </c>
      <c r="AE914" t="s">
        <v>10565</v>
      </c>
      <c r="AH914" t="s">
        <v>19849</v>
      </c>
      <c r="AI914" t="s">
        <v>108</v>
      </c>
      <c r="AJ914">
        <v>5728</v>
      </c>
    </row>
    <row r="915" spans="8:36" hidden="1" x14ac:dyDescent="0.3">
      <c r="H915" t="s">
        <v>2190</v>
      </c>
      <c r="I915" t="s">
        <v>2220</v>
      </c>
      <c r="L915">
        <v>904</v>
      </c>
      <c r="M915" t="s">
        <v>210</v>
      </c>
      <c r="N915" t="s">
        <v>2221</v>
      </c>
      <c r="P915" t="s">
        <v>98</v>
      </c>
      <c r="Q915">
        <v>0</v>
      </c>
      <c r="R915" t="s">
        <v>96</v>
      </c>
      <c r="S915" t="s">
        <v>96</v>
      </c>
      <c r="T915" t="str">
        <f>IF(Transcripts[[#This Row],[List?]]="Y", Transcripts[[#This Row],[RefSeq mRNA ID]]&amp;IF(Transcripts[[#This Row],[Preferred?]]="Y", " (Preferred)", ""), "")</f>
        <v/>
      </c>
      <c r="V915" s="43" t="s">
        <v>18428</v>
      </c>
      <c r="W915" s="43" t="e">
        <f t="array" ref="W915">INDEX(Table6[#Data], MATCH(1, ISNUMBER(SEARCH(Transcripts[[#This Row],[RefSeq mRNA ID]], Table6['#name])), 0), 1)</f>
        <v>#N/A</v>
      </c>
      <c r="X915" s="43"/>
      <c r="Y915" s="43"/>
      <c r="Z915" t="s">
        <v>5216</v>
      </c>
      <c r="AA915" t="s">
        <v>5217</v>
      </c>
      <c r="AB915">
        <v>1107</v>
      </c>
      <c r="AC915" t="s">
        <v>5208</v>
      </c>
      <c r="AD915" t="s">
        <v>27</v>
      </c>
      <c r="AE915" t="s">
        <v>10566</v>
      </c>
      <c r="AH915" t="s">
        <v>19850</v>
      </c>
      <c r="AI915" t="s">
        <v>108</v>
      </c>
      <c r="AJ915">
        <v>5728</v>
      </c>
    </row>
    <row r="916" spans="8:36" hidden="1" x14ac:dyDescent="0.3">
      <c r="H916" t="s">
        <v>2190</v>
      </c>
      <c r="I916" t="s">
        <v>2222</v>
      </c>
      <c r="L916">
        <v>794</v>
      </c>
      <c r="M916" t="s">
        <v>210</v>
      </c>
      <c r="N916" t="s">
        <v>2223</v>
      </c>
      <c r="P916" t="s">
        <v>98</v>
      </c>
      <c r="Q916">
        <v>0</v>
      </c>
      <c r="R916" t="s">
        <v>96</v>
      </c>
      <c r="S916" t="s">
        <v>96</v>
      </c>
      <c r="T916" t="str">
        <f>IF(Transcripts[[#This Row],[List?]]="Y", Transcripts[[#This Row],[RefSeq mRNA ID]]&amp;IF(Transcripts[[#This Row],[Preferred?]]="Y", " (Preferred)", ""), "")</f>
        <v/>
      </c>
      <c r="V916" s="43" t="s">
        <v>18428</v>
      </c>
      <c r="W916" s="43" t="e">
        <f t="array" ref="W916">INDEX(Table6[#Data], MATCH(1, ISNUMBER(SEARCH(Transcripts[[#This Row],[RefSeq mRNA ID]], Table6['#name])), 0), 1)</f>
        <v>#N/A</v>
      </c>
      <c r="X916" s="43"/>
      <c r="Y916" s="43"/>
      <c r="Z916" t="s">
        <v>8039</v>
      </c>
      <c r="AA916" t="s">
        <v>8040</v>
      </c>
      <c r="AB916">
        <v>2382</v>
      </c>
      <c r="AC916" t="s">
        <v>149</v>
      </c>
      <c r="AD916" t="s">
        <v>27</v>
      </c>
      <c r="AE916" t="s">
        <v>10567</v>
      </c>
      <c r="AH916" t="s">
        <v>19851</v>
      </c>
      <c r="AI916" t="s">
        <v>108</v>
      </c>
      <c r="AJ916">
        <v>5728</v>
      </c>
    </row>
    <row r="917" spans="8:36" hidden="1" x14ac:dyDescent="0.3">
      <c r="H917" t="s">
        <v>2190</v>
      </c>
      <c r="I917" t="s">
        <v>2224</v>
      </c>
      <c r="L917">
        <v>721</v>
      </c>
      <c r="M917" t="s">
        <v>210</v>
      </c>
      <c r="N917" t="s">
        <v>2225</v>
      </c>
      <c r="P917" t="s">
        <v>98</v>
      </c>
      <c r="Q917">
        <v>0</v>
      </c>
      <c r="R917" t="s">
        <v>96</v>
      </c>
      <c r="S917" t="s">
        <v>96</v>
      </c>
      <c r="T917" t="str">
        <f>IF(Transcripts[[#This Row],[List?]]="Y", Transcripts[[#This Row],[RefSeq mRNA ID]]&amp;IF(Transcripts[[#This Row],[Preferred?]]="Y", " (Preferred)", ""), "")</f>
        <v/>
      </c>
      <c r="V917" s="43" t="s">
        <v>18428</v>
      </c>
      <c r="W917" s="43" t="e">
        <f t="array" ref="W917">INDEX(Table6[#Data], MATCH(1, ISNUMBER(SEARCH(Transcripts[[#This Row],[RefSeq mRNA ID]], Table6['#name])), 0), 1)</f>
        <v>#N/A</v>
      </c>
      <c r="X917" s="43"/>
      <c r="Y917" s="43"/>
      <c r="Z917" t="s">
        <v>8033</v>
      </c>
      <c r="AA917" t="s">
        <v>8034</v>
      </c>
      <c r="AB917">
        <v>117</v>
      </c>
      <c r="AC917" t="s">
        <v>149</v>
      </c>
      <c r="AD917" t="s">
        <v>27</v>
      </c>
      <c r="AE917" t="s">
        <v>10568</v>
      </c>
      <c r="AH917" t="s">
        <v>19852</v>
      </c>
      <c r="AI917" t="s">
        <v>7314</v>
      </c>
      <c r="AJ917">
        <v>5781</v>
      </c>
    </row>
    <row r="918" spans="8:36" hidden="1" x14ac:dyDescent="0.3">
      <c r="H918" t="s">
        <v>2190</v>
      </c>
      <c r="I918" t="s">
        <v>2226</v>
      </c>
      <c r="L918">
        <v>686</v>
      </c>
      <c r="M918" t="s">
        <v>210</v>
      </c>
      <c r="N918" t="s">
        <v>2227</v>
      </c>
      <c r="P918" t="s">
        <v>98</v>
      </c>
      <c r="Q918">
        <v>0</v>
      </c>
      <c r="R918" t="s">
        <v>96</v>
      </c>
      <c r="S918" t="s">
        <v>96</v>
      </c>
      <c r="T918" t="str">
        <f>IF(Transcripts[[#This Row],[List?]]="Y", Transcripts[[#This Row],[RefSeq mRNA ID]]&amp;IF(Transcripts[[#This Row],[Preferred?]]="Y", " (Preferred)", ""), "")</f>
        <v/>
      </c>
      <c r="V918" s="43" t="s">
        <v>18428</v>
      </c>
      <c r="W918" s="43" t="e">
        <f t="array" ref="W918">INDEX(Table6[#Data], MATCH(1, ISNUMBER(SEARCH(Transcripts[[#This Row],[RefSeq mRNA ID]], Table6['#name])), 0), 1)</f>
        <v>#N/A</v>
      </c>
      <c r="X918" s="43"/>
      <c r="Y918" s="43"/>
      <c r="Z918" t="s">
        <v>8045</v>
      </c>
      <c r="AA918" t="s">
        <v>8046</v>
      </c>
      <c r="AB918">
        <v>777</v>
      </c>
      <c r="AC918" t="s">
        <v>149</v>
      </c>
      <c r="AD918" t="s">
        <v>27</v>
      </c>
      <c r="AE918" t="s">
        <v>10569</v>
      </c>
      <c r="AH918" t="s">
        <v>19853</v>
      </c>
      <c r="AI918" t="s">
        <v>7314</v>
      </c>
      <c r="AJ918">
        <v>5781</v>
      </c>
    </row>
    <row r="919" spans="8:36" hidden="1" x14ac:dyDescent="0.3">
      <c r="H919" t="s">
        <v>2190</v>
      </c>
      <c r="I919" t="s">
        <v>2228</v>
      </c>
      <c r="L919">
        <v>583</v>
      </c>
      <c r="M919" t="s">
        <v>210</v>
      </c>
      <c r="N919" t="s">
        <v>2229</v>
      </c>
      <c r="P919" t="s">
        <v>98</v>
      </c>
      <c r="Q919">
        <v>0</v>
      </c>
      <c r="R919" t="s">
        <v>96</v>
      </c>
      <c r="S919" t="s">
        <v>96</v>
      </c>
      <c r="T919" t="str">
        <f>IF(Transcripts[[#This Row],[List?]]="Y", Transcripts[[#This Row],[RefSeq mRNA ID]]&amp;IF(Transcripts[[#This Row],[Preferred?]]="Y", " (Preferred)", ""), "")</f>
        <v/>
      </c>
      <c r="V919" s="43" t="s">
        <v>18428</v>
      </c>
      <c r="W919" s="43" t="e">
        <f t="array" ref="W919">INDEX(Table6[#Data], MATCH(1, ISNUMBER(SEARCH(Transcripts[[#This Row],[RefSeq mRNA ID]], Table6['#name])), 0), 1)</f>
        <v>#N/A</v>
      </c>
      <c r="X919" s="43"/>
      <c r="Y919" s="43"/>
      <c r="Z919" t="s">
        <v>8052</v>
      </c>
      <c r="AC919" t="s">
        <v>149</v>
      </c>
      <c r="AD919" t="s">
        <v>27</v>
      </c>
      <c r="AE919" t="s">
        <v>8052</v>
      </c>
      <c r="AH919" t="s">
        <v>19854</v>
      </c>
      <c r="AI919" t="s">
        <v>7314</v>
      </c>
      <c r="AJ919">
        <v>5781</v>
      </c>
    </row>
    <row r="920" spans="8:36" hidden="1" x14ac:dyDescent="0.3">
      <c r="H920" t="s">
        <v>2190</v>
      </c>
      <c r="I920" t="s">
        <v>2230</v>
      </c>
      <c r="L920">
        <v>552</v>
      </c>
      <c r="M920" t="s">
        <v>210</v>
      </c>
      <c r="N920" t="s">
        <v>2231</v>
      </c>
      <c r="P920" t="s">
        <v>98</v>
      </c>
      <c r="Q920">
        <v>0</v>
      </c>
      <c r="R920" t="s">
        <v>96</v>
      </c>
      <c r="S920" t="s">
        <v>96</v>
      </c>
      <c r="T920" t="str">
        <f>IF(Transcripts[[#This Row],[List?]]="Y", Transcripts[[#This Row],[RefSeq mRNA ID]]&amp;IF(Transcripts[[#This Row],[Preferred?]]="Y", " (Preferred)", ""), "")</f>
        <v/>
      </c>
      <c r="V920" s="43" t="s">
        <v>18428</v>
      </c>
      <c r="W920" s="43" t="e">
        <f t="array" ref="W920">INDEX(Table6[#Data], MATCH(1, ISNUMBER(SEARCH(Transcripts[[#This Row],[RefSeq mRNA ID]], Table6['#name])), 0), 1)</f>
        <v>#N/A</v>
      </c>
      <c r="X920" s="43"/>
      <c r="Y920" s="43"/>
      <c r="Z920" t="s">
        <v>8048</v>
      </c>
      <c r="AC920" t="s">
        <v>149</v>
      </c>
      <c r="AD920" t="s">
        <v>27</v>
      </c>
      <c r="AE920" t="s">
        <v>8048</v>
      </c>
      <c r="AH920" t="s">
        <v>19855</v>
      </c>
      <c r="AI920" t="s">
        <v>7328</v>
      </c>
      <c r="AJ920">
        <v>5879</v>
      </c>
    </row>
    <row r="921" spans="8:36" hidden="1" x14ac:dyDescent="0.3">
      <c r="H921" t="s">
        <v>2232</v>
      </c>
      <c r="I921" t="s">
        <v>2237</v>
      </c>
      <c r="J921" t="s">
        <v>2238</v>
      </c>
      <c r="K921" t="s">
        <v>19296</v>
      </c>
      <c r="L921">
        <v>10331</v>
      </c>
      <c r="M921" t="s">
        <v>27</v>
      </c>
      <c r="N921" t="s">
        <v>2239</v>
      </c>
      <c r="P921" t="s">
        <v>2240</v>
      </c>
      <c r="Q921">
        <v>5769</v>
      </c>
      <c r="R921" t="s">
        <v>96</v>
      </c>
      <c r="S921" t="s">
        <v>95</v>
      </c>
      <c r="T921" t="str">
        <f>IF(Transcripts[[#This Row],[List?]]="Y", Transcripts[[#This Row],[RefSeq mRNA ID]]&amp;IF(Transcripts[[#This Row],[Preferred?]]="Y", " (Preferred)", ""), "")</f>
        <v>NM_030621.4</v>
      </c>
      <c r="V921" s="43" t="s">
        <v>18429</v>
      </c>
      <c r="W921" s="43" t="e">
        <f t="array" ref="W921">INDEX(Table6[#Data], MATCH(1, ISNUMBER(SEARCH(Transcripts[[#This Row],[RefSeq mRNA ID]], Table6['#name])), 0), 1)</f>
        <v>#N/A</v>
      </c>
      <c r="X921" s="43"/>
      <c r="Y921" s="43"/>
      <c r="Z921" t="s">
        <v>8036</v>
      </c>
      <c r="AA921" t="s">
        <v>8037</v>
      </c>
      <c r="AB921">
        <v>192</v>
      </c>
      <c r="AC921" t="s">
        <v>149</v>
      </c>
      <c r="AD921" t="s">
        <v>27</v>
      </c>
      <c r="AE921" t="s">
        <v>10570</v>
      </c>
      <c r="AH921" t="s">
        <v>19856</v>
      </c>
      <c r="AI921" t="s">
        <v>7328</v>
      </c>
      <c r="AJ921">
        <v>5879</v>
      </c>
    </row>
    <row r="922" spans="8:36" hidden="1" x14ac:dyDescent="0.3">
      <c r="H922" t="s">
        <v>2232</v>
      </c>
      <c r="I922" t="s">
        <v>2241</v>
      </c>
      <c r="J922" t="s">
        <v>2242</v>
      </c>
      <c r="K922" t="s">
        <v>19295</v>
      </c>
      <c r="L922">
        <v>10277</v>
      </c>
      <c r="M922" t="s">
        <v>27</v>
      </c>
      <c r="N922" t="s">
        <v>2243</v>
      </c>
      <c r="O922" t="s">
        <v>2244</v>
      </c>
      <c r="P922" t="s">
        <v>2240</v>
      </c>
      <c r="Q922">
        <v>5769</v>
      </c>
      <c r="R922" t="s">
        <v>95</v>
      </c>
      <c r="S922" t="s">
        <v>95</v>
      </c>
      <c r="T922" t="str">
        <f>IF(Transcripts[[#This Row],[List?]]="Y", Transcripts[[#This Row],[RefSeq mRNA ID]]&amp;IF(Transcripts[[#This Row],[Preferred?]]="Y", " (Preferred)", ""), "")</f>
        <v>NM_177438.2 (Preferred)</v>
      </c>
      <c r="V922" s="43" t="s">
        <v>18429</v>
      </c>
      <c r="W922" s="43" t="e">
        <f t="array" ref="W922">INDEX(Table6[#Data], MATCH(1, ISNUMBER(SEARCH(Transcripts[[#This Row],[RefSeq mRNA ID]], Table6['#name])), 0), 1)</f>
        <v>#N/A</v>
      </c>
      <c r="X922" s="43"/>
      <c r="Y922" s="43"/>
      <c r="Z922" t="s">
        <v>8056</v>
      </c>
      <c r="AC922" t="s">
        <v>149</v>
      </c>
      <c r="AD922" t="s">
        <v>27</v>
      </c>
      <c r="AE922" t="s">
        <v>8056</v>
      </c>
      <c r="AH922" t="s">
        <v>19857</v>
      </c>
      <c r="AI922" t="s">
        <v>7345</v>
      </c>
      <c r="AJ922">
        <v>5885</v>
      </c>
    </row>
    <row r="923" spans="8:36" hidden="1" x14ac:dyDescent="0.3">
      <c r="H923" t="s">
        <v>2232</v>
      </c>
      <c r="I923" t="s">
        <v>2247</v>
      </c>
      <c r="J923" t="s">
        <v>2248</v>
      </c>
      <c r="K923" t="s">
        <v>19294</v>
      </c>
      <c r="L923">
        <v>6179</v>
      </c>
      <c r="M923" t="s">
        <v>27</v>
      </c>
      <c r="N923" t="s">
        <v>2249</v>
      </c>
      <c r="O923" t="s">
        <v>2244</v>
      </c>
      <c r="P923" t="s">
        <v>2240</v>
      </c>
      <c r="Q923">
        <v>5769</v>
      </c>
      <c r="R923" t="s">
        <v>96</v>
      </c>
      <c r="S923" t="s">
        <v>95</v>
      </c>
      <c r="T923" t="str">
        <f>IF(Transcripts[[#This Row],[List?]]="Y", Transcripts[[#This Row],[RefSeq mRNA ID]]&amp;IF(Transcripts[[#This Row],[Preferred?]]="Y", " (Preferred)", ""), "")</f>
        <v>NM_001271282.2</v>
      </c>
      <c r="V923" s="43" t="s">
        <v>18429</v>
      </c>
      <c r="W923" s="43" t="e">
        <f t="array" ref="W923">INDEX(Table6[#Data], MATCH(1, ISNUMBER(SEARCH(Transcripts[[#This Row],[RefSeq mRNA ID]], Table6['#name])), 0), 1)</f>
        <v>#N/A</v>
      </c>
      <c r="X923" s="43"/>
      <c r="Y923" s="43"/>
      <c r="Z923" t="s">
        <v>8058</v>
      </c>
      <c r="AC923" t="s">
        <v>149</v>
      </c>
      <c r="AD923" t="s">
        <v>27</v>
      </c>
      <c r="AE923" t="s">
        <v>8058</v>
      </c>
      <c r="AH923" t="s">
        <v>19858</v>
      </c>
      <c r="AI923" t="s">
        <v>7375</v>
      </c>
      <c r="AJ923">
        <v>10111</v>
      </c>
    </row>
    <row r="924" spans="8:36" hidden="1" x14ac:dyDescent="0.3">
      <c r="H924" t="s">
        <v>2232</v>
      </c>
      <c r="I924" t="s">
        <v>2250</v>
      </c>
      <c r="J924" t="s">
        <v>2251</v>
      </c>
      <c r="K924" t="s">
        <v>19293</v>
      </c>
      <c r="L924">
        <v>5621</v>
      </c>
      <c r="M924" t="s">
        <v>27</v>
      </c>
      <c r="N924" t="s">
        <v>2252</v>
      </c>
      <c r="O924" t="s">
        <v>2244</v>
      </c>
      <c r="P924" t="s">
        <v>2253</v>
      </c>
      <c r="Q924">
        <v>5490</v>
      </c>
      <c r="R924" t="s">
        <v>96</v>
      </c>
      <c r="S924" t="s">
        <v>95</v>
      </c>
      <c r="T924" t="str">
        <f>IF(Transcripts[[#This Row],[List?]]="Y", Transcripts[[#This Row],[RefSeq mRNA ID]]&amp;IF(Transcripts[[#This Row],[Preferred?]]="Y", " (Preferred)", ""), "")</f>
        <v>NM_001195573.1</v>
      </c>
      <c r="V924" s="43" t="s">
        <v>18429</v>
      </c>
      <c r="W924" s="43" t="e">
        <f t="array" ref="W924">INDEX(Table6[#Data], MATCH(1, ISNUMBER(SEARCH(Transcripts[[#This Row],[RefSeq mRNA ID]], Table6['#name])), 0), 1)</f>
        <v>#N/A</v>
      </c>
      <c r="X924" s="43"/>
      <c r="Y924" s="43"/>
      <c r="Z924" t="s">
        <v>8054</v>
      </c>
      <c r="AC924" t="s">
        <v>149</v>
      </c>
      <c r="AD924" t="s">
        <v>27</v>
      </c>
      <c r="AE924" t="s">
        <v>8054</v>
      </c>
      <c r="AH924" t="s">
        <v>19859</v>
      </c>
      <c r="AI924" t="s">
        <v>7407</v>
      </c>
      <c r="AJ924">
        <v>5888</v>
      </c>
    </row>
    <row r="925" spans="8:36" hidden="1" x14ac:dyDescent="0.3">
      <c r="H925" t="s">
        <v>2232</v>
      </c>
      <c r="I925" t="s">
        <v>2254</v>
      </c>
      <c r="J925" t="s">
        <v>2255</v>
      </c>
      <c r="L925">
        <v>2776</v>
      </c>
      <c r="M925" t="s">
        <v>27</v>
      </c>
      <c r="N925" t="s">
        <v>2256</v>
      </c>
      <c r="Q925">
        <v>2463</v>
      </c>
      <c r="R925" t="s">
        <v>96</v>
      </c>
      <c r="S925" t="s">
        <v>96</v>
      </c>
      <c r="T925" t="str">
        <f>IF(Transcripts[[#This Row],[List?]]="Y", Transcripts[[#This Row],[RefSeq mRNA ID]]&amp;IF(Transcripts[[#This Row],[Preferred?]]="Y", " (Preferred)", ""), "")</f>
        <v/>
      </c>
      <c r="V925" s="43" t="s">
        <v>18429</v>
      </c>
      <c r="W925" s="43" t="e">
        <f t="array" ref="W925">INDEX(Table6[#Data], MATCH(1, ISNUMBER(SEARCH(Transcripts[[#This Row],[RefSeq mRNA ID]], Table6['#name])), 0), 1)</f>
        <v>#N/A</v>
      </c>
      <c r="X925" s="43"/>
      <c r="Y925" s="43"/>
      <c r="Z925" t="s">
        <v>8050</v>
      </c>
      <c r="AC925" t="s">
        <v>149</v>
      </c>
      <c r="AD925" t="s">
        <v>27</v>
      </c>
      <c r="AE925" t="s">
        <v>8050</v>
      </c>
      <c r="AH925" t="s">
        <v>19860</v>
      </c>
      <c r="AI925" t="s">
        <v>7407</v>
      </c>
      <c r="AJ925">
        <v>5888</v>
      </c>
    </row>
    <row r="926" spans="8:36" hidden="1" x14ac:dyDescent="0.3">
      <c r="H926" t="s">
        <v>2232</v>
      </c>
      <c r="I926" t="s">
        <v>2257</v>
      </c>
      <c r="J926" t="s">
        <v>2258</v>
      </c>
      <c r="L926">
        <v>1607</v>
      </c>
      <c r="M926" t="s">
        <v>27</v>
      </c>
      <c r="N926" t="s">
        <v>2259</v>
      </c>
      <c r="Q926">
        <v>1183</v>
      </c>
      <c r="R926" t="s">
        <v>96</v>
      </c>
      <c r="S926" t="s">
        <v>96</v>
      </c>
      <c r="T926" t="str">
        <f>IF(Transcripts[[#This Row],[List?]]="Y", Transcripts[[#This Row],[RefSeq mRNA ID]]&amp;IF(Transcripts[[#This Row],[Preferred?]]="Y", " (Preferred)", ""), "")</f>
        <v/>
      </c>
      <c r="V926" s="43" t="s">
        <v>18429</v>
      </c>
      <c r="W926" s="43" t="e">
        <f t="array" ref="W926">INDEX(Table6[#Data], MATCH(1, ISNUMBER(SEARCH(Transcripts[[#This Row],[RefSeq mRNA ID]], Table6['#name])), 0), 1)</f>
        <v>#N/A</v>
      </c>
      <c r="X926" s="43"/>
      <c r="Y926" s="43"/>
      <c r="Z926" t="s">
        <v>8043</v>
      </c>
      <c r="AA926" t="s">
        <v>8044</v>
      </c>
      <c r="AB926">
        <v>2187</v>
      </c>
      <c r="AC926" t="s">
        <v>149</v>
      </c>
      <c r="AD926" t="s">
        <v>27</v>
      </c>
      <c r="AE926" t="s">
        <v>10571</v>
      </c>
      <c r="AH926" t="s">
        <v>19861</v>
      </c>
      <c r="AI926" t="s">
        <v>7407</v>
      </c>
      <c r="AJ926">
        <v>5888</v>
      </c>
    </row>
    <row r="927" spans="8:36" hidden="1" x14ac:dyDescent="0.3">
      <c r="H927" t="s">
        <v>2232</v>
      </c>
      <c r="I927" t="s">
        <v>2260</v>
      </c>
      <c r="J927" t="s">
        <v>2261</v>
      </c>
      <c r="L927">
        <v>607</v>
      </c>
      <c r="M927" t="s">
        <v>27</v>
      </c>
      <c r="N927" t="s">
        <v>2262</v>
      </c>
      <c r="Q927">
        <v>211</v>
      </c>
      <c r="R927" t="s">
        <v>96</v>
      </c>
      <c r="S927" t="s">
        <v>96</v>
      </c>
      <c r="T927" t="str">
        <f>IF(Transcripts[[#This Row],[List?]]="Y", Transcripts[[#This Row],[RefSeq mRNA ID]]&amp;IF(Transcripts[[#This Row],[Preferred?]]="Y", " (Preferred)", ""), "")</f>
        <v/>
      </c>
      <c r="V927" s="43" t="s">
        <v>18429</v>
      </c>
      <c r="W927" s="43" t="e">
        <f t="array" ref="W927">INDEX(Table6[#Data], MATCH(1, ISNUMBER(SEARCH(Transcripts[[#This Row],[RefSeq mRNA ID]], Table6['#name])), 0), 1)</f>
        <v>#N/A</v>
      </c>
      <c r="X927" s="43"/>
      <c r="Y927" s="43"/>
      <c r="Z927" t="s">
        <v>3175</v>
      </c>
      <c r="AA927" t="s">
        <v>3176</v>
      </c>
      <c r="AB927">
        <v>1611</v>
      </c>
      <c r="AC927" t="s">
        <v>3174</v>
      </c>
      <c r="AD927" t="s">
        <v>27</v>
      </c>
      <c r="AE927" t="s">
        <v>10572</v>
      </c>
      <c r="AH927" t="s">
        <v>19862</v>
      </c>
      <c r="AI927" t="s">
        <v>7407</v>
      </c>
      <c r="AJ927">
        <v>5888</v>
      </c>
    </row>
    <row r="928" spans="8:36" hidden="1" x14ac:dyDescent="0.3">
      <c r="H928" t="s">
        <v>2232</v>
      </c>
      <c r="I928" t="s">
        <v>2263</v>
      </c>
      <c r="J928" t="s">
        <v>2264</v>
      </c>
      <c r="L928">
        <v>498</v>
      </c>
      <c r="M928" t="s">
        <v>27</v>
      </c>
      <c r="N928" t="s">
        <v>2265</v>
      </c>
      <c r="Q928">
        <v>211</v>
      </c>
      <c r="R928" t="s">
        <v>96</v>
      </c>
      <c r="S928" t="s">
        <v>96</v>
      </c>
      <c r="T928" t="str">
        <f>IF(Transcripts[[#This Row],[List?]]="Y", Transcripts[[#This Row],[RefSeq mRNA ID]]&amp;IF(Transcripts[[#This Row],[Preferred?]]="Y", " (Preferred)", ""), "")</f>
        <v/>
      </c>
      <c r="V928" s="43" t="s">
        <v>18429</v>
      </c>
      <c r="W928" s="43" t="e">
        <f t="array" ref="W928">INDEX(Table6[#Data], MATCH(1, ISNUMBER(SEARCH(Transcripts[[#This Row],[RefSeq mRNA ID]], Table6['#name])), 0), 1)</f>
        <v>#N/A</v>
      </c>
      <c r="X928" s="43"/>
      <c r="Y928" s="43"/>
      <c r="Z928" t="s">
        <v>2796</v>
      </c>
      <c r="AA928" t="s">
        <v>2797</v>
      </c>
      <c r="AB928">
        <v>1368</v>
      </c>
      <c r="AC928" t="s">
        <v>2766</v>
      </c>
      <c r="AD928" t="s">
        <v>27</v>
      </c>
      <c r="AE928" t="s">
        <v>10573</v>
      </c>
      <c r="AH928" t="s">
        <v>19863</v>
      </c>
      <c r="AI928" t="s">
        <v>7443</v>
      </c>
      <c r="AJ928">
        <v>5890</v>
      </c>
    </row>
    <row r="929" spans="8:36" hidden="1" x14ac:dyDescent="0.3">
      <c r="H929" t="s">
        <v>2232</v>
      </c>
      <c r="I929" t="s">
        <v>2233</v>
      </c>
      <c r="L929">
        <v>691</v>
      </c>
      <c r="M929" t="s">
        <v>193</v>
      </c>
      <c r="N929" t="s">
        <v>2234</v>
      </c>
      <c r="Q929">
        <v>0</v>
      </c>
      <c r="R929" t="s">
        <v>96</v>
      </c>
      <c r="S929" t="s">
        <v>96</v>
      </c>
      <c r="T929" t="str">
        <f>IF(Transcripts[[#This Row],[List?]]="Y", Transcripts[[#This Row],[RefSeq mRNA ID]]&amp;IF(Transcripts[[#This Row],[Preferred?]]="Y", " (Preferred)", ""), "")</f>
        <v/>
      </c>
      <c r="V929" s="43" t="s">
        <v>18429</v>
      </c>
      <c r="W929" s="43" t="e">
        <f t="array" ref="W929">INDEX(Table6[#Data], MATCH(1, ISNUMBER(SEARCH(Transcripts[[#This Row],[RefSeq mRNA ID]], Table6['#name])), 0), 1)</f>
        <v>#N/A</v>
      </c>
      <c r="X929" s="43"/>
      <c r="Y929" s="43"/>
      <c r="Z929" t="s">
        <v>2793</v>
      </c>
      <c r="AA929" t="s">
        <v>2794</v>
      </c>
      <c r="AB929">
        <v>1371</v>
      </c>
      <c r="AC929" t="s">
        <v>2766</v>
      </c>
      <c r="AD929" t="s">
        <v>27</v>
      </c>
      <c r="AE929" t="s">
        <v>10574</v>
      </c>
      <c r="AH929" t="s">
        <v>19864</v>
      </c>
      <c r="AI929" t="s">
        <v>7443</v>
      </c>
      <c r="AJ929">
        <v>5890</v>
      </c>
    </row>
    <row r="930" spans="8:36" hidden="1" x14ac:dyDescent="0.3">
      <c r="H930" t="s">
        <v>2232</v>
      </c>
      <c r="I930" t="s">
        <v>2235</v>
      </c>
      <c r="L930">
        <v>591</v>
      </c>
      <c r="M930" t="s">
        <v>193</v>
      </c>
      <c r="N930" t="s">
        <v>2236</v>
      </c>
      <c r="Q930">
        <v>0</v>
      </c>
      <c r="R930" t="s">
        <v>96</v>
      </c>
      <c r="S930" t="s">
        <v>96</v>
      </c>
      <c r="T930" t="str">
        <f>IF(Transcripts[[#This Row],[List?]]="Y", Transcripts[[#This Row],[RefSeq mRNA ID]]&amp;IF(Transcripts[[#This Row],[Preferred?]]="Y", " (Preferred)", ""), "")</f>
        <v/>
      </c>
      <c r="V930" s="43" t="s">
        <v>18429</v>
      </c>
      <c r="W930" s="43" t="e">
        <f t="array" ref="W930">INDEX(Table6[#Data], MATCH(1, ISNUMBER(SEARCH(Transcripts[[#This Row],[RefSeq mRNA ID]], Table6['#name])), 0), 1)</f>
        <v>#N/A</v>
      </c>
      <c r="X930" s="43"/>
      <c r="Y930" s="43"/>
      <c r="Z930" t="s">
        <v>2786</v>
      </c>
      <c r="AA930" t="s">
        <v>2787</v>
      </c>
      <c r="AB930">
        <v>1440</v>
      </c>
      <c r="AC930" t="s">
        <v>2766</v>
      </c>
      <c r="AD930" t="s">
        <v>27</v>
      </c>
      <c r="AE930" t="s">
        <v>10575</v>
      </c>
      <c r="AH930" t="s">
        <v>19865</v>
      </c>
      <c r="AI930" t="s">
        <v>7443</v>
      </c>
      <c r="AJ930">
        <v>5890</v>
      </c>
    </row>
    <row r="931" spans="8:36" hidden="1" x14ac:dyDescent="0.3">
      <c r="H931" t="s">
        <v>2232</v>
      </c>
      <c r="I931" t="s">
        <v>2266</v>
      </c>
      <c r="L931">
        <v>1286</v>
      </c>
      <c r="M931" t="s">
        <v>210</v>
      </c>
      <c r="N931" t="s">
        <v>2267</v>
      </c>
      <c r="Q931">
        <v>0</v>
      </c>
      <c r="R931" t="s">
        <v>96</v>
      </c>
      <c r="S931" t="s">
        <v>96</v>
      </c>
      <c r="T931" t="str">
        <f>IF(Transcripts[[#This Row],[List?]]="Y", Transcripts[[#This Row],[RefSeq mRNA ID]]&amp;IF(Transcripts[[#This Row],[Preferred?]]="Y", " (Preferred)", ""), "")</f>
        <v/>
      </c>
      <c r="V931" s="43" t="s">
        <v>18429</v>
      </c>
      <c r="W931" s="43" t="e">
        <f t="array" ref="W931">INDEX(Table6[#Data], MATCH(1, ISNUMBER(SEARCH(Transcripts[[#This Row],[RefSeq mRNA ID]], Table6['#name])), 0), 1)</f>
        <v>#N/A</v>
      </c>
      <c r="X931" s="43"/>
      <c r="Y931" s="43"/>
      <c r="Z931" t="s">
        <v>2799</v>
      </c>
      <c r="AA931" t="s">
        <v>2800</v>
      </c>
      <c r="AB931">
        <v>1092</v>
      </c>
      <c r="AC931" t="s">
        <v>2766</v>
      </c>
      <c r="AD931" t="s">
        <v>27</v>
      </c>
      <c r="AE931" t="s">
        <v>10576</v>
      </c>
      <c r="AH931" t="s">
        <v>19866</v>
      </c>
      <c r="AI931" t="s">
        <v>7443</v>
      </c>
      <c r="AJ931">
        <v>5890</v>
      </c>
    </row>
    <row r="932" spans="8:36" hidden="1" x14ac:dyDescent="0.3">
      <c r="H932" t="s">
        <v>2232</v>
      </c>
      <c r="I932" t="s">
        <v>2268</v>
      </c>
      <c r="L932">
        <v>897</v>
      </c>
      <c r="M932" t="s">
        <v>210</v>
      </c>
      <c r="N932" t="s">
        <v>2269</v>
      </c>
      <c r="Q932">
        <v>0</v>
      </c>
      <c r="R932" t="s">
        <v>96</v>
      </c>
      <c r="S932" t="s">
        <v>96</v>
      </c>
      <c r="T932" t="str">
        <f>IF(Transcripts[[#This Row],[List?]]="Y", Transcripts[[#This Row],[RefSeq mRNA ID]]&amp;IF(Transcripts[[#This Row],[Preferred?]]="Y", " (Preferred)", ""), "")</f>
        <v/>
      </c>
      <c r="V932" s="43" t="s">
        <v>18429</v>
      </c>
      <c r="W932" s="43" t="e">
        <f t="array" ref="W932">INDEX(Table6[#Data], MATCH(1, ISNUMBER(SEARCH(Transcripts[[#This Row],[RefSeq mRNA ID]], Table6['#name])), 0), 1)</f>
        <v>#N/A</v>
      </c>
      <c r="X932" s="43"/>
      <c r="Y932" s="43"/>
      <c r="Z932" t="s">
        <v>2790</v>
      </c>
      <c r="AA932" t="s">
        <v>2791</v>
      </c>
      <c r="AB932">
        <v>1389</v>
      </c>
      <c r="AC932" t="s">
        <v>2766</v>
      </c>
      <c r="AD932" t="s">
        <v>27</v>
      </c>
      <c r="AE932" t="s">
        <v>10577</v>
      </c>
      <c r="AH932" t="s">
        <v>19867</v>
      </c>
      <c r="AI932" t="s">
        <v>7443</v>
      </c>
      <c r="AJ932">
        <v>5890</v>
      </c>
    </row>
    <row r="933" spans="8:36" hidden="1" x14ac:dyDescent="0.3">
      <c r="H933" t="s">
        <v>2232</v>
      </c>
      <c r="I933" t="s">
        <v>2270</v>
      </c>
      <c r="L933">
        <v>665</v>
      </c>
      <c r="M933" t="s">
        <v>210</v>
      </c>
      <c r="N933" t="s">
        <v>2271</v>
      </c>
      <c r="Q933">
        <v>0</v>
      </c>
      <c r="R933" t="s">
        <v>96</v>
      </c>
      <c r="S933" t="s">
        <v>96</v>
      </c>
      <c r="T933" t="str">
        <f>IF(Transcripts[[#This Row],[List?]]="Y", Transcripts[[#This Row],[RefSeq mRNA ID]]&amp;IF(Transcripts[[#This Row],[Preferred?]]="Y", " (Preferred)", ""), "")</f>
        <v/>
      </c>
      <c r="V933" s="43" t="s">
        <v>18429</v>
      </c>
      <c r="W933" s="43" t="e">
        <f t="array" ref="W933">INDEX(Table6[#Data], MATCH(1, ISNUMBER(SEARCH(Transcripts[[#This Row],[RefSeq mRNA ID]], Table6['#name])), 0), 1)</f>
        <v>#N/A</v>
      </c>
      <c r="X933" s="43"/>
      <c r="Y933" s="43"/>
      <c r="Z933" t="s">
        <v>2779</v>
      </c>
      <c r="AA933" t="s">
        <v>2780</v>
      </c>
      <c r="AB933">
        <v>1461</v>
      </c>
      <c r="AC933" t="s">
        <v>2766</v>
      </c>
      <c r="AD933" t="s">
        <v>27</v>
      </c>
      <c r="AE933" t="s">
        <v>10578</v>
      </c>
      <c r="AH933" t="s">
        <v>19868</v>
      </c>
      <c r="AI933" t="s">
        <v>7443</v>
      </c>
      <c r="AJ933">
        <v>5890</v>
      </c>
    </row>
    <row r="934" spans="8:36" hidden="1" x14ac:dyDescent="0.3">
      <c r="H934" t="s">
        <v>2232</v>
      </c>
      <c r="I934" t="s">
        <v>2272</v>
      </c>
      <c r="L934">
        <v>310</v>
      </c>
      <c r="M934" t="s">
        <v>210</v>
      </c>
      <c r="N934" t="s">
        <v>2273</v>
      </c>
      <c r="Q934">
        <v>0</v>
      </c>
      <c r="R934" t="s">
        <v>96</v>
      </c>
      <c r="S934" t="s">
        <v>96</v>
      </c>
      <c r="T934" t="str">
        <f>IF(Transcripts[[#This Row],[List?]]="Y", Transcripts[[#This Row],[RefSeq mRNA ID]]&amp;IF(Transcripts[[#This Row],[Preferred?]]="Y", " (Preferred)", ""), "")</f>
        <v/>
      </c>
      <c r="V934" s="43" t="s">
        <v>18429</v>
      </c>
      <c r="W934" s="43" t="e">
        <f t="array" ref="W934">INDEX(Table6[#Data], MATCH(1, ISNUMBER(SEARCH(Transcripts[[#This Row],[RefSeq mRNA ID]], Table6['#name])), 0), 1)</f>
        <v>#N/A</v>
      </c>
      <c r="X934" s="43"/>
      <c r="Y934" s="43"/>
      <c r="Z934" t="s">
        <v>2783</v>
      </c>
      <c r="AA934" t="s">
        <v>2784</v>
      </c>
      <c r="AB934">
        <v>1392</v>
      </c>
      <c r="AC934" t="s">
        <v>2766</v>
      </c>
      <c r="AD934" t="s">
        <v>27</v>
      </c>
      <c r="AE934" t="s">
        <v>10579</v>
      </c>
      <c r="AH934" t="s">
        <v>19869</v>
      </c>
      <c r="AI934" t="s">
        <v>7443</v>
      </c>
      <c r="AJ934">
        <v>5890</v>
      </c>
    </row>
    <row r="935" spans="8:36" hidden="1" x14ac:dyDescent="0.3">
      <c r="H935" t="s">
        <v>2274</v>
      </c>
      <c r="I935" t="s">
        <v>2287</v>
      </c>
      <c r="J935" t="s">
        <v>2288</v>
      </c>
      <c r="L935">
        <v>3633</v>
      </c>
      <c r="M935" t="s">
        <v>27</v>
      </c>
      <c r="N935" t="s">
        <v>2289</v>
      </c>
      <c r="Q935">
        <v>2613</v>
      </c>
      <c r="R935" t="s">
        <v>96</v>
      </c>
      <c r="S935" t="s">
        <v>96</v>
      </c>
      <c r="T935" t="str">
        <f>IF(Transcripts[[#This Row],[List?]]="Y", Transcripts[[#This Row],[RefSeq mRNA ID]]&amp;IF(Transcripts[[#This Row],[Preferred?]]="Y", " (Preferred)", ""), "")</f>
        <v/>
      </c>
      <c r="V935" s="43" t="s">
        <v>18430</v>
      </c>
      <c r="W935" s="43" t="e">
        <f t="array" ref="W935">INDEX(Table6[#Data], MATCH(1, ISNUMBER(SEARCH(Transcripts[[#This Row],[RefSeq mRNA ID]], Table6['#name])), 0), 1)</f>
        <v>#N/A</v>
      </c>
      <c r="X935" s="43"/>
      <c r="Y935" s="43"/>
      <c r="Z935" t="s">
        <v>2806</v>
      </c>
      <c r="AA935" t="s">
        <v>2807</v>
      </c>
      <c r="AB935">
        <v>1164</v>
      </c>
      <c r="AC935" t="s">
        <v>2766</v>
      </c>
      <c r="AD935" t="s">
        <v>27</v>
      </c>
      <c r="AE935" t="s">
        <v>10580</v>
      </c>
      <c r="AH935" t="s">
        <v>19870</v>
      </c>
      <c r="AI935" t="s">
        <v>7443</v>
      </c>
      <c r="AJ935">
        <v>5890</v>
      </c>
    </row>
    <row r="936" spans="8:36" hidden="1" x14ac:dyDescent="0.3">
      <c r="H936" t="s">
        <v>2274</v>
      </c>
      <c r="I936" t="s">
        <v>2294</v>
      </c>
      <c r="J936" t="s">
        <v>2295</v>
      </c>
      <c r="K936" t="s">
        <v>19299</v>
      </c>
      <c r="L936">
        <v>3581</v>
      </c>
      <c r="M936" t="s">
        <v>27</v>
      </c>
      <c r="N936" t="s">
        <v>2296</v>
      </c>
      <c r="P936" t="s">
        <v>2297</v>
      </c>
      <c r="Q936">
        <v>2613</v>
      </c>
      <c r="R936" t="s">
        <v>96</v>
      </c>
      <c r="S936" t="s">
        <v>95</v>
      </c>
      <c r="T936" t="str">
        <f>IF(Transcripts[[#This Row],[List?]]="Y", Transcripts[[#This Row],[RefSeq mRNA ID]]&amp;IF(Transcripts[[#This Row],[Preferred?]]="Y", " (Preferred)", ""), "")</f>
        <v>NM_001005361.2</v>
      </c>
      <c r="V936" s="43" t="s">
        <v>18430</v>
      </c>
      <c r="W936" s="43" t="e">
        <f t="array" ref="W936">INDEX(Table6[#Data], MATCH(1, ISNUMBER(SEARCH(Transcripts[[#This Row],[RefSeq mRNA ID]], Table6['#name])), 0), 1)</f>
        <v>#N/A</v>
      </c>
      <c r="X936" s="43"/>
      <c r="Y936" s="43"/>
      <c r="Z936" t="s">
        <v>2803</v>
      </c>
      <c r="AA936" t="s">
        <v>2804</v>
      </c>
      <c r="AB936">
        <v>1461</v>
      </c>
      <c r="AC936" t="s">
        <v>2766</v>
      </c>
      <c r="AD936" t="s">
        <v>27</v>
      </c>
      <c r="AE936" t="s">
        <v>10581</v>
      </c>
      <c r="AH936" t="s">
        <v>19871</v>
      </c>
      <c r="AI936" t="s">
        <v>7443</v>
      </c>
      <c r="AJ936">
        <v>5890</v>
      </c>
    </row>
    <row r="937" spans="8:36" hidden="1" x14ac:dyDescent="0.3">
      <c r="H937" t="s">
        <v>2274</v>
      </c>
      <c r="I937" t="s">
        <v>2298</v>
      </c>
      <c r="J937" t="s">
        <v>2299</v>
      </c>
      <c r="K937" t="s">
        <v>19298</v>
      </c>
      <c r="L937">
        <v>3541</v>
      </c>
      <c r="M937" t="s">
        <v>27</v>
      </c>
      <c r="N937" t="s">
        <v>2300</v>
      </c>
      <c r="P937" t="s">
        <v>2301</v>
      </c>
      <c r="Q937">
        <v>2613</v>
      </c>
      <c r="R937" t="s">
        <v>95</v>
      </c>
      <c r="S937" t="s">
        <v>95</v>
      </c>
      <c r="T937" t="str">
        <f>IF(Transcripts[[#This Row],[List?]]="Y", Transcripts[[#This Row],[RefSeq mRNA ID]]&amp;IF(Transcripts[[#This Row],[Preferred?]]="Y", " (Preferred)", ""), "")</f>
        <v>NM_001005360.2 (Preferred)</v>
      </c>
      <c r="V937" s="43" t="s">
        <v>18430</v>
      </c>
      <c r="W937" s="43" t="e">
        <f t="array" ref="W937">INDEX(Table6[#Data], MATCH(1, ISNUMBER(SEARCH(Transcripts[[#This Row],[RefSeq mRNA ID]], Table6['#name])), 0), 1)</f>
        <v>#N/A</v>
      </c>
      <c r="X937" s="43"/>
      <c r="Y937" s="43"/>
      <c r="Z937" t="s">
        <v>2769</v>
      </c>
      <c r="AC937" t="s">
        <v>2766</v>
      </c>
      <c r="AD937" t="s">
        <v>27</v>
      </c>
      <c r="AE937" t="s">
        <v>2769</v>
      </c>
      <c r="AH937" t="s">
        <v>19872</v>
      </c>
      <c r="AI937" t="s">
        <v>7443</v>
      </c>
      <c r="AJ937">
        <v>5890</v>
      </c>
    </row>
    <row r="938" spans="8:36" hidden="1" x14ac:dyDescent="0.3">
      <c r="H938" t="s">
        <v>2274</v>
      </c>
      <c r="I938" t="s">
        <v>2306</v>
      </c>
      <c r="J938" t="s">
        <v>2307</v>
      </c>
      <c r="K938" t="s">
        <v>19301</v>
      </c>
      <c r="L938">
        <v>2774</v>
      </c>
      <c r="M938" t="s">
        <v>27</v>
      </c>
      <c r="N938" t="s">
        <v>2308</v>
      </c>
      <c r="P938" t="s">
        <v>2309</v>
      </c>
      <c r="Q938">
        <v>2610</v>
      </c>
      <c r="R938" t="s">
        <v>96</v>
      </c>
      <c r="S938" t="s">
        <v>95</v>
      </c>
      <c r="T938" t="str">
        <f>IF(Transcripts[[#This Row],[List?]]="Y", Transcripts[[#This Row],[RefSeq mRNA ID]]&amp;IF(Transcripts[[#This Row],[Preferred?]]="Y", " (Preferred)", ""), "")</f>
        <v>NM_001190716.1</v>
      </c>
      <c r="V938" s="43" t="s">
        <v>18430</v>
      </c>
      <c r="W938" s="43" t="e">
        <f t="array" ref="W938">INDEX(Table6[#Data], MATCH(1, ISNUMBER(SEARCH(Transcripts[[#This Row],[RefSeq mRNA ID]], Table6['#name])), 0), 1)</f>
        <v>#N/A</v>
      </c>
      <c r="X938" s="43"/>
      <c r="Y938" s="43"/>
      <c r="Z938" t="s">
        <v>2771</v>
      </c>
      <c r="AC938" t="s">
        <v>2766</v>
      </c>
      <c r="AD938" t="s">
        <v>27</v>
      </c>
      <c r="AE938" t="s">
        <v>2771</v>
      </c>
      <c r="AH938" t="s">
        <v>19873</v>
      </c>
      <c r="AI938" t="s">
        <v>7443</v>
      </c>
      <c r="AJ938">
        <v>5890</v>
      </c>
    </row>
    <row r="939" spans="8:36" hidden="1" x14ac:dyDescent="0.3">
      <c r="H939" t="s">
        <v>2274</v>
      </c>
      <c r="I939" t="s">
        <v>2290</v>
      </c>
      <c r="J939" t="s">
        <v>2291</v>
      </c>
      <c r="K939" t="s">
        <v>19302</v>
      </c>
      <c r="L939">
        <v>3588</v>
      </c>
      <c r="M939" t="s">
        <v>27</v>
      </c>
      <c r="N939" t="s">
        <v>2292</v>
      </c>
      <c r="P939" t="s">
        <v>2293</v>
      </c>
      <c r="Q939">
        <v>2601</v>
      </c>
      <c r="R939" t="s">
        <v>96</v>
      </c>
      <c r="S939" t="s">
        <v>95</v>
      </c>
      <c r="T939" t="str">
        <f>IF(Transcripts[[#This Row],[List?]]="Y", Transcripts[[#This Row],[RefSeq mRNA ID]]&amp;IF(Transcripts[[#This Row],[Preferred?]]="Y", " (Preferred)", ""), "")</f>
        <v>NM_004945.3</v>
      </c>
      <c r="V939" s="43" t="s">
        <v>18430</v>
      </c>
      <c r="W939" s="43" t="e">
        <f t="array" ref="W939">INDEX(Table6[#Data], MATCH(1, ISNUMBER(SEARCH(Transcripts[[#This Row],[RefSeq mRNA ID]], Table6['#name])), 0), 1)</f>
        <v>#N/A</v>
      </c>
      <c r="X939" s="43"/>
      <c r="Y939" s="43"/>
      <c r="Z939" t="s">
        <v>2813</v>
      </c>
      <c r="AC939" t="s">
        <v>2766</v>
      </c>
      <c r="AD939" t="s">
        <v>27</v>
      </c>
      <c r="AE939" t="s">
        <v>2813</v>
      </c>
      <c r="AH939" t="s">
        <v>19874</v>
      </c>
      <c r="AI939" t="s">
        <v>7443</v>
      </c>
      <c r="AJ939">
        <v>5890</v>
      </c>
    </row>
    <row r="940" spans="8:36" hidden="1" x14ac:dyDescent="0.3">
      <c r="H940" t="s">
        <v>2274</v>
      </c>
      <c r="I940" t="s">
        <v>2302</v>
      </c>
      <c r="J940" t="s">
        <v>2303</v>
      </c>
      <c r="K940" t="s">
        <v>19300</v>
      </c>
      <c r="L940">
        <v>3013</v>
      </c>
      <c r="M940" t="s">
        <v>27</v>
      </c>
      <c r="N940" t="s">
        <v>2304</v>
      </c>
      <c r="P940" t="s">
        <v>2305</v>
      </c>
      <c r="Q940">
        <v>2601</v>
      </c>
      <c r="R940" t="s">
        <v>96</v>
      </c>
      <c r="S940" t="s">
        <v>95</v>
      </c>
      <c r="T940" t="str">
        <f>IF(Transcripts[[#This Row],[List?]]="Y", Transcripts[[#This Row],[RefSeq mRNA ID]]&amp;IF(Transcripts[[#This Row],[Preferred?]]="Y", " (Preferred)", ""), "")</f>
        <v>NM_001005362.2</v>
      </c>
      <c r="V940" s="43" t="s">
        <v>18430</v>
      </c>
      <c r="W940" s="43" t="e">
        <f t="array" ref="W940">INDEX(Table6[#Data], MATCH(1, ISNUMBER(SEARCH(Transcripts[[#This Row],[RefSeq mRNA ID]], Table6['#name])), 0), 1)</f>
        <v>#N/A</v>
      </c>
      <c r="X940" s="43"/>
      <c r="Y940" s="43"/>
      <c r="Z940" t="s">
        <v>2773</v>
      </c>
      <c r="AC940" t="s">
        <v>2766</v>
      </c>
      <c r="AD940" t="s">
        <v>27</v>
      </c>
      <c r="AE940" t="s">
        <v>2773</v>
      </c>
      <c r="AH940" t="s">
        <v>19875</v>
      </c>
      <c r="AI940" t="s">
        <v>7503</v>
      </c>
      <c r="AJ940">
        <v>5889</v>
      </c>
    </row>
    <row r="941" spans="8:36" hidden="1" x14ac:dyDescent="0.3">
      <c r="H941" t="s">
        <v>2274</v>
      </c>
      <c r="I941" t="s">
        <v>2310</v>
      </c>
      <c r="J941" t="s">
        <v>2311</v>
      </c>
      <c r="L941">
        <v>868</v>
      </c>
      <c r="M941" t="s">
        <v>27</v>
      </c>
      <c r="N941" t="s">
        <v>2312</v>
      </c>
      <c r="Q941">
        <v>868</v>
      </c>
      <c r="R941" t="s">
        <v>96</v>
      </c>
      <c r="S941" t="s">
        <v>96</v>
      </c>
      <c r="T941" t="str">
        <f>IF(Transcripts[[#This Row],[List?]]="Y", Transcripts[[#This Row],[RefSeq mRNA ID]]&amp;IF(Transcripts[[#This Row],[Preferred?]]="Y", " (Preferred)", ""), "")</f>
        <v/>
      </c>
      <c r="V941" s="43" t="s">
        <v>18430</v>
      </c>
      <c r="W941" s="43" t="e">
        <f t="array" ref="W941">INDEX(Table6[#Data], MATCH(1, ISNUMBER(SEARCH(Transcripts[[#This Row],[RefSeq mRNA ID]], Table6['#name])), 0), 1)</f>
        <v>#N/A</v>
      </c>
      <c r="X941" s="43"/>
      <c r="Y941" s="43"/>
      <c r="Z941" t="s">
        <v>2767</v>
      </c>
      <c r="AC941" t="s">
        <v>2766</v>
      </c>
      <c r="AD941" t="s">
        <v>27</v>
      </c>
      <c r="AE941" t="s">
        <v>2767</v>
      </c>
      <c r="AH941" t="s">
        <v>19876</v>
      </c>
      <c r="AI941" t="s">
        <v>7503</v>
      </c>
      <c r="AJ941">
        <v>5889</v>
      </c>
    </row>
    <row r="942" spans="8:36" hidden="1" x14ac:dyDescent="0.3">
      <c r="H942" t="s">
        <v>2274</v>
      </c>
      <c r="I942" t="s">
        <v>2319</v>
      </c>
      <c r="J942" t="s">
        <v>2320</v>
      </c>
      <c r="L942">
        <v>538</v>
      </c>
      <c r="M942" t="s">
        <v>27</v>
      </c>
      <c r="N942" t="s">
        <v>2321</v>
      </c>
      <c r="Q942">
        <v>510</v>
      </c>
      <c r="R942" t="s">
        <v>96</v>
      </c>
      <c r="S942" t="s">
        <v>96</v>
      </c>
      <c r="T942" t="str">
        <f>IF(Transcripts[[#This Row],[List?]]="Y", Transcripts[[#This Row],[RefSeq mRNA ID]]&amp;IF(Transcripts[[#This Row],[Preferred?]]="Y", " (Preferred)", ""), "")</f>
        <v/>
      </c>
      <c r="V942" s="43" t="s">
        <v>18430</v>
      </c>
      <c r="W942" s="43" t="e">
        <f t="array" ref="W942">INDEX(Table6[#Data], MATCH(1, ISNUMBER(SEARCH(Transcripts[[#This Row],[RefSeq mRNA ID]], Table6['#name])), 0), 1)</f>
        <v>#N/A</v>
      </c>
      <c r="X942" s="43"/>
      <c r="Y942" s="43"/>
      <c r="Z942" t="s">
        <v>2775</v>
      </c>
      <c r="AA942" t="s">
        <v>2776</v>
      </c>
      <c r="AB942">
        <v>1389</v>
      </c>
      <c r="AC942" t="s">
        <v>2766</v>
      </c>
      <c r="AD942" t="s">
        <v>27</v>
      </c>
      <c r="AE942" t="s">
        <v>10582</v>
      </c>
      <c r="AH942" t="s">
        <v>19877</v>
      </c>
      <c r="AI942" t="s">
        <v>7503</v>
      </c>
      <c r="AJ942">
        <v>5889</v>
      </c>
    </row>
    <row r="943" spans="8:36" hidden="1" x14ac:dyDescent="0.3">
      <c r="H943" t="s">
        <v>2274</v>
      </c>
      <c r="I943" t="s">
        <v>2313</v>
      </c>
      <c r="J943" t="s">
        <v>2314</v>
      </c>
      <c r="L943">
        <v>565</v>
      </c>
      <c r="M943" t="s">
        <v>27</v>
      </c>
      <c r="N943" t="s">
        <v>2315</v>
      </c>
      <c r="Q943">
        <v>413</v>
      </c>
      <c r="R943" t="s">
        <v>96</v>
      </c>
      <c r="S943" t="s">
        <v>96</v>
      </c>
      <c r="T943" t="str">
        <f>IF(Transcripts[[#This Row],[List?]]="Y", Transcripts[[#This Row],[RefSeq mRNA ID]]&amp;IF(Transcripts[[#This Row],[Preferred?]]="Y", " (Preferred)", ""), "")</f>
        <v/>
      </c>
      <c r="V943" s="43" t="s">
        <v>18430</v>
      </c>
      <c r="W943" s="43" t="e">
        <f t="array" ref="W943">INDEX(Table6[#Data], MATCH(1, ISNUMBER(SEARCH(Transcripts[[#This Row],[RefSeq mRNA ID]], Table6['#name])), 0), 1)</f>
        <v>#N/A</v>
      </c>
      <c r="X943" s="43"/>
      <c r="Y943" s="43"/>
      <c r="Z943" t="s">
        <v>2810</v>
      </c>
      <c r="AA943" t="s">
        <v>2811</v>
      </c>
      <c r="AB943">
        <v>516</v>
      </c>
      <c r="AC943" t="s">
        <v>2766</v>
      </c>
      <c r="AD943" t="s">
        <v>27</v>
      </c>
      <c r="AE943" t="s">
        <v>10583</v>
      </c>
      <c r="AH943" t="s">
        <v>19878</v>
      </c>
      <c r="AI943" t="s">
        <v>7503</v>
      </c>
      <c r="AJ943">
        <v>5889</v>
      </c>
    </row>
    <row r="944" spans="8:36" hidden="1" x14ac:dyDescent="0.3">
      <c r="H944" t="s">
        <v>2274</v>
      </c>
      <c r="I944" t="s">
        <v>2316</v>
      </c>
      <c r="J944" t="s">
        <v>2317</v>
      </c>
      <c r="L944">
        <v>551</v>
      </c>
      <c r="M944" t="s">
        <v>27</v>
      </c>
      <c r="N944" t="s">
        <v>2318</v>
      </c>
      <c r="Q944">
        <v>152</v>
      </c>
      <c r="R944" t="s">
        <v>96</v>
      </c>
      <c r="S944" t="s">
        <v>96</v>
      </c>
      <c r="T944" t="str">
        <f>IF(Transcripts[[#This Row],[List?]]="Y", Transcripts[[#This Row],[RefSeq mRNA ID]]&amp;IF(Transcripts[[#This Row],[Preferred?]]="Y", " (Preferred)", ""), "")</f>
        <v/>
      </c>
      <c r="V944" s="43" t="s">
        <v>18430</v>
      </c>
      <c r="W944" s="43" t="e">
        <f t="array" ref="W944">INDEX(Table6[#Data], MATCH(1, ISNUMBER(SEARCH(Transcripts[[#This Row],[RefSeq mRNA ID]], Table6['#name])), 0), 1)</f>
        <v>#N/A</v>
      </c>
      <c r="X944" s="43"/>
      <c r="Y944" s="43"/>
      <c r="Z944" t="s">
        <v>1395</v>
      </c>
      <c r="AA944" t="s">
        <v>1396</v>
      </c>
      <c r="AB944">
        <v>471</v>
      </c>
      <c r="AC944" t="s">
        <v>1381</v>
      </c>
      <c r="AD944" t="s">
        <v>27</v>
      </c>
      <c r="AE944" t="s">
        <v>10584</v>
      </c>
      <c r="AH944" t="s">
        <v>19879</v>
      </c>
      <c r="AI944" t="s">
        <v>7552</v>
      </c>
      <c r="AJ944">
        <v>5892</v>
      </c>
    </row>
    <row r="945" spans="8:36" hidden="1" x14ac:dyDescent="0.3">
      <c r="H945" t="s">
        <v>2274</v>
      </c>
      <c r="I945" t="s">
        <v>2275</v>
      </c>
      <c r="L945">
        <v>597</v>
      </c>
      <c r="M945" t="s">
        <v>193</v>
      </c>
      <c r="N945" t="s">
        <v>2276</v>
      </c>
      <c r="P945" t="s">
        <v>98</v>
      </c>
      <c r="Q945">
        <v>0</v>
      </c>
      <c r="R945" t="s">
        <v>96</v>
      </c>
      <c r="S945" t="s">
        <v>96</v>
      </c>
      <c r="T945" t="str">
        <f>IF(Transcripts[[#This Row],[List?]]="Y", Transcripts[[#This Row],[RefSeq mRNA ID]]&amp;IF(Transcripts[[#This Row],[Preferred?]]="Y", " (Preferred)", ""), "")</f>
        <v/>
      </c>
      <c r="V945" s="43" t="s">
        <v>18430</v>
      </c>
      <c r="W945" s="43" t="e">
        <f t="array" ref="W945">INDEX(Table6[#Data], MATCH(1, ISNUMBER(SEARCH(Transcripts[[#This Row],[RefSeq mRNA ID]], Table6['#name])), 0), 1)</f>
        <v>#N/A</v>
      </c>
      <c r="X945" s="43"/>
      <c r="Y945" s="43"/>
      <c r="Z945" t="s">
        <v>1391</v>
      </c>
      <c r="AA945" t="s">
        <v>1392</v>
      </c>
      <c r="AB945">
        <v>399</v>
      </c>
      <c r="AC945" t="s">
        <v>1381</v>
      </c>
      <c r="AD945" t="s">
        <v>27</v>
      </c>
      <c r="AE945" t="s">
        <v>10585</v>
      </c>
      <c r="AH945" t="s">
        <v>19880</v>
      </c>
      <c r="AI945" t="s">
        <v>7552</v>
      </c>
      <c r="AJ945">
        <v>5892</v>
      </c>
    </row>
    <row r="946" spans="8:36" hidden="1" x14ac:dyDescent="0.3">
      <c r="H946" t="s">
        <v>2274</v>
      </c>
      <c r="I946" t="s">
        <v>2277</v>
      </c>
      <c r="L946">
        <v>576</v>
      </c>
      <c r="M946" t="s">
        <v>193</v>
      </c>
      <c r="N946" t="s">
        <v>2278</v>
      </c>
      <c r="P946" t="s">
        <v>98</v>
      </c>
      <c r="Q946">
        <v>0</v>
      </c>
      <c r="R946" t="s">
        <v>96</v>
      </c>
      <c r="S946" t="s">
        <v>96</v>
      </c>
      <c r="T946" t="str">
        <f>IF(Transcripts[[#This Row],[List?]]="Y", Transcripts[[#This Row],[RefSeq mRNA ID]]&amp;IF(Transcripts[[#This Row],[Preferred?]]="Y", " (Preferred)", ""), "")</f>
        <v/>
      </c>
      <c r="V946" s="43" t="s">
        <v>18430</v>
      </c>
      <c r="W946" s="43" t="e">
        <f t="array" ref="W946">INDEX(Table6[#Data], MATCH(1, ISNUMBER(SEARCH(Transcripts[[#This Row],[RefSeq mRNA ID]], Table6['#name])), 0), 1)</f>
        <v>#N/A</v>
      </c>
      <c r="X946" s="43"/>
      <c r="Y946" s="43"/>
      <c r="Z946" t="s">
        <v>1422</v>
      </c>
      <c r="AA946" t="s">
        <v>1423</v>
      </c>
      <c r="AB946">
        <v>417</v>
      </c>
      <c r="AC946" t="s">
        <v>1381</v>
      </c>
      <c r="AD946" t="s">
        <v>27</v>
      </c>
      <c r="AE946" t="s">
        <v>10586</v>
      </c>
      <c r="AH946" t="s">
        <v>19881</v>
      </c>
      <c r="AI946" t="s">
        <v>7552</v>
      </c>
      <c r="AJ946">
        <v>5892</v>
      </c>
    </row>
    <row r="947" spans="8:36" hidden="1" x14ac:dyDescent="0.3">
      <c r="H947" t="s">
        <v>2274</v>
      </c>
      <c r="I947" t="s">
        <v>2279</v>
      </c>
      <c r="L947">
        <v>573</v>
      </c>
      <c r="M947" t="s">
        <v>193</v>
      </c>
      <c r="N947" t="s">
        <v>2280</v>
      </c>
      <c r="P947" t="s">
        <v>98</v>
      </c>
      <c r="Q947">
        <v>0</v>
      </c>
      <c r="R947" t="s">
        <v>96</v>
      </c>
      <c r="S947" t="s">
        <v>96</v>
      </c>
      <c r="T947" t="str">
        <f>IF(Transcripts[[#This Row],[List?]]="Y", Transcripts[[#This Row],[RefSeq mRNA ID]]&amp;IF(Transcripts[[#This Row],[Preferred?]]="Y", " (Preferred)", ""), "")</f>
        <v/>
      </c>
      <c r="V947" s="43" t="s">
        <v>18430</v>
      </c>
      <c r="W947" s="43" t="e">
        <f t="array" ref="W947">INDEX(Table6[#Data], MATCH(1, ISNUMBER(SEARCH(Transcripts[[#This Row],[RefSeq mRNA ID]], Table6['#name])), 0), 1)</f>
        <v>#N/A</v>
      </c>
      <c r="X947" s="43"/>
      <c r="Y947" s="43"/>
      <c r="Z947" t="s">
        <v>1419</v>
      </c>
      <c r="AA947" t="s">
        <v>1420</v>
      </c>
      <c r="AB947">
        <v>318</v>
      </c>
      <c r="AC947" t="s">
        <v>1381</v>
      </c>
      <c r="AD947" t="s">
        <v>27</v>
      </c>
      <c r="AE947" t="s">
        <v>10587</v>
      </c>
      <c r="AH947" t="s">
        <v>19882</v>
      </c>
      <c r="AI947" t="s">
        <v>7552</v>
      </c>
      <c r="AJ947">
        <v>5892</v>
      </c>
    </row>
    <row r="948" spans="8:36" hidden="1" x14ac:dyDescent="0.3">
      <c r="H948" t="s">
        <v>2274</v>
      </c>
      <c r="I948" t="s">
        <v>2281</v>
      </c>
      <c r="L948">
        <v>547</v>
      </c>
      <c r="M948" t="s">
        <v>193</v>
      </c>
      <c r="N948" t="s">
        <v>2282</v>
      </c>
      <c r="P948" t="s">
        <v>98</v>
      </c>
      <c r="Q948">
        <v>0</v>
      </c>
      <c r="R948" t="s">
        <v>96</v>
      </c>
      <c r="S948" t="s">
        <v>96</v>
      </c>
      <c r="T948" t="str">
        <f>IF(Transcripts[[#This Row],[List?]]="Y", Transcripts[[#This Row],[RefSeq mRNA ID]]&amp;IF(Transcripts[[#This Row],[Preferred?]]="Y", " (Preferred)", ""), "")</f>
        <v/>
      </c>
      <c r="V948" s="43" t="s">
        <v>18430</v>
      </c>
      <c r="W948" s="43" t="e">
        <f t="array" ref="W948">INDEX(Table6[#Data], MATCH(1, ISNUMBER(SEARCH(Transcripts[[#This Row],[RefSeq mRNA ID]], Table6['#name])), 0), 1)</f>
        <v>#N/A</v>
      </c>
      <c r="X948" s="43"/>
      <c r="Y948" s="43"/>
      <c r="Z948" t="s">
        <v>1413</v>
      </c>
      <c r="AA948" t="s">
        <v>1414</v>
      </c>
      <c r="AB948">
        <v>399</v>
      </c>
      <c r="AC948" t="s">
        <v>1381</v>
      </c>
      <c r="AD948" t="s">
        <v>27</v>
      </c>
      <c r="AE948" t="s">
        <v>10588</v>
      </c>
      <c r="AH948" t="s">
        <v>19883</v>
      </c>
      <c r="AI948" t="s">
        <v>7552</v>
      </c>
      <c r="AJ948">
        <v>5892</v>
      </c>
    </row>
    <row r="949" spans="8:36" hidden="1" x14ac:dyDescent="0.3">
      <c r="H949" t="s">
        <v>2274</v>
      </c>
      <c r="I949" t="s">
        <v>2283</v>
      </c>
      <c r="L949">
        <v>536</v>
      </c>
      <c r="M949" t="s">
        <v>193</v>
      </c>
      <c r="N949" t="s">
        <v>2284</v>
      </c>
      <c r="P949" t="s">
        <v>98</v>
      </c>
      <c r="Q949">
        <v>0</v>
      </c>
      <c r="R949" t="s">
        <v>96</v>
      </c>
      <c r="S949" t="s">
        <v>96</v>
      </c>
      <c r="T949" t="str">
        <f>IF(Transcripts[[#This Row],[List?]]="Y", Transcripts[[#This Row],[RefSeq mRNA ID]]&amp;IF(Transcripts[[#This Row],[Preferred?]]="Y", " (Preferred)", ""), "")</f>
        <v/>
      </c>
      <c r="V949" s="43" t="s">
        <v>18430</v>
      </c>
      <c r="W949" s="43" t="e">
        <f t="array" ref="W949">INDEX(Table6[#Data], MATCH(1, ISNUMBER(SEARCH(Transcripts[[#This Row],[RefSeq mRNA ID]], Table6['#name])), 0), 1)</f>
        <v>#N/A</v>
      </c>
      <c r="X949" s="43"/>
      <c r="Y949" s="43"/>
      <c r="Z949" t="s">
        <v>1409</v>
      </c>
      <c r="AA949" t="s">
        <v>1410</v>
      </c>
      <c r="AB949">
        <v>504</v>
      </c>
      <c r="AC949" t="s">
        <v>1381</v>
      </c>
      <c r="AD949" t="s">
        <v>27</v>
      </c>
      <c r="AE949" t="s">
        <v>10589</v>
      </c>
      <c r="AH949" t="s">
        <v>19884</v>
      </c>
      <c r="AI949" t="s">
        <v>7627</v>
      </c>
      <c r="AJ949">
        <v>8438</v>
      </c>
    </row>
    <row r="950" spans="8:36" hidden="1" x14ac:dyDescent="0.3">
      <c r="H950" t="s">
        <v>2274</v>
      </c>
      <c r="I950" t="s">
        <v>2285</v>
      </c>
      <c r="L950">
        <v>530</v>
      </c>
      <c r="M950" t="s">
        <v>193</v>
      </c>
      <c r="N950" t="s">
        <v>2286</v>
      </c>
      <c r="P950" t="s">
        <v>98</v>
      </c>
      <c r="Q950">
        <v>0</v>
      </c>
      <c r="R950" t="s">
        <v>96</v>
      </c>
      <c r="S950" t="s">
        <v>96</v>
      </c>
      <c r="T950" t="str">
        <f>IF(Transcripts[[#This Row],[List?]]="Y", Transcripts[[#This Row],[RefSeq mRNA ID]]&amp;IF(Transcripts[[#This Row],[Preferred?]]="Y", " (Preferred)", ""), "")</f>
        <v/>
      </c>
      <c r="V950" s="43" t="s">
        <v>18430</v>
      </c>
      <c r="W950" s="43" t="e">
        <f t="array" ref="W950">INDEX(Table6[#Data], MATCH(1, ISNUMBER(SEARCH(Transcripts[[#This Row],[RefSeq mRNA ID]], Table6['#name])), 0), 1)</f>
        <v>#N/A</v>
      </c>
      <c r="X950" s="43"/>
      <c r="Y950" s="43"/>
      <c r="Z950" t="s">
        <v>1406</v>
      </c>
      <c r="AA950" t="s">
        <v>1407</v>
      </c>
      <c r="AB950">
        <v>318</v>
      </c>
      <c r="AC950" t="s">
        <v>1381</v>
      </c>
      <c r="AD950" t="s">
        <v>27</v>
      </c>
      <c r="AE950" t="s">
        <v>10590</v>
      </c>
      <c r="AH950" t="s">
        <v>19885</v>
      </c>
      <c r="AI950" t="s">
        <v>7627</v>
      </c>
      <c r="AJ950">
        <v>8438</v>
      </c>
    </row>
    <row r="951" spans="8:36" hidden="1" x14ac:dyDescent="0.3">
      <c r="H951" t="s">
        <v>2274</v>
      </c>
      <c r="I951" t="s">
        <v>2322</v>
      </c>
      <c r="L951">
        <v>5651</v>
      </c>
      <c r="M951" t="s">
        <v>210</v>
      </c>
      <c r="N951" t="s">
        <v>2323</v>
      </c>
      <c r="P951" t="s">
        <v>98</v>
      </c>
      <c r="Q951">
        <v>0</v>
      </c>
      <c r="R951" t="s">
        <v>96</v>
      </c>
      <c r="S951" t="s">
        <v>96</v>
      </c>
      <c r="T951" t="str">
        <f>IF(Transcripts[[#This Row],[List?]]="Y", Transcripts[[#This Row],[RefSeq mRNA ID]]&amp;IF(Transcripts[[#This Row],[Preferred?]]="Y", " (Preferred)", ""), "")</f>
        <v/>
      </c>
      <c r="V951" s="43" t="s">
        <v>18430</v>
      </c>
      <c r="W951" s="43" t="e">
        <f t="array" ref="W951">INDEX(Table6[#Data], MATCH(1, ISNUMBER(SEARCH(Transcripts[[#This Row],[RefSeq mRNA ID]], Table6['#name])), 0), 1)</f>
        <v>#N/A</v>
      </c>
      <c r="X951" s="43"/>
      <c r="Y951" s="43"/>
      <c r="Z951" t="s">
        <v>1382</v>
      </c>
      <c r="AA951" t="s">
        <v>1383</v>
      </c>
      <c r="AB951">
        <v>351</v>
      </c>
      <c r="AC951" t="s">
        <v>1381</v>
      </c>
      <c r="AD951" t="s">
        <v>27</v>
      </c>
      <c r="AE951" t="s">
        <v>10591</v>
      </c>
      <c r="AH951" t="s">
        <v>19886</v>
      </c>
      <c r="AI951" t="s">
        <v>7657</v>
      </c>
      <c r="AJ951">
        <v>5894</v>
      </c>
    </row>
    <row r="952" spans="8:36" hidden="1" x14ac:dyDescent="0.3">
      <c r="H952" t="s">
        <v>2274</v>
      </c>
      <c r="I952" t="s">
        <v>2324</v>
      </c>
      <c r="L952">
        <v>4299</v>
      </c>
      <c r="M952" t="s">
        <v>210</v>
      </c>
      <c r="N952" t="s">
        <v>2325</v>
      </c>
      <c r="P952" t="s">
        <v>98</v>
      </c>
      <c r="Q952">
        <v>0</v>
      </c>
      <c r="R952" t="s">
        <v>96</v>
      </c>
      <c r="S952" t="s">
        <v>96</v>
      </c>
      <c r="T952" t="str">
        <f>IF(Transcripts[[#This Row],[List?]]="Y", Transcripts[[#This Row],[RefSeq mRNA ID]]&amp;IF(Transcripts[[#This Row],[Preferred?]]="Y", " (Preferred)", ""), "")</f>
        <v/>
      </c>
      <c r="V952" s="43" t="s">
        <v>18430</v>
      </c>
      <c r="W952" s="43" t="e">
        <f t="array" ref="W952">INDEX(Table6[#Data], MATCH(1, ISNUMBER(SEARCH(Transcripts[[#This Row],[RefSeq mRNA ID]], Table6['#name])), 0), 1)</f>
        <v>#N/A</v>
      </c>
      <c r="X952" s="43"/>
      <c r="Y952" s="43"/>
      <c r="Z952" t="s">
        <v>1403</v>
      </c>
      <c r="AA952" t="s">
        <v>1404</v>
      </c>
      <c r="AB952">
        <v>318</v>
      </c>
      <c r="AC952" t="s">
        <v>1381</v>
      </c>
      <c r="AD952" t="s">
        <v>27</v>
      </c>
      <c r="AE952" t="s">
        <v>10592</v>
      </c>
      <c r="AH952" t="s">
        <v>19887</v>
      </c>
      <c r="AI952" t="s">
        <v>118</v>
      </c>
      <c r="AJ952">
        <v>5925</v>
      </c>
    </row>
    <row r="953" spans="8:36" hidden="1" x14ac:dyDescent="0.3">
      <c r="H953" t="s">
        <v>2274</v>
      </c>
      <c r="I953" t="s">
        <v>2326</v>
      </c>
      <c r="L953">
        <v>2507</v>
      </c>
      <c r="M953" t="s">
        <v>210</v>
      </c>
      <c r="N953" t="s">
        <v>2327</v>
      </c>
      <c r="P953" t="s">
        <v>98</v>
      </c>
      <c r="Q953">
        <v>0</v>
      </c>
      <c r="R953" t="s">
        <v>96</v>
      </c>
      <c r="S953" t="s">
        <v>96</v>
      </c>
      <c r="T953" t="str">
        <f>IF(Transcripts[[#This Row],[List?]]="Y", Transcripts[[#This Row],[RefSeq mRNA ID]]&amp;IF(Transcripts[[#This Row],[Preferred?]]="Y", " (Preferred)", ""), "")</f>
        <v/>
      </c>
      <c r="V953" s="43" t="s">
        <v>18430</v>
      </c>
      <c r="W953" s="43" t="e">
        <f t="array" ref="W953">INDEX(Table6[#Data], MATCH(1, ISNUMBER(SEARCH(Transcripts[[#This Row],[RefSeq mRNA ID]], Table6['#name])), 0), 1)</f>
        <v>#N/A</v>
      </c>
      <c r="X953" s="43"/>
      <c r="Y953" s="43"/>
      <c r="Z953" t="s">
        <v>1428</v>
      </c>
      <c r="AA953" t="s">
        <v>1429</v>
      </c>
      <c r="AB953">
        <v>366</v>
      </c>
      <c r="AC953" t="s">
        <v>1381</v>
      </c>
      <c r="AD953" t="s">
        <v>27</v>
      </c>
      <c r="AE953" t="s">
        <v>10593</v>
      </c>
      <c r="AH953" t="s">
        <v>19888</v>
      </c>
      <c r="AI953" t="s">
        <v>99</v>
      </c>
      <c r="AJ953">
        <v>5649</v>
      </c>
    </row>
    <row r="954" spans="8:36" hidden="1" x14ac:dyDescent="0.3">
      <c r="H954" t="s">
        <v>2274</v>
      </c>
      <c r="I954" t="s">
        <v>2328</v>
      </c>
      <c r="L954">
        <v>863</v>
      </c>
      <c r="M954" t="s">
        <v>210</v>
      </c>
      <c r="N954" t="s">
        <v>2329</v>
      </c>
      <c r="P954" t="s">
        <v>98</v>
      </c>
      <c r="Q954">
        <v>0</v>
      </c>
      <c r="R954" t="s">
        <v>96</v>
      </c>
      <c r="S954" t="s">
        <v>96</v>
      </c>
      <c r="T954" t="str">
        <f>IF(Transcripts[[#This Row],[List?]]="Y", Transcripts[[#This Row],[RefSeq mRNA ID]]&amp;IF(Transcripts[[#This Row],[Preferred?]]="Y", " (Preferred)", ""), "")</f>
        <v/>
      </c>
      <c r="V954" s="43" t="s">
        <v>18430</v>
      </c>
      <c r="W954" s="43" t="e">
        <f t="array" ref="W954">INDEX(Table6[#Data], MATCH(1, ISNUMBER(SEARCH(Transcripts[[#This Row],[RefSeq mRNA ID]], Table6['#name])), 0), 1)</f>
        <v>#N/A</v>
      </c>
      <c r="X954" s="43"/>
      <c r="Y954" s="43"/>
      <c r="Z954" t="s">
        <v>1389</v>
      </c>
      <c r="AC954" t="s">
        <v>1381</v>
      </c>
      <c r="AD954" t="s">
        <v>27</v>
      </c>
      <c r="AE954" t="s">
        <v>1389</v>
      </c>
      <c r="AH954" t="s">
        <v>19889</v>
      </c>
      <c r="AI954" t="s">
        <v>99</v>
      </c>
      <c r="AJ954">
        <v>5649</v>
      </c>
    </row>
    <row r="955" spans="8:36" hidden="1" x14ac:dyDescent="0.3">
      <c r="H955" t="s">
        <v>2274</v>
      </c>
      <c r="I955" t="s">
        <v>2330</v>
      </c>
      <c r="L955">
        <v>561</v>
      </c>
      <c r="M955" t="s">
        <v>210</v>
      </c>
      <c r="N955" t="s">
        <v>2331</v>
      </c>
      <c r="P955" t="s">
        <v>98</v>
      </c>
      <c r="Q955">
        <v>0</v>
      </c>
      <c r="R955" t="s">
        <v>96</v>
      </c>
      <c r="S955" t="s">
        <v>96</v>
      </c>
      <c r="T955" t="str">
        <f>IF(Transcripts[[#This Row],[List?]]="Y", Transcripts[[#This Row],[RefSeq mRNA ID]]&amp;IF(Transcripts[[#This Row],[Preferred?]]="Y", " (Preferred)", ""), "")</f>
        <v/>
      </c>
      <c r="V955" s="43" t="s">
        <v>18430</v>
      </c>
      <c r="W955" s="43" t="e">
        <f t="array" ref="W955">INDEX(Table6[#Data], MATCH(1, ISNUMBER(SEARCH(Transcripts[[#This Row],[RefSeq mRNA ID]], Table6['#name])), 0), 1)</f>
        <v>#N/A</v>
      </c>
      <c r="X955" s="43"/>
      <c r="Y955" s="43"/>
      <c r="Z955" t="s">
        <v>1387</v>
      </c>
      <c r="AC955" t="s">
        <v>1381</v>
      </c>
      <c r="AD955" t="s">
        <v>27</v>
      </c>
      <c r="AE955" t="s">
        <v>1387</v>
      </c>
      <c r="AH955" t="s">
        <v>19890</v>
      </c>
      <c r="AI955" t="s">
        <v>7731</v>
      </c>
      <c r="AJ955">
        <v>5979</v>
      </c>
    </row>
    <row r="956" spans="8:36" hidden="1" x14ac:dyDescent="0.3">
      <c r="H956" t="s">
        <v>2274</v>
      </c>
      <c r="I956" t="s">
        <v>2332</v>
      </c>
      <c r="L956">
        <v>498</v>
      </c>
      <c r="M956" t="s">
        <v>210</v>
      </c>
      <c r="N956" t="s">
        <v>2333</v>
      </c>
      <c r="P956" t="s">
        <v>98</v>
      </c>
      <c r="Q956">
        <v>0</v>
      </c>
      <c r="R956" t="s">
        <v>96</v>
      </c>
      <c r="S956" t="s">
        <v>96</v>
      </c>
      <c r="T956" t="str">
        <f>IF(Transcripts[[#This Row],[List?]]="Y", Transcripts[[#This Row],[RefSeq mRNA ID]]&amp;IF(Transcripts[[#This Row],[Preferred?]]="Y", " (Preferred)", ""), "")</f>
        <v/>
      </c>
      <c r="V956" s="43" t="s">
        <v>18430</v>
      </c>
      <c r="W956" s="43" t="e">
        <f t="array" ref="W956">INDEX(Table6[#Data], MATCH(1, ISNUMBER(SEARCH(Transcripts[[#This Row],[RefSeq mRNA ID]], Table6['#name])), 0), 1)</f>
        <v>#N/A</v>
      </c>
      <c r="X956" s="43"/>
      <c r="Y956" s="43"/>
      <c r="Z956" t="s">
        <v>1425</v>
      </c>
      <c r="AA956" t="s">
        <v>1426</v>
      </c>
      <c r="AB956">
        <v>315</v>
      </c>
      <c r="AC956" t="s">
        <v>1381</v>
      </c>
      <c r="AD956" t="s">
        <v>27</v>
      </c>
      <c r="AE956" t="s">
        <v>10594</v>
      </c>
      <c r="AH956" t="s">
        <v>19891</v>
      </c>
      <c r="AI956" t="s">
        <v>7731</v>
      </c>
      <c r="AJ956">
        <v>5979</v>
      </c>
    </row>
    <row r="957" spans="8:36" hidden="1" x14ac:dyDescent="0.3">
      <c r="H957" t="s">
        <v>2274</v>
      </c>
      <c r="I957" t="s">
        <v>2334</v>
      </c>
      <c r="L957">
        <v>312</v>
      </c>
      <c r="M957" t="s">
        <v>210</v>
      </c>
      <c r="N957" t="s">
        <v>2335</v>
      </c>
      <c r="P957" t="s">
        <v>98</v>
      </c>
      <c r="Q957">
        <v>0</v>
      </c>
      <c r="R957" t="s">
        <v>96</v>
      </c>
      <c r="S957" t="s">
        <v>96</v>
      </c>
      <c r="T957" t="str">
        <f>IF(Transcripts[[#This Row],[List?]]="Y", Transcripts[[#This Row],[RefSeq mRNA ID]]&amp;IF(Transcripts[[#This Row],[Preferred?]]="Y", " (Preferred)", ""), "")</f>
        <v/>
      </c>
      <c r="V957" s="43" t="s">
        <v>18430</v>
      </c>
      <c r="W957" s="43" t="e">
        <f t="array" ref="W957">INDEX(Table6[#Data], MATCH(1, ISNUMBER(SEARCH(Transcripts[[#This Row],[RefSeq mRNA ID]], Table6['#name])), 0), 1)</f>
        <v>#N/A</v>
      </c>
      <c r="X957" s="43"/>
      <c r="Y957" s="43"/>
      <c r="Z957" t="s">
        <v>1385</v>
      </c>
      <c r="AC957" t="s">
        <v>1381</v>
      </c>
      <c r="AD957" t="s">
        <v>27</v>
      </c>
      <c r="AE957" t="s">
        <v>1385</v>
      </c>
      <c r="AH957" t="s">
        <v>19892</v>
      </c>
      <c r="AI957" t="s">
        <v>7745</v>
      </c>
      <c r="AJ957">
        <v>6009</v>
      </c>
    </row>
    <row r="958" spans="8:36" hidden="1" x14ac:dyDescent="0.3">
      <c r="H958" t="s">
        <v>147</v>
      </c>
      <c r="I958" t="s">
        <v>2363</v>
      </c>
      <c r="J958" t="s">
        <v>2364</v>
      </c>
      <c r="K958" t="s">
        <v>20254</v>
      </c>
      <c r="L958">
        <v>5206</v>
      </c>
      <c r="M958" t="s">
        <v>27</v>
      </c>
      <c r="N958" t="s">
        <v>2365</v>
      </c>
      <c r="O958" t="s">
        <v>2362</v>
      </c>
      <c r="P958" t="s">
        <v>2366</v>
      </c>
      <c r="Q958">
        <v>4899</v>
      </c>
      <c r="R958" t="s">
        <v>96</v>
      </c>
      <c r="S958" t="s">
        <v>95</v>
      </c>
      <c r="T958" t="str">
        <f>IF(Transcripts[[#This Row],[List?]]="Y", Transcripts[[#This Row],[RefSeq mRNA ID]]&amp;IF(Transcripts[[#This Row],[Preferred?]]="Y", " (Preferred)", ""), "")</f>
        <v>NM_001130823.3</v>
      </c>
      <c r="V958" s="43" t="s">
        <v>18431</v>
      </c>
      <c r="W958" s="43" t="e">
        <f t="array" ref="W958">INDEX(Table6[#Data], MATCH(1, ISNUMBER(SEARCH(Transcripts[[#This Row],[RefSeq mRNA ID]], Table6['#name])), 0), 1)</f>
        <v>#N/A</v>
      </c>
      <c r="X958" s="43"/>
      <c r="Y958" s="43"/>
      <c r="Z958" t="s">
        <v>1431</v>
      </c>
      <c r="AC958" t="s">
        <v>1381</v>
      </c>
      <c r="AD958" t="s">
        <v>27</v>
      </c>
      <c r="AE958" t="s">
        <v>1431</v>
      </c>
      <c r="AH958" t="s">
        <v>19893</v>
      </c>
      <c r="AI958" t="s">
        <v>7766</v>
      </c>
      <c r="AJ958">
        <v>387</v>
      </c>
    </row>
    <row r="959" spans="8:36" hidden="1" x14ac:dyDescent="0.3">
      <c r="H959" t="s">
        <v>147</v>
      </c>
      <c r="I959" t="s">
        <v>2356</v>
      </c>
      <c r="J959" t="s">
        <v>2357</v>
      </c>
      <c r="K959" t="s">
        <v>19306</v>
      </c>
      <c r="L959">
        <v>5408</v>
      </c>
      <c r="M959" t="s">
        <v>27</v>
      </c>
      <c r="N959" t="s">
        <v>2358</v>
      </c>
      <c r="P959" t="s">
        <v>2359</v>
      </c>
      <c r="Q959">
        <v>4851</v>
      </c>
      <c r="R959" t="s">
        <v>95</v>
      </c>
      <c r="S959" t="s">
        <v>95</v>
      </c>
      <c r="T959" t="str">
        <f>IF(Transcripts[[#This Row],[List?]]="Y", Transcripts[[#This Row],[RefSeq mRNA ID]]&amp;IF(Transcripts[[#This Row],[Preferred?]]="Y", " (Preferred)", ""), "")</f>
        <v>NM_001379.3 (Preferred)</v>
      </c>
      <c r="V959" s="43" t="s">
        <v>18431</v>
      </c>
      <c r="W959" s="43" t="e">
        <f t="array" ref="W959">INDEX(Table6[#Data], MATCH(1, ISNUMBER(SEARCH(Transcripts[[#This Row],[RefSeq mRNA ID]], Table6['#name])), 0), 1)</f>
        <v>#N/A</v>
      </c>
      <c r="X959" s="43"/>
      <c r="Y959" s="43"/>
      <c r="Z959" t="s">
        <v>1416</v>
      </c>
      <c r="AA959" t="s">
        <v>1417</v>
      </c>
      <c r="AB959">
        <v>504</v>
      </c>
      <c r="AC959" t="s">
        <v>1381</v>
      </c>
      <c r="AD959" t="s">
        <v>27</v>
      </c>
      <c r="AE959" t="s">
        <v>10595</v>
      </c>
      <c r="AH959" t="s">
        <v>19894</v>
      </c>
      <c r="AI959" t="s">
        <v>7766</v>
      </c>
      <c r="AJ959">
        <v>387</v>
      </c>
    </row>
    <row r="960" spans="8:36" hidden="1" x14ac:dyDescent="0.3">
      <c r="H960" t="s">
        <v>147</v>
      </c>
      <c r="I960" t="s">
        <v>2339</v>
      </c>
      <c r="J960" t="s">
        <v>2340</v>
      </c>
      <c r="L960">
        <v>1775</v>
      </c>
      <c r="M960" t="s">
        <v>187</v>
      </c>
      <c r="N960" t="s">
        <v>2341</v>
      </c>
      <c r="P960" t="s">
        <v>98</v>
      </c>
      <c r="Q960">
        <v>1169</v>
      </c>
      <c r="R960" t="s">
        <v>96</v>
      </c>
      <c r="S960" t="s">
        <v>96</v>
      </c>
      <c r="T960" t="str">
        <f>IF(Transcripts[[#This Row],[List?]]="Y", Transcripts[[#This Row],[RefSeq mRNA ID]]&amp;IF(Transcripts[[#This Row],[Preferred?]]="Y", " (Preferred)", ""), "")</f>
        <v/>
      </c>
      <c r="V960" s="43" t="s">
        <v>18431</v>
      </c>
      <c r="W960" s="43" t="e">
        <f t="array" ref="W960">INDEX(Table6[#Data], MATCH(1, ISNUMBER(SEARCH(Transcripts[[#This Row],[RefSeq mRNA ID]], Table6['#name])), 0), 1)</f>
        <v>#N/A</v>
      </c>
      <c r="X960" s="43"/>
      <c r="Y960" s="43"/>
      <c r="Z960" t="s">
        <v>1400</v>
      </c>
      <c r="AA960" t="s">
        <v>1401</v>
      </c>
      <c r="AB960">
        <v>522</v>
      </c>
      <c r="AC960" t="s">
        <v>1381</v>
      </c>
      <c r="AD960" t="s">
        <v>27</v>
      </c>
      <c r="AE960" t="s">
        <v>10596</v>
      </c>
      <c r="AH960" t="s">
        <v>19895</v>
      </c>
      <c r="AI960" t="s">
        <v>7766</v>
      </c>
      <c r="AJ960">
        <v>387</v>
      </c>
    </row>
    <row r="961" spans="8:36" hidden="1" x14ac:dyDescent="0.3">
      <c r="H961" t="s">
        <v>147</v>
      </c>
      <c r="I961" t="s">
        <v>2367</v>
      </c>
      <c r="J961" t="s">
        <v>2368</v>
      </c>
      <c r="L961">
        <v>973</v>
      </c>
      <c r="M961" t="s">
        <v>27</v>
      </c>
      <c r="N961" t="s">
        <v>2369</v>
      </c>
      <c r="Q961">
        <v>765</v>
      </c>
      <c r="R961" t="s">
        <v>96</v>
      </c>
      <c r="S961" t="s">
        <v>96</v>
      </c>
      <c r="T961" t="str">
        <f>IF(Transcripts[[#This Row],[List?]]="Y", Transcripts[[#This Row],[RefSeq mRNA ID]]&amp;IF(Transcripts[[#This Row],[Preferred?]]="Y", " (Preferred)", ""), "")</f>
        <v/>
      </c>
      <c r="V961" s="43" t="s">
        <v>18431</v>
      </c>
      <c r="W961" s="43" t="e">
        <f t="array" ref="W961">INDEX(Table6[#Data], MATCH(1, ISNUMBER(SEARCH(Transcripts[[#This Row],[RefSeq mRNA ID]], Table6['#name])), 0), 1)</f>
        <v>#N/A</v>
      </c>
      <c r="X961" s="43"/>
      <c r="Y961" s="43"/>
      <c r="Z961" t="s">
        <v>9653</v>
      </c>
      <c r="AA961" t="s">
        <v>9654</v>
      </c>
      <c r="AB961">
        <v>1038</v>
      </c>
      <c r="AC961" t="s">
        <v>9652</v>
      </c>
      <c r="AD961" t="s">
        <v>27</v>
      </c>
      <c r="AE961" t="s">
        <v>10597</v>
      </c>
      <c r="AH961" t="s">
        <v>19896</v>
      </c>
      <c r="AI961" t="s">
        <v>7766</v>
      </c>
      <c r="AJ961">
        <v>387</v>
      </c>
    </row>
    <row r="962" spans="8:36" hidden="1" x14ac:dyDescent="0.3">
      <c r="H962" t="s">
        <v>147</v>
      </c>
      <c r="I962" t="s">
        <v>2370</v>
      </c>
      <c r="J962" t="s">
        <v>2371</v>
      </c>
      <c r="L962">
        <v>841</v>
      </c>
      <c r="M962" t="s">
        <v>27</v>
      </c>
      <c r="N962" t="s">
        <v>2372</v>
      </c>
      <c r="Q962">
        <v>357</v>
      </c>
      <c r="R962" t="s">
        <v>96</v>
      </c>
      <c r="S962" t="s">
        <v>96</v>
      </c>
      <c r="T962" t="str">
        <f>IF(Transcripts[[#This Row],[List?]]="Y", Transcripts[[#This Row],[RefSeq mRNA ID]]&amp;IF(Transcripts[[#This Row],[Preferred?]]="Y", " (Preferred)", ""), "")</f>
        <v/>
      </c>
      <c r="V962" s="43" t="s">
        <v>18431</v>
      </c>
      <c r="W962" s="43" t="e">
        <f t="array" ref="W962">INDEX(Table6[#Data], MATCH(1, ISNUMBER(SEARCH(Transcripts[[#This Row],[RefSeq mRNA ID]], Table6['#name])), 0), 1)</f>
        <v>#N/A</v>
      </c>
      <c r="X962" s="43"/>
      <c r="Y962" s="43"/>
      <c r="Z962" t="s">
        <v>9657</v>
      </c>
      <c r="AA962" t="s">
        <v>9658</v>
      </c>
      <c r="AB962">
        <v>912</v>
      </c>
      <c r="AC962" t="s">
        <v>9652</v>
      </c>
      <c r="AD962" t="s">
        <v>27</v>
      </c>
      <c r="AE962" t="s">
        <v>10598</v>
      </c>
      <c r="AH962" t="s">
        <v>19897</v>
      </c>
      <c r="AI962" t="s">
        <v>7766</v>
      </c>
      <c r="AJ962">
        <v>387</v>
      </c>
    </row>
    <row r="963" spans="8:36" hidden="1" x14ac:dyDescent="0.3">
      <c r="H963" t="s">
        <v>147</v>
      </c>
      <c r="I963" t="s">
        <v>2373</v>
      </c>
      <c r="J963" t="s">
        <v>2374</v>
      </c>
      <c r="L963">
        <v>636</v>
      </c>
      <c r="M963" t="s">
        <v>27</v>
      </c>
      <c r="N963" t="s">
        <v>2375</v>
      </c>
      <c r="Q963">
        <v>283</v>
      </c>
      <c r="R963" t="s">
        <v>96</v>
      </c>
      <c r="S963" t="s">
        <v>96</v>
      </c>
      <c r="T963" t="str">
        <f>IF(Transcripts[[#This Row],[List?]]="Y", Transcripts[[#This Row],[RefSeq mRNA ID]]&amp;IF(Transcripts[[#This Row],[Preferred?]]="Y", " (Preferred)", ""), "")</f>
        <v/>
      </c>
      <c r="V963" s="43" t="s">
        <v>18431</v>
      </c>
      <c r="W963" s="43" t="e">
        <f t="array" ref="W963">INDEX(Table6[#Data], MATCH(1, ISNUMBER(SEARCH(Transcripts[[#This Row],[RefSeq mRNA ID]], Table6['#name])), 0), 1)</f>
        <v>#N/A</v>
      </c>
      <c r="X963" s="43"/>
      <c r="Y963" s="43"/>
      <c r="Z963" t="s">
        <v>9661</v>
      </c>
      <c r="AA963" t="s">
        <v>9662</v>
      </c>
      <c r="AB963">
        <v>1035</v>
      </c>
      <c r="AC963" t="s">
        <v>9652</v>
      </c>
      <c r="AD963" t="s">
        <v>27</v>
      </c>
      <c r="AE963" t="s">
        <v>10599</v>
      </c>
      <c r="AH963" t="s">
        <v>19898</v>
      </c>
      <c r="AI963" t="s">
        <v>7766</v>
      </c>
      <c r="AJ963">
        <v>387</v>
      </c>
    </row>
    <row r="964" spans="8:36" hidden="1" x14ac:dyDescent="0.3">
      <c r="H964" t="s">
        <v>147</v>
      </c>
      <c r="I964" t="s">
        <v>2336</v>
      </c>
      <c r="J964" t="s">
        <v>2337</v>
      </c>
      <c r="L964">
        <v>5215</v>
      </c>
      <c r="M964" t="s">
        <v>187</v>
      </c>
      <c r="N964" t="s">
        <v>2338</v>
      </c>
      <c r="P964" t="s">
        <v>98</v>
      </c>
      <c r="Q964">
        <v>270</v>
      </c>
      <c r="R964" t="s">
        <v>96</v>
      </c>
      <c r="S964" t="s">
        <v>96</v>
      </c>
      <c r="T964" t="str">
        <f>IF(Transcripts[[#This Row],[List?]]="Y", Transcripts[[#This Row],[RefSeq mRNA ID]]&amp;IF(Transcripts[[#This Row],[Preferred?]]="Y", " (Preferred)", ""), "")</f>
        <v/>
      </c>
      <c r="V964" s="43" t="s">
        <v>18431</v>
      </c>
      <c r="W964" s="43" t="e">
        <f t="array" ref="W964">INDEX(Table6[#Data], MATCH(1, ISNUMBER(SEARCH(Transcripts[[#This Row],[RefSeq mRNA ID]], Table6['#name])), 0), 1)</f>
        <v>#N/A</v>
      </c>
      <c r="X964" s="43"/>
      <c r="Y964" s="43"/>
      <c r="Z964" t="s">
        <v>9665</v>
      </c>
      <c r="AA964" t="s">
        <v>9666</v>
      </c>
      <c r="AB964">
        <v>727</v>
      </c>
      <c r="AC964" t="s">
        <v>9652</v>
      </c>
      <c r="AD964" t="s">
        <v>27</v>
      </c>
      <c r="AE964" t="s">
        <v>10600</v>
      </c>
      <c r="AH964" t="s">
        <v>19899</v>
      </c>
      <c r="AI964" t="s">
        <v>7766</v>
      </c>
      <c r="AJ964">
        <v>387</v>
      </c>
    </row>
    <row r="965" spans="8:36" hidden="1" x14ac:dyDescent="0.3">
      <c r="H965" t="s">
        <v>147</v>
      </c>
      <c r="I965" t="s">
        <v>2382</v>
      </c>
      <c r="J965" t="s">
        <v>2383</v>
      </c>
      <c r="L965">
        <v>231</v>
      </c>
      <c r="M965" t="s">
        <v>27</v>
      </c>
      <c r="N965" t="s">
        <v>2384</v>
      </c>
      <c r="Q965">
        <v>231</v>
      </c>
      <c r="R965" t="s">
        <v>96</v>
      </c>
      <c r="S965" t="s">
        <v>96</v>
      </c>
      <c r="T965" t="str">
        <f>IF(Transcripts[[#This Row],[List?]]="Y", Transcripts[[#This Row],[RefSeq mRNA ID]]&amp;IF(Transcripts[[#This Row],[Preferred?]]="Y", " (Preferred)", ""), "")</f>
        <v/>
      </c>
      <c r="V965" s="43" t="s">
        <v>18431</v>
      </c>
      <c r="W965" s="43" t="e">
        <f t="array" ref="W965">INDEX(Table6[#Data], MATCH(1, ISNUMBER(SEARCH(Transcripts[[#This Row],[RefSeq mRNA ID]], Table6['#name])), 0), 1)</f>
        <v>#N/A</v>
      </c>
      <c r="X965" s="43"/>
      <c r="Y965" s="43"/>
      <c r="Z965" t="s">
        <v>9668</v>
      </c>
      <c r="AA965" t="s">
        <v>9669</v>
      </c>
      <c r="AB965">
        <v>939</v>
      </c>
      <c r="AC965" t="s">
        <v>9652</v>
      </c>
      <c r="AD965" t="s">
        <v>27</v>
      </c>
      <c r="AE965" t="s">
        <v>10601</v>
      </c>
      <c r="AH965" t="s">
        <v>19900</v>
      </c>
      <c r="AI965" t="s">
        <v>7785</v>
      </c>
      <c r="AJ965">
        <v>6016</v>
      </c>
    </row>
    <row r="966" spans="8:36" hidden="1" x14ac:dyDescent="0.3">
      <c r="H966" t="s">
        <v>147</v>
      </c>
      <c r="I966" t="s">
        <v>2376</v>
      </c>
      <c r="J966" t="s">
        <v>2377</v>
      </c>
      <c r="L966">
        <v>591</v>
      </c>
      <c r="M966" t="s">
        <v>27</v>
      </c>
      <c r="N966" t="s">
        <v>2378</v>
      </c>
      <c r="Q966">
        <v>214</v>
      </c>
      <c r="R966" t="s">
        <v>96</v>
      </c>
      <c r="S966" t="s">
        <v>96</v>
      </c>
      <c r="T966" t="str">
        <f>IF(Transcripts[[#This Row],[List?]]="Y", Transcripts[[#This Row],[RefSeq mRNA ID]]&amp;IF(Transcripts[[#This Row],[Preferred?]]="Y", " (Preferred)", ""), "")</f>
        <v/>
      </c>
      <c r="V966" s="43" t="s">
        <v>18431</v>
      </c>
      <c r="W966" s="43" t="e">
        <f t="array" ref="W966">INDEX(Table6[#Data], MATCH(1, ISNUMBER(SEARCH(Transcripts[[#This Row],[RefSeq mRNA ID]], Table6['#name])), 0), 1)</f>
        <v>#N/A</v>
      </c>
      <c r="X966" s="43"/>
      <c r="Y966" s="43"/>
      <c r="Z966" t="s">
        <v>9671</v>
      </c>
      <c r="AA966" t="s">
        <v>9672</v>
      </c>
      <c r="AB966">
        <v>372</v>
      </c>
      <c r="AC966" t="s">
        <v>9652</v>
      </c>
      <c r="AD966" t="s">
        <v>27</v>
      </c>
      <c r="AE966" t="s">
        <v>10602</v>
      </c>
      <c r="AH966" t="s">
        <v>19901</v>
      </c>
      <c r="AI966" t="s">
        <v>7785</v>
      </c>
      <c r="AJ966">
        <v>6016</v>
      </c>
    </row>
    <row r="967" spans="8:36" hidden="1" x14ac:dyDescent="0.3">
      <c r="H967" t="s">
        <v>147</v>
      </c>
      <c r="I967" t="s">
        <v>2345</v>
      </c>
      <c r="J967" t="s">
        <v>2346</v>
      </c>
      <c r="L967">
        <v>672</v>
      </c>
      <c r="M967" t="s">
        <v>187</v>
      </c>
      <c r="N967" t="s">
        <v>2347</v>
      </c>
      <c r="P967" t="s">
        <v>98</v>
      </c>
      <c r="Q967">
        <v>166</v>
      </c>
      <c r="R967" t="s">
        <v>96</v>
      </c>
      <c r="S967" t="s">
        <v>96</v>
      </c>
      <c r="T967" t="str">
        <f>IF(Transcripts[[#This Row],[List?]]="Y", Transcripts[[#This Row],[RefSeq mRNA ID]]&amp;IF(Transcripts[[#This Row],[Preferred?]]="Y", " (Preferred)", ""), "")</f>
        <v/>
      </c>
      <c r="V967" s="43" t="s">
        <v>18431</v>
      </c>
      <c r="W967" s="43" t="e">
        <f t="array" ref="W967">INDEX(Table6[#Data], MATCH(1, ISNUMBER(SEARCH(Transcripts[[#This Row],[RefSeq mRNA ID]], Table6['#name])), 0), 1)</f>
        <v>#N/A</v>
      </c>
      <c r="X967" s="43"/>
      <c r="Y967" s="43"/>
      <c r="Z967" t="s">
        <v>9674</v>
      </c>
      <c r="AC967" t="s">
        <v>9652</v>
      </c>
      <c r="AD967" t="s">
        <v>27</v>
      </c>
      <c r="AE967" t="s">
        <v>9674</v>
      </c>
      <c r="AH967" t="s">
        <v>19902</v>
      </c>
      <c r="AI967" t="s">
        <v>7785</v>
      </c>
      <c r="AJ967">
        <v>6016</v>
      </c>
    </row>
    <row r="968" spans="8:36" hidden="1" x14ac:dyDescent="0.3">
      <c r="H968" t="s">
        <v>147</v>
      </c>
      <c r="I968" t="s">
        <v>2342</v>
      </c>
      <c r="J968" t="s">
        <v>2343</v>
      </c>
      <c r="L968">
        <v>711</v>
      </c>
      <c r="M968" t="s">
        <v>187</v>
      </c>
      <c r="N968" t="s">
        <v>2344</v>
      </c>
      <c r="P968" t="s">
        <v>98</v>
      </c>
      <c r="Q968">
        <v>123</v>
      </c>
      <c r="R968" t="s">
        <v>96</v>
      </c>
      <c r="S968" t="s">
        <v>96</v>
      </c>
      <c r="T968" t="str">
        <f>IF(Transcripts[[#This Row],[List?]]="Y", Transcripts[[#This Row],[RefSeq mRNA ID]]&amp;IF(Transcripts[[#This Row],[Preferred?]]="Y", " (Preferred)", ""), "")</f>
        <v/>
      </c>
      <c r="V968" s="43" t="s">
        <v>18431</v>
      </c>
      <c r="W968" s="43" t="e">
        <f t="array" ref="W968">INDEX(Table6[#Data], MATCH(1, ISNUMBER(SEARCH(Transcripts[[#This Row],[RefSeq mRNA ID]], Table6['#name])), 0), 1)</f>
        <v>#N/A</v>
      </c>
      <c r="X968" s="43"/>
      <c r="Y968" s="43"/>
      <c r="Z968" t="s">
        <v>9676</v>
      </c>
      <c r="AA968" t="s">
        <v>9677</v>
      </c>
      <c r="AB968">
        <v>692</v>
      </c>
      <c r="AC968" t="s">
        <v>9652</v>
      </c>
      <c r="AD968" t="s">
        <v>27</v>
      </c>
      <c r="AE968" t="s">
        <v>10603</v>
      </c>
      <c r="AH968" t="s">
        <v>19903</v>
      </c>
      <c r="AI968" t="s">
        <v>7806</v>
      </c>
      <c r="AJ968">
        <v>54894</v>
      </c>
    </row>
    <row r="969" spans="8:36" hidden="1" x14ac:dyDescent="0.3">
      <c r="H969" t="s">
        <v>147</v>
      </c>
      <c r="I969" t="s">
        <v>2379</v>
      </c>
      <c r="J969" t="s">
        <v>2380</v>
      </c>
      <c r="L969">
        <v>583</v>
      </c>
      <c r="M969" t="s">
        <v>27</v>
      </c>
      <c r="N969" t="s">
        <v>2381</v>
      </c>
      <c r="Q969">
        <v>77</v>
      </c>
      <c r="R969" t="s">
        <v>96</v>
      </c>
      <c r="S969" t="s">
        <v>96</v>
      </c>
      <c r="T969" t="str">
        <f>IF(Transcripts[[#This Row],[List?]]="Y", Transcripts[[#This Row],[RefSeq mRNA ID]]&amp;IF(Transcripts[[#This Row],[Preferred?]]="Y", " (Preferred)", ""), "")</f>
        <v/>
      </c>
      <c r="V969" s="43" t="s">
        <v>18431</v>
      </c>
      <c r="W969" s="43" t="e">
        <f t="array" ref="W969">INDEX(Table6[#Data], MATCH(1, ISNUMBER(SEARCH(Transcripts[[#This Row],[RefSeq mRNA ID]], Table6['#name])), 0), 1)</f>
        <v>#N/A</v>
      </c>
      <c r="X969" s="43"/>
      <c r="Y969" s="43"/>
      <c r="Z969" t="s">
        <v>9679</v>
      </c>
      <c r="AA969" t="s">
        <v>9680</v>
      </c>
      <c r="AB969">
        <v>686</v>
      </c>
      <c r="AC969" t="s">
        <v>9652</v>
      </c>
      <c r="AD969" t="s">
        <v>27</v>
      </c>
      <c r="AE969" t="s">
        <v>10604</v>
      </c>
      <c r="AH969" t="s">
        <v>19904</v>
      </c>
      <c r="AI969" t="s">
        <v>7806</v>
      </c>
      <c r="AJ969">
        <v>54894</v>
      </c>
    </row>
    <row r="970" spans="8:36" hidden="1" x14ac:dyDescent="0.3">
      <c r="H970" t="s">
        <v>147</v>
      </c>
      <c r="I970" t="s">
        <v>2348</v>
      </c>
      <c r="L970">
        <v>559</v>
      </c>
      <c r="M970" t="s">
        <v>193</v>
      </c>
      <c r="N970" t="s">
        <v>2349</v>
      </c>
      <c r="P970" t="s">
        <v>98</v>
      </c>
      <c r="Q970">
        <v>0</v>
      </c>
      <c r="R970" t="s">
        <v>96</v>
      </c>
      <c r="S970" t="s">
        <v>96</v>
      </c>
      <c r="T970" t="str">
        <f>IF(Transcripts[[#This Row],[List?]]="Y", Transcripts[[#This Row],[RefSeq mRNA ID]]&amp;IF(Transcripts[[#This Row],[Preferred?]]="Y", " (Preferred)", ""), "")</f>
        <v/>
      </c>
      <c r="V970" s="43" t="s">
        <v>18431</v>
      </c>
      <c r="W970" s="43" t="e">
        <f t="array" ref="W970">INDEX(Table6[#Data], MATCH(1, ISNUMBER(SEARCH(Transcripts[[#This Row],[RefSeq mRNA ID]], Table6['#name])), 0), 1)</f>
        <v>#N/A</v>
      </c>
      <c r="X970" s="43"/>
      <c r="Y970" s="43"/>
      <c r="Z970" t="s">
        <v>9682</v>
      </c>
      <c r="AC970" t="s">
        <v>9652</v>
      </c>
      <c r="AD970" t="s">
        <v>27</v>
      </c>
      <c r="AE970" t="s">
        <v>9682</v>
      </c>
      <c r="AH970" t="s">
        <v>19905</v>
      </c>
      <c r="AI970" t="s">
        <v>7806</v>
      </c>
      <c r="AJ970">
        <v>54894</v>
      </c>
    </row>
    <row r="971" spans="8:36" hidden="1" x14ac:dyDescent="0.3">
      <c r="H971" t="s">
        <v>147</v>
      </c>
      <c r="I971" t="s">
        <v>2350</v>
      </c>
      <c r="L971">
        <v>534</v>
      </c>
      <c r="M971" t="s">
        <v>193</v>
      </c>
      <c r="N971" t="s">
        <v>2351</v>
      </c>
      <c r="P971" t="s">
        <v>98</v>
      </c>
      <c r="Q971">
        <v>0</v>
      </c>
      <c r="R971" t="s">
        <v>96</v>
      </c>
      <c r="S971" t="s">
        <v>96</v>
      </c>
      <c r="T971" t="str">
        <f>IF(Transcripts[[#This Row],[List?]]="Y", Transcripts[[#This Row],[RefSeq mRNA ID]]&amp;IF(Transcripts[[#This Row],[Preferred?]]="Y", " (Preferred)", ""), "")</f>
        <v/>
      </c>
      <c r="V971" s="43" t="s">
        <v>18431</v>
      </c>
      <c r="W971" s="43" t="e">
        <f t="array" ref="W971">INDEX(Table6[#Data], MATCH(1, ISNUMBER(SEARCH(Transcripts[[#This Row],[RefSeq mRNA ID]], Table6['#name])), 0), 1)</f>
        <v>#N/A</v>
      </c>
      <c r="X971" s="43"/>
      <c r="Y971" s="43"/>
      <c r="Z971" t="s">
        <v>9684</v>
      </c>
      <c r="AC971" t="s">
        <v>9652</v>
      </c>
      <c r="AD971" t="s">
        <v>27</v>
      </c>
      <c r="AE971" t="s">
        <v>9684</v>
      </c>
      <c r="AH971" t="s">
        <v>19906</v>
      </c>
      <c r="AI971" t="s">
        <v>7833</v>
      </c>
      <c r="AJ971">
        <v>6098</v>
      </c>
    </row>
    <row r="972" spans="8:36" hidden="1" x14ac:dyDescent="0.3">
      <c r="H972" t="s">
        <v>147</v>
      </c>
      <c r="I972" t="s">
        <v>2352</v>
      </c>
      <c r="L972">
        <v>521</v>
      </c>
      <c r="M972" t="s">
        <v>193</v>
      </c>
      <c r="N972" t="s">
        <v>2353</v>
      </c>
      <c r="P972" t="s">
        <v>98</v>
      </c>
      <c r="Q972">
        <v>0</v>
      </c>
      <c r="R972" t="s">
        <v>96</v>
      </c>
      <c r="S972" t="s">
        <v>96</v>
      </c>
      <c r="T972" t="str">
        <f>IF(Transcripts[[#This Row],[List?]]="Y", Transcripts[[#This Row],[RefSeq mRNA ID]]&amp;IF(Transcripts[[#This Row],[Preferred?]]="Y", " (Preferred)", ""), "")</f>
        <v/>
      </c>
      <c r="V972" s="43" t="s">
        <v>18431</v>
      </c>
      <c r="W972" s="43" t="e">
        <f t="array" ref="W972">INDEX(Table6[#Data], MATCH(1, ISNUMBER(SEARCH(Transcripts[[#This Row],[RefSeq mRNA ID]], Table6['#name])), 0), 1)</f>
        <v>#N/A</v>
      </c>
      <c r="X972" s="43"/>
      <c r="Y972" s="43"/>
      <c r="Z972" t="s">
        <v>9686</v>
      </c>
      <c r="AA972" t="s">
        <v>9687</v>
      </c>
      <c r="AB972">
        <v>516</v>
      </c>
      <c r="AC972" t="s">
        <v>9652</v>
      </c>
      <c r="AD972" t="s">
        <v>27</v>
      </c>
      <c r="AE972" t="s">
        <v>10605</v>
      </c>
      <c r="AH972" t="s">
        <v>19907</v>
      </c>
      <c r="AI972" t="s">
        <v>7844</v>
      </c>
      <c r="AJ972">
        <v>6117</v>
      </c>
    </row>
    <row r="973" spans="8:36" hidden="1" x14ac:dyDescent="0.3">
      <c r="H973" t="s">
        <v>147</v>
      </c>
      <c r="I973" t="s">
        <v>2354</v>
      </c>
      <c r="L973">
        <v>489</v>
      </c>
      <c r="M973" t="s">
        <v>193</v>
      </c>
      <c r="N973" t="s">
        <v>2355</v>
      </c>
      <c r="P973" t="s">
        <v>98</v>
      </c>
      <c r="Q973">
        <v>0</v>
      </c>
      <c r="R973" t="s">
        <v>96</v>
      </c>
      <c r="S973" t="s">
        <v>96</v>
      </c>
      <c r="T973" t="str">
        <f>IF(Transcripts[[#This Row],[List?]]="Y", Transcripts[[#This Row],[RefSeq mRNA ID]]&amp;IF(Transcripts[[#This Row],[Preferred?]]="Y", " (Preferred)", ""), "")</f>
        <v/>
      </c>
      <c r="V973" s="43" t="s">
        <v>18431</v>
      </c>
      <c r="W973" s="43" t="e">
        <f t="array" ref="W973">INDEX(Table6[#Data], MATCH(1, ISNUMBER(SEARCH(Transcripts[[#This Row],[RefSeq mRNA ID]], Table6['#name])), 0), 1)</f>
        <v>#N/A</v>
      </c>
      <c r="X973" s="43"/>
      <c r="Y973" s="43"/>
      <c r="Z973" t="s">
        <v>9689</v>
      </c>
      <c r="AA973" t="s">
        <v>9690</v>
      </c>
      <c r="AB973">
        <v>209</v>
      </c>
      <c r="AC973" t="s">
        <v>9652</v>
      </c>
      <c r="AD973" t="s">
        <v>27</v>
      </c>
      <c r="AE973" t="s">
        <v>10606</v>
      </c>
      <c r="AH973" t="s">
        <v>19908</v>
      </c>
      <c r="AI973" t="s">
        <v>7864</v>
      </c>
      <c r="AJ973">
        <v>101928269</v>
      </c>
    </row>
    <row r="974" spans="8:36" hidden="1" x14ac:dyDescent="0.3">
      <c r="H974" t="s">
        <v>147</v>
      </c>
      <c r="I974" t="s">
        <v>2385</v>
      </c>
      <c r="L974">
        <v>3094</v>
      </c>
      <c r="M974" t="s">
        <v>210</v>
      </c>
      <c r="N974" t="s">
        <v>2386</v>
      </c>
      <c r="P974" t="s">
        <v>98</v>
      </c>
      <c r="Q974">
        <v>0</v>
      </c>
      <c r="R974" t="s">
        <v>96</v>
      </c>
      <c r="S974" t="s">
        <v>96</v>
      </c>
      <c r="T974" t="str">
        <f>IF(Transcripts[[#This Row],[List?]]="Y", Transcripts[[#This Row],[RefSeq mRNA ID]]&amp;IF(Transcripts[[#This Row],[Preferred?]]="Y", " (Preferred)", ""), "")</f>
        <v/>
      </c>
      <c r="V974" s="43" t="s">
        <v>18431</v>
      </c>
      <c r="W974" s="43" t="e">
        <f t="array" ref="W974">INDEX(Table6[#Data], MATCH(1, ISNUMBER(SEARCH(Transcripts[[#This Row],[RefSeq mRNA ID]], Table6['#name])), 0), 1)</f>
        <v>#N/A</v>
      </c>
      <c r="X974" s="43"/>
      <c r="Y974" s="43"/>
      <c r="Z974" t="s">
        <v>9692</v>
      </c>
      <c r="AC974" t="s">
        <v>9652</v>
      </c>
      <c r="AD974" t="s">
        <v>27</v>
      </c>
      <c r="AE974" t="s">
        <v>9692</v>
      </c>
      <c r="AH974" t="s">
        <v>19909</v>
      </c>
      <c r="AI974" t="s">
        <v>7864</v>
      </c>
      <c r="AJ974">
        <v>101928269</v>
      </c>
    </row>
    <row r="975" spans="8:36" hidden="1" x14ac:dyDescent="0.3">
      <c r="H975" t="s">
        <v>147</v>
      </c>
      <c r="I975" t="s">
        <v>2387</v>
      </c>
      <c r="L975">
        <v>911</v>
      </c>
      <c r="M975" t="s">
        <v>210</v>
      </c>
      <c r="N975" t="s">
        <v>2388</v>
      </c>
      <c r="P975" t="s">
        <v>98</v>
      </c>
      <c r="Q975">
        <v>0</v>
      </c>
      <c r="R975" t="s">
        <v>96</v>
      </c>
      <c r="S975" t="s">
        <v>96</v>
      </c>
      <c r="T975" t="str">
        <f>IF(Transcripts[[#This Row],[List?]]="Y", Transcripts[[#This Row],[RefSeq mRNA ID]]&amp;IF(Transcripts[[#This Row],[Preferred?]]="Y", " (Preferred)", ""), "")</f>
        <v/>
      </c>
      <c r="V975" s="43" t="s">
        <v>18431</v>
      </c>
      <c r="W975" s="43" t="e">
        <f t="array" ref="W975">INDEX(Table6[#Data], MATCH(1, ISNUMBER(SEARCH(Transcripts[[#This Row],[RefSeq mRNA ID]], Table6['#name])), 0), 1)</f>
        <v>#N/A</v>
      </c>
      <c r="X975" s="43"/>
      <c r="Y975" s="43"/>
      <c r="Z975" t="s">
        <v>9694</v>
      </c>
      <c r="AA975" t="s">
        <v>9695</v>
      </c>
      <c r="AB975">
        <v>429</v>
      </c>
      <c r="AC975" t="s">
        <v>9652</v>
      </c>
      <c r="AD975" t="s">
        <v>27</v>
      </c>
      <c r="AE975" t="s">
        <v>10607</v>
      </c>
      <c r="AH975" t="s">
        <v>19910</v>
      </c>
      <c r="AI975" t="s">
        <v>7864</v>
      </c>
      <c r="AJ975">
        <v>101928269</v>
      </c>
    </row>
    <row r="976" spans="8:36" hidden="1" x14ac:dyDescent="0.3">
      <c r="H976" t="s">
        <v>147</v>
      </c>
      <c r="I976" t="s">
        <v>2389</v>
      </c>
      <c r="L976">
        <v>809</v>
      </c>
      <c r="M976" t="s">
        <v>210</v>
      </c>
      <c r="N976" t="s">
        <v>2390</v>
      </c>
      <c r="P976" t="s">
        <v>98</v>
      </c>
      <c r="Q976">
        <v>0</v>
      </c>
      <c r="R976" t="s">
        <v>96</v>
      </c>
      <c r="S976" t="s">
        <v>96</v>
      </c>
      <c r="T976" t="str">
        <f>IF(Transcripts[[#This Row],[List?]]="Y", Transcripts[[#This Row],[RefSeq mRNA ID]]&amp;IF(Transcripts[[#This Row],[Preferred?]]="Y", " (Preferred)", ""), "")</f>
        <v/>
      </c>
      <c r="V976" s="43" t="s">
        <v>18431</v>
      </c>
      <c r="W976" s="43" t="e">
        <f t="array" ref="W976">INDEX(Table6[#Data], MATCH(1, ISNUMBER(SEARCH(Transcripts[[#This Row],[RefSeq mRNA ID]], Table6['#name])), 0), 1)</f>
        <v>#N/A</v>
      </c>
      <c r="X976" s="43"/>
      <c r="Y976" s="43"/>
      <c r="Z976" t="s">
        <v>1434</v>
      </c>
      <c r="AA976" t="s">
        <v>1435</v>
      </c>
      <c r="AB976">
        <v>417</v>
      </c>
      <c r="AC976" t="s">
        <v>1433</v>
      </c>
      <c r="AD976" t="s">
        <v>27</v>
      </c>
      <c r="AE976" t="s">
        <v>10608</v>
      </c>
      <c r="AH976" t="s">
        <v>19911</v>
      </c>
      <c r="AI976" t="s">
        <v>7919</v>
      </c>
      <c r="AJ976">
        <v>6390</v>
      </c>
    </row>
    <row r="977" spans="8:36" hidden="1" x14ac:dyDescent="0.3">
      <c r="H977" t="s">
        <v>147</v>
      </c>
      <c r="I977" t="s">
        <v>2391</v>
      </c>
      <c r="L977">
        <v>714</v>
      </c>
      <c r="M977" t="s">
        <v>210</v>
      </c>
      <c r="N977" t="s">
        <v>2392</v>
      </c>
      <c r="P977" t="s">
        <v>98</v>
      </c>
      <c r="Q977">
        <v>0</v>
      </c>
      <c r="R977" t="s">
        <v>96</v>
      </c>
      <c r="S977" t="s">
        <v>96</v>
      </c>
      <c r="T977" t="str">
        <f>IF(Transcripts[[#This Row],[List?]]="Y", Transcripts[[#This Row],[RefSeq mRNA ID]]&amp;IF(Transcripts[[#This Row],[Preferred?]]="Y", " (Preferred)", ""), "")</f>
        <v/>
      </c>
      <c r="V977" s="43" t="s">
        <v>18431</v>
      </c>
      <c r="W977" s="43" t="e">
        <f t="array" ref="W977">INDEX(Table6[#Data], MATCH(1, ISNUMBER(SEARCH(Transcripts[[#This Row],[RefSeq mRNA ID]], Table6['#name])), 0), 1)</f>
        <v>#N/A</v>
      </c>
      <c r="X977" s="43"/>
      <c r="Y977" s="43"/>
      <c r="Z977" t="s">
        <v>1445</v>
      </c>
      <c r="AC977" t="s">
        <v>1433</v>
      </c>
      <c r="AD977" t="s">
        <v>27</v>
      </c>
      <c r="AE977" t="s">
        <v>1445</v>
      </c>
      <c r="AH977" t="s">
        <v>19912</v>
      </c>
      <c r="AI977" t="s">
        <v>122</v>
      </c>
      <c r="AJ977">
        <v>26040</v>
      </c>
    </row>
    <row r="978" spans="8:36" hidden="1" x14ac:dyDescent="0.3">
      <c r="H978" t="s">
        <v>147</v>
      </c>
      <c r="I978" t="s">
        <v>2393</v>
      </c>
      <c r="L978">
        <v>672</v>
      </c>
      <c r="M978" t="s">
        <v>210</v>
      </c>
      <c r="N978" t="s">
        <v>2394</v>
      </c>
      <c r="P978" t="s">
        <v>98</v>
      </c>
      <c r="Q978">
        <v>0</v>
      </c>
      <c r="R978" t="s">
        <v>96</v>
      </c>
      <c r="S978" t="s">
        <v>96</v>
      </c>
      <c r="T978" t="str">
        <f>IF(Transcripts[[#This Row],[List?]]="Y", Transcripts[[#This Row],[RefSeq mRNA ID]]&amp;IF(Transcripts[[#This Row],[Preferred?]]="Y", " (Preferred)", ""), "")</f>
        <v/>
      </c>
      <c r="V978" s="43" t="s">
        <v>18431</v>
      </c>
      <c r="W978" s="43" t="e">
        <f t="array" ref="W978">INDEX(Table6[#Data], MATCH(1, ISNUMBER(SEARCH(Transcripts[[#This Row],[RefSeq mRNA ID]], Table6['#name])), 0), 1)</f>
        <v>#N/A</v>
      </c>
      <c r="X978" s="43"/>
      <c r="Y978" s="43"/>
      <c r="Z978" t="s">
        <v>1438</v>
      </c>
      <c r="AA978" t="s">
        <v>1439</v>
      </c>
      <c r="AB978">
        <v>237</v>
      </c>
      <c r="AC978" t="s">
        <v>1433</v>
      </c>
      <c r="AD978" t="s">
        <v>27</v>
      </c>
      <c r="AE978" t="s">
        <v>10609</v>
      </c>
      <c r="AH978" t="s">
        <v>19913</v>
      </c>
      <c r="AI978" t="s">
        <v>122</v>
      </c>
      <c r="AJ978">
        <v>26040</v>
      </c>
    </row>
    <row r="979" spans="8:36" hidden="1" x14ac:dyDescent="0.3">
      <c r="H979" t="s">
        <v>147</v>
      </c>
      <c r="I979" t="s">
        <v>2395</v>
      </c>
      <c r="L979">
        <v>603</v>
      </c>
      <c r="M979" t="s">
        <v>210</v>
      </c>
      <c r="N979" t="s">
        <v>2396</v>
      </c>
      <c r="P979" t="s">
        <v>98</v>
      </c>
      <c r="Q979">
        <v>0</v>
      </c>
      <c r="R979" t="s">
        <v>96</v>
      </c>
      <c r="S979" t="s">
        <v>96</v>
      </c>
      <c r="T979" t="str">
        <f>IF(Transcripts[[#This Row],[List?]]="Y", Transcripts[[#This Row],[RefSeq mRNA ID]]&amp;IF(Transcripts[[#This Row],[Preferred?]]="Y", " (Preferred)", ""), "")</f>
        <v/>
      </c>
      <c r="V979" s="43" t="s">
        <v>18431</v>
      </c>
      <c r="W979" s="43" t="e">
        <f t="array" ref="W979">INDEX(Table6[#Data], MATCH(1, ISNUMBER(SEARCH(Transcripts[[#This Row],[RefSeq mRNA ID]], Table6['#name])), 0), 1)</f>
        <v>#N/A</v>
      </c>
      <c r="X979" s="43"/>
      <c r="Y979" s="43"/>
      <c r="Z979" t="s">
        <v>1442</v>
      </c>
      <c r="AA979" t="s">
        <v>1443</v>
      </c>
      <c r="AB979">
        <v>237</v>
      </c>
      <c r="AC979" t="s">
        <v>1433</v>
      </c>
      <c r="AD979" t="s">
        <v>27</v>
      </c>
      <c r="AE979" t="s">
        <v>10610</v>
      </c>
      <c r="AH979" t="s">
        <v>19914</v>
      </c>
      <c r="AI979" t="s">
        <v>7950</v>
      </c>
      <c r="AJ979">
        <v>29072</v>
      </c>
    </row>
    <row r="980" spans="8:36" hidden="1" x14ac:dyDescent="0.3">
      <c r="H980" t="s">
        <v>147</v>
      </c>
      <c r="I980" t="s">
        <v>2397</v>
      </c>
      <c r="L980">
        <v>575</v>
      </c>
      <c r="M980" t="s">
        <v>210</v>
      </c>
      <c r="N980" t="s">
        <v>2398</v>
      </c>
      <c r="P980" t="s">
        <v>98</v>
      </c>
      <c r="Q980">
        <v>0</v>
      </c>
      <c r="R980" t="s">
        <v>96</v>
      </c>
      <c r="S980" t="s">
        <v>96</v>
      </c>
      <c r="T980" t="str">
        <f>IF(Transcripts[[#This Row],[List?]]="Y", Transcripts[[#This Row],[RefSeq mRNA ID]]&amp;IF(Transcripts[[#This Row],[Preferred?]]="Y", " (Preferred)", ""), "")</f>
        <v/>
      </c>
      <c r="V980" s="43" t="s">
        <v>18431</v>
      </c>
      <c r="W980" s="43" t="e">
        <f t="array" ref="W980">INDEX(Table6[#Data], MATCH(1, ISNUMBER(SEARCH(Transcripts[[#This Row],[RefSeq mRNA ID]], Table6['#name])), 0), 1)</f>
        <v>#N/A</v>
      </c>
      <c r="X980" s="43"/>
      <c r="Y980" s="43"/>
      <c r="Z980" t="s">
        <v>4055</v>
      </c>
      <c r="AA980" t="s">
        <v>4056</v>
      </c>
      <c r="AB980">
        <v>411</v>
      </c>
      <c r="AC980" t="s">
        <v>4054</v>
      </c>
      <c r="AD980" t="s">
        <v>27</v>
      </c>
      <c r="AE980" t="s">
        <v>10611</v>
      </c>
      <c r="AH980" t="s">
        <v>18874</v>
      </c>
      <c r="AI980" t="s">
        <v>7973</v>
      </c>
      <c r="AJ980">
        <v>7536</v>
      </c>
    </row>
    <row r="981" spans="8:36" hidden="1" x14ac:dyDescent="0.3">
      <c r="H981" t="s">
        <v>147</v>
      </c>
      <c r="I981" t="s">
        <v>2399</v>
      </c>
      <c r="L981">
        <v>563</v>
      </c>
      <c r="M981" t="s">
        <v>210</v>
      </c>
      <c r="N981" t="s">
        <v>2400</v>
      </c>
      <c r="P981" t="s">
        <v>98</v>
      </c>
      <c r="Q981">
        <v>0</v>
      </c>
      <c r="R981" t="s">
        <v>96</v>
      </c>
      <c r="S981" t="s">
        <v>96</v>
      </c>
      <c r="T981" t="str">
        <f>IF(Transcripts[[#This Row],[List?]]="Y", Transcripts[[#This Row],[RefSeq mRNA ID]]&amp;IF(Transcripts[[#This Row],[Preferred?]]="Y", " (Preferred)", ""), "")</f>
        <v/>
      </c>
      <c r="V981" s="43" t="s">
        <v>18431</v>
      </c>
      <c r="W981" s="43" t="e">
        <f t="array" ref="W981">INDEX(Table6[#Data], MATCH(1, ISNUMBER(SEARCH(Transcripts[[#This Row],[RefSeq mRNA ID]], Table6['#name])), 0), 1)</f>
        <v>#N/A</v>
      </c>
      <c r="X981" s="43"/>
      <c r="Y981" s="43"/>
      <c r="Z981" t="s">
        <v>4708</v>
      </c>
      <c r="AA981" t="s">
        <v>4709</v>
      </c>
      <c r="AB981">
        <v>1866</v>
      </c>
      <c r="AC981" t="s">
        <v>4702</v>
      </c>
      <c r="AD981" t="s">
        <v>27</v>
      </c>
      <c r="AE981" t="s">
        <v>10612</v>
      </c>
      <c r="AH981" t="s">
        <v>18875</v>
      </c>
      <c r="AI981" t="s">
        <v>7973</v>
      </c>
      <c r="AJ981">
        <v>7536</v>
      </c>
    </row>
    <row r="982" spans="8:36" hidden="1" x14ac:dyDescent="0.3">
      <c r="H982" t="s">
        <v>147</v>
      </c>
      <c r="I982" t="s">
        <v>2401</v>
      </c>
      <c r="L982">
        <v>550</v>
      </c>
      <c r="M982" t="s">
        <v>210</v>
      </c>
      <c r="N982" t="s">
        <v>2402</v>
      </c>
      <c r="P982" t="s">
        <v>98</v>
      </c>
      <c r="Q982">
        <v>0</v>
      </c>
      <c r="R982" t="s">
        <v>96</v>
      </c>
      <c r="S982" t="s">
        <v>96</v>
      </c>
      <c r="T982" t="str">
        <f>IF(Transcripts[[#This Row],[List?]]="Y", Transcripts[[#This Row],[RefSeq mRNA ID]]&amp;IF(Transcripts[[#This Row],[Preferred?]]="Y", " (Preferred)", ""), "")</f>
        <v/>
      </c>
      <c r="V982" s="43" t="s">
        <v>18431</v>
      </c>
      <c r="W982" s="43" t="e">
        <f t="array" ref="W982">INDEX(Table6[#Data], MATCH(1, ISNUMBER(SEARCH(Transcripts[[#This Row],[RefSeq mRNA ID]], Table6['#name])), 0), 1)</f>
        <v>#N/A</v>
      </c>
      <c r="X982" s="43"/>
      <c r="Y982" s="43"/>
      <c r="Z982" t="s">
        <v>4703</v>
      </c>
      <c r="AA982" t="s">
        <v>4704</v>
      </c>
      <c r="AB982">
        <v>1833</v>
      </c>
      <c r="AC982" t="s">
        <v>4702</v>
      </c>
      <c r="AD982" t="s">
        <v>27</v>
      </c>
      <c r="AE982" t="s">
        <v>10613</v>
      </c>
      <c r="AH982" t="s">
        <v>19915</v>
      </c>
      <c r="AI982" t="s">
        <v>7973</v>
      </c>
      <c r="AJ982">
        <v>7536</v>
      </c>
    </row>
    <row r="983" spans="8:36" hidden="1" x14ac:dyDescent="0.3">
      <c r="H983" t="s">
        <v>147</v>
      </c>
      <c r="I983" t="s">
        <v>2403</v>
      </c>
      <c r="L983">
        <v>529</v>
      </c>
      <c r="M983" t="s">
        <v>210</v>
      </c>
      <c r="N983" t="s">
        <v>2404</v>
      </c>
      <c r="P983" t="s">
        <v>98</v>
      </c>
      <c r="Q983">
        <v>0</v>
      </c>
      <c r="R983" t="s">
        <v>96</v>
      </c>
      <c r="S983" t="s">
        <v>96</v>
      </c>
      <c r="T983" t="str">
        <f>IF(Transcripts[[#This Row],[List?]]="Y", Transcripts[[#This Row],[RefSeq mRNA ID]]&amp;IF(Transcripts[[#This Row],[Preferred?]]="Y", " (Preferred)", ""), "")</f>
        <v/>
      </c>
      <c r="V983" s="43" t="s">
        <v>18431</v>
      </c>
      <c r="W983" s="43" t="e">
        <f t="array" ref="W983">INDEX(Table6[#Data], MATCH(1, ISNUMBER(SEARCH(Transcripts[[#This Row],[RefSeq mRNA ID]], Table6['#name])), 0), 1)</f>
        <v>#N/A</v>
      </c>
      <c r="X983" s="43"/>
      <c r="Y983" s="43"/>
      <c r="Z983" t="s">
        <v>4712</v>
      </c>
      <c r="AC983" t="s">
        <v>4702</v>
      </c>
      <c r="AD983" t="s">
        <v>27</v>
      </c>
      <c r="AE983" t="s">
        <v>4712</v>
      </c>
      <c r="AH983" t="s">
        <v>19916</v>
      </c>
      <c r="AI983" t="s">
        <v>7973</v>
      </c>
      <c r="AJ983">
        <v>7536</v>
      </c>
    </row>
    <row r="984" spans="8:36" hidden="1" x14ac:dyDescent="0.3">
      <c r="H984" t="s">
        <v>147</v>
      </c>
      <c r="I984" t="s">
        <v>2405</v>
      </c>
      <c r="L984">
        <v>513</v>
      </c>
      <c r="M984" t="s">
        <v>210</v>
      </c>
      <c r="N984" t="s">
        <v>2406</v>
      </c>
      <c r="P984" t="s">
        <v>98</v>
      </c>
      <c r="Q984">
        <v>0</v>
      </c>
      <c r="R984" t="s">
        <v>96</v>
      </c>
      <c r="S984" t="s">
        <v>96</v>
      </c>
      <c r="T984" t="str">
        <f>IF(Transcripts[[#This Row],[List?]]="Y", Transcripts[[#This Row],[RefSeq mRNA ID]]&amp;IF(Transcripts[[#This Row],[Preferred?]]="Y", " (Preferred)", ""), "")</f>
        <v/>
      </c>
      <c r="V984" s="43" t="s">
        <v>18431</v>
      </c>
      <c r="W984" s="43" t="e">
        <f t="array" ref="W984">INDEX(Table6[#Data], MATCH(1, ISNUMBER(SEARCH(Transcripts[[#This Row],[RefSeq mRNA ID]], Table6['#name])), 0), 1)</f>
        <v>#N/A</v>
      </c>
      <c r="X984" s="43"/>
      <c r="Y984" s="43"/>
      <c r="Z984" t="s">
        <v>4706</v>
      </c>
      <c r="AC984" t="s">
        <v>4702</v>
      </c>
      <c r="AD984" t="s">
        <v>27</v>
      </c>
      <c r="AE984" t="s">
        <v>4706</v>
      </c>
      <c r="AH984" t="s">
        <v>19917</v>
      </c>
      <c r="AI984" t="s">
        <v>7973</v>
      </c>
      <c r="AJ984">
        <v>7536</v>
      </c>
    </row>
    <row r="985" spans="8:36" hidden="1" x14ac:dyDescent="0.3">
      <c r="H985" t="s">
        <v>147</v>
      </c>
      <c r="I985" t="s">
        <v>2407</v>
      </c>
      <c r="L985">
        <v>341</v>
      </c>
      <c r="M985" t="s">
        <v>210</v>
      </c>
      <c r="N985" t="s">
        <v>2408</v>
      </c>
      <c r="P985" t="s">
        <v>98</v>
      </c>
      <c r="Q985">
        <v>0</v>
      </c>
      <c r="R985" t="s">
        <v>96</v>
      </c>
      <c r="S985" t="s">
        <v>96</v>
      </c>
      <c r="T985" t="str">
        <f>IF(Transcripts[[#This Row],[List?]]="Y", Transcripts[[#This Row],[RefSeq mRNA ID]]&amp;IF(Transcripts[[#This Row],[Preferred?]]="Y", " (Preferred)", ""), "")</f>
        <v/>
      </c>
      <c r="V985" s="43" t="s">
        <v>18431</v>
      </c>
      <c r="W985" s="43" t="e">
        <f t="array" ref="W985">INDEX(Table6[#Data], MATCH(1, ISNUMBER(SEARCH(Transcripts[[#This Row],[RefSeq mRNA ID]], Table6['#name])), 0), 1)</f>
        <v>#N/A</v>
      </c>
      <c r="X985" s="43"/>
      <c r="Y985" s="43"/>
      <c r="Z985" t="s">
        <v>6569</v>
      </c>
      <c r="AA985" t="s">
        <v>6570</v>
      </c>
      <c r="AB985">
        <v>63</v>
      </c>
      <c r="AC985" t="s">
        <v>21</v>
      </c>
      <c r="AD985" t="s">
        <v>27</v>
      </c>
      <c r="AE985" t="s">
        <v>10614</v>
      </c>
      <c r="AH985" t="s">
        <v>19918</v>
      </c>
      <c r="AI985" t="s">
        <v>7973</v>
      </c>
      <c r="AJ985">
        <v>7536</v>
      </c>
    </row>
    <row r="986" spans="8:36" hidden="1" x14ac:dyDescent="0.3">
      <c r="H986" t="s">
        <v>2409</v>
      </c>
      <c r="I986" t="s">
        <v>2425</v>
      </c>
      <c r="J986" t="s">
        <v>2426</v>
      </c>
      <c r="K986" t="s">
        <v>18866</v>
      </c>
      <c r="L986">
        <v>4380</v>
      </c>
      <c r="M986" t="s">
        <v>27</v>
      </c>
      <c r="N986" t="s">
        <v>2427</v>
      </c>
      <c r="P986" t="s">
        <v>2428</v>
      </c>
      <c r="Q986">
        <v>2739</v>
      </c>
      <c r="R986" t="s">
        <v>96</v>
      </c>
      <c r="S986" t="s">
        <v>95</v>
      </c>
      <c r="T986" t="str">
        <f>IF(Transcripts[[#This Row],[List?]]="Y", Transcripts[[#This Row],[RefSeq mRNA ID]]&amp;IF(Transcripts[[#This Row],[Preferred?]]="Y", " (Preferred)", ""), "")</f>
        <v>NM_175629.3</v>
      </c>
      <c r="V986" s="43" t="s">
        <v>18432</v>
      </c>
      <c r="W986" s="43" t="e">
        <f t="array" ref="W986">INDEX(Table6[#Data], MATCH(1, ISNUMBER(SEARCH(Transcripts[[#This Row],[RefSeq mRNA ID]], Table6['#name])), 0), 1)</f>
        <v>#N/A</v>
      </c>
      <c r="X986" s="43"/>
      <c r="Y986" s="43"/>
      <c r="Z986" t="s">
        <v>6563</v>
      </c>
      <c r="AA986" t="s">
        <v>6564</v>
      </c>
      <c r="AB986">
        <v>3207</v>
      </c>
      <c r="AC986" t="s">
        <v>21</v>
      </c>
      <c r="AD986" t="s">
        <v>27</v>
      </c>
      <c r="AE986" t="s">
        <v>10615</v>
      </c>
      <c r="AH986" t="s">
        <v>18872</v>
      </c>
      <c r="AI986" t="s">
        <v>7973</v>
      </c>
      <c r="AJ986">
        <v>7536</v>
      </c>
    </row>
    <row r="987" spans="8:36" hidden="1" x14ac:dyDescent="0.3">
      <c r="H987" t="s">
        <v>2409</v>
      </c>
      <c r="I987" t="s">
        <v>2429</v>
      </c>
      <c r="J987" t="s">
        <v>2430</v>
      </c>
      <c r="K987" t="s">
        <v>18865</v>
      </c>
      <c r="L987">
        <v>4279</v>
      </c>
      <c r="M987" t="s">
        <v>27</v>
      </c>
      <c r="N987" t="s">
        <v>2431</v>
      </c>
      <c r="P987" t="s">
        <v>2428</v>
      </c>
      <c r="Q987">
        <v>2739</v>
      </c>
      <c r="R987" t="s">
        <v>95</v>
      </c>
      <c r="S987" t="s">
        <v>95</v>
      </c>
      <c r="T987" t="str">
        <f>IF(Transcripts[[#This Row],[List?]]="Y", Transcripts[[#This Row],[RefSeq mRNA ID]]&amp;IF(Transcripts[[#This Row],[Preferred?]]="Y", " (Preferred)", ""), "")</f>
        <v>NM_022552.4 (Preferred)</v>
      </c>
      <c r="V987" s="43" t="s">
        <v>18432</v>
      </c>
      <c r="W987" s="43" t="e">
        <f t="array" ref="W987">INDEX(Table6[#Data], MATCH(1, ISNUMBER(SEARCH(Transcripts[[#This Row],[RefSeq mRNA ID]], Table6['#name])), 0), 1)</f>
        <v>#N/A</v>
      </c>
      <c r="X987" s="43"/>
      <c r="Y987" s="43"/>
      <c r="Z987" t="s">
        <v>6566</v>
      </c>
      <c r="AA987" t="s">
        <v>6567</v>
      </c>
      <c r="AB987">
        <v>354</v>
      </c>
      <c r="AC987" t="s">
        <v>21</v>
      </c>
      <c r="AD987" t="s">
        <v>27</v>
      </c>
      <c r="AE987" t="s">
        <v>10616</v>
      </c>
      <c r="AH987" t="s">
        <v>18873</v>
      </c>
      <c r="AI987" t="s">
        <v>7973</v>
      </c>
      <c r="AJ987">
        <v>7536</v>
      </c>
    </row>
    <row r="988" spans="8:36" hidden="1" x14ac:dyDescent="0.3">
      <c r="H988" t="s">
        <v>2409</v>
      </c>
      <c r="I988" t="s">
        <v>2410</v>
      </c>
      <c r="J988" t="s">
        <v>2411</v>
      </c>
      <c r="L988">
        <v>4477</v>
      </c>
      <c r="M988" t="s">
        <v>187</v>
      </c>
      <c r="N988" t="s">
        <v>2412</v>
      </c>
      <c r="P988" t="s">
        <v>98</v>
      </c>
      <c r="Q988">
        <v>2346</v>
      </c>
      <c r="R988" t="s">
        <v>96</v>
      </c>
      <c r="S988" t="s">
        <v>96</v>
      </c>
      <c r="T988" t="str">
        <f>IF(Transcripts[[#This Row],[List?]]="Y", Transcripts[[#This Row],[RefSeq mRNA ID]]&amp;IF(Transcripts[[#This Row],[Preferred?]]="Y", " (Preferred)", ""), "")</f>
        <v/>
      </c>
      <c r="V988" s="43" t="s">
        <v>18432</v>
      </c>
      <c r="W988" s="43" t="e">
        <f t="array" ref="W988">INDEX(Table6[#Data], MATCH(1, ISNUMBER(SEARCH(Transcripts[[#This Row],[RefSeq mRNA ID]], Table6['#name])), 0), 1)</f>
        <v>#N/A</v>
      </c>
      <c r="X988" s="43"/>
      <c r="Y988" s="43"/>
      <c r="Z988" t="s">
        <v>6572</v>
      </c>
      <c r="AC988" t="s">
        <v>21</v>
      </c>
      <c r="AD988" t="s">
        <v>27</v>
      </c>
      <c r="AE988" t="s">
        <v>6572</v>
      </c>
      <c r="AH988" t="s">
        <v>18876</v>
      </c>
      <c r="AI988" t="s">
        <v>7973</v>
      </c>
      <c r="AJ988">
        <v>7536</v>
      </c>
    </row>
    <row r="989" spans="8:36" hidden="1" x14ac:dyDescent="0.3">
      <c r="H989" t="s">
        <v>2409</v>
      </c>
      <c r="I989" t="s">
        <v>2432</v>
      </c>
      <c r="J989" t="s">
        <v>2433</v>
      </c>
      <c r="K989" t="s">
        <v>18867</v>
      </c>
      <c r="L989">
        <v>3589</v>
      </c>
      <c r="M989" t="s">
        <v>27</v>
      </c>
      <c r="N989" t="s">
        <v>2434</v>
      </c>
      <c r="P989" t="s">
        <v>2435</v>
      </c>
      <c r="Q989">
        <v>2172</v>
      </c>
      <c r="R989" t="s">
        <v>96</v>
      </c>
      <c r="S989" t="s">
        <v>95</v>
      </c>
      <c r="T989" t="str">
        <f>IF(Transcripts[[#This Row],[List?]]="Y", Transcripts[[#This Row],[RefSeq mRNA ID]]&amp;IF(Transcripts[[#This Row],[Preferred?]]="Y", " (Preferred)", ""), "")</f>
        <v>NM_153759.3</v>
      </c>
      <c r="V989" s="43" t="s">
        <v>18432</v>
      </c>
      <c r="W989" s="43" t="e">
        <f t="array" ref="W989">INDEX(Table6[#Data], MATCH(1, ISNUMBER(SEARCH(Transcripts[[#This Row],[RefSeq mRNA ID]], Table6['#name])), 0), 1)</f>
        <v>#N/A</v>
      </c>
      <c r="X989" s="43"/>
      <c r="Y989" s="43"/>
      <c r="Z989" t="s">
        <v>7309</v>
      </c>
      <c r="AA989" t="s">
        <v>7310</v>
      </c>
      <c r="AB989">
        <v>1212</v>
      </c>
      <c r="AC989" t="s">
        <v>108</v>
      </c>
      <c r="AD989" t="s">
        <v>27</v>
      </c>
      <c r="AE989" t="s">
        <v>10617</v>
      </c>
      <c r="AH989" t="s">
        <v>18877</v>
      </c>
      <c r="AI989" t="s">
        <v>7973</v>
      </c>
      <c r="AJ989">
        <v>7536</v>
      </c>
    </row>
    <row r="990" spans="8:36" hidden="1" x14ac:dyDescent="0.3">
      <c r="H990" t="s">
        <v>2409</v>
      </c>
      <c r="I990" t="s">
        <v>2436</v>
      </c>
      <c r="J990" t="s">
        <v>2437</v>
      </c>
      <c r="L990">
        <v>2300</v>
      </c>
      <c r="M990" t="s">
        <v>27</v>
      </c>
      <c r="N990" t="s">
        <v>2438</v>
      </c>
      <c r="Q990">
        <v>2070</v>
      </c>
      <c r="R990" t="s">
        <v>96</v>
      </c>
      <c r="S990" t="s">
        <v>96</v>
      </c>
      <c r="T990" t="str">
        <f>IF(Transcripts[[#This Row],[List?]]="Y", Transcripts[[#This Row],[RefSeq mRNA ID]]&amp;IF(Transcripts[[#This Row],[Preferred?]]="Y", " (Preferred)", ""), "")</f>
        <v/>
      </c>
      <c r="V990" s="43" t="s">
        <v>18432</v>
      </c>
      <c r="W990" s="43" t="e">
        <f t="array" ref="W990">INDEX(Table6[#Data], MATCH(1, ISNUMBER(SEARCH(Transcripts[[#This Row],[RefSeq mRNA ID]], Table6['#name])), 0), 1)</f>
        <v>#N/A</v>
      </c>
      <c r="X990" s="43"/>
      <c r="Y990" s="43"/>
      <c r="Z990" t="s">
        <v>7305</v>
      </c>
      <c r="AC990" t="s">
        <v>108</v>
      </c>
      <c r="AD990" t="s">
        <v>27</v>
      </c>
      <c r="AE990" t="s">
        <v>7305</v>
      </c>
      <c r="AH990" t="s">
        <v>19919</v>
      </c>
      <c r="AI990" t="s">
        <v>149</v>
      </c>
      <c r="AJ990">
        <v>10291</v>
      </c>
    </row>
    <row r="991" spans="8:36" hidden="1" x14ac:dyDescent="0.3">
      <c r="H991" t="s">
        <v>2409</v>
      </c>
      <c r="I991" t="s">
        <v>2439</v>
      </c>
      <c r="J991" t="s">
        <v>2440</v>
      </c>
      <c r="K991" t="s">
        <v>18868</v>
      </c>
      <c r="L991">
        <v>1775</v>
      </c>
      <c r="M991" t="s">
        <v>27</v>
      </c>
      <c r="N991" t="s">
        <v>2441</v>
      </c>
      <c r="P991" t="s">
        <v>2442</v>
      </c>
      <c r="Q991">
        <v>501</v>
      </c>
      <c r="R991" t="s">
        <v>96</v>
      </c>
      <c r="S991" t="s">
        <v>95</v>
      </c>
      <c r="T991" t="str">
        <f>IF(Transcripts[[#This Row],[List?]]="Y", Transcripts[[#This Row],[RefSeq mRNA ID]]&amp;IF(Transcripts[[#This Row],[Preferred?]]="Y", " (Preferred)", ""), "")</f>
        <v>NM_175630.1</v>
      </c>
      <c r="V991" s="43" t="s">
        <v>18432</v>
      </c>
      <c r="W991" s="43" t="e">
        <f t="array" ref="W991">INDEX(Table6[#Data], MATCH(1, ISNUMBER(SEARCH(Transcripts[[#This Row],[RefSeq mRNA ID]], Table6['#name])), 0), 1)</f>
        <v>#N/A</v>
      </c>
      <c r="X991" s="43"/>
      <c r="Y991" s="43"/>
      <c r="Z991" t="s">
        <v>7307</v>
      </c>
      <c r="AC991" t="s">
        <v>108</v>
      </c>
      <c r="AD991" t="s">
        <v>27</v>
      </c>
      <c r="AE991" t="s">
        <v>7307</v>
      </c>
      <c r="AH991" t="s">
        <v>19920</v>
      </c>
      <c r="AI991" t="s">
        <v>8060</v>
      </c>
      <c r="AJ991">
        <v>23451</v>
      </c>
    </row>
    <row r="992" spans="8:36" hidden="1" x14ac:dyDescent="0.3">
      <c r="H992" t="s">
        <v>2409</v>
      </c>
      <c r="I992" t="s">
        <v>2413</v>
      </c>
      <c r="L992">
        <v>847</v>
      </c>
      <c r="M992" t="s">
        <v>193</v>
      </c>
      <c r="N992" t="s">
        <v>2414</v>
      </c>
      <c r="P992" t="s">
        <v>98</v>
      </c>
      <c r="Q992">
        <v>0</v>
      </c>
      <c r="R992" t="s">
        <v>96</v>
      </c>
      <c r="S992" t="s">
        <v>96</v>
      </c>
      <c r="T992" t="str">
        <f>IF(Transcripts[[#This Row],[List?]]="Y", Transcripts[[#This Row],[RefSeq mRNA ID]]&amp;IF(Transcripts[[#This Row],[Preferred?]]="Y", " (Preferred)", ""), "")</f>
        <v/>
      </c>
      <c r="V992" s="43" t="s">
        <v>18432</v>
      </c>
      <c r="W992" s="43" t="e">
        <f t="array" ref="W992">INDEX(Table6[#Data], MATCH(1, ISNUMBER(SEARCH(Transcripts[[#This Row],[RefSeq mRNA ID]], Table6['#name])), 0), 1)</f>
        <v>#N/A</v>
      </c>
      <c r="X992" s="43"/>
      <c r="Y992" s="43"/>
      <c r="Z992" t="s">
        <v>7303</v>
      </c>
      <c r="AC992" t="s">
        <v>108</v>
      </c>
      <c r="AD992" t="s">
        <v>27</v>
      </c>
      <c r="AE992" t="s">
        <v>7303</v>
      </c>
      <c r="AH992" t="s">
        <v>19921</v>
      </c>
      <c r="AI992" t="s">
        <v>8060</v>
      </c>
      <c r="AJ992">
        <v>23451</v>
      </c>
    </row>
    <row r="993" spans="8:36" hidden="1" x14ac:dyDescent="0.3">
      <c r="H993" t="s">
        <v>2409</v>
      </c>
      <c r="I993" t="s">
        <v>2415</v>
      </c>
      <c r="L993">
        <v>656</v>
      </c>
      <c r="M993" t="s">
        <v>193</v>
      </c>
      <c r="N993" t="s">
        <v>2416</v>
      </c>
      <c r="P993" t="s">
        <v>98</v>
      </c>
      <c r="Q993">
        <v>0</v>
      </c>
      <c r="R993" t="s">
        <v>96</v>
      </c>
      <c r="S993" t="s">
        <v>96</v>
      </c>
      <c r="T993" t="str">
        <f>IF(Transcripts[[#This Row],[List?]]="Y", Transcripts[[#This Row],[RefSeq mRNA ID]]&amp;IF(Transcripts[[#This Row],[Preferred?]]="Y", " (Preferred)", ""), "")</f>
        <v/>
      </c>
      <c r="V993" s="43" t="s">
        <v>18432</v>
      </c>
      <c r="W993" s="43" t="e">
        <f t="array" ref="W993">INDEX(Table6[#Data], MATCH(1, ISNUMBER(SEARCH(Transcripts[[#This Row],[RefSeq mRNA ID]], Table6['#name])), 0), 1)</f>
        <v>#N/A</v>
      </c>
      <c r="X993" s="43"/>
      <c r="Y993" s="43"/>
      <c r="Z993" t="s">
        <v>7301</v>
      </c>
      <c r="AC993" t="s">
        <v>108</v>
      </c>
      <c r="AD993" t="s">
        <v>27</v>
      </c>
      <c r="AE993" t="s">
        <v>7301</v>
      </c>
      <c r="AH993" t="s">
        <v>19922</v>
      </c>
      <c r="AI993" t="s">
        <v>8060</v>
      </c>
      <c r="AJ993">
        <v>23451</v>
      </c>
    </row>
    <row r="994" spans="8:36" hidden="1" x14ac:dyDescent="0.3">
      <c r="H994" t="s">
        <v>2409</v>
      </c>
      <c r="I994" t="s">
        <v>2417</v>
      </c>
      <c r="L994">
        <v>589</v>
      </c>
      <c r="M994" t="s">
        <v>193</v>
      </c>
      <c r="N994" t="s">
        <v>2418</v>
      </c>
      <c r="P994" t="s">
        <v>98</v>
      </c>
      <c r="Q994">
        <v>0</v>
      </c>
      <c r="R994" t="s">
        <v>96</v>
      </c>
      <c r="S994" t="s">
        <v>96</v>
      </c>
      <c r="T994" t="str">
        <f>IF(Transcripts[[#This Row],[List?]]="Y", Transcripts[[#This Row],[RefSeq mRNA ID]]&amp;IF(Transcripts[[#This Row],[Preferred?]]="Y", " (Preferred)", ""), "")</f>
        <v/>
      </c>
      <c r="V994" s="43" t="s">
        <v>18432</v>
      </c>
      <c r="W994" s="43" t="e">
        <f t="array" ref="W994">INDEX(Table6[#Data], MATCH(1, ISNUMBER(SEARCH(Transcripts[[#This Row],[RefSeq mRNA ID]], Table6['#name])), 0), 1)</f>
        <v>#N/A</v>
      </c>
      <c r="X994" s="43"/>
      <c r="Y994" s="43"/>
      <c r="Z994" t="s">
        <v>5918</v>
      </c>
      <c r="AA994" t="s">
        <v>5919</v>
      </c>
      <c r="AB994">
        <v>144</v>
      </c>
      <c r="AC994" t="s">
        <v>5884</v>
      </c>
      <c r="AD994" t="s">
        <v>27</v>
      </c>
      <c r="AE994" t="s">
        <v>10618</v>
      </c>
      <c r="AH994" t="s">
        <v>19923</v>
      </c>
      <c r="AI994" t="s">
        <v>142</v>
      </c>
      <c r="AJ994">
        <v>10019</v>
      </c>
    </row>
    <row r="995" spans="8:36" hidden="1" x14ac:dyDescent="0.3">
      <c r="H995" t="s">
        <v>2409</v>
      </c>
      <c r="I995" t="s">
        <v>2419</v>
      </c>
      <c r="L995">
        <v>581</v>
      </c>
      <c r="M995" t="s">
        <v>193</v>
      </c>
      <c r="N995" t="s">
        <v>2420</v>
      </c>
      <c r="P995" t="s">
        <v>98</v>
      </c>
      <c r="Q995">
        <v>0</v>
      </c>
      <c r="R995" t="s">
        <v>96</v>
      </c>
      <c r="S995" t="s">
        <v>96</v>
      </c>
      <c r="T995" t="str">
        <f>IF(Transcripts[[#This Row],[List?]]="Y", Transcripts[[#This Row],[RefSeq mRNA ID]]&amp;IF(Transcripts[[#This Row],[Preferred?]]="Y", " (Preferred)", ""), "")</f>
        <v/>
      </c>
      <c r="V995" s="43" t="s">
        <v>18432</v>
      </c>
      <c r="W995" s="43" t="e">
        <f t="array" ref="W995">INDEX(Table6[#Data], MATCH(1, ISNUMBER(SEARCH(Transcripts[[#This Row],[RefSeq mRNA ID]], Table6['#name])), 0), 1)</f>
        <v>#N/A</v>
      </c>
      <c r="X995" s="43"/>
      <c r="Y995" s="43"/>
      <c r="Z995" t="s">
        <v>5893</v>
      </c>
      <c r="AA995" t="s">
        <v>5894</v>
      </c>
      <c r="AB995">
        <v>1770</v>
      </c>
      <c r="AC995" t="s">
        <v>5884</v>
      </c>
      <c r="AD995" t="s">
        <v>27</v>
      </c>
      <c r="AE995" t="s">
        <v>10619</v>
      </c>
      <c r="AH995" t="s">
        <v>19924</v>
      </c>
      <c r="AI995" t="s">
        <v>142</v>
      </c>
      <c r="AJ995">
        <v>10019</v>
      </c>
    </row>
    <row r="996" spans="8:36" hidden="1" x14ac:dyDescent="0.3">
      <c r="H996" t="s">
        <v>2409</v>
      </c>
      <c r="I996" t="s">
        <v>2421</v>
      </c>
      <c r="L996">
        <v>519</v>
      </c>
      <c r="M996" t="s">
        <v>193</v>
      </c>
      <c r="N996" t="s">
        <v>2422</v>
      </c>
      <c r="P996" t="s">
        <v>98</v>
      </c>
      <c r="Q996">
        <v>0</v>
      </c>
      <c r="R996" t="s">
        <v>96</v>
      </c>
      <c r="S996" t="s">
        <v>96</v>
      </c>
      <c r="T996" t="str">
        <f>IF(Transcripts[[#This Row],[List?]]="Y", Transcripts[[#This Row],[RefSeq mRNA ID]]&amp;IF(Transcripts[[#This Row],[Preferred?]]="Y", " (Preferred)", ""), "")</f>
        <v/>
      </c>
      <c r="V996" s="43" t="s">
        <v>18432</v>
      </c>
      <c r="W996" s="43" t="e">
        <f t="array" ref="W996">INDEX(Table6[#Data], MATCH(1, ISNUMBER(SEARCH(Transcripts[[#This Row],[RefSeq mRNA ID]], Table6['#name])), 0), 1)</f>
        <v>#N/A</v>
      </c>
      <c r="X996" s="43"/>
      <c r="Y996" s="43"/>
      <c r="Z996" t="s">
        <v>5885</v>
      </c>
      <c r="AA996" t="s">
        <v>5886</v>
      </c>
      <c r="AB996">
        <v>1818</v>
      </c>
      <c r="AC996" t="s">
        <v>5884</v>
      </c>
      <c r="AD996" t="s">
        <v>27</v>
      </c>
      <c r="AE996" t="s">
        <v>10620</v>
      </c>
      <c r="AH996" t="s">
        <v>19925</v>
      </c>
      <c r="AI996" t="s">
        <v>8103</v>
      </c>
      <c r="AJ996">
        <v>4068</v>
      </c>
    </row>
    <row r="997" spans="8:36" hidden="1" x14ac:dyDescent="0.3">
      <c r="H997" t="s">
        <v>2409</v>
      </c>
      <c r="I997" t="s">
        <v>2423</v>
      </c>
      <c r="L997">
        <v>472</v>
      </c>
      <c r="M997" t="s">
        <v>193</v>
      </c>
      <c r="N997" t="s">
        <v>2424</v>
      </c>
      <c r="P997" t="s">
        <v>98</v>
      </c>
      <c r="Q997">
        <v>0</v>
      </c>
      <c r="R997" t="s">
        <v>96</v>
      </c>
      <c r="S997" t="s">
        <v>96</v>
      </c>
      <c r="T997" t="str">
        <f>IF(Transcripts[[#This Row],[List?]]="Y", Transcripts[[#This Row],[RefSeq mRNA ID]]&amp;IF(Transcripts[[#This Row],[Preferred?]]="Y", " (Preferred)", ""), "")</f>
        <v/>
      </c>
      <c r="V997" s="43" t="s">
        <v>18432</v>
      </c>
      <c r="W997" s="43" t="e">
        <f t="array" ref="W997">INDEX(Table6[#Data], MATCH(1, ISNUMBER(SEARCH(Transcripts[[#This Row],[RefSeq mRNA ID]], Table6['#name])), 0), 1)</f>
        <v>#N/A</v>
      </c>
      <c r="X997" s="43"/>
      <c r="Y997" s="43"/>
      <c r="Z997" t="s">
        <v>5896</v>
      </c>
      <c r="AA997" t="s">
        <v>5897</v>
      </c>
      <c r="AB997">
        <v>1749</v>
      </c>
      <c r="AC997" t="s">
        <v>5884</v>
      </c>
      <c r="AD997" t="s">
        <v>27</v>
      </c>
      <c r="AE997" t="s">
        <v>10621</v>
      </c>
      <c r="AH997" t="s">
        <v>19926</v>
      </c>
      <c r="AI997" t="s">
        <v>8103</v>
      </c>
      <c r="AJ997">
        <v>4068</v>
      </c>
    </row>
    <row r="998" spans="8:36" hidden="1" x14ac:dyDescent="0.3">
      <c r="H998" t="s">
        <v>2409</v>
      </c>
      <c r="I998" t="s">
        <v>2443</v>
      </c>
      <c r="L998">
        <v>840</v>
      </c>
      <c r="M998" t="s">
        <v>210</v>
      </c>
      <c r="N998" t="s">
        <v>2444</v>
      </c>
      <c r="P998" t="s">
        <v>98</v>
      </c>
      <c r="Q998">
        <v>0</v>
      </c>
      <c r="R998" t="s">
        <v>96</v>
      </c>
      <c r="S998" t="s">
        <v>96</v>
      </c>
      <c r="T998" t="str">
        <f>IF(Transcripts[[#This Row],[List?]]="Y", Transcripts[[#This Row],[RefSeq mRNA ID]]&amp;IF(Transcripts[[#This Row],[Preferred?]]="Y", " (Preferred)", ""), "")</f>
        <v/>
      </c>
      <c r="V998" s="43" t="s">
        <v>18432</v>
      </c>
      <c r="W998" s="43" t="e">
        <f t="array" ref="W998">INDEX(Table6[#Data], MATCH(1, ISNUMBER(SEARCH(Transcripts[[#This Row],[RefSeq mRNA ID]], Table6['#name])), 0), 1)</f>
        <v>#N/A</v>
      </c>
      <c r="X998" s="43"/>
      <c r="Y998" s="43"/>
      <c r="Z998" t="s">
        <v>5889</v>
      </c>
      <c r="AA998" t="s">
        <v>5890</v>
      </c>
      <c r="AB998">
        <v>1770</v>
      </c>
      <c r="AC998" t="s">
        <v>5884</v>
      </c>
      <c r="AD998" t="s">
        <v>27</v>
      </c>
      <c r="AE998" t="s">
        <v>10622</v>
      </c>
      <c r="AH998" t="s">
        <v>19927</v>
      </c>
      <c r="AI998" t="s">
        <v>8147</v>
      </c>
      <c r="AJ998">
        <v>4087</v>
      </c>
    </row>
    <row r="999" spans="8:36" hidden="1" x14ac:dyDescent="0.3">
      <c r="H999" t="s">
        <v>2409</v>
      </c>
      <c r="I999" t="s">
        <v>2445</v>
      </c>
      <c r="L999">
        <v>812</v>
      </c>
      <c r="M999" t="s">
        <v>210</v>
      </c>
      <c r="N999" t="s">
        <v>2446</v>
      </c>
      <c r="P999" t="s">
        <v>98</v>
      </c>
      <c r="Q999">
        <v>0</v>
      </c>
      <c r="R999" t="s">
        <v>96</v>
      </c>
      <c r="S999" t="s">
        <v>96</v>
      </c>
      <c r="T999" t="str">
        <f>IF(Transcripts[[#This Row],[List?]]="Y", Transcripts[[#This Row],[RefSeq mRNA ID]]&amp;IF(Transcripts[[#This Row],[Preferred?]]="Y", " (Preferred)", ""), "")</f>
        <v/>
      </c>
      <c r="V999" s="43" t="s">
        <v>18432</v>
      </c>
      <c r="W999" s="43" t="e">
        <f t="array" ref="W999">INDEX(Table6[#Data], MATCH(1, ISNUMBER(SEARCH(Transcripts[[#This Row],[RefSeq mRNA ID]], Table6['#name])), 0), 1)</f>
        <v>#N/A</v>
      </c>
      <c r="X999" s="43"/>
      <c r="Y999" s="43"/>
      <c r="Z999" t="s">
        <v>5909</v>
      </c>
      <c r="AA999" t="s">
        <v>5910</v>
      </c>
      <c r="AB999">
        <v>797</v>
      </c>
      <c r="AC999" t="s">
        <v>5884</v>
      </c>
      <c r="AD999" t="s">
        <v>27</v>
      </c>
      <c r="AE999" t="s">
        <v>10623</v>
      </c>
      <c r="AH999" t="s">
        <v>19928</v>
      </c>
      <c r="AI999" t="s">
        <v>8147</v>
      </c>
      <c r="AJ999">
        <v>4087</v>
      </c>
    </row>
    <row r="1000" spans="8:36" hidden="1" x14ac:dyDescent="0.3">
      <c r="H1000" t="s">
        <v>2409</v>
      </c>
      <c r="I1000" t="s">
        <v>2447</v>
      </c>
      <c r="L1000">
        <v>619</v>
      </c>
      <c r="M1000" t="s">
        <v>210</v>
      </c>
      <c r="N1000" t="s">
        <v>2448</v>
      </c>
      <c r="P1000" t="s">
        <v>98</v>
      </c>
      <c r="Q1000">
        <v>0</v>
      </c>
      <c r="R1000" t="s">
        <v>96</v>
      </c>
      <c r="S1000" t="s">
        <v>96</v>
      </c>
      <c r="T1000" t="str">
        <f>IF(Transcripts[[#This Row],[List?]]="Y", Transcripts[[#This Row],[RefSeq mRNA ID]]&amp;IF(Transcripts[[#This Row],[Preferred?]]="Y", " (Preferred)", ""), "")</f>
        <v/>
      </c>
      <c r="V1000" s="43" t="s">
        <v>18432</v>
      </c>
      <c r="W1000" s="43" t="e">
        <f t="array" ref="W1000">INDEX(Table6[#Data], MATCH(1, ISNUMBER(SEARCH(Transcripts[[#This Row],[RefSeq mRNA ID]], Table6['#name])), 0), 1)</f>
        <v>#N/A</v>
      </c>
      <c r="X1000" s="43"/>
      <c r="Y1000" s="43"/>
      <c r="Z1000" t="s">
        <v>5906</v>
      </c>
      <c r="AA1000" t="s">
        <v>5907</v>
      </c>
      <c r="AB1000">
        <v>841</v>
      </c>
      <c r="AC1000" t="s">
        <v>5884</v>
      </c>
      <c r="AD1000" t="s">
        <v>27</v>
      </c>
      <c r="AE1000" t="s">
        <v>10624</v>
      </c>
      <c r="AH1000" t="s">
        <v>19929</v>
      </c>
      <c r="AI1000" t="s">
        <v>8147</v>
      </c>
      <c r="AJ1000">
        <v>4087</v>
      </c>
    </row>
    <row r="1001" spans="8:36" hidden="1" x14ac:dyDescent="0.3">
      <c r="H1001" t="s">
        <v>2449</v>
      </c>
      <c r="I1001" t="s">
        <v>2454</v>
      </c>
      <c r="J1001" t="s">
        <v>2455</v>
      </c>
      <c r="K1001" t="s">
        <v>19311</v>
      </c>
      <c r="L1001">
        <v>7436</v>
      </c>
      <c r="M1001" t="s">
        <v>27</v>
      </c>
      <c r="N1001" t="s">
        <v>2456</v>
      </c>
      <c r="P1001" t="s">
        <v>2457</v>
      </c>
      <c r="Q1001">
        <v>4614</v>
      </c>
      <c r="R1001" t="s">
        <v>95</v>
      </c>
      <c r="S1001" t="s">
        <v>95</v>
      </c>
      <c r="T1001" t="str">
        <f>IF(Transcripts[[#This Row],[List?]]="Y", Transcripts[[#This Row],[RefSeq mRNA ID]]&amp;IF(Transcripts[[#This Row],[Preferred?]]="Y", " (Preferred)", ""), "")</f>
        <v>NM_032482.2 (Preferred)</v>
      </c>
      <c r="V1001" s="43" t="s">
        <v>18433</v>
      </c>
      <c r="W1001" s="43" t="e">
        <f t="array" ref="W1001">INDEX(Table6[#Data], MATCH(1, ISNUMBER(SEARCH(Transcripts[[#This Row],[RefSeq mRNA ID]], Table6['#name])), 0), 1)</f>
        <v>#N/A</v>
      </c>
      <c r="X1001" s="43"/>
      <c r="Y1001" s="43"/>
      <c r="Z1001" t="s">
        <v>5921</v>
      </c>
      <c r="AA1001" t="s">
        <v>5922</v>
      </c>
      <c r="AB1001">
        <v>204</v>
      </c>
      <c r="AC1001" t="s">
        <v>5884</v>
      </c>
      <c r="AD1001" t="s">
        <v>27</v>
      </c>
      <c r="AE1001" t="s">
        <v>10625</v>
      </c>
      <c r="AH1001" t="s">
        <v>19930</v>
      </c>
      <c r="AI1001" t="s">
        <v>8183</v>
      </c>
      <c r="AJ1001">
        <v>4089</v>
      </c>
    </row>
    <row r="1002" spans="8:36" hidden="1" x14ac:dyDescent="0.3">
      <c r="H1002" t="s">
        <v>2449</v>
      </c>
      <c r="I1002" t="s">
        <v>2458</v>
      </c>
      <c r="J1002" t="s">
        <v>2459</v>
      </c>
      <c r="L1002">
        <v>2906</v>
      </c>
      <c r="M1002" t="s">
        <v>27</v>
      </c>
      <c r="N1002" t="s">
        <v>2460</v>
      </c>
      <c r="Q1002">
        <v>1962</v>
      </c>
      <c r="R1002" t="s">
        <v>96</v>
      </c>
      <c r="S1002" t="s">
        <v>96</v>
      </c>
      <c r="T1002" t="str">
        <f>IF(Transcripts[[#This Row],[List?]]="Y", Transcripts[[#This Row],[RefSeq mRNA ID]]&amp;IF(Transcripts[[#This Row],[Preferred?]]="Y", " (Preferred)", ""), "")</f>
        <v/>
      </c>
      <c r="V1002" s="43" t="s">
        <v>18433</v>
      </c>
      <c r="W1002" s="43" t="e">
        <f t="array" ref="W1002">INDEX(Table6[#Data], MATCH(1, ISNUMBER(SEARCH(Transcripts[[#This Row],[RefSeq mRNA ID]], Table6['#name])), 0), 1)</f>
        <v>#N/A</v>
      </c>
      <c r="X1002" s="43"/>
      <c r="Y1002" s="43"/>
      <c r="Z1002" t="s">
        <v>5912</v>
      </c>
      <c r="AA1002" t="s">
        <v>5913</v>
      </c>
      <c r="AB1002">
        <v>795</v>
      </c>
      <c r="AC1002" t="s">
        <v>5884</v>
      </c>
      <c r="AD1002" t="s">
        <v>27</v>
      </c>
      <c r="AE1002" t="s">
        <v>10626</v>
      </c>
      <c r="AH1002" t="s">
        <v>19931</v>
      </c>
      <c r="AI1002" t="s">
        <v>8231</v>
      </c>
      <c r="AJ1002">
        <v>6597</v>
      </c>
    </row>
    <row r="1003" spans="8:36" hidden="1" x14ac:dyDescent="0.3">
      <c r="H1003" t="s">
        <v>2449</v>
      </c>
      <c r="I1003" t="s">
        <v>2464</v>
      </c>
      <c r="J1003" t="s">
        <v>2465</v>
      </c>
      <c r="L1003">
        <v>624</v>
      </c>
      <c r="M1003" t="s">
        <v>27</v>
      </c>
      <c r="N1003" t="s">
        <v>2466</v>
      </c>
      <c r="Q1003">
        <v>624</v>
      </c>
      <c r="R1003" t="s">
        <v>96</v>
      </c>
      <c r="S1003" t="s">
        <v>96</v>
      </c>
      <c r="T1003" t="str">
        <f>IF(Transcripts[[#This Row],[List?]]="Y", Transcripts[[#This Row],[RefSeq mRNA ID]]&amp;IF(Transcripts[[#This Row],[Preferred?]]="Y", " (Preferred)", ""), "")</f>
        <v/>
      </c>
      <c r="V1003" s="43" t="s">
        <v>18433</v>
      </c>
      <c r="W1003" s="43" t="e">
        <f t="array" ref="W1003">INDEX(Table6[#Data], MATCH(1, ISNUMBER(SEARCH(Transcripts[[#This Row],[RefSeq mRNA ID]], Table6['#name])), 0), 1)</f>
        <v>#N/A</v>
      </c>
      <c r="X1003" s="43"/>
      <c r="Y1003" s="43"/>
      <c r="Z1003" t="s">
        <v>5903</v>
      </c>
      <c r="AA1003" t="s">
        <v>5904</v>
      </c>
      <c r="AB1003">
        <v>704</v>
      </c>
      <c r="AC1003" t="s">
        <v>5884</v>
      </c>
      <c r="AD1003" t="s">
        <v>27</v>
      </c>
      <c r="AE1003" t="s">
        <v>10627</v>
      </c>
      <c r="AH1003" t="s">
        <v>19932</v>
      </c>
      <c r="AI1003" t="s">
        <v>8231</v>
      </c>
      <c r="AJ1003">
        <v>6597</v>
      </c>
    </row>
    <row r="1004" spans="8:36" hidden="1" x14ac:dyDescent="0.3">
      <c r="H1004" t="s">
        <v>2449</v>
      </c>
      <c r="I1004" t="s">
        <v>2461</v>
      </c>
      <c r="J1004" t="s">
        <v>2462</v>
      </c>
      <c r="L1004">
        <v>725</v>
      </c>
      <c r="M1004" t="s">
        <v>27</v>
      </c>
      <c r="N1004" t="s">
        <v>2463</v>
      </c>
      <c r="Q1004">
        <v>429</v>
      </c>
      <c r="R1004" t="s">
        <v>96</v>
      </c>
      <c r="S1004" t="s">
        <v>96</v>
      </c>
      <c r="T1004" t="str">
        <f>IF(Transcripts[[#This Row],[List?]]="Y", Transcripts[[#This Row],[RefSeq mRNA ID]]&amp;IF(Transcripts[[#This Row],[Preferred?]]="Y", " (Preferred)", ""), "")</f>
        <v/>
      </c>
      <c r="V1004" s="43" t="s">
        <v>18433</v>
      </c>
      <c r="W1004" s="43" t="e">
        <f t="array" ref="W1004">INDEX(Table6[#Data], MATCH(1, ISNUMBER(SEARCH(Transcripts[[#This Row],[RefSeq mRNA ID]], Table6['#name])), 0), 1)</f>
        <v>#N/A</v>
      </c>
      <c r="X1004" s="43"/>
      <c r="Y1004" s="43"/>
      <c r="Z1004" t="s">
        <v>5900</v>
      </c>
      <c r="AA1004" t="s">
        <v>5901</v>
      </c>
      <c r="AB1004">
        <v>426</v>
      </c>
      <c r="AC1004" t="s">
        <v>5884</v>
      </c>
      <c r="AD1004" t="s">
        <v>27</v>
      </c>
      <c r="AE1004" t="s">
        <v>10628</v>
      </c>
      <c r="AH1004" t="s">
        <v>19933</v>
      </c>
      <c r="AI1004" t="s">
        <v>8231</v>
      </c>
      <c r="AJ1004">
        <v>6597</v>
      </c>
    </row>
    <row r="1005" spans="8:36" hidden="1" x14ac:dyDescent="0.3">
      <c r="H1005" t="s">
        <v>2449</v>
      </c>
      <c r="I1005" t="s">
        <v>2467</v>
      </c>
      <c r="J1005" t="s">
        <v>2468</v>
      </c>
      <c r="L1005">
        <v>376</v>
      </c>
      <c r="M1005" t="s">
        <v>27</v>
      </c>
      <c r="N1005" t="s">
        <v>2469</v>
      </c>
      <c r="Q1005">
        <v>376</v>
      </c>
      <c r="R1005" t="s">
        <v>96</v>
      </c>
      <c r="S1005" t="s">
        <v>96</v>
      </c>
      <c r="T1005" t="str">
        <f>IF(Transcripts[[#This Row],[List?]]="Y", Transcripts[[#This Row],[RefSeq mRNA ID]]&amp;IF(Transcripts[[#This Row],[Preferred?]]="Y", " (Preferred)", ""), "")</f>
        <v/>
      </c>
      <c r="V1005" s="43" t="s">
        <v>18433</v>
      </c>
      <c r="W1005" s="43" t="e">
        <f t="array" ref="W1005">INDEX(Table6[#Data], MATCH(1, ISNUMBER(SEARCH(Transcripts[[#This Row],[RefSeq mRNA ID]], Table6['#name])), 0), 1)</f>
        <v>#N/A</v>
      </c>
      <c r="X1005" s="43"/>
      <c r="Y1005" s="43"/>
      <c r="Z1005" t="s">
        <v>5915</v>
      </c>
      <c r="AA1005" t="s">
        <v>5916</v>
      </c>
      <c r="AB1005">
        <v>439</v>
      </c>
      <c r="AC1005" t="s">
        <v>5884</v>
      </c>
      <c r="AD1005" t="s">
        <v>27</v>
      </c>
      <c r="AE1005" t="s">
        <v>10629</v>
      </c>
      <c r="AH1005" t="s">
        <v>19934</v>
      </c>
      <c r="AI1005" t="s">
        <v>8231</v>
      </c>
      <c r="AJ1005">
        <v>6597</v>
      </c>
    </row>
    <row r="1006" spans="8:36" hidden="1" x14ac:dyDescent="0.3">
      <c r="H1006" t="s">
        <v>2449</v>
      </c>
      <c r="I1006" t="s">
        <v>2450</v>
      </c>
      <c r="L1006">
        <v>576</v>
      </c>
      <c r="M1006" t="s">
        <v>193</v>
      </c>
      <c r="N1006" t="s">
        <v>2451</v>
      </c>
      <c r="Q1006">
        <v>0</v>
      </c>
      <c r="R1006" t="s">
        <v>96</v>
      </c>
      <c r="S1006" t="s">
        <v>96</v>
      </c>
      <c r="T1006" t="str">
        <f>IF(Transcripts[[#This Row],[List?]]="Y", Transcripts[[#This Row],[RefSeq mRNA ID]]&amp;IF(Transcripts[[#This Row],[Preferred?]]="Y", " (Preferred)", ""), "")</f>
        <v/>
      </c>
      <c r="V1006" s="43" t="s">
        <v>18433</v>
      </c>
      <c r="W1006" s="43" t="e">
        <f t="array" ref="W1006">INDEX(Table6[#Data], MATCH(1, ISNUMBER(SEARCH(Transcripts[[#This Row],[RefSeq mRNA ID]], Table6['#name])), 0), 1)</f>
        <v>#N/A</v>
      </c>
      <c r="X1006" s="43"/>
      <c r="Y1006" s="43"/>
      <c r="Z1006" t="s">
        <v>5924</v>
      </c>
      <c r="AC1006" t="s">
        <v>5884</v>
      </c>
      <c r="AD1006" t="s">
        <v>27</v>
      </c>
      <c r="AE1006" t="s">
        <v>5924</v>
      </c>
      <c r="AH1006" t="s">
        <v>19935</v>
      </c>
      <c r="AI1006" t="s">
        <v>8231</v>
      </c>
      <c r="AJ1006">
        <v>6597</v>
      </c>
    </row>
    <row r="1007" spans="8:36" hidden="1" x14ac:dyDescent="0.3">
      <c r="H1007" t="s">
        <v>2449</v>
      </c>
      <c r="I1007" t="s">
        <v>2452</v>
      </c>
      <c r="L1007">
        <v>567</v>
      </c>
      <c r="M1007" t="s">
        <v>193</v>
      </c>
      <c r="N1007" t="s">
        <v>2453</v>
      </c>
      <c r="Q1007">
        <v>0</v>
      </c>
      <c r="R1007" t="s">
        <v>96</v>
      </c>
      <c r="S1007" t="s">
        <v>96</v>
      </c>
      <c r="T1007" t="str">
        <f>IF(Transcripts[[#This Row],[List?]]="Y", Transcripts[[#This Row],[RefSeq mRNA ID]]&amp;IF(Transcripts[[#This Row],[Preferred?]]="Y", " (Preferred)", ""), "")</f>
        <v/>
      </c>
      <c r="V1007" s="43" t="s">
        <v>18433</v>
      </c>
      <c r="W1007" s="43" t="e">
        <f t="array" ref="W1007">INDEX(Table6[#Data], MATCH(1, ISNUMBER(SEARCH(Transcripts[[#This Row],[RefSeq mRNA ID]], Table6['#name])), 0), 1)</f>
        <v>#N/A</v>
      </c>
      <c r="X1007" s="43"/>
      <c r="Y1007" s="43"/>
      <c r="Z1007" t="s">
        <v>5926</v>
      </c>
      <c r="AC1007" t="s">
        <v>5884</v>
      </c>
      <c r="AD1007" t="s">
        <v>27</v>
      </c>
      <c r="AE1007" t="s">
        <v>5926</v>
      </c>
      <c r="AH1007" t="s">
        <v>19936</v>
      </c>
      <c r="AI1007" t="s">
        <v>8231</v>
      </c>
      <c r="AJ1007">
        <v>6597</v>
      </c>
    </row>
    <row r="1008" spans="8:36" hidden="1" x14ac:dyDescent="0.3">
      <c r="H1008" t="s">
        <v>2449</v>
      </c>
      <c r="I1008" t="s">
        <v>2470</v>
      </c>
      <c r="L1008">
        <v>3658</v>
      </c>
      <c r="M1008" t="s">
        <v>210</v>
      </c>
      <c r="N1008" t="s">
        <v>2471</v>
      </c>
      <c r="Q1008">
        <v>0</v>
      </c>
      <c r="R1008" t="s">
        <v>96</v>
      </c>
      <c r="S1008" t="s">
        <v>96</v>
      </c>
      <c r="T1008" t="str">
        <f>IF(Transcripts[[#This Row],[List?]]="Y", Transcripts[[#This Row],[RefSeq mRNA ID]]&amp;IF(Transcripts[[#This Row],[Preferred?]]="Y", " (Preferred)", ""), "")</f>
        <v/>
      </c>
      <c r="V1008" s="43" t="s">
        <v>18433</v>
      </c>
      <c r="W1008" s="43" t="e">
        <f t="array" ref="W1008">INDEX(Table6[#Data], MATCH(1, ISNUMBER(SEARCH(Transcripts[[#This Row],[RefSeq mRNA ID]], Table6['#name])), 0), 1)</f>
        <v>#N/A</v>
      </c>
      <c r="X1008" s="43"/>
      <c r="Y1008" s="43"/>
      <c r="Z1008" t="s">
        <v>1279</v>
      </c>
      <c r="AA1008" t="s">
        <v>1280</v>
      </c>
      <c r="AB1008">
        <v>2649</v>
      </c>
      <c r="AC1008" t="s">
        <v>1263</v>
      </c>
      <c r="AD1008" t="s">
        <v>27</v>
      </c>
      <c r="AE1008" t="s">
        <v>10630</v>
      </c>
      <c r="AH1008" t="s">
        <v>19937</v>
      </c>
      <c r="AI1008" t="s">
        <v>8231</v>
      </c>
      <c r="AJ1008">
        <v>6597</v>
      </c>
    </row>
    <row r="1009" spans="8:36" hidden="1" x14ac:dyDescent="0.3">
      <c r="H1009" t="s">
        <v>2449</v>
      </c>
      <c r="I1009" t="s">
        <v>2472</v>
      </c>
      <c r="L1009">
        <v>638</v>
      </c>
      <c r="M1009" t="s">
        <v>210</v>
      </c>
      <c r="N1009" t="s">
        <v>2473</v>
      </c>
      <c r="Q1009">
        <v>0</v>
      </c>
      <c r="R1009" t="s">
        <v>96</v>
      </c>
      <c r="S1009" t="s">
        <v>96</v>
      </c>
      <c r="T1009" t="str">
        <f>IF(Transcripts[[#This Row],[List?]]="Y", Transcripts[[#This Row],[RefSeq mRNA ID]]&amp;IF(Transcripts[[#This Row],[Preferred?]]="Y", " (Preferred)", ""), "")</f>
        <v/>
      </c>
      <c r="V1009" s="43" t="s">
        <v>18433</v>
      </c>
      <c r="W1009" s="43" t="e">
        <f t="array" ref="W1009">INDEX(Table6[#Data], MATCH(1, ISNUMBER(SEARCH(Transcripts[[#This Row],[RefSeq mRNA ID]], Table6['#name])), 0), 1)</f>
        <v>#N/A</v>
      </c>
      <c r="X1009" s="43"/>
      <c r="Y1009" s="43"/>
      <c r="Z1009" t="s">
        <v>1264</v>
      </c>
      <c r="AA1009" t="s">
        <v>1265</v>
      </c>
      <c r="AB1009">
        <v>1614</v>
      </c>
      <c r="AC1009" t="s">
        <v>1263</v>
      </c>
      <c r="AD1009" t="s">
        <v>27</v>
      </c>
      <c r="AE1009" t="s">
        <v>10631</v>
      </c>
      <c r="AH1009" t="s">
        <v>19938</v>
      </c>
      <c r="AI1009" t="s">
        <v>8287</v>
      </c>
      <c r="AJ1009">
        <v>6598</v>
      </c>
    </row>
    <row r="1010" spans="8:36" hidden="1" x14ac:dyDescent="0.3">
      <c r="H1010" t="s">
        <v>2449</v>
      </c>
      <c r="I1010" t="s">
        <v>2474</v>
      </c>
      <c r="L1010">
        <v>393</v>
      </c>
      <c r="M1010" t="s">
        <v>210</v>
      </c>
      <c r="N1010" t="s">
        <v>2475</v>
      </c>
      <c r="Q1010">
        <v>0</v>
      </c>
      <c r="R1010" t="s">
        <v>96</v>
      </c>
      <c r="S1010" t="s">
        <v>96</v>
      </c>
      <c r="T1010" t="str">
        <f>IF(Transcripts[[#This Row],[List?]]="Y", Transcripts[[#This Row],[RefSeq mRNA ID]]&amp;IF(Transcripts[[#This Row],[Preferred?]]="Y", " (Preferred)", ""), "")</f>
        <v/>
      </c>
      <c r="V1010" s="43" t="s">
        <v>18433</v>
      </c>
      <c r="W1010" s="43" t="e">
        <f t="array" ref="W1010">INDEX(Table6[#Data], MATCH(1, ISNUMBER(SEARCH(Transcripts[[#This Row],[RefSeq mRNA ID]], Table6['#name])), 0), 1)</f>
        <v>#N/A</v>
      </c>
      <c r="X1010" s="43"/>
      <c r="Y1010" s="43"/>
      <c r="Z1010" t="s">
        <v>1284</v>
      </c>
      <c r="AA1010" t="s">
        <v>1285</v>
      </c>
      <c r="AB1010">
        <v>2466</v>
      </c>
      <c r="AC1010" t="s">
        <v>1263</v>
      </c>
      <c r="AD1010" t="s">
        <v>27</v>
      </c>
      <c r="AE1010" t="s">
        <v>10632</v>
      </c>
      <c r="AH1010" t="s">
        <v>19939</v>
      </c>
      <c r="AI1010" t="s">
        <v>8287</v>
      </c>
      <c r="AJ1010">
        <v>6598</v>
      </c>
    </row>
    <row r="1011" spans="8:36" hidden="1" x14ac:dyDescent="0.3">
      <c r="H1011" t="s">
        <v>2449</v>
      </c>
      <c r="I1011" t="s">
        <v>2476</v>
      </c>
      <c r="L1011">
        <v>360</v>
      </c>
      <c r="M1011" t="s">
        <v>210</v>
      </c>
      <c r="N1011" t="s">
        <v>2477</v>
      </c>
      <c r="Q1011">
        <v>0</v>
      </c>
      <c r="R1011" t="s">
        <v>96</v>
      </c>
      <c r="S1011" t="s">
        <v>96</v>
      </c>
      <c r="T1011" t="str">
        <f>IF(Transcripts[[#This Row],[List?]]="Y", Transcripts[[#This Row],[RefSeq mRNA ID]]&amp;IF(Transcripts[[#This Row],[Preferred?]]="Y", " (Preferred)", ""), "")</f>
        <v/>
      </c>
      <c r="V1011" s="43" t="s">
        <v>18433</v>
      </c>
      <c r="W1011" s="43" t="e">
        <f t="array" ref="W1011">INDEX(Table6[#Data], MATCH(1, ISNUMBER(SEARCH(Transcripts[[#This Row],[RefSeq mRNA ID]], Table6['#name])), 0), 1)</f>
        <v>#N/A</v>
      </c>
      <c r="X1011" s="43"/>
      <c r="Y1011" s="43"/>
      <c r="Z1011" t="s">
        <v>1267</v>
      </c>
      <c r="AA1011" t="s">
        <v>1268</v>
      </c>
      <c r="AB1011">
        <v>1245</v>
      </c>
      <c r="AC1011" t="s">
        <v>1263</v>
      </c>
      <c r="AD1011" t="s">
        <v>27</v>
      </c>
      <c r="AE1011" t="s">
        <v>10633</v>
      </c>
      <c r="AH1011" t="s">
        <v>19940</v>
      </c>
      <c r="AI1011" t="s">
        <v>8287</v>
      </c>
      <c r="AJ1011">
        <v>6598</v>
      </c>
    </row>
    <row r="1012" spans="8:36" hidden="1" x14ac:dyDescent="0.3">
      <c r="H1012" t="s">
        <v>2478</v>
      </c>
      <c r="I1012" t="s">
        <v>2490</v>
      </c>
      <c r="J1012" t="s">
        <v>2491</v>
      </c>
      <c r="K1012" t="s">
        <v>19312</v>
      </c>
      <c r="L1012">
        <v>1696</v>
      </c>
      <c r="M1012" t="s">
        <v>27</v>
      </c>
      <c r="N1012" t="s">
        <v>2492</v>
      </c>
      <c r="Q1012">
        <v>1401</v>
      </c>
      <c r="R1012" t="s">
        <v>95</v>
      </c>
      <c r="S1012" t="s">
        <v>95</v>
      </c>
      <c r="T1012" t="str">
        <f>IF(Transcripts[[#This Row],[List?]]="Y", Transcripts[[#This Row],[RefSeq mRNA ID]]&amp;IF(Transcripts[[#This Row],[Preferred?]]="Y", " (Preferred)", ""), "")</f>
        <v>NM_001308007.1 (Preferred)</v>
      </c>
      <c r="V1012" s="43" t="s">
        <v>18434</v>
      </c>
      <c r="W1012" s="43" t="e">
        <f t="array" ref="W1012">INDEX(Table6[#Data], MATCH(1, ISNUMBER(SEARCH(Transcripts[[#This Row],[RefSeq mRNA ID]], Table6['#name])), 0), 1)</f>
        <v>#N/A</v>
      </c>
      <c r="X1012" s="43"/>
      <c r="Y1012" s="43"/>
      <c r="Z1012" t="s">
        <v>1273</v>
      </c>
      <c r="AC1012" t="s">
        <v>1263</v>
      </c>
      <c r="AD1012" t="s">
        <v>27</v>
      </c>
      <c r="AE1012" t="s">
        <v>1273</v>
      </c>
      <c r="AH1012" t="s">
        <v>19941</v>
      </c>
      <c r="AI1012" t="s">
        <v>8310</v>
      </c>
      <c r="AJ1012">
        <v>8243</v>
      </c>
    </row>
    <row r="1013" spans="8:36" hidden="1" x14ac:dyDescent="0.3">
      <c r="H1013" t="s">
        <v>2478</v>
      </c>
      <c r="I1013" t="s">
        <v>2479</v>
      </c>
      <c r="J1013" t="s">
        <v>2480</v>
      </c>
      <c r="K1013" t="s">
        <v>19314</v>
      </c>
      <c r="L1013">
        <v>2223</v>
      </c>
      <c r="M1013" t="s">
        <v>27</v>
      </c>
      <c r="N1013" t="s">
        <v>2481</v>
      </c>
      <c r="P1013" t="s">
        <v>2482</v>
      </c>
      <c r="Q1013">
        <v>1326</v>
      </c>
      <c r="R1013" t="s">
        <v>96</v>
      </c>
      <c r="S1013" t="s">
        <v>95</v>
      </c>
      <c r="T1013" t="str">
        <f>IF(Transcripts[[#This Row],[List?]]="Y", Transcripts[[#This Row],[RefSeq mRNA ID]]&amp;IF(Transcripts[[#This Row],[Preferred?]]="Y", " (Preferred)", ""), "")</f>
        <v>NM_003797.4</v>
      </c>
      <c r="V1013" s="43" t="s">
        <v>18434</v>
      </c>
      <c r="W1013" s="43" t="e">
        <f t="array" ref="W1013">INDEX(Table6[#Data], MATCH(1, ISNUMBER(SEARCH(Transcripts[[#This Row],[RefSeq mRNA ID]], Table6['#name])), 0), 1)</f>
        <v>#N/A</v>
      </c>
      <c r="X1013" s="43"/>
      <c r="Y1013" s="43"/>
      <c r="Z1013" t="s">
        <v>1275</v>
      </c>
      <c r="AC1013" t="s">
        <v>1263</v>
      </c>
      <c r="AD1013" t="s">
        <v>27</v>
      </c>
      <c r="AE1013" t="s">
        <v>1275</v>
      </c>
      <c r="AH1013" t="s">
        <v>19942</v>
      </c>
      <c r="AI1013" t="s">
        <v>8310</v>
      </c>
      <c r="AJ1013">
        <v>8243</v>
      </c>
    </row>
    <row r="1014" spans="8:36" hidden="1" x14ac:dyDescent="0.3">
      <c r="H1014" t="s">
        <v>2478</v>
      </c>
      <c r="I1014" t="s">
        <v>2483</v>
      </c>
      <c r="J1014" t="s">
        <v>2484</v>
      </c>
      <c r="K1014" t="s">
        <v>20100</v>
      </c>
      <c r="L1014">
        <v>2033</v>
      </c>
      <c r="M1014" t="s">
        <v>27</v>
      </c>
      <c r="N1014" t="s">
        <v>2485</v>
      </c>
      <c r="P1014" t="s">
        <v>2486</v>
      </c>
      <c r="Q1014">
        <v>1203</v>
      </c>
      <c r="R1014" t="s">
        <v>96</v>
      </c>
      <c r="S1014" t="s">
        <v>95</v>
      </c>
      <c r="T1014" t="str">
        <f>IF(Transcripts[[#This Row],[List?]]="Y", Transcripts[[#This Row],[RefSeq mRNA ID]]&amp;IF(Transcripts[[#This Row],[Preferred?]]="Y", " (Preferred)", ""), "")</f>
        <v>NM_152991.2</v>
      </c>
      <c r="V1014" s="43" t="s">
        <v>18434</v>
      </c>
      <c r="W1014" s="43" t="e">
        <f t="array" ref="W1014">INDEX(Table6[#Data], MATCH(1, ISNUMBER(SEARCH(Transcripts[[#This Row],[RefSeq mRNA ID]], Table6['#name])), 0), 1)</f>
        <v>#N/A</v>
      </c>
      <c r="X1014" s="43"/>
      <c r="Y1014" s="43"/>
      <c r="Z1014" t="s">
        <v>1277</v>
      </c>
      <c r="AC1014" t="s">
        <v>1263</v>
      </c>
      <c r="AD1014" t="s">
        <v>27</v>
      </c>
      <c r="AE1014" t="s">
        <v>1277</v>
      </c>
      <c r="AH1014" t="s">
        <v>18878</v>
      </c>
      <c r="AI1014" t="s">
        <v>8341</v>
      </c>
      <c r="AJ1014">
        <v>9126</v>
      </c>
    </row>
    <row r="1015" spans="8:36" hidden="1" x14ac:dyDescent="0.3">
      <c r="H1015" t="s">
        <v>2478</v>
      </c>
      <c r="I1015" t="s">
        <v>2487</v>
      </c>
      <c r="J1015" t="s">
        <v>2488</v>
      </c>
      <c r="K1015" t="s">
        <v>19313</v>
      </c>
      <c r="L1015">
        <v>1745</v>
      </c>
      <c r="M1015" t="s">
        <v>27</v>
      </c>
      <c r="N1015" t="s">
        <v>2489</v>
      </c>
      <c r="Q1015">
        <v>1086</v>
      </c>
      <c r="R1015" t="s">
        <v>96</v>
      </c>
      <c r="S1015" t="s">
        <v>95</v>
      </c>
      <c r="T1015" t="str">
        <f>IF(Transcripts[[#This Row],[List?]]="Y", Transcripts[[#This Row],[RefSeq mRNA ID]]&amp;IF(Transcripts[[#This Row],[Preferred?]]="Y", " (Preferred)", ""), "")</f>
        <v>NM_001330334.1</v>
      </c>
      <c r="V1015" s="43" t="s">
        <v>18434</v>
      </c>
      <c r="W1015" s="43" t="e">
        <f t="array" ref="W1015">INDEX(Table6[#Data], MATCH(1, ISNUMBER(SEARCH(Transcripts[[#This Row],[RefSeq mRNA ID]], Table6['#name])), 0), 1)</f>
        <v>#N/A</v>
      </c>
      <c r="X1015" s="43"/>
      <c r="Y1015" s="43"/>
      <c r="Z1015" t="s">
        <v>1270</v>
      </c>
      <c r="AA1015" t="s">
        <v>1271</v>
      </c>
      <c r="AB1015">
        <v>466</v>
      </c>
      <c r="AC1015" t="s">
        <v>1263</v>
      </c>
      <c r="AD1015" t="s">
        <v>27</v>
      </c>
      <c r="AE1015" t="s">
        <v>10634</v>
      </c>
      <c r="AH1015" t="s">
        <v>19943</v>
      </c>
      <c r="AI1015" t="s">
        <v>8348</v>
      </c>
      <c r="AJ1015">
        <v>6608</v>
      </c>
    </row>
    <row r="1016" spans="8:36" hidden="1" x14ac:dyDescent="0.3">
      <c r="H1016" t="s">
        <v>2478</v>
      </c>
      <c r="I1016" t="s">
        <v>2496</v>
      </c>
      <c r="J1016" t="s">
        <v>2497</v>
      </c>
      <c r="L1016">
        <v>713</v>
      </c>
      <c r="M1016" t="s">
        <v>27</v>
      </c>
      <c r="N1016" t="s">
        <v>2498</v>
      </c>
      <c r="Q1016">
        <v>347</v>
      </c>
      <c r="R1016" t="s">
        <v>96</v>
      </c>
      <c r="S1016" t="s">
        <v>96</v>
      </c>
      <c r="T1016" t="str">
        <f>IF(Transcripts[[#This Row],[List?]]="Y", Transcripts[[#This Row],[RefSeq mRNA ID]]&amp;IF(Transcripts[[#This Row],[Preferred?]]="Y", " (Preferred)", ""), "")</f>
        <v/>
      </c>
      <c r="V1016" s="43" t="s">
        <v>18434</v>
      </c>
      <c r="W1016" s="43" t="e">
        <f t="array" ref="W1016">INDEX(Table6[#Data], MATCH(1, ISNUMBER(SEARCH(Transcripts[[#This Row],[RefSeq mRNA ID]], Table6['#name])), 0), 1)</f>
        <v>#N/A</v>
      </c>
      <c r="X1016" s="43"/>
      <c r="Y1016" s="43"/>
      <c r="Z1016" t="s">
        <v>1289</v>
      </c>
      <c r="AC1016" t="s">
        <v>1263</v>
      </c>
      <c r="AD1016" t="s">
        <v>27</v>
      </c>
      <c r="AE1016" t="s">
        <v>1289</v>
      </c>
      <c r="AH1016" t="s">
        <v>19944</v>
      </c>
      <c r="AI1016" t="s">
        <v>18264</v>
      </c>
      <c r="AJ1016">
        <v>27044</v>
      </c>
    </row>
    <row r="1017" spans="8:36" hidden="1" x14ac:dyDescent="0.3">
      <c r="H1017" t="s">
        <v>2478</v>
      </c>
      <c r="I1017" t="s">
        <v>2493</v>
      </c>
      <c r="J1017" t="s">
        <v>2494</v>
      </c>
      <c r="L1017">
        <v>1422</v>
      </c>
      <c r="M1017" t="s">
        <v>27</v>
      </c>
      <c r="N1017" t="s">
        <v>2495</v>
      </c>
      <c r="Q1017">
        <v>321</v>
      </c>
      <c r="R1017" t="s">
        <v>96</v>
      </c>
      <c r="S1017" t="s">
        <v>96</v>
      </c>
      <c r="T1017" t="str">
        <f>IF(Transcripts[[#This Row],[List?]]="Y", Transcripts[[#This Row],[RefSeq mRNA ID]]&amp;IF(Transcripts[[#This Row],[Preferred?]]="Y", " (Preferred)", ""), "")</f>
        <v/>
      </c>
      <c r="V1017" s="43" t="s">
        <v>18434</v>
      </c>
      <c r="W1017" s="43" t="e">
        <f t="array" ref="W1017">INDEX(Table6[#Data], MATCH(1, ISNUMBER(SEARCH(Transcripts[[#This Row],[RefSeq mRNA ID]], Table6['#name])), 0), 1)</f>
        <v>#N/A</v>
      </c>
      <c r="X1017" s="43"/>
      <c r="Y1017" s="43"/>
      <c r="Z1017" t="s">
        <v>1291</v>
      </c>
      <c r="AC1017" t="s">
        <v>1263</v>
      </c>
      <c r="AD1017" t="s">
        <v>27</v>
      </c>
      <c r="AE1017" t="s">
        <v>1291</v>
      </c>
      <c r="AH1017" t="s">
        <v>19945</v>
      </c>
      <c r="AI1017" t="s">
        <v>8361</v>
      </c>
      <c r="AJ1017">
        <v>8651</v>
      </c>
    </row>
    <row r="1018" spans="8:36" hidden="1" x14ac:dyDescent="0.3">
      <c r="H1018" t="s">
        <v>2478</v>
      </c>
      <c r="I1018" t="s">
        <v>2499</v>
      </c>
      <c r="L1018">
        <v>2767</v>
      </c>
      <c r="M1018" t="s">
        <v>210</v>
      </c>
      <c r="N1018" t="s">
        <v>2500</v>
      </c>
      <c r="P1018" t="s">
        <v>98</v>
      </c>
      <c r="Q1018">
        <v>0</v>
      </c>
      <c r="R1018" t="s">
        <v>96</v>
      </c>
      <c r="S1018" t="s">
        <v>96</v>
      </c>
      <c r="T1018" t="str">
        <f>IF(Transcripts[[#This Row],[List?]]="Y", Transcripts[[#This Row],[RefSeq mRNA ID]]&amp;IF(Transcripts[[#This Row],[Preferred?]]="Y", " (Preferred)", ""), "")</f>
        <v/>
      </c>
      <c r="V1018" s="43" t="s">
        <v>18434</v>
      </c>
      <c r="W1018" s="43" t="e">
        <f t="array" ref="W1018">INDEX(Table6[#Data], MATCH(1, ISNUMBER(SEARCH(Transcripts[[#This Row],[RefSeq mRNA ID]], Table6['#name])), 0), 1)</f>
        <v>#N/A</v>
      </c>
      <c r="X1018" s="43"/>
      <c r="Y1018" s="43"/>
      <c r="Z1018" t="s">
        <v>1287</v>
      </c>
      <c r="AC1018" t="s">
        <v>1263</v>
      </c>
      <c r="AD1018" t="s">
        <v>27</v>
      </c>
      <c r="AE1018" t="s">
        <v>1287</v>
      </c>
      <c r="AH1018" t="s">
        <v>19946</v>
      </c>
      <c r="AI1018" t="s">
        <v>8366</v>
      </c>
      <c r="AJ1018">
        <v>6657</v>
      </c>
    </row>
    <row r="1019" spans="8:36" hidden="1" x14ac:dyDescent="0.3">
      <c r="H1019" t="s">
        <v>2478</v>
      </c>
      <c r="I1019" t="s">
        <v>2501</v>
      </c>
      <c r="L1019">
        <v>1484</v>
      </c>
      <c r="M1019" t="s">
        <v>210</v>
      </c>
      <c r="N1019" t="s">
        <v>2502</v>
      </c>
      <c r="P1019" t="s">
        <v>98</v>
      </c>
      <c r="Q1019">
        <v>0</v>
      </c>
      <c r="R1019" t="s">
        <v>96</v>
      </c>
      <c r="S1019" t="s">
        <v>96</v>
      </c>
      <c r="T1019" t="str">
        <f>IF(Transcripts[[#This Row],[List?]]="Y", Transcripts[[#This Row],[RefSeq mRNA ID]]&amp;IF(Transcripts[[#This Row],[Preferred?]]="Y", " (Preferred)", ""), "")</f>
        <v/>
      </c>
      <c r="V1019" s="43" t="s">
        <v>18434</v>
      </c>
      <c r="W1019" s="43" t="e">
        <f t="array" ref="W1019">INDEX(Table6[#Data], MATCH(1, ISNUMBER(SEARCH(Transcripts[[#This Row],[RefSeq mRNA ID]], Table6['#name])), 0), 1)</f>
        <v>#N/A</v>
      </c>
      <c r="X1019" s="43"/>
      <c r="Y1019" s="43"/>
      <c r="Z1019" t="s">
        <v>8571</v>
      </c>
      <c r="AA1019" t="s">
        <v>8572</v>
      </c>
      <c r="AB1019">
        <v>211</v>
      </c>
      <c r="AC1019" t="s">
        <v>151</v>
      </c>
      <c r="AD1019" t="s">
        <v>27</v>
      </c>
      <c r="AE1019" t="s">
        <v>10635</v>
      </c>
      <c r="AH1019" t="s">
        <v>19947</v>
      </c>
      <c r="AI1019" t="s">
        <v>8374</v>
      </c>
      <c r="AJ1019">
        <v>6662</v>
      </c>
    </row>
    <row r="1020" spans="8:36" hidden="1" x14ac:dyDescent="0.3">
      <c r="H1020" t="s">
        <v>2478</v>
      </c>
      <c r="I1020" t="s">
        <v>2503</v>
      </c>
      <c r="L1020">
        <v>1235</v>
      </c>
      <c r="M1020" t="s">
        <v>210</v>
      </c>
      <c r="N1020" t="s">
        <v>2504</v>
      </c>
      <c r="P1020" t="s">
        <v>98</v>
      </c>
      <c r="Q1020">
        <v>0</v>
      </c>
      <c r="R1020" t="s">
        <v>96</v>
      </c>
      <c r="S1020" t="s">
        <v>96</v>
      </c>
      <c r="T1020" t="str">
        <f>IF(Transcripts[[#This Row],[List?]]="Y", Transcripts[[#This Row],[RefSeq mRNA ID]]&amp;IF(Transcripts[[#This Row],[Preferred?]]="Y", " (Preferred)", ""), "")</f>
        <v/>
      </c>
      <c r="V1020" s="43" t="s">
        <v>18434</v>
      </c>
      <c r="W1020" s="43" t="e">
        <f t="array" ref="W1020">INDEX(Table6[#Data], MATCH(1, ISNUMBER(SEARCH(Transcripts[[#This Row],[RefSeq mRNA ID]], Table6['#name])), 0), 1)</f>
        <v>#N/A</v>
      </c>
      <c r="X1020" s="43"/>
      <c r="Y1020" s="43"/>
      <c r="Z1020" t="s">
        <v>8556</v>
      </c>
      <c r="AA1020" t="s">
        <v>8557</v>
      </c>
      <c r="AB1020">
        <v>1644</v>
      </c>
      <c r="AC1020" t="s">
        <v>151</v>
      </c>
      <c r="AD1020" t="s">
        <v>27</v>
      </c>
      <c r="AE1020" t="s">
        <v>10636</v>
      </c>
      <c r="AH1020" t="s">
        <v>19948</v>
      </c>
      <c r="AI1020" t="s">
        <v>8379</v>
      </c>
      <c r="AJ1020">
        <v>8405</v>
      </c>
    </row>
    <row r="1021" spans="8:36" hidden="1" x14ac:dyDescent="0.3">
      <c r="H1021" t="s">
        <v>2478</v>
      </c>
      <c r="I1021" t="s">
        <v>2505</v>
      </c>
      <c r="L1021">
        <v>1155</v>
      </c>
      <c r="M1021" t="s">
        <v>210</v>
      </c>
      <c r="N1021" t="s">
        <v>2506</v>
      </c>
      <c r="P1021" t="s">
        <v>98</v>
      </c>
      <c r="Q1021">
        <v>0</v>
      </c>
      <c r="R1021" t="s">
        <v>96</v>
      </c>
      <c r="S1021" t="s">
        <v>96</v>
      </c>
      <c r="T1021" t="str">
        <f>IF(Transcripts[[#This Row],[List?]]="Y", Transcripts[[#This Row],[RefSeq mRNA ID]]&amp;IF(Transcripts[[#This Row],[Preferred?]]="Y", " (Preferred)", ""), "")</f>
        <v/>
      </c>
      <c r="V1021" s="43" t="s">
        <v>18434</v>
      </c>
      <c r="W1021" s="43" t="e">
        <f t="array" ref="W1021">INDEX(Table6[#Data], MATCH(1, ISNUMBER(SEARCH(Transcripts[[#This Row],[RefSeq mRNA ID]], Table6['#name])), 0), 1)</f>
        <v>#N/A</v>
      </c>
      <c r="X1021" s="43"/>
      <c r="Y1021" s="43"/>
      <c r="Z1021" t="s">
        <v>8543</v>
      </c>
      <c r="AA1021" t="s">
        <v>8544</v>
      </c>
      <c r="AB1021">
        <v>3807</v>
      </c>
      <c r="AC1021" t="s">
        <v>151</v>
      </c>
      <c r="AD1021" t="s">
        <v>27</v>
      </c>
      <c r="AE1021" t="s">
        <v>10637</v>
      </c>
      <c r="AH1021" t="s">
        <v>19949</v>
      </c>
      <c r="AI1021" t="s">
        <v>8379</v>
      </c>
      <c r="AJ1021">
        <v>8405</v>
      </c>
    </row>
    <row r="1022" spans="8:36" hidden="1" x14ac:dyDescent="0.3">
      <c r="H1022" t="s">
        <v>2478</v>
      </c>
      <c r="I1022" t="s">
        <v>2507</v>
      </c>
      <c r="L1022">
        <v>528</v>
      </c>
      <c r="M1022" t="s">
        <v>210</v>
      </c>
      <c r="N1022" t="s">
        <v>2508</v>
      </c>
      <c r="P1022" t="s">
        <v>98</v>
      </c>
      <c r="Q1022">
        <v>0</v>
      </c>
      <c r="R1022" t="s">
        <v>96</v>
      </c>
      <c r="S1022" t="s">
        <v>96</v>
      </c>
      <c r="T1022" t="str">
        <f>IF(Transcripts[[#This Row],[List?]]="Y", Transcripts[[#This Row],[RefSeq mRNA ID]]&amp;IF(Transcripts[[#This Row],[Preferred?]]="Y", " (Preferred)", ""), "")</f>
        <v/>
      </c>
      <c r="V1022" s="43" t="s">
        <v>18434</v>
      </c>
      <c r="W1022" s="43" t="e">
        <f t="array" ref="W1022">INDEX(Table6[#Data], MATCH(1, ISNUMBER(SEARCH(Transcripts[[#This Row],[RefSeq mRNA ID]], Table6['#name])), 0), 1)</f>
        <v>#N/A</v>
      </c>
      <c r="X1022" s="43"/>
      <c r="Y1022" s="43"/>
      <c r="Z1022" t="s">
        <v>8530</v>
      </c>
      <c r="AC1022" t="s">
        <v>151</v>
      </c>
      <c r="AD1022" t="s">
        <v>27</v>
      </c>
      <c r="AE1022" t="s">
        <v>8530</v>
      </c>
      <c r="AH1022" t="s">
        <v>19950</v>
      </c>
      <c r="AI1022" t="s">
        <v>8379</v>
      </c>
      <c r="AJ1022">
        <v>8405</v>
      </c>
    </row>
    <row r="1023" spans="8:36" hidden="1" x14ac:dyDescent="0.3">
      <c r="H1023" t="s">
        <v>15</v>
      </c>
      <c r="I1023" t="s">
        <v>2513</v>
      </c>
      <c r="J1023" t="s">
        <v>2514</v>
      </c>
      <c r="K1023" t="s">
        <v>18895</v>
      </c>
      <c r="L1023">
        <v>9821</v>
      </c>
      <c r="M1023" t="s">
        <v>27</v>
      </c>
      <c r="N1023" t="s">
        <v>2515</v>
      </c>
      <c r="O1023" t="s">
        <v>18435</v>
      </c>
      <c r="P1023" t="s">
        <v>2516</v>
      </c>
      <c r="Q1023">
        <v>3633</v>
      </c>
      <c r="R1023" t="s">
        <v>95</v>
      </c>
      <c r="S1023" t="s">
        <v>95</v>
      </c>
      <c r="T1023" t="str">
        <f>IF(Transcripts[[#This Row],[List?]]="Y", Transcripts[[#This Row],[RefSeq mRNA ID]]&amp;IF(Transcripts[[#This Row],[Preferred?]]="Y", " (Preferred)", ""), "")</f>
        <v>NM_005228.4 (Preferred)</v>
      </c>
      <c r="V1023" s="43" t="s">
        <v>18436</v>
      </c>
      <c r="W1023" s="43" t="e">
        <f t="array" ref="W1023">INDEX(Table6[#Data], MATCH(1, ISNUMBER(SEARCH(Transcripts[[#This Row],[RefSeq mRNA ID]], Table6['#name])), 0), 1)</f>
        <v>#N/A</v>
      </c>
      <c r="X1023" s="43"/>
      <c r="Y1023" s="43"/>
      <c r="Z1023" t="s">
        <v>8526</v>
      </c>
      <c r="AC1023" t="s">
        <v>151</v>
      </c>
      <c r="AD1023" t="s">
        <v>27</v>
      </c>
      <c r="AE1023" t="s">
        <v>8526</v>
      </c>
      <c r="AH1023" t="s">
        <v>19951</v>
      </c>
      <c r="AI1023" t="s">
        <v>8379</v>
      </c>
      <c r="AJ1023">
        <v>8405</v>
      </c>
    </row>
    <row r="1024" spans="8:36" hidden="1" x14ac:dyDescent="0.3">
      <c r="H1024" t="s">
        <v>15</v>
      </c>
      <c r="I1024" t="s">
        <v>2517</v>
      </c>
      <c r="J1024" t="s">
        <v>2518</v>
      </c>
      <c r="L1024">
        <v>3938</v>
      </c>
      <c r="M1024" t="s">
        <v>27</v>
      </c>
      <c r="N1024" t="s">
        <v>2519</v>
      </c>
      <c r="Q1024">
        <v>3474</v>
      </c>
      <c r="R1024" t="s">
        <v>96</v>
      </c>
      <c r="S1024" t="s">
        <v>96</v>
      </c>
      <c r="T1024" t="str">
        <f>IF(Transcripts[[#This Row],[List?]]="Y", Transcripts[[#This Row],[RefSeq mRNA ID]]&amp;IF(Transcripts[[#This Row],[Preferred?]]="Y", " (Preferred)", ""), "")</f>
        <v/>
      </c>
      <c r="V1024" s="43" t="s">
        <v>18436</v>
      </c>
      <c r="W1024" s="43" t="e">
        <f t="array" ref="W1024">INDEX(Table6[#Data], MATCH(1, ISNUMBER(SEARCH(Transcripts[[#This Row],[RefSeq mRNA ID]], Table6['#name])), 0), 1)</f>
        <v>#N/A</v>
      </c>
      <c r="X1024" s="43"/>
      <c r="Y1024" s="43"/>
      <c r="Z1024" t="s">
        <v>8574</v>
      </c>
      <c r="AA1024" t="s">
        <v>8575</v>
      </c>
      <c r="AB1024">
        <v>120</v>
      </c>
      <c r="AC1024" t="s">
        <v>151</v>
      </c>
      <c r="AD1024" t="s">
        <v>27</v>
      </c>
      <c r="AE1024" t="s">
        <v>10638</v>
      </c>
      <c r="AH1024" t="s">
        <v>19952</v>
      </c>
      <c r="AI1024" t="s">
        <v>8379</v>
      </c>
      <c r="AJ1024">
        <v>8405</v>
      </c>
    </row>
    <row r="1025" spans="8:36" hidden="1" x14ac:dyDescent="0.3">
      <c r="H1025" t="s">
        <v>15</v>
      </c>
      <c r="I1025" t="s">
        <v>2520</v>
      </c>
      <c r="J1025" t="s">
        <v>2521</v>
      </c>
      <c r="L1025">
        <v>3844</v>
      </c>
      <c r="M1025" t="s">
        <v>27</v>
      </c>
      <c r="N1025" t="s">
        <v>2522</v>
      </c>
      <c r="Q1025">
        <v>3276</v>
      </c>
      <c r="R1025" t="s">
        <v>96</v>
      </c>
      <c r="S1025" t="s">
        <v>96</v>
      </c>
      <c r="T1025" t="str">
        <f>IF(Transcripts[[#This Row],[List?]]="Y", Transcripts[[#This Row],[RefSeq mRNA ID]]&amp;IF(Transcripts[[#This Row],[Preferred?]]="Y", " (Preferred)", ""), "")</f>
        <v/>
      </c>
      <c r="V1025" s="43" t="s">
        <v>18436</v>
      </c>
      <c r="W1025" s="43" t="e">
        <f t="array" ref="W1025">INDEX(Table6[#Data], MATCH(1, ISNUMBER(SEARCH(Transcripts[[#This Row],[RefSeq mRNA ID]], Table6['#name])), 0), 1)</f>
        <v>#N/A</v>
      </c>
      <c r="X1025" s="43"/>
      <c r="Y1025" s="43"/>
      <c r="Z1025" t="s">
        <v>8536</v>
      </c>
      <c r="AA1025" t="s">
        <v>8537</v>
      </c>
      <c r="AB1025">
        <v>3696</v>
      </c>
      <c r="AC1025" t="s">
        <v>151</v>
      </c>
      <c r="AD1025" t="s">
        <v>27</v>
      </c>
      <c r="AE1025" t="s">
        <v>10639</v>
      </c>
      <c r="AH1025" t="s">
        <v>19953</v>
      </c>
      <c r="AI1025" t="s">
        <v>8379</v>
      </c>
      <c r="AJ1025">
        <v>8405</v>
      </c>
    </row>
    <row r="1026" spans="8:36" hidden="1" x14ac:dyDescent="0.3">
      <c r="H1026" t="s">
        <v>15</v>
      </c>
      <c r="I1026" t="s">
        <v>2523</v>
      </c>
      <c r="J1026" t="s">
        <v>2524</v>
      </c>
      <c r="K1026" t="s">
        <v>18896</v>
      </c>
      <c r="L1026">
        <v>2864</v>
      </c>
      <c r="M1026" t="s">
        <v>27</v>
      </c>
      <c r="N1026" t="s">
        <v>2525</v>
      </c>
      <c r="P1026" t="s">
        <v>2526</v>
      </c>
      <c r="Q1026">
        <v>2118</v>
      </c>
      <c r="R1026" t="s">
        <v>96</v>
      </c>
      <c r="S1026" t="s">
        <v>95</v>
      </c>
      <c r="T1026" t="str">
        <f>IF(Transcripts[[#This Row],[List?]]="Y", Transcripts[[#This Row],[RefSeq mRNA ID]]&amp;IF(Transcripts[[#This Row],[Preferred?]]="Y", " (Preferred)", ""), "")</f>
        <v>NM_201284.1</v>
      </c>
      <c r="V1026" s="43" t="s">
        <v>18436</v>
      </c>
      <c r="W1026" s="43" t="e">
        <f t="array" ref="W1026">INDEX(Table6[#Data], MATCH(1, ISNUMBER(SEARCH(Transcripts[[#This Row],[RefSeq mRNA ID]], Table6['#name])), 0), 1)</f>
        <v>#N/A</v>
      </c>
      <c r="X1026" s="43"/>
      <c r="Y1026" s="43"/>
      <c r="Z1026" t="s">
        <v>8562</v>
      </c>
      <c r="AA1026" t="s">
        <v>8563</v>
      </c>
      <c r="AB1026">
        <v>462</v>
      </c>
      <c r="AC1026" t="s">
        <v>151</v>
      </c>
      <c r="AD1026" t="s">
        <v>27</v>
      </c>
      <c r="AE1026" t="s">
        <v>10640</v>
      </c>
      <c r="AH1026" t="s">
        <v>19954</v>
      </c>
      <c r="AI1026" t="s">
        <v>8442</v>
      </c>
      <c r="AJ1026">
        <v>6714</v>
      </c>
    </row>
    <row r="1027" spans="8:36" hidden="1" x14ac:dyDescent="0.3">
      <c r="H1027" t="s">
        <v>15</v>
      </c>
      <c r="I1027" t="s">
        <v>2527</v>
      </c>
      <c r="J1027" t="s">
        <v>2528</v>
      </c>
      <c r="L1027">
        <v>2529</v>
      </c>
      <c r="M1027" t="s">
        <v>27</v>
      </c>
      <c r="N1027" t="s">
        <v>2529</v>
      </c>
      <c r="Q1027">
        <v>1974</v>
      </c>
      <c r="R1027" t="s">
        <v>96</v>
      </c>
      <c r="S1027" t="s">
        <v>96</v>
      </c>
      <c r="T1027" t="str">
        <f>IF(Transcripts[[#This Row],[List?]]="Y", Transcripts[[#This Row],[RefSeq mRNA ID]]&amp;IF(Transcripts[[#This Row],[Preferred?]]="Y", " (Preferred)", ""), "")</f>
        <v/>
      </c>
      <c r="V1027" s="43" t="s">
        <v>18436</v>
      </c>
      <c r="W1027" s="43" t="e">
        <f t="array" ref="W1027">INDEX(Table6[#Data], MATCH(1, ISNUMBER(SEARCH(Transcripts[[#This Row],[RefSeq mRNA ID]], Table6['#name])), 0), 1)</f>
        <v>#N/A</v>
      </c>
      <c r="X1027" s="43"/>
      <c r="Y1027" s="43"/>
      <c r="Z1027" t="s">
        <v>8540</v>
      </c>
      <c r="AA1027" t="s">
        <v>8541</v>
      </c>
      <c r="AB1027">
        <v>3696</v>
      </c>
      <c r="AC1027" t="s">
        <v>151</v>
      </c>
      <c r="AD1027" t="s">
        <v>27</v>
      </c>
      <c r="AE1027" t="s">
        <v>10641</v>
      </c>
      <c r="AH1027" t="s">
        <v>19955</v>
      </c>
      <c r="AI1027" t="s">
        <v>8442</v>
      </c>
      <c r="AJ1027">
        <v>6714</v>
      </c>
    </row>
    <row r="1028" spans="8:36" hidden="1" x14ac:dyDescent="0.3">
      <c r="H1028" t="s">
        <v>15</v>
      </c>
      <c r="I1028" t="s">
        <v>2530</v>
      </c>
      <c r="J1028" t="s">
        <v>2531</v>
      </c>
      <c r="K1028" t="s">
        <v>18897</v>
      </c>
      <c r="L1028">
        <v>2239</v>
      </c>
      <c r="M1028" t="s">
        <v>27</v>
      </c>
      <c r="N1028" t="s">
        <v>2532</v>
      </c>
      <c r="P1028" t="s">
        <v>2533</v>
      </c>
      <c r="Q1028">
        <v>1887</v>
      </c>
      <c r="R1028" t="s">
        <v>96</v>
      </c>
      <c r="S1028" t="s">
        <v>95</v>
      </c>
      <c r="T1028" t="str">
        <f>IF(Transcripts[[#This Row],[List?]]="Y", Transcripts[[#This Row],[RefSeq mRNA ID]]&amp;IF(Transcripts[[#This Row],[Preferred?]]="Y", " (Preferred)", ""), "")</f>
        <v>NM_201282.1</v>
      </c>
      <c r="V1028" s="43" t="s">
        <v>18436</v>
      </c>
      <c r="W1028" s="43" t="e">
        <f t="array" ref="W1028">INDEX(Table6[#Data], MATCH(1, ISNUMBER(SEARCH(Transcripts[[#This Row],[RefSeq mRNA ID]], Table6['#name])), 0), 1)</f>
        <v>#N/A</v>
      </c>
      <c r="X1028" s="43"/>
      <c r="Y1028" s="43"/>
      <c r="Z1028" t="s">
        <v>8547</v>
      </c>
      <c r="AA1028" t="s">
        <v>8548</v>
      </c>
      <c r="AB1028">
        <v>3807</v>
      </c>
      <c r="AC1028" t="s">
        <v>151</v>
      </c>
      <c r="AD1028" t="s">
        <v>27</v>
      </c>
      <c r="AE1028" t="s">
        <v>10642</v>
      </c>
      <c r="AH1028" t="s">
        <v>18910</v>
      </c>
      <c r="AI1028" t="s">
        <v>8476</v>
      </c>
      <c r="AJ1028">
        <v>6731</v>
      </c>
    </row>
    <row r="1029" spans="8:36" hidden="1" x14ac:dyDescent="0.3">
      <c r="H1029" t="s">
        <v>15</v>
      </c>
      <c r="I1029" t="s">
        <v>2534</v>
      </c>
      <c r="J1029" t="s">
        <v>2535</v>
      </c>
      <c r="K1029" t="s">
        <v>18898</v>
      </c>
      <c r="L1029">
        <v>1570</v>
      </c>
      <c r="M1029" t="s">
        <v>27</v>
      </c>
      <c r="N1029" t="s">
        <v>2536</v>
      </c>
      <c r="P1029" t="s">
        <v>2537</v>
      </c>
      <c r="Q1029">
        <v>1218</v>
      </c>
      <c r="R1029" t="s">
        <v>96</v>
      </c>
      <c r="S1029" t="s">
        <v>95</v>
      </c>
      <c r="T1029" t="str">
        <f>IF(Transcripts[[#This Row],[List?]]="Y", Transcripts[[#This Row],[RefSeq mRNA ID]]&amp;IF(Transcripts[[#This Row],[Preferred?]]="Y", " (Preferred)", ""), "")</f>
        <v>NM_201283.1</v>
      </c>
      <c r="V1029" s="43" t="s">
        <v>18436</v>
      </c>
      <c r="W1029" s="43" t="e">
        <f t="array" ref="W1029">INDEX(Table6[#Data], MATCH(1, ISNUMBER(SEARCH(Transcripts[[#This Row],[RefSeq mRNA ID]], Table6['#name])), 0), 1)</f>
        <v>#N/A</v>
      </c>
      <c r="X1029" s="43"/>
      <c r="Y1029" s="43"/>
      <c r="Z1029" t="s">
        <v>8523</v>
      </c>
      <c r="AA1029" t="s">
        <v>8524</v>
      </c>
      <c r="AB1029">
        <v>177</v>
      </c>
      <c r="AC1029" t="s">
        <v>151</v>
      </c>
      <c r="AD1029" t="s">
        <v>27</v>
      </c>
      <c r="AE1029" t="s">
        <v>10643</v>
      </c>
      <c r="AH1029" t="s">
        <v>19956</v>
      </c>
      <c r="AI1029" t="s">
        <v>8476</v>
      </c>
      <c r="AJ1029">
        <v>6731</v>
      </c>
    </row>
    <row r="1030" spans="8:36" hidden="1" x14ac:dyDescent="0.3">
      <c r="H1030" t="s">
        <v>15</v>
      </c>
      <c r="I1030" t="s">
        <v>2538</v>
      </c>
      <c r="J1030" t="s">
        <v>2539</v>
      </c>
      <c r="L1030">
        <v>691</v>
      </c>
      <c r="M1030" t="s">
        <v>27</v>
      </c>
      <c r="N1030" t="s">
        <v>2540</v>
      </c>
      <c r="Q1030">
        <v>384</v>
      </c>
      <c r="R1030" t="s">
        <v>96</v>
      </c>
      <c r="S1030" t="s">
        <v>96</v>
      </c>
      <c r="T1030" t="str">
        <f>IF(Transcripts[[#This Row],[List?]]="Y", Transcripts[[#This Row],[RefSeq mRNA ID]]&amp;IF(Transcripts[[#This Row],[Preferred?]]="Y", " (Preferred)", ""), "")</f>
        <v/>
      </c>
      <c r="V1030" s="43" t="s">
        <v>18436</v>
      </c>
      <c r="W1030" s="43" t="e">
        <f t="array" ref="W1030">INDEX(Table6[#Data], MATCH(1, ISNUMBER(SEARCH(Transcripts[[#This Row],[RefSeq mRNA ID]], Table6['#name])), 0), 1)</f>
        <v>#N/A</v>
      </c>
      <c r="X1030" s="43"/>
      <c r="Y1030" s="43"/>
      <c r="Z1030" t="s">
        <v>8550</v>
      </c>
      <c r="AA1030" t="s">
        <v>8551</v>
      </c>
      <c r="AB1030">
        <v>3696</v>
      </c>
      <c r="AC1030" t="s">
        <v>151</v>
      </c>
      <c r="AD1030" t="s">
        <v>27</v>
      </c>
      <c r="AE1030" t="s">
        <v>10644</v>
      </c>
      <c r="AH1030" t="s">
        <v>19957</v>
      </c>
      <c r="AI1030" t="s">
        <v>160</v>
      </c>
      <c r="AJ1030">
        <v>693221</v>
      </c>
    </row>
    <row r="1031" spans="8:36" hidden="1" x14ac:dyDescent="0.3">
      <c r="H1031" t="s">
        <v>15</v>
      </c>
      <c r="I1031" t="s">
        <v>2509</v>
      </c>
      <c r="L1031">
        <v>561</v>
      </c>
      <c r="M1031" t="s">
        <v>193</v>
      </c>
      <c r="N1031" t="s">
        <v>2510</v>
      </c>
      <c r="P1031" t="s">
        <v>98</v>
      </c>
      <c r="Q1031">
        <v>0</v>
      </c>
      <c r="R1031" t="s">
        <v>96</v>
      </c>
      <c r="S1031" t="s">
        <v>96</v>
      </c>
      <c r="T1031" t="str">
        <f>IF(Transcripts[[#This Row],[List?]]="Y", Transcripts[[#This Row],[RefSeq mRNA ID]]&amp;IF(Transcripts[[#This Row],[Preferred?]]="Y", " (Preferred)", ""), "")</f>
        <v/>
      </c>
      <c r="V1031" s="43" t="s">
        <v>18436</v>
      </c>
      <c r="W1031" s="43" t="e">
        <f t="array" ref="W1031">INDEX(Table6[#Data], MATCH(1, ISNUMBER(SEARCH(Transcripts[[#This Row],[RefSeq mRNA ID]], Table6['#name])), 0), 1)</f>
        <v>#N/A</v>
      </c>
      <c r="X1031" s="43"/>
      <c r="Y1031" s="43"/>
      <c r="Z1031" t="s">
        <v>8528</v>
      </c>
      <c r="AC1031" t="s">
        <v>151</v>
      </c>
      <c r="AD1031" t="s">
        <v>27</v>
      </c>
      <c r="AE1031" t="s">
        <v>8528</v>
      </c>
      <c r="AH1031" t="s">
        <v>19958</v>
      </c>
      <c r="AI1031" t="s">
        <v>160</v>
      </c>
      <c r="AJ1031">
        <v>693221</v>
      </c>
    </row>
    <row r="1032" spans="8:36" hidden="1" x14ac:dyDescent="0.3">
      <c r="H1032" t="s">
        <v>15</v>
      </c>
      <c r="I1032" t="s">
        <v>2511</v>
      </c>
      <c r="L1032">
        <v>452</v>
      </c>
      <c r="M1032" t="s">
        <v>193</v>
      </c>
      <c r="N1032" t="s">
        <v>2512</v>
      </c>
      <c r="P1032" t="s">
        <v>98</v>
      </c>
      <c r="Q1032">
        <v>0</v>
      </c>
      <c r="R1032" t="s">
        <v>96</v>
      </c>
      <c r="S1032" t="s">
        <v>96</v>
      </c>
      <c r="T1032" t="str">
        <f>IF(Transcripts[[#This Row],[List?]]="Y", Transcripts[[#This Row],[RefSeq mRNA ID]]&amp;IF(Transcripts[[#This Row],[Preferred?]]="Y", " (Preferred)", ""), "")</f>
        <v/>
      </c>
      <c r="V1032" s="43" t="s">
        <v>18436</v>
      </c>
      <c r="W1032" s="43" t="e">
        <f t="array" ref="W1032">INDEX(Table6[#Data], MATCH(1, ISNUMBER(SEARCH(Transcripts[[#This Row],[RefSeq mRNA ID]], Table6['#name])), 0), 1)</f>
        <v>#N/A</v>
      </c>
      <c r="X1032" s="43"/>
      <c r="Y1032" s="43"/>
      <c r="Z1032" t="s">
        <v>8532</v>
      </c>
      <c r="AC1032" t="s">
        <v>151</v>
      </c>
      <c r="AD1032" t="s">
        <v>27</v>
      </c>
      <c r="AE1032" t="s">
        <v>8532</v>
      </c>
      <c r="AH1032" t="s">
        <v>19959</v>
      </c>
      <c r="AI1032" t="s">
        <v>160</v>
      </c>
      <c r="AJ1032">
        <v>693221</v>
      </c>
    </row>
    <row r="1033" spans="8:36" hidden="1" x14ac:dyDescent="0.3">
      <c r="H1033" t="s">
        <v>15</v>
      </c>
      <c r="I1033" t="s">
        <v>2541</v>
      </c>
      <c r="L1033">
        <v>665</v>
      </c>
      <c r="M1033" t="s">
        <v>210</v>
      </c>
      <c r="N1033" t="s">
        <v>2542</v>
      </c>
      <c r="P1033" t="s">
        <v>98</v>
      </c>
      <c r="Q1033">
        <v>0</v>
      </c>
      <c r="R1033" t="s">
        <v>96</v>
      </c>
      <c r="S1033" t="s">
        <v>96</v>
      </c>
      <c r="T1033" t="str">
        <f>IF(Transcripts[[#This Row],[List?]]="Y", Transcripts[[#This Row],[RefSeq mRNA ID]]&amp;IF(Transcripts[[#This Row],[Preferred?]]="Y", " (Preferred)", ""), "")</f>
        <v/>
      </c>
      <c r="V1033" s="43" t="s">
        <v>18436</v>
      </c>
      <c r="W1033" s="43" t="e">
        <f t="array" ref="W1033">INDEX(Table6[#Data], MATCH(1, ISNUMBER(SEARCH(Transcripts[[#This Row],[RefSeq mRNA ID]], Table6['#name])), 0), 1)</f>
        <v>#N/A</v>
      </c>
      <c r="X1033" s="43"/>
      <c r="Y1033" s="43"/>
      <c r="Z1033" t="s">
        <v>8565</v>
      </c>
      <c r="AA1033" t="s">
        <v>8566</v>
      </c>
      <c r="AB1033">
        <v>507</v>
      </c>
      <c r="AC1033" t="s">
        <v>151</v>
      </c>
      <c r="AD1033" t="s">
        <v>27</v>
      </c>
      <c r="AE1033" t="s">
        <v>10645</v>
      </c>
      <c r="AH1033" t="s">
        <v>19960</v>
      </c>
      <c r="AI1033" t="s">
        <v>151</v>
      </c>
      <c r="AJ1033">
        <v>10735</v>
      </c>
    </row>
    <row r="1034" spans="8:36" hidden="1" x14ac:dyDescent="0.3">
      <c r="H1034" t="s">
        <v>2543</v>
      </c>
      <c r="I1034" t="s">
        <v>2546</v>
      </c>
      <c r="J1034" t="s">
        <v>2547</v>
      </c>
      <c r="K1034" t="s">
        <v>19320</v>
      </c>
      <c r="L1034">
        <v>7097</v>
      </c>
      <c r="M1034" t="s">
        <v>27</v>
      </c>
      <c r="N1034" t="s">
        <v>2548</v>
      </c>
      <c r="P1034" t="s">
        <v>2549</v>
      </c>
      <c r="Q1034">
        <v>1281</v>
      </c>
      <c r="R1034" t="s">
        <v>95</v>
      </c>
      <c r="S1034" t="s">
        <v>95</v>
      </c>
      <c r="T1034" t="str">
        <f>IF(Transcripts[[#This Row],[List?]]="Y", Transcripts[[#This Row],[RefSeq mRNA ID]]&amp;IF(Transcripts[[#This Row],[Preferred?]]="Y", " (Preferred)", ""), "")</f>
        <v>NM_022051.2 (Preferred)</v>
      </c>
      <c r="V1034" s="43" t="s">
        <v>18437</v>
      </c>
      <c r="W1034" s="43" t="e">
        <f t="array" ref="W1034">INDEX(Table6[#Data], MATCH(1, ISNUMBER(SEARCH(Transcripts[[#This Row],[RefSeq mRNA ID]], Table6['#name])), 0), 1)</f>
        <v>#N/A</v>
      </c>
      <c r="X1034" s="43"/>
      <c r="Y1034" s="43"/>
      <c r="Z1034" t="s">
        <v>8559</v>
      </c>
      <c r="AA1034" t="s">
        <v>8560</v>
      </c>
      <c r="AB1034">
        <v>623</v>
      </c>
      <c r="AC1034" t="s">
        <v>151</v>
      </c>
      <c r="AD1034" t="s">
        <v>27</v>
      </c>
      <c r="AE1034" t="s">
        <v>10646</v>
      </c>
      <c r="AH1034" t="s">
        <v>19961</v>
      </c>
      <c r="AI1034" t="s">
        <v>151</v>
      </c>
      <c r="AJ1034">
        <v>10735</v>
      </c>
    </row>
    <row r="1035" spans="8:36" hidden="1" x14ac:dyDescent="0.3">
      <c r="H1035" t="s">
        <v>2543</v>
      </c>
      <c r="I1035" t="s">
        <v>2544</v>
      </c>
      <c r="L1035">
        <v>829</v>
      </c>
      <c r="M1035" t="s">
        <v>193</v>
      </c>
      <c r="N1035" t="s">
        <v>2545</v>
      </c>
      <c r="Q1035">
        <v>0</v>
      </c>
      <c r="R1035" t="s">
        <v>96</v>
      </c>
      <c r="S1035" t="s">
        <v>96</v>
      </c>
      <c r="T1035" t="str">
        <f>IF(Transcripts[[#This Row],[List?]]="Y", Transcripts[[#This Row],[RefSeq mRNA ID]]&amp;IF(Transcripts[[#This Row],[Preferred?]]="Y", " (Preferred)", ""), "")</f>
        <v/>
      </c>
      <c r="V1035" s="43" t="s">
        <v>18437</v>
      </c>
      <c r="W1035" s="43" t="e">
        <f t="array" ref="W1035">INDEX(Table6[#Data], MATCH(1, ISNUMBER(SEARCH(Transcripts[[#This Row],[RefSeq mRNA ID]], Table6['#name])), 0), 1)</f>
        <v>#N/A</v>
      </c>
      <c r="X1035" s="43"/>
      <c r="Y1035" s="43"/>
      <c r="Z1035" t="s">
        <v>8568</v>
      </c>
      <c r="AA1035" t="s">
        <v>8569</v>
      </c>
      <c r="AB1035">
        <v>347</v>
      </c>
      <c r="AC1035" t="s">
        <v>151</v>
      </c>
      <c r="AD1035" t="s">
        <v>27</v>
      </c>
      <c r="AE1035" t="s">
        <v>10647</v>
      </c>
      <c r="AH1035" t="s">
        <v>19962</v>
      </c>
      <c r="AI1035" t="s">
        <v>151</v>
      </c>
      <c r="AJ1035">
        <v>10735</v>
      </c>
    </row>
    <row r="1036" spans="8:36" hidden="1" x14ac:dyDescent="0.3">
      <c r="H1036" t="s">
        <v>2550</v>
      </c>
      <c r="I1036" t="s">
        <v>2551</v>
      </c>
      <c r="J1036" t="s">
        <v>2552</v>
      </c>
      <c r="L1036">
        <v>1023</v>
      </c>
      <c r="M1036" t="s">
        <v>27</v>
      </c>
      <c r="N1036" t="s">
        <v>2553</v>
      </c>
      <c r="P1036" t="s">
        <v>2554</v>
      </c>
      <c r="Q1036">
        <v>804</v>
      </c>
      <c r="R1036" t="s">
        <v>96</v>
      </c>
      <c r="S1036" t="s">
        <v>96</v>
      </c>
      <c r="T1036" t="str">
        <f>IF(Transcripts[[#This Row],[List?]]="Y", Transcripts[[#This Row],[RefSeq mRNA ID]]&amp;IF(Transcripts[[#This Row],[Preferred?]]="Y", " (Preferred)", ""), "")</f>
        <v/>
      </c>
      <c r="V1036" s="43" t="s">
        <v>18438</v>
      </c>
      <c r="W1036" s="43" t="e">
        <f t="array" ref="W1036">INDEX(Table6[#Data], MATCH(1, ISNUMBER(SEARCH(Transcripts[[#This Row],[RefSeq mRNA ID]], Table6['#name])), 0), 1)</f>
        <v>#N/A</v>
      </c>
      <c r="X1036" s="43"/>
      <c r="Y1036" s="43"/>
      <c r="Z1036" t="s">
        <v>8534</v>
      </c>
      <c r="AC1036" t="s">
        <v>151</v>
      </c>
      <c r="AD1036" t="s">
        <v>27</v>
      </c>
      <c r="AE1036" t="s">
        <v>8534</v>
      </c>
      <c r="AH1036" t="s">
        <v>19963</v>
      </c>
      <c r="AI1036" t="s">
        <v>151</v>
      </c>
      <c r="AJ1036">
        <v>10735</v>
      </c>
    </row>
    <row r="1037" spans="8:36" hidden="1" x14ac:dyDescent="0.3">
      <c r="H1037" t="s">
        <v>2550</v>
      </c>
      <c r="I1037" t="s">
        <v>2555</v>
      </c>
      <c r="J1037" t="s">
        <v>2556</v>
      </c>
      <c r="K1037" t="s">
        <v>20256</v>
      </c>
      <c r="L1037">
        <v>920</v>
      </c>
      <c r="M1037" t="s">
        <v>27</v>
      </c>
      <c r="N1037" t="s">
        <v>2557</v>
      </c>
      <c r="O1037" t="s">
        <v>2558</v>
      </c>
      <c r="P1037" t="s">
        <v>2554</v>
      </c>
      <c r="Q1037">
        <v>804</v>
      </c>
      <c r="R1037" t="s">
        <v>95</v>
      </c>
      <c r="S1037" t="s">
        <v>95</v>
      </c>
      <c r="T1037" t="str">
        <f>IF(Transcripts[[#This Row],[List?]]="Y", Transcripts[[#This Row],[RefSeq mRNA ID]]&amp;IF(Transcripts[[#This Row],[Preferred?]]="Y", " (Preferred)", ""), "")</f>
        <v>NM_001972.4 (Preferred)</v>
      </c>
      <c r="V1037" s="43" t="s">
        <v>18438</v>
      </c>
      <c r="W1037" s="43" t="e">
        <f t="array" ref="W1037">INDEX(Table6[#Data], MATCH(1, ISNUMBER(SEARCH(Transcripts[[#This Row],[RefSeq mRNA ID]], Table6['#name])), 0), 1)</f>
        <v>#N/A</v>
      </c>
      <c r="X1037" s="43"/>
      <c r="Y1037" s="43"/>
      <c r="Z1037" t="s">
        <v>8553</v>
      </c>
      <c r="AA1037" t="s">
        <v>8554</v>
      </c>
      <c r="AB1037">
        <v>3489</v>
      </c>
      <c r="AC1037" t="s">
        <v>151</v>
      </c>
      <c r="AD1037" t="s">
        <v>27</v>
      </c>
      <c r="AE1037" t="s">
        <v>10648</v>
      </c>
      <c r="AH1037" t="s">
        <v>19964</v>
      </c>
      <c r="AI1037" t="s">
        <v>151</v>
      </c>
      <c r="AJ1037">
        <v>10735</v>
      </c>
    </row>
    <row r="1038" spans="8:36" hidden="1" x14ac:dyDescent="0.3">
      <c r="H1038" t="s">
        <v>2559</v>
      </c>
      <c r="I1038" t="s">
        <v>2560</v>
      </c>
      <c r="J1038" t="s">
        <v>2561</v>
      </c>
      <c r="K1038" t="s">
        <v>19322</v>
      </c>
      <c r="L1038">
        <v>9585</v>
      </c>
      <c r="M1038" t="s">
        <v>27</v>
      </c>
      <c r="N1038" t="s">
        <v>2562</v>
      </c>
      <c r="P1038" t="s">
        <v>2563</v>
      </c>
      <c r="Q1038">
        <v>7245</v>
      </c>
      <c r="R1038" t="s">
        <v>95</v>
      </c>
      <c r="S1038" t="s">
        <v>95</v>
      </c>
      <c r="T1038" t="str">
        <f>IF(Transcripts[[#This Row],[List?]]="Y", Transcripts[[#This Row],[RefSeq mRNA ID]]&amp;IF(Transcripts[[#This Row],[Preferred?]]="Y", " (Preferred)", ""), "")</f>
        <v>NM_001429.3 (Preferred)</v>
      </c>
      <c r="V1038" s="43" t="s">
        <v>18439</v>
      </c>
      <c r="W1038" s="43" t="e">
        <f t="array" ref="W1038">INDEX(Table6[#Data], MATCH(1, ISNUMBER(SEARCH(Transcripts[[#This Row],[RefSeq mRNA ID]], Table6['#name])), 0), 1)</f>
        <v>#N/A</v>
      </c>
      <c r="X1038" s="43"/>
      <c r="Y1038" s="43"/>
      <c r="Z1038" t="s">
        <v>1140</v>
      </c>
      <c r="AA1038" t="s">
        <v>1141</v>
      </c>
      <c r="AB1038">
        <v>879</v>
      </c>
      <c r="AC1038" t="s">
        <v>1119</v>
      </c>
      <c r="AD1038" t="s">
        <v>27</v>
      </c>
      <c r="AE1038" t="s">
        <v>10649</v>
      </c>
      <c r="AH1038" t="s">
        <v>19965</v>
      </c>
      <c r="AI1038" t="s">
        <v>8577</v>
      </c>
      <c r="AJ1038">
        <v>6774</v>
      </c>
    </row>
    <row r="1039" spans="8:36" hidden="1" x14ac:dyDescent="0.3">
      <c r="H1039" t="s">
        <v>2564</v>
      </c>
      <c r="I1039" t="s">
        <v>2573</v>
      </c>
      <c r="J1039" t="s">
        <v>2574</v>
      </c>
      <c r="K1039" t="s">
        <v>19323</v>
      </c>
      <c r="L1039">
        <v>5160</v>
      </c>
      <c r="M1039" t="s">
        <v>27</v>
      </c>
      <c r="N1039" t="s">
        <v>2575</v>
      </c>
      <c r="P1039" t="s">
        <v>2576</v>
      </c>
      <c r="Q1039">
        <v>2613</v>
      </c>
      <c r="R1039" t="s">
        <v>95</v>
      </c>
      <c r="S1039" t="s">
        <v>95</v>
      </c>
      <c r="T1039" t="str">
        <f>IF(Transcripts[[#This Row],[List?]]="Y", Transcripts[[#This Row],[RefSeq mRNA ID]]&amp;IF(Transcripts[[#This Row],[Preferred?]]="Y", " (Preferred)", ""), "")</f>
        <v>NM_001430.4 (Preferred)</v>
      </c>
      <c r="V1039" s="43" t="s">
        <v>18440</v>
      </c>
      <c r="W1039" s="43" t="e">
        <f t="array" ref="W1039">INDEX(Table6[#Data], MATCH(1, ISNUMBER(SEARCH(Transcripts[[#This Row],[RefSeq mRNA ID]], Table6['#name])), 0), 1)</f>
        <v>#N/A</v>
      </c>
      <c r="X1039" s="43"/>
      <c r="Y1039" s="43"/>
      <c r="Z1039" t="s">
        <v>1130</v>
      </c>
      <c r="AA1039" t="s">
        <v>1131</v>
      </c>
      <c r="AB1039">
        <v>636</v>
      </c>
      <c r="AC1039" t="s">
        <v>1119</v>
      </c>
      <c r="AD1039" t="s">
        <v>27</v>
      </c>
      <c r="AE1039" t="s">
        <v>10650</v>
      </c>
      <c r="AH1039" t="s">
        <v>19966</v>
      </c>
      <c r="AI1039" t="s">
        <v>8577</v>
      </c>
      <c r="AJ1039">
        <v>6774</v>
      </c>
    </row>
    <row r="1040" spans="8:36" hidden="1" x14ac:dyDescent="0.3">
      <c r="H1040" t="s">
        <v>2564</v>
      </c>
      <c r="I1040" t="s">
        <v>2577</v>
      </c>
      <c r="J1040" t="s">
        <v>2578</v>
      </c>
      <c r="L1040">
        <v>1067</v>
      </c>
      <c r="M1040" t="s">
        <v>27</v>
      </c>
      <c r="N1040" t="s">
        <v>2579</v>
      </c>
      <c r="Q1040">
        <v>779</v>
      </c>
      <c r="R1040" t="s">
        <v>96</v>
      </c>
      <c r="S1040" t="s">
        <v>96</v>
      </c>
      <c r="T1040" t="str">
        <f>IF(Transcripts[[#This Row],[List?]]="Y", Transcripts[[#This Row],[RefSeq mRNA ID]]&amp;IF(Transcripts[[#This Row],[Preferred?]]="Y", " (Preferred)", ""), "")</f>
        <v/>
      </c>
      <c r="V1040" s="43" t="s">
        <v>18440</v>
      </c>
      <c r="W1040" s="43" t="e">
        <f t="array" ref="W1040">INDEX(Table6[#Data], MATCH(1, ISNUMBER(SEARCH(Transcripts[[#This Row],[RefSeq mRNA ID]], Table6['#name])), 0), 1)</f>
        <v>#N/A</v>
      </c>
      <c r="X1040" s="43"/>
      <c r="Y1040" s="43"/>
      <c r="Z1040" t="s">
        <v>1134</v>
      </c>
      <c r="AA1040" t="s">
        <v>1135</v>
      </c>
      <c r="AB1040">
        <v>729</v>
      </c>
      <c r="AC1040" t="s">
        <v>1119</v>
      </c>
      <c r="AD1040" t="s">
        <v>27</v>
      </c>
      <c r="AE1040" t="s">
        <v>10651</v>
      </c>
      <c r="AH1040" t="s">
        <v>19967</v>
      </c>
      <c r="AI1040" t="s">
        <v>8577</v>
      </c>
      <c r="AJ1040">
        <v>6774</v>
      </c>
    </row>
    <row r="1041" spans="8:36" hidden="1" x14ac:dyDescent="0.3">
      <c r="H1041" t="s">
        <v>2564</v>
      </c>
      <c r="I1041" t="s">
        <v>2565</v>
      </c>
      <c r="L1041">
        <v>665</v>
      </c>
      <c r="M1041" t="s">
        <v>193</v>
      </c>
      <c r="N1041" t="s">
        <v>2566</v>
      </c>
      <c r="Q1041">
        <v>0</v>
      </c>
      <c r="R1041" t="s">
        <v>96</v>
      </c>
      <c r="S1041" t="s">
        <v>96</v>
      </c>
      <c r="T1041" t="str">
        <f>IF(Transcripts[[#This Row],[List?]]="Y", Transcripts[[#This Row],[RefSeq mRNA ID]]&amp;IF(Transcripts[[#This Row],[Preferred?]]="Y", " (Preferred)", ""), "")</f>
        <v/>
      </c>
      <c r="V1041" s="43" t="s">
        <v>18440</v>
      </c>
      <c r="W1041" s="43" t="e">
        <f t="array" ref="W1041">INDEX(Table6[#Data], MATCH(1, ISNUMBER(SEARCH(Transcripts[[#This Row],[RefSeq mRNA ID]], Table6['#name])), 0), 1)</f>
        <v>#N/A</v>
      </c>
      <c r="X1041" s="43"/>
      <c r="Y1041" s="43"/>
      <c r="Z1041" t="s">
        <v>1144</v>
      </c>
      <c r="AA1041" t="s">
        <v>1145</v>
      </c>
      <c r="AB1041">
        <v>291</v>
      </c>
      <c r="AC1041" t="s">
        <v>1119</v>
      </c>
      <c r="AD1041" t="s">
        <v>27</v>
      </c>
      <c r="AE1041" t="s">
        <v>10652</v>
      </c>
      <c r="AH1041" t="s">
        <v>19968</v>
      </c>
      <c r="AI1041" t="s">
        <v>8616</v>
      </c>
      <c r="AJ1041">
        <v>6794</v>
      </c>
    </row>
    <row r="1042" spans="8:36" hidden="1" x14ac:dyDescent="0.3">
      <c r="H1042" t="s">
        <v>2564</v>
      </c>
      <c r="I1042" t="s">
        <v>2567</v>
      </c>
      <c r="L1042">
        <v>558</v>
      </c>
      <c r="M1042" t="s">
        <v>193</v>
      </c>
      <c r="N1042" t="s">
        <v>2568</v>
      </c>
      <c r="Q1042">
        <v>0</v>
      </c>
      <c r="R1042" t="s">
        <v>96</v>
      </c>
      <c r="S1042" t="s">
        <v>96</v>
      </c>
      <c r="T1042" t="str">
        <f>IF(Transcripts[[#This Row],[List?]]="Y", Transcripts[[#This Row],[RefSeq mRNA ID]]&amp;IF(Transcripts[[#This Row],[Preferred?]]="Y", " (Preferred)", ""), "")</f>
        <v/>
      </c>
      <c r="V1042" s="43" t="s">
        <v>18440</v>
      </c>
      <c r="W1042" s="43" t="e">
        <f t="array" ref="W1042">INDEX(Table6[#Data], MATCH(1, ISNUMBER(SEARCH(Transcripts[[#This Row],[RefSeq mRNA ID]], Table6['#name])), 0), 1)</f>
        <v>#N/A</v>
      </c>
      <c r="X1042" s="43"/>
      <c r="Y1042" s="43"/>
      <c r="Z1042" t="s">
        <v>1137</v>
      </c>
      <c r="AA1042" t="s">
        <v>1138</v>
      </c>
      <c r="AB1042">
        <v>636</v>
      </c>
      <c r="AC1042" t="s">
        <v>1119</v>
      </c>
      <c r="AD1042" t="s">
        <v>27</v>
      </c>
      <c r="AE1042" t="s">
        <v>10653</v>
      </c>
      <c r="AH1042" t="s">
        <v>19969</v>
      </c>
      <c r="AI1042" t="s">
        <v>8641</v>
      </c>
      <c r="AJ1042">
        <v>6813</v>
      </c>
    </row>
    <row r="1043" spans="8:36" hidden="1" x14ac:dyDescent="0.3">
      <c r="H1043" t="s">
        <v>2564</v>
      </c>
      <c r="I1043" t="s">
        <v>2569</v>
      </c>
      <c r="L1043">
        <v>551</v>
      </c>
      <c r="M1043" t="s">
        <v>193</v>
      </c>
      <c r="N1043" t="s">
        <v>2570</v>
      </c>
      <c r="Q1043">
        <v>0</v>
      </c>
      <c r="R1043" t="s">
        <v>96</v>
      </c>
      <c r="S1043" t="s">
        <v>96</v>
      </c>
      <c r="T1043" t="str">
        <f>IF(Transcripts[[#This Row],[List?]]="Y", Transcripts[[#This Row],[RefSeq mRNA ID]]&amp;IF(Transcripts[[#This Row],[Preferred?]]="Y", " (Preferred)", ""), "")</f>
        <v/>
      </c>
      <c r="V1043" s="43" t="s">
        <v>18440</v>
      </c>
      <c r="W1043" s="43" t="e">
        <f t="array" ref="W1043">INDEX(Table6[#Data], MATCH(1, ISNUMBER(SEARCH(Transcripts[[#This Row],[RefSeq mRNA ID]], Table6['#name])), 0), 1)</f>
        <v>#N/A</v>
      </c>
      <c r="X1043" s="43"/>
      <c r="Y1043" s="43"/>
      <c r="Z1043" t="s">
        <v>1148</v>
      </c>
      <c r="AA1043" t="s">
        <v>1149</v>
      </c>
      <c r="AB1043">
        <v>663</v>
      </c>
      <c r="AC1043" t="s">
        <v>1119</v>
      </c>
      <c r="AD1043" t="s">
        <v>27</v>
      </c>
      <c r="AE1043" t="s">
        <v>10654</v>
      </c>
      <c r="AH1043" t="s">
        <v>19970</v>
      </c>
      <c r="AI1043" t="s">
        <v>8641</v>
      </c>
      <c r="AJ1043">
        <v>6813</v>
      </c>
    </row>
    <row r="1044" spans="8:36" hidden="1" x14ac:dyDescent="0.3">
      <c r="H1044" t="s">
        <v>2564</v>
      </c>
      <c r="I1044" t="s">
        <v>2571</v>
      </c>
      <c r="L1044">
        <v>452</v>
      </c>
      <c r="M1044" t="s">
        <v>193</v>
      </c>
      <c r="N1044" t="s">
        <v>2572</v>
      </c>
      <c r="Q1044">
        <v>0</v>
      </c>
      <c r="R1044" t="s">
        <v>96</v>
      </c>
      <c r="S1044" t="s">
        <v>96</v>
      </c>
      <c r="T1044" t="str">
        <f>IF(Transcripts[[#This Row],[List?]]="Y", Transcripts[[#This Row],[RefSeq mRNA ID]]&amp;IF(Transcripts[[#This Row],[Preferred?]]="Y", " (Preferred)", ""), "")</f>
        <v/>
      </c>
      <c r="V1044" s="43" t="s">
        <v>18440</v>
      </c>
      <c r="W1044" s="43" t="e">
        <f t="array" ref="W1044">INDEX(Table6[#Data], MATCH(1, ISNUMBER(SEARCH(Transcripts[[#This Row],[RefSeq mRNA ID]], Table6['#name])), 0), 1)</f>
        <v>#N/A</v>
      </c>
      <c r="X1044" s="43"/>
      <c r="Y1044" s="43"/>
      <c r="Z1044" t="s">
        <v>1152</v>
      </c>
      <c r="AA1044" t="s">
        <v>1153</v>
      </c>
      <c r="AB1044">
        <v>588</v>
      </c>
      <c r="AC1044" t="s">
        <v>1119</v>
      </c>
      <c r="AD1044" t="s">
        <v>27</v>
      </c>
      <c r="AE1044" t="s">
        <v>10655</v>
      </c>
      <c r="AH1044" t="s">
        <v>19971</v>
      </c>
      <c r="AI1044" t="s">
        <v>8641</v>
      </c>
      <c r="AJ1044">
        <v>6813</v>
      </c>
    </row>
    <row r="1045" spans="8:36" hidden="1" x14ac:dyDescent="0.3">
      <c r="H1045" t="s">
        <v>2564</v>
      </c>
      <c r="I1045" t="s">
        <v>2580</v>
      </c>
      <c r="L1045">
        <v>3622</v>
      </c>
      <c r="M1045" t="s">
        <v>210</v>
      </c>
      <c r="N1045" t="s">
        <v>2581</v>
      </c>
      <c r="Q1045">
        <v>0</v>
      </c>
      <c r="R1045" t="s">
        <v>96</v>
      </c>
      <c r="S1045" t="s">
        <v>96</v>
      </c>
      <c r="T1045" t="str">
        <f>IF(Transcripts[[#This Row],[List?]]="Y", Transcripts[[#This Row],[RefSeq mRNA ID]]&amp;IF(Transcripts[[#This Row],[Preferred?]]="Y", " (Preferred)", ""), "")</f>
        <v/>
      </c>
      <c r="V1045" s="43" t="s">
        <v>18440</v>
      </c>
      <c r="W1045" s="43" t="e">
        <f t="array" ref="W1045">INDEX(Table6[#Data], MATCH(1, ISNUMBER(SEARCH(Transcripts[[#This Row],[RefSeq mRNA ID]], Table6['#name])), 0), 1)</f>
        <v>#N/A</v>
      </c>
      <c r="X1045" s="43"/>
      <c r="Y1045" s="43"/>
      <c r="Z1045" t="s">
        <v>1120</v>
      </c>
      <c r="AC1045" t="s">
        <v>1119</v>
      </c>
      <c r="AD1045" t="s">
        <v>27</v>
      </c>
      <c r="AE1045" t="s">
        <v>1120</v>
      </c>
      <c r="AH1045" t="s">
        <v>19972</v>
      </c>
      <c r="AI1045" t="s">
        <v>8641</v>
      </c>
      <c r="AJ1045">
        <v>6813</v>
      </c>
    </row>
    <row r="1046" spans="8:36" hidden="1" x14ac:dyDescent="0.3">
      <c r="H1046" t="s">
        <v>2564</v>
      </c>
      <c r="I1046" t="s">
        <v>2582</v>
      </c>
      <c r="L1046">
        <v>741</v>
      </c>
      <c r="M1046" t="s">
        <v>210</v>
      </c>
      <c r="N1046" t="s">
        <v>2583</v>
      </c>
      <c r="Q1046">
        <v>0</v>
      </c>
      <c r="R1046" t="s">
        <v>96</v>
      </c>
      <c r="S1046" t="s">
        <v>96</v>
      </c>
      <c r="T1046" t="str">
        <f>IF(Transcripts[[#This Row],[List?]]="Y", Transcripts[[#This Row],[RefSeq mRNA ID]]&amp;IF(Transcripts[[#This Row],[Preferred?]]="Y", " (Preferred)", ""), "")</f>
        <v/>
      </c>
      <c r="V1046" s="43" t="s">
        <v>18440</v>
      </c>
      <c r="W1046" s="43" t="e">
        <f t="array" ref="W1046">INDEX(Table6[#Data], MATCH(1, ISNUMBER(SEARCH(Transcripts[[#This Row],[RefSeq mRNA ID]], Table6['#name])), 0), 1)</f>
        <v>#N/A</v>
      </c>
      <c r="X1046" s="43"/>
      <c r="Y1046" s="43"/>
      <c r="Z1046" t="s">
        <v>1155</v>
      </c>
      <c r="AA1046" t="s">
        <v>1156</v>
      </c>
      <c r="AB1046">
        <v>530</v>
      </c>
      <c r="AC1046" t="s">
        <v>1119</v>
      </c>
      <c r="AD1046" t="s">
        <v>27</v>
      </c>
      <c r="AE1046" t="s">
        <v>10656</v>
      </c>
      <c r="AH1046" t="s">
        <v>19973</v>
      </c>
      <c r="AI1046" t="s">
        <v>8698</v>
      </c>
      <c r="AJ1046">
        <v>51684</v>
      </c>
    </row>
    <row r="1047" spans="8:36" hidden="1" x14ac:dyDescent="0.3">
      <c r="H1047" t="s">
        <v>2564</v>
      </c>
      <c r="I1047" t="s">
        <v>2584</v>
      </c>
      <c r="L1047">
        <v>657</v>
      </c>
      <c r="M1047" t="s">
        <v>210</v>
      </c>
      <c r="N1047" t="s">
        <v>2585</v>
      </c>
      <c r="Q1047">
        <v>0</v>
      </c>
      <c r="R1047" t="s">
        <v>96</v>
      </c>
      <c r="S1047" t="s">
        <v>96</v>
      </c>
      <c r="T1047" t="str">
        <f>IF(Transcripts[[#This Row],[List?]]="Y", Transcripts[[#This Row],[RefSeq mRNA ID]]&amp;IF(Transcripts[[#This Row],[Preferred?]]="Y", " (Preferred)", ""), "")</f>
        <v/>
      </c>
      <c r="V1047" s="43" t="s">
        <v>18440</v>
      </c>
      <c r="W1047" s="43" t="e">
        <f t="array" ref="W1047">INDEX(Table6[#Data], MATCH(1, ISNUMBER(SEARCH(Transcripts[[#This Row],[RefSeq mRNA ID]], Table6['#name])), 0), 1)</f>
        <v>#N/A</v>
      </c>
      <c r="X1047" s="43"/>
      <c r="Y1047" s="43"/>
      <c r="Z1047" t="s">
        <v>1122</v>
      </c>
      <c r="AC1047" t="s">
        <v>1119</v>
      </c>
      <c r="AD1047" t="s">
        <v>27</v>
      </c>
      <c r="AE1047" t="s">
        <v>1122</v>
      </c>
      <c r="AH1047" t="s">
        <v>19974</v>
      </c>
      <c r="AI1047" t="s">
        <v>8698</v>
      </c>
      <c r="AJ1047">
        <v>51684</v>
      </c>
    </row>
    <row r="1048" spans="8:36" hidden="1" x14ac:dyDescent="0.3">
      <c r="H1048" t="s">
        <v>2564</v>
      </c>
      <c r="I1048" t="s">
        <v>2586</v>
      </c>
      <c r="L1048">
        <v>559</v>
      </c>
      <c r="M1048" t="s">
        <v>210</v>
      </c>
      <c r="N1048" t="s">
        <v>2587</v>
      </c>
      <c r="Q1048">
        <v>0</v>
      </c>
      <c r="R1048" t="s">
        <v>96</v>
      </c>
      <c r="S1048" t="s">
        <v>96</v>
      </c>
      <c r="T1048" t="str">
        <f>IF(Transcripts[[#This Row],[List?]]="Y", Transcripts[[#This Row],[RefSeq mRNA ID]]&amp;IF(Transcripts[[#This Row],[Preferred?]]="Y", " (Preferred)", ""), "")</f>
        <v/>
      </c>
      <c r="V1048" s="43" t="s">
        <v>18440</v>
      </c>
      <c r="W1048" s="43" t="e">
        <f t="array" ref="W1048">INDEX(Table6[#Data], MATCH(1, ISNUMBER(SEARCH(Transcripts[[#This Row],[RefSeq mRNA ID]], Table6['#name])), 0), 1)</f>
        <v>#N/A</v>
      </c>
      <c r="X1048" s="43"/>
      <c r="Y1048" s="43"/>
      <c r="Z1048" t="s">
        <v>1128</v>
      </c>
      <c r="AC1048" t="s">
        <v>1119</v>
      </c>
      <c r="AD1048" t="s">
        <v>27</v>
      </c>
      <c r="AE1048" t="s">
        <v>1128</v>
      </c>
      <c r="AH1048" t="s">
        <v>19975</v>
      </c>
      <c r="AI1048" t="s">
        <v>120</v>
      </c>
      <c r="AJ1048">
        <v>23512</v>
      </c>
    </row>
    <row r="1049" spans="8:36" hidden="1" x14ac:dyDescent="0.3">
      <c r="H1049" t="s">
        <v>2588</v>
      </c>
      <c r="I1049" t="s">
        <v>2589</v>
      </c>
      <c r="J1049" t="s">
        <v>2590</v>
      </c>
      <c r="K1049" t="s">
        <v>20257</v>
      </c>
      <c r="L1049">
        <v>5809</v>
      </c>
      <c r="M1049" t="s">
        <v>27</v>
      </c>
      <c r="N1049" t="s">
        <v>2591</v>
      </c>
      <c r="P1049" t="s">
        <v>2592</v>
      </c>
      <c r="Q1049">
        <v>2952</v>
      </c>
      <c r="R1049" t="s">
        <v>95</v>
      </c>
      <c r="S1049" t="s">
        <v>95</v>
      </c>
      <c r="T1049" t="str">
        <f>IF(Transcripts[[#This Row],[List?]]="Y", Transcripts[[#This Row],[RefSeq mRNA ID]]&amp;IF(Transcripts[[#This Row],[Preferred?]]="Y", " (Preferred)", ""), "")</f>
        <v>NM_005233.6 (Preferred)</v>
      </c>
      <c r="V1049" s="43" t="s">
        <v>18441</v>
      </c>
      <c r="W1049" s="43" t="e">
        <f t="array" ref="W1049">INDEX(Table6[#Data], MATCH(1, ISNUMBER(SEARCH(Transcripts[[#This Row],[RefSeq mRNA ID]], Table6['#name])), 0), 1)</f>
        <v>#N/A</v>
      </c>
      <c r="X1049" s="43"/>
      <c r="Y1049" s="43"/>
      <c r="Z1049" t="s">
        <v>1158</v>
      </c>
      <c r="AA1049" t="s">
        <v>1159</v>
      </c>
      <c r="AB1049">
        <v>30</v>
      </c>
      <c r="AC1049" t="s">
        <v>1119</v>
      </c>
      <c r="AD1049" t="s">
        <v>27</v>
      </c>
      <c r="AE1049" t="s">
        <v>10657</v>
      </c>
      <c r="AH1049" t="s">
        <v>19976</v>
      </c>
      <c r="AI1049" t="s">
        <v>120</v>
      </c>
      <c r="AJ1049">
        <v>23512</v>
      </c>
    </row>
    <row r="1050" spans="8:36" hidden="1" x14ac:dyDescent="0.3">
      <c r="H1050" t="s">
        <v>2588</v>
      </c>
      <c r="I1050" t="s">
        <v>2593</v>
      </c>
      <c r="J1050" t="s">
        <v>2594</v>
      </c>
      <c r="L1050">
        <v>3085</v>
      </c>
      <c r="M1050" t="s">
        <v>27</v>
      </c>
      <c r="N1050" t="s">
        <v>2595</v>
      </c>
      <c r="Q1050">
        <v>2757</v>
      </c>
      <c r="R1050" t="s">
        <v>96</v>
      </c>
      <c r="S1050" t="s">
        <v>96</v>
      </c>
      <c r="T1050" t="str">
        <f>IF(Transcripts[[#This Row],[List?]]="Y", Transcripts[[#This Row],[RefSeq mRNA ID]]&amp;IF(Transcripts[[#This Row],[Preferred?]]="Y", " (Preferred)", ""), "")</f>
        <v/>
      </c>
      <c r="V1050" s="43" t="s">
        <v>18441</v>
      </c>
      <c r="W1050" s="43" t="e">
        <f t="array" ref="W1050">INDEX(Table6[#Data], MATCH(1, ISNUMBER(SEARCH(Transcripts[[#This Row],[RefSeq mRNA ID]], Table6['#name])), 0), 1)</f>
        <v>#N/A</v>
      </c>
      <c r="X1050" s="43"/>
      <c r="Y1050" s="43"/>
      <c r="Z1050" t="s">
        <v>1164</v>
      </c>
      <c r="AA1050" t="s">
        <v>1165</v>
      </c>
      <c r="AB1050">
        <v>354</v>
      </c>
      <c r="AC1050" t="s">
        <v>1119</v>
      </c>
      <c r="AD1050" t="s">
        <v>27</v>
      </c>
      <c r="AE1050" t="s">
        <v>10658</v>
      </c>
      <c r="AH1050" t="s">
        <v>19977</v>
      </c>
      <c r="AI1050" t="s">
        <v>18067</v>
      </c>
      <c r="AJ1050">
        <v>23345</v>
      </c>
    </row>
    <row r="1051" spans="8:36" hidden="1" x14ac:dyDescent="0.3">
      <c r="H1051" t="s">
        <v>2588</v>
      </c>
      <c r="I1051" t="s">
        <v>2596</v>
      </c>
      <c r="J1051" t="s">
        <v>2597</v>
      </c>
      <c r="K1051" t="s">
        <v>19325</v>
      </c>
      <c r="L1051">
        <v>2546</v>
      </c>
      <c r="M1051" t="s">
        <v>27</v>
      </c>
      <c r="N1051" t="s">
        <v>2598</v>
      </c>
      <c r="P1051" t="s">
        <v>2599</v>
      </c>
      <c r="Q1051">
        <v>1620</v>
      </c>
      <c r="R1051" t="s">
        <v>96</v>
      </c>
      <c r="S1051" t="s">
        <v>95</v>
      </c>
      <c r="T1051" t="str">
        <f>IF(Transcripts[[#This Row],[List?]]="Y", Transcripts[[#This Row],[RefSeq mRNA ID]]&amp;IF(Transcripts[[#This Row],[Preferred?]]="Y", " (Preferred)", ""), "")</f>
        <v>NM_182644.2</v>
      </c>
      <c r="V1051" s="43" t="s">
        <v>18441</v>
      </c>
      <c r="W1051" s="43" t="e">
        <f t="array" ref="W1051">INDEX(Table6[#Data], MATCH(1, ISNUMBER(SEARCH(Transcripts[[#This Row],[RefSeq mRNA ID]], Table6['#name])), 0), 1)</f>
        <v>#N/A</v>
      </c>
      <c r="X1051" s="43"/>
      <c r="Y1051" s="43"/>
      <c r="Z1051" t="s">
        <v>1172</v>
      </c>
      <c r="AC1051" t="s">
        <v>1119</v>
      </c>
      <c r="AD1051" t="s">
        <v>27</v>
      </c>
      <c r="AE1051" t="s">
        <v>1172</v>
      </c>
      <c r="AH1051" t="s">
        <v>19978</v>
      </c>
      <c r="AI1051" t="s">
        <v>18067</v>
      </c>
      <c r="AJ1051">
        <v>23345</v>
      </c>
    </row>
    <row r="1052" spans="8:36" hidden="1" x14ac:dyDescent="0.3">
      <c r="H1052" t="s">
        <v>2600</v>
      </c>
      <c r="I1052" t="s">
        <v>2601</v>
      </c>
      <c r="J1052" t="s">
        <v>2602</v>
      </c>
      <c r="K1052" t="s">
        <v>19330</v>
      </c>
      <c r="L1052">
        <v>8266</v>
      </c>
      <c r="M1052" t="s">
        <v>27</v>
      </c>
      <c r="N1052" t="s">
        <v>2603</v>
      </c>
      <c r="P1052" t="s">
        <v>2604</v>
      </c>
      <c r="Q1052">
        <v>3114</v>
      </c>
      <c r="R1052" t="s">
        <v>95</v>
      </c>
      <c r="S1052" t="s">
        <v>95</v>
      </c>
      <c r="T1052" t="str">
        <f>IF(Transcripts[[#This Row],[List?]]="Y", Transcripts[[#This Row],[RefSeq mRNA ID]]&amp;IF(Transcripts[[#This Row],[Preferred?]]="Y", " (Preferred)", ""), "")</f>
        <v>NM_004439.7 (Preferred)</v>
      </c>
      <c r="V1052" s="43" t="s">
        <v>18442</v>
      </c>
      <c r="W1052" s="43" t="e">
        <f t="array" ref="W1052">INDEX(Table6[#Data], MATCH(1, ISNUMBER(SEARCH(Transcripts[[#This Row],[RefSeq mRNA ID]], Table6['#name])), 0), 1)</f>
        <v>#N/A</v>
      </c>
      <c r="X1052" s="43"/>
      <c r="Y1052" s="43"/>
      <c r="Z1052" t="s">
        <v>1170</v>
      </c>
      <c r="AC1052" t="s">
        <v>1119</v>
      </c>
      <c r="AD1052" t="s">
        <v>27</v>
      </c>
      <c r="AE1052" t="s">
        <v>1170</v>
      </c>
      <c r="AH1052" t="s">
        <v>19979</v>
      </c>
      <c r="AI1052" t="s">
        <v>18067</v>
      </c>
      <c r="AJ1052">
        <v>23345</v>
      </c>
    </row>
    <row r="1053" spans="8:36" hidden="1" x14ac:dyDescent="0.3">
      <c r="H1053" t="s">
        <v>2600</v>
      </c>
      <c r="I1053" t="s">
        <v>20283</v>
      </c>
      <c r="J1053" t="s">
        <v>20284</v>
      </c>
      <c r="K1053" t="s">
        <v>19326</v>
      </c>
      <c r="L1053">
        <v>8266</v>
      </c>
      <c r="M1053" t="s">
        <v>27</v>
      </c>
      <c r="N1053" t="s">
        <v>2603</v>
      </c>
      <c r="P1053" t="s">
        <v>2604</v>
      </c>
      <c r="Q1053">
        <v>3114</v>
      </c>
      <c r="R1053" t="s">
        <v>96</v>
      </c>
      <c r="S1053" t="s">
        <v>95</v>
      </c>
      <c r="T1053" t="str">
        <f>IF(Transcripts[[#This Row],[List?]]="Y", Transcripts[[#This Row],[RefSeq mRNA ID]]&amp;IF(Transcripts[[#This Row],[Preferred?]]="Y", " (Preferred)", ""), "")</f>
        <v>NM_001281765.2</v>
      </c>
      <c r="V1053" s="43" t="s">
        <v>18442</v>
      </c>
      <c r="W1053" s="43" t="e">
        <f t="array" ref="W1053">INDEX(Table6[#Data], MATCH(1, ISNUMBER(SEARCH(Transcripts[[#This Row],[RefSeq mRNA ID]], Table6['#name])), 0), 1)</f>
        <v>#N/A</v>
      </c>
      <c r="X1053" s="43"/>
      <c r="Y1053" s="43"/>
      <c r="Z1053" t="s">
        <v>1176</v>
      </c>
      <c r="AC1053" t="s">
        <v>1119</v>
      </c>
      <c r="AD1053" t="s">
        <v>27</v>
      </c>
      <c r="AE1053" t="s">
        <v>1176</v>
      </c>
      <c r="AH1053" t="s">
        <v>19980</v>
      </c>
      <c r="AI1053" t="s">
        <v>18067</v>
      </c>
      <c r="AJ1053">
        <v>23345</v>
      </c>
    </row>
    <row r="1054" spans="8:36" hidden="1" x14ac:dyDescent="0.3">
      <c r="H1054" t="s">
        <v>2600</v>
      </c>
      <c r="I1054" t="s">
        <v>2611</v>
      </c>
      <c r="J1054" t="s">
        <v>2612</v>
      </c>
      <c r="K1054" t="s">
        <v>19331</v>
      </c>
      <c r="L1054">
        <v>3427</v>
      </c>
      <c r="M1054" t="s">
        <v>27</v>
      </c>
      <c r="N1054" t="s">
        <v>2613</v>
      </c>
      <c r="P1054" t="s">
        <v>2614</v>
      </c>
      <c r="Q1054">
        <v>3048</v>
      </c>
      <c r="R1054" t="s">
        <v>96</v>
      </c>
      <c r="S1054" t="s">
        <v>95</v>
      </c>
      <c r="T1054" t="str">
        <f>IF(Transcripts[[#This Row],[List?]]="Y", Transcripts[[#This Row],[RefSeq mRNA ID]]&amp;IF(Transcripts[[#This Row],[Preferred?]]="Y", " (Preferred)", ""), "")</f>
        <v>NM_182472.4</v>
      </c>
      <c r="V1054" s="43" t="s">
        <v>18442</v>
      </c>
      <c r="W1054" s="43" t="e">
        <f t="array" ref="W1054">INDEX(Table6[#Data], MATCH(1, ISNUMBER(SEARCH(Transcripts[[#This Row],[RefSeq mRNA ID]], Table6['#name])), 0), 1)</f>
        <v>#N/A</v>
      </c>
      <c r="X1054" s="43"/>
      <c r="Y1054" s="43"/>
      <c r="Z1054" t="s">
        <v>1174</v>
      </c>
      <c r="AC1054" t="s">
        <v>1119</v>
      </c>
      <c r="AD1054" t="s">
        <v>27</v>
      </c>
      <c r="AE1054" t="s">
        <v>1174</v>
      </c>
      <c r="AH1054" t="s">
        <v>18911</v>
      </c>
      <c r="AI1054" t="s">
        <v>8724</v>
      </c>
      <c r="AJ1054">
        <v>6886</v>
      </c>
    </row>
    <row r="1055" spans="8:36" hidden="1" x14ac:dyDescent="0.3">
      <c r="H1055" t="s">
        <v>2600</v>
      </c>
      <c r="I1055" t="s">
        <v>2605</v>
      </c>
      <c r="J1055" t="s">
        <v>2606</v>
      </c>
      <c r="K1055" t="s">
        <v>19328</v>
      </c>
      <c r="L1055">
        <v>5176</v>
      </c>
      <c r="M1055" t="s">
        <v>27</v>
      </c>
      <c r="N1055" t="s">
        <v>2607</v>
      </c>
      <c r="Q1055">
        <v>3015</v>
      </c>
      <c r="R1055" t="s">
        <v>96</v>
      </c>
      <c r="S1055" t="s">
        <v>95</v>
      </c>
      <c r="T1055" t="str">
        <f>IF(Transcripts[[#This Row],[List?]]="Y", Transcripts[[#This Row],[RefSeq mRNA ID]]&amp;IF(Transcripts[[#This Row],[Preferred?]]="Y", " (Preferred)", ""), "")</f>
        <v>NM_001281767.2</v>
      </c>
      <c r="V1055" s="43" t="s">
        <v>18442</v>
      </c>
      <c r="W1055" s="43" t="e">
        <f t="array" ref="W1055">INDEX(Table6[#Data], MATCH(1, ISNUMBER(SEARCH(Transcripts[[#This Row],[RefSeq mRNA ID]], Table6['#name])), 0), 1)</f>
        <v>#N/A</v>
      </c>
      <c r="X1055" s="43"/>
      <c r="Y1055" s="43"/>
      <c r="Z1055" t="s">
        <v>1124</v>
      </c>
      <c r="AC1055" t="s">
        <v>1119</v>
      </c>
      <c r="AD1055" t="s">
        <v>27</v>
      </c>
      <c r="AE1055" t="s">
        <v>1124</v>
      </c>
      <c r="AH1055" t="s">
        <v>19981</v>
      </c>
      <c r="AI1055" t="s">
        <v>8724</v>
      </c>
      <c r="AJ1055">
        <v>6886</v>
      </c>
    </row>
    <row r="1056" spans="8:36" hidden="1" x14ac:dyDescent="0.3">
      <c r="H1056" t="s">
        <v>2600</v>
      </c>
      <c r="I1056" t="s">
        <v>2608</v>
      </c>
      <c r="J1056" t="s">
        <v>2609</v>
      </c>
      <c r="L1056">
        <v>3662</v>
      </c>
      <c r="M1056" t="s">
        <v>27</v>
      </c>
      <c r="N1056" t="s">
        <v>2610</v>
      </c>
      <c r="Q1056">
        <v>2625</v>
      </c>
      <c r="R1056" t="s">
        <v>96</v>
      </c>
      <c r="S1056" t="s">
        <v>96</v>
      </c>
      <c r="T1056" t="str">
        <f>IF(Transcripts[[#This Row],[List?]]="Y", Transcripts[[#This Row],[RefSeq mRNA ID]]&amp;IF(Transcripts[[#This Row],[Preferred?]]="Y", " (Preferred)", ""), "")</f>
        <v/>
      </c>
      <c r="V1056" s="43" t="s">
        <v>18442</v>
      </c>
      <c r="W1056" s="43" t="e">
        <f t="array" ref="W1056">INDEX(Table6[#Data], MATCH(1, ISNUMBER(SEARCH(Transcripts[[#This Row],[RefSeq mRNA ID]], Table6['#name])), 0), 1)</f>
        <v>#N/A</v>
      </c>
      <c r="X1056" s="43"/>
      <c r="Y1056" s="43"/>
      <c r="Z1056" t="s">
        <v>1161</v>
      </c>
      <c r="AA1056" t="s">
        <v>1162</v>
      </c>
      <c r="AB1056">
        <v>131</v>
      </c>
      <c r="AC1056" t="s">
        <v>1119</v>
      </c>
      <c r="AD1056" t="s">
        <v>27</v>
      </c>
      <c r="AE1056" t="s">
        <v>10659</v>
      </c>
      <c r="AH1056" t="s">
        <v>19982</v>
      </c>
      <c r="AI1056" t="s">
        <v>8724</v>
      </c>
      <c r="AJ1056">
        <v>6886</v>
      </c>
    </row>
    <row r="1057" spans="8:36" hidden="1" x14ac:dyDescent="0.3">
      <c r="H1057" t="s">
        <v>2600</v>
      </c>
      <c r="I1057" t="s">
        <v>20285</v>
      </c>
      <c r="J1057" t="s">
        <v>20286</v>
      </c>
      <c r="K1057" t="s">
        <v>19327</v>
      </c>
      <c r="M1057" t="s">
        <v>27</v>
      </c>
      <c r="R1057" t="s">
        <v>96</v>
      </c>
      <c r="S1057" t="s">
        <v>95</v>
      </c>
      <c r="T1057" t="str">
        <f>IF(Transcripts[[#This Row],[List?]]="Y", Transcripts[[#This Row],[RefSeq mRNA ID]]&amp;IF(Transcripts[[#This Row],[Preferred?]]="Y", " (Preferred)", ""), "")</f>
        <v>NM_001281766.2</v>
      </c>
      <c r="V1057" s="43"/>
      <c r="W1057" s="43" t="e">
        <f t="array" ref="W1057">INDEX(Table6[#Data], MATCH(1, ISNUMBER(SEARCH(Transcripts[[#This Row],[RefSeq mRNA ID]], Table6['#name])), 0), 1)</f>
        <v>#N/A</v>
      </c>
      <c r="X1057" s="43"/>
      <c r="Y1057" s="43"/>
      <c r="Z1057" t="s">
        <v>1167</v>
      </c>
      <c r="AA1057" t="s">
        <v>1168</v>
      </c>
      <c r="AB1057">
        <v>140</v>
      </c>
      <c r="AC1057" t="s">
        <v>1119</v>
      </c>
      <c r="AD1057" t="s">
        <v>27</v>
      </c>
      <c r="AE1057" t="s">
        <v>10660</v>
      </c>
      <c r="AH1057" t="s">
        <v>19983</v>
      </c>
      <c r="AI1057" t="s">
        <v>8724</v>
      </c>
      <c r="AJ1057">
        <v>6886</v>
      </c>
    </row>
    <row r="1058" spans="8:36" hidden="1" x14ac:dyDescent="0.3">
      <c r="H1058" t="s">
        <v>2615</v>
      </c>
      <c r="I1058" t="s">
        <v>2632</v>
      </c>
      <c r="J1058" t="s">
        <v>2633</v>
      </c>
      <c r="K1058" t="s">
        <v>19336</v>
      </c>
      <c r="L1058">
        <v>4545</v>
      </c>
      <c r="M1058" t="s">
        <v>27</v>
      </c>
      <c r="N1058" t="s">
        <v>2634</v>
      </c>
      <c r="P1058" t="s">
        <v>2635</v>
      </c>
      <c r="Q1058">
        <v>3768</v>
      </c>
      <c r="R1058" t="s">
        <v>96</v>
      </c>
      <c r="S1058" t="s">
        <v>95</v>
      </c>
      <c r="T1058" t="str">
        <f>IF(Transcripts[[#This Row],[List?]]="Y", Transcripts[[#This Row],[RefSeq mRNA ID]]&amp;IF(Transcripts[[#This Row],[Preferred?]]="Y", " (Preferred)", ""), "")</f>
        <v>NM_004448.3</v>
      </c>
      <c r="V1058" s="43" t="s">
        <v>18443</v>
      </c>
      <c r="W1058" s="43" t="e">
        <f t="array" ref="W1058">INDEX(Table6[#Data], MATCH(1, ISNUMBER(SEARCH(Transcripts[[#This Row],[RefSeq mRNA ID]], Table6['#name])), 0), 1)</f>
        <v>#N/A</v>
      </c>
      <c r="X1058" s="43"/>
      <c r="Y1058" s="43"/>
      <c r="Z1058" t="s">
        <v>1126</v>
      </c>
      <c r="AC1058" t="s">
        <v>1119</v>
      </c>
      <c r="AD1058" t="s">
        <v>27</v>
      </c>
      <c r="AE1058" t="s">
        <v>1126</v>
      </c>
      <c r="AH1058" t="s">
        <v>19984</v>
      </c>
      <c r="AI1058" t="s">
        <v>8724</v>
      </c>
      <c r="AJ1058">
        <v>6886</v>
      </c>
    </row>
    <row r="1059" spans="8:36" hidden="1" x14ac:dyDescent="0.3">
      <c r="H1059" t="s">
        <v>2615</v>
      </c>
      <c r="I1059" t="s">
        <v>2636</v>
      </c>
      <c r="J1059" t="s">
        <v>2637</v>
      </c>
      <c r="K1059" t="s">
        <v>19333</v>
      </c>
      <c r="L1059">
        <v>4341</v>
      </c>
      <c r="M1059" t="s">
        <v>27</v>
      </c>
      <c r="N1059" t="s">
        <v>2638</v>
      </c>
      <c r="Q1059">
        <v>3723</v>
      </c>
      <c r="R1059" t="s">
        <v>96</v>
      </c>
      <c r="S1059" t="s">
        <v>95</v>
      </c>
      <c r="T1059" t="str">
        <f>IF(Transcripts[[#This Row],[List?]]="Y", Transcripts[[#This Row],[RefSeq mRNA ID]]&amp;IF(Transcripts[[#This Row],[Preferred?]]="Y", " (Preferred)", ""), "")</f>
        <v>NM_001289936.1</v>
      </c>
      <c r="V1059" s="43" t="s">
        <v>18443</v>
      </c>
      <c r="W1059" s="43" t="e">
        <f t="array" ref="W1059">INDEX(Table6[#Data], MATCH(1, ISNUMBER(SEARCH(Transcripts[[#This Row],[RefSeq mRNA ID]], Table6['#name])), 0), 1)</f>
        <v>#N/A</v>
      </c>
      <c r="X1059" s="43"/>
      <c r="Y1059" s="43"/>
      <c r="Z1059" t="s">
        <v>9204</v>
      </c>
      <c r="AA1059" t="s">
        <v>9205</v>
      </c>
      <c r="AB1059">
        <v>1416</v>
      </c>
      <c r="AC1059" t="s">
        <v>9197</v>
      </c>
      <c r="AD1059" t="s">
        <v>27</v>
      </c>
      <c r="AE1059" t="s">
        <v>10661</v>
      </c>
      <c r="AH1059" t="s">
        <v>18912</v>
      </c>
      <c r="AI1059" t="s">
        <v>8724</v>
      </c>
      <c r="AJ1059">
        <v>6886</v>
      </c>
    </row>
    <row r="1060" spans="8:36" hidden="1" x14ac:dyDescent="0.3">
      <c r="H1060" t="s">
        <v>2615</v>
      </c>
      <c r="I1060" t="s">
        <v>2627</v>
      </c>
      <c r="J1060" t="s">
        <v>2628</v>
      </c>
      <c r="K1060" t="s">
        <v>19332</v>
      </c>
      <c r="L1060">
        <v>4792</v>
      </c>
      <c r="M1060" t="s">
        <v>27</v>
      </c>
      <c r="N1060" t="s">
        <v>2629</v>
      </c>
      <c r="P1060" t="s">
        <v>2626</v>
      </c>
      <c r="Q1060">
        <v>3678</v>
      </c>
      <c r="R1060" t="s">
        <v>96</v>
      </c>
      <c r="S1060" t="s">
        <v>95</v>
      </c>
      <c r="T1060" t="str">
        <f>IF(Transcripts[[#This Row],[List?]]="Y", Transcripts[[#This Row],[RefSeq mRNA ID]]&amp;IF(Transcripts[[#This Row],[Preferred?]]="Y", " (Preferred)", ""), "")</f>
        <v>NM_001005862.2</v>
      </c>
      <c r="V1060" s="43" t="s">
        <v>18443</v>
      </c>
      <c r="W1060" s="43" t="e">
        <f t="array" ref="W1060">INDEX(Table6[#Data], MATCH(1, ISNUMBER(SEARCH(Transcripts[[#This Row],[RefSeq mRNA ID]], Table6['#name])), 0), 1)</f>
        <v>#N/A</v>
      </c>
      <c r="X1060" s="43"/>
      <c r="Y1060" s="43"/>
      <c r="Z1060" t="s">
        <v>9208</v>
      </c>
      <c r="AA1060" t="s">
        <v>9209</v>
      </c>
      <c r="AB1060">
        <v>1428</v>
      </c>
      <c r="AC1060" t="s">
        <v>9197</v>
      </c>
      <c r="AD1060" t="s">
        <v>27</v>
      </c>
      <c r="AE1060" t="s">
        <v>10662</v>
      </c>
      <c r="AH1060" t="s">
        <v>19985</v>
      </c>
      <c r="AI1060" t="s">
        <v>8743</v>
      </c>
      <c r="AJ1060">
        <v>6929</v>
      </c>
    </row>
    <row r="1061" spans="8:36" hidden="1" x14ac:dyDescent="0.3">
      <c r="H1061" t="s">
        <v>2615</v>
      </c>
      <c r="I1061" t="s">
        <v>2639</v>
      </c>
      <c r="J1061" t="s">
        <v>2640</v>
      </c>
      <c r="K1061" t="s">
        <v>19334</v>
      </c>
      <c r="L1061">
        <v>3730</v>
      </c>
      <c r="M1061" t="s">
        <v>27</v>
      </c>
      <c r="N1061" t="s">
        <v>2641</v>
      </c>
      <c r="Q1061">
        <v>3168</v>
      </c>
      <c r="R1061" t="s">
        <v>96</v>
      </c>
      <c r="S1061" t="s">
        <v>95</v>
      </c>
      <c r="T1061" t="str">
        <f>IF(Transcripts[[#This Row],[List?]]="Y", Transcripts[[#This Row],[RefSeq mRNA ID]]&amp;IF(Transcripts[[#This Row],[Preferred?]]="Y", " (Preferred)", ""), "")</f>
        <v>NM_001289937.1</v>
      </c>
      <c r="V1061" s="43" t="s">
        <v>18443</v>
      </c>
      <c r="W1061" s="43" t="e">
        <f t="array" ref="W1061">INDEX(Table6[#Data], MATCH(1, ISNUMBER(SEARCH(Transcripts[[#This Row],[RefSeq mRNA ID]], Table6['#name])), 0), 1)</f>
        <v>#N/A</v>
      </c>
      <c r="X1061" s="43"/>
      <c r="Y1061" s="43"/>
      <c r="Z1061" t="s">
        <v>9215</v>
      </c>
      <c r="AC1061" t="s">
        <v>9197</v>
      </c>
      <c r="AD1061" t="s">
        <v>27</v>
      </c>
      <c r="AE1061" t="s">
        <v>9215</v>
      </c>
      <c r="AH1061" t="s">
        <v>19986</v>
      </c>
      <c r="AI1061" t="s">
        <v>8743</v>
      </c>
      <c r="AJ1061">
        <v>6929</v>
      </c>
    </row>
    <row r="1062" spans="8:36" hidden="1" x14ac:dyDescent="0.3">
      <c r="H1062" t="s">
        <v>2615</v>
      </c>
      <c r="I1062" t="s">
        <v>2642</v>
      </c>
      <c r="J1062" t="s">
        <v>2643</v>
      </c>
      <c r="L1062">
        <v>3238</v>
      </c>
      <c r="M1062" t="s">
        <v>27</v>
      </c>
      <c r="N1062" t="s">
        <v>2644</v>
      </c>
      <c r="Q1062">
        <v>2940</v>
      </c>
      <c r="R1062" t="s">
        <v>96</v>
      </c>
      <c r="S1062" t="s">
        <v>96</v>
      </c>
      <c r="T1062" t="str">
        <f>IF(Transcripts[[#This Row],[List?]]="Y", Transcripts[[#This Row],[RefSeq mRNA ID]]&amp;IF(Transcripts[[#This Row],[Preferred?]]="Y", " (Preferred)", ""), "")</f>
        <v/>
      </c>
      <c r="V1062" s="43" t="s">
        <v>18443</v>
      </c>
      <c r="W1062" s="43" t="e">
        <f t="array" ref="W1062">INDEX(Table6[#Data], MATCH(1, ISNUMBER(SEARCH(Transcripts[[#This Row],[RefSeq mRNA ID]], Table6['#name])), 0), 1)</f>
        <v>#N/A</v>
      </c>
      <c r="X1062" s="43"/>
      <c r="Y1062" s="43"/>
      <c r="Z1062" t="s">
        <v>9201</v>
      </c>
      <c r="AA1062" t="s">
        <v>9202</v>
      </c>
      <c r="AB1062">
        <v>155</v>
      </c>
      <c r="AC1062" t="s">
        <v>9197</v>
      </c>
      <c r="AD1062" t="s">
        <v>27</v>
      </c>
      <c r="AE1062" t="s">
        <v>10663</v>
      </c>
      <c r="AH1062" t="s">
        <v>19987</v>
      </c>
      <c r="AI1062" t="s">
        <v>8798</v>
      </c>
      <c r="AJ1062">
        <v>7012</v>
      </c>
    </row>
    <row r="1063" spans="8:36" hidden="1" x14ac:dyDescent="0.3">
      <c r="H1063" t="s">
        <v>2615</v>
      </c>
      <c r="I1063" t="s">
        <v>2645</v>
      </c>
      <c r="J1063" t="s">
        <v>2646</v>
      </c>
      <c r="K1063" t="s">
        <v>19335</v>
      </c>
      <c r="L1063">
        <v>2526</v>
      </c>
      <c r="M1063" t="s">
        <v>27</v>
      </c>
      <c r="N1063" t="s">
        <v>2647</v>
      </c>
      <c r="Q1063">
        <v>1812</v>
      </c>
      <c r="R1063" t="s">
        <v>96</v>
      </c>
      <c r="S1063" t="s">
        <v>95</v>
      </c>
      <c r="T1063" t="str">
        <f>IF(Transcripts[[#This Row],[List?]]="Y", Transcripts[[#This Row],[RefSeq mRNA ID]]&amp;IF(Transcripts[[#This Row],[Preferred?]]="Y", " (Preferred)", ""), "")</f>
        <v>NM_001289938.1</v>
      </c>
      <c r="V1063" s="43" t="s">
        <v>18443</v>
      </c>
      <c r="W1063" s="43" t="e">
        <f t="array" ref="W1063">INDEX(Table6[#Data], MATCH(1, ISNUMBER(SEARCH(Transcripts[[#This Row],[RefSeq mRNA ID]], Table6['#name])), 0), 1)</f>
        <v>#N/A</v>
      </c>
      <c r="X1063" s="43"/>
      <c r="Y1063" s="43"/>
      <c r="Z1063" t="s">
        <v>9219</v>
      </c>
      <c r="AC1063" t="s">
        <v>9197</v>
      </c>
      <c r="AD1063" t="s">
        <v>27</v>
      </c>
      <c r="AE1063" t="s">
        <v>9219</v>
      </c>
      <c r="AH1063" t="s">
        <v>19988</v>
      </c>
      <c r="AI1063" t="s">
        <v>128</v>
      </c>
      <c r="AJ1063">
        <v>7015</v>
      </c>
    </row>
    <row r="1064" spans="8:36" hidden="1" x14ac:dyDescent="0.3">
      <c r="H1064" t="s">
        <v>2615</v>
      </c>
      <c r="I1064" t="s">
        <v>2648</v>
      </c>
      <c r="J1064" t="s">
        <v>2649</v>
      </c>
      <c r="L1064">
        <v>2147</v>
      </c>
      <c r="M1064" t="s">
        <v>27</v>
      </c>
      <c r="N1064" t="s">
        <v>2650</v>
      </c>
      <c r="Q1064">
        <v>1812</v>
      </c>
      <c r="R1064" t="s">
        <v>96</v>
      </c>
      <c r="S1064" t="s">
        <v>96</v>
      </c>
      <c r="T1064" t="str">
        <f>IF(Transcripts[[#This Row],[List?]]="Y", Transcripts[[#This Row],[RefSeq mRNA ID]]&amp;IF(Transcripts[[#This Row],[Preferred?]]="Y", " (Preferred)", ""), "")</f>
        <v/>
      </c>
      <c r="V1064" s="43" t="s">
        <v>18443</v>
      </c>
      <c r="W1064" s="43" t="e">
        <f t="array" ref="W1064">INDEX(Table6[#Data], MATCH(1, ISNUMBER(SEARCH(Transcripts[[#This Row],[RefSeq mRNA ID]], Table6['#name])), 0), 1)</f>
        <v>#N/A</v>
      </c>
      <c r="X1064" s="43"/>
      <c r="Y1064" s="43"/>
      <c r="Z1064" t="s">
        <v>9198</v>
      </c>
      <c r="AA1064" t="s">
        <v>9199</v>
      </c>
      <c r="AB1064">
        <v>259</v>
      </c>
      <c r="AC1064" t="s">
        <v>9197</v>
      </c>
      <c r="AD1064" t="s">
        <v>27</v>
      </c>
      <c r="AE1064" t="s">
        <v>10664</v>
      </c>
      <c r="AH1064" t="s">
        <v>19989</v>
      </c>
      <c r="AI1064" t="s">
        <v>128</v>
      </c>
      <c r="AJ1064">
        <v>7015</v>
      </c>
    </row>
    <row r="1065" spans="8:36" hidden="1" x14ac:dyDescent="0.3">
      <c r="H1065" t="s">
        <v>2615</v>
      </c>
      <c r="I1065" t="s">
        <v>2651</v>
      </c>
      <c r="J1065" t="s">
        <v>2652</v>
      </c>
      <c r="L1065">
        <v>754</v>
      </c>
      <c r="M1065" t="s">
        <v>27</v>
      </c>
      <c r="N1065" t="s">
        <v>2653</v>
      </c>
      <c r="Q1065">
        <v>754</v>
      </c>
      <c r="R1065" t="s">
        <v>96</v>
      </c>
      <c r="S1065" t="s">
        <v>96</v>
      </c>
      <c r="T1065" t="str">
        <f>IF(Transcripts[[#This Row],[List?]]="Y", Transcripts[[#This Row],[RefSeq mRNA ID]]&amp;IF(Transcripts[[#This Row],[Preferred?]]="Y", " (Preferred)", ""), "")</f>
        <v/>
      </c>
      <c r="V1065" s="43" t="s">
        <v>18443</v>
      </c>
      <c r="W1065" s="43" t="e">
        <f t="array" ref="W1065">INDEX(Table6[#Data], MATCH(1, ISNUMBER(SEARCH(Transcripts[[#This Row],[RefSeq mRNA ID]], Table6['#name])), 0), 1)</f>
        <v>#N/A</v>
      </c>
      <c r="X1065" s="43"/>
      <c r="Y1065" s="43"/>
      <c r="Z1065" t="s">
        <v>9212</v>
      </c>
      <c r="AA1065" t="s">
        <v>9213</v>
      </c>
      <c r="AB1065">
        <v>924</v>
      </c>
      <c r="AC1065" t="s">
        <v>9197</v>
      </c>
      <c r="AD1065" t="s">
        <v>27</v>
      </c>
      <c r="AE1065" t="s">
        <v>10665</v>
      </c>
      <c r="AH1065" t="s">
        <v>19990</v>
      </c>
      <c r="AI1065" t="s">
        <v>127</v>
      </c>
      <c r="AJ1065">
        <v>54790</v>
      </c>
    </row>
    <row r="1066" spans="8:36" hidden="1" x14ac:dyDescent="0.3">
      <c r="H1066" t="s">
        <v>2615</v>
      </c>
      <c r="I1066" t="s">
        <v>2660</v>
      </c>
      <c r="J1066" t="s">
        <v>2661</v>
      </c>
      <c r="L1066">
        <v>529</v>
      </c>
      <c r="M1066" t="s">
        <v>27</v>
      </c>
      <c r="N1066" t="s">
        <v>2662</v>
      </c>
      <c r="Q1066">
        <v>529</v>
      </c>
      <c r="R1066" t="s">
        <v>96</v>
      </c>
      <c r="S1066" t="s">
        <v>96</v>
      </c>
      <c r="T1066" t="str">
        <f>IF(Transcripts[[#This Row],[List?]]="Y", Transcripts[[#This Row],[RefSeq mRNA ID]]&amp;IF(Transcripts[[#This Row],[Preferred?]]="Y", " (Preferred)", ""), "")</f>
        <v/>
      </c>
      <c r="V1066" s="43" t="s">
        <v>18443</v>
      </c>
      <c r="W1066" s="43" t="e">
        <f t="array" ref="W1066">INDEX(Table6[#Data], MATCH(1, ISNUMBER(SEARCH(Transcripts[[#This Row],[RefSeq mRNA ID]], Table6['#name])), 0), 1)</f>
        <v>#N/A</v>
      </c>
      <c r="X1066" s="43"/>
      <c r="Y1066" s="43"/>
      <c r="Z1066" t="s">
        <v>9217</v>
      </c>
      <c r="AC1066" t="s">
        <v>9197</v>
      </c>
      <c r="AD1066" t="s">
        <v>27</v>
      </c>
      <c r="AE1066" t="s">
        <v>9217</v>
      </c>
      <c r="AH1066" t="s">
        <v>19991</v>
      </c>
      <c r="AI1066" t="s">
        <v>127</v>
      </c>
      <c r="AJ1066">
        <v>54790</v>
      </c>
    </row>
    <row r="1067" spans="8:36" hidden="1" x14ac:dyDescent="0.3">
      <c r="H1067" t="s">
        <v>2615</v>
      </c>
      <c r="I1067" t="s">
        <v>2663</v>
      </c>
      <c r="J1067" t="s">
        <v>2664</v>
      </c>
      <c r="L1067">
        <v>497</v>
      </c>
      <c r="M1067" t="s">
        <v>27</v>
      </c>
      <c r="N1067" t="s">
        <v>2665</v>
      </c>
      <c r="Q1067">
        <v>497</v>
      </c>
      <c r="R1067" t="s">
        <v>96</v>
      </c>
      <c r="S1067" t="s">
        <v>96</v>
      </c>
      <c r="T1067" t="str">
        <f>IF(Transcripts[[#This Row],[List?]]="Y", Transcripts[[#This Row],[RefSeq mRNA ID]]&amp;IF(Transcripts[[#This Row],[Preferred?]]="Y", " (Preferred)", ""), "")</f>
        <v/>
      </c>
      <c r="V1067" s="43" t="s">
        <v>18443</v>
      </c>
      <c r="W1067" s="43" t="e">
        <f t="array" ref="W1067">INDEX(Table6[#Data], MATCH(1, ISNUMBER(SEARCH(Transcripts[[#This Row],[RefSeq mRNA ID]], Table6['#name])), 0), 1)</f>
        <v>#N/A</v>
      </c>
      <c r="X1067" s="43"/>
      <c r="Y1067" s="43"/>
      <c r="Z1067" t="s">
        <v>2923</v>
      </c>
      <c r="AA1067" t="s">
        <v>2924</v>
      </c>
      <c r="AB1067">
        <v>1005</v>
      </c>
      <c r="AC1067" t="s">
        <v>135</v>
      </c>
      <c r="AD1067" t="s">
        <v>27</v>
      </c>
      <c r="AE1067" t="s">
        <v>10666</v>
      </c>
      <c r="AH1067" t="s">
        <v>19992</v>
      </c>
      <c r="AI1067" t="s">
        <v>8863</v>
      </c>
      <c r="AJ1067">
        <v>7048</v>
      </c>
    </row>
    <row r="1068" spans="8:36" hidden="1" x14ac:dyDescent="0.3">
      <c r="H1068" t="s">
        <v>2615</v>
      </c>
      <c r="I1068" t="s">
        <v>2654</v>
      </c>
      <c r="J1068" t="s">
        <v>2655</v>
      </c>
      <c r="L1068">
        <v>583</v>
      </c>
      <c r="M1068" t="s">
        <v>27</v>
      </c>
      <c r="N1068" t="s">
        <v>2656</v>
      </c>
      <c r="Q1068">
        <v>417</v>
      </c>
      <c r="R1068" t="s">
        <v>96</v>
      </c>
      <c r="S1068" t="s">
        <v>96</v>
      </c>
      <c r="T1068" t="str">
        <f>IF(Transcripts[[#This Row],[List?]]="Y", Transcripts[[#This Row],[RefSeq mRNA ID]]&amp;IF(Transcripts[[#This Row],[Preferred?]]="Y", " (Preferred)", ""), "")</f>
        <v/>
      </c>
      <c r="V1068" s="43" t="s">
        <v>18443</v>
      </c>
      <c r="W1068" s="43" t="e">
        <f t="array" ref="W1068">INDEX(Table6[#Data], MATCH(1, ISNUMBER(SEARCH(Transcripts[[#This Row],[RefSeq mRNA ID]], Table6['#name])), 0), 1)</f>
        <v>#N/A</v>
      </c>
      <c r="X1068" s="43"/>
      <c r="Y1068" s="43"/>
      <c r="Z1068" t="s">
        <v>2941</v>
      </c>
      <c r="AA1068" t="s">
        <v>2942</v>
      </c>
      <c r="AB1068">
        <v>2088</v>
      </c>
      <c r="AC1068" t="s">
        <v>135</v>
      </c>
      <c r="AD1068" t="s">
        <v>27</v>
      </c>
      <c r="AE1068" t="s">
        <v>10667</v>
      </c>
      <c r="AH1068" t="s">
        <v>19993</v>
      </c>
      <c r="AI1068" t="s">
        <v>8863</v>
      </c>
      <c r="AJ1068">
        <v>7048</v>
      </c>
    </row>
    <row r="1069" spans="8:36" hidden="1" x14ac:dyDescent="0.3">
      <c r="H1069" t="s">
        <v>2615</v>
      </c>
      <c r="I1069" t="s">
        <v>2657</v>
      </c>
      <c r="J1069" t="s">
        <v>2658</v>
      </c>
      <c r="L1069">
        <v>559</v>
      </c>
      <c r="M1069" t="s">
        <v>27</v>
      </c>
      <c r="N1069" t="s">
        <v>2659</v>
      </c>
      <c r="Q1069">
        <v>307</v>
      </c>
      <c r="R1069" t="s">
        <v>96</v>
      </c>
      <c r="S1069" t="s">
        <v>96</v>
      </c>
      <c r="T1069" t="str">
        <f>IF(Transcripts[[#This Row],[List?]]="Y", Transcripts[[#This Row],[RefSeq mRNA ID]]&amp;IF(Transcripts[[#This Row],[Preferred?]]="Y", " (Preferred)", ""), "")</f>
        <v/>
      </c>
      <c r="V1069" s="43" t="s">
        <v>18443</v>
      </c>
      <c r="W1069" s="43" t="e">
        <f t="array" ref="W1069">INDEX(Table6[#Data], MATCH(1, ISNUMBER(SEARCH(Transcripts[[#This Row],[RefSeq mRNA ID]], Table6['#name])), 0), 1)</f>
        <v>#N/A</v>
      </c>
      <c r="X1069" s="43"/>
      <c r="Y1069" s="43"/>
      <c r="Z1069" t="s">
        <v>2933</v>
      </c>
      <c r="AA1069" t="s">
        <v>2934</v>
      </c>
      <c r="AB1069">
        <v>2241</v>
      </c>
      <c r="AC1069" t="s">
        <v>135</v>
      </c>
      <c r="AD1069" t="s">
        <v>27</v>
      </c>
      <c r="AE1069" t="s">
        <v>10668</v>
      </c>
      <c r="AH1069" t="s">
        <v>19994</v>
      </c>
      <c r="AI1069" t="s">
        <v>8872</v>
      </c>
      <c r="AJ1069">
        <v>7128</v>
      </c>
    </row>
    <row r="1070" spans="8:36" hidden="1" x14ac:dyDescent="0.3">
      <c r="H1070" t="s">
        <v>2615</v>
      </c>
      <c r="I1070" t="s">
        <v>2619</v>
      </c>
      <c r="J1070" t="s">
        <v>2620</v>
      </c>
      <c r="L1070">
        <v>1013</v>
      </c>
      <c r="M1070" t="s">
        <v>187</v>
      </c>
      <c r="N1070" t="s">
        <v>2621</v>
      </c>
      <c r="Q1070">
        <v>291</v>
      </c>
      <c r="R1070" t="s">
        <v>96</v>
      </c>
      <c r="S1070" t="s">
        <v>96</v>
      </c>
      <c r="T1070" t="str">
        <f>IF(Transcripts[[#This Row],[List?]]="Y", Transcripts[[#This Row],[RefSeq mRNA ID]]&amp;IF(Transcripts[[#This Row],[Preferred?]]="Y", " (Preferred)", ""), "")</f>
        <v/>
      </c>
      <c r="V1070" s="43" t="s">
        <v>18443</v>
      </c>
      <c r="W1070" s="43" t="e">
        <f t="array" ref="W1070">INDEX(Table6[#Data], MATCH(1, ISNUMBER(SEARCH(Transcripts[[#This Row],[RefSeq mRNA ID]], Table6['#name])), 0), 1)</f>
        <v>#N/A</v>
      </c>
      <c r="X1070" s="43"/>
      <c r="Y1070" s="43"/>
      <c r="Z1070" t="s">
        <v>2944</v>
      </c>
      <c r="AA1070" t="s">
        <v>2945</v>
      </c>
      <c r="AB1070">
        <v>2124</v>
      </c>
      <c r="AC1070" t="s">
        <v>135</v>
      </c>
      <c r="AD1070" t="s">
        <v>27</v>
      </c>
      <c r="AE1070" t="s">
        <v>10669</v>
      </c>
      <c r="AH1070" t="s">
        <v>19995</v>
      </c>
      <c r="AI1070" t="s">
        <v>8872</v>
      </c>
      <c r="AJ1070">
        <v>7128</v>
      </c>
    </row>
    <row r="1071" spans="8:36" hidden="1" x14ac:dyDescent="0.3">
      <c r="H1071" t="s">
        <v>2615</v>
      </c>
      <c r="I1071" t="s">
        <v>2616</v>
      </c>
      <c r="J1071" t="s">
        <v>2617</v>
      </c>
      <c r="K1071" t="s">
        <v>19337</v>
      </c>
      <c r="L1071">
        <v>4523</v>
      </c>
      <c r="M1071" t="s">
        <v>187</v>
      </c>
      <c r="N1071" t="s">
        <v>2618</v>
      </c>
      <c r="Q1071">
        <v>273</v>
      </c>
      <c r="R1071" t="s">
        <v>96</v>
      </c>
      <c r="S1071" t="s">
        <v>95</v>
      </c>
      <c r="T1071" t="str">
        <f>IF(Transcripts[[#This Row],[List?]]="Y", Transcripts[[#This Row],[RefSeq mRNA ID]]&amp;IF(Transcripts[[#This Row],[Preferred?]]="Y", " (Preferred)", ""), "")</f>
        <v>NR_110535.1</v>
      </c>
      <c r="V1071" s="43" t="s">
        <v>18443</v>
      </c>
      <c r="W1071" s="43" t="e">
        <f t="array" ref="W1071">INDEX(Table6[#Data], MATCH(1, ISNUMBER(SEARCH(Transcripts[[#This Row],[RefSeq mRNA ID]], Table6['#name])), 0), 1)</f>
        <v>#N/A</v>
      </c>
      <c r="X1071" s="43"/>
      <c r="Y1071" s="43"/>
      <c r="Z1071" t="s">
        <v>2929</v>
      </c>
      <c r="AA1071" t="s">
        <v>2930</v>
      </c>
      <c r="AB1071">
        <v>2256</v>
      </c>
      <c r="AC1071" t="s">
        <v>135</v>
      </c>
      <c r="AD1071" t="s">
        <v>27</v>
      </c>
      <c r="AE1071" t="s">
        <v>10670</v>
      </c>
      <c r="AH1071" t="s">
        <v>19996</v>
      </c>
      <c r="AI1071" t="s">
        <v>8872</v>
      </c>
      <c r="AJ1071">
        <v>7128</v>
      </c>
    </row>
    <row r="1072" spans="8:36" hidden="1" x14ac:dyDescent="0.3">
      <c r="H1072" t="s">
        <v>2615</v>
      </c>
      <c r="I1072" t="s">
        <v>2622</v>
      </c>
      <c r="L1072">
        <v>500</v>
      </c>
      <c r="M1072" t="s">
        <v>193</v>
      </c>
      <c r="N1072" t="s">
        <v>2623</v>
      </c>
      <c r="Q1072">
        <v>0</v>
      </c>
      <c r="R1072" t="s">
        <v>96</v>
      </c>
      <c r="S1072" t="s">
        <v>96</v>
      </c>
      <c r="T1072" t="str">
        <f>IF(Transcripts[[#This Row],[List?]]="Y", Transcripts[[#This Row],[RefSeq mRNA ID]]&amp;IF(Transcripts[[#This Row],[Preferred?]]="Y", " (Preferred)", ""), "")</f>
        <v/>
      </c>
      <c r="V1072" s="43" t="s">
        <v>18443</v>
      </c>
      <c r="W1072" s="43" t="e">
        <f t="array" ref="W1072">INDEX(Table6[#Data], MATCH(1, ISNUMBER(SEARCH(Transcripts[[#This Row],[RefSeq mRNA ID]], Table6['#name])), 0), 1)</f>
        <v>#N/A</v>
      </c>
      <c r="X1072" s="43"/>
      <c r="Y1072" s="43"/>
      <c r="Z1072" t="s">
        <v>2937</v>
      </c>
      <c r="AA1072" t="s">
        <v>2938</v>
      </c>
      <c r="AB1072">
        <v>2088</v>
      </c>
      <c r="AC1072" t="s">
        <v>135</v>
      </c>
      <c r="AD1072" t="s">
        <v>27</v>
      </c>
      <c r="AE1072" t="s">
        <v>10671</v>
      </c>
      <c r="AH1072" t="s">
        <v>19997</v>
      </c>
      <c r="AI1072" t="s">
        <v>8888</v>
      </c>
      <c r="AJ1072">
        <v>23495</v>
      </c>
    </row>
    <row r="1073" spans="8:36" hidden="1" x14ac:dyDescent="0.3">
      <c r="H1073" t="s">
        <v>2615</v>
      </c>
      <c r="I1073" t="s">
        <v>2666</v>
      </c>
      <c r="L1073">
        <v>4930</v>
      </c>
      <c r="M1073" t="s">
        <v>210</v>
      </c>
      <c r="N1073" t="s">
        <v>2667</v>
      </c>
      <c r="Q1073">
        <v>0</v>
      </c>
      <c r="R1073" t="s">
        <v>96</v>
      </c>
      <c r="S1073" t="s">
        <v>96</v>
      </c>
      <c r="T1073" t="str">
        <f>IF(Transcripts[[#This Row],[List?]]="Y", Transcripts[[#This Row],[RefSeq mRNA ID]]&amp;IF(Transcripts[[#This Row],[Preferred?]]="Y", " (Preferred)", ""), "")</f>
        <v/>
      </c>
      <c r="V1073" s="43" t="s">
        <v>18443</v>
      </c>
      <c r="W1073" s="43" t="e">
        <f t="array" ref="W1073">INDEX(Table6[#Data], MATCH(1, ISNUMBER(SEARCH(Transcripts[[#This Row],[RefSeq mRNA ID]], Table6['#name])), 0), 1)</f>
        <v>#N/A</v>
      </c>
      <c r="X1073" s="43"/>
      <c r="Y1073" s="43"/>
      <c r="Z1073" t="s">
        <v>2951</v>
      </c>
      <c r="AA1073" t="s">
        <v>2952</v>
      </c>
      <c r="AB1073">
        <v>2214</v>
      </c>
      <c r="AC1073" t="s">
        <v>135</v>
      </c>
      <c r="AD1073" t="s">
        <v>27</v>
      </c>
      <c r="AE1073" t="s">
        <v>10672</v>
      </c>
      <c r="AH1073" t="s">
        <v>19998</v>
      </c>
      <c r="AI1073" t="s">
        <v>8912</v>
      </c>
      <c r="AJ1073">
        <v>8764</v>
      </c>
    </row>
    <row r="1074" spans="8:36" hidden="1" x14ac:dyDescent="0.3">
      <c r="H1074" t="s">
        <v>2615</v>
      </c>
      <c r="I1074" t="s">
        <v>2668</v>
      </c>
      <c r="L1074">
        <v>2004</v>
      </c>
      <c r="M1074" t="s">
        <v>210</v>
      </c>
      <c r="N1074" t="s">
        <v>2669</v>
      </c>
      <c r="Q1074">
        <v>0</v>
      </c>
      <c r="R1074" t="s">
        <v>96</v>
      </c>
      <c r="S1074" t="s">
        <v>96</v>
      </c>
      <c r="T1074" t="str">
        <f>IF(Transcripts[[#This Row],[List?]]="Y", Transcripts[[#This Row],[RefSeq mRNA ID]]&amp;IF(Transcripts[[#This Row],[Preferred?]]="Y", " (Preferred)", ""), "")</f>
        <v/>
      </c>
      <c r="V1074" s="43" t="s">
        <v>18443</v>
      </c>
      <c r="W1074" s="43" t="e">
        <f t="array" ref="W1074">INDEX(Table6[#Data], MATCH(1, ISNUMBER(SEARCH(Transcripts[[#This Row],[RefSeq mRNA ID]], Table6['#name])), 0), 1)</f>
        <v>#N/A</v>
      </c>
      <c r="X1074" s="43"/>
      <c r="Y1074" s="43"/>
      <c r="Z1074" t="s">
        <v>2960</v>
      </c>
      <c r="AC1074" t="s">
        <v>135</v>
      </c>
      <c r="AD1074" t="s">
        <v>27</v>
      </c>
      <c r="AE1074" t="s">
        <v>2960</v>
      </c>
      <c r="AH1074" t="s">
        <v>19999</v>
      </c>
      <c r="AI1074" t="s">
        <v>8912</v>
      </c>
      <c r="AJ1074">
        <v>8764</v>
      </c>
    </row>
    <row r="1075" spans="8:36" hidden="1" x14ac:dyDescent="0.3">
      <c r="H1075" t="s">
        <v>2615</v>
      </c>
      <c r="I1075" t="s">
        <v>2670</v>
      </c>
      <c r="L1075">
        <v>1316</v>
      </c>
      <c r="M1075" t="s">
        <v>210</v>
      </c>
      <c r="N1075" t="s">
        <v>2671</v>
      </c>
      <c r="Q1075">
        <v>0</v>
      </c>
      <c r="R1075" t="s">
        <v>96</v>
      </c>
      <c r="S1075" t="s">
        <v>96</v>
      </c>
      <c r="T1075" t="str">
        <f>IF(Transcripts[[#This Row],[List?]]="Y", Transcripts[[#This Row],[RefSeq mRNA ID]]&amp;IF(Transcripts[[#This Row],[Preferred?]]="Y", " (Preferred)", ""), "")</f>
        <v/>
      </c>
      <c r="V1075" s="43" t="s">
        <v>18443</v>
      </c>
      <c r="W1075" s="43" t="e">
        <f t="array" ref="W1075">INDEX(Table6[#Data], MATCH(1, ISNUMBER(SEARCH(Transcripts[[#This Row],[RefSeq mRNA ID]], Table6['#name])), 0), 1)</f>
        <v>#N/A</v>
      </c>
      <c r="X1075" s="43"/>
      <c r="Y1075" s="43"/>
      <c r="Z1075" t="s">
        <v>2958</v>
      </c>
      <c r="AC1075" t="s">
        <v>135</v>
      </c>
      <c r="AD1075" t="s">
        <v>27</v>
      </c>
      <c r="AE1075" t="s">
        <v>2958</v>
      </c>
      <c r="AH1075" t="s">
        <v>20000</v>
      </c>
      <c r="AI1075" t="s">
        <v>8952</v>
      </c>
      <c r="AJ1075">
        <v>7157</v>
      </c>
    </row>
    <row r="1076" spans="8:36" hidden="1" x14ac:dyDescent="0.3">
      <c r="H1076" t="s">
        <v>2615</v>
      </c>
      <c r="I1076" t="s">
        <v>2672</v>
      </c>
      <c r="L1076">
        <v>874</v>
      </c>
      <c r="M1076" t="s">
        <v>210</v>
      </c>
      <c r="N1076" t="s">
        <v>2673</v>
      </c>
      <c r="Q1076">
        <v>0</v>
      </c>
      <c r="R1076" t="s">
        <v>96</v>
      </c>
      <c r="S1076" t="s">
        <v>96</v>
      </c>
      <c r="T1076" t="str">
        <f>IF(Transcripts[[#This Row],[List?]]="Y", Transcripts[[#This Row],[RefSeq mRNA ID]]&amp;IF(Transcripts[[#This Row],[Preferred?]]="Y", " (Preferred)", ""), "")</f>
        <v/>
      </c>
      <c r="V1076" s="43" t="s">
        <v>18443</v>
      </c>
      <c r="W1076" s="43" t="e">
        <f t="array" ref="W1076">INDEX(Table6[#Data], MATCH(1, ISNUMBER(SEARCH(Transcripts[[#This Row],[RefSeq mRNA ID]], Table6['#name])), 0), 1)</f>
        <v>#N/A</v>
      </c>
      <c r="X1076" s="43"/>
      <c r="Y1076" s="43"/>
      <c r="Z1076" t="s">
        <v>2926</v>
      </c>
      <c r="AA1076" t="s">
        <v>2927</v>
      </c>
      <c r="AB1076">
        <v>435</v>
      </c>
      <c r="AC1076" t="s">
        <v>135</v>
      </c>
      <c r="AD1076" t="s">
        <v>27</v>
      </c>
      <c r="AE1076" t="s">
        <v>10673</v>
      </c>
      <c r="AH1076" t="s">
        <v>20001</v>
      </c>
      <c r="AI1076" t="s">
        <v>8952</v>
      </c>
      <c r="AJ1076">
        <v>7157</v>
      </c>
    </row>
    <row r="1077" spans="8:36" hidden="1" x14ac:dyDescent="0.3">
      <c r="H1077" t="s">
        <v>2615</v>
      </c>
      <c r="I1077" t="s">
        <v>2674</v>
      </c>
      <c r="L1077">
        <v>849</v>
      </c>
      <c r="M1077" t="s">
        <v>210</v>
      </c>
      <c r="N1077" t="s">
        <v>2675</v>
      </c>
      <c r="Q1077">
        <v>0</v>
      </c>
      <c r="R1077" t="s">
        <v>96</v>
      </c>
      <c r="S1077" t="s">
        <v>96</v>
      </c>
      <c r="T1077" t="str">
        <f>IF(Transcripts[[#This Row],[List?]]="Y", Transcripts[[#This Row],[RefSeq mRNA ID]]&amp;IF(Transcripts[[#This Row],[Preferred?]]="Y", " (Preferred)", ""), "")</f>
        <v/>
      </c>
      <c r="V1077" s="43" t="s">
        <v>18443</v>
      </c>
      <c r="W1077" s="43" t="e">
        <f t="array" ref="W1077">INDEX(Table6[#Data], MATCH(1, ISNUMBER(SEARCH(Transcripts[[#This Row],[RefSeq mRNA ID]], Table6['#name])), 0), 1)</f>
        <v>#N/A</v>
      </c>
      <c r="X1077" s="43"/>
      <c r="Y1077" s="43"/>
      <c r="Z1077" t="s">
        <v>2948</v>
      </c>
      <c r="AA1077" t="s">
        <v>2949</v>
      </c>
      <c r="AB1077">
        <v>2088</v>
      </c>
      <c r="AC1077" t="s">
        <v>135</v>
      </c>
      <c r="AD1077" t="s">
        <v>27</v>
      </c>
      <c r="AE1077" t="s">
        <v>10674</v>
      </c>
      <c r="AH1077" t="s">
        <v>20002</v>
      </c>
      <c r="AI1077" t="s">
        <v>8952</v>
      </c>
      <c r="AJ1077">
        <v>7157</v>
      </c>
    </row>
    <row r="1078" spans="8:36" hidden="1" x14ac:dyDescent="0.3">
      <c r="H1078" t="s">
        <v>2615</v>
      </c>
      <c r="I1078" t="s">
        <v>2676</v>
      </c>
      <c r="L1078">
        <v>649</v>
      </c>
      <c r="M1078" t="s">
        <v>210</v>
      </c>
      <c r="N1078" t="s">
        <v>2677</v>
      </c>
      <c r="Q1078">
        <v>0</v>
      </c>
      <c r="R1078" t="s">
        <v>96</v>
      </c>
      <c r="S1078" t="s">
        <v>96</v>
      </c>
      <c r="T1078" t="str">
        <f>IF(Transcripts[[#This Row],[List?]]="Y", Transcripts[[#This Row],[RefSeq mRNA ID]]&amp;IF(Transcripts[[#This Row],[Preferred?]]="Y", " (Preferred)", ""), "")</f>
        <v/>
      </c>
      <c r="V1078" s="43" t="s">
        <v>18443</v>
      </c>
      <c r="W1078" s="43" t="e">
        <f t="array" ref="W1078">INDEX(Table6[#Data], MATCH(1, ISNUMBER(SEARCH(Transcripts[[#This Row],[RefSeq mRNA ID]], Table6['#name])), 0), 1)</f>
        <v>#N/A</v>
      </c>
      <c r="X1078" s="43"/>
      <c r="Y1078" s="43"/>
      <c r="Z1078" t="s">
        <v>2955</v>
      </c>
      <c r="AA1078" t="s">
        <v>2956</v>
      </c>
      <c r="AB1078">
        <v>678</v>
      </c>
      <c r="AC1078" t="s">
        <v>135</v>
      </c>
      <c r="AD1078" t="s">
        <v>27</v>
      </c>
      <c r="AE1078" t="s">
        <v>10675</v>
      </c>
      <c r="AH1078" t="s">
        <v>20003</v>
      </c>
      <c r="AI1078" t="s">
        <v>8952</v>
      </c>
      <c r="AJ1078">
        <v>7157</v>
      </c>
    </row>
    <row r="1079" spans="8:36" hidden="1" x14ac:dyDescent="0.3">
      <c r="H1079" t="s">
        <v>2615</v>
      </c>
      <c r="I1079" t="s">
        <v>2678</v>
      </c>
      <c r="L1079">
        <v>465</v>
      </c>
      <c r="M1079" t="s">
        <v>210</v>
      </c>
      <c r="N1079" t="s">
        <v>2679</v>
      </c>
      <c r="Q1079">
        <v>0</v>
      </c>
      <c r="R1079" t="s">
        <v>96</v>
      </c>
      <c r="S1079" t="s">
        <v>96</v>
      </c>
      <c r="T1079" t="str">
        <f>IF(Transcripts[[#This Row],[List?]]="Y", Transcripts[[#This Row],[RefSeq mRNA ID]]&amp;IF(Transcripts[[#This Row],[Preferred?]]="Y", " (Preferred)", ""), "")</f>
        <v/>
      </c>
      <c r="V1079" s="43" t="s">
        <v>18443</v>
      </c>
      <c r="W1079" s="43" t="e">
        <f t="array" ref="W1079">INDEX(Table6[#Data], MATCH(1, ISNUMBER(SEARCH(Transcripts[[#This Row],[RefSeq mRNA ID]], Table6['#name])), 0), 1)</f>
        <v>#N/A</v>
      </c>
      <c r="X1079" s="43"/>
      <c r="Y1079" s="43"/>
      <c r="Z1079" t="s">
        <v>1604</v>
      </c>
      <c r="AA1079" t="s">
        <v>1605</v>
      </c>
      <c r="AB1079">
        <v>7545</v>
      </c>
      <c r="AC1079" t="s">
        <v>1598</v>
      </c>
      <c r="AD1079" t="s">
        <v>27</v>
      </c>
      <c r="AE1079" t="s">
        <v>10676</v>
      </c>
      <c r="AH1079" t="s">
        <v>20004</v>
      </c>
      <c r="AI1079" t="s">
        <v>8952</v>
      </c>
      <c r="AJ1079">
        <v>7157</v>
      </c>
    </row>
    <row r="1080" spans="8:36" hidden="1" x14ac:dyDescent="0.3">
      <c r="H1080" t="s">
        <v>2680</v>
      </c>
      <c r="I1080" t="s">
        <v>2690</v>
      </c>
      <c r="J1080" t="s">
        <v>2691</v>
      </c>
      <c r="K1080" t="s">
        <v>19339</v>
      </c>
      <c r="L1080">
        <v>5919</v>
      </c>
      <c r="M1080" t="s">
        <v>27</v>
      </c>
      <c r="N1080" t="s">
        <v>2692</v>
      </c>
      <c r="P1080" t="s">
        <v>2693</v>
      </c>
      <c r="Q1080">
        <v>4029</v>
      </c>
      <c r="R1080" t="s">
        <v>95</v>
      </c>
      <c r="S1080" t="s">
        <v>95</v>
      </c>
      <c r="T1080" t="str">
        <f>IF(Transcripts[[#This Row],[List?]]="Y", Transcripts[[#This Row],[RefSeq mRNA ID]]&amp;IF(Transcripts[[#This Row],[Preferred?]]="Y", " (Preferred)", ""), "")</f>
        <v>NM_001982.3 (Preferred)</v>
      </c>
      <c r="V1080" s="43" t="s">
        <v>18444</v>
      </c>
      <c r="W1080" s="43" t="e">
        <f t="array" ref="W1080">INDEX(Table6[#Data], MATCH(1, ISNUMBER(SEARCH(Transcripts[[#This Row],[RefSeq mRNA ID]], Table6['#name])), 0), 1)</f>
        <v>#N/A</v>
      </c>
      <c r="X1080" s="43"/>
      <c r="Y1080" s="43"/>
      <c r="Z1080" t="s">
        <v>1620</v>
      </c>
      <c r="AA1080" t="s">
        <v>1621</v>
      </c>
      <c r="AB1080">
        <v>433</v>
      </c>
      <c r="AC1080" t="s">
        <v>1598</v>
      </c>
      <c r="AD1080" t="s">
        <v>27</v>
      </c>
      <c r="AE1080" t="s">
        <v>10677</v>
      </c>
      <c r="AH1080" t="s">
        <v>20005</v>
      </c>
      <c r="AI1080" t="s">
        <v>8952</v>
      </c>
      <c r="AJ1080">
        <v>7157</v>
      </c>
    </row>
    <row r="1081" spans="8:36" hidden="1" x14ac:dyDescent="0.3">
      <c r="H1081" t="s">
        <v>2680</v>
      </c>
      <c r="I1081" t="s">
        <v>2694</v>
      </c>
      <c r="J1081" t="s">
        <v>2695</v>
      </c>
      <c r="L1081">
        <v>4353</v>
      </c>
      <c r="M1081" t="s">
        <v>27</v>
      </c>
      <c r="N1081" t="s">
        <v>2696</v>
      </c>
      <c r="Q1081">
        <v>3852</v>
      </c>
      <c r="R1081" t="s">
        <v>96</v>
      </c>
      <c r="S1081" t="s">
        <v>96</v>
      </c>
      <c r="T1081" t="str">
        <f>IF(Transcripts[[#This Row],[List?]]="Y", Transcripts[[#This Row],[RefSeq mRNA ID]]&amp;IF(Transcripts[[#This Row],[Preferred?]]="Y", " (Preferred)", ""), "")</f>
        <v/>
      </c>
      <c r="V1081" s="43" t="s">
        <v>18444</v>
      </c>
      <c r="W1081" s="43" t="e">
        <f t="array" ref="W1081">INDEX(Table6[#Data], MATCH(1, ISNUMBER(SEARCH(Transcripts[[#This Row],[RefSeq mRNA ID]], Table6['#name])), 0), 1)</f>
        <v>#N/A</v>
      </c>
      <c r="X1081" s="43"/>
      <c r="Y1081" s="43"/>
      <c r="Z1081" t="s">
        <v>1602</v>
      </c>
      <c r="AC1081" t="s">
        <v>1598</v>
      </c>
      <c r="AD1081" t="s">
        <v>27</v>
      </c>
      <c r="AE1081" t="s">
        <v>1602</v>
      </c>
      <c r="AH1081" t="s">
        <v>20006</v>
      </c>
      <c r="AI1081" t="s">
        <v>8952</v>
      </c>
      <c r="AJ1081">
        <v>7157</v>
      </c>
    </row>
    <row r="1082" spans="8:36" hidden="1" x14ac:dyDescent="0.3">
      <c r="H1082" t="s">
        <v>2680</v>
      </c>
      <c r="I1082" t="s">
        <v>2681</v>
      </c>
      <c r="J1082" t="s">
        <v>2682</v>
      </c>
      <c r="L1082">
        <v>4382</v>
      </c>
      <c r="M1082" t="s">
        <v>187</v>
      </c>
      <c r="N1082" t="s">
        <v>2683</v>
      </c>
      <c r="Q1082">
        <v>2766</v>
      </c>
      <c r="R1082" t="s">
        <v>96</v>
      </c>
      <c r="S1082" t="s">
        <v>96</v>
      </c>
      <c r="T1082" t="str">
        <f>IF(Transcripts[[#This Row],[List?]]="Y", Transcripts[[#This Row],[RefSeq mRNA ID]]&amp;IF(Transcripts[[#This Row],[Preferred?]]="Y", " (Preferred)", ""), "")</f>
        <v/>
      </c>
      <c r="V1082" s="43" t="s">
        <v>18444</v>
      </c>
      <c r="W1082" s="43" t="e">
        <f t="array" ref="W1082">INDEX(Table6[#Data], MATCH(1, ISNUMBER(SEARCH(Transcripts[[#This Row],[RefSeq mRNA ID]], Table6['#name])), 0), 1)</f>
        <v>#N/A</v>
      </c>
      <c r="X1082" s="43"/>
      <c r="Y1082" s="43"/>
      <c r="Z1082" t="s">
        <v>1607</v>
      </c>
      <c r="AA1082" t="s">
        <v>1608</v>
      </c>
      <c r="AB1082">
        <v>4821</v>
      </c>
      <c r="AC1082" t="s">
        <v>1598</v>
      </c>
      <c r="AD1082" t="s">
        <v>27</v>
      </c>
      <c r="AE1082" t="s">
        <v>10678</v>
      </c>
      <c r="AH1082" t="s">
        <v>20007</v>
      </c>
      <c r="AI1082" t="s">
        <v>8952</v>
      </c>
      <c r="AJ1082">
        <v>7157</v>
      </c>
    </row>
    <row r="1083" spans="8:36" hidden="1" x14ac:dyDescent="0.3">
      <c r="H1083" t="s">
        <v>2680</v>
      </c>
      <c r="I1083" t="s">
        <v>2706</v>
      </c>
      <c r="J1083" t="s">
        <v>2707</v>
      </c>
      <c r="L1083">
        <v>2723</v>
      </c>
      <c r="M1083" t="s">
        <v>27</v>
      </c>
      <c r="N1083" t="s">
        <v>2708</v>
      </c>
      <c r="Q1083">
        <v>2100</v>
      </c>
      <c r="R1083" t="s">
        <v>96</v>
      </c>
      <c r="S1083" t="s">
        <v>96</v>
      </c>
      <c r="T1083" t="str">
        <f>IF(Transcripts[[#This Row],[List?]]="Y", Transcripts[[#This Row],[RefSeq mRNA ID]]&amp;IF(Transcripts[[#This Row],[Preferred?]]="Y", " (Preferred)", ""), "")</f>
        <v/>
      </c>
      <c r="V1083" s="43" t="s">
        <v>18444</v>
      </c>
      <c r="W1083" s="43" t="e">
        <f t="array" ref="W1083">INDEX(Table6[#Data], MATCH(1, ISNUMBER(SEARCH(Transcripts[[#This Row],[RefSeq mRNA ID]], Table6['#name])), 0), 1)</f>
        <v>#N/A</v>
      </c>
      <c r="X1083" s="43"/>
      <c r="Y1083" s="43"/>
      <c r="Z1083" t="s">
        <v>1610</v>
      </c>
      <c r="AA1083" t="s">
        <v>1611</v>
      </c>
      <c r="AB1083">
        <v>4827</v>
      </c>
      <c r="AC1083" t="s">
        <v>1598</v>
      </c>
      <c r="AD1083" t="s">
        <v>27</v>
      </c>
      <c r="AE1083" t="s">
        <v>10679</v>
      </c>
      <c r="AH1083" t="s">
        <v>20008</v>
      </c>
      <c r="AI1083" t="s">
        <v>8952</v>
      </c>
      <c r="AJ1083">
        <v>7157</v>
      </c>
    </row>
    <row r="1084" spans="8:36" hidden="1" x14ac:dyDescent="0.3">
      <c r="H1084" t="s">
        <v>2680</v>
      </c>
      <c r="I1084" t="s">
        <v>2703</v>
      </c>
      <c r="J1084" t="s">
        <v>2704</v>
      </c>
      <c r="L1084">
        <v>2729</v>
      </c>
      <c r="M1084" t="s">
        <v>27</v>
      </c>
      <c r="N1084" t="s">
        <v>2705</v>
      </c>
      <c r="Q1084">
        <v>1950</v>
      </c>
      <c r="R1084" t="s">
        <v>96</v>
      </c>
      <c r="S1084" t="s">
        <v>96</v>
      </c>
      <c r="T1084" t="str">
        <f>IF(Transcripts[[#This Row],[List?]]="Y", Transcripts[[#This Row],[RefSeq mRNA ID]]&amp;IF(Transcripts[[#This Row],[Preferred?]]="Y", " (Preferred)", ""), "")</f>
        <v/>
      </c>
      <c r="V1084" s="43" t="s">
        <v>18444</v>
      </c>
      <c r="W1084" s="43" t="e">
        <f t="array" ref="W1084">INDEX(Table6[#Data], MATCH(1, ISNUMBER(SEARCH(Transcripts[[#This Row],[RefSeq mRNA ID]], Table6['#name])), 0), 1)</f>
        <v>#N/A</v>
      </c>
      <c r="X1084" s="43"/>
      <c r="Y1084" s="43"/>
      <c r="Z1084" t="s">
        <v>1617</v>
      </c>
      <c r="AA1084" t="s">
        <v>1618</v>
      </c>
      <c r="AB1084">
        <v>927</v>
      </c>
      <c r="AC1084" t="s">
        <v>1598</v>
      </c>
      <c r="AD1084" t="s">
        <v>27</v>
      </c>
      <c r="AE1084" t="s">
        <v>10680</v>
      </c>
      <c r="AH1084" t="s">
        <v>20009</v>
      </c>
      <c r="AI1084" t="s">
        <v>8952</v>
      </c>
      <c r="AJ1084">
        <v>7157</v>
      </c>
    </row>
    <row r="1085" spans="8:36" hidden="1" x14ac:dyDescent="0.3">
      <c r="H1085" t="s">
        <v>2680</v>
      </c>
      <c r="I1085" t="s">
        <v>2700</v>
      </c>
      <c r="J1085" t="s">
        <v>2701</v>
      </c>
      <c r="L1085">
        <v>3237</v>
      </c>
      <c r="M1085" t="s">
        <v>27</v>
      </c>
      <c r="N1085" t="s">
        <v>2702</v>
      </c>
      <c r="Q1085">
        <v>1752</v>
      </c>
      <c r="R1085" t="s">
        <v>96</v>
      </c>
      <c r="S1085" t="s">
        <v>96</v>
      </c>
      <c r="T1085" t="str">
        <f>IF(Transcripts[[#This Row],[List?]]="Y", Transcripts[[#This Row],[RefSeq mRNA ID]]&amp;IF(Transcripts[[#This Row],[Preferred?]]="Y", " (Preferred)", ""), "")</f>
        <v/>
      </c>
      <c r="V1085" s="43" t="s">
        <v>18444</v>
      </c>
      <c r="W1085" s="43" t="e">
        <f t="array" ref="W1085">INDEX(Table6[#Data], MATCH(1, ISNUMBER(SEARCH(Transcripts[[#This Row],[RefSeq mRNA ID]], Table6['#name])), 0), 1)</f>
        <v>#N/A</v>
      </c>
      <c r="X1085" s="43"/>
      <c r="Y1085" s="43"/>
      <c r="Z1085" t="s">
        <v>1614</v>
      </c>
      <c r="AA1085" t="s">
        <v>1615</v>
      </c>
      <c r="AB1085">
        <v>961</v>
      </c>
      <c r="AC1085" t="s">
        <v>1598</v>
      </c>
      <c r="AD1085" t="s">
        <v>27</v>
      </c>
      <c r="AE1085" t="s">
        <v>10681</v>
      </c>
      <c r="AH1085" t="s">
        <v>20010</v>
      </c>
      <c r="AI1085" t="s">
        <v>8952</v>
      </c>
      <c r="AJ1085">
        <v>7157</v>
      </c>
    </row>
    <row r="1086" spans="8:36" hidden="1" x14ac:dyDescent="0.3">
      <c r="H1086" t="s">
        <v>2680</v>
      </c>
      <c r="I1086" t="s">
        <v>2697</v>
      </c>
      <c r="J1086" t="s">
        <v>2698</v>
      </c>
      <c r="L1086">
        <v>3289</v>
      </c>
      <c r="M1086" t="s">
        <v>27</v>
      </c>
      <c r="N1086" t="s">
        <v>2699</v>
      </c>
      <c r="Q1086">
        <v>1389</v>
      </c>
      <c r="R1086" t="s">
        <v>96</v>
      </c>
      <c r="S1086" t="s">
        <v>96</v>
      </c>
      <c r="T1086" t="str">
        <f>IF(Transcripts[[#This Row],[List?]]="Y", Transcripts[[#This Row],[RefSeq mRNA ID]]&amp;IF(Transcripts[[#This Row],[Preferred?]]="Y", " (Preferred)", ""), "")</f>
        <v/>
      </c>
      <c r="V1086" s="43" t="s">
        <v>18444</v>
      </c>
      <c r="W1086" s="43" t="e">
        <f t="array" ref="W1086">INDEX(Table6[#Data], MATCH(1, ISNUMBER(SEARCH(Transcripts[[#This Row],[RefSeq mRNA ID]], Table6['#name])), 0), 1)</f>
        <v>#N/A</v>
      </c>
      <c r="X1086" s="43"/>
      <c r="Y1086" s="43"/>
      <c r="Z1086" t="s">
        <v>1599</v>
      </c>
      <c r="AA1086" t="s">
        <v>1600</v>
      </c>
      <c r="AB1086">
        <v>435</v>
      </c>
      <c r="AC1086" t="s">
        <v>1598</v>
      </c>
      <c r="AD1086" t="s">
        <v>27</v>
      </c>
      <c r="AE1086" t="s">
        <v>10682</v>
      </c>
      <c r="AH1086" t="s">
        <v>20011</v>
      </c>
      <c r="AI1086" t="s">
        <v>8952</v>
      </c>
      <c r="AJ1086">
        <v>7157</v>
      </c>
    </row>
    <row r="1087" spans="8:36" hidden="1" x14ac:dyDescent="0.3">
      <c r="H1087" t="s">
        <v>2680</v>
      </c>
      <c r="I1087" t="s">
        <v>2684</v>
      </c>
      <c r="J1087" t="s">
        <v>2685</v>
      </c>
      <c r="L1087">
        <v>2755</v>
      </c>
      <c r="M1087" t="s">
        <v>187</v>
      </c>
      <c r="N1087" t="s">
        <v>2686</v>
      </c>
      <c r="Q1087">
        <v>996</v>
      </c>
      <c r="R1087" t="s">
        <v>96</v>
      </c>
      <c r="S1087" t="s">
        <v>96</v>
      </c>
      <c r="T1087" t="str">
        <f>IF(Transcripts[[#This Row],[List?]]="Y", Transcripts[[#This Row],[RefSeq mRNA ID]]&amp;IF(Transcripts[[#This Row],[Preferred?]]="Y", " (Preferred)", ""), "")</f>
        <v/>
      </c>
      <c r="V1087" s="43" t="s">
        <v>18444</v>
      </c>
      <c r="W1087" s="43" t="e">
        <f t="array" ref="W1087">INDEX(Table6[#Data], MATCH(1, ISNUMBER(SEARCH(Transcripts[[#This Row],[RefSeq mRNA ID]], Table6['#name])), 0), 1)</f>
        <v>#N/A</v>
      </c>
      <c r="X1087" s="43"/>
      <c r="Y1087" s="43"/>
      <c r="Z1087" t="s">
        <v>1623</v>
      </c>
      <c r="AC1087" t="s">
        <v>1598</v>
      </c>
      <c r="AD1087" t="s">
        <v>27</v>
      </c>
      <c r="AE1087" t="s">
        <v>1623</v>
      </c>
      <c r="AH1087" t="s">
        <v>20012</v>
      </c>
      <c r="AI1087" t="s">
        <v>8952</v>
      </c>
      <c r="AJ1087">
        <v>7157</v>
      </c>
    </row>
    <row r="1088" spans="8:36" hidden="1" x14ac:dyDescent="0.3">
      <c r="H1088" t="s">
        <v>2680</v>
      </c>
      <c r="I1088" t="s">
        <v>2709</v>
      </c>
      <c r="J1088" t="s">
        <v>2710</v>
      </c>
      <c r="K1088" t="s">
        <v>19338</v>
      </c>
      <c r="L1088">
        <v>1020</v>
      </c>
      <c r="M1088" t="s">
        <v>27</v>
      </c>
      <c r="N1088" t="s">
        <v>2711</v>
      </c>
      <c r="P1088" t="s">
        <v>2712</v>
      </c>
      <c r="Q1088">
        <v>552</v>
      </c>
      <c r="R1088" t="s">
        <v>96</v>
      </c>
      <c r="S1088" t="s">
        <v>95</v>
      </c>
      <c r="T1088" t="str">
        <f>IF(Transcripts[[#This Row],[List?]]="Y", Transcripts[[#This Row],[RefSeq mRNA ID]]&amp;IF(Transcripts[[#This Row],[Preferred?]]="Y", " (Preferred)", ""), "")</f>
        <v>NM_001005915.1</v>
      </c>
      <c r="V1088" s="43" t="s">
        <v>18444</v>
      </c>
      <c r="W1088" s="43" t="e">
        <f t="array" ref="W1088">INDEX(Table6[#Data], MATCH(1, ISNUMBER(SEARCH(Transcripts[[#This Row],[RefSeq mRNA ID]], Table6['#name])), 0), 1)</f>
        <v>#N/A</v>
      </c>
      <c r="X1088" s="43"/>
      <c r="Y1088" s="43"/>
      <c r="Z1088" t="s">
        <v>7202</v>
      </c>
      <c r="AA1088" t="s">
        <v>7203</v>
      </c>
      <c r="AB1088">
        <v>786</v>
      </c>
      <c r="AC1088" t="s">
        <v>7198</v>
      </c>
      <c r="AD1088" t="s">
        <v>27</v>
      </c>
      <c r="AE1088" t="s">
        <v>10683</v>
      </c>
      <c r="AH1088" t="s">
        <v>20013</v>
      </c>
      <c r="AI1088" t="s">
        <v>8952</v>
      </c>
      <c r="AJ1088">
        <v>7157</v>
      </c>
    </row>
    <row r="1089" spans="8:36" hidden="1" x14ac:dyDescent="0.3">
      <c r="H1089" t="s">
        <v>2680</v>
      </c>
      <c r="I1089" t="s">
        <v>2716</v>
      </c>
      <c r="J1089" t="s">
        <v>2717</v>
      </c>
      <c r="L1089">
        <v>561</v>
      </c>
      <c r="M1089" t="s">
        <v>27</v>
      </c>
      <c r="N1089" t="s">
        <v>2718</v>
      </c>
      <c r="Q1089">
        <v>379</v>
      </c>
      <c r="R1089" t="s">
        <v>96</v>
      </c>
      <c r="S1089" t="s">
        <v>96</v>
      </c>
      <c r="T1089" t="str">
        <f>IF(Transcripts[[#This Row],[List?]]="Y", Transcripts[[#This Row],[RefSeq mRNA ID]]&amp;IF(Transcripts[[#This Row],[Preferred?]]="Y", " (Preferred)", ""), "")</f>
        <v/>
      </c>
      <c r="V1089" s="43" t="s">
        <v>18444</v>
      </c>
      <c r="W1089" s="43" t="e">
        <f t="array" ref="W1089">INDEX(Table6[#Data], MATCH(1, ISNUMBER(SEARCH(Transcripts[[#This Row],[RefSeq mRNA ID]], Table6['#name])), 0), 1)</f>
        <v>#N/A</v>
      </c>
      <c r="X1089" s="43"/>
      <c r="Y1089" s="43"/>
      <c r="Z1089" t="s">
        <v>7217</v>
      </c>
      <c r="AC1089" t="s">
        <v>7198</v>
      </c>
      <c r="AD1089" t="s">
        <v>27</v>
      </c>
      <c r="AE1089" t="s">
        <v>7217</v>
      </c>
      <c r="AH1089" t="s">
        <v>20014</v>
      </c>
      <c r="AI1089" t="s">
        <v>8952</v>
      </c>
      <c r="AJ1089">
        <v>7157</v>
      </c>
    </row>
    <row r="1090" spans="8:36" hidden="1" x14ac:dyDescent="0.3">
      <c r="H1090" t="s">
        <v>2680</v>
      </c>
      <c r="I1090" t="s">
        <v>2719</v>
      </c>
      <c r="J1090" t="s">
        <v>2720</v>
      </c>
      <c r="L1090">
        <v>560</v>
      </c>
      <c r="M1090" t="s">
        <v>27</v>
      </c>
      <c r="N1090" t="s">
        <v>2721</v>
      </c>
      <c r="Q1090">
        <v>349</v>
      </c>
      <c r="R1090" t="s">
        <v>96</v>
      </c>
      <c r="S1090" t="s">
        <v>96</v>
      </c>
      <c r="T1090" t="str">
        <f>IF(Transcripts[[#This Row],[List?]]="Y", Transcripts[[#This Row],[RefSeq mRNA ID]]&amp;IF(Transcripts[[#This Row],[Preferred?]]="Y", " (Preferred)", ""), "")</f>
        <v/>
      </c>
      <c r="V1090" s="43" t="s">
        <v>18444</v>
      </c>
      <c r="W1090" s="43" t="e">
        <f t="array" ref="W1090">INDEX(Table6[#Data], MATCH(1, ISNUMBER(SEARCH(Transcripts[[#This Row],[RefSeq mRNA ID]], Table6['#name])), 0), 1)</f>
        <v>#N/A</v>
      </c>
      <c r="X1090" s="43"/>
      <c r="Y1090" s="43"/>
      <c r="Z1090" t="s">
        <v>7207</v>
      </c>
      <c r="AA1090" t="s">
        <v>7208</v>
      </c>
      <c r="AB1090">
        <v>744</v>
      </c>
      <c r="AC1090" t="s">
        <v>7198</v>
      </c>
      <c r="AD1090" t="s">
        <v>27</v>
      </c>
      <c r="AE1090" t="s">
        <v>10684</v>
      </c>
      <c r="AH1090" t="s">
        <v>20015</v>
      </c>
      <c r="AI1090" t="s">
        <v>8999</v>
      </c>
      <c r="AJ1090">
        <v>7172</v>
      </c>
    </row>
    <row r="1091" spans="8:36" hidden="1" x14ac:dyDescent="0.3">
      <c r="H1091" t="s">
        <v>2680</v>
      </c>
      <c r="I1091" t="s">
        <v>2713</v>
      </c>
      <c r="J1091" t="s">
        <v>2714</v>
      </c>
      <c r="L1091">
        <v>676</v>
      </c>
      <c r="M1091" t="s">
        <v>27</v>
      </c>
      <c r="N1091" t="s">
        <v>2715</v>
      </c>
      <c r="Q1091">
        <v>345</v>
      </c>
      <c r="R1091" t="s">
        <v>96</v>
      </c>
      <c r="S1091" t="s">
        <v>96</v>
      </c>
      <c r="T1091" t="str">
        <f>IF(Transcripts[[#This Row],[List?]]="Y", Transcripts[[#This Row],[RefSeq mRNA ID]]&amp;IF(Transcripts[[#This Row],[Preferred?]]="Y", " (Preferred)", ""), "")</f>
        <v/>
      </c>
      <c r="V1091" s="43" t="s">
        <v>18444</v>
      </c>
      <c r="W1091" s="43" t="e">
        <f t="array" ref="W1091">INDEX(Table6[#Data], MATCH(1, ISNUMBER(SEARCH(Transcripts[[#This Row],[RefSeq mRNA ID]], Table6['#name])), 0), 1)</f>
        <v>#N/A</v>
      </c>
      <c r="X1091" s="43"/>
      <c r="Y1091" s="43"/>
      <c r="Z1091" t="s">
        <v>7223</v>
      </c>
      <c r="AC1091" t="s">
        <v>7198</v>
      </c>
      <c r="AD1091" t="s">
        <v>27</v>
      </c>
      <c r="AE1091" t="s">
        <v>7223</v>
      </c>
      <c r="AH1091" t="s">
        <v>20016</v>
      </c>
      <c r="AI1091" t="s">
        <v>8999</v>
      </c>
      <c r="AJ1091">
        <v>7172</v>
      </c>
    </row>
    <row r="1092" spans="8:36" hidden="1" x14ac:dyDescent="0.3">
      <c r="H1092" t="s">
        <v>2680</v>
      </c>
      <c r="I1092" t="s">
        <v>2687</v>
      </c>
      <c r="J1092" t="s">
        <v>2688</v>
      </c>
      <c r="L1092">
        <v>572</v>
      </c>
      <c r="M1092" t="s">
        <v>187</v>
      </c>
      <c r="N1092" t="s">
        <v>2689</v>
      </c>
      <c r="Q1092">
        <v>132</v>
      </c>
      <c r="R1092" t="s">
        <v>96</v>
      </c>
      <c r="S1092" t="s">
        <v>96</v>
      </c>
      <c r="T1092" t="str">
        <f>IF(Transcripts[[#This Row],[List?]]="Y", Transcripts[[#This Row],[RefSeq mRNA ID]]&amp;IF(Transcripts[[#This Row],[Preferred?]]="Y", " (Preferred)", ""), "")</f>
        <v/>
      </c>
      <c r="V1092" s="43" t="s">
        <v>18444</v>
      </c>
      <c r="W1092" s="43" t="e">
        <f t="array" ref="W1092">INDEX(Table6[#Data], MATCH(1, ISNUMBER(SEARCH(Transcripts[[#This Row],[RefSeq mRNA ID]], Table6['#name])), 0), 1)</f>
        <v>#N/A</v>
      </c>
      <c r="X1092" s="43"/>
      <c r="Y1092" s="43"/>
      <c r="Z1092" t="s">
        <v>7213</v>
      </c>
      <c r="AA1092" t="s">
        <v>7214</v>
      </c>
      <c r="AB1092">
        <v>429</v>
      </c>
      <c r="AC1092" t="s">
        <v>7198</v>
      </c>
      <c r="AD1092" t="s">
        <v>27</v>
      </c>
      <c r="AE1092" t="s">
        <v>10685</v>
      </c>
      <c r="AH1092" t="s">
        <v>20017</v>
      </c>
      <c r="AI1092" t="s">
        <v>8999</v>
      </c>
      <c r="AJ1092">
        <v>7172</v>
      </c>
    </row>
    <row r="1093" spans="8:36" hidden="1" x14ac:dyDescent="0.3">
      <c r="H1093" t="s">
        <v>2680</v>
      </c>
      <c r="I1093" t="s">
        <v>2722</v>
      </c>
      <c r="L1093">
        <v>971</v>
      </c>
      <c r="M1093" t="s">
        <v>210</v>
      </c>
      <c r="N1093" t="s">
        <v>2723</v>
      </c>
      <c r="Q1093">
        <v>0</v>
      </c>
      <c r="R1093" t="s">
        <v>96</v>
      </c>
      <c r="S1093" t="s">
        <v>96</v>
      </c>
      <c r="T1093" t="str">
        <f>IF(Transcripts[[#This Row],[List?]]="Y", Transcripts[[#This Row],[RefSeq mRNA ID]]&amp;IF(Transcripts[[#This Row],[Preferred?]]="Y", " (Preferred)", ""), "")</f>
        <v/>
      </c>
      <c r="V1093" s="43" t="s">
        <v>18444</v>
      </c>
      <c r="W1093" s="43" t="e">
        <f t="array" ref="W1093">INDEX(Table6[#Data], MATCH(1, ISNUMBER(SEARCH(Transcripts[[#This Row],[RefSeq mRNA ID]], Table6['#name])), 0), 1)</f>
        <v>#N/A</v>
      </c>
      <c r="X1093" s="43"/>
      <c r="Y1093" s="43"/>
      <c r="Z1093" t="s">
        <v>7220</v>
      </c>
      <c r="AC1093" t="s">
        <v>7198</v>
      </c>
      <c r="AD1093" t="s">
        <v>27</v>
      </c>
      <c r="AE1093" t="s">
        <v>7220</v>
      </c>
      <c r="AH1093" t="s">
        <v>20018</v>
      </c>
      <c r="AI1093" t="s">
        <v>9004</v>
      </c>
      <c r="AJ1093">
        <v>7187</v>
      </c>
    </row>
    <row r="1094" spans="8:36" hidden="1" x14ac:dyDescent="0.3">
      <c r="H1094" t="s">
        <v>2680</v>
      </c>
      <c r="I1094" t="s">
        <v>2724</v>
      </c>
      <c r="L1094">
        <v>660</v>
      </c>
      <c r="M1094" t="s">
        <v>210</v>
      </c>
      <c r="N1094" t="s">
        <v>2725</v>
      </c>
      <c r="Q1094">
        <v>0</v>
      </c>
      <c r="R1094" t="s">
        <v>96</v>
      </c>
      <c r="S1094" t="s">
        <v>96</v>
      </c>
      <c r="T1094" t="str">
        <f>IF(Transcripts[[#This Row],[List?]]="Y", Transcripts[[#This Row],[RefSeq mRNA ID]]&amp;IF(Transcripts[[#This Row],[Preferred?]]="Y", " (Preferred)", ""), "")</f>
        <v/>
      </c>
      <c r="V1094" s="43" t="s">
        <v>18444</v>
      </c>
      <c r="W1094" s="43" t="e">
        <f t="array" ref="W1094">INDEX(Table6[#Data], MATCH(1, ISNUMBER(SEARCH(Transcripts[[#This Row],[RefSeq mRNA ID]], Table6['#name])), 0), 1)</f>
        <v>#N/A</v>
      </c>
      <c r="X1094" s="43"/>
      <c r="Y1094" s="43"/>
      <c r="Z1094" t="s">
        <v>4347</v>
      </c>
      <c r="AA1094" t="s">
        <v>4348</v>
      </c>
      <c r="AB1094">
        <v>1530</v>
      </c>
      <c r="AC1094" t="s">
        <v>4341</v>
      </c>
      <c r="AD1094" t="s">
        <v>27</v>
      </c>
      <c r="AE1094" t="s">
        <v>10686</v>
      </c>
      <c r="AH1094" t="s">
        <v>20019</v>
      </c>
      <c r="AI1094" t="s">
        <v>9004</v>
      </c>
      <c r="AJ1094">
        <v>7187</v>
      </c>
    </row>
    <row r="1095" spans="8:36" hidden="1" x14ac:dyDescent="0.3">
      <c r="H1095" t="s">
        <v>2680</v>
      </c>
      <c r="I1095" t="s">
        <v>2726</v>
      </c>
      <c r="L1095">
        <v>574</v>
      </c>
      <c r="M1095" t="s">
        <v>210</v>
      </c>
      <c r="N1095" t="s">
        <v>2727</v>
      </c>
      <c r="Q1095">
        <v>0</v>
      </c>
      <c r="R1095" t="s">
        <v>96</v>
      </c>
      <c r="S1095" t="s">
        <v>96</v>
      </c>
      <c r="T1095" t="str">
        <f>IF(Transcripts[[#This Row],[List?]]="Y", Transcripts[[#This Row],[RefSeq mRNA ID]]&amp;IF(Transcripts[[#This Row],[Preferred?]]="Y", " (Preferred)", ""), "")</f>
        <v/>
      </c>
      <c r="V1095" s="43" t="s">
        <v>18444</v>
      </c>
      <c r="W1095" s="43" t="e">
        <f t="array" ref="W1095">INDEX(Table6[#Data], MATCH(1, ISNUMBER(SEARCH(Transcripts[[#This Row],[RefSeq mRNA ID]], Table6['#name])), 0), 1)</f>
        <v>#N/A</v>
      </c>
      <c r="X1095" s="43"/>
      <c r="Y1095" s="43"/>
      <c r="Z1095" t="s">
        <v>4355</v>
      </c>
      <c r="AA1095" t="s">
        <v>4356</v>
      </c>
      <c r="AB1095">
        <v>1311</v>
      </c>
      <c r="AC1095" t="s">
        <v>4341</v>
      </c>
      <c r="AD1095" t="s">
        <v>27</v>
      </c>
      <c r="AE1095" t="s">
        <v>10687</v>
      </c>
      <c r="AH1095" t="s">
        <v>20020</v>
      </c>
      <c r="AI1095" t="s">
        <v>9004</v>
      </c>
      <c r="AJ1095">
        <v>7187</v>
      </c>
    </row>
    <row r="1096" spans="8:36" hidden="1" x14ac:dyDescent="0.3">
      <c r="H1096" t="s">
        <v>2680</v>
      </c>
      <c r="I1096" t="s">
        <v>2728</v>
      </c>
      <c r="L1096">
        <v>551</v>
      </c>
      <c r="M1096" t="s">
        <v>210</v>
      </c>
      <c r="N1096" t="s">
        <v>2729</v>
      </c>
      <c r="Q1096">
        <v>0</v>
      </c>
      <c r="R1096" t="s">
        <v>96</v>
      </c>
      <c r="S1096" t="s">
        <v>96</v>
      </c>
      <c r="T1096" t="str">
        <f>IF(Transcripts[[#This Row],[List?]]="Y", Transcripts[[#This Row],[RefSeq mRNA ID]]&amp;IF(Transcripts[[#This Row],[Preferred?]]="Y", " (Preferred)", ""), "")</f>
        <v/>
      </c>
      <c r="V1096" s="43" t="s">
        <v>18444</v>
      </c>
      <c r="W1096" s="43" t="e">
        <f t="array" ref="W1096">INDEX(Table6[#Data], MATCH(1, ISNUMBER(SEARCH(Transcripts[[#This Row],[RefSeq mRNA ID]], Table6['#name])), 0), 1)</f>
        <v>#N/A</v>
      </c>
      <c r="X1096" s="43"/>
      <c r="Y1096" s="43"/>
      <c r="Z1096" t="s">
        <v>4345</v>
      </c>
      <c r="AA1096" t="s">
        <v>4346</v>
      </c>
      <c r="AB1096">
        <v>624</v>
      </c>
      <c r="AC1096" t="s">
        <v>4341</v>
      </c>
      <c r="AD1096" t="s">
        <v>27</v>
      </c>
      <c r="AE1096" t="s">
        <v>10688</v>
      </c>
      <c r="AH1096" t="s">
        <v>20021</v>
      </c>
      <c r="AI1096" t="s">
        <v>9004</v>
      </c>
      <c r="AJ1096">
        <v>7187</v>
      </c>
    </row>
    <row r="1097" spans="8:36" hidden="1" x14ac:dyDescent="0.3">
      <c r="H1097" t="s">
        <v>2680</v>
      </c>
      <c r="I1097" t="s">
        <v>2730</v>
      </c>
      <c r="L1097">
        <v>519</v>
      </c>
      <c r="M1097" t="s">
        <v>210</v>
      </c>
      <c r="N1097" t="s">
        <v>2731</v>
      </c>
      <c r="Q1097">
        <v>0</v>
      </c>
      <c r="R1097" t="s">
        <v>96</v>
      </c>
      <c r="S1097" t="s">
        <v>96</v>
      </c>
      <c r="T1097" t="str">
        <f>IF(Transcripts[[#This Row],[List?]]="Y", Transcripts[[#This Row],[RefSeq mRNA ID]]&amp;IF(Transcripts[[#This Row],[Preferred?]]="Y", " (Preferred)", ""), "")</f>
        <v/>
      </c>
      <c r="V1097" s="43" t="s">
        <v>18444</v>
      </c>
      <c r="W1097" s="43" t="e">
        <f t="array" ref="W1097">INDEX(Table6[#Data], MATCH(1, ISNUMBER(SEARCH(Transcripts[[#This Row],[RefSeq mRNA ID]], Table6['#name])), 0), 1)</f>
        <v>#N/A</v>
      </c>
      <c r="X1097" s="43"/>
      <c r="Y1097" s="43"/>
      <c r="Z1097" t="s">
        <v>4342</v>
      </c>
      <c r="AA1097" t="s">
        <v>4343</v>
      </c>
      <c r="AB1097">
        <v>792</v>
      </c>
      <c r="AC1097" t="s">
        <v>4341</v>
      </c>
      <c r="AD1097" t="s">
        <v>27</v>
      </c>
      <c r="AE1097" t="s">
        <v>10689</v>
      </c>
      <c r="AH1097" t="s">
        <v>20022</v>
      </c>
      <c r="AI1097" t="s">
        <v>9035</v>
      </c>
      <c r="AJ1097">
        <v>7248</v>
      </c>
    </row>
    <row r="1098" spans="8:36" hidden="1" x14ac:dyDescent="0.3">
      <c r="H1098" t="s">
        <v>2680</v>
      </c>
      <c r="I1098" t="s">
        <v>2732</v>
      </c>
      <c r="L1098">
        <v>306</v>
      </c>
      <c r="M1098" t="s">
        <v>210</v>
      </c>
      <c r="N1098" t="s">
        <v>2733</v>
      </c>
      <c r="Q1098">
        <v>0</v>
      </c>
      <c r="R1098" t="s">
        <v>96</v>
      </c>
      <c r="S1098" t="s">
        <v>96</v>
      </c>
      <c r="T1098" t="str">
        <f>IF(Transcripts[[#This Row],[List?]]="Y", Transcripts[[#This Row],[RefSeq mRNA ID]]&amp;IF(Transcripts[[#This Row],[Preferred?]]="Y", " (Preferred)", ""), "")</f>
        <v/>
      </c>
      <c r="V1098" s="43" t="s">
        <v>18444</v>
      </c>
      <c r="W1098" s="43" t="e">
        <f t="array" ref="W1098">INDEX(Table6[#Data], MATCH(1, ISNUMBER(SEARCH(Transcripts[[#This Row],[RefSeq mRNA ID]], Table6['#name])), 0), 1)</f>
        <v>#N/A</v>
      </c>
      <c r="X1098" s="43"/>
      <c r="Y1098" s="43"/>
      <c r="Z1098" t="s">
        <v>4363</v>
      </c>
      <c r="AA1098" t="s">
        <v>4364</v>
      </c>
      <c r="AB1098">
        <v>1128</v>
      </c>
      <c r="AC1098" t="s">
        <v>4341</v>
      </c>
      <c r="AD1098" t="s">
        <v>27</v>
      </c>
      <c r="AE1098" t="s">
        <v>10690</v>
      </c>
      <c r="AH1098" t="s">
        <v>20023</v>
      </c>
      <c r="AI1098" t="s">
        <v>9035</v>
      </c>
      <c r="AJ1098">
        <v>7248</v>
      </c>
    </row>
    <row r="1099" spans="8:36" hidden="1" x14ac:dyDescent="0.3">
      <c r="H1099" t="s">
        <v>2680</v>
      </c>
      <c r="I1099" t="s">
        <v>2734</v>
      </c>
      <c r="L1099">
        <v>291</v>
      </c>
      <c r="M1099" t="s">
        <v>210</v>
      </c>
      <c r="N1099" t="s">
        <v>2735</v>
      </c>
      <c r="Q1099">
        <v>0</v>
      </c>
      <c r="R1099" t="s">
        <v>96</v>
      </c>
      <c r="S1099" t="s">
        <v>96</v>
      </c>
      <c r="T1099" t="str">
        <f>IF(Transcripts[[#This Row],[List?]]="Y", Transcripts[[#This Row],[RefSeq mRNA ID]]&amp;IF(Transcripts[[#This Row],[Preferred?]]="Y", " (Preferred)", ""), "")</f>
        <v/>
      </c>
      <c r="V1099" s="43" t="s">
        <v>18444</v>
      </c>
      <c r="W1099" s="43" t="e">
        <f t="array" ref="W1099">INDEX(Table6[#Data], MATCH(1, ISNUMBER(SEARCH(Transcripts[[#This Row],[RefSeq mRNA ID]], Table6['#name])), 0), 1)</f>
        <v>#N/A</v>
      </c>
      <c r="X1099" s="43"/>
      <c r="Y1099" s="43"/>
      <c r="Z1099" t="s">
        <v>4371</v>
      </c>
      <c r="AA1099" t="s">
        <v>4372</v>
      </c>
      <c r="AB1099">
        <v>984</v>
      </c>
      <c r="AC1099" t="s">
        <v>4341</v>
      </c>
      <c r="AD1099" t="s">
        <v>27</v>
      </c>
      <c r="AE1099" t="s">
        <v>10691</v>
      </c>
      <c r="AH1099" t="s">
        <v>20024</v>
      </c>
      <c r="AI1099" t="s">
        <v>9035</v>
      </c>
      <c r="AJ1099">
        <v>7248</v>
      </c>
    </row>
    <row r="1100" spans="8:36" hidden="1" x14ac:dyDescent="0.3">
      <c r="H1100" t="s">
        <v>2680</v>
      </c>
      <c r="I1100" t="s">
        <v>2736</v>
      </c>
      <c r="L1100">
        <v>277</v>
      </c>
      <c r="M1100" t="s">
        <v>210</v>
      </c>
      <c r="N1100" t="s">
        <v>2737</v>
      </c>
      <c r="Q1100">
        <v>0</v>
      </c>
      <c r="R1100" t="s">
        <v>96</v>
      </c>
      <c r="S1100" t="s">
        <v>96</v>
      </c>
      <c r="T1100" t="str">
        <f>IF(Transcripts[[#This Row],[List?]]="Y", Transcripts[[#This Row],[RefSeq mRNA ID]]&amp;IF(Transcripts[[#This Row],[Preferred?]]="Y", " (Preferred)", ""), "")</f>
        <v/>
      </c>
      <c r="V1100" s="43" t="s">
        <v>18444</v>
      </c>
      <c r="W1100" s="43" t="e">
        <f t="array" ref="W1100">INDEX(Table6[#Data], MATCH(1, ISNUMBER(SEARCH(Transcripts[[#This Row],[RefSeq mRNA ID]], Table6['#name])), 0), 1)</f>
        <v>#N/A</v>
      </c>
      <c r="X1100" s="43"/>
      <c r="Y1100" s="43"/>
      <c r="Z1100" t="s">
        <v>4367</v>
      </c>
      <c r="AA1100" t="s">
        <v>4368</v>
      </c>
      <c r="AB1100">
        <v>1101</v>
      </c>
      <c r="AC1100" t="s">
        <v>4341</v>
      </c>
      <c r="AD1100" t="s">
        <v>27</v>
      </c>
      <c r="AE1100" t="s">
        <v>10692</v>
      </c>
      <c r="AH1100" t="s">
        <v>20025</v>
      </c>
      <c r="AI1100" t="s">
        <v>9058</v>
      </c>
      <c r="AJ1100">
        <v>7249</v>
      </c>
    </row>
    <row r="1101" spans="8:36" hidden="1" x14ac:dyDescent="0.3">
      <c r="H1101" t="s">
        <v>2680</v>
      </c>
      <c r="I1101" t="s">
        <v>2738</v>
      </c>
      <c r="L1101">
        <v>266</v>
      </c>
      <c r="M1101" t="s">
        <v>210</v>
      </c>
      <c r="N1101" t="s">
        <v>2739</v>
      </c>
      <c r="Q1101">
        <v>0</v>
      </c>
      <c r="R1101" t="s">
        <v>96</v>
      </c>
      <c r="S1101" t="s">
        <v>96</v>
      </c>
      <c r="T1101" t="str">
        <f>IF(Transcripts[[#This Row],[List?]]="Y", Transcripts[[#This Row],[RefSeq mRNA ID]]&amp;IF(Transcripts[[#This Row],[Preferred?]]="Y", " (Preferred)", ""), "")</f>
        <v/>
      </c>
      <c r="V1101" s="43" t="s">
        <v>18444</v>
      </c>
      <c r="W1101" s="43" t="e">
        <f t="array" ref="W1101">INDEX(Table6[#Data], MATCH(1, ISNUMBER(SEARCH(Transcripts[[#This Row],[RefSeq mRNA ID]], Table6['#name])), 0), 1)</f>
        <v>#N/A</v>
      </c>
      <c r="X1101" s="43"/>
      <c r="Y1101" s="43"/>
      <c r="Z1101" t="s">
        <v>4359</v>
      </c>
      <c r="AA1101" t="s">
        <v>4360</v>
      </c>
      <c r="AB1101">
        <v>1269</v>
      </c>
      <c r="AC1101" t="s">
        <v>4341</v>
      </c>
      <c r="AD1101" t="s">
        <v>27</v>
      </c>
      <c r="AE1101" t="s">
        <v>10693</v>
      </c>
      <c r="AH1101" t="s">
        <v>20026</v>
      </c>
      <c r="AI1101" t="s">
        <v>9058</v>
      </c>
      <c r="AJ1101">
        <v>7249</v>
      </c>
    </row>
    <row r="1102" spans="8:36" hidden="1" x14ac:dyDescent="0.3">
      <c r="H1102" t="s">
        <v>2740</v>
      </c>
      <c r="I1102" t="s">
        <v>2745</v>
      </c>
      <c r="J1102" t="s">
        <v>2746</v>
      </c>
      <c r="K1102" t="s">
        <v>20288</v>
      </c>
      <c r="L1102">
        <v>12132</v>
      </c>
      <c r="M1102" t="s">
        <v>27</v>
      </c>
      <c r="N1102" t="s">
        <v>2747</v>
      </c>
      <c r="P1102" t="s">
        <v>2748</v>
      </c>
      <c r="Q1102">
        <v>3927</v>
      </c>
      <c r="R1102" t="s">
        <v>95</v>
      </c>
      <c r="S1102" t="s">
        <v>95</v>
      </c>
      <c r="T1102" t="str">
        <f>IF(Transcripts[[#This Row],[List?]]="Y", Transcripts[[#This Row],[RefSeq mRNA ID]]&amp;IF(Transcripts[[#This Row],[Preferred?]]="Y", " (Preferred)", ""), "")</f>
        <v>NM_005235.3 (Preferred)</v>
      </c>
      <c r="V1102" s="43" t="s">
        <v>18445</v>
      </c>
      <c r="W1102" s="43" t="e">
        <f t="array" ref="W1102">INDEX(Table6[#Data], MATCH(1, ISNUMBER(SEARCH(Transcripts[[#This Row],[RefSeq mRNA ID]], Table6['#name])), 0), 1)</f>
        <v>#N/A</v>
      </c>
      <c r="X1102" s="43"/>
      <c r="Y1102" s="43"/>
      <c r="Z1102" t="s">
        <v>4351</v>
      </c>
      <c r="AA1102" t="s">
        <v>4352</v>
      </c>
      <c r="AB1102">
        <v>1428</v>
      </c>
      <c r="AC1102" t="s">
        <v>4341</v>
      </c>
      <c r="AD1102" t="s">
        <v>27</v>
      </c>
      <c r="AE1102" t="s">
        <v>10694</v>
      </c>
      <c r="AH1102" t="s">
        <v>20027</v>
      </c>
      <c r="AI1102" t="s">
        <v>9058</v>
      </c>
      <c r="AJ1102">
        <v>7249</v>
      </c>
    </row>
    <row r="1103" spans="8:36" hidden="1" x14ac:dyDescent="0.3">
      <c r="H1103" t="s">
        <v>2740</v>
      </c>
      <c r="I1103" t="s">
        <v>2753</v>
      </c>
      <c r="J1103" t="s">
        <v>2754</v>
      </c>
      <c r="L1103">
        <v>3897</v>
      </c>
      <c r="M1103" t="s">
        <v>27</v>
      </c>
      <c r="N1103" t="s">
        <v>2755</v>
      </c>
      <c r="Q1103">
        <v>3897</v>
      </c>
      <c r="R1103" t="s">
        <v>96</v>
      </c>
      <c r="S1103" t="s">
        <v>96</v>
      </c>
      <c r="T1103" t="str">
        <f>IF(Transcripts[[#This Row],[List?]]="Y", Transcripts[[#This Row],[RefSeq mRNA ID]]&amp;IF(Transcripts[[#This Row],[Preferred?]]="Y", " (Preferred)", ""), "")</f>
        <v/>
      </c>
      <c r="V1103" s="43" t="s">
        <v>18445</v>
      </c>
      <c r="W1103" s="43" t="e">
        <f t="array" ref="W1103">INDEX(Table6[#Data], MATCH(1, ISNUMBER(SEARCH(Transcripts[[#This Row],[RefSeq mRNA ID]], Table6['#name])), 0), 1)</f>
        <v>#N/A</v>
      </c>
      <c r="X1103" s="43"/>
      <c r="Y1103" s="43"/>
      <c r="Z1103" t="s">
        <v>4377</v>
      </c>
      <c r="AA1103" t="s">
        <v>4378</v>
      </c>
      <c r="AB1103">
        <v>867</v>
      </c>
      <c r="AC1103" t="s">
        <v>4341</v>
      </c>
      <c r="AD1103" t="s">
        <v>27</v>
      </c>
      <c r="AE1103" t="s">
        <v>10695</v>
      </c>
      <c r="AH1103" t="s">
        <v>20028</v>
      </c>
      <c r="AI1103" t="s">
        <v>9058</v>
      </c>
      <c r="AJ1103">
        <v>7249</v>
      </c>
    </row>
    <row r="1104" spans="8:36" hidden="1" x14ac:dyDescent="0.3">
      <c r="H1104" t="s">
        <v>2740</v>
      </c>
      <c r="I1104" t="s">
        <v>2749</v>
      </c>
      <c r="J1104" t="s">
        <v>2750</v>
      </c>
      <c r="K1104" t="s">
        <v>19340</v>
      </c>
      <c r="L1104">
        <v>12084</v>
      </c>
      <c r="M1104" t="s">
        <v>27</v>
      </c>
      <c r="N1104" t="s">
        <v>2751</v>
      </c>
      <c r="P1104" t="s">
        <v>2752</v>
      </c>
      <c r="Q1104">
        <v>3879</v>
      </c>
      <c r="R1104" t="s">
        <v>96</v>
      </c>
      <c r="S1104" t="s">
        <v>95</v>
      </c>
      <c r="T1104" t="str">
        <f>IF(Transcripts[[#This Row],[List?]]="Y", Transcripts[[#This Row],[RefSeq mRNA ID]]&amp;IF(Transcripts[[#This Row],[Preferred?]]="Y", " (Preferred)", ""), "")</f>
        <v>NM_001042599.1</v>
      </c>
      <c r="V1104" s="43" t="s">
        <v>18445</v>
      </c>
      <c r="W1104" s="43" t="e">
        <f t="array" ref="W1104">INDEX(Table6[#Data], MATCH(1, ISNUMBER(SEARCH(Transcripts[[#This Row],[RefSeq mRNA ID]], Table6['#name])), 0), 1)</f>
        <v>#N/A</v>
      </c>
      <c r="X1104" s="43"/>
      <c r="Y1104" s="43"/>
      <c r="Z1104" t="s">
        <v>4375</v>
      </c>
      <c r="AA1104" t="s">
        <v>4376</v>
      </c>
      <c r="AB1104">
        <v>789</v>
      </c>
      <c r="AC1104" t="s">
        <v>4341</v>
      </c>
      <c r="AD1104" t="s">
        <v>27</v>
      </c>
      <c r="AE1104" t="s">
        <v>10696</v>
      </c>
      <c r="AH1104" t="s">
        <v>20029</v>
      </c>
      <c r="AI1104" t="s">
        <v>9058</v>
      </c>
      <c r="AJ1104">
        <v>7249</v>
      </c>
    </row>
    <row r="1105" spans="8:36" hidden="1" x14ac:dyDescent="0.3">
      <c r="H1105" t="s">
        <v>2740</v>
      </c>
      <c r="I1105" t="s">
        <v>2756</v>
      </c>
      <c r="J1105" t="s">
        <v>2757</v>
      </c>
      <c r="L1105">
        <v>2194</v>
      </c>
      <c r="M1105" t="s">
        <v>27</v>
      </c>
      <c r="N1105" t="s">
        <v>2758</v>
      </c>
      <c r="Q1105">
        <v>2194</v>
      </c>
      <c r="R1105" t="s">
        <v>96</v>
      </c>
      <c r="S1105" t="s">
        <v>96</v>
      </c>
      <c r="T1105" t="str">
        <f>IF(Transcripts[[#This Row],[List?]]="Y", Transcripts[[#This Row],[RefSeq mRNA ID]]&amp;IF(Transcripts[[#This Row],[Preferred?]]="Y", " (Preferred)", ""), "")</f>
        <v/>
      </c>
      <c r="V1105" s="43" t="s">
        <v>18445</v>
      </c>
      <c r="W1105" s="43" t="e">
        <f t="array" ref="W1105">INDEX(Table6[#Data], MATCH(1, ISNUMBER(SEARCH(Transcripts[[#This Row],[RefSeq mRNA ID]], Table6['#name])), 0), 1)</f>
        <v>#N/A</v>
      </c>
      <c r="X1105" s="43"/>
      <c r="Y1105" s="43"/>
      <c r="Z1105" t="s">
        <v>4381</v>
      </c>
      <c r="AA1105" t="s">
        <v>4382</v>
      </c>
      <c r="AB1105">
        <v>1413</v>
      </c>
      <c r="AC1105" t="s">
        <v>4341</v>
      </c>
      <c r="AD1105" t="s">
        <v>27</v>
      </c>
      <c r="AE1105" t="s">
        <v>10697</v>
      </c>
      <c r="AH1105" t="s">
        <v>20030</v>
      </c>
      <c r="AI1105" t="s">
        <v>9058</v>
      </c>
      <c r="AJ1105">
        <v>7249</v>
      </c>
    </row>
    <row r="1106" spans="8:36" hidden="1" x14ac:dyDescent="0.3">
      <c r="H1106" t="s">
        <v>2740</v>
      </c>
      <c r="I1106" t="s">
        <v>2759</v>
      </c>
      <c r="J1106" t="s">
        <v>2760</v>
      </c>
      <c r="L1106">
        <v>569</v>
      </c>
      <c r="M1106" t="s">
        <v>27</v>
      </c>
      <c r="N1106" t="s">
        <v>2761</v>
      </c>
      <c r="Q1106">
        <v>385</v>
      </c>
      <c r="R1106" t="s">
        <v>96</v>
      </c>
      <c r="S1106" t="s">
        <v>96</v>
      </c>
      <c r="T1106" t="str">
        <f>IF(Transcripts[[#This Row],[List?]]="Y", Transcripts[[#This Row],[RefSeq mRNA ID]]&amp;IF(Transcripts[[#This Row],[Preferred?]]="Y", " (Preferred)", ""), "")</f>
        <v/>
      </c>
      <c r="V1106" s="43" t="s">
        <v>18445</v>
      </c>
      <c r="W1106" s="43" t="e">
        <f t="array" ref="W1106">INDEX(Table6[#Data], MATCH(1, ISNUMBER(SEARCH(Transcripts[[#This Row],[RefSeq mRNA ID]], Table6['#name])), 0), 1)</f>
        <v>#N/A</v>
      </c>
      <c r="X1106" s="43"/>
      <c r="Y1106" s="43"/>
      <c r="Z1106" t="s">
        <v>4393</v>
      </c>
      <c r="AA1106" t="s">
        <v>4394</v>
      </c>
      <c r="AB1106">
        <v>1296</v>
      </c>
      <c r="AC1106" t="s">
        <v>4341</v>
      </c>
      <c r="AD1106" t="s">
        <v>27</v>
      </c>
      <c r="AE1106" t="s">
        <v>10698</v>
      </c>
      <c r="AH1106" t="s">
        <v>20031</v>
      </c>
      <c r="AI1106" t="s">
        <v>9058</v>
      </c>
      <c r="AJ1106">
        <v>7249</v>
      </c>
    </row>
    <row r="1107" spans="8:36" hidden="1" x14ac:dyDescent="0.3">
      <c r="H1107" t="s">
        <v>2740</v>
      </c>
      <c r="I1107" t="s">
        <v>2741</v>
      </c>
      <c r="L1107">
        <v>582</v>
      </c>
      <c r="M1107" t="s">
        <v>193</v>
      </c>
      <c r="N1107" t="s">
        <v>2742</v>
      </c>
      <c r="Q1107">
        <v>0</v>
      </c>
      <c r="R1107" t="s">
        <v>96</v>
      </c>
      <c r="S1107" t="s">
        <v>96</v>
      </c>
      <c r="T1107" t="str">
        <f>IF(Transcripts[[#This Row],[List?]]="Y", Transcripts[[#This Row],[RefSeq mRNA ID]]&amp;IF(Transcripts[[#This Row],[Preferred?]]="Y", " (Preferred)", ""), "")</f>
        <v/>
      </c>
      <c r="V1107" s="43" t="s">
        <v>18445</v>
      </c>
      <c r="W1107" s="43" t="e">
        <f t="array" ref="W1107">INDEX(Table6[#Data], MATCH(1, ISNUMBER(SEARCH(Transcripts[[#This Row],[RefSeq mRNA ID]], Table6['#name])), 0), 1)</f>
        <v>#N/A</v>
      </c>
      <c r="X1107" s="43"/>
      <c r="Y1107" s="43"/>
      <c r="Z1107" t="s">
        <v>4385</v>
      </c>
      <c r="AA1107" t="s">
        <v>4386</v>
      </c>
      <c r="AB1107">
        <v>1413</v>
      </c>
      <c r="AC1107" t="s">
        <v>4341</v>
      </c>
      <c r="AD1107" t="s">
        <v>27</v>
      </c>
      <c r="AE1107" t="s">
        <v>10699</v>
      </c>
      <c r="AH1107" t="s">
        <v>20032</v>
      </c>
      <c r="AI1107" t="s">
        <v>9130</v>
      </c>
      <c r="AJ1107">
        <v>7253</v>
      </c>
    </row>
    <row r="1108" spans="8:36" hidden="1" x14ac:dyDescent="0.3">
      <c r="H1108" t="s">
        <v>2740</v>
      </c>
      <c r="I1108" t="s">
        <v>2743</v>
      </c>
      <c r="L1108">
        <v>309</v>
      </c>
      <c r="M1108" t="s">
        <v>193</v>
      </c>
      <c r="N1108" t="s">
        <v>2744</v>
      </c>
      <c r="Q1108">
        <v>0</v>
      </c>
      <c r="R1108" t="s">
        <v>96</v>
      </c>
      <c r="S1108" t="s">
        <v>96</v>
      </c>
      <c r="T1108" t="str">
        <f>IF(Transcripts[[#This Row],[List?]]="Y", Transcripts[[#This Row],[RefSeq mRNA ID]]&amp;IF(Transcripts[[#This Row],[Preferred?]]="Y", " (Preferred)", ""), "")</f>
        <v/>
      </c>
      <c r="V1108" s="43" t="s">
        <v>18445</v>
      </c>
      <c r="W1108" s="43" t="e">
        <f t="array" ref="W1108">INDEX(Table6[#Data], MATCH(1, ISNUMBER(SEARCH(Transcripts[[#This Row],[RefSeq mRNA ID]], Table6['#name])), 0), 1)</f>
        <v>#N/A</v>
      </c>
      <c r="X1108" s="43"/>
      <c r="Y1108" s="43"/>
      <c r="Z1108" t="s">
        <v>4389</v>
      </c>
      <c r="AA1108" t="s">
        <v>4390</v>
      </c>
      <c r="AB1108">
        <v>1362</v>
      </c>
      <c r="AC1108" t="s">
        <v>4341</v>
      </c>
      <c r="AD1108" t="s">
        <v>27</v>
      </c>
      <c r="AE1108" t="s">
        <v>10700</v>
      </c>
      <c r="AH1108" t="s">
        <v>20033</v>
      </c>
      <c r="AI1108" t="s">
        <v>9130</v>
      </c>
      <c r="AJ1108">
        <v>7253</v>
      </c>
    </row>
    <row r="1109" spans="8:36" hidden="1" x14ac:dyDescent="0.3">
      <c r="H1109" t="s">
        <v>2740</v>
      </c>
      <c r="I1109" t="s">
        <v>2762</v>
      </c>
      <c r="L1109">
        <v>2680</v>
      </c>
      <c r="M1109" t="s">
        <v>210</v>
      </c>
      <c r="N1109" t="s">
        <v>2763</v>
      </c>
      <c r="Q1109">
        <v>0</v>
      </c>
      <c r="R1109" t="s">
        <v>96</v>
      </c>
      <c r="S1109" t="s">
        <v>96</v>
      </c>
      <c r="T1109" t="str">
        <f>IF(Transcripts[[#This Row],[List?]]="Y", Transcripts[[#This Row],[RefSeq mRNA ID]]&amp;IF(Transcripts[[#This Row],[Preferred?]]="Y", " (Preferred)", ""), "")</f>
        <v/>
      </c>
      <c r="V1109" s="43" t="s">
        <v>18445</v>
      </c>
      <c r="W1109" s="43" t="e">
        <f t="array" ref="W1109">INDEX(Table6[#Data], MATCH(1, ISNUMBER(SEARCH(Transcripts[[#This Row],[RefSeq mRNA ID]], Table6['#name])), 0), 1)</f>
        <v>#N/A</v>
      </c>
      <c r="X1109" s="43"/>
      <c r="Y1109" s="43"/>
      <c r="Z1109" t="s">
        <v>4397</v>
      </c>
      <c r="AA1109" t="s">
        <v>4398</v>
      </c>
      <c r="AB1109">
        <v>1245</v>
      </c>
      <c r="AC1109" t="s">
        <v>4341</v>
      </c>
      <c r="AD1109" t="s">
        <v>27</v>
      </c>
      <c r="AE1109" t="s">
        <v>10701</v>
      </c>
      <c r="AH1109" t="s">
        <v>20034</v>
      </c>
      <c r="AI1109" t="s">
        <v>9130</v>
      </c>
      <c r="AJ1109">
        <v>7253</v>
      </c>
    </row>
    <row r="1110" spans="8:36" hidden="1" x14ac:dyDescent="0.3">
      <c r="H1110" t="s">
        <v>2740</v>
      </c>
      <c r="I1110" t="s">
        <v>2764</v>
      </c>
      <c r="L1110">
        <v>444</v>
      </c>
      <c r="M1110" t="s">
        <v>210</v>
      </c>
      <c r="N1110" t="s">
        <v>2765</v>
      </c>
      <c r="Q1110">
        <v>0</v>
      </c>
      <c r="R1110" t="s">
        <v>96</v>
      </c>
      <c r="S1110" t="s">
        <v>96</v>
      </c>
      <c r="T1110" t="str">
        <f>IF(Transcripts[[#This Row],[List?]]="Y", Transcripts[[#This Row],[RefSeq mRNA ID]]&amp;IF(Transcripts[[#This Row],[Preferred?]]="Y", " (Preferred)", ""), "")</f>
        <v/>
      </c>
      <c r="V1110" s="43" t="s">
        <v>18445</v>
      </c>
      <c r="W1110" s="43" t="e">
        <f t="array" ref="W1110">INDEX(Table6[#Data], MATCH(1, ISNUMBER(SEARCH(Transcripts[[#This Row],[RefSeq mRNA ID]], Table6['#name])), 0), 1)</f>
        <v>#N/A</v>
      </c>
      <c r="X1110" s="43"/>
      <c r="Y1110" s="43"/>
      <c r="Z1110" t="s">
        <v>7023</v>
      </c>
      <c r="AA1110" t="s">
        <v>7024</v>
      </c>
      <c r="AB1110">
        <v>1668</v>
      </c>
      <c r="AC1110" t="s">
        <v>7018</v>
      </c>
      <c r="AD1110" t="s">
        <v>27</v>
      </c>
      <c r="AE1110" t="s">
        <v>10702</v>
      </c>
      <c r="AH1110" t="s">
        <v>20035</v>
      </c>
      <c r="AI1110" t="s">
        <v>9159</v>
      </c>
      <c r="AJ1110">
        <v>113457</v>
      </c>
    </row>
    <row r="1111" spans="8:36" hidden="1" x14ac:dyDescent="0.3">
      <c r="H1111" t="s">
        <v>2766</v>
      </c>
      <c r="I1111" t="s">
        <v>2779</v>
      </c>
      <c r="J1111" t="s">
        <v>2780</v>
      </c>
      <c r="K1111" t="s">
        <v>19348</v>
      </c>
      <c r="L1111">
        <v>5023</v>
      </c>
      <c r="M1111" t="s">
        <v>27</v>
      </c>
      <c r="N1111" t="s">
        <v>2781</v>
      </c>
      <c r="P1111" t="s">
        <v>2782</v>
      </c>
      <c r="Q1111">
        <v>1461</v>
      </c>
      <c r="R1111" t="s">
        <v>96</v>
      </c>
      <c r="S1111" t="s">
        <v>95</v>
      </c>
      <c r="T1111" t="str">
        <f>IF(Transcripts[[#This Row],[List?]]="Y", Transcripts[[#This Row],[RefSeq mRNA ID]]&amp;IF(Transcripts[[#This Row],[Preferred?]]="Y", " (Preferred)", ""), "")</f>
        <v>NM_001136154.1</v>
      </c>
      <c r="V1111" s="43" t="s">
        <v>18446</v>
      </c>
      <c r="W1111" s="43" t="e">
        <f t="array" ref="W1111">INDEX(Table6[#Data], MATCH(1, ISNUMBER(SEARCH(Transcripts[[#This Row],[RefSeq mRNA ID]], Table6['#name])), 0), 1)</f>
        <v>#N/A</v>
      </c>
      <c r="X1111" s="43"/>
      <c r="Y1111" s="43"/>
      <c r="Z1111" t="s">
        <v>7019</v>
      </c>
      <c r="AA1111" t="s">
        <v>7020</v>
      </c>
      <c r="AB1111">
        <v>1668</v>
      </c>
      <c r="AC1111" t="s">
        <v>7018</v>
      </c>
      <c r="AD1111" t="s">
        <v>27</v>
      </c>
      <c r="AE1111" t="s">
        <v>10703</v>
      </c>
      <c r="AH1111" t="s">
        <v>20036</v>
      </c>
      <c r="AI1111" t="s">
        <v>9164</v>
      </c>
      <c r="AJ1111">
        <v>7307</v>
      </c>
    </row>
    <row r="1112" spans="8:36" hidden="1" x14ac:dyDescent="0.3">
      <c r="H1112" t="s">
        <v>2766</v>
      </c>
      <c r="I1112" t="s">
        <v>2803</v>
      </c>
      <c r="J1112" t="s">
        <v>2804</v>
      </c>
      <c r="K1112" t="s">
        <v>19347</v>
      </c>
      <c r="L1112">
        <v>1868</v>
      </c>
      <c r="M1112" t="s">
        <v>27</v>
      </c>
      <c r="N1112" t="s">
        <v>2805</v>
      </c>
      <c r="P1112" t="s">
        <v>2782</v>
      </c>
      <c r="Q1112">
        <v>1461</v>
      </c>
      <c r="R1112" t="s">
        <v>95</v>
      </c>
      <c r="S1112" t="s">
        <v>95</v>
      </c>
      <c r="T1112" t="str">
        <f>IF(Transcripts[[#This Row],[List?]]="Y", Transcripts[[#This Row],[RefSeq mRNA ID]]&amp;IF(Transcripts[[#This Row],[Preferred?]]="Y", " (Preferred)", ""), "")</f>
        <v>NM_001243428.1 (Preferred)</v>
      </c>
      <c r="V1112" s="43" t="s">
        <v>18446</v>
      </c>
      <c r="W1112" s="43" t="e">
        <f t="array" ref="W1112">INDEX(Table6[#Data], MATCH(1, ISNUMBER(SEARCH(Transcripts[[#This Row],[RefSeq mRNA ID]], Table6['#name])), 0), 1)</f>
        <v>#N/A</v>
      </c>
      <c r="X1112" s="43"/>
      <c r="Y1112" s="43"/>
      <c r="Z1112" t="s">
        <v>1095</v>
      </c>
      <c r="AA1112" t="s">
        <v>1096</v>
      </c>
      <c r="AB1112">
        <v>1425</v>
      </c>
      <c r="AC1112" t="s">
        <v>1094</v>
      </c>
      <c r="AD1112" t="s">
        <v>27</v>
      </c>
      <c r="AE1112" t="s">
        <v>10704</v>
      </c>
      <c r="AH1112" t="s">
        <v>20037</v>
      </c>
      <c r="AI1112" t="s">
        <v>9164</v>
      </c>
      <c r="AJ1112">
        <v>7307</v>
      </c>
    </row>
    <row r="1113" spans="8:36" hidden="1" x14ac:dyDescent="0.3">
      <c r="H1113" t="s">
        <v>2766</v>
      </c>
      <c r="I1113" t="s">
        <v>2786</v>
      </c>
      <c r="J1113" t="s">
        <v>2787</v>
      </c>
      <c r="K1113" t="s">
        <v>20291</v>
      </c>
      <c r="L1113">
        <v>4919</v>
      </c>
      <c r="M1113" t="s">
        <v>27</v>
      </c>
      <c r="N1113" t="s">
        <v>2788</v>
      </c>
      <c r="P1113" t="s">
        <v>2789</v>
      </c>
      <c r="Q1113">
        <v>1440</v>
      </c>
      <c r="R1113" t="s">
        <v>96</v>
      </c>
      <c r="S1113" t="s">
        <v>95</v>
      </c>
      <c r="T1113" t="str">
        <f>IF(Transcripts[[#This Row],[List?]]="Y", Transcripts[[#This Row],[RefSeq mRNA ID]]&amp;IF(Transcripts[[#This Row],[Preferred?]]="Y", " (Preferred)", ""), "")</f>
        <v>NM_182918.4</v>
      </c>
      <c r="V1113" s="43" t="s">
        <v>18446</v>
      </c>
      <c r="W1113" s="43" t="e">
        <f t="array" ref="W1113">INDEX(Table6[#Data], MATCH(1, ISNUMBER(SEARCH(Transcripts[[#This Row],[RefSeq mRNA ID]], Table6['#name])), 0), 1)</f>
        <v>#N/A</v>
      </c>
      <c r="X1113" s="43"/>
      <c r="Y1113" s="43"/>
      <c r="Z1113" t="s">
        <v>1099</v>
      </c>
      <c r="AA1113" t="s">
        <v>1100</v>
      </c>
      <c r="AB1113">
        <v>1287</v>
      </c>
      <c r="AC1113" t="s">
        <v>1094</v>
      </c>
      <c r="AD1113" t="s">
        <v>27</v>
      </c>
      <c r="AE1113" t="s">
        <v>10705</v>
      </c>
      <c r="AH1113" t="s">
        <v>20038</v>
      </c>
      <c r="AI1113" t="s">
        <v>9164</v>
      </c>
      <c r="AJ1113">
        <v>7307</v>
      </c>
    </row>
    <row r="1114" spans="8:36" hidden="1" x14ac:dyDescent="0.3">
      <c r="H1114" t="s">
        <v>2766</v>
      </c>
      <c r="I1114" t="s">
        <v>2783</v>
      </c>
      <c r="J1114" t="s">
        <v>2784</v>
      </c>
      <c r="L1114">
        <v>4954</v>
      </c>
      <c r="M1114" t="s">
        <v>27</v>
      </c>
      <c r="N1114" t="s">
        <v>2785</v>
      </c>
      <c r="Q1114">
        <v>1392</v>
      </c>
      <c r="R1114" t="s">
        <v>96</v>
      </c>
      <c r="S1114" t="s">
        <v>96</v>
      </c>
      <c r="T1114" t="str">
        <f>IF(Transcripts[[#This Row],[List?]]="Y", Transcripts[[#This Row],[RefSeq mRNA ID]]&amp;IF(Transcripts[[#This Row],[Preferred?]]="Y", " (Preferred)", ""), "")</f>
        <v/>
      </c>
      <c r="V1114" s="43" t="s">
        <v>18446</v>
      </c>
      <c r="W1114" s="43" t="e">
        <f t="array" ref="W1114">INDEX(Table6[#Data], MATCH(1, ISNUMBER(SEARCH(Transcripts[[#This Row],[RefSeq mRNA ID]], Table6['#name])), 0), 1)</f>
        <v>#N/A</v>
      </c>
      <c r="X1114" s="43"/>
      <c r="Y1114" s="43"/>
      <c r="Z1114" t="s">
        <v>6790</v>
      </c>
      <c r="AA1114" t="s">
        <v>6791</v>
      </c>
      <c r="AB1114">
        <v>2799</v>
      </c>
      <c r="AC1114" t="s">
        <v>6774</v>
      </c>
      <c r="AD1114" t="s">
        <v>27</v>
      </c>
      <c r="AE1114" t="s">
        <v>10706</v>
      </c>
      <c r="AH1114" t="s">
        <v>20039</v>
      </c>
      <c r="AI1114" t="s">
        <v>9197</v>
      </c>
      <c r="AJ1114">
        <v>11338</v>
      </c>
    </row>
    <row r="1115" spans="8:36" hidden="1" x14ac:dyDescent="0.3">
      <c r="H1115" t="s">
        <v>2766</v>
      </c>
      <c r="I1115" t="s">
        <v>2775</v>
      </c>
      <c r="J1115" t="s">
        <v>2776</v>
      </c>
      <c r="K1115" t="s">
        <v>19349</v>
      </c>
      <c r="L1115">
        <v>5034</v>
      </c>
      <c r="M1115" t="s">
        <v>27</v>
      </c>
      <c r="N1115" t="s">
        <v>2777</v>
      </c>
      <c r="P1115" t="s">
        <v>2778</v>
      </c>
      <c r="Q1115">
        <v>1389</v>
      </c>
      <c r="R1115" t="s">
        <v>96</v>
      </c>
      <c r="S1115" t="s">
        <v>95</v>
      </c>
      <c r="T1115" t="str">
        <f>IF(Transcripts[[#This Row],[List?]]="Y", Transcripts[[#This Row],[RefSeq mRNA ID]]&amp;IF(Transcripts[[#This Row],[Preferred?]]="Y", " (Preferred)", ""), "")</f>
        <v>NM_004449.4</v>
      </c>
      <c r="V1115" s="43" t="s">
        <v>18446</v>
      </c>
      <c r="W1115" s="43" t="e">
        <f t="array" ref="W1115">INDEX(Table6[#Data], MATCH(1, ISNUMBER(SEARCH(Transcripts[[#This Row],[RefSeq mRNA ID]], Table6['#name])), 0), 1)</f>
        <v>#N/A</v>
      </c>
      <c r="X1115" s="43"/>
      <c r="Y1115" s="43"/>
      <c r="Z1115" t="s">
        <v>6812</v>
      </c>
      <c r="AA1115" t="s">
        <v>6813</v>
      </c>
      <c r="AB1115">
        <v>546</v>
      </c>
      <c r="AC1115" t="s">
        <v>6774</v>
      </c>
      <c r="AD1115" t="s">
        <v>27</v>
      </c>
      <c r="AE1115" t="s">
        <v>10707</v>
      </c>
      <c r="AH1115" t="s">
        <v>20040</v>
      </c>
      <c r="AI1115" t="s">
        <v>9197</v>
      </c>
      <c r="AJ1115">
        <v>11338</v>
      </c>
    </row>
    <row r="1116" spans="8:36" hidden="1" x14ac:dyDescent="0.3">
      <c r="H1116" t="s">
        <v>2766</v>
      </c>
      <c r="I1116" t="s">
        <v>2790</v>
      </c>
      <c r="J1116" t="s">
        <v>2791</v>
      </c>
      <c r="L1116">
        <v>4914</v>
      </c>
      <c r="M1116" t="s">
        <v>27</v>
      </c>
      <c r="N1116" t="s">
        <v>2792</v>
      </c>
      <c r="P1116" t="s">
        <v>2778</v>
      </c>
      <c r="Q1116">
        <v>1389</v>
      </c>
      <c r="R1116" t="s">
        <v>96</v>
      </c>
      <c r="S1116" t="s">
        <v>96</v>
      </c>
      <c r="T1116" t="str">
        <f>IF(Transcripts[[#This Row],[List?]]="Y", Transcripts[[#This Row],[RefSeq mRNA ID]]&amp;IF(Transcripts[[#This Row],[Preferred?]]="Y", " (Preferred)", ""), "")</f>
        <v/>
      </c>
      <c r="V1116" s="43" t="s">
        <v>18446</v>
      </c>
      <c r="W1116" s="43" t="e">
        <f t="array" ref="W1116">INDEX(Table6[#Data], MATCH(1, ISNUMBER(SEARCH(Transcripts[[#This Row],[RefSeq mRNA ID]], Table6['#name])), 0), 1)</f>
        <v>#N/A</v>
      </c>
      <c r="X1116" s="43"/>
      <c r="Y1116" s="43"/>
      <c r="Z1116" t="s">
        <v>6827</v>
      </c>
      <c r="AA1116" t="s">
        <v>6828</v>
      </c>
      <c r="AB1116">
        <v>132</v>
      </c>
      <c r="AC1116" t="s">
        <v>6774</v>
      </c>
      <c r="AD1116" t="s">
        <v>27</v>
      </c>
      <c r="AE1116" t="s">
        <v>10708</v>
      </c>
      <c r="AH1116" t="s">
        <v>20041</v>
      </c>
      <c r="AI1116" t="s">
        <v>9221</v>
      </c>
      <c r="AJ1116">
        <v>7428</v>
      </c>
    </row>
    <row r="1117" spans="8:36" hidden="1" x14ac:dyDescent="0.3">
      <c r="H1117" t="s">
        <v>2766</v>
      </c>
      <c r="I1117" t="s">
        <v>2793</v>
      </c>
      <c r="J1117" t="s">
        <v>2794</v>
      </c>
      <c r="L1117">
        <v>4809</v>
      </c>
      <c r="M1117" t="s">
        <v>27</v>
      </c>
      <c r="N1117" t="s">
        <v>2795</v>
      </c>
      <c r="Q1117">
        <v>1371</v>
      </c>
      <c r="R1117" t="s">
        <v>96</v>
      </c>
      <c r="S1117" t="s">
        <v>96</v>
      </c>
      <c r="T1117" t="str">
        <f>IF(Transcripts[[#This Row],[List?]]="Y", Transcripts[[#This Row],[RefSeq mRNA ID]]&amp;IF(Transcripts[[#This Row],[Preferred?]]="Y", " (Preferred)", ""), "")</f>
        <v/>
      </c>
      <c r="V1117" s="43" t="s">
        <v>18446</v>
      </c>
      <c r="W1117" s="43" t="e">
        <f t="array" ref="W1117">INDEX(Table6[#Data], MATCH(1, ISNUMBER(SEARCH(Transcripts[[#This Row],[RefSeq mRNA ID]], Table6['#name])), 0), 1)</f>
        <v>#N/A</v>
      </c>
      <c r="X1117" s="43"/>
      <c r="Y1117" s="43"/>
      <c r="Z1117" t="s">
        <v>6775</v>
      </c>
      <c r="AA1117" t="s">
        <v>6776</v>
      </c>
      <c r="AB1117">
        <v>327</v>
      </c>
      <c r="AC1117" t="s">
        <v>6774</v>
      </c>
      <c r="AD1117" t="s">
        <v>27</v>
      </c>
      <c r="AE1117" t="s">
        <v>10709</v>
      </c>
      <c r="AH1117" t="s">
        <v>20042</v>
      </c>
      <c r="AI1117" t="s">
        <v>9221</v>
      </c>
      <c r="AJ1117">
        <v>7428</v>
      </c>
    </row>
    <row r="1118" spans="8:36" hidden="1" x14ac:dyDescent="0.3">
      <c r="H1118" t="s">
        <v>2766</v>
      </c>
      <c r="I1118" t="s">
        <v>2796</v>
      </c>
      <c r="J1118" t="s">
        <v>2797</v>
      </c>
      <c r="K1118" t="s">
        <v>19344</v>
      </c>
      <c r="L1118">
        <v>4806</v>
      </c>
      <c r="M1118" t="s">
        <v>27</v>
      </c>
      <c r="N1118" t="s">
        <v>2798</v>
      </c>
      <c r="Q1118">
        <v>1368</v>
      </c>
      <c r="R1118" t="s">
        <v>96</v>
      </c>
      <c r="S1118" t="s">
        <v>95</v>
      </c>
      <c r="T1118" t="str">
        <f>IF(Transcripts[[#This Row],[List?]]="Y", Transcripts[[#This Row],[RefSeq mRNA ID]]&amp;IF(Transcripts[[#This Row],[Preferred?]]="Y", " (Preferred)", ""), "")</f>
        <v>NM_001331025.1</v>
      </c>
      <c r="V1118" s="43" t="s">
        <v>18446</v>
      </c>
      <c r="W1118" s="43" t="e">
        <f t="array" ref="W1118">INDEX(Table6[#Data], MATCH(1, ISNUMBER(SEARCH(Transcripts[[#This Row],[RefSeq mRNA ID]], Table6['#name])), 0), 1)</f>
        <v>#N/A</v>
      </c>
      <c r="X1118" s="43"/>
      <c r="Y1118" s="43"/>
      <c r="Z1118" t="s">
        <v>6798</v>
      </c>
      <c r="AA1118" t="s">
        <v>6799</v>
      </c>
      <c r="AB1118">
        <v>2682</v>
      </c>
      <c r="AC1118" t="s">
        <v>6774</v>
      </c>
      <c r="AD1118" t="s">
        <v>27</v>
      </c>
      <c r="AE1118" t="s">
        <v>10710</v>
      </c>
      <c r="AH1118" t="s">
        <v>20043</v>
      </c>
      <c r="AI1118" t="s">
        <v>9233</v>
      </c>
      <c r="AJ1118">
        <v>7454</v>
      </c>
    </row>
    <row r="1119" spans="8:36" hidden="1" x14ac:dyDescent="0.3">
      <c r="H1119" t="s">
        <v>2766</v>
      </c>
      <c r="I1119" t="s">
        <v>2806</v>
      </c>
      <c r="J1119" t="s">
        <v>2807</v>
      </c>
      <c r="K1119" t="s">
        <v>19345</v>
      </c>
      <c r="L1119">
        <v>1595</v>
      </c>
      <c r="M1119" t="s">
        <v>27</v>
      </c>
      <c r="N1119" t="s">
        <v>2808</v>
      </c>
      <c r="P1119" t="s">
        <v>2809</v>
      </c>
      <c r="Q1119">
        <v>1164</v>
      </c>
      <c r="R1119" t="s">
        <v>96</v>
      </c>
      <c r="S1119" t="s">
        <v>95</v>
      </c>
      <c r="T1119" t="str">
        <f>IF(Transcripts[[#This Row],[List?]]="Y", Transcripts[[#This Row],[RefSeq mRNA ID]]&amp;IF(Transcripts[[#This Row],[Preferred?]]="Y", " (Preferred)", ""), "")</f>
        <v>NM_001136155.1</v>
      </c>
      <c r="V1119" s="43" t="s">
        <v>18446</v>
      </c>
      <c r="W1119" s="43" t="e">
        <f t="array" ref="W1119">INDEX(Table6[#Data], MATCH(1, ISNUMBER(SEARCH(Transcripts[[#This Row],[RefSeq mRNA ID]], Table6['#name])), 0), 1)</f>
        <v>#N/A</v>
      </c>
      <c r="X1119" s="43"/>
      <c r="Y1119" s="43"/>
      <c r="Z1119" t="s">
        <v>6818</v>
      </c>
      <c r="AA1119" t="s">
        <v>6819</v>
      </c>
      <c r="AB1119">
        <v>498</v>
      </c>
      <c r="AC1119" t="s">
        <v>6774</v>
      </c>
      <c r="AD1119" t="s">
        <v>27</v>
      </c>
      <c r="AE1119" t="s">
        <v>10711</v>
      </c>
      <c r="AH1119" t="s">
        <v>20044</v>
      </c>
      <c r="AI1119" t="s">
        <v>136</v>
      </c>
      <c r="AJ1119">
        <v>7486</v>
      </c>
    </row>
    <row r="1120" spans="8:36" hidden="1" x14ac:dyDescent="0.3">
      <c r="H1120" t="s">
        <v>2766</v>
      </c>
      <c r="I1120" t="s">
        <v>2799</v>
      </c>
      <c r="J1120" t="s">
        <v>2800</v>
      </c>
      <c r="K1120" t="s">
        <v>19346</v>
      </c>
      <c r="L1120">
        <v>4651</v>
      </c>
      <c r="M1120" t="s">
        <v>27</v>
      </c>
      <c r="N1120" t="s">
        <v>2801</v>
      </c>
      <c r="P1120" t="s">
        <v>2802</v>
      </c>
      <c r="Q1120">
        <v>1092</v>
      </c>
      <c r="R1120" t="s">
        <v>96</v>
      </c>
      <c r="S1120" t="s">
        <v>95</v>
      </c>
      <c r="T1120" t="str">
        <f>IF(Transcripts[[#This Row],[List?]]="Y", Transcripts[[#This Row],[RefSeq mRNA ID]]&amp;IF(Transcripts[[#This Row],[Preferred?]]="Y", " (Preferred)", ""), "")</f>
        <v>NM_001243429.1</v>
      </c>
      <c r="V1120" s="43" t="s">
        <v>18446</v>
      </c>
      <c r="W1120" s="43" t="e">
        <f t="array" ref="W1120">INDEX(Table6[#Data], MATCH(1, ISNUMBER(SEARCH(Transcripts[[#This Row],[RefSeq mRNA ID]], Table6['#name])), 0), 1)</f>
        <v>#N/A</v>
      </c>
      <c r="X1120" s="43"/>
      <c r="Y1120" s="43"/>
      <c r="Z1120" t="s">
        <v>6778</v>
      </c>
      <c r="AA1120" t="s">
        <v>6779</v>
      </c>
      <c r="AB1120">
        <v>1980</v>
      </c>
      <c r="AC1120" t="s">
        <v>6774</v>
      </c>
      <c r="AD1120" t="s">
        <v>27</v>
      </c>
      <c r="AE1120" t="s">
        <v>10712</v>
      </c>
      <c r="AH1120" t="s">
        <v>20045</v>
      </c>
      <c r="AI1120" t="s">
        <v>9346</v>
      </c>
      <c r="AJ1120">
        <v>7490</v>
      </c>
    </row>
    <row r="1121" spans="8:36" hidden="1" x14ac:dyDescent="0.3">
      <c r="H1121" t="s">
        <v>2766</v>
      </c>
      <c r="I1121" t="s">
        <v>2810</v>
      </c>
      <c r="J1121" t="s">
        <v>2811</v>
      </c>
      <c r="L1121">
        <v>924</v>
      </c>
      <c r="M1121" t="s">
        <v>27</v>
      </c>
      <c r="N1121" t="s">
        <v>2812</v>
      </c>
      <c r="Q1121">
        <v>516</v>
      </c>
      <c r="R1121" t="s">
        <v>96</v>
      </c>
      <c r="S1121" t="s">
        <v>96</v>
      </c>
      <c r="T1121" t="str">
        <f>IF(Transcripts[[#This Row],[List?]]="Y", Transcripts[[#This Row],[RefSeq mRNA ID]]&amp;IF(Transcripts[[#This Row],[Preferred?]]="Y", " (Preferred)", ""), "")</f>
        <v/>
      </c>
      <c r="V1121" s="43" t="s">
        <v>18446</v>
      </c>
      <c r="W1121" s="43" t="e">
        <f t="array" ref="W1121">INDEX(Table6[#Data], MATCH(1, ISNUMBER(SEARCH(Transcripts[[#This Row],[RefSeq mRNA ID]], Table6['#name])), 0), 1)</f>
        <v>#N/A</v>
      </c>
      <c r="X1121" s="43"/>
      <c r="Y1121" s="43"/>
      <c r="Z1121" t="s">
        <v>6784</v>
      </c>
      <c r="AC1121" t="s">
        <v>6774</v>
      </c>
      <c r="AD1121" t="s">
        <v>27</v>
      </c>
      <c r="AE1121" t="s">
        <v>6784</v>
      </c>
      <c r="AH1121" t="s">
        <v>18890</v>
      </c>
      <c r="AI1121" t="s">
        <v>9346</v>
      </c>
      <c r="AJ1121">
        <v>7490</v>
      </c>
    </row>
    <row r="1122" spans="8:36" hidden="1" x14ac:dyDescent="0.3">
      <c r="H1122" t="s">
        <v>2766</v>
      </c>
      <c r="I1122" t="s">
        <v>2767</v>
      </c>
      <c r="L1122">
        <v>1626</v>
      </c>
      <c r="M1122" t="s">
        <v>193</v>
      </c>
      <c r="N1122" t="s">
        <v>2768</v>
      </c>
      <c r="Q1122">
        <v>0</v>
      </c>
      <c r="R1122" t="s">
        <v>96</v>
      </c>
      <c r="S1122" t="s">
        <v>96</v>
      </c>
      <c r="T1122" t="str">
        <f>IF(Transcripts[[#This Row],[List?]]="Y", Transcripts[[#This Row],[RefSeq mRNA ID]]&amp;IF(Transcripts[[#This Row],[Preferred?]]="Y", " (Preferred)", ""), "")</f>
        <v/>
      </c>
      <c r="V1122" s="43" t="s">
        <v>18446</v>
      </c>
      <c r="W1122" s="43" t="e">
        <f t="array" ref="W1122">INDEX(Table6[#Data], MATCH(1, ISNUMBER(SEARCH(Transcripts[[#This Row],[RefSeq mRNA ID]], Table6['#name])), 0), 1)</f>
        <v>#N/A</v>
      </c>
      <c r="X1122" s="43"/>
      <c r="Y1122" s="43"/>
      <c r="Z1122" t="s">
        <v>6824</v>
      </c>
      <c r="AA1122" t="s">
        <v>6825</v>
      </c>
      <c r="AB1122">
        <v>583</v>
      </c>
      <c r="AC1122" t="s">
        <v>6774</v>
      </c>
      <c r="AD1122" t="s">
        <v>27</v>
      </c>
      <c r="AE1122" t="s">
        <v>10713</v>
      </c>
      <c r="AH1122" t="s">
        <v>18891</v>
      </c>
      <c r="AI1122" t="s">
        <v>9346</v>
      </c>
      <c r="AJ1122">
        <v>7490</v>
      </c>
    </row>
    <row r="1123" spans="8:36" hidden="1" x14ac:dyDescent="0.3">
      <c r="H1123" t="s">
        <v>2766</v>
      </c>
      <c r="I1123" t="s">
        <v>2769</v>
      </c>
      <c r="L1123">
        <v>970</v>
      </c>
      <c r="M1123" t="s">
        <v>193</v>
      </c>
      <c r="N1123" t="s">
        <v>2770</v>
      </c>
      <c r="Q1123">
        <v>0</v>
      </c>
      <c r="R1123" t="s">
        <v>96</v>
      </c>
      <c r="S1123" t="s">
        <v>96</v>
      </c>
      <c r="T1123" t="str">
        <f>IF(Transcripts[[#This Row],[List?]]="Y", Transcripts[[#This Row],[RefSeq mRNA ID]]&amp;IF(Transcripts[[#This Row],[Preferred?]]="Y", " (Preferred)", ""), "")</f>
        <v/>
      </c>
      <c r="V1123" s="43" t="s">
        <v>18446</v>
      </c>
      <c r="W1123" s="43" t="e">
        <f t="array" ref="W1123">INDEX(Table6[#Data], MATCH(1, ISNUMBER(SEARCH(Transcripts[[#This Row],[RefSeq mRNA ID]], Table6['#name])), 0), 1)</f>
        <v>#N/A</v>
      </c>
      <c r="X1123" s="43"/>
      <c r="Y1123" s="43"/>
      <c r="Z1123" t="s">
        <v>6805</v>
      </c>
      <c r="AA1123" t="s">
        <v>6806</v>
      </c>
      <c r="AB1123">
        <v>2313</v>
      </c>
      <c r="AC1123" t="s">
        <v>6774</v>
      </c>
      <c r="AD1123" t="s">
        <v>27</v>
      </c>
      <c r="AE1123" t="s">
        <v>10714</v>
      </c>
      <c r="AH1123" t="s">
        <v>20046</v>
      </c>
      <c r="AI1123" t="s">
        <v>9346</v>
      </c>
      <c r="AJ1123">
        <v>7490</v>
      </c>
    </row>
    <row r="1124" spans="8:36" hidden="1" x14ac:dyDescent="0.3">
      <c r="H1124" t="s">
        <v>2766</v>
      </c>
      <c r="I1124" t="s">
        <v>2771</v>
      </c>
      <c r="L1124">
        <v>938</v>
      </c>
      <c r="M1124" t="s">
        <v>193</v>
      </c>
      <c r="N1124" t="s">
        <v>2772</v>
      </c>
      <c r="Q1124">
        <v>0</v>
      </c>
      <c r="R1124" t="s">
        <v>96</v>
      </c>
      <c r="S1124" t="s">
        <v>96</v>
      </c>
      <c r="T1124" t="str">
        <f>IF(Transcripts[[#This Row],[List?]]="Y", Transcripts[[#This Row],[RefSeq mRNA ID]]&amp;IF(Transcripts[[#This Row],[Preferred?]]="Y", " (Preferred)", ""), "")</f>
        <v/>
      </c>
      <c r="V1124" s="43" t="s">
        <v>18446</v>
      </c>
      <c r="W1124" s="43" t="e">
        <f t="array" ref="W1124">INDEX(Table6[#Data], MATCH(1, ISNUMBER(SEARCH(Transcripts[[#This Row],[RefSeq mRNA ID]], Table6['#name])), 0), 1)</f>
        <v>#N/A</v>
      </c>
      <c r="X1124" s="43"/>
      <c r="Y1124" s="43"/>
      <c r="Z1124" t="s">
        <v>6781</v>
      </c>
      <c r="AA1124" t="s">
        <v>6782</v>
      </c>
      <c r="AB1124">
        <v>144</v>
      </c>
      <c r="AC1124" t="s">
        <v>6774</v>
      </c>
      <c r="AD1124" t="s">
        <v>27</v>
      </c>
      <c r="AE1124" t="s">
        <v>10715</v>
      </c>
      <c r="AH1124" t="s">
        <v>20047</v>
      </c>
      <c r="AI1124" t="s">
        <v>9346</v>
      </c>
      <c r="AJ1124">
        <v>7490</v>
      </c>
    </row>
    <row r="1125" spans="8:36" hidden="1" x14ac:dyDescent="0.3">
      <c r="H1125" t="s">
        <v>2766</v>
      </c>
      <c r="I1125" t="s">
        <v>2773</v>
      </c>
      <c r="L1125">
        <v>560</v>
      </c>
      <c r="M1125" t="s">
        <v>193</v>
      </c>
      <c r="N1125" t="s">
        <v>2774</v>
      </c>
      <c r="Q1125">
        <v>0</v>
      </c>
      <c r="R1125" t="s">
        <v>96</v>
      </c>
      <c r="S1125" t="s">
        <v>96</v>
      </c>
      <c r="T1125" t="str">
        <f>IF(Transcripts[[#This Row],[List?]]="Y", Transcripts[[#This Row],[RefSeq mRNA ID]]&amp;IF(Transcripts[[#This Row],[Preferred?]]="Y", " (Preferred)", ""), "")</f>
        <v/>
      </c>
      <c r="V1125" s="43" t="s">
        <v>18446</v>
      </c>
      <c r="W1125" s="43" t="e">
        <f t="array" ref="W1125">INDEX(Table6[#Data], MATCH(1, ISNUMBER(SEARCH(Transcripts[[#This Row],[RefSeq mRNA ID]], Table6['#name])), 0), 1)</f>
        <v>#N/A</v>
      </c>
      <c r="X1125" s="43"/>
      <c r="Y1125" s="43"/>
      <c r="Z1125" t="s">
        <v>6830</v>
      </c>
      <c r="AA1125" t="s">
        <v>6831</v>
      </c>
      <c r="AB1125">
        <v>221</v>
      </c>
      <c r="AC1125" t="s">
        <v>6774</v>
      </c>
      <c r="AD1125" t="s">
        <v>27</v>
      </c>
      <c r="AE1125" t="s">
        <v>10716</v>
      </c>
      <c r="AH1125" t="s">
        <v>20048</v>
      </c>
      <c r="AI1125" t="s">
        <v>114</v>
      </c>
      <c r="AJ1125">
        <v>7514</v>
      </c>
    </row>
    <row r="1126" spans="8:36" hidden="1" x14ac:dyDescent="0.3">
      <c r="H1126" t="s">
        <v>2766</v>
      </c>
      <c r="I1126" t="s">
        <v>2813</v>
      </c>
      <c r="L1126">
        <v>1454</v>
      </c>
      <c r="M1126" t="s">
        <v>210</v>
      </c>
      <c r="N1126" t="s">
        <v>2814</v>
      </c>
      <c r="Q1126">
        <v>0</v>
      </c>
      <c r="R1126" t="s">
        <v>96</v>
      </c>
      <c r="S1126" t="s">
        <v>96</v>
      </c>
      <c r="T1126" t="str">
        <f>IF(Transcripts[[#This Row],[List?]]="Y", Transcripts[[#This Row],[RefSeq mRNA ID]]&amp;IF(Transcripts[[#This Row],[Preferred?]]="Y", " (Preferred)", ""), "")</f>
        <v/>
      </c>
      <c r="V1126" s="43" t="s">
        <v>18446</v>
      </c>
      <c r="W1126" s="43" t="e">
        <f t="array" ref="W1126">INDEX(Table6[#Data], MATCH(1, ISNUMBER(SEARCH(Transcripts[[#This Row],[RefSeq mRNA ID]], Table6['#name])), 0), 1)</f>
        <v>#N/A</v>
      </c>
      <c r="X1126" s="43"/>
      <c r="Y1126" s="43"/>
      <c r="Z1126" t="s">
        <v>6809</v>
      </c>
      <c r="AA1126" t="s">
        <v>6810</v>
      </c>
      <c r="AB1126">
        <v>2133</v>
      </c>
      <c r="AC1126" t="s">
        <v>6774</v>
      </c>
      <c r="AD1126" t="s">
        <v>27</v>
      </c>
      <c r="AE1126" t="s">
        <v>10717</v>
      </c>
      <c r="AH1126" t="s">
        <v>20049</v>
      </c>
      <c r="AI1126" t="s">
        <v>9440</v>
      </c>
      <c r="AJ1126">
        <v>7516</v>
      </c>
    </row>
    <row r="1127" spans="8:36" hidden="1" x14ac:dyDescent="0.3">
      <c r="H1127" t="s">
        <v>2815</v>
      </c>
      <c r="I1127" t="s">
        <v>2822</v>
      </c>
      <c r="J1127" t="s">
        <v>2823</v>
      </c>
      <c r="K1127" t="s">
        <v>19355</v>
      </c>
      <c r="L1127">
        <v>6466</v>
      </c>
      <c r="M1127" t="s">
        <v>27</v>
      </c>
      <c r="N1127" t="s">
        <v>2824</v>
      </c>
      <c r="P1127" t="s">
        <v>2825</v>
      </c>
      <c r="Q1127">
        <v>1788</v>
      </c>
      <c r="R1127" t="s">
        <v>96</v>
      </c>
      <c r="S1127" t="s">
        <v>95</v>
      </c>
      <c r="T1127" t="str">
        <f>IF(Transcripts[[#This Row],[List?]]="Y", Transcripts[[#This Row],[RefSeq mRNA ID]]&amp;IF(Transcripts[[#This Row],[Preferred?]]="Y", " (Preferred)", ""), "")</f>
        <v>NM_001122742.1</v>
      </c>
      <c r="V1127" s="43" t="s">
        <v>18447</v>
      </c>
      <c r="W1127" s="43" t="e">
        <f t="array" ref="W1127">INDEX(Table6[#Data], MATCH(1, ISNUMBER(SEARCH(Transcripts[[#This Row],[RefSeq mRNA ID]], Table6['#name])), 0), 1)</f>
        <v>#N/A</v>
      </c>
      <c r="X1127" s="43"/>
      <c r="Y1127" s="43"/>
      <c r="Z1127" t="s">
        <v>6786</v>
      </c>
      <c r="AC1127" t="s">
        <v>6774</v>
      </c>
      <c r="AD1127" t="s">
        <v>27</v>
      </c>
      <c r="AE1127" t="s">
        <v>6786</v>
      </c>
      <c r="AH1127" t="s">
        <v>20050</v>
      </c>
      <c r="AI1127" t="s">
        <v>9447</v>
      </c>
      <c r="AJ1127">
        <v>7517</v>
      </c>
    </row>
    <row r="1128" spans="8:36" hidden="1" x14ac:dyDescent="0.3">
      <c r="H1128" t="s">
        <v>2815</v>
      </c>
      <c r="I1128" t="s">
        <v>2826</v>
      </c>
      <c r="J1128" t="s">
        <v>2827</v>
      </c>
      <c r="K1128" t="s">
        <v>19352</v>
      </c>
      <c r="L1128">
        <v>6455</v>
      </c>
      <c r="M1128" t="s">
        <v>27</v>
      </c>
      <c r="N1128" t="s">
        <v>2828</v>
      </c>
      <c r="P1128" t="s">
        <v>2825</v>
      </c>
      <c r="Q1128">
        <v>1788</v>
      </c>
      <c r="R1128" t="s">
        <v>95</v>
      </c>
      <c r="S1128" t="s">
        <v>95</v>
      </c>
      <c r="T1128" t="str">
        <f>IF(Transcripts[[#This Row],[List?]]="Y", Transcripts[[#This Row],[RefSeq mRNA ID]]&amp;IF(Transcripts[[#This Row],[Preferred?]]="Y", " (Preferred)", ""), "")</f>
        <v>NM_000125.3 (Preferred)</v>
      </c>
      <c r="V1128" s="43" t="s">
        <v>18447</v>
      </c>
      <c r="W1128" s="43" t="e">
        <f t="array" ref="W1128">INDEX(Table6[#Data], MATCH(1, ISNUMBER(SEARCH(Transcripts[[#This Row],[RefSeq mRNA ID]], Table6['#name])), 0), 1)</f>
        <v>#N/A</v>
      </c>
      <c r="X1128" s="43"/>
      <c r="Y1128" s="43"/>
      <c r="Z1128" t="s">
        <v>6815</v>
      </c>
      <c r="AA1128" t="s">
        <v>6816</v>
      </c>
      <c r="AB1128">
        <v>1668</v>
      </c>
      <c r="AC1128" t="s">
        <v>6774</v>
      </c>
      <c r="AD1128" t="s">
        <v>27</v>
      </c>
      <c r="AE1128" t="s">
        <v>10718</v>
      </c>
      <c r="AH1128" t="s">
        <v>20051</v>
      </c>
      <c r="AI1128" t="s">
        <v>9447</v>
      </c>
      <c r="AJ1128">
        <v>7517</v>
      </c>
    </row>
    <row r="1129" spans="8:36" hidden="1" x14ac:dyDescent="0.3">
      <c r="H1129" t="s">
        <v>2815</v>
      </c>
      <c r="I1129" t="s">
        <v>2829</v>
      </c>
      <c r="J1129" t="s">
        <v>2830</v>
      </c>
      <c r="K1129" t="s">
        <v>19353</v>
      </c>
      <c r="L1129">
        <v>6357</v>
      </c>
      <c r="M1129" t="s">
        <v>27</v>
      </c>
      <c r="N1129" t="s">
        <v>2831</v>
      </c>
      <c r="P1129" t="s">
        <v>2825</v>
      </c>
      <c r="Q1129">
        <v>1788</v>
      </c>
      <c r="R1129" t="s">
        <v>96</v>
      </c>
      <c r="S1129" t="s">
        <v>95</v>
      </c>
      <c r="T1129" t="str">
        <f>IF(Transcripts[[#This Row],[List?]]="Y", Transcripts[[#This Row],[RefSeq mRNA ID]]&amp;IF(Transcripts[[#This Row],[Preferred?]]="Y", " (Preferred)", ""), "")</f>
        <v>NM_001122740.1</v>
      </c>
      <c r="V1129" s="43" t="s">
        <v>18447</v>
      </c>
      <c r="W1129" s="43" t="e">
        <f t="array" ref="W1129">INDEX(Table6[#Data], MATCH(1, ISNUMBER(SEARCH(Transcripts[[#This Row],[RefSeq mRNA ID]], Table6['#name])), 0), 1)</f>
        <v>#N/A</v>
      </c>
      <c r="X1129" s="43"/>
      <c r="Y1129" s="43"/>
      <c r="Z1129" t="s">
        <v>6788</v>
      </c>
      <c r="AC1129" t="s">
        <v>6774</v>
      </c>
      <c r="AD1129" t="s">
        <v>27</v>
      </c>
      <c r="AE1129" t="s">
        <v>6788</v>
      </c>
      <c r="AH1129" t="s">
        <v>20052</v>
      </c>
      <c r="AI1129" t="s">
        <v>9447</v>
      </c>
      <c r="AJ1129">
        <v>7517</v>
      </c>
    </row>
    <row r="1130" spans="8:36" hidden="1" x14ac:dyDescent="0.3">
      <c r="H1130" t="s">
        <v>2815</v>
      </c>
      <c r="I1130" t="s">
        <v>2838</v>
      </c>
      <c r="J1130" t="s">
        <v>2839</v>
      </c>
      <c r="K1130" t="s">
        <v>19354</v>
      </c>
      <c r="L1130">
        <v>3335</v>
      </c>
      <c r="M1130" t="s">
        <v>27</v>
      </c>
      <c r="N1130" t="s">
        <v>2840</v>
      </c>
      <c r="P1130" t="s">
        <v>2825</v>
      </c>
      <c r="Q1130">
        <v>1788</v>
      </c>
      <c r="R1130" t="s">
        <v>96</v>
      </c>
      <c r="S1130" t="s">
        <v>95</v>
      </c>
      <c r="T1130" t="str">
        <f>IF(Transcripts[[#This Row],[List?]]="Y", Transcripts[[#This Row],[RefSeq mRNA ID]]&amp;IF(Transcripts[[#This Row],[Preferred?]]="Y", " (Preferred)", ""), "")</f>
        <v>NM_001122741.1</v>
      </c>
      <c r="V1130" s="43" t="s">
        <v>18447</v>
      </c>
      <c r="W1130" s="43" t="e">
        <f t="array" ref="W1130">INDEX(Table6[#Data], MATCH(1, ISNUMBER(SEARCH(Transcripts[[#This Row],[RefSeq mRNA ID]], Table6['#name])), 0), 1)</f>
        <v>#N/A</v>
      </c>
      <c r="X1130" s="43"/>
      <c r="Y1130" s="43"/>
      <c r="Z1130" t="s">
        <v>6821</v>
      </c>
      <c r="AA1130" t="s">
        <v>6822</v>
      </c>
      <c r="AB1130">
        <v>798</v>
      </c>
      <c r="AC1130" t="s">
        <v>6774</v>
      </c>
      <c r="AD1130" t="s">
        <v>27</v>
      </c>
      <c r="AE1130" t="s">
        <v>10719</v>
      </c>
      <c r="AH1130" t="s">
        <v>20053</v>
      </c>
      <c r="AI1130" t="s">
        <v>9500</v>
      </c>
      <c r="AJ1130">
        <v>7764</v>
      </c>
    </row>
    <row r="1131" spans="8:36" hidden="1" x14ac:dyDescent="0.3">
      <c r="H1131" t="s">
        <v>2815</v>
      </c>
      <c r="I1131" t="s">
        <v>2832</v>
      </c>
      <c r="J1131" t="s">
        <v>2833</v>
      </c>
      <c r="L1131">
        <v>5978</v>
      </c>
      <c r="M1131" t="s">
        <v>27</v>
      </c>
      <c r="N1131" t="s">
        <v>2834</v>
      </c>
      <c r="Q1131">
        <v>1452</v>
      </c>
      <c r="R1131" t="s">
        <v>96</v>
      </c>
      <c r="S1131" t="s">
        <v>96</v>
      </c>
      <c r="T1131" t="str">
        <f>IF(Transcripts[[#This Row],[List?]]="Y", Transcripts[[#This Row],[RefSeq mRNA ID]]&amp;IF(Transcripts[[#This Row],[Preferred?]]="Y", " (Preferred)", ""), "")</f>
        <v/>
      </c>
      <c r="V1131" s="43" t="s">
        <v>18447</v>
      </c>
      <c r="W1131" s="43" t="e">
        <f t="array" ref="W1131">INDEX(Table6[#Data], MATCH(1, ISNUMBER(SEARCH(Transcripts[[#This Row],[RefSeq mRNA ID]], Table6['#name])), 0), 1)</f>
        <v>#N/A</v>
      </c>
      <c r="X1131" s="43"/>
      <c r="Y1131" s="43"/>
      <c r="Z1131" t="s">
        <v>6795</v>
      </c>
      <c r="AA1131" t="s">
        <v>6796</v>
      </c>
      <c r="AB1131">
        <v>2271</v>
      </c>
      <c r="AC1131" t="s">
        <v>6774</v>
      </c>
      <c r="AD1131" t="s">
        <v>27</v>
      </c>
      <c r="AE1131" t="s">
        <v>10720</v>
      </c>
      <c r="AH1131" t="s">
        <v>20054</v>
      </c>
      <c r="AI1131" t="s">
        <v>9516</v>
      </c>
      <c r="AJ1131">
        <v>8233</v>
      </c>
    </row>
    <row r="1132" spans="8:36" hidden="1" x14ac:dyDescent="0.3">
      <c r="H1132" t="s">
        <v>2815</v>
      </c>
      <c r="I1132" t="s">
        <v>2841</v>
      </c>
      <c r="J1132" t="s">
        <v>2842</v>
      </c>
      <c r="L1132">
        <v>1251</v>
      </c>
      <c r="M1132" t="s">
        <v>27</v>
      </c>
      <c r="N1132" t="s">
        <v>2843</v>
      </c>
      <c r="Q1132">
        <v>1005</v>
      </c>
      <c r="R1132" t="s">
        <v>96</v>
      </c>
      <c r="S1132" t="s">
        <v>96</v>
      </c>
      <c r="T1132" t="str">
        <f>IF(Transcripts[[#This Row],[List?]]="Y", Transcripts[[#This Row],[RefSeq mRNA ID]]&amp;IF(Transcripts[[#This Row],[Preferred?]]="Y", " (Preferred)", ""), "")</f>
        <v/>
      </c>
      <c r="V1132" s="43" t="s">
        <v>18447</v>
      </c>
      <c r="W1132" s="43" t="e">
        <f t="array" ref="W1132">INDEX(Table6[#Data], MATCH(1, ISNUMBER(SEARCH(Transcripts[[#This Row],[RefSeq mRNA ID]], Table6['#name])), 0), 1)</f>
        <v>#N/A</v>
      </c>
      <c r="X1132" s="43"/>
      <c r="Y1132" s="43"/>
      <c r="Z1132" t="s">
        <v>6802</v>
      </c>
      <c r="AA1132" t="s">
        <v>6803</v>
      </c>
      <c r="AB1132">
        <v>2271</v>
      </c>
      <c r="AC1132" t="s">
        <v>6774</v>
      </c>
      <c r="AD1132" t="s">
        <v>27</v>
      </c>
      <c r="AE1132" t="s">
        <v>10721</v>
      </c>
    </row>
    <row r="1133" spans="8:36" hidden="1" x14ac:dyDescent="0.3">
      <c r="H1133" t="s">
        <v>2815</v>
      </c>
      <c r="I1133" t="s">
        <v>2835</v>
      </c>
      <c r="J1133" t="s">
        <v>2836</v>
      </c>
      <c r="K1133" t="s">
        <v>19358</v>
      </c>
      <c r="L1133">
        <v>5436</v>
      </c>
      <c r="M1133" t="s">
        <v>27</v>
      </c>
      <c r="N1133" t="s">
        <v>2837</v>
      </c>
      <c r="Q1133">
        <v>933</v>
      </c>
      <c r="R1133" t="s">
        <v>96</v>
      </c>
      <c r="S1133" t="s">
        <v>95</v>
      </c>
      <c r="T1133" t="str">
        <f>IF(Transcripts[[#This Row],[List?]]="Y", Transcripts[[#This Row],[RefSeq mRNA ID]]&amp;IF(Transcripts[[#This Row],[Preferred?]]="Y", " (Preferred)", ""), "")</f>
        <v>NM_001328100.1</v>
      </c>
      <c r="V1133" s="43" t="s">
        <v>18447</v>
      </c>
      <c r="W1133" s="43" t="e">
        <f t="array" ref="W1133">INDEX(Table6[#Data], MATCH(1, ISNUMBER(SEARCH(Transcripts[[#This Row],[RefSeq mRNA ID]], Table6['#name])), 0), 1)</f>
        <v>#N/A</v>
      </c>
      <c r="X1133" s="43"/>
      <c r="Y1133" s="43"/>
      <c r="Z1133" t="s">
        <v>5934</v>
      </c>
      <c r="AA1133" t="s">
        <v>5935</v>
      </c>
      <c r="AB1133">
        <v>954</v>
      </c>
      <c r="AC1133" t="s">
        <v>5928</v>
      </c>
      <c r="AD1133" t="s">
        <v>27</v>
      </c>
      <c r="AE1133" t="s">
        <v>10722</v>
      </c>
    </row>
    <row r="1134" spans="8:36" hidden="1" x14ac:dyDescent="0.3">
      <c r="H1134" t="s">
        <v>2815</v>
      </c>
      <c r="I1134" t="s">
        <v>2844</v>
      </c>
      <c r="J1134" t="s">
        <v>2845</v>
      </c>
      <c r="L1134">
        <v>731</v>
      </c>
      <c r="M1134" t="s">
        <v>27</v>
      </c>
      <c r="N1134" t="s">
        <v>2846</v>
      </c>
      <c r="Q1134">
        <v>347</v>
      </c>
      <c r="R1134" t="s">
        <v>96</v>
      </c>
      <c r="S1134" t="s">
        <v>96</v>
      </c>
      <c r="T1134" t="str">
        <f>IF(Transcripts[[#This Row],[List?]]="Y", Transcripts[[#This Row],[RefSeq mRNA ID]]&amp;IF(Transcripts[[#This Row],[Preferred?]]="Y", " (Preferred)", ""), "")</f>
        <v/>
      </c>
      <c r="V1134" s="43" t="s">
        <v>18447</v>
      </c>
      <c r="W1134" s="43" t="e">
        <f t="array" ref="W1134">INDEX(Table6[#Data], MATCH(1, ISNUMBER(SEARCH(Transcripts[[#This Row],[RefSeq mRNA ID]], Table6['#name])), 0), 1)</f>
        <v>#N/A</v>
      </c>
      <c r="X1134" s="43"/>
      <c r="Y1134" s="43"/>
      <c r="Z1134" t="s">
        <v>5929</v>
      </c>
      <c r="AA1134" t="s">
        <v>5930</v>
      </c>
      <c r="AB1134">
        <v>249</v>
      </c>
      <c r="AC1134" t="s">
        <v>5928</v>
      </c>
      <c r="AD1134" t="s">
        <v>27</v>
      </c>
      <c r="AE1134" t="s">
        <v>10723</v>
      </c>
    </row>
    <row r="1135" spans="8:36" hidden="1" x14ac:dyDescent="0.3">
      <c r="H1135" t="s">
        <v>2815</v>
      </c>
      <c r="I1135" t="s">
        <v>2850</v>
      </c>
      <c r="J1135" t="s">
        <v>2851</v>
      </c>
      <c r="L1135">
        <v>323</v>
      </c>
      <c r="M1135" t="s">
        <v>27</v>
      </c>
      <c r="N1135" t="s">
        <v>2852</v>
      </c>
      <c r="Q1135">
        <v>323</v>
      </c>
      <c r="R1135" t="s">
        <v>96</v>
      </c>
      <c r="S1135" t="s">
        <v>96</v>
      </c>
      <c r="T1135" t="str">
        <f>IF(Transcripts[[#This Row],[List?]]="Y", Transcripts[[#This Row],[RefSeq mRNA ID]]&amp;IF(Transcripts[[#This Row],[Preferred?]]="Y", " (Preferred)", ""), "")</f>
        <v/>
      </c>
      <c r="V1135" s="43" t="s">
        <v>18447</v>
      </c>
      <c r="W1135" s="43" t="e">
        <f t="array" ref="W1135">INDEX(Table6[#Data], MATCH(1, ISNUMBER(SEARCH(Transcripts[[#This Row],[RefSeq mRNA ID]], Table6['#name])), 0), 1)</f>
        <v>#N/A</v>
      </c>
      <c r="X1135" s="43"/>
      <c r="Y1135" s="43"/>
      <c r="Z1135" t="s">
        <v>5942</v>
      </c>
      <c r="AA1135" t="s">
        <v>5943</v>
      </c>
      <c r="AB1135">
        <v>825</v>
      </c>
      <c r="AC1135" t="s">
        <v>5928</v>
      </c>
      <c r="AD1135" t="s">
        <v>27</v>
      </c>
      <c r="AE1135" t="s">
        <v>10724</v>
      </c>
    </row>
    <row r="1136" spans="8:36" hidden="1" x14ac:dyDescent="0.3">
      <c r="H1136" t="s">
        <v>2815</v>
      </c>
      <c r="I1136" t="s">
        <v>2847</v>
      </c>
      <c r="J1136" t="s">
        <v>2848</v>
      </c>
      <c r="L1136">
        <v>624</v>
      </c>
      <c r="M1136" t="s">
        <v>27</v>
      </c>
      <c r="N1136" t="s">
        <v>2849</v>
      </c>
      <c r="Q1136">
        <v>254</v>
      </c>
      <c r="R1136" t="s">
        <v>96</v>
      </c>
      <c r="S1136" t="s">
        <v>96</v>
      </c>
      <c r="T1136" t="str">
        <f>IF(Transcripts[[#This Row],[List?]]="Y", Transcripts[[#This Row],[RefSeq mRNA ID]]&amp;IF(Transcripts[[#This Row],[Preferred?]]="Y", " (Preferred)", ""), "")</f>
        <v/>
      </c>
      <c r="V1136" s="43" t="s">
        <v>18447</v>
      </c>
      <c r="W1136" s="43" t="e">
        <f t="array" ref="W1136">INDEX(Table6[#Data], MATCH(1, ISNUMBER(SEARCH(Transcripts[[#This Row],[RefSeq mRNA ID]], Table6['#name])), 0), 1)</f>
        <v>#N/A</v>
      </c>
      <c r="X1136" s="43"/>
      <c r="Y1136" s="43"/>
      <c r="Z1136" t="s">
        <v>5939</v>
      </c>
      <c r="AA1136" t="s">
        <v>5940</v>
      </c>
      <c r="AB1136">
        <v>684</v>
      </c>
      <c r="AC1136" t="s">
        <v>5928</v>
      </c>
      <c r="AD1136" t="s">
        <v>27</v>
      </c>
      <c r="AE1136" t="s">
        <v>10725</v>
      </c>
    </row>
    <row r="1137" spans="8:31" hidden="1" x14ac:dyDescent="0.3">
      <c r="H1137" t="s">
        <v>2815</v>
      </c>
      <c r="I1137" t="s">
        <v>2816</v>
      </c>
      <c r="L1137">
        <v>641</v>
      </c>
      <c r="M1137" t="s">
        <v>193</v>
      </c>
      <c r="N1137" t="s">
        <v>2817</v>
      </c>
      <c r="Q1137">
        <v>0</v>
      </c>
      <c r="R1137" t="s">
        <v>96</v>
      </c>
      <c r="S1137" t="s">
        <v>96</v>
      </c>
      <c r="T1137" t="str">
        <f>IF(Transcripts[[#This Row],[List?]]="Y", Transcripts[[#This Row],[RefSeq mRNA ID]]&amp;IF(Transcripts[[#This Row],[Preferred?]]="Y", " (Preferred)", ""), "")</f>
        <v/>
      </c>
      <c r="V1137" s="43" t="s">
        <v>18447</v>
      </c>
      <c r="W1137" s="43" t="e">
        <f t="array" ref="W1137">INDEX(Table6[#Data], MATCH(1, ISNUMBER(SEARCH(Transcripts[[#This Row],[RefSeq mRNA ID]], Table6['#name])), 0), 1)</f>
        <v>#N/A</v>
      </c>
      <c r="X1137" s="43"/>
      <c r="Y1137" s="43"/>
      <c r="Z1137" t="s">
        <v>5950</v>
      </c>
      <c r="AC1137" t="s">
        <v>5928</v>
      </c>
      <c r="AD1137" t="s">
        <v>27</v>
      </c>
      <c r="AE1137" t="s">
        <v>5950</v>
      </c>
    </row>
    <row r="1138" spans="8:31" hidden="1" x14ac:dyDescent="0.3">
      <c r="H1138" t="s">
        <v>2815</v>
      </c>
      <c r="I1138" t="s">
        <v>2818</v>
      </c>
      <c r="L1138">
        <v>530</v>
      </c>
      <c r="M1138" t="s">
        <v>193</v>
      </c>
      <c r="N1138" t="s">
        <v>2819</v>
      </c>
      <c r="Q1138">
        <v>0</v>
      </c>
      <c r="R1138" t="s">
        <v>96</v>
      </c>
      <c r="S1138" t="s">
        <v>96</v>
      </c>
      <c r="T1138" t="str">
        <f>IF(Transcripts[[#This Row],[List?]]="Y", Transcripts[[#This Row],[RefSeq mRNA ID]]&amp;IF(Transcripts[[#This Row],[Preferred?]]="Y", " (Preferred)", ""), "")</f>
        <v/>
      </c>
      <c r="V1138" s="43" t="s">
        <v>18447</v>
      </c>
      <c r="W1138" s="43" t="e">
        <f t="array" ref="W1138">INDEX(Table6[#Data], MATCH(1, ISNUMBER(SEARCH(Transcripts[[#This Row],[RefSeq mRNA ID]], Table6['#name])), 0), 1)</f>
        <v>#N/A</v>
      </c>
      <c r="X1138" s="43"/>
      <c r="Y1138" s="43"/>
      <c r="Z1138" t="s">
        <v>5932</v>
      </c>
      <c r="AC1138" t="s">
        <v>5928</v>
      </c>
      <c r="AD1138" t="s">
        <v>27</v>
      </c>
      <c r="AE1138" t="s">
        <v>5932</v>
      </c>
    </row>
    <row r="1139" spans="8:31" hidden="1" x14ac:dyDescent="0.3">
      <c r="H1139" t="s">
        <v>2815</v>
      </c>
      <c r="I1139" t="s">
        <v>2820</v>
      </c>
      <c r="L1139">
        <v>219</v>
      </c>
      <c r="M1139" t="s">
        <v>193</v>
      </c>
      <c r="N1139" t="s">
        <v>2821</v>
      </c>
      <c r="Q1139">
        <v>0</v>
      </c>
      <c r="R1139" t="s">
        <v>96</v>
      </c>
      <c r="S1139" t="s">
        <v>96</v>
      </c>
      <c r="T1139" t="str">
        <f>IF(Transcripts[[#This Row],[List?]]="Y", Transcripts[[#This Row],[RefSeq mRNA ID]]&amp;IF(Transcripts[[#This Row],[Preferred?]]="Y", " (Preferred)", ""), "")</f>
        <v/>
      </c>
      <c r="V1139" s="43" t="s">
        <v>18447</v>
      </c>
      <c r="W1139" s="43" t="e">
        <f t="array" ref="W1139">INDEX(Table6[#Data], MATCH(1, ISNUMBER(SEARCH(Transcripts[[#This Row],[RefSeq mRNA ID]], Table6['#name])), 0), 1)</f>
        <v>#N/A</v>
      </c>
      <c r="X1139" s="43"/>
      <c r="Y1139" s="43"/>
      <c r="Z1139" t="s">
        <v>5954</v>
      </c>
      <c r="AC1139" t="s">
        <v>5928</v>
      </c>
      <c r="AD1139" t="s">
        <v>27</v>
      </c>
      <c r="AE1139" t="s">
        <v>5954</v>
      </c>
    </row>
    <row r="1140" spans="8:31" hidden="1" x14ac:dyDescent="0.3">
      <c r="H1140" t="s">
        <v>2853</v>
      </c>
      <c r="I1140" t="s">
        <v>2854</v>
      </c>
      <c r="J1140" t="s">
        <v>2855</v>
      </c>
      <c r="K1140" t="s">
        <v>19360</v>
      </c>
      <c r="L1140">
        <v>7159</v>
      </c>
      <c r="M1140" t="s">
        <v>27</v>
      </c>
      <c r="N1140" t="s">
        <v>2856</v>
      </c>
      <c r="P1140" t="s">
        <v>2857</v>
      </c>
      <c r="Q1140">
        <v>1359</v>
      </c>
      <c r="R1140" t="s">
        <v>95</v>
      </c>
      <c r="S1140" t="s">
        <v>95</v>
      </c>
      <c r="T1140" t="str">
        <f>IF(Transcripts[[#This Row],[List?]]="Y", Transcripts[[#This Row],[RefSeq mRNA ID]]&amp;IF(Transcripts[[#This Row],[Preferred?]]="Y", " (Preferred)", ""), "")</f>
        <v>NM_018638.4 (Preferred)</v>
      </c>
      <c r="V1140" s="43" t="s">
        <v>18448</v>
      </c>
      <c r="W1140" s="43" t="e">
        <f t="array" ref="W1140">INDEX(Table6[#Data], MATCH(1, ISNUMBER(SEARCH(Transcripts[[#This Row],[RefSeq mRNA ID]], Table6['#name])), 0), 1)</f>
        <v>#N/A</v>
      </c>
      <c r="X1140" s="43"/>
      <c r="Y1140" s="43"/>
      <c r="Z1140" t="s">
        <v>5948</v>
      </c>
      <c r="AC1140" t="s">
        <v>5928</v>
      </c>
      <c r="AD1140" t="s">
        <v>27</v>
      </c>
      <c r="AE1140" t="s">
        <v>5948</v>
      </c>
    </row>
    <row r="1141" spans="8:31" hidden="1" x14ac:dyDescent="0.3">
      <c r="H1141" t="s">
        <v>2853</v>
      </c>
      <c r="I1141" t="s">
        <v>2858</v>
      </c>
      <c r="J1141" t="s">
        <v>2859</v>
      </c>
      <c r="L1141">
        <v>1659</v>
      </c>
      <c r="M1141" t="s">
        <v>27</v>
      </c>
      <c r="N1141" t="s">
        <v>2860</v>
      </c>
      <c r="Q1141">
        <v>1277</v>
      </c>
      <c r="R1141" t="s">
        <v>96</v>
      </c>
      <c r="S1141" t="s">
        <v>96</v>
      </c>
      <c r="T1141" t="str">
        <f>IF(Transcripts[[#This Row],[List?]]="Y", Transcripts[[#This Row],[RefSeq mRNA ID]]&amp;IF(Transcripts[[#This Row],[Preferred?]]="Y", " (Preferred)", ""), "")</f>
        <v/>
      </c>
      <c r="V1141" s="43" t="s">
        <v>18448</v>
      </c>
      <c r="W1141" s="43" t="e">
        <f t="array" ref="W1141">INDEX(Table6[#Data], MATCH(1, ISNUMBER(SEARCH(Transcripts[[#This Row],[RefSeq mRNA ID]], Table6['#name])), 0), 1)</f>
        <v>#N/A</v>
      </c>
      <c r="X1141" s="43"/>
      <c r="Y1141" s="43"/>
      <c r="Z1141" t="s">
        <v>5952</v>
      </c>
      <c r="AC1141" t="s">
        <v>5928</v>
      </c>
      <c r="AD1141" t="s">
        <v>27</v>
      </c>
      <c r="AE1141" t="s">
        <v>5952</v>
      </c>
    </row>
    <row r="1142" spans="8:31" hidden="1" x14ac:dyDescent="0.3">
      <c r="H1142" t="s">
        <v>2853</v>
      </c>
      <c r="I1142" t="s">
        <v>2861</v>
      </c>
      <c r="J1142" t="s">
        <v>2862</v>
      </c>
      <c r="K1142" t="s">
        <v>19359</v>
      </c>
      <c r="L1142">
        <v>1083</v>
      </c>
      <c r="M1142" t="s">
        <v>27</v>
      </c>
      <c r="N1142" t="s">
        <v>2863</v>
      </c>
      <c r="P1142" t="s">
        <v>2864</v>
      </c>
      <c r="Q1142">
        <v>777</v>
      </c>
      <c r="R1142" t="s">
        <v>96</v>
      </c>
      <c r="S1142" t="s">
        <v>95</v>
      </c>
      <c r="T1142" t="str">
        <f>IF(Transcripts[[#This Row],[List?]]="Y", Transcripts[[#This Row],[RefSeq mRNA ID]]&amp;IF(Transcripts[[#This Row],[Preferred?]]="Y", " (Preferred)", ""), "")</f>
        <v>NM_001039481.1</v>
      </c>
      <c r="V1142" s="43" t="s">
        <v>18448</v>
      </c>
      <c r="W1142" s="43" t="e">
        <f t="array" ref="W1142">INDEX(Table6[#Data], MATCH(1, ISNUMBER(SEARCH(Transcripts[[#This Row],[RefSeq mRNA ID]], Table6['#name])), 0), 1)</f>
        <v>#N/A</v>
      </c>
      <c r="X1142" s="43"/>
      <c r="Y1142" s="43"/>
      <c r="Z1142" t="s">
        <v>5945</v>
      </c>
      <c r="AA1142" t="s">
        <v>5946</v>
      </c>
      <c r="AB1142">
        <v>206</v>
      </c>
      <c r="AC1142" t="s">
        <v>5928</v>
      </c>
      <c r="AD1142" t="s">
        <v>27</v>
      </c>
      <c r="AE1142" t="s">
        <v>10726</v>
      </c>
    </row>
    <row r="1143" spans="8:31" hidden="1" x14ac:dyDescent="0.3">
      <c r="H1143" t="s">
        <v>2853</v>
      </c>
      <c r="I1143" t="s">
        <v>2865</v>
      </c>
      <c r="J1143" t="s">
        <v>2866</v>
      </c>
      <c r="L1143">
        <v>617</v>
      </c>
      <c r="M1143" t="s">
        <v>27</v>
      </c>
      <c r="N1143" t="s">
        <v>2867</v>
      </c>
      <c r="Q1143">
        <v>248</v>
      </c>
      <c r="R1143" t="s">
        <v>96</v>
      </c>
      <c r="S1143" t="s">
        <v>96</v>
      </c>
      <c r="T1143" t="str">
        <f>IF(Transcripts[[#This Row],[List?]]="Y", Transcripts[[#This Row],[RefSeq mRNA ID]]&amp;IF(Transcripts[[#This Row],[Preferred?]]="Y", " (Preferred)", ""), "")</f>
        <v/>
      </c>
      <c r="V1143" s="43" t="s">
        <v>18448</v>
      </c>
      <c r="W1143" s="43" t="e">
        <f t="array" ref="W1143">INDEX(Table6[#Data], MATCH(1, ISNUMBER(SEARCH(Transcripts[[#This Row],[RefSeq mRNA ID]], Table6['#name])), 0), 1)</f>
        <v>#N/A</v>
      </c>
      <c r="X1143" s="43"/>
      <c r="Y1143" s="43"/>
      <c r="Z1143" t="s">
        <v>3153</v>
      </c>
      <c r="AA1143" t="s">
        <v>3154</v>
      </c>
      <c r="AB1143">
        <v>4416</v>
      </c>
      <c r="AC1143" t="s">
        <v>3138</v>
      </c>
      <c r="AD1143" t="s">
        <v>27</v>
      </c>
      <c r="AE1143" t="s">
        <v>10727</v>
      </c>
    </row>
    <row r="1144" spans="8:31" hidden="1" x14ac:dyDescent="0.3">
      <c r="H1144" t="s">
        <v>2853</v>
      </c>
      <c r="I1144" t="s">
        <v>2868</v>
      </c>
      <c r="L1144">
        <v>500</v>
      </c>
      <c r="M1144" t="s">
        <v>210</v>
      </c>
      <c r="N1144" t="s">
        <v>2869</v>
      </c>
      <c r="P1144" t="s">
        <v>98</v>
      </c>
      <c r="Q1144">
        <v>0</v>
      </c>
      <c r="R1144" t="s">
        <v>96</v>
      </c>
      <c r="S1144" t="s">
        <v>96</v>
      </c>
      <c r="T1144" t="str">
        <f>IF(Transcripts[[#This Row],[List?]]="Y", Transcripts[[#This Row],[RefSeq mRNA ID]]&amp;IF(Transcripts[[#This Row],[Preferred?]]="Y", " (Preferred)", ""), "")</f>
        <v/>
      </c>
      <c r="V1144" s="43" t="s">
        <v>18448</v>
      </c>
      <c r="W1144" s="43" t="e">
        <f t="array" ref="W1144">INDEX(Table6[#Data], MATCH(1, ISNUMBER(SEARCH(Transcripts[[#This Row],[RefSeq mRNA ID]], Table6['#name])), 0), 1)</f>
        <v>#N/A</v>
      </c>
      <c r="X1144" s="43"/>
      <c r="Y1144" s="43"/>
      <c r="Z1144" t="s">
        <v>3142</v>
      </c>
      <c r="AA1144" t="s">
        <v>3143</v>
      </c>
      <c r="AB1144">
        <v>117</v>
      </c>
      <c r="AC1144" t="s">
        <v>3138</v>
      </c>
      <c r="AD1144" t="s">
        <v>27</v>
      </c>
      <c r="AE1144" t="s">
        <v>10728</v>
      </c>
    </row>
    <row r="1145" spans="8:31" hidden="1" x14ac:dyDescent="0.3">
      <c r="H1145" t="s">
        <v>2853</v>
      </c>
      <c r="I1145" t="s">
        <v>2870</v>
      </c>
      <c r="L1145">
        <v>441</v>
      </c>
      <c r="M1145" t="s">
        <v>210</v>
      </c>
      <c r="N1145" t="s">
        <v>2871</v>
      </c>
      <c r="P1145" t="s">
        <v>98</v>
      </c>
      <c r="Q1145">
        <v>0</v>
      </c>
      <c r="R1145" t="s">
        <v>96</v>
      </c>
      <c r="S1145" t="s">
        <v>96</v>
      </c>
      <c r="T1145" t="str">
        <f>IF(Transcripts[[#This Row],[List?]]="Y", Transcripts[[#This Row],[RefSeq mRNA ID]]&amp;IF(Transcripts[[#This Row],[Preferred?]]="Y", " (Preferred)", ""), "")</f>
        <v/>
      </c>
      <c r="V1145" s="43" t="s">
        <v>18448</v>
      </c>
      <c r="W1145" s="43" t="e">
        <f t="array" ref="W1145">INDEX(Table6[#Data], MATCH(1, ISNUMBER(SEARCH(Transcripts[[#This Row],[RefSeq mRNA ID]], Table6['#name])), 0), 1)</f>
        <v>#N/A</v>
      </c>
      <c r="X1145" s="43"/>
      <c r="Y1145" s="43"/>
      <c r="Z1145" t="s">
        <v>3157</v>
      </c>
      <c r="AA1145" t="s">
        <v>3158</v>
      </c>
      <c r="AB1145">
        <v>4356</v>
      </c>
      <c r="AC1145" t="s">
        <v>3138</v>
      </c>
      <c r="AD1145" t="s">
        <v>27</v>
      </c>
      <c r="AE1145" t="s">
        <v>10729</v>
      </c>
    </row>
    <row r="1146" spans="8:31" hidden="1" x14ac:dyDescent="0.3">
      <c r="H1146" t="s">
        <v>2872</v>
      </c>
      <c r="I1146" t="s">
        <v>2877</v>
      </c>
      <c r="J1146" t="s">
        <v>2878</v>
      </c>
      <c r="K1146" t="s">
        <v>19361</v>
      </c>
      <c r="L1146">
        <v>5989</v>
      </c>
      <c r="M1146" t="s">
        <v>27</v>
      </c>
      <c r="N1146" t="s">
        <v>2879</v>
      </c>
      <c r="P1146" t="s">
        <v>2880</v>
      </c>
      <c r="Q1146">
        <v>1359</v>
      </c>
      <c r="R1146" t="s">
        <v>95</v>
      </c>
      <c r="S1146" t="s">
        <v>95</v>
      </c>
      <c r="T1146" t="str">
        <f>IF(Transcripts[[#This Row],[List?]]="Y", Transcripts[[#This Row],[RefSeq mRNA ID]]&amp;IF(Transcripts[[#This Row],[Preferred?]]="Y", " (Preferred)", ""), "")</f>
        <v>NM_001987.4 (Preferred)</v>
      </c>
      <c r="V1146" s="43" t="s">
        <v>18449</v>
      </c>
      <c r="W1146" s="43" t="e">
        <f t="array" ref="W1146">INDEX(Table6[#Data], MATCH(1, ISNUMBER(SEARCH(Transcripts[[#This Row],[RefSeq mRNA ID]], Table6['#name])), 0), 1)</f>
        <v>#N/A</v>
      </c>
      <c r="X1146" s="43"/>
      <c r="Y1146" s="43"/>
      <c r="Z1146" t="s">
        <v>3167</v>
      </c>
      <c r="AA1146" t="s">
        <v>3168</v>
      </c>
      <c r="AB1146">
        <v>726</v>
      </c>
      <c r="AC1146" t="s">
        <v>3138</v>
      </c>
      <c r="AD1146" t="s">
        <v>27</v>
      </c>
      <c r="AE1146" t="s">
        <v>10730</v>
      </c>
    </row>
    <row r="1147" spans="8:31" hidden="1" x14ac:dyDescent="0.3">
      <c r="H1147" t="s">
        <v>2872</v>
      </c>
      <c r="I1147" t="s">
        <v>2881</v>
      </c>
      <c r="J1147" t="s">
        <v>2882</v>
      </c>
      <c r="L1147">
        <v>652</v>
      </c>
      <c r="M1147" t="s">
        <v>27</v>
      </c>
      <c r="N1147" t="s">
        <v>2883</v>
      </c>
      <c r="Q1147">
        <v>267</v>
      </c>
      <c r="R1147" t="s">
        <v>96</v>
      </c>
      <c r="S1147" t="s">
        <v>96</v>
      </c>
      <c r="T1147" t="str">
        <f>IF(Transcripts[[#This Row],[List?]]="Y", Transcripts[[#This Row],[RefSeq mRNA ID]]&amp;IF(Transcripts[[#This Row],[Preferred?]]="Y", " (Preferred)", ""), "")</f>
        <v/>
      </c>
      <c r="V1147" s="43" t="s">
        <v>18449</v>
      </c>
      <c r="W1147" s="43" t="e">
        <f t="array" ref="W1147">INDEX(Table6[#Data], MATCH(1, ISNUMBER(SEARCH(Transcripts[[#This Row],[RefSeq mRNA ID]], Table6['#name])), 0), 1)</f>
        <v>#N/A</v>
      </c>
      <c r="X1147" s="43"/>
      <c r="Y1147" s="43"/>
      <c r="Z1147" t="s">
        <v>3145</v>
      </c>
      <c r="AC1147" t="s">
        <v>3138</v>
      </c>
      <c r="AD1147" t="s">
        <v>27</v>
      </c>
      <c r="AE1147" t="s">
        <v>3145</v>
      </c>
    </row>
    <row r="1148" spans="8:31" hidden="1" x14ac:dyDescent="0.3">
      <c r="H1148" t="s">
        <v>2872</v>
      </c>
      <c r="I1148" t="s">
        <v>2884</v>
      </c>
      <c r="J1148" t="s">
        <v>2885</v>
      </c>
      <c r="L1148">
        <v>160</v>
      </c>
      <c r="M1148" t="s">
        <v>27</v>
      </c>
      <c r="N1148" t="s">
        <v>2886</v>
      </c>
      <c r="Q1148">
        <v>151</v>
      </c>
      <c r="R1148" t="s">
        <v>96</v>
      </c>
      <c r="S1148" t="s">
        <v>96</v>
      </c>
      <c r="T1148" t="str">
        <f>IF(Transcripts[[#This Row],[List?]]="Y", Transcripts[[#This Row],[RefSeq mRNA ID]]&amp;IF(Transcripts[[#This Row],[Preferred?]]="Y", " (Preferred)", ""), "")</f>
        <v/>
      </c>
      <c r="V1148" s="43" t="s">
        <v>18449</v>
      </c>
      <c r="W1148" s="43" t="e">
        <f t="array" ref="W1148">INDEX(Table6[#Data], MATCH(1, ISNUMBER(SEARCH(Transcripts[[#This Row],[RefSeq mRNA ID]], Table6['#name])), 0), 1)</f>
        <v>#N/A</v>
      </c>
      <c r="X1148" s="43"/>
      <c r="Y1148" s="43"/>
      <c r="Z1148" t="s">
        <v>3149</v>
      </c>
      <c r="AC1148" t="s">
        <v>3138</v>
      </c>
      <c r="AD1148" t="s">
        <v>27</v>
      </c>
      <c r="AE1148" t="s">
        <v>3149</v>
      </c>
    </row>
    <row r="1149" spans="8:31" hidden="1" x14ac:dyDescent="0.3">
      <c r="H1149" t="s">
        <v>2872</v>
      </c>
      <c r="I1149" t="s">
        <v>2873</v>
      </c>
      <c r="L1149">
        <v>733</v>
      </c>
      <c r="M1149" t="s">
        <v>193</v>
      </c>
      <c r="N1149" t="s">
        <v>2874</v>
      </c>
      <c r="P1149" t="s">
        <v>98</v>
      </c>
      <c r="Q1149">
        <v>0</v>
      </c>
      <c r="R1149" t="s">
        <v>96</v>
      </c>
      <c r="S1149" t="s">
        <v>96</v>
      </c>
      <c r="T1149" t="str">
        <f>IF(Transcripts[[#This Row],[List?]]="Y", Transcripts[[#This Row],[RefSeq mRNA ID]]&amp;IF(Transcripts[[#This Row],[Preferred?]]="Y", " (Preferred)", ""), "")</f>
        <v/>
      </c>
      <c r="V1149" s="43" t="s">
        <v>18449</v>
      </c>
      <c r="W1149" s="43" t="e">
        <f t="array" ref="W1149">INDEX(Table6[#Data], MATCH(1, ISNUMBER(SEARCH(Transcripts[[#This Row],[RefSeq mRNA ID]], Table6['#name])), 0), 1)</f>
        <v>#N/A</v>
      </c>
      <c r="X1149" s="43"/>
      <c r="Y1149" s="43"/>
      <c r="Z1149" t="s">
        <v>3172</v>
      </c>
      <c r="AC1149" t="s">
        <v>3138</v>
      </c>
      <c r="AD1149" t="s">
        <v>27</v>
      </c>
      <c r="AE1149" t="s">
        <v>3172</v>
      </c>
    </row>
    <row r="1150" spans="8:31" hidden="1" x14ac:dyDescent="0.3">
      <c r="H1150" t="s">
        <v>2872</v>
      </c>
      <c r="I1150" t="s">
        <v>2875</v>
      </c>
      <c r="L1150">
        <v>572</v>
      </c>
      <c r="M1150" t="s">
        <v>193</v>
      </c>
      <c r="N1150" t="s">
        <v>2876</v>
      </c>
      <c r="P1150" t="s">
        <v>98</v>
      </c>
      <c r="Q1150">
        <v>0</v>
      </c>
      <c r="R1150" t="s">
        <v>96</v>
      </c>
      <c r="S1150" t="s">
        <v>96</v>
      </c>
      <c r="T1150" t="str">
        <f>IF(Transcripts[[#This Row],[List?]]="Y", Transcripts[[#This Row],[RefSeq mRNA ID]]&amp;IF(Transcripts[[#This Row],[Preferred?]]="Y", " (Preferred)", ""), "")</f>
        <v/>
      </c>
      <c r="V1150" s="43" t="s">
        <v>18449</v>
      </c>
      <c r="W1150" s="43" t="e">
        <f t="array" ref="W1150">INDEX(Table6[#Data], MATCH(1, ISNUMBER(SEARCH(Transcripts[[#This Row],[RefSeq mRNA ID]], Table6['#name])), 0), 1)</f>
        <v>#N/A</v>
      </c>
      <c r="X1150" s="43"/>
      <c r="Y1150" s="43"/>
      <c r="Z1150" t="s">
        <v>3139</v>
      </c>
      <c r="AA1150" t="s">
        <v>3140</v>
      </c>
      <c r="AB1150">
        <v>2249</v>
      </c>
      <c r="AC1150" t="s">
        <v>3138</v>
      </c>
      <c r="AD1150" t="s">
        <v>27</v>
      </c>
      <c r="AE1150" t="s">
        <v>10731</v>
      </c>
    </row>
    <row r="1151" spans="8:31" hidden="1" x14ac:dyDescent="0.3">
      <c r="H1151" t="s">
        <v>2887</v>
      </c>
      <c r="I1151" t="s">
        <v>2894</v>
      </c>
      <c r="J1151" t="s">
        <v>2895</v>
      </c>
      <c r="K1151" t="s">
        <v>20294</v>
      </c>
      <c r="L1151">
        <v>3473</v>
      </c>
      <c r="M1151" t="s">
        <v>27</v>
      </c>
      <c r="N1151" t="s">
        <v>2896</v>
      </c>
      <c r="P1151" t="s">
        <v>2897</v>
      </c>
      <c r="Q1151">
        <v>2541</v>
      </c>
      <c r="R1151" t="s">
        <v>96</v>
      </c>
      <c r="S1151" t="s">
        <v>95</v>
      </c>
      <c r="T1151" t="str">
        <f>IF(Transcripts[[#This Row],[List?]]="Y", Transcripts[[#This Row],[RefSeq mRNA ID]]&amp;IF(Transcripts[[#This Row],[Preferred?]]="Y", " (Preferred)", ""), "")</f>
        <v>NM_130398.4</v>
      </c>
      <c r="V1151" s="43" t="s">
        <v>18450</v>
      </c>
      <c r="W1151" s="43" t="e">
        <f t="array" ref="W1151">INDEX(Table6[#Data], MATCH(1, ISNUMBER(SEARCH(Transcripts[[#This Row],[RefSeq mRNA ID]], Table6['#name])), 0), 1)</f>
        <v>#N/A</v>
      </c>
      <c r="X1151" s="43"/>
      <c r="Y1151" s="43"/>
      <c r="Z1151" t="s">
        <v>3147</v>
      </c>
      <c r="AC1151" t="s">
        <v>3138</v>
      </c>
      <c r="AD1151" t="s">
        <v>27</v>
      </c>
      <c r="AE1151" t="s">
        <v>3147</v>
      </c>
    </row>
    <row r="1152" spans="8:31" hidden="1" x14ac:dyDescent="0.3">
      <c r="H1152" t="s">
        <v>2887</v>
      </c>
      <c r="I1152" t="s">
        <v>2898</v>
      </c>
      <c r="J1152" t="s">
        <v>2899</v>
      </c>
      <c r="K1152" t="s">
        <v>19364</v>
      </c>
      <c r="L1152">
        <v>3190</v>
      </c>
      <c r="M1152" t="s">
        <v>27</v>
      </c>
      <c r="N1152" t="s">
        <v>2900</v>
      </c>
      <c r="P1152" t="s">
        <v>2897</v>
      </c>
      <c r="Q1152">
        <v>2541</v>
      </c>
      <c r="R1152" t="s">
        <v>96</v>
      </c>
      <c r="S1152" t="s">
        <v>95</v>
      </c>
      <c r="T1152" t="str">
        <f>IF(Transcripts[[#This Row],[List?]]="Y", Transcripts[[#This Row],[RefSeq mRNA ID]]&amp;IF(Transcripts[[#This Row],[Preferred?]]="Y", " (Preferred)", ""), "")</f>
        <v>NM_006027.4</v>
      </c>
      <c r="V1152" s="43" t="s">
        <v>18450</v>
      </c>
      <c r="W1152" s="43" t="e">
        <f t="array" ref="W1152">INDEX(Table6[#Data], MATCH(1, ISNUMBER(SEARCH(Transcripts[[#This Row],[RefSeq mRNA ID]], Table6['#name])), 0), 1)</f>
        <v>#N/A</v>
      </c>
      <c r="X1152" s="43"/>
      <c r="Y1152" s="43"/>
      <c r="Z1152" t="s">
        <v>3170</v>
      </c>
      <c r="AC1152" t="s">
        <v>3138</v>
      </c>
      <c r="AD1152" t="s">
        <v>27</v>
      </c>
      <c r="AE1152" t="s">
        <v>3170</v>
      </c>
    </row>
    <row r="1153" spans="8:31" hidden="1" x14ac:dyDescent="0.3">
      <c r="H1153" t="s">
        <v>2887</v>
      </c>
      <c r="I1153" t="s">
        <v>2901</v>
      </c>
      <c r="J1153" t="s">
        <v>2902</v>
      </c>
      <c r="K1153" t="s">
        <v>19363</v>
      </c>
      <c r="L1153">
        <v>2899</v>
      </c>
      <c r="M1153" t="s">
        <v>27</v>
      </c>
      <c r="N1153" t="s">
        <v>2903</v>
      </c>
      <c r="P1153" t="s">
        <v>2904</v>
      </c>
      <c r="Q1153">
        <v>2412</v>
      </c>
      <c r="R1153" t="s">
        <v>95</v>
      </c>
      <c r="S1153" t="s">
        <v>95</v>
      </c>
      <c r="T1153" t="str">
        <f>IF(Transcripts[[#This Row],[List?]]="Y", Transcripts[[#This Row],[RefSeq mRNA ID]]&amp;IF(Transcripts[[#This Row],[Preferred?]]="Y", " (Preferred)", ""), "")</f>
        <v>NM_003686.4 (Preferred)</v>
      </c>
      <c r="V1153" s="43" t="s">
        <v>18450</v>
      </c>
      <c r="W1153" s="43" t="e">
        <f t="array" ref="W1153">INDEX(Table6[#Data], MATCH(1, ISNUMBER(SEARCH(Transcripts[[#This Row],[RefSeq mRNA ID]], Table6['#name])), 0), 1)</f>
        <v>#N/A</v>
      </c>
      <c r="X1153" s="43"/>
      <c r="Y1153" s="43"/>
      <c r="Z1153" t="s">
        <v>3151</v>
      </c>
      <c r="AC1153" t="s">
        <v>3138</v>
      </c>
      <c r="AD1153" t="s">
        <v>27</v>
      </c>
      <c r="AE1153" t="s">
        <v>3151</v>
      </c>
    </row>
    <row r="1154" spans="8:31" hidden="1" x14ac:dyDescent="0.3">
      <c r="H1154" t="s">
        <v>2887</v>
      </c>
      <c r="I1154" t="s">
        <v>2908</v>
      </c>
      <c r="J1154" t="s">
        <v>2909</v>
      </c>
      <c r="L1154">
        <v>623</v>
      </c>
      <c r="M1154" t="s">
        <v>27</v>
      </c>
      <c r="N1154" t="s">
        <v>2910</v>
      </c>
      <c r="Q1154">
        <v>623</v>
      </c>
      <c r="R1154" t="s">
        <v>96</v>
      </c>
      <c r="S1154" t="s">
        <v>96</v>
      </c>
      <c r="T1154" t="str">
        <f>IF(Transcripts[[#This Row],[List?]]="Y", Transcripts[[#This Row],[RefSeq mRNA ID]]&amp;IF(Transcripts[[#This Row],[Preferred?]]="Y", " (Preferred)", ""), "")</f>
        <v/>
      </c>
      <c r="V1154" s="43" t="s">
        <v>18450</v>
      </c>
      <c r="W1154" s="43" t="e">
        <f t="array" ref="W1154">INDEX(Table6[#Data], MATCH(1, ISNUMBER(SEARCH(Transcripts[[#This Row],[RefSeq mRNA ID]], Table6['#name])), 0), 1)</f>
        <v>#N/A</v>
      </c>
      <c r="X1154" s="43"/>
      <c r="Y1154" s="43"/>
      <c r="Z1154" t="s">
        <v>3161</v>
      </c>
      <c r="AA1154" t="s">
        <v>3162</v>
      </c>
      <c r="AB1154">
        <v>4356</v>
      </c>
      <c r="AC1154" t="s">
        <v>3138</v>
      </c>
      <c r="AD1154" t="s">
        <v>27</v>
      </c>
      <c r="AE1154" t="s">
        <v>10732</v>
      </c>
    </row>
    <row r="1155" spans="8:31" hidden="1" x14ac:dyDescent="0.3">
      <c r="H1155" t="s">
        <v>2887</v>
      </c>
      <c r="I1155" t="s">
        <v>2905</v>
      </c>
      <c r="J1155" t="s">
        <v>2906</v>
      </c>
      <c r="L1155">
        <v>950</v>
      </c>
      <c r="M1155" t="s">
        <v>27</v>
      </c>
      <c r="N1155" t="s">
        <v>2907</v>
      </c>
      <c r="Q1155">
        <v>507</v>
      </c>
      <c r="R1155" t="s">
        <v>96</v>
      </c>
      <c r="S1155" t="s">
        <v>96</v>
      </c>
      <c r="T1155" t="str">
        <f>IF(Transcripts[[#This Row],[List?]]="Y", Transcripts[[#This Row],[RefSeq mRNA ID]]&amp;IF(Transcripts[[#This Row],[Preferred?]]="Y", " (Preferred)", ""), "")</f>
        <v/>
      </c>
      <c r="V1155" s="43" t="s">
        <v>18450</v>
      </c>
      <c r="W1155" s="43" t="e">
        <f t="array" ref="W1155">INDEX(Table6[#Data], MATCH(1, ISNUMBER(SEARCH(Transcripts[[#This Row],[RefSeq mRNA ID]], Table6['#name])), 0), 1)</f>
        <v>#N/A</v>
      </c>
      <c r="X1155" s="43"/>
      <c r="Y1155" s="43"/>
      <c r="Z1155" t="s">
        <v>3164</v>
      </c>
      <c r="AA1155" t="s">
        <v>3165</v>
      </c>
      <c r="AB1155">
        <v>3750</v>
      </c>
      <c r="AC1155" t="s">
        <v>3138</v>
      </c>
      <c r="AD1155" t="s">
        <v>27</v>
      </c>
      <c r="AE1155" t="s">
        <v>10733</v>
      </c>
    </row>
    <row r="1156" spans="8:31" hidden="1" x14ac:dyDescent="0.3">
      <c r="H1156" t="s">
        <v>2887</v>
      </c>
      <c r="I1156" t="s">
        <v>2917</v>
      </c>
      <c r="J1156" t="s">
        <v>2918</v>
      </c>
      <c r="L1156">
        <v>593</v>
      </c>
      <c r="M1156" t="s">
        <v>27</v>
      </c>
      <c r="N1156" t="s">
        <v>2919</v>
      </c>
      <c r="Q1156">
        <v>498</v>
      </c>
      <c r="R1156" t="s">
        <v>96</v>
      </c>
      <c r="S1156" t="s">
        <v>96</v>
      </c>
      <c r="T1156" t="str">
        <f>IF(Transcripts[[#This Row],[List?]]="Y", Transcripts[[#This Row],[RefSeq mRNA ID]]&amp;IF(Transcripts[[#This Row],[Preferred?]]="Y", " (Preferred)", ""), "")</f>
        <v/>
      </c>
      <c r="V1156" s="43" t="s">
        <v>18450</v>
      </c>
      <c r="W1156" s="43" t="e">
        <f t="array" ref="W1156">INDEX(Table6[#Data], MATCH(1, ISNUMBER(SEARCH(Transcripts[[#This Row],[RefSeq mRNA ID]], Table6['#name])), 0), 1)</f>
        <v>#N/A</v>
      </c>
      <c r="X1156" s="43"/>
      <c r="Y1156" s="43"/>
      <c r="Z1156" t="s">
        <v>5070</v>
      </c>
      <c r="AA1156" t="s">
        <v>5071</v>
      </c>
      <c r="AB1156">
        <v>1494</v>
      </c>
      <c r="AC1156" t="s">
        <v>5036</v>
      </c>
      <c r="AD1156" t="s">
        <v>27</v>
      </c>
      <c r="AE1156" t="s">
        <v>10734</v>
      </c>
    </row>
    <row r="1157" spans="8:31" hidden="1" x14ac:dyDescent="0.3">
      <c r="H1157" t="s">
        <v>2887</v>
      </c>
      <c r="I1157" t="s">
        <v>2914</v>
      </c>
      <c r="J1157" t="s">
        <v>2915</v>
      </c>
      <c r="L1157">
        <v>607</v>
      </c>
      <c r="M1157" t="s">
        <v>27</v>
      </c>
      <c r="N1157" t="s">
        <v>2916</v>
      </c>
      <c r="Q1157">
        <v>405</v>
      </c>
      <c r="R1157" t="s">
        <v>96</v>
      </c>
      <c r="S1157" t="s">
        <v>96</v>
      </c>
      <c r="T1157" t="str">
        <f>IF(Transcripts[[#This Row],[List?]]="Y", Transcripts[[#This Row],[RefSeq mRNA ID]]&amp;IF(Transcripts[[#This Row],[Preferred?]]="Y", " (Preferred)", ""), "")</f>
        <v/>
      </c>
      <c r="V1157" s="43" t="s">
        <v>18450</v>
      </c>
      <c r="W1157" s="43" t="e">
        <f t="array" ref="W1157">INDEX(Table6[#Data], MATCH(1, ISNUMBER(SEARCH(Transcripts[[#This Row],[RefSeq mRNA ID]], Table6['#name])), 0), 1)</f>
        <v>#N/A</v>
      </c>
      <c r="X1157" s="43"/>
      <c r="Y1157" s="43"/>
      <c r="Z1157" t="s">
        <v>5040</v>
      </c>
      <c r="AA1157" t="s">
        <v>5041</v>
      </c>
      <c r="AB1157">
        <v>255</v>
      </c>
      <c r="AC1157" t="s">
        <v>5036</v>
      </c>
      <c r="AD1157" t="s">
        <v>27</v>
      </c>
      <c r="AE1157" t="s">
        <v>10735</v>
      </c>
    </row>
    <row r="1158" spans="8:31" hidden="1" x14ac:dyDescent="0.3">
      <c r="H1158" t="s">
        <v>2887</v>
      </c>
      <c r="I1158" t="s">
        <v>2911</v>
      </c>
      <c r="J1158" t="s">
        <v>2912</v>
      </c>
      <c r="L1158">
        <v>621</v>
      </c>
      <c r="M1158" t="s">
        <v>27</v>
      </c>
      <c r="N1158" t="s">
        <v>2913</v>
      </c>
      <c r="Q1158">
        <v>285</v>
      </c>
      <c r="R1158" t="s">
        <v>96</v>
      </c>
      <c r="S1158" t="s">
        <v>96</v>
      </c>
      <c r="T1158" t="str">
        <f>IF(Transcripts[[#This Row],[List?]]="Y", Transcripts[[#This Row],[RefSeq mRNA ID]]&amp;IF(Transcripts[[#This Row],[Preferred?]]="Y", " (Preferred)", ""), "")</f>
        <v/>
      </c>
      <c r="V1158" s="43" t="s">
        <v>18450</v>
      </c>
      <c r="W1158" s="43" t="e">
        <f t="array" ref="W1158">INDEX(Table6[#Data], MATCH(1, ISNUMBER(SEARCH(Transcripts[[#This Row],[RefSeq mRNA ID]], Table6['#name])), 0), 1)</f>
        <v>#N/A</v>
      </c>
      <c r="X1158" s="43"/>
      <c r="Y1158" s="43"/>
      <c r="Z1158" t="s">
        <v>5138</v>
      </c>
      <c r="AC1158" t="s">
        <v>5036</v>
      </c>
      <c r="AD1158" t="s">
        <v>27</v>
      </c>
      <c r="AE1158" t="s">
        <v>5138</v>
      </c>
    </row>
    <row r="1159" spans="8:31" hidden="1" x14ac:dyDescent="0.3">
      <c r="H1159" t="s">
        <v>2887</v>
      </c>
      <c r="I1159" t="s">
        <v>2920</v>
      </c>
      <c r="J1159" t="s">
        <v>2921</v>
      </c>
      <c r="L1159">
        <v>583</v>
      </c>
      <c r="M1159" t="s">
        <v>27</v>
      </c>
      <c r="N1159" t="s">
        <v>2922</v>
      </c>
      <c r="Q1159">
        <v>35</v>
      </c>
      <c r="R1159" t="s">
        <v>96</v>
      </c>
      <c r="S1159" t="s">
        <v>96</v>
      </c>
      <c r="T1159" t="str">
        <f>IF(Transcripts[[#This Row],[List?]]="Y", Transcripts[[#This Row],[RefSeq mRNA ID]]&amp;IF(Transcripts[[#This Row],[Preferred?]]="Y", " (Preferred)", ""), "")</f>
        <v/>
      </c>
      <c r="V1159" s="43" t="s">
        <v>18450</v>
      </c>
      <c r="W1159" s="43" t="e">
        <f t="array" ref="W1159">INDEX(Table6[#Data], MATCH(1, ISNUMBER(SEARCH(Transcripts[[#This Row],[RefSeq mRNA ID]], Table6['#name])), 0), 1)</f>
        <v>#N/A</v>
      </c>
      <c r="X1159" s="43"/>
      <c r="Y1159" s="43"/>
      <c r="Z1159" t="s">
        <v>5037</v>
      </c>
      <c r="AA1159" t="s">
        <v>5038</v>
      </c>
      <c r="AB1159">
        <v>213</v>
      </c>
      <c r="AC1159" t="s">
        <v>5036</v>
      </c>
      <c r="AD1159" t="s">
        <v>27</v>
      </c>
      <c r="AE1159" t="s">
        <v>10736</v>
      </c>
    </row>
    <row r="1160" spans="8:31" hidden="1" x14ac:dyDescent="0.3">
      <c r="H1160" t="s">
        <v>2887</v>
      </c>
      <c r="I1160" t="s">
        <v>2888</v>
      </c>
      <c r="L1160">
        <v>783</v>
      </c>
      <c r="M1160" t="s">
        <v>193</v>
      </c>
      <c r="N1160" t="s">
        <v>2889</v>
      </c>
      <c r="Q1160">
        <v>0</v>
      </c>
      <c r="R1160" t="s">
        <v>96</v>
      </c>
      <c r="S1160" t="s">
        <v>96</v>
      </c>
      <c r="T1160" t="str">
        <f>IF(Transcripts[[#This Row],[List?]]="Y", Transcripts[[#This Row],[RefSeq mRNA ID]]&amp;IF(Transcripts[[#This Row],[Preferred?]]="Y", " (Preferred)", ""), "")</f>
        <v/>
      </c>
      <c r="V1160" s="43" t="s">
        <v>18450</v>
      </c>
      <c r="W1160" s="43" t="e">
        <f t="array" ref="W1160">INDEX(Table6[#Data], MATCH(1, ISNUMBER(SEARCH(Transcripts[[#This Row],[RefSeq mRNA ID]], Table6['#name])), 0), 1)</f>
        <v>#N/A</v>
      </c>
      <c r="X1160" s="43"/>
      <c r="Y1160" s="43"/>
      <c r="Z1160" t="s">
        <v>5090</v>
      </c>
      <c r="AA1160" t="s">
        <v>5091</v>
      </c>
      <c r="AB1160">
        <v>1329</v>
      </c>
      <c r="AC1160" t="s">
        <v>5036</v>
      </c>
      <c r="AD1160" t="s">
        <v>27</v>
      </c>
      <c r="AE1160" t="s">
        <v>10737</v>
      </c>
    </row>
    <row r="1161" spans="8:31" hidden="1" x14ac:dyDescent="0.3">
      <c r="H1161" t="s">
        <v>2887</v>
      </c>
      <c r="I1161" t="s">
        <v>2890</v>
      </c>
      <c r="L1161">
        <v>754</v>
      </c>
      <c r="M1161" t="s">
        <v>193</v>
      </c>
      <c r="N1161" t="s">
        <v>2891</v>
      </c>
      <c r="Q1161">
        <v>0</v>
      </c>
      <c r="R1161" t="s">
        <v>96</v>
      </c>
      <c r="S1161" t="s">
        <v>96</v>
      </c>
      <c r="T1161" t="str">
        <f>IF(Transcripts[[#This Row],[List?]]="Y", Transcripts[[#This Row],[RefSeq mRNA ID]]&amp;IF(Transcripts[[#This Row],[Preferred?]]="Y", " (Preferred)", ""), "")</f>
        <v/>
      </c>
      <c r="V1161" s="43" t="s">
        <v>18450</v>
      </c>
      <c r="W1161" s="43" t="e">
        <f t="array" ref="W1161">INDEX(Table6[#Data], MATCH(1, ISNUMBER(SEARCH(Transcripts[[#This Row],[RefSeq mRNA ID]], Table6['#name])), 0), 1)</f>
        <v>#N/A</v>
      </c>
      <c r="X1161" s="43"/>
      <c r="Y1161" s="43"/>
      <c r="Z1161" t="s">
        <v>5102</v>
      </c>
      <c r="AA1161" t="s">
        <v>5103</v>
      </c>
      <c r="AB1161">
        <v>771</v>
      </c>
      <c r="AC1161" t="s">
        <v>5036</v>
      </c>
      <c r="AD1161" t="s">
        <v>27</v>
      </c>
      <c r="AE1161" t="s">
        <v>10738</v>
      </c>
    </row>
    <row r="1162" spans="8:31" hidden="1" x14ac:dyDescent="0.3">
      <c r="H1162" t="s">
        <v>2887</v>
      </c>
      <c r="I1162" t="s">
        <v>2892</v>
      </c>
      <c r="L1162">
        <v>393</v>
      </c>
      <c r="M1162" t="s">
        <v>193</v>
      </c>
      <c r="N1162" t="s">
        <v>2893</v>
      </c>
      <c r="Q1162">
        <v>0</v>
      </c>
      <c r="R1162" t="s">
        <v>96</v>
      </c>
      <c r="S1162" t="s">
        <v>96</v>
      </c>
      <c r="T1162" t="str">
        <f>IF(Transcripts[[#This Row],[List?]]="Y", Transcripts[[#This Row],[RefSeq mRNA ID]]&amp;IF(Transcripts[[#This Row],[Preferred?]]="Y", " (Preferred)", ""), "")</f>
        <v/>
      </c>
      <c r="V1162" s="43" t="s">
        <v>18450</v>
      </c>
      <c r="W1162" s="43" t="e">
        <f t="array" ref="W1162">INDEX(Table6[#Data], MATCH(1, ISNUMBER(SEARCH(Transcripts[[#This Row],[RefSeq mRNA ID]], Table6['#name])), 0), 1)</f>
        <v>#N/A</v>
      </c>
      <c r="X1162" s="43"/>
      <c r="Y1162" s="43"/>
      <c r="Z1162" t="s">
        <v>5105</v>
      </c>
      <c r="AA1162" t="s">
        <v>5106</v>
      </c>
      <c r="AB1162">
        <v>768</v>
      </c>
      <c r="AC1162" t="s">
        <v>5036</v>
      </c>
      <c r="AD1162" t="s">
        <v>27</v>
      </c>
      <c r="AE1162" t="s">
        <v>10739</v>
      </c>
    </row>
    <row r="1163" spans="8:31" hidden="1" x14ac:dyDescent="0.3">
      <c r="H1163" t="s">
        <v>135</v>
      </c>
      <c r="I1163" t="s">
        <v>2929</v>
      </c>
      <c r="J1163" t="s">
        <v>2930</v>
      </c>
      <c r="K1163" t="s">
        <v>19369</v>
      </c>
      <c r="L1163">
        <v>2639</v>
      </c>
      <c r="M1163" t="s">
        <v>27</v>
      </c>
      <c r="N1163" t="s">
        <v>2931</v>
      </c>
      <c r="P1163" t="s">
        <v>2932</v>
      </c>
      <c r="Q1163">
        <v>2256</v>
      </c>
      <c r="R1163" t="s">
        <v>95</v>
      </c>
      <c r="S1163" t="s">
        <v>95</v>
      </c>
      <c r="T1163" t="str">
        <f>IF(Transcripts[[#This Row],[List?]]="Y", Transcripts[[#This Row],[RefSeq mRNA ID]]&amp;IF(Transcripts[[#This Row],[Preferred?]]="Y", " (Preferred)", ""), "")</f>
        <v>NM_004456.4 (Preferred)</v>
      </c>
      <c r="V1163" s="43" t="s">
        <v>18451</v>
      </c>
      <c r="W1163" s="43" t="e">
        <f t="array" ref="W1163">INDEX(Table6[#Data], MATCH(1, ISNUMBER(SEARCH(Transcripts[[#This Row],[RefSeq mRNA ID]], Table6['#name])), 0), 1)</f>
        <v>#N/A</v>
      </c>
      <c r="X1163" s="43"/>
      <c r="Y1163" s="43"/>
      <c r="Z1163" t="s">
        <v>5123</v>
      </c>
      <c r="AA1163" t="s">
        <v>5124</v>
      </c>
      <c r="AB1163">
        <v>431</v>
      </c>
      <c r="AC1163" t="s">
        <v>5036</v>
      </c>
      <c r="AD1163" t="s">
        <v>27</v>
      </c>
      <c r="AE1163" t="s">
        <v>10740</v>
      </c>
    </row>
    <row r="1164" spans="8:31" hidden="1" x14ac:dyDescent="0.3">
      <c r="H1164" t="s">
        <v>135</v>
      </c>
      <c r="I1164" t="s">
        <v>2933</v>
      </c>
      <c r="J1164" t="s">
        <v>2934</v>
      </c>
      <c r="K1164" t="s">
        <v>19366</v>
      </c>
      <c r="L1164">
        <v>2591</v>
      </c>
      <c r="M1164" t="s">
        <v>27</v>
      </c>
      <c r="N1164" t="s">
        <v>2935</v>
      </c>
      <c r="P1164" t="s">
        <v>2936</v>
      </c>
      <c r="Q1164">
        <v>2241</v>
      </c>
      <c r="R1164" t="s">
        <v>96</v>
      </c>
      <c r="S1164" t="s">
        <v>95</v>
      </c>
      <c r="T1164" t="str">
        <f>IF(Transcripts[[#This Row],[List?]]="Y", Transcripts[[#This Row],[RefSeq mRNA ID]]&amp;IF(Transcripts[[#This Row],[Preferred?]]="Y", " (Preferred)", ""), "")</f>
        <v>NM_001203247.1</v>
      </c>
      <c r="V1164" s="43" t="s">
        <v>18451</v>
      </c>
      <c r="W1164" s="43" t="e">
        <f t="array" ref="W1164">INDEX(Table6[#Data], MATCH(1, ISNUMBER(SEARCH(Transcripts[[#This Row],[RefSeq mRNA ID]], Table6['#name])), 0), 1)</f>
        <v>#N/A</v>
      </c>
      <c r="X1164" s="43"/>
      <c r="Y1164" s="43"/>
      <c r="Z1164" t="s">
        <v>5126</v>
      </c>
      <c r="AA1164" t="s">
        <v>5127</v>
      </c>
      <c r="AB1164">
        <v>353</v>
      </c>
      <c r="AC1164" t="s">
        <v>5036</v>
      </c>
      <c r="AD1164" t="s">
        <v>27</v>
      </c>
      <c r="AE1164" t="s">
        <v>10741</v>
      </c>
    </row>
    <row r="1165" spans="8:31" hidden="1" x14ac:dyDescent="0.3">
      <c r="H1165" t="s">
        <v>135</v>
      </c>
      <c r="I1165" t="s">
        <v>2951</v>
      </c>
      <c r="J1165" t="s">
        <v>2952</v>
      </c>
      <c r="K1165" t="s">
        <v>19367</v>
      </c>
      <c r="L1165">
        <v>2466</v>
      </c>
      <c r="M1165" t="s">
        <v>27</v>
      </c>
      <c r="N1165" t="s">
        <v>2953</v>
      </c>
      <c r="P1165" t="s">
        <v>2954</v>
      </c>
      <c r="Q1165">
        <v>2214</v>
      </c>
      <c r="R1165" t="s">
        <v>96</v>
      </c>
      <c r="S1165" t="s">
        <v>95</v>
      </c>
      <c r="T1165" t="str">
        <f>IF(Transcripts[[#This Row],[List?]]="Y", Transcripts[[#This Row],[RefSeq mRNA ID]]&amp;IF(Transcripts[[#This Row],[Preferred?]]="Y", " (Preferred)", ""), "")</f>
        <v>NM_001203248.1</v>
      </c>
      <c r="V1165" s="43" t="s">
        <v>18451</v>
      </c>
      <c r="W1165" s="43" t="e">
        <f t="array" ref="W1165">INDEX(Table6[#Data], MATCH(1, ISNUMBER(SEARCH(Transcripts[[#This Row],[RefSeq mRNA ID]], Table6['#name])), 0), 1)</f>
        <v>#N/A</v>
      </c>
      <c r="X1165" s="43"/>
      <c r="Y1165" s="43"/>
      <c r="Z1165" t="s">
        <v>5111</v>
      </c>
      <c r="AA1165" t="s">
        <v>5112</v>
      </c>
      <c r="AB1165">
        <v>687</v>
      </c>
      <c r="AC1165" t="s">
        <v>5036</v>
      </c>
      <c r="AD1165" t="s">
        <v>27</v>
      </c>
      <c r="AE1165" t="s">
        <v>10742</v>
      </c>
    </row>
    <row r="1166" spans="8:31" hidden="1" x14ac:dyDescent="0.3">
      <c r="H1166" t="s">
        <v>135</v>
      </c>
      <c r="I1166" t="s">
        <v>2944</v>
      </c>
      <c r="J1166" t="s">
        <v>2945</v>
      </c>
      <c r="K1166" t="s">
        <v>19370</v>
      </c>
      <c r="L1166">
        <v>2477</v>
      </c>
      <c r="M1166" t="s">
        <v>27</v>
      </c>
      <c r="N1166" t="s">
        <v>2946</v>
      </c>
      <c r="P1166" t="s">
        <v>2947</v>
      </c>
      <c r="Q1166">
        <v>2124</v>
      </c>
      <c r="R1166" t="s">
        <v>96</v>
      </c>
      <c r="S1166" t="s">
        <v>95</v>
      </c>
      <c r="T1166" t="str">
        <f>IF(Transcripts[[#This Row],[List?]]="Y", Transcripts[[#This Row],[RefSeq mRNA ID]]&amp;IF(Transcripts[[#This Row],[Preferred?]]="Y", " (Preferred)", ""), "")</f>
        <v>NM_152998.2</v>
      </c>
      <c r="V1166" s="43" t="s">
        <v>18451</v>
      </c>
      <c r="W1166" s="43" t="e">
        <f t="array" ref="W1166">INDEX(Table6[#Data], MATCH(1, ISNUMBER(SEARCH(Transcripts[[#This Row],[RefSeq mRNA ID]], Table6['#name])), 0), 1)</f>
        <v>#N/A</v>
      </c>
      <c r="X1166" s="43"/>
      <c r="Y1166" s="43"/>
      <c r="Z1166" t="s">
        <v>5135</v>
      </c>
      <c r="AA1166" t="s">
        <v>5136</v>
      </c>
      <c r="AB1166">
        <v>213</v>
      </c>
      <c r="AC1166" t="s">
        <v>5036</v>
      </c>
      <c r="AD1166" t="s">
        <v>27</v>
      </c>
      <c r="AE1166" t="s">
        <v>10743</v>
      </c>
    </row>
    <row r="1167" spans="8:31" hidden="1" x14ac:dyDescent="0.3">
      <c r="H1167" t="s">
        <v>135</v>
      </c>
      <c r="I1167" t="s">
        <v>2937</v>
      </c>
      <c r="J1167" t="s">
        <v>2938</v>
      </c>
      <c r="K1167" t="s">
        <v>19368</v>
      </c>
      <c r="L1167">
        <v>2572</v>
      </c>
      <c r="M1167" t="s">
        <v>27</v>
      </c>
      <c r="N1167" t="s">
        <v>2939</v>
      </c>
      <c r="P1167" t="s">
        <v>2940</v>
      </c>
      <c r="Q1167">
        <v>2088</v>
      </c>
      <c r="R1167" t="s">
        <v>96</v>
      </c>
      <c r="S1167" t="s">
        <v>95</v>
      </c>
      <c r="T1167" t="str">
        <f>IF(Transcripts[[#This Row],[List?]]="Y", Transcripts[[#This Row],[RefSeq mRNA ID]]&amp;IF(Transcripts[[#This Row],[Preferred?]]="Y", " (Preferred)", ""), "")</f>
        <v>NM_001203249.1</v>
      </c>
      <c r="V1167" s="43" t="s">
        <v>18451</v>
      </c>
      <c r="W1167" s="43" t="e">
        <f t="array" ref="W1167">INDEX(Table6[#Data], MATCH(1, ISNUMBER(SEARCH(Transcripts[[#This Row],[RefSeq mRNA ID]], Table6['#name])), 0), 1)</f>
        <v>#N/A</v>
      </c>
      <c r="X1167" s="43"/>
      <c r="Y1167" s="43"/>
      <c r="Z1167" t="s">
        <v>5114</v>
      </c>
      <c r="AA1167" t="s">
        <v>5115</v>
      </c>
      <c r="AB1167">
        <v>732</v>
      </c>
      <c r="AC1167" t="s">
        <v>5036</v>
      </c>
      <c r="AD1167" t="s">
        <v>27</v>
      </c>
      <c r="AE1167" t="s">
        <v>10744</v>
      </c>
    </row>
    <row r="1168" spans="8:31" hidden="1" x14ac:dyDescent="0.3">
      <c r="H1168" t="s">
        <v>135</v>
      </c>
      <c r="I1168" t="s">
        <v>2941</v>
      </c>
      <c r="J1168" t="s">
        <v>2942</v>
      </c>
      <c r="L1168">
        <v>2522</v>
      </c>
      <c r="M1168" t="s">
        <v>27</v>
      </c>
      <c r="N1168" t="s">
        <v>2943</v>
      </c>
      <c r="P1168" t="s">
        <v>2940</v>
      </c>
      <c r="Q1168">
        <v>2088</v>
      </c>
      <c r="R1168" t="s">
        <v>96</v>
      </c>
      <c r="S1168" t="s">
        <v>96</v>
      </c>
      <c r="T1168" t="str">
        <f>IF(Transcripts[[#This Row],[List?]]="Y", Transcripts[[#This Row],[RefSeq mRNA ID]]&amp;IF(Transcripts[[#This Row],[Preferred?]]="Y", " (Preferred)", ""), "")</f>
        <v/>
      </c>
      <c r="V1168" s="43" t="s">
        <v>18451</v>
      </c>
      <c r="W1168" s="43" t="e">
        <f t="array" ref="W1168">INDEX(Table6[#Data], MATCH(1, ISNUMBER(SEARCH(Transcripts[[#This Row],[RefSeq mRNA ID]], Table6['#name])), 0), 1)</f>
        <v>#N/A</v>
      </c>
      <c r="X1168" s="43"/>
      <c r="Y1168" s="43"/>
      <c r="Z1168" t="s">
        <v>5058</v>
      </c>
      <c r="AA1168" t="s">
        <v>5059</v>
      </c>
      <c r="AB1168">
        <v>183</v>
      </c>
      <c r="AC1168" t="s">
        <v>5036</v>
      </c>
      <c r="AD1168" t="s">
        <v>27</v>
      </c>
      <c r="AE1168" t="s">
        <v>10745</v>
      </c>
    </row>
    <row r="1169" spans="8:31" hidden="1" x14ac:dyDescent="0.3">
      <c r="H1169" t="s">
        <v>135</v>
      </c>
      <c r="I1169" t="s">
        <v>2948</v>
      </c>
      <c r="J1169" t="s">
        <v>2949</v>
      </c>
      <c r="L1169">
        <v>2471</v>
      </c>
      <c r="M1169" t="s">
        <v>27</v>
      </c>
      <c r="N1169" t="s">
        <v>2950</v>
      </c>
      <c r="P1169" t="s">
        <v>2940</v>
      </c>
      <c r="Q1169">
        <v>2088</v>
      </c>
      <c r="R1169" t="s">
        <v>96</v>
      </c>
      <c r="S1169" t="s">
        <v>96</v>
      </c>
      <c r="T1169" t="str">
        <f>IF(Transcripts[[#This Row],[List?]]="Y", Transcripts[[#This Row],[RefSeq mRNA ID]]&amp;IF(Transcripts[[#This Row],[Preferred?]]="Y", " (Preferred)", ""), "")</f>
        <v/>
      </c>
      <c r="V1169" s="43" t="s">
        <v>18451</v>
      </c>
      <c r="W1169" s="43" t="e">
        <f t="array" ref="W1169">INDEX(Table6[#Data], MATCH(1, ISNUMBER(SEARCH(Transcripts[[#This Row],[RefSeq mRNA ID]], Table6['#name])), 0), 1)</f>
        <v>#N/A</v>
      </c>
      <c r="X1169" s="43"/>
      <c r="Y1169" s="43"/>
      <c r="Z1169" t="s">
        <v>5096</v>
      </c>
      <c r="AA1169" t="s">
        <v>5097</v>
      </c>
      <c r="AB1169">
        <v>966</v>
      </c>
      <c r="AC1169" t="s">
        <v>5036</v>
      </c>
      <c r="AD1169" t="s">
        <v>27</v>
      </c>
      <c r="AE1169" t="s">
        <v>10746</v>
      </c>
    </row>
    <row r="1170" spans="8:31" hidden="1" x14ac:dyDescent="0.3">
      <c r="H1170" t="s">
        <v>135</v>
      </c>
      <c r="I1170" t="s">
        <v>2923</v>
      </c>
      <c r="J1170" t="s">
        <v>2924</v>
      </c>
      <c r="L1170">
        <v>3641</v>
      </c>
      <c r="M1170" t="s">
        <v>187</v>
      </c>
      <c r="N1170" t="s">
        <v>2925</v>
      </c>
      <c r="P1170" t="s">
        <v>98</v>
      </c>
      <c r="Q1170">
        <v>1005</v>
      </c>
      <c r="R1170" t="s">
        <v>96</v>
      </c>
      <c r="S1170" t="s">
        <v>96</v>
      </c>
      <c r="T1170" t="str">
        <f>IF(Transcripts[[#This Row],[List?]]="Y", Transcripts[[#This Row],[RefSeq mRNA ID]]&amp;IF(Transcripts[[#This Row],[Preferred?]]="Y", " (Preferred)", ""), "")</f>
        <v/>
      </c>
      <c r="V1170" s="43" t="s">
        <v>18451</v>
      </c>
      <c r="W1170" s="43" t="e">
        <f t="array" ref="W1170">INDEX(Table6[#Data], MATCH(1, ISNUMBER(SEARCH(Transcripts[[#This Row],[RefSeq mRNA ID]], Table6['#name])), 0), 1)</f>
        <v>#N/A</v>
      </c>
      <c r="X1170" s="43"/>
      <c r="Y1170" s="43"/>
      <c r="Z1170" t="s">
        <v>5052</v>
      </c>
      <c r="AA1170" t="s">
        <v>5053</v>
      </c>
      <c r="AB1170">
        <v>108</v>
      </c>
      <c r="AC1170" t="s">
        <v>5036</v>
      </c>
      <c r="AD1170" t="s">
        <v>27</v>
      </c>
      <c r="AE1170" t="s">
        <v>10747</v>
      </c>
    </row>
    <row r="1171" spans="8:31" hidden="1" x14ac:dyDescent="0.3">
      <c r="H1171" t="s">
        <v>135</v>
      </c>
      <c r="I1171" t="s">
        <v>2955</v>
      </c>
      <c r="J1171" t="s">
        <v>2956</v>
      </c>
      <c r="L1171">
        <v>1491</v>
      </c>
      <c r="M1171" t="s">
        <v>27</v>
      </c>
      <c r="N1171" t="s">
        <v>2957</v>
      </c>
      <c r="Q1171">
        <v>678</v>
      </c>
      <c r="R1171" t="s">
        <v>96</v>
      </c>
      <c r="S1171" t="s">
        <v>96</v>
      </c>
      <c r="T1171" t="str">
        <f>IF(Transcripts[[#This Row],[List?]]="Y", Transcripts[[#This Row],[RefSeq mRNA ID]]&amp;IF(Transcripts[[#This Row],[Preferred?]]="Y", " (Preferred)", ""), "")</f>
        <v/>
      </c>
      <c r="V1171" s="43" t="s">
        <v>18451</v>
      </c>
      <c r="W1171" s="43" t="e">
        <f t="array" ref="W1171">INDEX(Table6[#Data], MATCH(1, ISNUMBER(SEARCH(Transcripts[[#This Row],[RefSeq mRNA ID]], Table6['#name])), 0), 1)</f>
        <v>#N/A</v>
      </c>
      <c r="X1171" s="43"/>
      <c r="Y1171" s="43"/>
      <c r="Z1171" t="s">
        <v>5099</v>
      </c>
      <c r="AA1171" t="s">
        <v>5100</v>
      </c>
      <c r="AB1171">
        <v>891</v>
      </c>
      <c r="AC1171" t="s">
        <v>5036</v>
      </c>
      <c r="AD1171" t="s">
        <v>27</v>
      </c>
      <c r="AE1171" t="s">
        <v>10748</v>
      </c>
    </row>
    <row r="1172" spans="8:31" hidden="1" x14ac:dyDescent="0.3">
      <c r="H1172" t="s">
        <v>135</v>
      </c>
      <c r="I1172" t="s">
        <v>2926</v>
      </c>
      <c r="J1172" t="s">
        <v>2927</v>
      </c>
      <c r="L1172">
        <v>1491</v>
      </c>
      <c r="M1172" t="s">
        <v>187</v>
      </c>
      <c r="N1172" t="s">
        <v>2928</v>
      </c>
      <c r="P1172" t="s">
        <v>98</v>
      </c>
      <c r="Q1172">
        <v>435</v>
      </c>
      <c r="R1172" t="s">
        <v>96</v>
      </c>
      <c r="S1172" t="s">
        <v>96</v>
      </c>
      <c r="T1172" t="str">
        <f>IF(Transcripts[[#This Row],[List?]]="Y", Transcripts[[#This Row],[RefSeq mRNA ID]]&amp;IF(Transcripts[[#This Row],[Preferred?]]="Y", " (Preferred)", ""), "")</f>
        <v/>
      </c>
      <c r="V1172" s="43" t="s">
        <v>18451</v>
      </c>
      <c r="W1172" s="43" t="e">
        <f t="array" ref="W1172">INDEX(Table6[#Data], MATCH(1, ISNUMBER(SEARCH(Transcripts[[#This Row],[RefSeq mRNA ID]], Table6['#name])), 0), 1)</f>
        <v>#N/A</v>
      </c>
      <c r="X1172" s="43"/>
      <c r="Y1172" s="43"/>
      <c r="Z1172" t="s">
        <v>5132</v>
      </c>
      <c r="AA1172" t="s">
        <v>5133</v>
      </c>
      <c r="AB1172">
        <v>393</v>
      </c>
      <c r="AC1172" t="s">
        <v>5036</v>
      </c>
      <c r="AD1172" t="s">
        <v>27</v>
      </c>
      <c r="AE1172" t="s">
        <v>10749</v>
      </c>
    </row>
    <row r="1173" spans="8:31" hidden="1" x14ac:dyDescent="0.3">
      <c r="H1173" t="s">
        <v>135</v>
      </c>
      <c r="I1173" t="s">
        <v>2958</v>
      </c>
      <c r="L1173">
        <v>1876</v>
      </c>
      <c r="M1173" t="s">
        <v>210</v>
      </c>
      <c r="N1173" t="s">
        <v>2959</v>
      </c>
      <c r="P1173" t="s">
        <v>98</v>
      </c>
      <c r="Q1173">
        <v>0</v>
      </c>
      <c r="R1173" t="s">
        <v>96</v>
      </c>
      <c r="S1173" t="s">
        <v>96</v>
      </c>
      <c r="T1173" t="str">
        <f>IF(Transcripts[[#This Row],[List?]]="Y", Transcripts[[#This Row],[RefSeq mRNA ID]]&amp;IF(Transcripts[[#This Row],[Preferred?]]="Y", " (Preferred)", ""), "")</f>
        <v/>
      </c>
      <c r="V1173" s="43" t="s">
        <v>18451</v>
      </c>
      <c r="W1173" s="43" t="e">
        <f t="array" ref="W1173">INDEX(Table6[#Data], MATCH(1, ISNUMBER(SEARCH(Transcripts[[#This Row],[RefSeq mRNA ID]], Table6['#name])), 0), 1)</f>
        <v>#N/A</v>
      </c>
      <c r="X1173" s="43"/>
      <c r="Y1173" s="43"/>
      <c r="Z1173" t="s">
        <v>5129</v>
      </c>
      <c r="AA1173" t="s">
        <v>5130</v>
      </c>
      <c r="AB1173">
        <v>156</v>
      </c>
      <c r="AC1173" t="s">
        <v>5036</v>
      </c>
      <c r="AD1173" t="s">
        <v>27</v>
      </c>
      <c r="AE1173" t="s">
        <v>10750</v>
      </c>
    </row>
    <row r="1174" spans="8:31" hidden="1" x14ac:dyDescent="0.3">
      <c r="H1174" t="s">
        <v>135</v>
      </c>
      <c r="I1174" t="s">
        <v>2960</v>
      </c>
      <c r="L1174">
        <v>414</v>
      </c>
      <c r="M1174" t="s">
        <v>210</v>
      </c>
      <c r="N1174" t="s">
        <v>2961</v>
      </c>
      <c r="P1174" t="s">
        <v>98</v>
      </c>
      <c r="Q1174">
        <v>0</v>
      </c>
      <c r="R1174" t="s">
        <v>96</v>
      </c>
      <c r="S1174" t="s">
        <v>96</v>
      </c>
      <c r="T1174" t="str">
        <f>IF(Transcripts[[#This Row],[List?]]="Y", Transcripts[[#This Row],[RefSeq mRNA ID]]&amp;IF(Transcripts[[#This Row],[Preferred?]]="Y", " (Preferred)", ""), "")</f>
        <v/>
      </c>
      <c r="V1174" s="43" t="s">
        <v>18451</v>
      </c>
      <c r="W1174" s="43" t="e">
        <f t="array" ref="W1174">INDEX(Table6[#Data], MATCH(1, ISNUMBER(SEARCH(Transcripts[[#This Row],[RefSeq mRNA ID]], Table6['#name])), 0), 1)</f>
        <v>#N/A</v>
      </c>
      <c r="X1174" s="43"/>
      <c r="Y1174" s="43"/>
      <c r="Z1174" t="s">
        <v>5061</v>
      </c>
      <c r="AA1174" t="s">
        <v>5062</v>
      </c>
      <c r="AB1174">
        <v>237</v>
      </c>
      <c r="AC1174" t="s">
        <v>5036</v>
      </c>
      <c r="AD1174" t="s">
        <v>27</v>
      </c>
      <c r="AE1174" t="s">
        <v>10751</v>
      </c>
    </row>
    <row r="1175" spans="8:31" hidden="1" x14ac:dyDescent="0.3">
      <c r="H1175" t="s">
        <v>2962</v>
      </c>
      <c r="I1175" t="s">
        <v>2969</v>
      </c>
      <c r="J1175" t="s">
        <v>2970</v>
      </c>
      <c r="K1175" t="s">
        <v>18908</v>
      </c>
      <c r="L1175">
        <v>3134</v>
      </c>
      <c r="M1175" t="s">
        <v>27</v>
      </c>
      <c r="N1175" t="s">
        <v>2971</v>
      </c>
      <c r="P1175" t="s">
        <v>2972</v>
      </c>
      <c r="Q1175">
        <v>1197</v>
      </c>
      <c r="R1175" t="s">
        <v>95</v>
      </c>
      <c r="S1175" t="s">
        <v>95</v>
      </c>
      <c r="T1175" t="str">
        <f>IF(Transcripts[[#This Row],[List?]]="Y", Transcripts[[#This Row],[RefSeq mRNA ID]]&amp;IF(Transcripts[[#This Row],[Preferred?]]="Y", " (Preferred)", ""), "")</f>
        <v>NM_001008226.1 (Preferred)</v>
      </c>
      <c r="V1175" s="43" t="s">
        <v>18452</v>
      </c>
      <c r="W1175" s="43" t="e">
        <f t="array" ref="W1175">INDEX(Table6[#Data], MATCH(1, ISNUMBER(SEARCH(Transcripts[[#This Row],[RefSeq mRNA ID]], Table6['#name])), 0), 1)</f>
        <v>#N/A</v>
      </c>
      <c r="X1175" s="43"/>
      <c r="Y1175" s="43"/>
      <c r="Z1175" t="s">
        <v>5043</v>
      </c>
      <c r="AA1175" t="s">
        <v>5044</v>
      </c>
      <c r="AB1175">
        <v>513</v>
      </c>
      <c r="AC1175" t="s">
        <v>5036</v>
      </c>
      <c r="AD1175" t="s">
        <v>27</v>
      </c>
      <c r="AE1175" t="s">
        <v>10752</v>
      </c>
    </row>
    <row r="1176" spans="8:31" hidden="1" x14ac:dyDescent="0.3">
      <c r="H1176" t="s">
        <v>2962</v>
      </c>
      <c r="I1176" t="s">
        <v>2973</v>
      </c>
      <c r="J1176" t="s">
        <v>2974</v>
      </c>
      <c r="L1176">
        <v>1744</v>
      </c>
      <c r="M1176" t="s">
        <v>27</v>
      </c>
      <c r="N1176" t="s">
        <v>2975</v>
      </c>
      <c r="Q1176">
        <v>1152</v>
      </c>
      <c r="R1176" t="s">
        <v>96</v>
      </c>
      <c r="S1176" t="s">
        <v>96</v>
      </c>
      <c r="T1176" t="str">
        <f>IF(Transcripts[[#This Row],[List?]]="Y", Transcripts[[#This Row],[RefSeq mRNA ID]]&amp;IF(Transcripts[[#This Row],[Preferred?]]="Y", " (Preferred)", ""), "")</f>
        <v/>
      </c>
      <c r="V1176" s="43" t="s">
        <v>18452</v>
      </c>
      <c r="W1176" s="43" t="e">
        <f t="array" ref="W1176">INDEX(Table6[#Data], MATCH(1, ISNUMBER(SEARCH(Transcripts[[#This Row],[RefSeq mRNA ID]], Table6['#name])), 0), 1)</f>
        <v>#N/A</v>
      </c>
      <c r="X1176" s="43"/>
      <c r="Y1176" s="43"/>
      <c r="Z1176" t="s">
        <v>5049</v>
      </c>
      <c r="AA1176" t="s">
        <v>5050</v>
      </c>
      <c r="AB1176">
        <v>255</v>
      </c>
      <c r="AC1176" t="s">
        <v>5036</v>
      </c>
      <c r="AD1176" t="s">
        <v>27</v>
      </c>
      <c r="AE1176" t="s">
        <v>10753</v>
      </c>
    </row>
    <row r="1177" spans="8:31" hidden="1" x14ac:dyDescent="0.3">
      <c r="H1177" t="s">
        <v>2962</v>
      </c>
      <c r="I1177" t="s">
        <v>2976</v>
      </c>
      <c r="J1177" t="s">
        <v>2977</v>
      </c>
      <c r="L1177">
        <v>811</v>
      </c>
      <c r="M1177" t="s">
        <v>27</v>
      </c>
      <c r="N1177" t="s">
        <v>2978</v>
      </c>
      <c r="Q1177">
        <v>315</v>
      </c>
      <c r="R1177" t="s">
        <v>96</v>
      </c>
      <c r="S1177" t="s">
        <v>96</v>
      </c>
      <c r="T1177" t="str">
        <f>IF(Transcripts[[#This Row],[List?]]="Y", Transcripts[[#This Row],[RefSeq mRNA ID]]&amp;IF(Transcripts[[#This Row],[Preferred?]]="Y", " (Preferred)", ""), "")</f>
        <v/>
      </c>
      <c r="V1177" s="43" t="s">
        <v>18452</v>
      </c>
      <c r="W1177" s="43" t="e">
        <f t="array" ref="W1177">INDEX(Table6[#Data], MATCH(1, ISNUMBER(SEARCH(Transcripts[[#This Row],[RefSeq mRNA ID]], Table6['#name])), 0), 1)</f>
        <v>#N/A</v>
      </c>
      <c r="X1177" s="43"/>
      <c r="Y1177" s="43"/>
      <c r="Z1177" t="s">
        <v>5055</v>
      </c>
      <c r="AA1177" t="s">
        <v>5056</v>
      </c>
      <c r="AB1177">
        <v>237</v>
      </c>
      <c r="AC1177" t="s">
        <v>5036</v>
      </c>
      <c r="AD1177" t="s">
        <v>27</v>
      </c>
      <c r="AE1177" t="s">
        <v>10754</v>
      </c>
    </row>
    <row r="1178" spans="8:31" hidden="1" x14ac:dyDescent="0.3">
      <c r="H1178" t="s">
        <v>2962</v>
      </c>
      <c r="I1178" t="s">
        <v>2982</v>
      </c>
      <c r="J1178" t="s">
        <v>2983</v>
      </c>
      <c r="L1178">
        <v>404</v>
      </c>
      <c r="M1178" t="s">
        <v>27</v>
      </c>
      <c r="N1178" t="s">
        <v>2984</v>
      </c>
      <c r="Q1178">
        <v>126</v>
      </c>
      <c r="R1178" t="s">
        <v>96</v>
      </c>
      <c r="S1178" t="s">
        <v>96</v>
      </c>
      <c r="T1178" t="str">
        <f>IF(Transcripts[[#This Row],[List?]]="Y", Transcripts[[#This Row],[RefSeq mRNA ID]]&amp;IF(Transcripts[[#This Row],[Preferred?]]="Y", " (Preferred)", ""), "")</f>
        <v/>
      </c>
      <c r="V1178" s="43" t="s">
        <v>18452</v>
      </c>
      <c r="W1178" s="43" t="e">
        <f t="array" ref="W1178">INDEX(Table6[#Data], MATCH(1, ISNUMBER(SEARCH(Transcripts[[#This Row],[RefSeq mRNA ID]], Table6['#name])), 0), 1)</f>
        <v>#N/A</v>
      </c>
      <c r="X1178" s="43"/>
      <c r="Y1178" s="43"/>
      <c r="Z1178" t="s">
        <v>5046</v>
      </c>
      <c r="AA1178" t="s">
        <v>5047</v>
      </c>
      <c r="AB1178">
        <v>237</v>
      </c>
      <c r="AC1178" t="s">
        <v>5036</v>
      </c>
      <c r="AD1178" t="s">
        <v>27</v>
      </c>
      <c r="AE1178" t="s">
        <v>10755</v>
      </c>
    </row>
    <row r="1179" spans="8:31" hidden="1" x14ac:dyDescent="0.3">
      <c r="H1179" t="s">
        <v>2962</v>
      </c>
      <c r="I1179" t="s">
        <v>2979</v>
      </c>
      <c r="J1179" t="s">
        <v>2980</v>
      </c>
      <c r="L1179">
        <v>551</v>
      </c>
      <c r="M1179" t="s">
        <v>27</v>
      </c>
      <c r="N1179" t="s">
        <v>2981</v>
      </c>
      <c r="Q1179">
        <v>92</v>
      </c>
      <c r="R1179" t="s">
        <v>96</v>
      </c>
      <c r="S1179" t="s">
        <v>96</v>
      </c>
      <c r="T1179" t="str">
        <f>IF(Transcripts[[#This Row],[List?]]="Y", Transcripts[[#This Row],[RefSeq mRNA ID]]&amp;IF(Transcripts[[#This Row],[Preferred?]]="Y", " (Preferred)", ""), "")</f>
        <v/>
      </c>
      <c r="V1179" s="43" t="s">
        <v>18452</v>
      </c>
      <c r="W1179" s="43" t="e">
        <f t="array" ref="W1179">INDEX(Table6[#Data], MATCH(1, ISNUMBER(SEARCH(Transcripts[[#This Row],[RefSeq mRNA ID]], Table6['#name])), 0), 1)</f>
        <v>#N/A</v>
      </c>
      <c r="X1179" s="43"/>
      <c r="Y1179" s="43"/>
      <c r="Z1179" t="s">
        <v>5120</v>
      </c>
      <c r="AA1179" t="s">
        <v>5121</v>
      </c>
      <c r="AB1179">
        <v>657</v>
      </c>
      <c r="AC1179" t="s">
        <v>5036</v>
      </c>
      <c r="AD1179" t="s">
        <v>27</v>
      </c>
      <c r="AE1179" t="s">
        <v>10756</v>
      </c>
    </row>
    <row r="1180" spans="8:31" hidden="1" x14ac:dyDescent="0.3">
      <c r="H1180" t="s">
        <v>2962</v>
      </c>
      <c r="I1180" t="s">
        <v>2985</v>
      </c>
      <c r="J1180" t="s">
        <v>2986</v>
      </c>
      <c r="L1180">
        <v>340</v>
      </c>
      <c r="M1180" t="s">
        <v>27</v>
      </c>
      <c r="N1180" t="s">
        <v>2987</v>
      </c>
      <c r="Q1180">
        <v>90</v>
      </c>
      <c r="R1180" t="s">
        <v>96</v>
      </c>
      <c r="S1180" t="s">
        <v>96</v>
      </c>
      <c r="T1180" t="str">
        <f>IF(Transcripts[[#This Row],[List?]]="Y", Transcripts[[#This Row],[RefSeq mRNA ID]]&amp;IF(Transcripts[[#This Row],[Preferred?]]="Y", " (Preferred)", ""), "")</f>
        <v/>
      </c>
      <c r="V1180" s="43" t="s">
        <v>18452</v>
      </c>
      <c r="W1180" s="43" t="e">
        <f t="array" ref="W1180">INDEX(Table6[#Data], MATCH(1, ISNUMBER(SEARCH(Transcripts[[#This Row],[RefSeq mRNA ID]], Table6['#name])), 0), 1)</f>
        <v>#N/A</v>
      </c>
      <c r="X1180" s="43"/>
      <c r="Y1180" s="43"/>
      <c r="Z1180" t="s">
        <v>5087</v>
      </c>
      <c r="AA1180" t="s">
        <v>5088</v>
      </c>
      <c r="AB1180">
        <v>1401</v>
      </c>
      <c r="AC1180" t="s">
        <v>5036</v>
      </c>
      <c r="AD1180" t="s">
        <v>27</v>
      </c>
      <c r="AE1180" t="s">
        <v>10757</v>
      </c>
    </row>
    <row r="1181" spans="8:31" hidden="1" x14ac:dyDescent="0.3">
      <c r="H1181" t="s">
        <v>2962</v>
      </c>
      <c r="I1181" t="s">
        <v>2963</v>
      </c>
      <c r="L1181">
        <v>2005</v>
      </c>
      <c r="M1181" t="s">
        <v>193</v>
      </c>
      <c r="N1181" t="s">
        <v>2964</v>
      </c>
      <c r="P1181" t="s">
        <v>98</v>
      </c>
      <c r="Q1181">
        <v>0</v>
      </c>
      <c r="R1181" t="s">
        <v>96</v>
      </c>
      <c r="S1181" t="s">
        <v>96</v>
      </c>
      <c r="T1181" t="str">
        <f>IF(Transcripts[[#This Row],[List?]]="Y", Transcripts[[#This Row],[RefSeq mRNA ID]]&amp;IF(Transcripts[[#This Row],[Preferred?]]="Y", " (Preferred)", ""), "")</f>
        <v/>
      </c>
      <c r="V1181" s="43" t="s">
        <v>18452</v>
      </c>
      <c r="W1181" s="43" t="e">
        <f t="array" ref="W1181">INDEX(Table6[#Data], MATCH(1, ISNUMBER(SEARCH(Transcripts[[#This Row],[RefSeq mRNA ID]], Table6['#name])), 0), 1)</f>
        <v>#N/A</v>
      </c>
      <c r="X1181" s="43"/>
      <c r="Y1181" s="43"/>
      <c r="Z1181" t="s">
        <v>5108</v>
      </c>
      <c r="AA1181" t="s">
        <v>5109</v>
      </c>
      <c r="AB1181">
        <v>798</v>
      </c>
      <c r="AC1181" t="s">
        <v>5036</v>
      </c>
      <c r="AD1181" t="s">
        <v>27</v>
      </c>
      <c r="AE1181" t="s">
        <v>10758</v>
      </c>
    </row>
    <row r="1182" spans="8:31" hidden="1" x14ac:dyDescent="0.3">
      <c r="H1182" t="s">
        <v>2962</v>
      </c>
      <c r="I1182" t="s">
        <v>2965</v>
      </c>
      <c r="L1182">
        <v>445</v>
      </c>
      <c r="M1182" t="s">
        <v>193</v>
      </c>
      <c r="N1182" t="s">
        <v>2966</v>
      </c>
      <c r="P1182" t="s">
        <v>98</v>
      </c>
      <c r="Q1182">
        <v>0</v>
      </c>
      <c r="R1182" t="s">
        <v>96</v>
      </c>
      <c r="S1182" t="s">
        <v>96</v>
      </c>
      <c r="T1182" t="str">
        <f>IF(Transcripts[[#This Row],[List?]]="Y", Transcripts[[#This Row],[RefSeq mRNA ID]]&amp;IF(Transcripts[[#This Row],[Preferred?]]="Y", " (Preferred)", ""), "")</f>
        <v/>
      </c>
      <c r="V1182" s="43" t="s">
        <v>18452</v>
      </c>
      <c r="W1182" s="43" t="e">
        <f t="array" ref="W1182">INDEX(Table6[#Data], MATCH(1, ISNUMBER(SEARCH(Transcripts[[#This Row],[RefSeq mRNA ID]], Table6['#name])), 0), 1)</f>
        <v>#N/A</v>
      </c>
      <c r="X1182" s="43"/>
      <c r="Y1182" s="43"/>
      <c r="Z1182" t="s">
        <v>5117</v>
      </c>
      <c r="AA1182" t="s">
        <v>5118</v>
      </c>
      <c r="AB1182">
        <v>150</v>
      </c>
      <c r="AC1182" t="s">
        <v>5036</v>
      </c>
      <c r="AD1182" t="s">
        <v>27</v>
      </c>
      <c r="AE1182" t="s">
        <v>10759</v>
      </c>
    </row>
    <row r="1183" spans="8:31" hidden="1" x14ac:dyDescent="0.3">
      <c r="H1183" t="s">
        <v>2962</v>
      </c>
      <c r="I1183" t="s">
        <v>2967</v>
      </c>
      <c r="L1183">
        <v>262</v>
      </c>
      <c r="M1183" t="s">
        <v>193</v>
      </c>
      <c r="N1183" t="s">
        <v>2968</v>
      </c>
      <c r="P1183" t="s">
        <v>98</v>
      </c>
      <c r="Q1183">
        <v>0</v>
      </c>
      <c r="R1183" t="s">
        <v>96</v>
      </c>
      <c r="S1183" t="s">
        <v>96</v>
      </c>
      <c r="T1183" t="str">
        <f>IF(Transcripts[[#This Row],[List?]]="Y", Transcripts[[#This Row],[RefSeq mRNA ID]]&amp;IF(Transcripts[[#This Row],[Preferred?]]="Y", " (Preferred)", ""), "")</f>
        <v/>
      </c>
      <c r="V1183" s="43" t="s">
        <v>18452</v>
      </c>
      <c r="W1183" s="43" t="e">
        <f t="array" ref="W1183">INDEX(Table6[#Data], MATCH(1, ISNUMBER(SEARCH(Transcripts[[#This Row],[RefSeq mRNA ID]], Table6['#name])), 0), 1)</f>
        <v>#N/A</v>
      </c>
      <c r="X1183" s="43"/>
      <c r="Y1183" s="43"/>
      <c r="Z1183" t="s">
        <v>5142</v>
      </c>
      <c r="AC1183" t="s">
        <v>5036</v>
      </c>
      <c r="AD1183" t="s">
        <v>27</v>
      </c>
      <c r="AE1183" t="s">
        <v>5142</v>
      </c>
    </row>
    <row r="1184" spans="8:31" hidden="1" x14ac:dyDescent="0.3">
      <c r="H1184" t="s">
        <v>20297</v>
      </c>
      <c r="I1184" t="s">
        <v>2999</v>
      </c>
      <c r="J1184" t="s">
        <v>3000</v>
      </c>
      <c r="K1184" t="s">
        <v>19372</v>
      </c>
      <c r="R1184" t="s">
        <v>95</v>
      </c>
      <c r="S1184" t="s">
        <v>95</v>
      </c>
      <c r="T1184" t="str">
        <f>IF(Transcripts[[#This Row],[List?]]="Y", Transcripts[[#This Row],[RefSeq mRNA ID]]&amp;IF(Transcripts[[#This Row],[Preferred?]]="Y", " (Preferred)", ""), "")</f>
        <v>NM_139076.2 (Preferred)</v>
      </c>
      <c r="V1184" s="43"/>
      <c r="W1184" s="43" t="e">
        <f t="array" ref="W1184">INDEX(Table6[#Data], MATCH(1, ISNUMBER(SEARCH(Transcripts[[#This Row],[RefSeq mRNA ID]], Table6['#name])), 0), 1)</f>
        <v>#N/A</v>
      </c>
      <c r="X1184" s="43"/>
      <c r="Y1184" s="43"/>
      <c r="Z1184" t="s">
        <v>5140</v>
      </c>
      <c r="AC1184" t="s">
        <v>5036</v>
      </c>
      <c r="AD1184" t="s">
        <v>27</v>
      </c>
      <c r="AE1184" t="s">
        <v>5140</v>
      </c>
    </row>
    <row r="1185" spans="8:31" hidden="1" x14ac:dyDescent="0.3">
      <c r="H1185" t="s">
        <v>2988</v>
      </c>
      <c r="I1185" t="s">
        <v>2999</v>
      </c>
      <c r="J1185" t="s">
        <v>3000</v>
      </c>
      <c r="K1185" t="s">
        <v>19372</v>
      </c>
      <c r="L1185">
        <v>2869</v>
      </c>
      <c r="M1185" t="s">
        <v>27</v>
      </c>
      <c r="N1185" t="s">
        <v>3001</v>
      </c>
      <c r="P1185" t="s">
        <v>3002</v>
      </c>
      <c r="Q1185">
        <v>1230</v>
      </c>
      <c r="R1185" t="s">
        <v>95</v>
      </c>
      <c r="S1185" t="s">
        <v>95</v>
      </c>
      <c r="T1185" t="str">
        <f>IF(Transcripts[[#This Row],[List?]]="Y", Transcripts[[#This Row],[RefSeq mRNA ID]]&amp;IF(Transcripts[[#This Row],[Preferred?]]="Y", " (Preferred)", ""), "")</f>
        <v>NM_139076.2 (Preferred)</v>
      </c>
      <c r="V1185" s="43" t="s">
        <v>18453</v>
      </c>
      <c r="W1185" s="43" t="e">
        <f t="array" ref="W1185">INDEX(Table6[#Data], MATCH(1, ISNUMBER(SEARCH(Transcripts[[#This Row],[RefSeq mRNA ID]], Table6['#name])), 0), 1)</f>
        <v>#N/A</v>
      </c>
      <c r="X1185" s="43"/>
      <c r="Y1185" s="43"/>
      <c r="Z1185" t="s">
        <v>5066</v>
      </c>
      <c r="AC1185" t="s">
        <v>5036</v>
      </c>
      <c r="AD1185" t="s">
        <v>27</v>
      </c>
      <c r="AE1185" t="s">
        <v>5066</v>
      </c>
    </row>
    <row r="1186" spans="8:31" hidden="1" x14ac:dyDescent="0.3">
      <c r="H1186" t="s">
        <v>2988</v>
      </c>
      <c r="I1186" t="s">
        <v>3003</v>
      </c>
      <c r="J1186" t="s">
        <v>3004</v>
      </c>
      <c r="L1186">
        <v>1869</v>
      </c>
      <c r="M1186" t="s">
        <v>27</v>
      </c>
      <c r="N1186" t="s">
        <v>3005</v>
      </c>
      <c r="Q1186">
        <v>1083</v>
      </c>
      <c r="R1186" t="s">
        <v>96</v>
      </c>
      <c r="S1186" t="s">
        <v>96</v>
      </c>
      <c r="T1186" t="str">
        <f>IF(Transcripts[[#This Row],[List?]]="Y", Transcripts[[#This Row],[RefSeq mRNA ID]]&amp;IF(Transcripts[[#This Row],[Preferred?]]="Y", " (Preferred)", ""), "")</f>
        <v/>
      </c>
      <c r="V1186" s="43" t="s">
        <v>18453</v>
      </c>
      <c r="W1186" s="43" t="e">
        <f t="array" ref="W1186">INDEX(Table6[#Data], MATCH(1, ISNUMBER(SEARCH(Transcripts[[#This Row],[RefSeq mRNA ID]], Table6['#name])), 0), 1)</f>
        <v>#N/A</v>
      </c>
      <c r="X1186" s="43"/>
      <c r="Y1186" s="43"/>
      <c r="Z1186" t="s">
        <v>5064</v>
      </c>
      <c r="AC1186" t="s">
        <v>5036</v>
      </c>
      <c r="AD1186" t="s">
        <v>27</v>
      </c>
      <c r="AE1186" t="s">
        <v>5064</v>
      </c>
    </row>
    <row r="1187" spans="8:31" hidden="1" x14ac:dyDescent="0.3">
      <c r="H1187" t="s">
        <v>2988</v>
      </c>
      <c r="I1187" t="s">
        <v>3006</v>
      </c>
      <c r="J1187" t="s">
        <v>3007</v>
      </c>
      <c r="L1187">
        <v>1730</v>
      </c>
      <c r="M1187" t="s">
        <v>27</v>
      </c>
      <c r="N1187" t="s">
        <v>3008</v>
      </c>
      <c r="Q1187">
        <v>249</v>
      </c>
      <c r="R1187" t="s">
        <v>96</v>
      </c>
      <c r="S1187" t="s">
        <v>96</v>
      </c>
      <c r="T1187" t="str">
        <f>IF(Transcripts[[#This Row],[List?]]="Y", Transcripts[[#This Row],[RefSeq mRNA ID]]&amp;IF(Transcripts[[#This Row],[Preferred?]]="Y", " (Preferred)", ""), "")</f>
        <v/>
      </c>
      <c r="V1187" s="43" t="s">
        <v>18453</v>
      </c>
      <c r="W1187" s="43" t="e">
        <f t="array" ref="W1187">INDEX(Table6[#Data], MATCH(1, ISNUMBER(SEARCH(Transcripts[[#This Row],[RefSeq mRNA ID]], Table6['#name])), 0), 1)</f>
        <v>#N/A</v>
      </c>
      <c r="X1187" s="43"/>
      <c r="Y1187" s="43"/>
      <c r="Z1187" t="s">
        <v>5068</v>
      </c>
      <c r="AC1187" t="s">
        <v>5036</v>
      </c>
      <c r="AD1187" t="s">
        <v>27</v>
      </c>
      <c r="AE1187" t="s">
        <v>5068</v>
      </c>
    </row>
    <row r="1188" spans="8:31" hidden="1" x14ac:dyDescent="0.3">
      <c r="H1188" t="s">
        <v>2988</v>
      </c>
      <c r="I1188" t="s">
        <v>2989</v>
      </c>
      <c r="J1188" t="s">
        <v>2990</v>
      </c>
      <c r="L1188">
        <v>2718</v>
      </c>
      <c r="M1188" t="s">
        <v>187</v>
      </c>
      <c r="N1188" t="s">
        <v>2991</v>
      </c>
      <c r="Q1188">
        <v>225</v>
      </c>
      <c r="R1188" t="s">
        <v>96</v>
      </c>
      <c r="S1188" t="s">
        <v>96</v>
      </c>
      <c r="T1188" t="str">
        <f>IF(Transcripts[[#This Row],[List?]]="Y", Transcripts[[#This Row],[RefSeq mRNA ID]]&amp;IF(Transcripts[[#This Row],[Preferred?]]="Y", " (Preferred)", ""), "")</f>
        <v/>
      </c>
      <c r="V1188" s="43" t="s">
        <v>18453</v>
      </c>
      <c r="W1188" s="43" t="e">
        <f t="array" ref="W1188">INDEX(Table6[#Data], MATCH(1, ISNUMBER(SEARCH(Transcripts[[#This Row],[RefSeq mRNA ID]], Table6['#name])), 0), 1)</f>
        <v>#N/A</v>
      </c>
      <c r="X1188" s="43"/>
      <c r="Y1188" s="43"/>
      <c r="Z1188" t="s">
        <v>5074</v>
      </c>
      <c r="AA1188" t="s">
        <v>5075</v>
      </c>
      <c r="AB1188">
        <v>1311</v>
      </c>
      <c r="AC1188" t="s">
        <v>5036</v>
      </c>
      <c r="AD1188" t="s">
        <v>27</v>
      </c>
      <c r="AE1188" t="s">
        <v>10760</v>
      </c>
    </row>
    <row r="1189" spans="8:31" hidden="1" x14ac:dyDescent="0.3">
      <c r="H1189" t="s">
        <v>2988</v>
      </c>
      <c r="I1189" t="s">
        <v>2992</v>
      </c>
      <c r="J1189" t="s">
        <v>2993</v>
      </c>
      <c r="L1189">
        <v>682</v>
      </c>
      <c r="M1189" t="s">
        <v>187</v>
      </c>
      <c r="N1189" t="s">
        <v>2994</v>
      </c>
      <c r="Q1189">
        <v>114</v>
      </c>
      <c r="R1189" t="s">
        <v>96</v>
      </c>
      <c r="S1189" t="s">
        <v>96</v>
      </c>
      <c r="T1189" t="str">
        <f>IF(Transcripts[[#This Row],[List?]]="Y", Transcripts[[#This Row],[RefSeq mRNA ID]]&amp;IF(Transcripts[[#This Row],[Preferred?]]="Y", " (Preferred)", ""), "")</f>
        <v/>
      </c>
      <c r="V1189" s="43" t="s">
        <v>18453</v>
      </c>
      <c r="W1189" s="43" t="e">
        <f t="array" ref="W1189">INDEX(Table6[#Data], MATCH(1, ISNUMBER(SEARCH(Transcripts[[#This Row],[RefSeq mRNA ID]], Table6['#name])), 0), 1)</f>
        <v>#N/A</v>
      </c>
      <c r="X1189" s="43"/>
      <c r="Y1189" s="43"/>
      <c r="Z1189" t="s">
        <v>5077</v>
      </c>
      <c r="AA1189" t="s">
        <v>5078</v>
      </c>
      <c r="AB1189">
        <v>966</v>
      </c>
      <c r="AC1189" t="s">
        <v>5036</v>
      </c>
      <c r="AD1189" t="s">
        <v>27</v>
      </c>
      <c r="AE1189" t="s">
        <v>10761</v>
      </c>
    </row>
    <row r="1190" spans="8:31" hidden="1" x14ac:dyDescent="0.3">
      <c r="H1190" t="s">
        <v>2988</v>
      </c>
      <c r="I1190" t="s">
        <v>2995</v>
      </c>
      <c r="L1190">
        <v>770</v>
      </c>
      <c r="M1190" t="s">
        <v>193</v>
      </c>
      <c r="N1190" t="s">
        <v>2996</v>
      </c>
      <c r="Q1190">
        <v>0</v>
      </c>
      <c r="R1190" t="s">
        <v>96</v>
      </c>
      <c r="S1190" t="s">
        <v>96</v>
      </c>
      <c r="T1190" t="str">
        <f>IF(Transcripts[[#This Row],[List?]]="Y", Transcripts[[#This Row],[RefSeq mRNA ID]]&amp;IF(Transcripts[[#This Row],[Preferred?]]="Y", " (Preferred)", ""), "")</f>
        <v/>
      </c>
      <c r="V1190" s="43" t="s">
        <v>18453</v>
      </c>
      <c r="W1190" s="43" t="e">
        <f t="array" ref="W1190">INDEX(Table6[#Data], MATCH(1, ISNUMBER(SEARCH(Transcripts[[#This Row],[RefSeq mRNA ID]], Table6['#name])), 0), 1)</f>
        <v>#N/A</v>
      </c>
      <c r="X1190" s="43"/>
      <c r="Y1190" s="43"/>
      <c r="Z1190" t="s">
        <v>5081</v>
      </c>
      <c r="AA1190" t="s">
        <v>5082</v>
      </c>
      <c r="AB1190">
        <v>891</v>
      </c>
      <c r="AC1190" t="s">
        <v>5036</v>
      </c>
      <c r="AD1190" t="s">
        <v>27</v>
      </c>
      <c r="AE1190" t="s">
        <v>10762</v>
      </c>
    </row>
    <row r="1191" spans="8:31" hidden="1" x14ac:dyDescent="0.3">
      <c r="H1191" t="s">
        <v>2988</v>
      </c>
      <c r="I1191" t="s">
        <v>2997</v>
      </c>
      <c r="L1191">
        <v>595</v>
      </c>
      <c r="M1191" t="s">
        <v>193</v>
      </c>
      <c r="N1191" t="s">
        <v>2998</v>
      </c>
      <c r="Q1191">
        <v>0</v>
      </c>
      <c r="R1191" t="s">
        <v>96</v>
      </c>
      <c r="S1191" t="s">
        <v>96</v>
      </c>
      <c r="T1191" t="str">
        <f>IF(Transcripts[[#This Row],[List?]]="Y", Transcripts[[#This Row],[RefSeq mRNA ID]]&amp;IF(Transcripts[[#This Row],[Preferred?]]="Y", " (Preferred)", ""), "")</f>
        <v/>
      </c>
      <c r="V1191" s="43" t="s">
        <v>18453</v>
      </c>
      <c r="W1191" s="43" t="e">
        <f t="array" ref="W1191">INDEX(Table6[#Data], MATCH(1, ISNUMBER(SEARCH(Transcripts[[#This Row],[RefSeq mRNA ID]], Table6['#name])), 0), 1)</f>
        <v>#N/A</v>
      </c>
      <c r="X1191" s="43"/>
      <c r="Y1191" s="43"/>
      <c r="Z1191" t="s">
        <v>5084</v>
      </c>
      <c r="AA1191" t="s">
        <v>5085</v>
      </c>
      <c r="AB1191">
        <v>813</v>
      </c>
      <c r="AC1191" t="s">
        <v>5036</v>
      </c>
      <c r="AD1191" t="s">
        <v>27</v>
      </c>
      <c r="AE1191" t="s">
        <v>10763</v>
      </c>
    </row>
    <row r="1192" spans="8:31" hidden="1" x14ac:dyDescent="0.3">
      <c r="H1192" t="s">
        <v>2988</v>
      </c>
      <c r="I1192" t="s">
        <v>3009</v>
      </c>
      <c r="L1192">
        <v>1898</v>
      </c>
      <c r="M1192" t="s">
        <v>210</v>
      </c>
      <c r="N1192" t="s">
        <v>3010</v>
      </c>
      <c r="Q1192">
        <v>0</v>
      </c>
      <c r="R1192" t="s">
        <v>96</v>
      </c>
      <c r="S1192" t="s">
        <v>96</v>
      </c>
      <c r="T1192" t="str">
        <f>IF(Transcripts[[#This Row],[List?]]="Y", Transcripts[[#This Row],[RefSeq mRNA ID]]&amp;IF(Transcripts[[#This Row],[Preferred?]]="Y", " (Preferred)", ""), "")</f>
        <v/>
      </c>
      <c r="V1192" s="43" t="s">
        <v>18453</v>
      </c>
      <c r="W1192" s="43" t="e">
        <f t="array" ref="W1192">INDEX(Table6[#Data], MATCH(1, ISNUMBER(SEARCH(Transcripts[[#This Row],[RefSeq mRNA ID]], Table6['#name])), 0), 1)</f>
        <v>#N/A</v>
      </c>
      <c r="X1192" s="43"/>
      <c r="Y1192" s="43"/>
      <c r="Z1192" t="s">
        <v>5093</v>
      </c>
      <c r="AA1192" t="s">
        <v>5094</v>
      </c>
      <c r="AB1192">
        <v>657</v>
      </c>
      <c r="AC1192" t="s">
        <v>5036</v>
      </c>
      <c r="AD1192" t="s">
        <v>27</v>
      </c>
      <c r="AE1192" t="s">
        <v>10764</v>
      </c>
    </row>
    <row r="1193" spans="8:31" hidden="1" x14ac:dyDescent="0.3">
      <c r="H1193" t="s">
        <v>3011</v>
      </c>
      <c r="I1193" t="s">
        <v>3012</v>
      </c>
      <c r="J1193" t="s">
        <v>3013</v>
      </c>
      <c r="K1193" t="s">
        <v>20299</v>
      </c>
      <c r="L1193">
        <v>5751</v>
      </c>
      <c r="M1193" t="s">
        <v>27</v>
      </c>
      <c r="N1193" t="s">
        <v>3014</v>
      </c>
      <c r="P1193" t="s">
        <v>3015</v>
      </c>
      <c r="Q1193">
        <v>1176</v>
      </c>
      <c r="R1193" t="s">
        <v>95</v>
      </c>
      <c r="S1193" t="s">
        <v>95</v>
      </c>
      <c r="T1193" t="str">
        <f>IF(Transcripts[[#This Row],[List?]]="Y", Transcripts[[#This Row],[RefSeq mRNA ID]]&amp;IF(Transcripts[[#This Row],[Preferred?]]="Y", " (Preferred)", ""), "")</f>
        <v>NM_017709.4 (Preferred)</v>
      </c>
      <c r="U1193" t="s">
        <v>20301</v>
      </c>
      <c r="V1193" s="43" t="s">
        <v>18454</v>
      </c>
      <c r="W1193" s="43" t="e">
        <f t="array" ref="W1193">INDEX(Table6[#Data], MATCH(1, ISNUMBER(SEARCH(Transcripts[[#This Row],[RefSeq mRNA ID]], Table6['#name])), 0), 1)</f>
        <v>#N/A</v>
      </c>
      <c r="X1193" s="43"/>
      <c r="Y1193" s="43"/>
      <c r="Z1193" t="s">
        <v>8108</v>
      </c>
      <c r="AA1193" t="s">
        <v>8109</v>
      </c>
      <c r="AB1193">
        <v>387</v>
      </c>
      <c r="AC1193" t="s">
        <v>8103</v>
      </c>
      <c r="AD1193" t="s">
        <v>27</v>
      </c>
      <c r="AE1193" t="s">
        <v>10765</v>
      </c>
    </row>
    <row r="1194" spans="8:31" hidden="1" x14ac:dyDescent="0.3">
      <c r="H1194" t="s">
        <v>20301</v>
      </c>
      <c r="I1194" t="s">
        <v>3012</v>
      </c>
      <c r="J1194" t="s">
        <v>3013</v>
      </c>
      <c r="K1194" t="s">
        <v>20299</v>
      </c>
      <c r="L1194">
        <v>5751</v>
      </c>
      <c r="M1194" t="s">
        <v>27</v>
      </c>
      <c r="N1194" t="s">
        <v>3014</v>
      </c>
      <c r="P1194" t="s">
        <v>3015</v>
      </c>
      <c r="Q1194">
        <v>1176</v>
      </c>
      <c r="R1194" t="s">
        <v>95</v>
      </c>
      <c r="S1194" t="s">
        <v>95</v>
      </c>
      <c r="T1194" t="str">
        <f>IF(Transcripts[[#This Row],[List?]]="Y", Transcripts[[#This Row],[RefSeq mRNA ID]]&amp;IF(Transcripts[[#This Row],[Preferred?]]="Y", " (Preferred)", ""), "")</f>
        <v>NM_017709.4 (Preferred)</v>
      </c>
      <c r="U1194" t="s">
        <v>3011</v>
      </c>
      <c r="V1194" s="43" t="s">
        <v>18454</v>
      </c>
      <c r="W1194" s="43" t="e">
        <f t="array" ref="W1194">INDEX(Table6[#Data], MATCH(1, ISNUMBER(SEARCH(Transcripts[[#This Row],[RefSeq mRNA ID]], Table6['#name])), 0), 1)</f>
        <v>#N/A</v>
      </c>
      <c r="X1194" s="43"/>
      <c r="Y1194" s="43"/>
      <c r="Z1194" t="s">
        <v>8113</v>
      </c>
      <c r="AA1194" t="s">
        <v>8114</v>
      </c>
      <c r="AB1194">
        <v>378</v>
      </c>
      <c r="AC1194" t="s">
        <v>8103</v>
      </c>
      <c r="AD1194" t="s">
        <v>27</v>
      </c>
      <c r="AE1194" t="s">
        <v>10766</v>
      </c>
    </row>
    <row r="1195" spans="8:31" hidden="1" x14ac:dyDescent="0.3">
      <c r="H1195" t="s">
        <v>3016</v>
      </c>
      <c r="I1195" t="s">
        <v>3017</v>
      </c>
      <c r="J1195" t="s">
        <v>3018</v>
      </c>
      <c r="K1195" t="s">
        <v>19374</v>
      </c>
      <c r="L1195">
        <v>2579</v>
      </c>
      <c r="M1195" t="s">
        <v>27</v>
      </c>
      <c r="N1195" t="s">
        <v>3019</v>
      </c>
      <c r="P1195" t="s">
        <v>3020</v>
      </c>
      <c r="Q1195">
        <v>2376</v>
      </c>
      <c r="R1195" t="s">
        <v>95</v>
      </c>
      <c r="S1195" t="s">
        <v>95</v>
      </c>
      <c r="T1195" t="str">
        <f>IF(Transcripts[[#This Row],[List?]]="Y", Transcripts[[#This Row],[RefSeq mRNA ID]]&amp;IF(Transcripts[[#This Row],[Preferred?]]="Y", " (Preferred)", ""), "")</f>
        <v>NM_203408.3 (Preferred)</v>
      </c>
      <c r="V1195" s="43" t="s">
        <v>18455</v>
      </c>
      <c r="W1195" s="43" t="e">
        <f t="array" ref="W1195">INDEX(Table6[#Data], MATCH(1, ISNUMBER(SEARCH(Transcripts[[#This Row],[RefSeq mRNA ID]], Table6['#name])), 0), 1)</f>
        <v>#N/A</v>
      </c>
      <c r="X1195" s="43"/>
      <c r="Y1195" s="43"/>
      <c r="Z1195" t="s">
        <v>8104</v>
      </c>
      <c r="AC1195" t="s">
        <v>8103</v>
      </c>
      <c r="AD1195" t="s">
        <v>27</v>
      </c>
      <c r="AE1195" t="s">
        <v>8104</v>
      </c>
    </row>
    <row r="1196" spans="8:31" hidden="1" x14ac:dyDescent="0.3">
      <c r="H1196" t="s">
        <v>3021</v>
      </c>
      <c r="I1196" t="s">
        <v>3060</v>
      </c>
      <c r="J1196" t="s">
        <v>3061</v>
      </c>
      <c r="K1196" t="s">
        <v>20597</v>
      </c>
      <c r="L1196">
        <v>5451</v>
      </c>
      <c r="M1196" t="s">
        <v>27</v>
      </c>
      <c r="N1196" t="s">
        <v>3062</v>
      </c>
      <c r="O1196" t="s">
        <v>3063</v>
      </c>
      <c r="P1196" t="s">
        <v>3064</v>
      </c>
      <c r="Q1196">
        <v>4368</v>
      </c>
      <c r="R1196" t="s">
        <v>95</v>
      </c>
      <c r="S1196" t="s">
        <v>95</v>
      </c>
      <c r="T1196" t="str">
        <f>IF(Transcripts[[#This Row],[List?]]="Y", Transcripts[[#This Row],[RefSeq mRNA ID]]&amp;IF(Transcripts[[#This Row],[Preferred?]]="Y", " (Preferred)", ""), "")</f>
        <v>NM_000135.3 (Preferred)</v>
      </c>
      <c r="V1196" s="43" t="s">
        <v>18456</v>
      </c>
      <c r="W1196" s="43" t="e">
        <f t="array" ref="W1196">INDEX(Table6[#Data], MATCH(1, ISNUMBER(SEARCH(Transcripts[[#This Row],[RefSeq mRNA ID]], Table6['#name])), 0), 1)</f>
        <v>#N/A</v>
      </c>
      <c r="X1196" s="43"/>
      <c r="Y1196" s="43"/>
      <c r="Z1196" t="s">
        <v>8106</v>
      </c>
      <c r="AC1196" t="s">
        <v>8103</v>
      </c>
      <c r="AD1196" t="s">
        <v>27</v>
      </c>
      <c r="AE1196" t="s">
        <v>8106</v>
      </c>
    </row>
    <row r="1197" spans="8:31" hidden="1" x14ac:dyDescent="0.3">
      <c r="H1197" t="s">
        <v>3021</v>
      </c>
      <c r="I1197" t="s">
        <v>3065</v>
      </c>
      <c r="J1197" t="s">
        <v>3066</v>
      </c>
      <c r="K1197" t="s">
        <v>20302</v>
      </c>
      <c r="L1197">
        <v>4601</v>
      </c>
      <c r="M1197" t="s">
        <v>27</v>
      </c>
      <c r="N1197" t="s">
        <v>3067</v>
      </c>
      <c r="P1197" t="s">
        <v>3068</v>
      </c>
      <c r="Q1197">
        <v>4275</v>
      </c>
      <c r="R1197" t="s">
        <v>96</v>
      </c>
      <c r="S1197" t="s">
        <v>95</v>
      </c>
      <c r="T1197" t="str">
        <f>IF(Transcripts[[#This Row],[List?]]="Y", Transcripts[[#This Row],[RefSeq mRNA ID]]&amp;IF(Transcripts[[#This Row],[Preferred?]]="Y", " (Preferred)", ""), "")</f>
        <v>NM_001286167.2</v>
      </c>
      <c r="V1197" s="43" t="s">
        <v>18456</v>
      </c>
      <c r="W1197" s="43" t="e">
        <f t="array" ref="W1197">INDEX(Table6[#Data], MATCH(1, ISNUMBER(SEARCH(Transcripts[[#This Row],[RefSeq mRNA ID]], Table6['#name])), 0), 1)</f>
        <v>#N/A</v>
      </c>
      <c r="X1197" s="43"/>
      <c r="Y1197" s="43"/>
      <c r="Z1197" t="s">
        <v>8117</v>
      </c>
      <c r="AA1197" t="s">
        <v>8118</v>
      </c>
      <c r="AB1197">
        <v>231</v>
      </c>
      <c r="AC1197" t="s">
        <v>8103</v>
      </c>
      <c r="AD1197" t="s">
        <v>27</v>
      </c>
      <c r="AE1197" t="s">
        <v>10767</v>
      </c>
    </row>
    <row r="1198" spans="8:31" hidden="1" x14ac:dyDescent="0.3">
      <c r="H1198" t="s">
        <v>3021</v>
      </c>
      <c r="I1198" t="s">
        <v>3069</v>
      </c>
      <c r="J1198" t="s">
        <v>3070</v>
      </c>
      <c r="L1198">
        <v>1694</v>
      </c>
      <c r="M1198" t="s">
        <v>27</v>
      </c>
      <c r="N1198" t="s">
        <v>3071</v>
      </c>
      <c r="Q1198">
        <v>951</v>
      </c>
      <c r="R1198" t="s">
        <v>96</v>
      </c>
      <c r="S1198" t="s">
        <v>96</v>
      </c>
      <c r="T1198" t="str">
        <f>IF(Transcripts[[#This Row],[List?]]="Y", Transcripts[[#This Row],[RefSeq mRNA ID]]&amp;IF(Transcripts[[#This Row],[Preferred?]]="Y", " (Preferred)", ""), "")</f>
        <v/>
      </c>
      <c r="V1198" s="43" t="s">
        <v>18456</v>
      </c>
      <c r="W1198" s="43" t="e">
        <f t="array" ref="W1198">INDEX(Table6[#Data], MATCH(1, ISNUMBER(SEARCH(Transcripts[[#This Row],[RefSeq mRNA ID]], Table6['#name])), 0), 1)</f>
        <v>#N/A</v>
      </c>
      <c r="X1198" s="43"/>
      <c r="Y1198" s="43"/>
      <c r="Z1198" t="s">
        <v>390</v>
      </c>
      <c r="AA1198" t="s">
        <v>391</v>
      </c>
      <c r="AB1198">
        <v>640</v>
      </c>
      <c r="AC1198" t="s">
        <v>117</v>
      </c>
      <c r="AD1198" t="s">
        <v>27</v>
      </c>
      <c r="AE1198" t="s">
        <v>10768</v>
      </c>
    </row>
    <row r="1199" spans="8:31" hidden="1" x14ac:dyDescent="0.3">
      <c r="H1199" t="s">
        <v>3021</v>
      </c>
      <c r="I1199" t="s">
        <v>3076</v>
      </c>
      <c r="J1199" t="s">
        <v>3077</v>
      </c>
      <c r="L1199">
        <v>1088</v>
      </c>
      <c r="M1199" t="s">
        <v>27</v>
      </c>
      <c r="N1199" t="s">
        <v>3078</v>
      </c>
      <c r="Q1199">
        <v>909</v>
      </c>
      <c r="R1199" t="s">
        <v>96</v>
      </c>
      <c r="S1199" t="s">
        <v>96</v>
      </c>
      <c r="T1199" t="str">
        <f>IF(Transcripts[[#This Row],[List?]]="Y", Transcripts[[#This Row],[RefSeq mRNA ID]]&amp;IF(Transcripts[[#This Row],[Preferred?]]="Y", " (Preferred)", ""), "")</f>
        <v/>
      </c>
      <c r="V1199" s="43" t="s">
        <v>18456</v>
      </c>
      <c r="W1199" s="43" t="e">
        <f t="array" ref="W1199">INDEX(Table6[#Data], MATCH(1, ISNUMBER(SEARCH(Transcripts[[#This Row],[RefSeq mRNA ID]], Table6['#name])), 0), 1)</f>
        <v>#N/A</v>
      </c>
      <c r="X1199" s="43"/>
      <c r="Y1199" s="43"/>
      <c r="Z1199" t="s">
        <v>380</v>
      </c>
      <c r="AA1199" t="s">
        <v>381</v>
      </c>
      <c r="AB1199">
        <v>5133</v>
      </c>
      <c r="AC1199" t="s">
        <v>117</v>
      </c>
      <c r="AD1199" t="s">
        <v>27</v>
      </c>
      <c r="AE1199" t="s">
        <v>10769</v>
      </c>
    </row>
    <row r="1200" spans="8:31" hidden="1" x14ac:dyDescent="0.3">
      <c r="H1200" t="s">
        <v>3021</v>
      </c>
      <c r="I1200" t="s">
        <v>3072</v>
      </c>
      <c r="J1200" t="s">
        <v>3073</v>
      </c>
      <c r="K1200" t="s">
        <v>20303</v>
      </c>
      <c r="L1200">
        <v>1641</v>
      </c>
      <c r="M1200" t="s">
        <v>27</v>
      </c>
      <c r="N1200" t="s">
        <v>3074</v>
      </c>
      <c r="P1200" t="s">
        <v>3075</v>
      </c>
      <c r="Q1200">
        <v>894</v>
      </c>
      <c r="R1200" t="s">
        <v>96</v>
      </c>
      <c r="S1200" t="s">
        <v>95</v>
      </c>
      <c r="T1200" t="str">
        <f>IF(Transcripts[[#This Row],[List?]]="Y", Transcripts[[#This Row],[RefSeq mRNA ID]]&amp;IF(Transcripts[[#This Row],[Preferred?]]="Y", " (Preferred)", ""), "")</f>
        <v>NM_001018112.2</v>
      </c>
      <c r="V1200" s="43" t="s">
        <v>18456</v>
      </c>
      <c r="W1200" s="43" t="e">
        <f t="array" ref="W1200">INDEX(Table6[#Data], MATCH(1, ISNUMBER(SEARCH(Transcripts[[#This Row],[RefSeq mRNA ID]], Table6['#name])), 0), 1)</f>
        <v>#N/A</v>
      </c>
      <c r="X1200" s="43"/>
      <c r="Y1200" s="43"/>
      <c r="Z1200" t="s">
        <v>376</v>
      </c>
      <c r="AC1200" t="s">
        <v>117</v>
      </c>
      <c r="AD1200" t="s">
        <v>27</v>
      </c>
      <c r="AE1200" t="s">
        <v>376</v>
      </c>
    </row>
    <row r="1201" spans="8:31" hidden="1" x14ac:dyDescent="0.3">
      <c r="H1201" t="s">
        <v>3021</v>
      </c>
      <c r="I1201" t="s">
        <v>3079</v>
      </c>
      <c r="J1201" t="s">
        <v>3080</v>
      </c>
      <c r="K1201" t="s">
        <v>20304</v>
      </c>
      <c r="L1201">
        <v>1000</v>
      </c>
      <c r="M1201" t="s">
        <v>27</v>
      </c>
      <c r="N1201" t="s">
        <v>3081</v>
      </c>
      <c r="Q1201">
        <v>798</v>
      </c>
      <c r="R1201" t="s">
        <v>96</v>
      </c>
      <c r="S1201" t="s">
        <v>95</v>
      </c>
      <c r="T1201" t="str">
        <f>IF(Transcripts[[#This Row],[List?]]="Y", Transcripts[[#This Row],[RefSeq mRNA ID]]&amp;IF(Transcripts[[#This Row],[Preferred?]]="Y", " (Preferred)", ""), "")</f>
        <v>NM_001351830.1</v>
      </c>
      <c r="V1201" s="43" t="s">
        <v>18456</v>
      </c>
      <c r="W1201" s="43" t="e">
        <f t="array" ref="W1201">INDEX(Table6[#Data], MATCH(1, ISNUMBER(SEARCH(Transcripts[[#This Row],[RefSeq mRNA ID]], Table6['#name])), 0), 1)</f>
        <v>#N/A</v>
      </c>
      <c r="X1201" s="43"/>
      <c r="Y1201" s="43"/>
      <c r="Z1201" t="s">
        <v>378</v>
      </c>
      <c r="AC1201" t="s">
        <v>117</v>
      </c>
      <c r="AD1201" t="s">
        <v>27</v>
      </c>
      <c r="AE1201" t="s">
        <v>378</v>
      </c>
    </row>
    <row r="1202" spans="8:31" hidden="1" x14ac:dyDescent="0.3">
      <c r="H1202" t="s">
        <v>3021</v>
      </c>
      <c r="I1202" t="s">
        <v>3082</v>
      </c>
      <c r="J1202" t="s">
        <v>3083</v>
      </c>
      <c r="L1202">
        <v>732</v>
      </c>
      <c r="M1202" t="s">
        <v>27</v>
      </c>
      <c r="N1202" t="s">
        <v>3084</v>
      </c>
      <c r="Q1202">
        <v>722</v>
      </c>
      <c r="R1202" t="s">
        <v>96</v>
      </c>
      <c r="S1202" t="s">
        <v>96</v>
      </c>
      <c r="T1202" t="str">
        <f>IF(Transcripts[[#This Row],[List?]]="Y", Transcripts[[#This Row],[RefSeq mRNA ID]]&amp;IF(Transcripts[[#This Row],[Preferred?]]="Y", " (Preferred)", ""), "")</f>
        <v/>
      </c>
      <c r="V1202" s="43" t="s">
        <v>18456</v>
      </c>
      <c r="W1202" s="43" t="e">
        <f t="array" ref="W1202">INDEX(Table6[#Data], MATCH(1, ISNUMBER(SEARCH(Transcripts[[#This Row],[RefSeq mRNA ID]], Table6['#name])), 0), 1)</f>
        <v>#N/A</v>
      </c>
      <c r="X1202" s="43"/>
      <c r="Y1202" s="43"/>
      <c r="Z1202" t="s">
        <v>374</v>
      </c>
      <c r="AC1202" t="s">
        <v>117</v>
      </c>
      <c r="AD1202" t="s">
        <v>27</v>
      </c>
      <c r="AE1202" t="s">
        <v>374</v>
      </c>
    </row>
    <row r="1203" spans="8:31" hidden="1" x14ac:dyDescent="0.3">
      <c r="H1203" t="s">
        <v>3021</v>
      </c>
      <c r="I1203" t="s">
        <v>3085</v>
      </c>
      <c r="J1203" t="s">
        <v>3086</v>
      </c>
      <c r="L1203">
        <v>713</v>
      </c>
      <c r="M1203" t="s">
        <v>27</v>
      </c>
      <c r="N1203" t="s">
        <v>3087</v>
      </c>
      <c r="Q1203">
        <v>645</v>
      </c>
      <c r="R1203" t="s">
        <v>96</v>
      </c>
      <c r="S1203" t="s">
        <v>96</v>
      </c>
      <c r="T1203" t="str">
        <f>IF(Transcripts[[#This Row],[List?]]="Y", Transcripts[[#This Row],[RefSeq mRNA ID]]&amp;IF(Transcripts[[#This Row],[Preferred?]]="Y", " (Preferred)", ""), "")</f>
        <v/>
      </c>
      <c r="V1203" s="43" t="s">
        <v>18456</v>
      </c>
      <c r="W1203" s="43" t="e">
        <f t="array" ref="W1203">INDEX(Table6[#Data], MATCH(1, ISNUMBER(SEARCH(Transcripts[[#This Row],[RefSeq mRNA ID]], Table6['#name])), 0), 1)</f>
        <v>#N/A</v>
      </c>
      <c r="X1203" s="43"/>
      <c r="Y1203" s="43"/>
      <c r="Z1203" t="s">
        <v>384</v>
      </c>
      <c r="AA1203" t="s">
        <v>385</v>
      </c>
      <c r="AB1203">
        <v>5181</v>
      </c>
      <c r="AC1203" t="s">
        <v>117</v>
      </c>
      <c r="AD1203" t="s">
        <v>27</v>
      </c>
      <c r="AE1203" t="s">
        <v>10770</v>
      </c>
    </row>
    <row r="1204" spans="8:31" hidden="1" x14ac:dyDescent="0.3">
      <c r="H1204" t="s">
        <v>3021</v>
      </c>
      <c r="I1204" t="s">
        <v>3028</v>
      </c>
      <c r="J1204" t="s">
        <v>3029</v>
      </c>
      <c r="L1204">
        <v>812</v>
      </c>
      <c r="M1204" t="s">
        <v>187</v>
      </c>
      <c r="N1204" t="s">
        <v>3030</v>
      </c>
      <c r="Q1204">
        <v>633</v>
      </c>
      <c r="R1204" t="s">
        <v>96</v>
      </c>
      <c r="S1204" t="s">
        <v>96</v>
      </c>
      <c r="T1204" t="str">
        <f>IF(Transcripts[[#This Row],[List?]]="Y", Transcripts[[#This Row],[RefSeq mRNA ID]]&amp;IF(Transcripts[[#This Row],[Preferred?]]="Y", " (Preferred)", ""), "")</f>
        <v/>
      </c>
      <c r="V1204" s="43" t="s">
        <v>18456</v>
      </c>
      <c r="W1204" s="43" t="e">
        <f t="array" ref="W1204">INDEX(Table6[#Data], MATCH(1, ISNUMBER(SEARCH(Transcripts[[#This Row],[RefSeq mRNA ID]], Table6['#name])), 0), 1)</f>
        <v>#N/A</v>
      </c>
      <c r="X1204" s="43"/>
      <c r="Y1204" s="43"/>
      <c r="Z1204" t="s">
        <v>387</v>
      </c>
      <c r="AA1204" t="s">
        <v>388</v>
      </c>
      <c r="AB1204">
        <v>3804</v>
      </c>
      <c r="AC1204" t="s">
        <v>117</v>
      </c>
      <c r="AD1204" t="s">
        <v>27</v>
      </c>
      <c r="AE1204" t="s">
        <v>10771</v>
      </c>
    </row>
    <row r="1205" spans="8:31" hidden="1" x14ac:dyDescent="0.3">
      <c r="H1205" t="s">
        <v>3021</v>
      </c>
      <c r="I1205" t="s">
        <v>3088</v>
      </c>
      <c r="J1205" t="s">
        <v>3089</v>
      </c>
      <c r="L1205">
        <v>696</v>
      </c>
      <c r="M1205" t="s">
        <v>27</v>
      </c>
      <c r="N1205" t="s">
        <v>3090</v>
      </c>
      <c r="Q1205">
        <v>588</v>
      </c>
      <c r="R1205" t="s">
        <v>96</v>
      </c>
      <c r="S1205" t="s">
        <v>96</v>
      </c>
      <c r="T1205" t="str">
        <f>IF(Transcripts[[#This Row],[List?]]="Y", Transcripts[[#This Row],[RefSeq mRNA ID]]&amp;IF(Transcripts[[#This Row],[Preferred?]]="Y", " (Preferred)", ""), "")</f>
        <v/>
      </c>
      <c r="V1205" s="43" t="s">
        <v>18456</v>
      </c>
      <c r="W1205" s="43" t="e">
        <f t="array" ref="W1205">INDEX(Table6[#Data], MATCH(1, ISNUMBER(SEARCH(Transcripts[[#This Row],[RefSeq mRNA ID]], Table6['#name])), 0), 1)</f>
        <v>#N/A</v>
      </c>
      <c r="X1205" s="43"/>
      <c r="Y1205" s="43"/>
      <c r="Z1205" t="s">
        <v>2567</v>
      </c>
      <c r="AC1205" t="s">
        <v>2564</v>
      </c>
      <c r="AD1205" t="s">
        <v>27</v>
      </c>
      <c r="AE1205" t="s">
        <v>2567</v>
      </c>
    </row>
    <row r="1206" spans="8:31" hidden="1" x14ac:dyDescent="0.3">
      <c r="H1206" t="s">
        <v>3021</v>
      </c>
      <c r="I1206" t="s">
        <v>3031</v>
      </c>
      <c r="J1206" t="s">
        <v>3032</v>
      </c>
      <c r="L1206">
        <v>762</v>
      </c>
      <c r="M1206" t="s">
        <v>187</v>
      </c>
      <c r="N1206" t="s">
        <v>3033</v>
      </c>
      <c r="Q1206">
        <v>548</v>
      </c>
      <c r="R1206" t="s">
        <v>96</v>
      </c>
      <c r="S1206" t="s">
        <v>96</v>
      </c>
      <c r="T1206" t="str">
        <f>IF(Transcripts[[#This Row],[List?]]="Y", Transcripts[[#This Row],[RefSeq mRNA ID]]&amp;IF(Transcripts[[#This Row],[Preferred?]]="Y", " (Preferred)", ""), "")</f>
        <v/>
      </c>
      <c r="V1206" s="43" t="s">
        <v>18456</v>
      </c>
      <c r="W1206" s="43" t="e">
        <f t="array" ref="W1206">INDEX(Table6[#Data], MATCH(1, ISNUMBER(SEARCH(Transcripts[[#This Row],[RefSeq mRNA ID]], Table6['#name])), 0), 1)</f>
        <v>#N/A</v>
      </c>
      <c r="X1206" s="43"/>
      <c r="Y1206" s="43"/>
      <c r="Z1206" t="s">
        <v>2577</v>
      </c>
      <c r="AA1206" t="s">
        <v>2578</v>
      </c>
      <c r="AB1206">
        <v>779</v>
      </c>
      <c r="AC1206" t="s">
        <v>2564</v>
      </c>
      <c r="AD1206" t="s">
        <v>27</v>
      </c>
      <c r="AE1206" t="s">
        <v>10772</v>
      </c>
    </row>
    <row r="1207" spans="8:31" hidden="1" x14ac:dyDescent="0.3">
      <c r="H1207" t="s">
        <v>3021</v>
      </c>
      <c r="I1207" t="s">
        <v>3034</v>
      </c>
      <c r="J1207" t="s">
        <v>3035</v>
      </c>
      <c r="L1207">
        <v>727</v>
      </c>
      <c r="M1207" t="s">
        <v>187</v>
      </c>
      <c r="N1207" t="s">
        <v>3036</v>
      </c>
      <c r="Q1207">
        <v>505</v>
      </c>
      <c r="R1207" t="s">
        <v>96</v>
      </c>
      <c r="S1207" t="s">
        <v>96</v>
      </c>
      <c r="T1207" t="str">
        <f>IF(Transcripts[[#This Row],[List?]]="Y", Transcripts[[#This Row],[RefSeq mRNA ID]]&amp;IF(Transcripts[[#This Row],[Preferred?]]="Y", " (Preferred)", ""), "")</f>
        <v/>
      </c>
      <c r="V1207" s="43" t="s">
        <v>18456</v>
      </c>
      <c r="W1207" s="43" t="e">
        <f t="array" ref="W1207">INDEX(Table6[#Data], MATCH(1, ISNUMBER(SEARCH(Transcripts[[#This Row],[RefSeq mRNA ID]], Table6['#name])), 0), 1)</f>
        <v>#N/A</v>
      </c>
      <c r="X1207" s="43"/>
      <c r="Y1207" s="43"/>
      <c r="Z1207" t="s">
        <v>2573</v>
      </c>
      <c r="AA1207" t="s">
        <v>2574</v>
      </c>
      <c r="AB1207">
        <v>2613</v>
      </c>
      <c r="AC1207" t="s">
        <v>2564</v>
      </c>
      <c r="AD1207" t="s">
        <v>27</v>
      </c>
      <c r="AE1207" t="s">
        <v>10773</v>
      </c>
    </row>
    <row r="1208" spans="8:31" hidden="1" x14ac:dyDescent="0.3">
      <c r="H1208" t="s">
        <v>3021</v>
      </c>
      <c r="I1208" t="s">
        <v>3025</v>
      </c>
      <c r="J1208" t="s">
        <v>3026</v>
      </c>
      <c r="L1208">
        <v>860</v>
      </c>
      <c r="M1208" t="s">
        <v>187</v>
      </c>
      <c r="N1208" t="s">
        <v>3027</v>
      </c>
      <c r="Q1208">
        <v>477</v>
      </c>
      <c r="R1208" t="s">
        <v>96</v>
      </c>
      <c r="S1208" t="s">
        <v>96</v>
      </c>
      <c r="T1208" t="str">
        <f>IF(Transcripts[[#This Row],[List?]]="Y", Transcripts[[#This Row],[RefSeq mRNA ID]]&amp;IF(Transcripts[[#This Row],[Preferred?]]="Y", " (Preferred)", ""), "")</f>
        <v/>
      </c>
      <c r="V1208" s="43" t="s">
        <v>18456</v>
      </c>
      <c r="W1208" s="43" t="e">
        <f t="array" ref="W1208">INDEX(Table6[#Data], MATCH(1, ISNUMBER(SEARCH(Transcripts[[#This Row],[RefSeq mRNA ID]], Table6['#name])), 0), 1)</f>
        <v>#N/A</v>
      </c>
      <c r="X1208" s="43"/>
      <c r="Y1208" s="43"/>
      <c r="Z1208" t="s">
        <v>2565</v>
      </c>
      <c r="AC1208" t="s">
        <v>2564</v>
      </c>
      <c r="AD1208" t="s">
        <v>27</v>
      </c>
      <c r="AE1208" t="s">
        <v>2565</v>
      </c>
    </row>
    <row r="1209" spans="8:31" hidden="1" x14ac:dyDescent="0.3">
      <c r="H1209" t="s">
        <v>3021</v>
      </c>
      <c r="I1209" t="s">
        <v>3091</v>
      </c>
      <c r="J1209" t="s">
        <v>3092</v>
      </c>
      <c r="L1209">
        <v>460</v>
      </c>
      <c r="M1209" t="s">
        <v>27</v>
      </c>
      <c r="N1209" t="s">
        <v>3093</v>
      </c>
      <c r="Q1209">
        <v>460</v>
      </c>
      <c r="R1209" t="s">
        <v>96</v>
      </c>
      <c r="S1209" t="s">
        <v>96</v>
      </c>
      <c r="T1209" t="str">
        <f>IF(Transcripts[[#This Row],[List?]]="Y", Transcripts[[#This Row],[RefSeq mRNA ID]]&amp;IF(Transcripts[[#This Row],[Preferred?]]="Y", " (Preferred)", ""), "")</f>
        <v/>
      </c>
      <c r="V1209" s="43" t="s">
        <v>18456</v>
      </c>
      <c r="W1209" s="43" t="e">
        <f t="array" ref="W1209">INDEX(Table6[#Data], MATCH(1, ISNUMBER(SEARCH(Transcripts[[#This Row],[RefSeq mRNA ID]], Table6['#name])), 0), 1)</f>
        <v>#N/A</v>
      </c>
      <c r="X1209" s="43"/>
      <c r="Y1209" s="43"/>
      <c r="Z1209" t="s">
        <v>2569</v>
      </c>
      <c r="AC1209" t="s">
        <v>2564</v>
      </c>
      <c r="AD1209" t="s">
        <v>27</v>
      </c>
      <c r="AE1209" t="s">
        <v>2569</v>
      </c>
    </row>
    <row r="1210" spans="8:31" hidden="1" x14ac:dyDescent="0.3">
      <c r="H1210" t="s">
        <v>3021</v>
      </c>
      <c r="I1210" t="s">
        <v>3040</v>
      </c>
      <c r="J1210" t="s">
        <v>3041</v>
      </c>
      <c r="L1210">
        <v>618</v>
      </c>
      <c r="M1210" t="s">
        <v>187</v>
      </c>
      <c r="N1210" t="s">
        <v>3042</v>
      </c>
      <c r="Q1210">
        <v>377</v>
      </c>
      <c r="R1210" t="s">
        <v>96</v>
      </c>
      <c r="S1210" t="s">
        <v>96</v>
      </c>
      <c r="T1210" t="str">
        <f>IF(Transcripts[[#This Row],[List?]]="Y", Transcripts[[#This Row],[RefSeq mRNA ID]]&amp;IF(Transcripts[[#This Row],[Preferred?]]="Y", " (Preferred)", ""), "")</f>
        <v/>
      </c>
      <c r="V1210" s="43" t="s">
        <v>18456</v>
      </c>
      <c r="W1210" s="43" t="e">
        <f t="array" ref="W1210">INDEX(Table6[#Data], MATCH(1, ISNUMBER(SEARCH(Transcripts[[#This Row],[RefSeq mRNA ID]], Table6['#name])), 0), 1)</f>
        <v>#N/A</v>
      </c>
      <c r="X1210" s="43"/>
      <c r="Y1210" s="43"/>
      <c r="Z1210" t="s">
        <v>2586</v>
      </c>
      <c r="AC1210" t="s">
        <v>2564</v>
      </c>
      <c r="AD1210" t="s">
        <v>27</v>
      </c>
      <c r="AE1210" t="s">
        <v>2586</v>
      </c>
    </row>
    <row r="1211" spans="8:31" hidden="1" x14ac:dyDescent="0.3">
      <c r="H1211" t="s">
        <v>3021</v>
      </c>
      <c r="I1211" t="s">
        <v>3046</v>
      </c>
      <c r="J1211" t="s">
        <v>3047</v>
      </c>
      <c r="L1211">
        <v>571</v>
      </c>
      <c r="M1211" t="s">
        <v>187</v>
      </c>
      <c r="N1211" t="s">
        <v>3048</v>
      </c>
      <c r="Q1211">
        <v>345</v>
      </c>
      <c r="R1211" t="s">
        <v>96</v>
      </c>
      <c r="S1211" t="s">
        <v>96</v>
      </c>
      <c r="T1211" t="str">
        <f>IF(Transcripts[[#This Row],[List?]]="Y", Transcripts[[#This Row],[RefSeq mRNA ID]]&amp;IF(Transcripts[[#This Row],[Preferred?]]="Y", " (Preferred)", ""), "")</f>
        <v/>
      </c>
      <c r="V1211" s="43" t="s">
        <v>18456</v>
      </c>
      <c r="W1211" s="43" t="e">
        <f t="array" ref="W1211">INDEX(Table6[#Data], MATCH(1, ISNUMBER(SEARCH(Transcripts[[#This Row],[RefSeq mRNA ID]], Table6['#name])), 0), 1)</f>
        <v>#N/A</v>
      </c>
      <c r="X1211" s="43"/>
      <c r="Y1211" s="43"/>
      <c r="Z1211" t="s">
        <v>2584</v>
      </c>
      <c r="AC1211" t="s">
        <v>2564</v>
      </c>
      <c r="AD1211" t="s">
        <v>27</v>
      </c>
      <c r="AE1211" t="s">
        <v>2584</v>
      </c>
    </row>
    <row r="1212" spans="8:31" hidden="1" x14ac:dyDescent="0.3">
      <c r="H1212" t="s">
        <v>3021</v>
      </c>
      <c r="I1212" t="s">
        <v>3022</v>
      </c>
      <c r="J1212" t="s">
        <v>3023</v>
      </c>
      <c r="L1212">
        <v>915</v>
      </c>
      <c r="M1212" t="s">
        <v>187</v>
      </c>
      <c r="N1212" t="s">
        <v>3024</v>
      </c>
      <c r="Q1212">
        <v>328</v>
      </c>
      <c r="R1212" t="s">
        <v>96</v>
      </c>
      <c r="S1212" t="s">
        <v>96</v>
      </c>
      <c r="T1212" t="str">
        <f>IF(Transcripts[[#This Row],[List?]]="Y", Transcripts[[#This Row],[RefSeq mRNA ID]]&amp;IF(Transcripts[[#This Row],[Preferred?]]="Y", " (Preferred)", ""), "")</f>
        <v/>
      </c>
      <c r="V1212" s="43" t="s">
        <v>18456</v>
      </c>
      <c r="W1212" s="43" t="e">
        <f t="array" ref="W1212">INDEX(Table6[#Data], MATCH(1, ISNUMBER(SEARCH(Transcripts[[#This Row],[RefSeq mRNA ID]], Table6['#name])), 0), 1)</f>
        <v>#N/A</v>
      </c>
      <c r="X1212" s="43"/>
      <c r="Y1212" s="43"/>
      <c r="Z1212" t="s">
        <v>2580</v>
      </c>
      <c r="AC1212" t="s">
        <v>2564</v>
      </c>
      <c r="AD1212" t="s">
        <v>27</v>
      </c>
      <c r="AE1212" t="s">
        <v>2580</v>
      </c>
    </row>
    <row r="1213" spans="8:31" hidden="1" x14ac:dyDescent="0.3">
      <c r="H1213" t="s">
        <v>3021</v>
      </c>
      <c r="I1213" t="s">
        <v>3049</v>
      </c>
      <c r="J1213" t="s">
        <v>3050</v>
      </c>
      <c r="L1213">
        <v>461</v>
      </c>
      <c r="M1213" t="s">
        <v>187</v>
      </c>
      <c r="N1213" t="s">
        <v>3051</v>
      </c>
      <c r="Q1213">
        <v>306</v>
      </c>
      <c r="R1213" t="s">
        <v>96</v>
      </c>
      <c r="S1213" t="s">
        <v>96</v>
      </c>
      <c r="T1213" t="str">
        <f>IF(Transcripts[[#This Row],[List?]]="Y", Transcripts[[#This Row],[RefSeq mRNA ID]]&amp;IF(Transcripts[[#This Row],[Preferred?]]="Y", " (Preferred)", ""), "")</f>
        <v/>
      </c>
      <c r="V1213" s="43" t="s">
        <v>18456</v>
      </c>
      <c r="W1213" s="43" t="e">
        <f t="array" ref="W1213">INDEX(Table6[#Data], MATCH(1, ISNUMBER(SEARCH(Transcripts[[#This Row],[RefSeq mRNA ID]], Table6['#name])), 0), 1)</f>
        <v>#N/A</v>
      </c>
      <c r="X1213" s="43"/>
      <c r="Y1213" s="43"/>
      <c r="Z1213" t="s">
        <v>2582</v>
      </c>
      <c r="AC1213" t="s">
        <v>2564</v>
      </c>
      <c r="AD1213" t="s">
        <v>27</v>
      </c>
      <c r="AE1213" t="s">
        <v>2582</v>
      </c>
    </row>
    <row r="1214" spans="8:31" hidden="1" x14ac:dyDescent="0.3">
      <c r="H1214" t="s">
        <v>3021</v>
      </c>
      <c r="I1214" t="s">
        <v>3043</v>
      </c>
      <c r="J1214" t="s">
        <v>3044</v>
      </c>
      <c r="L1214">
        <v>605</v>
      </c>
      <c r="M1214" t="s">
        <v>187</v>
      </c>
      <c r="N1214" t="s">
        <v>3045</v>
      </c>
      <c r="Q1214">
        <v>232</v>
      </c>
      <c r="R1214" t="s">
        <v>96</v>
      </c>
      <c r="S1214" t="s">
        <v>96</v>
      </c>
      <c r="T1214" t="str">
        <f>IF(Transcripts[[#This Row],[List?]]="Y", Transcripts[[#This Row],[RefSeq mRNA ID]]&amp;IF(Transcripts[[#This Row],[Preferred?]]="Y", " (Preferred)", ""), "")</f>
        <v/>
      </c>
      <c r="V1214" s="43" t="s">
        <v>18456</v>
      </c>
      <c r="W1214" s="43" t="e">
        <f t="array" ref="W1214">INDEX(Table6[#Data], MATCH(1, ISNUMBER(SEARCH(Transcripts[[#This Row],[RefSeq mRNA ID]], Table6['#name])), 0), 1)</f>
        <v>#N/A</v>
      </c>
      <c r="X1214" s="43"/>
      <c r="Y1214" s="43"/>
      <c r="Z1214" t="s">
        <v>2571</v>
      </c>
      <c r="AC1214" t="s">
        <v>2564</v>
      </c>
      <c r="AD1214" t="s">
        <v>27</v>
      </c>
      <c r="AE1214" t="s">
        <v>2571</v>
      </c>
    </row>
    <row r="1215" spans="8:31" hidden="1" x14ac:dyDescent="0.3">
      <c r="H1215" t="s">
        <v>3021</v>
      </c>
      <c r="I1215" t="s">
        <v>3052</v>
      </c>
      <c r="J1215" t="s">
        <v>3053</v>
      </c>
      <c r="L1215">
        <v>413</v>
      </c>
      <c r="M1215" t="s">
        <v>187</v>
      </c>
      <c r="N1215" t="s">
        <v>3054</v>
      </c>
      <c r="Q1215">
        <v>192</v>
      </c>
      <c r="R1215" t="s">
        <v>96</v>
      </c>
      <c r="S1215" t="s">
        <v>96</v>
      </c>
      <c r="T1215" t="str">
        <f>IF(Transcripts[[#This Row],[List?]]="Y", Transcripts[[#This Row],[RefSeq mRNA ID]]&amp;IF(Transcripts[[#This Row],[Preferred?]]="Y", " (Preferred)", ""), "")</f>
        <v/>
      </c>
      <c r="V1215" s="43" t="s">
        <v>18456</v>
      </c>
      <c r="W1215" s="43" t="e">
        <f t="array" ref="W1215">INDEX(Table6[#Data], MATCH(1, ISNUMBER(SEARCH(Transcripts[[#This Row],[RefSeq mRNA ID]], Table6['#name])), 0), 1)</f>
        <v>#N/A</v>
      </c>
      <c r="X1215" s="43"/>
      <c r="Y1215" s="43"/>
      <c r="Z1215" t="s">
        <v>4512</v>
      </c>
      <c r="AA1215" t="s">
        <v>4513</v>
      </c>
      <c r="AB1215">
        <v>6015</v>
      </c>
      <c r="AC1215" t="s">
        <v>137</v>
      </c>
      <c r="AD1215" t="s">
        <v>27</v>
      </c>
      <c r="AE1215" t="s">
        <v>10774</v>
      </c>
    </row>
    <row r="1216" spans="8:31" hidden="1" x14ac:dyDescent="0.3">
      <c r="H1216" t="s">
        <v>3021</v>
      </c>
      <c r="I1216" t="s">
        <v>3037</v>
      </c>
      <c r="J1216" t="s">
        <v>3038</v>
      </c>
      <c r="L1216">
        <v>633</v>
      </c>
      <c r="M1216" t="s">
        <v>187</v>
      </c>
      <c r="N1216" t="s">
        <v>3039</v>
      </c>
      <c r="Q1216">
        <v>154</v>
      </c>
      <c r="R1216" t="s">
        <v>96</v>
      </c>
      <c r="S1216" t="s">
        <v>96</v>
      </c>
      <c r="T1216" t="str">
        <f>IF(Transcripts[[#This Row],[List?]]="Y", Transcripts[[#This Row],[RefSeq mRNA ID]]&amp;IF(Transcripts[[#This Row],[Preferred?]]="Y", " (Preferred)", ""), "")</f>
        <v/>
      </c>
      <c r="V1216" s="43" t="s">
        <v>18456</v>
      </c>
      <c r="W1216" s="43" t="e">
        <f t="array" ref="W1216">INDEX(Table6[#Data], MATCH(1, ISNUMBER(SEARCH(Transcripts[[#This Row],[RefSeq mRNA ID]], Table6['#name])), 0), 1)</f>
        <v>#N/A</v>
      </c>
      <c r="X1216" s="43"/>
      <c r="Y1216" s="43"/>
      <c r="Z1216" t="s">
        <v>4509</v>
      </c>
      <c r="AA1216" t="s">
        <v>4510</v>
      </c>
      <c r="AB1216">
        <v>6015</v>
      </c>
      <c r="AC1216" t="s">
        <v>137</v>
      </c>
      <c r="AD1216" t="s">
        <v>27</v>
      </c>
      <c r="AE1216" t="s">
        <v>10775</v>
      </c>
    </row>
    <row r="1217" spans="8:31" hidden="1" x14ac:dyDescent="0.3">
      <c r="H1217" t="s">
        <v>3021</v>
      </c>
      <c r="I1217" t="s">
        <v>3055</v>
      </c>
      <c r="J1217" t="s">
        <v>3056</v>
      </c>
      <c r="L1217">
        <v>395</v>
      </c>
      <c r="M1217" t="s">
        <v>187</v>
      </c>
      <c r="N1217" t="s">
        <v>3057</v>
      </c>
      <c r="Q1217">
        <v>125</v>
      </c>
      <c r="R1217" t="s">
        <v>96</v>
      </c>
      <c r="S1217" t="s">
        <v>96</v>
      </c>
      <c r="T1217" t="str">
        <f>IF(Transcripts[[#This Row],[List?]]="Y", Transcripts[[#This Row],[RefSeq mRNA ID]]&amp;IF(Transcripts[[#This Row],[Preferred?]]="Y", " (Preferred)", ""), "")</f>
        <v/>
      </c>
      <c r="V1217" s="43" t="s">
        <v>18456</v>
      </c>
      <c r="W1217" s="43" t="e">
        <f t="array" ref="W1217">INDEX(Table6[#Data], MATCH(1, ISNUMBER(SEARCH(Transcripts[[#This Row],[RefSeq mRNA ID]], Table6['#name])), 0), 1)</f>
        <v>#N/A</v>
      </c>
      <c r="X1217" s="43"/>
      <c r="Y1217" s="43"/>
      <c r="Z1217" t="s">
        <v>4518</v>
      </c>
      <c r="AA1217" t="s">
        <v>4519</v>
      </c>
      <c r="AB1217">
        <v>2186</v>
      </c>
      <c r="AC1217" t="s">
        <v>137</v>
      </c>
      <c r="AD1217" t="s">
        <v>27</v>
      </c>
      <c r="AE1217" t="s">
        <v>10776</v>
      </c>
    </row>
    <row r="1218" spans="8:31" hidden="1" x14ac:dyDescent="0.3">
      <c r="H1218" t="s">
        <v>3021</v>
      </c>
      <c r="I1218" t="s">
        <v>3058</v>
      </c>
      <c r="L1218">
        <v>479</v>
      </c>
      <c r="M1218" t="s">
        <v>193</v>
      </c>
      <c r="N1218" t="s">
        <v>3059</v>
      </c>
      <c r="Q1218">
        <v>0</v>
      </c>
      <c r="R1218" t="s">
        <v>96</v>
      </c>
      <c r="S1218" t="s">
        <v>96</v>
      </c>
      <c r="T1218" t="str">
        <f>IF(Transcripts[[#This Row],[List?]]="Y", Transcripts[[#This Row],[RefSeq mRNA ID]]&amp;IF(Transcripts[[#This Row],[Preferred?]]="Y", " (Preferred)", ""), "")</f>
        <v/>
      </c>
      <c r="V1218" s="43" t="s">
        <v>18456</v>
      </c>
      <c r="W1218" s="43" t="e">
        <f t="array" ref="W1218">INDEX(Table6[#Data], MATCH(1, ISNUMBER(SEARCH(Transcripts[[#This Row],[RefSeq mRNA ID]], Table6['#name])), 0), 1)</f>
        <v>#N/A</v>
      </c>
      <c r="X1218" s="43"/>
      <c r="Y1218" s="43"/>
      <c r="Z1218" t="s">
        <v>4515</v>
      </c>
      <c r="AA1218" t="s">
        <v>4516</v>
      </c>
      <c r="AB1218">
        <v>2448</v>
      </c>
      <c r="AC1218" t="s">
        <v>137</v>
      </c>
      <c r="AD1218" t="s">
        <v>27</v>
      </c>
      <c r="AE1218" t="s">
        <v>10777</v>
      </c>
    </row>
    <row r="1219" spans="8:31" hidden="1" x14ac:dyDescent="0.3">
      <c r="H1219" t="s">
        <v>3021</v>
      </c>
      <c r="I1219" t="s">
        <v>3094</v>
      </c>
      <c r="L1219">
        <v>2201</v>
      </c>
      <c r="M1219" t="s">
        <v>210</v>
      </c>
      <c r="N1219" t="s">
        <v>3095</v>
      </c>
      <c r="Q1219">
        <v>0</v>
      </c>
      <c r="R1219" t="s">
        <v>96</v>
      </c>
      <c r="S1219" t="s">
        <v>96</v>
      </c>
      <c r="T1219" t="str">
        <f>IF(Transcripts[[#This Row],[List?]]="Y", Transcripts[[#This Row],[RefSeq mRNA ID]]&amp;IF(Transcripts[[#This Row],[Preferred?]]="Y", " (Preferred)", ""), "")</f>
        <v/>
      </c>
      <c r="V1219" s="43" t="s">
        <v>18456</v>
      </c>
      <c r="W1219" s="43" t="e">
        <f t="array" ref="W1219">INDEX(Table6[#Data], MATCH(1, ISNUMBER(SEARCH(Transcripts[[#This Row],[RefSeq mRNA ID]], Table6['#name])), 0), 1)</f>
        <v>#N/A</v>
      </c>
      <c r="X1219" s="43"/>
      <c r="Y1219" s="43"/>
      <c r="Z1219" t="s">
        <v>4524</v>
      </c>
      <c r="AC1219" t="s">
        <v>137</v>
      </c>
      <c r="AD1219" t="s">
        <v>27</v>
      </c>
      <c r="AE1219" t="s">
        <v>4524</v>
      </c>
    </row>
    <row r="1220" spans="8:31" hidden="1" x14ac:dyDescent="0.3">
      <c r="H1220" t="s">
        <v>3021</v>
      </c>
      <c r="I1220" t="s">
        <v>3096</v>
      </c>
      <c r="L1220">
        <v>1430</v>
      </c>
      <c r="M1220" t="s">
        <v>210</v>
      </c>
      <c r="N1220" t="s">
        <v>3097</v>
      </c>
      <c r="Q1220">
        <v>0</v>
      </c>
      <c r="R1220" t="s">
        <v>96</v>
      </c>
      <c r="S1220" t="s">
        <v>96</v>
      </c>
      <c r="T1220" t="str">
        <f>IF(Transcripts[[#This Row],[List?]]="Y", Transcripts[[#This Row],[RefSeq mRNA ID]]&amp;IF(Transcripts[[#This Row],[Preferred?]]="Y", " (Preferred)", ""), "")</f>
        <v/>
      </c>
      <c r="V1220" s="43" t="s">
        <v>18456</v>
      </c>
      <c r="W1220" s="43" t="e">
        <f t="array" ref="W1220">INDEX(Table6[#Data], MATCH(1, ISNUMBER(SEARCH(Transcripts[[#This Row],[RefSeq mRNA ID]], Table6['#name])), 0), 1)</f>
        <v>#N/A</v>
      </c>
      <c r="X1220" s="43"/>
      <c r="Y1220" s="43"/>
      <c r="Z1220" t="s">
        <v>4526</v>
      </c>
      <c r="AC1220" t="s">
        <v>137</v>
      </c>
      <c r="AD1220" t="s">
        <v>27</v>
      </c>
      <c r="AE1220" t="s">
        <v>4526</v>
      </c>
    </row>
    <row r="1221" spans="8:31" hidden="1" x14ac:dyDescent="0.3">
      <c r="H1221" t="s">
        <v>3021</v>
      </c>
      <c r="I1221" t="s">
        <v>3098</v>
      </c>
      <c r="L1221">
        <v>850</v>
      </c>
      <c r="M1221" t="s">
        <v>210</v>
      </c>
      <c r="N1221" t="s">
        <v>3099</v>
      </c>
      <c r="Q1221">
        <v>0</v>
      </c>
      <c r="R1221" t="s">
        <v>96</v>
      </c>
      <c r="S1221" t="s">
        <v>96</v>
      </c>
      <c r="T1221" t="str">
        <f>IF(Transcripts[[#This Row],[List?]]="Y", Transcripts[[#This Row],[RefSeq mRNA ID]]&amp;IF(Transcripts[[#This Row],[Preferred?]]="Y", " (Preferred)", ""), "")</f>
        <v/>
      </c>
      <c r="V1221" s="43" t="s">
        <v>18456</v>
      </c>
      <c r="W1221" s="43" t="e">
        <f t="array" ref="W1221">INDEX(Table6[#Data], MATCH(1, ISNUMBER(SEARCH(Transcripts[[#This Row],[RefSeq mRNA ID]], Table6['#name])), 0), 1)</f>
        <v>#N/A</v>
      </c>
      <c r="X1221" s="43"/>
      <c r="Y1221" s="43"/>
      <c r="Z1221" t="s">
        <v>4521</v>
      </c>
      <c r="AA1221" t="s">
        <v>4522</v>
      </c>
      <c r="AB1221">
        <v>41</v>
      </c>
      <c r="AC1221" t="s">
        <v>137</v>
      </c>
      <c r="AD1221" t="s">
        <v>27</v>
      </c>
      <c r="AE1221" t="s">
        <v>10778</v>
      </c>
    </row>
    <row r="1222" spans="8:31" hidden="1" x14ac:dyDescent="0.3">
      <c r="H1222" t="s">
        <v>3021</v>
      </c>
      <c r="I1222" t="s">
        <v>3100</v>
      </c>
      <c r="L1222">
        <v>761</v>
      </c>
      <c r="M1222" t="s">
        <v>210</v>
      </c>
      <c r="N1222" t="s">
        <v>3101</v>
      </c>
      <c r="Q1222">
        <v>0</v>
      </c>
      <c r="R1222" t="s">
        <v>96</v>
      </c>
      <c r="S1222" t="s">
        <v>96</v>
      </c>
      <c r="T1222" t="str">
        <f>IF(Transcripts[[#This Row],[List?]]="Y", Transcripts[[#This Row],[RefSeq mRNA ID]]&amp;IF(Transcripts[[#This Row],[Preferred?]]="Y", " (Preferred)", ""), "")</f>
        <v/>
      </c>
      <c r="V1222" s="43" t="s">
        <v>18456</v>
      </c>
      <c r="W1222" s="43" t="e">
        <f t="array" ref="W1222">INDEX(Table6[#Data], MATCH(1, ISNUMBER(SEARCH(Transcripts[[#This Row],[RefSeq mRNA ID]], Table6['#name])), 0), 1)</f>
        <v>#N/A</v>
      </c>
      <c r="X1222" s="43"/>
      <c r="Y1222" s="43"/>
      <c r="Z1222" t="s">
        <v>4505</v>
      </c>
      <c r="AA1222" t="s">
        <v>4506</v>
      </c>
      <c r="AB1222">
        <v>6015</v>
      </c>
      <c r="AC1222" t="s">
        <v>137</v>
      </c>
      <c r="AD1222" t="s">
        <v>27</v>
      </c>
      <c r="AE1222" t="s">
        <v>10779</v>
      </c>
    </row>
    <row r="1223" spans="8:31" hidden="1" x14ac:dyDescent="0.3">
      <c r="H1223" t="s">
        <v>3021</v>
      </c>
      <c r="I1223" t="s">
        <v>3102</v>
      </c>
      <c r="L1223">
        <v>745</v>
      </c>
      <c r="M1223" t="s">
        <v>210</v>
      </c>
      <c r="N1223" t="s">
        <v>3103</v>
      </c>
      <c r="Q1223">
        <v>0</v>
      </c>
      <c r="R1223" t="s">
        <v>96</v>
      </c>
      <c r="S1223" t="s">
        <v>96</v>
      </c>
      <c r="T1223" t="str">
        <f>IF(Transcripts[[#This Row],[List?]]="Y", Transcripts[[#This Row],[RefSeq mRNA ID]]&amp;IF(Transcripts[[#This Row],[Preferred?]]="Y", " (Preferred)", ""), "")</f>
        <v/>
      </c>
      <c r="V1223" s="43" t="s">
        <v>18456</v>
      </c>
      <c r="W1223" s="43" t="e">
        <f t="array" ref="W1223">INDEX(Table6[#Data], MATCH(1, ISNUMBER(SEARCH(Transcripts[[#This Row],[RefSeq mRNA ID]], Table6['#name])), 0), 1)</f>
        <v>#N/A</v>
      </c>
      <c r="X1223" s="43"/>
      <c r="Y1223" s="43"/>
      <c r="Z1223" t="s">
        <v>7315</v>
      </c>
      <c r="AC1223" t="s">
        <v>7314</v>
      </c>
      <c r="AD1223" t="s">
        <v>27</v>
      </c>
      <c r="AE1223" t="s">
        <v>7315</v>
      </c>
    </row>
    <row r="1224" spans="8:31" hidden="1" x14ac:dyDescent="0.3">
      <c r="H1224" t="s">
        <v>3021</v>
      </c>
      <c r="I1224" t="s">
        <v>3104</v>
      </c>
      <c r="L1224">
        <v>726</v>
      </c>
      <c r="M1224" t="s">
        <v>210</v>
      </c>
      <c r="N1224" t="s">
        <v>3105</v>
      </c>
      <c r="Q1224">
        <v>0</v>
      </c>
      <c r="R1224" t="s">
        <v>96</v>
      </c>
      <c r="S1224" t="s">
        <v>96</v>
      </c>
      <c r="T1224" t="str">
        <f>IF(Transcripts[[#This Row],[List?]]="Y", Transcripts[[#This Row],[RefSeq mRNA ID]]&amp;IF(Transcripts[[#This Row],[Preferred?]]="Y", " (Preferred)", ""), "")</f>
        <v/>
      </c>
      <c r="V1224" s="43" t="s">
        <v>18456</v>
      </c>
      <c r="W1224" s="43" t="e">
        <f t="array" ref="W1224">INDEX(Table6[#Data], MATCH(1, ISNUMBER(SEARCH(Transcripts[[#This Row],[RefSeq mRNA ID]], Table6['#name])), 0), 1)</f>
        <v>#N/A</v>
      </c>
      <c r="X1224" s="43"/>
      <c r="Y1224" s="43"/>
      <c r="Z1224" t="s">
        <v>7321</v>
      </c>
      <c r="AA1224" t="s">
        <v>7322</v>
      </c>
      <c r="AB1224">
        <v>1383</v>
      </c>
      <c r="AC1224" t="s">
        <v>7314</v>
      </c>
      <c r="AD1224" t="s">
        <v>27</v>
      </c>
      <c r="AE1224" t="s">
        <v>10780</v>
      </c>
    </row>
    <row r="1225" spans="8:31" hidden="1" x14ac:dyDescent="0.3">
      <c r="H1225" t="s">
        <v>3021</v>
      </c>
      <c r="I1225" t="s">
        <v>3106</v>
      </c>
      <c r="L1225">
        <v>650</v>
      </c>
      <c r="M1225" t="s">
        <v>210</v>
      </c>
      <c r="N1225" t="s">
        <v>3107</v>
      </c>
      <c r="Q1225">
        <v>0</v>
      </c>
      <c r="R1225" t="s">
        <v>96</v>
      </c>
      <c r="S1225" t="s">
        <v>96</v>
      </c>
      <c r="T1225" t="str">
        <f>IF(Transcripts[[#This Row],[List?]]="Y", Transcripts[[#This Row],[RefSeq mRNA ID]]&amp;IF(Transcripts[[#This Row],[Preferred?]]="Y", " (Preferred)", ""), "")</f>
        <v/>
      </c>
      <c r="V1225" s="43" t="s">
        <v>18456</v>
      </c>
      <c r="W1225" s="43" t="e">
        <f t="array" ref="W1225">INDEX(Table6[#Data], MATCH(1, ISNUMBER(SEARCH(Transcripts[[#This Row],[RefSeq mRNA ID]], Table6['#name])), 0), 1)</f>
        <v>#N/A</v>
      </c>
      <c r="X1225" s="43"/>
      <c r="Y1225" s="43"/>
      <c r="Z1225" t="s">
        <v>7317</v>
      </c>
      <c r="AA1225" t="s">
        <v>7318</v>
      </c>
      <c r="AB1225">
        <v>1782</v>
      </c>
      <c r="AC1225" t="s">
        <v>7314</v>
      </c>
      <c r="AD1225" t="s">
        <v>27</v>
      </c>
      <c r="AE1225" t="s">
        <v>10781</v>
      </c>
    </row>
    <row r="1226" spans="8:31" hidden="1" x14ac:dyDescent="0.3">
      <c r="H1226" t="s">
        <v>3021</v>
      </c>
      <c r="I1226" t="s">
        <v>3108</v>
      </c>
      <c r="L1226">
        <v>578</v>
      </c>
      <c r="M1226" t="s">
        <v>210</v>
      </c>
      <c r="N1226" t="s">
        <v>3109</v>
      </c>
      <c r="Q1226">
        <v>0</v>
      </c>
      <c r="R1226" t="s">
        <v>96</v>
      </c>
      <c r="S1226" t="s">
        <v>96</v>
      </c>
      <c r="T1226" t="str">
        <f>IF(Transcripts[[#This Row],[List?]]="Y", Transcripts[[#This Row],[RefSeq mRNA ID]]&amp;IF(Transcripts[[#This Row],[Preferred?]]="Y", " (Preferred)", ""), "")</f>
        <v/>
      </c>
      <c r="V1226" s="43" t="s">
        <v>18456</v>
      </c>
      <c r="W1226" s="43" t="e">
        <f t="array" ref="W1226">INDEX(Table6[#Data], MATCH(1, ISNUMBER(SEARCH(Transcripts[[#This Row],[RefSeq mRNA ID]], Table6['#name])), 0), 1)</f>
        <v>#N/A</v>
      </c>
      <c r="X1226" s="43"/>
      <c r="Y1226" s="43"/>
      <c r="Z1226" t="s">
        <v>7325</v>
      </c>
      <c r="AA1226" t="s">
        <v>7326</v>
      </c>
      <c r="AB1226">
        <v>326</v>
      </c>
      <c r="AC1226" t="s">
        <v>7314</v>
      </c>
      <c r="AD1226" t="s">
        <v>27</v>
      </c>
      <c r="AE1226" t="s">
        <v>10782</v>
      </c>
    </row>
    <row r="1227" spans="8:31" hidden="1" x14ac:dyDescent="0.3">
      <c r="H1227" t="s">
        <v>3021</v>
      </c>
      <c r="I1227" t="s">
        <v>3110</v>
      </c>
      <c r="L1227">
        <v>528</v>
      </c>
      <c r="M1227" t="s">
        <v>210</v>
      </c>
      <c r="N1227" t="s">
        <v>3111</v>
      </c>
      <c r="Q1227">
        <v>0</v>
      </c>
      <c r="R1227" t="s">
        <v>96</v>
      </c>
      <c r="S1227" t="s">
        <v>96</v>
      </c>
      <c r="T1227" t="str">
        <f>IF(Transcripts[[#This Row],[List?]]="Y", Transcripts[[#This Row],[RefSeq mRNA ID]]&amp;IF(Transcripts[[#This Row],[Preferred?]]="Y", " (Preferred)", ""), "")</f>
        <v/>
      </c>
      <c r="V1227" s="43" t="s">
        <v>18456</v>
      </c>
      <c r="W1227" s="43" t="e">
        <f t="array" ref="W1227">INDEX(Table6[#Data], MATCH(1, ISNUMBER(SEARCH(Transcripts[[#This Row],[RefSeq mRNA ID]], Table6['#name])), 0), 1)</f>
        <v>#N/A</v>
      </c>
      <c r="X1227" s="43"/>
      <c r="Y1227" s="43"/>
      <c r="Z1227" t="s">
        <v>4138</v>
      </c>
      <c r="AA1227" t="s">
        <v>4139</v>
      </c>
      <c r="AB1227">
        <v>855</v>
      </c>
      <c r="AC1227" t="s">
        <v>4137</v>
      </c>
      <c r="AD1227" t="s">
        <v>27</v>
      </c>
      <c r="AE1227" t="s">
        <v>10783</v>
      </c>
    </row>
    <row r="1228" spans="8:31" hidden="1" x14ac:dyDescent="0.3">
      <c r="H1228" t="s">
        <v>3112</v>
      </c>
      <c r="I1228" t="s">
        <v>3127</v>
      </c>
      <c r="J1228" t="s">
        <v>3128</v>
      </c>
      <c r="K1228" t="s">
        <v>19378</v>
      </c>
      <c r="L1228">
        <v>4585</v>
      </c>
      <c r="M1228" t="s">
        <v>27</v>
      </c>
      <c r="N1228" t="s">
        <v>3129</v>
      </c>
      <c r="O1228" t="s">
        <v>3130</v>
      </c>
      <c r="P1228" t="s">
        <v>3131</v>
      </c>
      <c r="Q1228">
        <v>1677</v>
      </c>
      <c r="R1228" t="s">
        <v>95</v>
      </c>
      <c r="S1228" t="s">
        <v>95</v>
      </c>
      <c r="T1228" t="str">
        <f>IF(Transcripts[[#This Row],[List?]]="Y", Transcripts[[#This Row],[RefSeq mRNA ID]]&amp;IF(Transcripts[[#This Row],[Preferred?]]="Y", " (Preferred)", ""), "")</f>
        <v>NM_000136.2 (Preferred)</v>
      </c>
      <c r="V1228" s="43" t="s">
        <v>18457</v>
      </c>
      <c r="W1228" s="43" t="e">
        <f t="array" ref="W1228">INDEX(Table6[#Data], MATCH(1, ISNUMBER(SEARCH(Transcripts[[#This Row],[RefSeq mRNA ID]], Table6['#name])), 0), 1)</f>
        <v>#N/A</v>
      </c>
      <c r="X1228" s="43"/>
      <c r="Y1228" s="43"/>
      <c r="Z1228" t="s">
        <v>2109</v>
      </c>
      <c r="AA1228" t="s">
        <v>2110</v>
      </c>
      <c r="AB1228">
        <v>2223</v>
      </c>
      <c r="AC1228" t="s">
        <v>2071</v>
      </c>
      <c r="AD1228" t="s">
        <v>27</v>
      </c>
      <c r="AE1228" t="s">
        <v>10784</v>
      </c>
    </row>
    <row r="1229" spans="8:31" hidden="1" x14ac:dyDescent="0.3">
      <c r="H1229" t="s">
        <v>3112</v>
      </c>
      <c r="I1229" t="s">
        <v>3132</v>
      </c>
      <c r="J1229" t="s">
        <v>3133</v>
      </c>
      <c r="K1229" t="s">
        <v>19379</v>
      </c>
      <c r="L1229">
        <v>4504</v>
      </c>
      <c r="M1229" t="s">
        <v>27</v>
      </c>
      <c r="N1229" t="s">
        <v>3134</v>
      </c>
      <c r="O1229" t="s">
        <v>3130</v>
      </c>
      <c r="P1229" t="s">
        <v>3131</v>
      </c>
      <c r="Q1229">
        <v>1677</v>
      </c>
      <c r="R1229" t="s">
        <v>96</v>
      </c>
      <c r="S1229" t="s">
        <v>95</v>
      </c>
      <c r="T1229" t="str">
        <f>IF(Transcripts[[#This Row],[List?]]="Y", Transcripts[[#This Row],[RefSeq mRNA ID]]&amp;IF(Transcripts[[#This Row],[Preferred?]]="Y", " (Preferred)", ""), "")</f>
        <v>NM_001243743.1</v>
      </c>
      <c r="V1229" s="43" t="s">
        <v>18457</v>
      </c>
      <c r="W1229" s="43" t="e">
        <f t="array" ref="W1229">INDEX(Table6[#Data], MATCH(1, ISNUMBER(SEARCH(Transcripts[[#This Row],[RefSeq mRNA ID]], Table6['#name])), 0), 1)</f>
        <v>#N/A</v>
      </c>
      <c r="X1229" s="43"/>
      <c r="Y1229" s="43"/>
      <c r="Z1229" t="s">
        <v>2099</v>
      </c>
      <c r="AA1229" t="s">
        <v>2100</v>
      </c>
      <c r="AB1229">
        <v>2223</v>
      </c>
      <c r="AC1229" t="s">
        <v>2071</v>
      </c>
      <c r="AD1229" t="s">
        <v>27</v>
      </c>
      <c r="AE1229" t="s">
        <v>10785</v>
      </c>
    </row>
    <row r="1230" spans="8:31" hidden="1" x14ac:dyDescent="0.3">
      <c r="H1230" t="s">
        <v>3112</v>
      </c>
      <c r="I1230" t="s">
        <v>3135</v>
      </c>
      <c r="J1230" t="s">
        <v>3136</v>
      </c>
      <c r="L1230">
        <v>591</v>
      </c>
      <c r="M1230" t="s">
        <v>27</v>
      </c>
      <c r="N1230" t="s">
        <v>3137</v>
      </c>
      <c r="Q1230">
        <v>450</v>
      </c>
      <c r="R1230" t="s">
        <v>96</v>
      </c>
      <c r="S1230" t="s">
        <v>96</v>
      </c>
      <c r="T1230" t="str">
        <f>IF(Transcripts[[#This Row],[List?]]="Y", Transcripts[[#This Row],[RefSeq mRNA ID]]&amp;IF(Transcripts[[#This Row],[Preferred?]]="Y", " (Preferred)", ""), "")</f>
        <v/>
      </c>
      <c r="V1230" s="43" t="s">
        <v>18457</v>
      </c>
      <c r="W1230" s="43" t="e">
        <f t="array" ref="W1230">INDEX(Table6[#Data], MATCH(1, ISNUMBER(SEARCH(Transcripts[[#This Row],[RefSeq mRNA ID]], Table6['#name])), 0), 1)</f>
        <v>#N/A</v>
      </c>
      <c r="X1230" s="43"/>
      <c r="Y1230" s="43"/>
      <c r="Z1230" t="s">
        <v>2082</v>
      </c>
      <c r="AC1230" t="s">
        <v>2071</v>
      </c>
      <c r="AD1230" t="s">
        <v>27</v>
      </c>
      <c r="AE1230" t="s">
        <v>2082</v>
      </c>
    </row>
    <row r="1231" spans="8:31" hidden="1" x14ac:dyDescent="0.3">
      <c r="H1231" t="s">
        <v>3112</v>
      </c>
      <c r="I1231" t="s">
        <v>3113</v>
      </c>
      <c r="L1231">
        <v>1644</v>
      </c>
      <c r="M1231" t="s">
        <v>193</v>
      </c>
      <c r="N1231" t="s">
        <v>3114</v>
      </c>
      <c r="Q1231">
        <v>0</v>
      </c>
      <c r="R1231" t="s">
        <v>96</v>
      </c>
      <c r="S1231" t="s">
        <v>96</v>
      </c>
      <c r="T1231" t="str">
        <f>IF(Transcripts[[#This Row],[List?]]="Y", Transcripts[[#This Row],[RefSeq mRNA ID]]&amp;IF(Transcripts[[#This Row],[Preferred?]]="Y", " (Preferred)", ""), "")</f>
        <v/>
      </c>
      <c r="V1231" s="43" t="s">
        <v>18457</v>
      </c>
      <c r="W1231" s="43" t="e">
        <f t="array" ref="W1231">INDEX(Table6[#Data], MATCH(1, ISNUMBER(SEARCH(Transcripts[[#This Row],[RefSeq mRNA ID]], Table6['#name])), 0), 1)</f>
        <v>#N/A</v>
      </c>
      <c r="X1231" s="43"/>
      <c r="Y1231" s="43"/>
      <c r="Z1231" t="s">
        <v>2076</v>
      </c>
      <c r="AC1231" t="s">
        <v>2071</v>
      </c>
      <c r="AD1231" t="s">
        <v>27</v>
      </c>
      <c r="AE1231" t="s">
        <v>2076</v>
      </c>
    </row>
    <row r="1232" spans="8:31" hidden="1" x14ac:dyDescent="0.3">
      <c r="H1232" t="s">
        <v>3112</v>
      </c>
      <c r="I1232" t="s">
        <v>3115</v>
      </c>
      <c r="L1232">
        <v>842</v>
      </c>
      <c r="M1232" t="s">
        <v>193</v>
      </c>
      <c r="N1232" t="s">
        <v>3116</v>
      </c>
      <c r="Q1232">
        <v>0</v>
      </c>
      <c r="R1232" t="s">
        <v>96</v>
      </c>
      <c r="S1232" t="s">
        <v>96</v>
      </c>
      <c r="T1232" t="str">
        <f>IF(Transcripts[[#This Row],[List?]]="Y", Transcripts[[#This Row],[RefSeq mRNA ID]]&amp;IF(Transcripts[[#This Row],[Preferred?]]="Y", " (Preferred)", ""), "")</f>
        <v/>
      </c>
      <c r="V1232" s="43" t="s">
        <v>18457</v>
      </c>
      <c r="W1232" s="43" t="e">
        <f t="array" ref="W1232">INDEX(Table6[#Data], MATCH(1, ISNUMBER(SEARCH(Transcripts[[#This Row],[RefSeq mRNA ID]], Table6['#name])), 0), 1)</f>
        <v>#N/A</v>
      </c>
      <c r="X1232" s="43"/>
      <c r="Y1232" s="43"/>
      <c r="Z1232" t="s">
        <v>2162</v>
      </c>
      <c r="AC1232" t="s">
        <v>2071</v>
      </c>
      <c r="AD1232" t="s">
        <v>27</v>
      </c>
      <c r="AE1232" t="s">
        <v>2162</v>
      </c>
    </row>
    <row r="1233" spans="8:31" hidden="1" x14ac:dyDescent="0.3">
      <c r="H1233" t="s">
        <v>3112</v>
      </c>
      <c r="I1233" t="s">
        <v>3117</v>
      </c>
      <c r="L1233">
        <v>841</v>
      </c>
      <c r="M1233" t="s">
        <v>193</v>
      </c>
      <c r="N1233" t="s">
        <v>3118</v>
      </c>
      <c r="Q1233">
        <v>0</v>
      </c>
      <c r="R1233" t="s">
        <v>96</v>
      </c>
      <c r="S1233" t="s">
        <v>96</v>
      </c>
      <c r="T1233" t="str">
        <f>IF(Transcripts[[#This Row],[List?]]="Y", Transcripts[[#This Row],[RefSeq mRNA ID]]&amp;IF(Transcripts[[#This Row],[Preferred?]]="Y", " (Preferred)", ""), "")</f>
        <v/>
      </c>
      <c r="V1233" s="43" t="s">
        <v>18457</v>
      </c>
      <c r="W1233" s="43" t="e">
        <f t="array" ref="W1233">INDEX(Table6[#Data], MATCH(1, ISNUMBER(SEARCH(Transcripts[[#This Row],[RefSeq mRNA ID]], Table6['#name])), 0), 1)</f>
        <v>#N/A</v>
      </c>
      <c r="X1233" s="43"/>
      <c r="Y1233" s="43"/>
      <c r="Z1233" t="s">
        <v>2088</v>
      </c>
      <c r="AC1233" t="s">
        <v>2071</v>
      </c>
      <c r="AD1233" t="s">
        <v>27</v>
      </c>
      <c r="AE1233" t="s">
        <v>2088</v>
      </c>
    </row>
    <row r="1234" spans="8:31" hidden="1" x14ac:dyDescent="0.3">
      <c r="H1234" t="s">
        <v>3112</v>
      </c>
      <c r="I1234" t="s">
        <v>3119</v>
      </c>
      <c r="L1234">
        <v>825</v>
      </c>
      <c r="M1234" t="s">
        <v>193</v>
      </c>
      <c r="N1234" t="s">
        <v>3120</v>
      </c>
      <c r="Q1234">
        <v>0</v>
      </c>
      <c r="R1234" t="s">
        <v>96</v>
      </c>
      <c r="S1234" t="s">
        <v>96</v>
      </c>
      <c r="T1234" t="str">
        <f>IF(Transcripts[[#This Row],[List?]]="Y", Transcripts[[#This Row],[RefSeq mRNA ID]]&amp;IF(Transcripts[[#This Row],[Preferred?]]="Y", " (Preferred)", ""), "")</f>
        <v/>
      </c>
      <c r="V1234" s="43" t="s">
        <v>18457</v>
      </c>
      <c r="W1234" s="43" t="e">
        <f t="array" ref="W1234">INDEX(Table6[#Data], MATCH(1, ISNUMBER(SEARCH(Transcripts[[#This Row],[RefSeq mRNA ID]], Table6['#name])), 0), 1)</f>
        <v>#N/A</v>
      </c>
      <c r="X1234" s="43"/>
      <c r="Y1234" s="43"/>
      <c r="Z1234" t="s">
        <v>2143</v>
      </c>
      <c r="AA1234" t="s">
        <v>2144</v>
      </c>
      <c r="AB1234">
        <v>535</v>
      </c>
      <c r="AC1234" t="s">
        <v>2071</v>
      </c>
      <c r="AD1234" t="s">
        <v>27</v>
      </c>
      <c r="AE1234" t="s">
        <v>10786</v>
      </c>
    </row>
    <row r="1235" spans="8:31" hidden="1" x14ac:dyDescent="0.3">
      <c r="H1235" t="s">
        <v>3112</v>
      </c>
      <c r="I1235" t="s">
        <v>3121</v>
      </c>
      <c r="L1235">
        <v>680</v>
      </c>
      <c r="M1235" t="s">
        <v>193</v>
      </c>
      <c r="N1235" t="s">
        <v>3122</v>
      </c>
      <c r="Q1235">
        <v>0</v>
      </c>
      <c r="R1235" t="s">
        <v>96</v>
      </c>
      <c r="S1235" t="s">
        <v>96</v>
      </c>
      <c r="T1235" t="str">
        <f>IF(Transcripts[[#This Row],[List?]]="Y", Transcripts[[#This Row],[RefSeq mRNA ID]]&amp;IF(Transcripts[[#This Row],[Preferred?]]="Y", " (Preferred)", ""), "")</f>
        <v/>
      </c>
      <c r="V1235" s="43" t="s">
        <v>18457</v>
      </c>
      <c r="W1235" s="43" t="e">
        <f t="array" ref="W1235">INDEX(Table6[#Data], MATCH(1, ISNUMBER(SEARCH(Transcripts[[#This Row],[RefSeq mRNA ID]], Table6['#name])), 0), 1)</f>
        <v>#N/A</v>
      </c>
      <c r="X1235" s="43"/>
      <c r="Y1235" s="43"/>
      <c r="Z1235" t="s">
        <v>2132</v>
      </c>
      <c r="AA1235" t="s">
        <v>2133</v>
      </c>
      <c r="AB1235">
        <v>389</v>
      </c>
      <c r="AC1235" t="s">
        <v>2071</v>
      </c>
      <c r="AD1235" t="s">
        <v>27</v>
      </c>
      <c r="AE1235" t="s">
        <v>10787</v>
      </c>
    </row>
    <row r="1236" spans="8:31" hidden="1" x14ac:dyDescent="0.3">
      <c r="H1236" t="s">
        <v>3112</v>
      </c>
      <c r="I1236" t="s">
        <v>3123</v>
      </c>
      <c r="J1236" t="s">
        <v>20306</v>
      </c>
      <c r="K1236" t="s">
        <v>19380</v>
      </c>
      <c r="L1236">
        <v>633</v>
      </c>
      <c r="M1236" t="s">
        <v>193</v>
      </c>
      <c r="N1236" t="s">
        <v>3124</v>
      </c>
      <c r="Q1236">
        <v>0</v>
      </c>
      <c r="R1236" t="s">
        <v>96</v>
      </c>
      <c r="S1236" t="s">
        <v>95</v>
      </c>
      <c r="T1236" t="str">
        <f>IF(Transcripts[[#This Row],[List?]]="Y", Transcripts[[#This Row],[RefSeq mRNA ID]]&amp;IF(Transcripts[[#This Row],[Preferred?]]="Y", " (Preferred)", ""), "")</f>
        <v>NM_001243744.1</v>
      </c>
      <c r="V1236" s="43" t="s">
        <v>18457</v>
      </c>
      <c r="W1236" s="43" t="e">
        <f t="array" ref="W1236">INDEX(Table6[#Data], MATCH(1, ISNUMBER(SEARCH(Transcripts[[#This Row],[RefSeq mRNA ID]], Table6['#name])), 0), 1)</f>
        <v>#N/A</v>
      </c>
      <c r="X1236" s="43"/>
      <c r="Y1236" s="43"/>
      <c r="Z1236" t="s">
        <v>2168</v>
      </c>
      <c r="AC1236" t="s">
        <v>2071</v>
      </c>
      <c r="AD1236" t="s">
        <v>27</v>
      </c>
      <c r="AE1236" t="s">
        <v>2168</v>
      </c>
    </row>
    <row r="1237" spans="8:31" hidden="1" x14ac:dyDescent="0.3">
      <c r="H1237" t="s">
        <v>3112</v>
      </c>
      <c r="I1237" t="s">
        <v>3125</v>
      </c>
      <c r="L1237">
        <v>360</v>
      </c>
      <c r="M1237" t="s">
        <v>193</v>
      </c>
      <c r="N1237" t="s">
        <v>3126</v>
      </c>
      <c r="Q1237">
        <v>0</v>
      </c>
      <c r="R1237" t="s">
        <v>96</v>
      </c>
      <c r="S1237" t="s">
        <v>96</v>
      </c>
      <c r="T1237" t="str">
        <f>IF(Transcripts[[#This Row],[List?]]="Y", Transcripts[[#This Row],[RefSeq mRNA ID]]&amp;IF(Transcripts[[#This Row],[Preferred?]]="Y", " (Preferred)", ""), "")</f>
        <v/>
      </c>
      <c r="V1237" s="43" t="s">
        <v>18457</v>
      </c>
      <c r="W1237" s="43" t="e">
        <f t="array" ref="W1237">INDEX(Table6[#Data], MATCH(1, ISNUMBER(SEARCH(Transcripts[[#This Row],[RefSeq mRNA ID]], Table6['#name])), 0), 1)</f>
        <v>#N/A</v>
      </c>
      <c r="X1237" s="43"/>
      <c r="Y1237" s="43"/>
      <c r="Z1237" t="s">
        <v>2154</v>
      </c>
      <c r="AA1237" t="s">
        <v>2155</v>
      </c>
      <c r="AB1237">
        <v>144</v>
      </c>
      <c r="AC1237" t="s">
        <v>2071</v>
      </c>
      <c r="AD1237" t="s">
        <v>27</v>
      </c>
      <c r="AE1237" t="s">
        <v>10788</v>
      </c>
    </row>
    <row r="1238" spans="8:31" hidden="1" x14ac:dyDescent="0.3">
      <c r="H1238" t="s">
        <v>3138</v>
      </c>
      <c r="I1238" t="s">
        <v>3153</v>
      </c>
      <c r="J1238" t="s">
        <v>3154</v>
      </c>
      <c r="K1238" t="s">
        <v>19383</v>
      </c>
      <c r="L1238">
        <v>5219</v>
      </c>
      <c r="M1238" t="s">
        <v>27</v>
      </c>
      <c r="N1238" t="s">
        <v>3155</v>
      </c>
      <c r="P1238" t="s">
        <v>3156</v>
      </c>
      <c r="Q1238">
        <v>4416</v>
      </c>
      <c r="R1238" t="s">
        <v>95</v>
      </c>
      <c r="S1238" t="s">
        <v>95</v>
      </c>
      <c r="T1238" t="str">
        <f>IF(Transcripts[[#This Row],[List?]]="Y", Transcripts[[#This Row],[RefSeq mRNA ID]]&amp;IF(Transcripts[[#This Row],[Preferred?]]="Y", " (Preferred)", ""), "")</f>
        <v>NM_033084.4 (Preferred)</v>
      </c>
      <c r="V1238" s="43" t="s">
        <v>18458</v>
      </c>
      <c r="W1238" s="43" t="e">
        <f t="array" ref="W1238">INDEX(Table6[#Data], MATCH(1, ISNUMBER(SEARCH(Transcripts[[#This Row],[RefSeq mRNA ID]], Table6['#name])), 0), 1)</f>
        <v>#N/A</v>
      </c>
      <c r="X1238" s="43"/>
      <c r="Y1238" s="43"/>
      <c r="Z1238" t="s">
        <v>2094</v>
      </c>
      <c r="AC1238" t="s">
        <v>2071</v>
      </c>
      <c r="AD1238" t="s">
        <v>27</v>
      </c>
      <c r="AE1238" t="s">
        <v>2094</v>
      </c>
    </row>
    <row r="1239" spans="8:31" hidden="1" x14ac:dyDescent="0.3">
      <c r="H1239" t="s">
        <v>3138</v>
      </c>
      <c r="I1239" t="s">
        <v>3157</v>
      </c>
      <c r="J1239" t="s">
        <v>3158</v>
      </c>
      <c r="K1239" t="s">
        <v>19382</v>
      </c>
      <c r="L1239">
        <v>5185</v>
      </c>
      <c r="M1239" t="s">
        <v>27</v>
      </c>
      <c r="N1239" t="s">
        <v>3159</v>
      </c>
      <c r="P1239" t="s">
        <v>3160</v>
      </c>
      <c r="Q1239">
        <v>4356</v>
      </c>
      <c r="R1239" t="s">
        <v>96</v>
      </c>
      <c r="S1239" t="s">
        <v>95</v>
      </c>
      <c r="T1239" t="str">
        <f>IF(Transcripts[[#This Row],[List?]]="Y", Transcripts[[#This Row],[RefSeq mRNA ID]]&amp;IF(Transcripts[[#This Row],[Preferred?]]="Y", " (Preferred)", ""), "")</f>
        <v>NM_001319984.1</v>
      </c>
      <c r="V1239" s="43" t="s">
        <v>18458</v>
      </c>
      <c r="W1239" s="43" t="e">
        <f t="array" ref="W1239">INDEX(Table6[#Data], MATCH(1, ISNUMBER(SEARCH(Transcripts[[#This Row],[RefSeq mRNA ID]], Table6['#name])), 0), 1)</f>
        <v>#N/A</v>
      </c>
      <c r="X1239" s="43"/>
      <c r="Y1239" s="43"/>
      <c r="Z1239" t="s">
        <v>2432</v>
      </c>
      <c r="AA1239" t="s">
        <v>2433</v>
      </c>
      <c r="AB1239">
        <v>2172</v>
      </c>
      <c r="AC1239" t="s">
        <v>2409</v>
      </c>
      <c r="AD1239" t="s">
        <v>27</v>
      </c>
      <c r="AE1239" t="s">
        <v>10789</v>
      </c>
    </row>
    <row r="1240" spans="8:31" hidden="1" x14ac:dyDescent="0.3">
      <c r="H1240" t="s">
        <v>3138</v>
      </c>
      <c r="I1240" t="s">
        <v>3161</v>
      </c>
      <c r="J1240" t="s">
        <v>3162</v>
      </c>
      <c r="K1240" t="s">
        <v>19381</v>
      </c>
      <c r="L1240">
        <v>5102</v>
      </c>
      <c r="M1240" t="s">
        <v>27</v>
      </c>
      <c r="N1240" t="s">
        <v>3163</v>
      </c>
      <c r="P1240" t="s">
        <v>3160</v>
      </c>
      <c r="Q1240">
        <v>4356</v>
      </c>
      <c r="R1240" t="s">
        <v>96</v>
      </c>
      <c r="S1240" t="s">
        <v>95</v>
      </c>
      <c r="T1240" t="str">
        <f>IF(Transcripts[[#This Row],[List?]]="Y", Transcripts[[#This Row],[RefSeq mRNA ID]]&amp;IF(Transcripts[[#This Row],[Preferred?]]="Y", " (Preferred)", ""), "")</f>
        <v>NM_001018115.2</v>
      </c>
      <c r="V1240" s="43" t="s">
        <v>18458</v>
      </c>
      <c r="W1240" s="43" t="e">
        <f t="array" ref="W1240">INDEX(Table6[#Data], MATCH(1, ISNUMBER(SEARCH(Transcripts[[#This Row],[RefSeq mRNA ID]], Table6['#name])), 0), 1)</f>
        <v>#N/A</v>
      </c>
      <c r="X1240" s="43"/>
      <c r="Y1240" s="43"/>
      <c r="Z1240" t="s">
        <v>2429</v>
      </c>
      <c r="AA1240" t="s">
        <v>2430</v>
      </c>
      <c r="AB1240">
        <v>2739</v>
      </c>
      <c r="AC1240" t="s">
        <v>2409</v>
      </c>
      <c r="AD1240" t="s">
        <v>27</v>
      </c>
      <c r="AE1240" t="s">
        <v>10790</v>
      </c>
    </row>
    <row r="1241" spans="8:31" hidden="1" x14ac:dyDescent="0.3">
      <c r="H1241" t="s">
        <v>3138</v>
      </c>
      <c r="I1241" t="s">
        <v>3164</v>
      </c>
      <c r="J1241" t="s">
        <v>3165</v>
      </c>
      <c r="L1241">
        <v>5008</v>
      </c>
      <c r="M1241" t="s">
        <v>27</v>
      </c>
      <c r="N1241" t="s">
        <v>3166</v>
      </c>
      <c r="Q1241">
        <v>3750</v>
      </c>
      <c r="R1241" t="s">
        <v>96</v>
      </c>
      <c r="S1241" t="s">
        <v>96</v>
      </c>
      <c r="T1241" t="str">
        <f>IF(Transcripts[[#This Row],[List?]]="Y", Transcripts[[#This Row],[RefSeq mRNA ID]]&amp;IF(Transcripts[[#This Row],[Preferred?]]="Y", " (Preferred)", ""), "")</f>
        <v/>
      </c>
      <c r="V1241" s="43" t="s">
        <v>18458</v>
      </c>
      <c r="W1241" s="43" t="e">
        <f t="array" ref="W1241">INDEX(Table6[#Data], MATCH(1, ISNUMBER(SEARCH(Transcripts[[#This Row],[RefSeq mRNA ID]], Table6['#name])), 0), 1)</f>
        <v>#N/A</v>
      </c>
      <c r="X1241" s="43"/>
      <c r="Y1241" s="43"/>
      <c r="Z1241" t="s">
        <v>2425</v>
      </c>
      <c r="AA1241" t="s">
        <v>2426</v>
      </c>
      <c r="AB1241">
        <v>2739</v>
      </c>
      <c r="AC1241" t="s">
        <v>2409</v>
      </c>
      <c r="AD1241" t="s">
        <v>27</v>
      </c>
      <c r="AE1241" t="s">
        <v>10791</v>
      </c>
    </row>
    <row r="1242" spans="8:31" hidden="1" x14ac:dyDescent="0.3">
      <c r="H1242" t="s">
        <v>3138</v>
      </c>
      <c r="I1242" t="s">
        <v>3139</v>
      </c>
      <c r="J1242" t="s">
        <v>3140</v>
      </c>
      <c r="L1242">
        <v>3425</v>
      </c>
      <c r="M1242" t="s">
        <v>187</v>
      </c>
      <c r="N1242" t="s">
        <v>3141</v>
      </c>
      <c r="Q1242">
        <v>2249</v>
      </c>
      <c r="R1242" t="s">
        <v>96</v>
      </c>
      <c r="S1242" t="s">
        <v>96</v>
      </c>
      <c r="T1242" t="str">
        <f>IF(Transcripts[[#This Row],[List?]]="Y", Transcripts[[#This Row],[RefSeq mRNA ID]]&amp;IF(Transcripts[[#This Row],[Preferred?]]="Y", " (Preferred)", ""), "")</f>
        <v/>
      </c>
      <c r="V1242" s="43" t="s">
        <v>18458</v>
      </c>
      <c r="W1242" s="43" t="e">
        <f t="array" ref="W1242">INDEX(Table6[#Data], MATCH(1, ISNUMBER(SEARCH(Transcripts[[#This Row],[RefSeq mRNA ID]], Table6['#name])), 0), 1)</f>
        <v>#N/A</v>
      </c>
      <c r="X1242" s="43"/>
      <c r="Y1242" s="43"/>
      <c r="Z1242" t="s">
        <v>2410</v>
      </c>
      <c r="AA1242" t="s">
        <v>2411</v>
      </c>
      <c r="AB1242">
        <v>2346</v>
      </c>
      <c r="AC1242" t="s">
        <v>2409</v>
      </c>
      <c r="AD1242" t="s">
        <v>27</v>
      </c>
      <c r="AE1242" t="s">
        <v>10792</v>
      </c>
    </row>
    <row r="1243" spans="8:31" hidden="1" x14ac:dyDescent="0.3">
      <c r="H1243" t="s">
        <v>3138</v>
      </c>
      <c r="I1243" t="s">
        <v>3167</v>
      </c>
      <c r="J1243" t="s">
        <v>3168</v>
      </c>
      <c r="L1243">
        <v>2450</v>
      </c>
      <c r="M1243" t="s">
        <v>27</v>
      </c>
      <c r="N1243" t="s">
        <v>3169</v>
      </c>
      <c r="Q1243">
        <v>726</v>
      </c>
      <c r="R1243" t="s">
        <v>96</v>
      </c>
      <c r="S1243" t="s">
        <v>96</v>
      </c>
      <c r="T1243" t="str">
        <f>IF(Transcripts[[#This Row],[List?]]="Y", Transcripts[[#This Row],[RefSeq mRNA ID]]&amp;IF(Transcripts[[#This Row],[Preferred?]]="Y", " (Preferred)", ""), "")</f>
        <v/>
      </c>
      <c r="V1243" s="43" t="s">
        <v>18458</v>
      </c>
      <c r="W1243" s="43" t="e">
        <f t="array" ref="W1243">INDEX(Table6[#Data], MATCH(1, ISNUMBER(SEARCH(Transcripts[[#This Row],[RefSeq mRNA ID]], Table6['#name])), 0), 1)</f>
        <v>#N/A</v>
      </c>
      <c r="X1243" s="43"/>
      <c r="Y1243" s="43"/>
      <c r="Z1243" t="s">
        <v>2436</v>
      </c>
      <c r="AA1243" t="s">
        <v>2437</v>
      </c>
      <c r="AB1243">
        <v>2070</v>
      </c>
      <c r="AC1243" t="s">
        <v>2409</v>
      </c>
      <c r="AD1243" t="s">
        <v>27</v>
      </c>
      <c r="AE1243" t="s">
        <v>10793</v>
      </c>
    </row>
    <row r="1244" spans="8:31" hidden="1" x14ac:dyDescent="0.3">
      <c r="H1244" t="s">
        <v>3138</v>
      </c>
      <c r="I1244" t="s">
        <v>3142</v>
      </c>
      <c r="J1244" t="s">
        <v>3143</v>
      </c>
      <c r="L1244">
        <v>567</v>
      </c>
      <c r="M1244" t="s">
        <v>187</v>
      </c>
      <c r="N1244" t="s">
        <v>3144</v>
      </c>
      <c r="Q1244">
        <v>117</v>
      </c>
      <c r="R1244" t="s">
        <v>96</v>
      </c>
      <c r="S1244" t="s">
        <v>96</v>
      </c>
      <c r="T1244" t="str">
        <f>IF(Transcripts[[#This Row],[List?]]="Y", Transcripts[[#This Row],[RefSeq mRNA ID]]&amp;IF(Transcripts[[#This Row],[Preferred?]]="Y", " (Preferred)", ""), "")</f>
        <v/>
      </c>
      <c r="V1244" s="43" t="s">
        <v>18458</v>
      </c>
      <c r="W1244" s="43" t="e">
        <f t="array" ref="W1244">INDEX(Table6[#Data], MATCH(1, ISNUMBER(SEARCH(Transcripts[[#This Row],[RefSeq mRNA ID]], Table6['#name])), 0), 1)</f>
        <v>#N/A</v>
      </c>
      <c r="X1244" s="43"/>
      <c r="Y1244" s="43"/>
      <c r="Z1244" t="s">
        <v>2413</v>
      </c>
      <c r="AC1244" t="s">
        <v>2409</v>
      </c>
      <c r="AD1244" t="s">
        <v>27</v>
      </c>
      <c r="AE1244" t="s">
        <v>2413</v>
      </c>
    </row>
    <row r="1245" spans="8:31" hidden="1" x14ac:dyDescent="0.3">
      <c r="H1245" t="s">
        <v>3138</v>
      </c>
      <c r="I1245" t="s">
        <v>3145</v>
      </c>
      <c r="L1245">
        <v>558</v>
      </c>
      <c r="M1245" t="s">
        <v>193</v>
      </c>
      <c r="N1245" t="s">
        <v>3146</v>
      </c>
      <c r="Q1245">
        <v>0</v>
      </c>
      <c r="R1245" t="s">
        <v>96</v>
      </c>
      <c r="S1245" t="s">
        <v>96</v>
      </c>
      <c r="T1245" t="str">
        <f>IF(Transcripts[[#This Row],[List?]]="Y", Transcripts[[#This Row],[RefSeq mRNA ID]]&amp;IF(Transcripts[[#This Row],[Preferred?]]="Y", " (Preferred)", ""), "")</f>
        <v/>
      </c>
      <c r="V1245" s="43" t="s">
        <v>18458</v>
      </c>
      <c r="W1245" s="43" t="e">
        <f t="array" ref="W1245">INDEX(Table6[#Data], MATCH(1, ISNUMBER(SEARCH(Transcripts[[#This Row],[RefSeq mRNA ID]], Table6['#name])), 0), 1)</f>
        <v>#N/A</v>
      </c>
      <c r="X1245" s="43"/>
      <c r="Y1245" s="43"/>
      <c r="Z1245" t="s">
        <v>2421</v>
      </c>
      <c r="AC1245" t="s">
        <v>2409</v>
      </c>
      <c r="AD1245" t="s">
        <v>27</v>
      </c>
      <c r="AE1245" t="s">
        <v>2421</v>
      </c>
    </row>
    <row r="1246" spans="8:31" hidden="1" x14ac:dyDescent="0.3">
      <c r="H1246" t="s">
        <v>3138</v>
      </c>
      <c r="I1246" t="s">
        <v>3147</v>
      </c>
      <c r="L1246">
        <v>547</v>
      </c>
      <c r="M1246" t="s">
        <v>193</v>
      </c>
      <c r="N1246" t="s">
        <v>3148</v>
      </c>
      <c r="Q1246">
        <v>0</v>
      </c>
      <c r="R1246" t="s">
        <v>96</v>
      </c>
      <c r="S1246" t="s">
        <v>96</v>
      </c>
      <c r="T1246" t="str">
        <f>IF(Transcripts[[#This Row],[List?]]="Y", Transcripts[[#This Row],[RefSeq mRNA ID]]&amp;IF(Transcripts[[#This Row],[Preferred?]]="Y", " (Preferred)", ""), "")</f>
        <v/>
      </c>
      <c r="V1246" s="43" t="s">
        <v>18458</v>
      </c>
      <c r="W1246" s="43" t="e">
        <f t="array" ref="W1246">INDEX(Table6[#Data], MATCH(1, ISNUMBER(SEARCH(Transcripts[[#This Row],[RefSeq mRNA ID]], Table6['#name])), 0), 1)</f>
        <v>#N/A</v>
      </c>
      <c r="X1246" s="43"/>
      <c r="Y1246" s="43"/>
      <c r="Z1246" t="s">
        <v>2423</v>
      </c>
      <c r="AC1246" t="s">
        <v>2409</v>
      </c>
      <c r="AD1246" t="s">
        <v>27</v>
      </c>
      <c r="AE1246" t="s">
        <v>2423</v>
      </c>
    </row>
    <row r="1247" spans="8:31" hidden="1" x14ac:dyDescent="0.3">
      <c r="H1247" t="s">
        <v>3138</v>
      </c>
      <c r="I1247" t="s">
        <v>3149</v>
      </c>
      <c r="L1247">
        <v>505</v>
      </c>
      <c r="M1247" t="s">
        <v>193</v>
      </c>
      <c r="N1247" t="s">
        <v>3150</v>
      </c>
      <c r="Q1247">
        <v>0</v>
      </c>
      <c r="R1247" t="s">
        <v>96</v>
      </c>
      <c r="S1247" t="s">
        <v>96</v>
      </c>
      <c r="T1247" t="str">
        <f>IF(Transcripts[[#This Row],[List?]]="Y", Transcripts[[#This Row],[RefSeq mRNA ID]]&amp;IF(Transcripts[[#This Row],[Preferred?]]="Y", " (Preferred)", ""), "")</f>
        <v/>
      </c>
      <c r="V1247" s="43" t="s">
        <v>18458</v>
      </c>
      <c r="W1247" s="43" t="e">
        <f t="array" ref="W1247">INDEX(Table6[#Data], MATCH(1, ISNUMBER(SEARCH(Transcripts[[#This Row],[RefSeq mRNA ID]], Table6['#name])), 0), 1)</f>
        <v>#N/A</v>
      </c>
      <c r="X1247" s="43"/>
      <c r="Y1247" s="43"/>
      <c r="Z1247" t="s">
        <v>2445</v>
      </c>
      <c r="AC1247" t="s">
        <v>2409</v>
      </c>
      <c r="AD1247" t="s">
        <v>27</v>
      </c>
      <c r="AE1247" t="s">
        <v>2445</v>
      </c>
    </row>
    <row r="1248" spans="8:31" hidden="1" x14ac:dyDescent="0.3">
      <c r="H1248" t="s">
        <v>3138</v>
      </c>
      <c r="I1248" t="s">
        <v>3151</v>
      </c>
      <c r="L1248">
        <v>449</v>
      </c>
      <c r="M1248" t="s">
        <v>193</v>
      </c>
      <c r="N1248" t="s">
        <v>3152</v>
      </c>
      <c r="Q1248">
        <v>0</v>
      </c>
      <c r="R1248" t="s">
        <v>96</v>
      </c>
      <c r="S1248" t="s">
        <v>96</v>
      </c>
      <c r="T1248" t="str">
        <f>IF(Transcripts[[#This Row],[List?]]="Y", Transcripts[[#This Row],[RefSeq mRNA ID]]&amp;IF(Transcripts[[#This Row],[Preferred?]]="Y", " (Preferred)", ""), "")</f>
        <v/>
      </c>
      <c r="V1248" s="43" t="s">
        <v>18458</v>
      </c>
      <c r="W1248" s="43" t="e">
        <f t="array" ref="W1248">INDEX(Table6[#Data], MATCH(1, ISNUMBER(SEARCH(Transcripts[[#This Row],[RefSeq mRNA ID]], Table6['#name])), 0), 1)</f>
        <v>#N/A</v>
      </c>
      <c r="X1248" s="43"/>
      <c r="Y1248" s="43"/>
      <c r="Z1248" t="s">
        <v>2419</v>
      </c>
      <c r="AC1248" t="s">
        <v>2409</v>
      </c>
      <c r="AD1248" t="s">
        <v>27</v>
      </c>
      <c r="AE1248" t="s">
        <v>2419</v>
      </c>
    </row>
    <row r="1249" spans="8:31" hidden="1" x14ac:dyDescent="0.3">
      <c r="H1249" t="s">
        <v>3138</v>
      </c>
      <c r="I1249" t="s">
        <v>3170</v>
      </c>
      <c r="L1249">
        <v>603</v>
      </c>
      <c r="M1249" t="s">
        <v>210</v>
      </c>
      <c r="N1249" t="s">
        <v>3171</v>
      </c>
      <c r="Q1249">
        <v>0</v>
      </c>
      <c r="R1249" t="s">
        <v>96</v>
      </c>
      <c r="S1249" t="s">
        <v>96</v>
      </c>
      <c r="T1249" t="str">
        <f>IF(Transcripts[[#This Row],[List?]]="Y", Transcripts[[#This Row],[RefSeq mRNA ID]]&amp;IF(Transcripts[[#This Row],[Preferred?]]="Y", " (Preferred)", ""), "")</f>
        <v/>
      </c>
      <c r="V1249" s="43" t="s">
        <v>18458</v>
      </c>
      <c r="W1249" s="43" t="e">
        <f t="array" ref="W1249">INDEX(Table6[#Data], MATCH(1, ISNUMBER(SEARCH(Transcripts[[#This Row],[RefSeq mRNA ID]], Table6['#name])), 0), 1)</f>
        <v>#N/A</v>
      </c>
      <c r="X1249" s="43"/>
      <c r="Y1249" s="43"/>
      <c r="Z1249" t="s">
        <v>2443</v>
      </c>
      <c r="AC1249" t="s">
        <v>2409</v>
      </c>
      <c r="AD1249" t="s">
        <v>27</v>
      </c>
      <c r="AE1249" t="s">
        <v>2443</v>
      </c>
    </row>
    <row r="1250" spans="8:31" hidden="1" x14ac:dyDescent="0.3">
      <c r="H1250" t="s">
        <v>3138</v>
      </c>
      <c r="I1250" t="s">
        <v>3172</v>
      </c>
      <c r="L1250">
        <v>563</v>
      </c>
      <c r="M1250" t="s">
        <v>210</v>
      </c>
      <c r="N1250" t="s">
        <v>3173</v>
      </c>
      <c r="Q1250">
        <v>0</v>
      </c>
      <c r="R1250" t="s">
        <v>96</v>
      </c>
      <c r="S1250" t="s">
        <v>96</v>
      </c>
      <c r="T1250" t="str">
        <f>IF(Transcripts[[#This Row],[List?]]="Y", Transcripts[[#This Row],[RefSeq mRNA ID]]&amp;IF(Transcripts[[#This Row],[Preferred?]]="Y", " (Preferred)", ""), "")</f>
        <v/>
      </c>
      <c r="V1250" s="43" t="s">
        <v>18458</v>
      </c>
      <c r="W1250" s="43" t="e">
        <f t="array" ref="W1250">INDEX(Table6[#Data], MATCH(1, ISNUMBER(SEARCH(Transcripts[[#This Row],[RefSeq mRNA ID]], Table6['#name])), 0), 1)</f>
        <v>#N/A</v>
      </c>
      <c r="X1250" s="43"/>
      <c r="Y1250" s="43"/>
      <c r="Z1250" t="s">
        <v>2447</v>
      </c>
      <c r="AC1250" t="s">
        <v>2409</v>
      </c>
      <c r="AD1250" t="s">
        <v>27</v>
      </c>
      <c r="AE1250" t="s">
        <v>2447</v>
      </c>
    </row>
    <row r="1251" spans="8:31" hidden="1" x14ac:dyDescent="0.3">
      <c r="H1251" t="s">
        <v>3174</v>
      </c>
      <c r="I1251" t="s">
        <v>3175</v>
      </c>
      <c r="J1251" t="s">
        <v>3176</v>
      </c>
      <c r="K1251" t="s">
        <v>19384</v>
      </c>
      <c r="L1251">
        <v>2554</v>
      </c>
      <c r="M1251" t="s">
        <v>27</v>
      </c>
      <c r="N1251" t="s">
        <v>3177</v>
      </c>
      <c r="O1251" t="s">
        <v>3178</v>
      </c>
      <c r="P1251" t="s">
        <v>3179</v>
      </c>
      <c r="Q1251">
        <v>1611</v>
      </c>
      <c r="R1251" t="s">
        <v>95</v>
      </c>
      <c r="S1251" t="s">
        <v>95</v>
      </c>
      <c r="T1251" t="str">
        <f>IF(Transcripts[[#This Row],[List?]]="Y", Transcripts[[#This Row],[RefSeq mRNA ID]]&amp;IF(Transcripts[[#This Row],[Preferred?]]="Y", " (Preferred)", ""), "")</f>
        <v>NM_021922.2 (Preferred)</v>
      </c>
      <c r="V1251" s="43" t="s">
        <v>18459</v>
      </c>
      <c r="W1251" s="43" t="e">
        <f t="array" ref="W1251">INDEX(Table6[#Data], MATCH(1, ISNUMBER(SEARCH(Transcripts[[#This Row],[RefSeq mRNA ID]], Table6['#name])), 0), 1)</f>
        <v>#N/A</v>
      </c>
      <c r="X1251" s="43"/>
      <c r="Y1251" s="43"/>
      <c r="Z1251" t="s">
        <v>2417</v>
      </c>
      <c r="AC1251" t="s">
        <v>2409</v>
      </c>
      <c r="AD1251" t="s">
        <v>27</v>
      </c>
      <c r="AE1251" t="s">
        <v>2417</v>
      </c>
    </row>
    <row r="1252" spans="8:31" hidden="1" x14ac:dyDescent="0.3">
      <c r="H1252" t="s">
        <v>3180</v>
      </c>
      <c r="I1252" t="s">
        <v>3181</v>
      </c>
      <c r="J1252" t="s">
        <v>3182</v>
      </c>
      <c r="K1252" t="s">
        <v>19385</v>
      </c>
      <c r="L1252">
        <v>3309</v>
      </c>
      <c r="M1252" t="s">
        <v>27</v>
      </c>
      <c r="N1252" t="s">
        <v>3183</v>
      </c>
      <c r="O1252" t="s">
        <v>3184</v>
      </c>
      <c r="P1252" t="s">
        <v>3185</v>
      </c>
      <c r="Q1252">
        <v>1125</v>
      </c>
      <c r="R1252" t="s">
        <v>95</v>
      </c>
      <c r="S1252" t="s">
        <v>95</v>
      </c>
      <c r="T1252" t="str">
        <f>IF(Transcripts[[#This Row],[List?]]="Y", Transcripts[[#This Row],[RefSeq mRNA ID]]&amp;IF(Transcripts[[#This Row],[Preferred?]]="Y", " (Preferred)", ""), "")</f>
        <v>NM_022725.3 (Preferred)</v>
      </c>
      <c r="V1252" s="43" t="s">
        <v>18460</v>
      </c>
      <c r="W1252" s="43" t="e">
        <f t="array" ref="W1252">INDEX(Table6[#Data], MATCH(1, ISNUMBER(SEARCH(Transcripts[[#This Row],[RefSeq mRNA ID]], Table6['#name])), 0), 1)</f>
        <v>#N/A</v>
      </c>
      <c r="X1252" s="43"/>
      <c r="Y1252" s="43"/>
      <c r="Z1252" t="s">
        <v>2415</v>
      </c>
      <c r="AC1252" t="s">
        <v>2409</v>
      </c>
      <c r="AD1252" t="s">
        <v>27</v>
      </c>
      <c r="AE1252" t="s">
        <v>2415</v>
      </c>
    </row>
    <row r="1253" spans="8:31" hidden="1" x14ac:dyDescent="0.3">
      <c r="H1253" t="s">
        <v>3186</v>
      </c>
      <c r="I1253" t="s">
        <v>3192</v>
      </c>
      <c r="J1253" t="s">
        <v>3193</v>
      </c>
      <c r="K1253" t="s">
        <v>19386</v>
      </c>
      <c r="L1253">
        <v>2631</v>
      </c>
      <c r="M1253" t="s">
        <v>27</v>
      </c>
      <c r="N1253" t="s">
        <v>3194</v>
      </c>
      <c r="O1253" t="s">
        <v>3195</v>
      </c>
      <c r="P1253" t="s">
        <v>3196</v>
      </c>
      <c r="Q1253">
        <v>1869</v>
      </c>
      <c r="R1253" t="s">
        <v>95</v>
      </c>
      <c r="S1253" t="s">
        <v>95</v>
      </c>
      <c r="T1253" t="str">
        <f>IF(Transcripts[[#This Row],[List?]]="Y", Transcripts[[#This Row],[RefSeq mRNA ID]]&amp;IF(Transcripts[[#This Row],[Preferred?]]="Y", " (Preferred)", ""), "")</f>
        <v>NM_004629.1 (Preferred)</v>
      </c>
      <c r="V1253" s="43" t="s">
        <v>18461</v>
      </c>
      <c r="W1253" s="43" t="e">
        <f t="array" ref="W1253">INDEX(Table6[#Data], MATCH(1, ISNUMBER(SEARCH(Transcripts[[#This Row],[RefSeq mRNA ID]], Table6['#name])), 0), 1)</f>
        <v>#N/A</v>
      </c>
      <c r="X1253" s="43"/>
      <c r="Y1253" s="43"/>
      <c r="Z1253" t="s">
        <v>2439</v>
      </c>
      <c r="AA1253" t="s">
        <v>2440</v>
      </c>
      <c r="AB1253">
        <v>501</v>
      </c>
      <c r="AC1253" t="s">
        <v>2409</v>
      </c>
      <c r="AD1253" t="s">
        <v>27</v>
      </c>
      <c r="AE1253" t="s">
        <v>10794</v>
      </c>
    </row>
    <row r="1254" spans="8:31" hidden="1" x14ac:dyDescent="0.3">
      <c r="H1254" t="s">
        <v>3186</v>
      </c>
      <c r="I1254" t="s">
        <v>3197</v>
      </c>
      <c r="J1254" t="s">
        <v>3198</v>
      </c>
      <c r="L1254">
        <v>868</v>
      </c>
      <c r="M1254" t="s">
        <v>27</v>
      </c>
      <c r="N1254" t="s">
        <v>3199</v>
      </c>
      <c r="Q1254">
        <v>645</v>
      </c>
      <c r="R1254" t="s">
        <v>96</v>
      </c>
      <c r="S1254" t="s">
        <v>96</v>
      </c>
      <c r="T1254" t="str">
        <f>IF(Transcripts[[#This Row],[List?]]="Y", Transcripts[[#This Row],[RefSeq mRNA ID]]&amp;IF(Transcripts[[#This Row],[Preferred?]]="Y", " (Preferred)", ""), "")</f>
        <v/>
      </c>
      <c r="V1254" s="43" t="s">
        <v>18461</v>
      </c>
      <c r="W1254" s="43" t="e">
        <f t="array" ref="W1254">INDEX(Table6[#Data], MATCH(1, ISNUMBER(SEARCH(Transcripts[[#This Row],[RefSeq mRNA ID]], Table6['#name])), 0), 1)</f>
        <v>#N/A</v>
      </c>
      <c r="X1254" s="43"/>
      <c r="Y1254" s="43"/>
      <c r="Z1254" t="s">
        <v>9224</v>
      </c>
      <c r="AA1254" t="s">
        <v>9225</v>
      </c>
      <c r="AB1254">
        <v>642</v>
      </c>
      <c r="AC1254" t="s">
        <v>9221</v>
      </c>
      <c r="AD1254" t="s">
        <v>27</v>
      </c>
      <c r="AE1254" t="s">
        <v>10795</v>
      </c>
    </row>
    <row r="1255" spans="8:31" hidden="1" x14ac:dyDescent="0.3">
      <c r="H1255" t="s">
        <v>3186</v>
      </c>
      <c r="I1255" t="s">
        <v>3187</v>
      </c>
      <c r="J1255" t="s">
        <v>3188</v>
      </c>
      <c r="L1255">
        <v>2108</v>
      </c>
      <c r="M1255" t="s">
        <v>187</v>
      </c>
      <c r="N1255" t="s">
        <v>3189</v>
      </c>
      <c r="Q1255">
        <v>321</v>
      </c>
      <c r="R1255" t="s">
        <v>96</v>
      </c>
      <c r="S1255" t="s">
        <v>96</v>
      </c>
      <c r="T1255" t="str">
        <f>IF(Transcripts[[#This Row],[List?]]="Y", Transcripts[[#This Row],[RefSeq mRNA ID]]&amp;IF(Transcripts[[#This Row],[Preferred?]]="Y", " (Preferred)", ""), "")</f>
        <v/>
      </c>
      <c r="V1255" s="43" t="s">
        <v>18461</v>
      </c>
      <c r="W1255" s="43" t="e">
        <f t="array" ref="W1255">INDEX(Table6[#Data], MATCH(1, ISNUMBER(SEARCH(Transcripts[[#This Row],[RefSeq mRNA ID]], Table6['#name])), 0), 1)</f>
        <v>#N/A</v>
      </c>
      <c r="X1255" s="43"/>
      <c r="Y1255" s="43"/>
      <c r="Z1255" t="s">
        <v>9229</v>
      </c>
      <c r="AA1255" t="s">
        <v>9230</v>
      </c>
      <c r="AB1255">
        <v>519</v>
      </c>
      <c r="AC1255" t="s">
        <v>9221</v>
      </c>
      <c r="AD1255" t="s">
        <v>27</v>
      </c>
      <c r="AE1255" t="s">
        <v>10796</v>
      </c>
    </row>
    <row r="1256" spans="8:31" hidden="1" x14ac:dyDescent="0.3">
      <c r="H1256" t="s">
        <v>3186</v>
      </c>
      <c r="I1256" t="s">
        <v>3190</v>
      </c>
      <c r="L1256">
        <v>484</v>
      </c>
      <c r="M1256" t="s">
        <v>193</v>
      </c>
      <c r="N1256" t="s">
        <v>3191</v>
      </c>
      <c r="Q1256">
        <v>0</v>
      </c>
      <c r="R1256" t="s">
        <v>96</v>
      </c>
      <c r="S1256" t="s">
        <v>96</v>
      </c>
      <c r="T1256" t="str">
        <f>IF(Transcripts[[#This Row],[List?]]="Y", Transcripts[[#This Row],[RefSeq mRNA ID]]&amp;IF(Transcripts[[#This Row],[Preferred?]]="Y", " (Preferred)", ""), "")</f>
        <v/>
      </c>
      <c r="V1256" s="43" t="s">
        <v>18461</v>
      </c>
      <c r="W1256" s="43" t="e">
        <f t="array" ref="W1256">INDEX(Table6[#Data], MATCH(1, ISNUMBER(SEARCH(Transcripts[[#This Row],[RefSeq mRNA ID]], Table6['#name])), 0), 1)</f>
        <v>#N/A</v>
      </c>
      <c r="X1256" s="43"/>
      <c r="Y1256" s="43"/>
      <c r="Z1256" t="s">
        <v>9222</v>
      </c>
      <c r="AC1256" t="s">
        <v>9221</v>
      </c>
      <c r="AD1256" t="s">
        <v>27</v>
      </c>
      <c r="AE1256" t="s">
        <v>9222</v>
      </c>
    </row>
    <row r="1257" spans="8:31" hidden="1" x14ac:dyDescent="0.3">
      <c r="H1257" t="s">
        <v>3186</v>
      </c>
      <c r="I1257" t="s">
        <v>3200</v>
      </c>
      <c r="L1257">
        <v>654</v>
      </c>
      <c r="M1257" t="s">
        <v>210</v>
      </c>
      <c r="N1257" t="s">
        <v>3201</v>
      </c>
      <c r="Q1257">
        <v>0</v>
      </c>
      <c r="R1257" t="s">
        <v>96</v>
      </c>
      <c r="S1257" t="s">
        <v>96</v>
      </c>
      <c r="T1257" t="str">
        <f>IF(Transcripts[[#This Row],[List?]]="Y", Transcripts[[#This Row],[RefSeq mRNA ID]]&amp;IF(Transcripts[[#This Row],[Preferred?]]="Y", " (Preferred)", ""), "")</f>
        <v/>
      </c>
      <c r="V1257" s="43" t="s">
        <v>18461</v>
      </c>
      <c r="W1257" s="43" t="e">
        <f t="array" ref="W1257">INDEX(Table6[#Data], MATCH(1, ISNUMBER(SEARCH(Transcripts[[#This Row],[RefSeq mRNA ID]], Table6['#name])), 0), 1)</f>
        <v>#N/A</v>
      </c>
      <c r="X1257" s="43"/>
      <c r="Y1257" s="43"/>
      <c r="Z1257" t="s">
        <v>3751</v>
      </c>
      <c r="AC1257" t="s">
        <v>3748</v>
      </c>
      <c r="AD1257" t="s">
        <v>27</v>
      </c>
      <c r="AE1257" t="s">
        <v>3751</v>
      </c>
    </row>
    <row r="1258" spans="8:31" hidden="1" x14ac:dyDescent="0.3">
      <c r="H1258" t="s">
        <v>3186</v>
      </c>
      <c r="I1258" t="s">
        <v>3202</v>
      </c>
      <c r="L1258">
        <v>592</v>
      </c>
      <c r="M1258" t="s">
        <v>210</v>
      </c>
      <c r="N1258" t="s">
        <v>3203</v>
      </c>
      <c r="Q1258">
        <v>0</v>
      </c>
      <c r="R1258" t="s">
        <v>96</v>
      </c>
      <c r="S1258" t="s">
        <v>96</v>
      </c>
      <c r="T1258" t="str">
        <f>IF(Transcripts[[#This Row],[List?]]="Y", Transcripts[[#This Row],[RefSeq mRNA ID]]&amp;IF(Transcripts[[#This Row],[Preferred?]]="Y", " (Preferred)", ""), "")</f>
        <v/>
      </c>
      <c r="V1258" s="43" t="s">
        <v>18461</v>
      </c>
      <c r="W1258" s="43" t="e">
        <f t="array" ref="W1258">INDEX(Table6[#Data], MATCH(1, ISNUMBER(SEARCH(Transcripts[[#This Row],[RefSeq mRNA ID]], Table6['#name])), 0), 1)</f>
        <v>#N/A</v>
      </c>
      <c r="X1258" s="43"/>
      <c r="Y1258" s="43"/>
      <c r="Z1258" t="s">
        <v>3753</v>
      </c>
      <c r="AA1258" t="s">
        <v>3754</v>
      </c>
      <c r="AB1258">
        <v>1335</v>
      </c>
      <c r="AC1258" t="s">
        <v>3748</v>
      </c>
      <c r="AD1258" t="s">
        <v>27</v>
      </c>
      <c r="AE1258" t="s">
        <v>10797</v>
      </c>
    </row>
    <row r="1259" spans="8:31" hidden="1" x14ac:dyDescent="0.3">
      <c r="H1259" t="s">
        <v>3186</v>
      </c>
      <c r="I1259" t="s">
        <v>3204</v>
      </c>
      <c r="L1259">
        <v>572</v>
      </c>
      <c r="M1259" t="s">
        <v>210</v>
      </c>
      <c r="N1259" t="s">
        <v>3205</v>
      </c>
      <c r="Q1259">
        <v>0</v>
      </c>
      <c r="R1259" t="s">
        <v>96</v>
      </c>
      <c r="S1259" t="s">
        <v>96</v>
      </c>
      <c r="T1259" t="str">
        <f>IF(Transcripts[[#This Row],[List?]]="Y", Transcripts[[#This Row],[RefSeq mRNA ID]]&amp;IF(Transcripts[[#This Row],[Preferred?]]="Y", " (Preferred)", ""), "")</f>
        <v/>
      </c>
      <c r="V1259" s="43" t="s">
        <v>18461</v>
      </c>
      <c r="W1259" s="43" t="e">
        <f t="array" ref="W1259">INDEX(Table6[#Data], MATCH(1, ISNUMBER(SEARCH(Transcripts[[#This Row],[RefSeq mRNA ID]], Table6['#name])), 0), 1)</f>
        <v>#N/A</v>
      </c>
      <c r="X1259" s="43"/>
      <c r="Y1259" s="43"/>
      <c r="Z1259" t="s">
        <v>3757</v>
      </c>
      <c r="AA1259" t="s">
        <v>3758</v>
      </c>
      <c r="AB1259">
        <v>1332</v>
      </c>
      <c r="AC1259" t="s">
        <v>3748</v>
      </c>
      <c r="AD1259" t="s">
        <v>27</v>
      </c>
      <c r="AE1259" t="s">
        <v>10798</v>
      </c>
    </row>
    <row r="1260" spans="8:31" hidden="1" x14ac:dyDescent="0.3">
      <c r="H1260" t="s">
        <v>3186</v>
      </c>
      <c r="I1260" t="s">
        <v>3206</v>
      </c>
      <c r="L1260">
        <v>388</v>
      </c>
      <c r="M1260" t="s">
        <v>210</v>
      </c>
      <c r="N1260" t="s">
        <v>3207</v>
      </c>
      <c r="Q1260">
        <v>0</v>
      </c>
      <c r="R1260" t="s">
        <v>96</v>
      </c>
      <c r="S1260" t="s">
        <v>96</v>
      </c>
      <c r="T1260" t="str">
        <f>IF(Transcripts[[#This Row],[List?]]="Y", Transcripts[[#This Row],[RefSeq mRNA ID]]&amp;IF(Transcripts[[#This Row],[Preferred?]]="Y", " (Preferred)", ""), "")</f>
        <v/>
      </c>
      <c r="V1260" s="43" t="s">
        <v>18461</v>
      </c>
      <c r="W1260" s="43" t="e">
        <f t="array" ref="W1260">INDEX(Table6[#Data], MATCH(1, ISNUMBER(SEARCH(Transcripts[[#This Row],[RefSeq mRNA ID]], Table6['#name])), 0), 1)</f>
        <v>#N/A</v>
      </c>
      <c r="X1260" s="43"/>
      <c r="Y1260" s="43"/>
      <c r="Z1260" t="s">
        <v>3749</v>
      </c>
      <c r="AC1260" t="s">
        <v>3748</v>
      </c>
      <c r="AD1260" t="s">
        <v>27</v>
      </c>
      <c r="AE1260" t="s">
        <v>3749</v>
      </c>
    </row>
    <row r="1261" spans="8:31" hidden="1" x14ac:dyDescent="0.3">
      <c r="H1261" t="s">
        <v>3208</v>
      </c>
      <c r="I1261" t="s">
        <v>3236</v>
      </c>
      <c r="J1261" t="s">
        <v>3237</v>
      </c>
      <c r="K1261" t="s">
        <v>20311</v>
      </c>
      <c r="L1261">
        <v>2563</v>
      </c>
      <c r="M1261" t="s">
        <v>27</v>
      </c>
      <c r="N1261" t="s">
        <v>3238</v>
      </c>
      <c r="O1261" t="s">
        <v>3239</v>
      </c>
      <c r="P1261" t="s">
        <v>3240</v>
      </c>
      <c r="Q1261">
        <v>1008</v>
      </c>
      <c r="R1261" t="s">
        <v>95</v>
      </c>
      <c r="S1261" t="s">
        <v>95</v>
      </c>
      <c r="T1261" t="str">
        <f>IF(Transcripts[[#This Row],[List?]]="Y", Transcripts[[#This Row],[RefSeq mRNA ID]]&amp;IF(Transcripts[[#This Row],[Preferred?]]="Y", " (Preferred)", ""), "")</f>
        <v>NM_000043.6 (Preferred)</v>
      </c>
      <c r="V1261" s="43" t="s">
        <v>18462</v>
      </c>
      <c r="W1261" s="43" t="e">
        <f t="array" ref="W1261">INDEX(Table6[#Data], MATCH(1, ISNUMBER(SEARCH(Transcripts[[#This Row],[RefSeq mRNA ID]], Table6['#name])), 0), 1)</f>
        <v>#N/A</v>
      </c>
      <c r="X1261" s="43"/>
      <c r="Y1261" s="43"/>
      <c r="Z1261" t="s">
        <v>9075</v>
      </c>
      <c r="AA1261" t="s">
        <v>9076</v>
      </c>
      <c r="AB1261">
        <v>5424</v>
      </c>
      <c r="AC1261" t="s">
        <v>9058</v>
      </c>
      <c r="AD1261" t="s">
        <v>27</v>
      </c>
      <c r="AE1261" t="s">
        <v>10799</v>
      </c>
    </row>
    <row r="1262" spans="8:31" hidden="1" x14ac:dyDescent="0.3">
      <c r="H1262" t="s">
        <v>3208</v>
      </c>
      <c r="I1262" t="s">
        <v>3244</v>
      </c>
      <c r="J1262" t="s">
        <v>3245</v>
      </c>
      <c r="K1262" t="s">
        <v>19389</v>
      </c>
      <c r="L1262">
        <v>1044</v>
      </c>
      <c r="M1262" t="s">
        <v>27</v>
      </c>
      <c r="N1262" t="s">
        <v>3246</v>
      </c>
      <c r="P1262" t="s">
        <v>3247</v>
      </c>
      <c r="Q1262">
        <v>945</v>
      </c>
      <c r="R1262" t="s">
        <v>96</v>
      </c>
      <c r="S1262" t="s">
        <v>95</v>
      </c>
      <c r="T1262" t="str">
        <f>IF(Transcripts[[#This Row],[List?]]="Y", Transcripts[[#This Row],[RefSeq mRNA ID]]&amp;IF(Transcripts[[#This Row],[Preferred?]]="Y", " (Preferred)", ""), "")</f>
        <v>NM_152871.3</v>
      </c>
      <c r="V1262" s="43" t="s">
        <v>18462</v>
      </c>
      <c r="W1262" s="43" t="e">
        <f t="array" ref="W1262">INDEX(Table6[#Data], MATCH(1, ISNUMBER(SEARCH(Transcripts[[#This Row],[RefSeq mRNA ID]], Table6['#name])), 0), 1)</f>
        <v>#N/A</v>
      </c>
      <c r="X1262" s="43"/>
      <c r="Y1262" s="43"/>
      <c r="Z1262" t="s">
        <v>9096</v>
      </c>
      <c r="AA1262" t="s">
        <v>9097</v>
      </c>
      <c r="AB1262">
        <v>5079</v>
      </c>
      <c r="AC1262" t="s">
        <v>9058</v>
      </c>
      <c r="AD1262" t="s">
        <v>27</v>
      </c>
      <c r="AE1262" t="s">
        <v>10800</v>
      </c>
    </row>
    <row r="1263" spans="8:31" hidden="1" x14ac:dyDescent="0.3">
      <c r="H1263" t="s">
        <v>3208</v>
      </c>
      <c r="I1263" t="s">
        <v>3241</v>
      </c>
      <c r="J1263" t="s">
        <v>3242</v>
      </c>
      <c r="L1263">
        <v>1722</v>
      </c>
      <c r="M1263" t="s">
        <v>27</v>
      </c>
      <c r="N1263" t="s">
        <v>3243</v>
      </c>
      <c r="Q1263">
        <v>702</v>
      </c>
      <c r="R1263" t="s">
        <v>96</v>
      </c>
      <c r="S1263" t="s">
        <v>96</v>
      </c>
      <c r="T1263" t="str">
        <f>IF(Transcripts[[#This Row],[List?]]="Y", Transcripts[[#This Row],[RefSeq mRNA ID]]&amp;IF(Transcripts[[#This Row],[Preferred?]]="Y", " (Preferred)", ""), "")</f>
        <v/>
      </c>
      <c r="V1263" s="43" t="s">
        <v>18462</v>
      </c>
      <c r="W1263" s="43" t="e">
        <f t="array" ref="W1263">INDEX(Table6[#Data], MATCH(1, ISNUMBER(SEARCH(Transcripts[[#This Row],[RefSeq mRNA ID]], Table6['#name])), 0), 1)</f>
        <v>#N/A</v>
      </c>
      <c r="X1263" s="43"/>
      <c r="Y1263" s="43"/>
      <c r="Z1263" t="s">
        <v>9089</v>
      </c>
      <c r="AA1263" t="s">
        <v>9090</v>
      </c>
      <c r="AB1263">
        <v>5223</v>
      </c>
      <c r="AC1263" t="s">
        <v>9058</v>
      </c>
      <c r="AD1263" t="s">
        <v>27</v>
      </c>
      <c r="AE1263" t="s">
        <v>10801</v>
      </c>
    </row>
    <row r="1264" spans="8:31" hidden="1" x14ac:dyDescent="0.3">
      <c r="H1264" t="s">
        <v>3208</v>
      </c>
      <c r="I1264" t="s">
        <v>3248</v>
      </c>
      <c r="J1264" t="s">
        <v>3249</v>
      </c>
      <c r="K1264" t="s">
        <v>19390</v>
      </c>
      <c r="L1264">
        <v>983</v>
      </c>
      <c r="M1264" t="s">
        <v>27</v>
      </c>
      <c r="N1264" t="s">
        <v>3250</v>
      </c>
      <c r="P1264" t="s">
        <v>3251</v>
      </c>
      <c r="Q1264">
        <v>663</v>
      </c>
      <c r="R1264" t="s">
        <v>96</v>
      </c>
      <c r="S1264" t="s">
        <v>95</v>
      </c>
      <c r="T1264" t="str">
        <f>IF(Transcripts[[#This Row],[List?]]="Y", Transcripts[[#This Row],[RefSeq mRNA ID]]&amp;IF(Transcripts[[#This Row],[Preferred?]]="Y", " (Preferred)", ""), "")</f>
        <v>NM_152872.3</v>
      </c>
      <c r="V1264" s="43" t="s">
        <v>18462</v>
      </c>
      <c r="W1264" s="43" t="e">
        <f t="array" ref="W1264">INDEX(Table6[#Data], MATCH(1, ISNUMBER(SEARCH(Transcripts[[#This Row],[RefSeq mRNA ID]], Table6['#name])), 0), 1)</f>
        <v>#N/A</v>
      </c>
      <c r="X1264" s="43"/>
      <c r="Y1264" s="43"/>
      <c r="Z1264" t="s">
        <v>9112</v>
      </c>
      <c r="AC1264" t="s">
        <v>9058</v>
      </c>
      <c r="AD1264" t="s">
        <v>27</v>
      </c>
      <c r="AE1264" t="s">
        <v>9112</v>
      </c>
    </row>
    <row r="1265" spans="8:31" hidden="1" x14ac:dyDescent="0.3">
      <c r="H1265" t="s">
        <v>3208</v>
      </c>
      <c r="I1265" t="s">
        <v>3212</v>
      </c>
      <c r="J1265" t="s">
        <v>3213</v>
      </c>
      <c r="L1265">
        <v>975</v>
      </c>
      <c r="M1265" t="s">
        <v>187</v>
      </c>
      <c r="N1265" t="s">
        <v>3214</v>
      </c>
      <c r="P1265" t="s">
        <v>98</v>
      </c>
      <c r="Q1265">
        <v>450</v>
      </c>
      <c r="R1265" t="s">
        <v>96</v>
      </c>
      <c r="S1265" t="s">
        <v>96</v>
      </c>
      <c r="T1265" t="str">
        <f>IF(Transcripts[[#This Row],[List?]]="Y", Transcripts[[#This Row],[RefSeq mRNA ID]]&amp;IF(Transcripts[[#This Row],[Preferred?]]="Y", " (Preferred)", ""), "")</f>
        <v/>
      </c>
      <c r="V1265" s="43" t="s">
        <v>18462</v>
      </c>
      <c r="W1265" s="43" t="e">
        <f t="array" ref="W1265">INDEX(Table6[#Data], MATCH(1, ISNUMBER(SEARCH(Transcripts[[#This Row],[RefSeq mRNA ID]], Table6['#name])), 0), 1)</f>
        <v>#N/A</v>
      </c>
      <c r="X1265" s="43"/>
      <c r="Y1265" s="43"/>
      <c r="Z1265" t="s">
        <v>9093</v>
      </c>
      <c r="AA1265" t="s">
        <v>9094</v>
      </c>
      <c r="AB1265">
        <v>5115</v>
      </c>
      <c r="AC1265" t="s">
        <v>9058</v>
      </c>
      <c r="AD1265" t="s">
        <v>27</v>
      </c>
      <c r="AE1265" t="s">
        <v>10802</v>
      </c>
    </row>
    <row r="1266" spans="8:31" hidden="1" x14ac:dyDescent="0.3">
      <c r="H1266" t="s">
        <v>3208</v>
      </c>
      <c r="I1266" t="s">
        <v>3215</v>
      </c>
      <c r="J1266" t="s">
        <v>3216</v>
      </c>
      <c r="L1266">
        <v>924</v>
      </c>
      <c r="M1266" t="s">
        <v>187</v>
      </c>
      <c r="N1266" t="s">
        <v>3217</v>
      </c>
      <c r="P1266" t="s">
        <v>98</v>
      </c>
      <c r="Q1266">
        <v>450</v>
      </c>
      <c r="R1266" t="s">
        <v>96</v>
      </c>
      <c r="S1266" t="s">
        <v>96</v>
      </c>
      <c r="T1266" t="str">
        <f>IF(Transcripts[[#This Row],[List?]]="Y", Transcripts[[#This Row],[RefSeq mRNA ID]]&amp;IF(Transcripts[[#This Row],[Preferred?]]="Y", " (Preferred)", ""), "")</f>
        <v/>
      </c>
      <c r="V1266" s="43" t="s">
        <v>18462</v>
      </c>
      <c r="W1266" s="43" t="e">
        <f t="array" ref="W1266">INDEX(Table6[#Data], MATCH(1, ISNUMBER(SEARCH(Transcripts[[#This Row],[RefSeq mRNA ID]], Table6['#name])), 0), 1)</f>
        <v>#N/A</v>
      </c>
      <c r="X1266" s="43"/>
      <c r="Y1266" s="43"/>
      <c r="Z1266" t="s">
        <v>9079</v>
      </c>
      <c r="AA1266" t="s">
        <v>9080</v>
      </c>
      <c r="AB1266">
        <v>5355</v>
      </c>
      <c r="AC1266" t="s">
        <v>9058</v>
      </c>
      <c r="AD1266" t="s">
        <v>27</v>
      </c>
      <c r="AE1266" t="s">
        <v>10803</v>
      </c>
    </row>
    <row r="1267" spans="8:31" hidden="1" x14ac:dyDescent="0.3">
      <c r="H1267" t="s">
        <v>3208</v>
      </c>
      <c r="I1267" t="s">
        <v>3221</v>
      </c>
      <c r="J1267" t="s">
        <v>3222</v>
      </c>
      <c r="L1267">
        <v>836</v>
      </c>
      <c r="M1267" t="s">
        <v>187</v>
      </c>
      <c r="N1267" t="s">
        <v>3223</v>
      </c>
      <c r="P1267" t="s">
        <v>98</v>
      </c>
      <c r="Q1267">
        <v>399</v>
      </c>
      <c r="R1267" t="s">
        <v>96</v>
      </c>
      <c r="S1267" t="s">
        <v>96</v>
      </c>
      <c r="T1267" t="str">
        <f>IF(Transcripts[[#This Row],[List?]]="Y", Transcripts[[#This Row],[RefSeq mRNA ID]]&amp;IF(Transcripts[[#This Row],[Preferred?]]="Y", " (Preferred)", ""), "")</f>
        <v/>
      </c>
      <c r="V1267" s="43" t="s">
        <v>18462</v>
      </c>
      <c r="W1267" s="43" t="e">
        <f t="array" ref="W1267">INDEX(Table6[#Data], MATCH(1, ISNUMBER(SEARCH(Transcripts[[#This Row],[RefSeq mRNA ID]], Table6['#name])), 0), 1)</f>
        <v>#N/A</v>
      </c>
      <c r="X1267" s="43"/>
      <c r="Y1267" s="43"/>
      <c r="Z1267" t="s">
        <v>9059</v>
      </c>
      <c r="AA1267" t="s">
        <v>9060</v>
      </c>
      <c r="AB1267">
        <v>327</v>
      </c>
      <c r="AC1267" t="s">
        <v>9058</v>
      </c>
      <c r="AD1267" t="s">
        <v>27</v>
      </c>
      <c r="AE1267" t="s">
        <v>10804</v>
      </c>
    </row>
    <row r="1268" spans="8:31" hidden="1" x14ac:dyDescent="0.3">
      <c r="H1268" t="s">
        <v>3208</v>
      </c>
      <c r="I1268" t="s">
        <v>3209</v>
      </c>
      <c r="J1268" t="s">
        <v>3210</v>
      </c>
      <c r="L1268">
        <v>1076</v>
      </c>
      <c r="M1268" t="s">
        <v>187</v>
      </c>
      <c r="N1268" t="s">
        <v>3211</v>
      </c>
      <c r="P1268" t="s">
        <v>98</v>
      </c>
      <c r="Q1268">
        <v>312</v>
      </c>
      <c r="R1268" t="s">
        <v>96</v>
      </c>
      <c r="S1268" t="s">
        <v>96</v>
      </c>
      <c r="T1268" t="str">
        <f>IF(Transcripts[[#This Row],[List?]]="Y", Transcripts[[#This Row],[RefSeq mRNA ID]]&amp;IF(Transcripts[[#This Row],[Preferred?]]="Y", " (Preferred)", ""), "")</f>
        <v/>
      </c>
      <c r="V1268" s="43" t="s">
        <v>18462</v>
      </c>
      <c r="W1268" s="43" t="e">
        <f t="array" ref="W1268">INDEX(Table6[#Data], MATCH(1, ISNUMBER(SEARCH(Transcripts[[#This Row],[RefSeq mRNA ID]], Table6['#name])), 0), 1)</f>
        <v>#N/A</v>
      </c>
      <c r="X1268" s="43"/>
      <c r="Y1268" s="43"/>
      <c r="Z1268" t="s">
        <v>9086</v>
      </c>
      <c r="AA1268" t="s">
        <v>9087</v>
      </c>
      <c r="AB1268">
        <v>5256</v>
      </c>
      <c r="AC1268" t="s">
        <v>9058</v>
      </c>
      <c r="AD1268" t="s">
        <v>27</v>
      </c>
      <c r="AE1268" t="s">
        <v>10805</v>
      </c>
    </row>
    <row r="1269" spans="8:31" hidden="1" x14ac:dyDescent="0.3">
      <c r="H1269" t="s">
        <v>3208</v>
      </c>
      <c r="I1269" t="s">
        <v>3218</v>
      </c>
      <c r="J1269" t="s">
        <v>3219</v>
      </c>
      <c r="L1269">
        <v>857</v>
      </c>
      <c r="M1269" t="s">
        <v>187</v>
      </c>
      <c r="N1269" t="s">
        <v>3220</v>
      </c>
      <c r="P1269" t="s">
        <v>98</v>
      </c>
      <c r="Q1269">
        <v>261</v>
      </c>
      <c r="R1269" t="s">
        <v>96</v>
      </c>
      <c r="S1269" t="s">
        <v>96</v>
      </c>
      <c r="T1269" t="str">
        <f>IF(Transcripts[[#This Row],[List?]]="Y", Transcripts[[#This Row],[RefSeq mRNA ID]]&amp;IF(Transcripts[[#This Row],[Preferred?]]="Y", " (Preferred)", ""), "")</f>
        <v/>
      </c>
      <c r="V1269" s="43" t="s">
        <v>18462</v>
      </c>
      <c r="W1269" s="43" t="e">
        <f t="array" ref="W1269">INDEX(Table6[#Data], MATCH(1, ISNUMBER(SEARCH(Transcripts[[#This Row],[RefSeq mRNA ID]], Table6['#name])), 0), 1)</f>
        <v>#N/A</v>
      </c>
      <c r="X1269" s="43"/>
      <c r="Y1269" s="43"/>
      <c r="Z1269" t="s">
        <v>9105</v>
      </c>
      <c r="AA1269" t="s">
        <v>9106</v>
      </c>
      <c r="AB1269">
        <v>374</v>
      </c>
      <c r="AC1269" t="s">
        <v>9058</v>
      </c>
      <c r="AD1269" t="s">
        <v>27</v>
      </c>
      <c r="AE1269" t="s">
        <v>10806</v>
      </c>
    </row>
    <row r="1270" spans="8:31" hidden="1" x14ac:dyDescent="0.3">
      <c r="H1270" t="s">
        <v>3208</v>
      </c>
      <c r="I1270" t="s">
        <v>3224</v>
      </c>
      <c r="L1270">
        <v>1044</v>
      </c>
      <c r="M1270" t="s">
        <v>193</v>
      </c>
      <c r="N1270" t="s">
        <v>3225</v>
      </c>
      <c r="P1270" t="s">
        <v>98</v>
      </c>
      <c r="Q1270">
        <v>0</v>
      </c>
      <c r="R1270" t="s">
        <v>96</v>
      </c>
      <c r="S1270" t="s">
        <v>96</v>
      </c>
      <c r="T1270" t="str">
        <f>IF(Transcripts[[#This Row],[List?]]="Y", Transcripts[[#This Row],[RefSeq mRNA ID]]&amp;IF(Transcripts[[#This Row],[Preferred?]]="Y", " (Preferred)", ""), "")</f>
        <v/>
      </c>
      <c r="V1270" s="43" t="s">
        <v>18462</v>
      </c>
      <c r="W1270" s="43" t="e">
        <f t="array" ref="W1270">INDEX(Table6[#Data], MATCH(1, ISNUMBER(SEARCH(Transcripts[[#This Row],[RefSeq mRNA ID]], Table6['#name])), 0), 1)</f>
        <v>#N/A</v>
      </c>
      <c r="X1270" s="43"/>
      <c r="Y1270" s="43"/>
      <c r="Z1270" t="s">
        <v>9116</v>
      </c>
      <c r="AC1270" t="s">
        <v>9058</v>
      </c>
      <c r="AD1270" t="s">
        <v>27</v>
      </c>
      <c r="AE1270" t="s">
        <v>9116</v>
      </c>
    </row>
    <row r="1271" spans="8:31" hidden="1" x14ac:dyDescent="0.3">
      <c r="H1271" t="s">
        <v>3208</v>
      </c>
      <c r="I1271" t="s">
        <v>3226</v>
      </c>
      <c r="L1271">
        <v>824</v>
      </c>
      <c r="M1271" t="s">
        <v>193</v>
      </c>
      <c r="N1271" t="s">
        <v>3227</v>
      </c>
      <c r="P1271" t="s">
        <v>98</v>
      </c>
      <c r="Q1271">
        <v>0</v>
      </c>
      <c r="R1271" t="s">
        <v>96</v>
      </c>
      <c r="S1271" t="s">
        <v>96</v>
      </c>
      <c r="T1271" t="str">
        <f>IF(Transcripts[[#This Row],[List?]]="Y", Transcripts[[#This Row],[RefSeq mRNA ID]]&amp;IF(Transcripts[[#This Row],[Preferred?]]="Y", " (Preferred)", ""), "")</f>
        <v/>
      </c>
      <c r="V1271" s="43" t="s">
        <v>18462</v>
      </c>
      <c r="W1271" s="43" t="e">
        <f t="array" ref="W1271">INDEX(Table6[#Data], MATCH(1, ISNUMBER(SEARCH(Transcripts[[#This Row],[RefSeq mRNA ID]], Table6['#name])), 0), 1)</f>
        <v>#N/A</v>
      </c>
      <c r="X1271" s="43"/>
      <c r="Y1271" s="43"/>
      <c r="Z1271" t="s">
        <v>9102</v>
      </c>
      <c r="AA1271" t="s">
        <v>9103</v>
      </c>
      <c r="AB1271">
        <v>590</v>
      </c>
      <c r="AC1271" t="s">
        <v>9058</v>
      </c>
      <c r="AD1271" t="s">
        <v>27</v>
      </c>
      <c r="AE1271" t="s">
        <v>10807</v>
      </c>
    </row>
    <row r="1272" spans="8:31" hidden="1" x14ac:dyDescent="0.3">
      <c r="H1272" t="s">
        <v>3208</v>
      </c>
      <c r="I1272" t="s">
        <v>3228</v>
      </c>
      <c r="L1272">
        <v>810</v>
      </c>
      <c r="M1272" t="s">
        <v>193</v>
      </c>
      <c r="N1272" t="s">
        <v>3229</v>
      </c>
      <c r="P1272" t="s">
        <v>98</v>
      </c>
      <c r="Q1272">
        <v>0</v>
      </c>
      <c r="R1272" t="s">
        <v>96</v>
      </c>
      <c r="S1272" t="s">
        <v>96</v>
      </c>
      <c r="T1272" t="str">
        <f>IF(Transcripts[[#This Row],[List?]]="Y", Transcripts[[#This Row],[RefSeq mRNA ID]]&amp;IF(Transcripts[[#This Row],[Preferred?]]="Y", " (Preferred)", ""), "")</f>
        <v/>
      </c>
      <c r="V1272" s="43" t="s">
        <v>18462</v>
      </c>
      <c r="W1272" s="43" t="e">
        <f t="array" ref="W1272">INDEX(Table6[#Data], MATCH(1, ISNUMBER(SEARCH(Transcripts[[#This Row],[RefSeq mRNA ID]], Table6['#name])), 0), 1)</f>
        <v>#N/A</v>
      </c>
      <c r="X1272" s="43"/>
      <c r="Y1272" s="43"/>
      <c r="Z1272" t="s">
        <v>9118</v>
      </c>
      <c r="AC1272" t="s">
        <v>9058</v>
      </c>
      <c r="AD1272" t="s">
        <v>27</v>
      </c>
      <c r="AE1272" t="s">
        <v>9118</v>
      </c>
    </row>
    <row r="1273" spans="8:31" hidden="1" x14ac:dyDescent="0.3">
      <c r="H1273" t="s">
        <v>3208</v>
      </c>
      <c r="I1273" t="s">
        <v>3230</v>
      </c>
      <c r="L1273">
        <v>731</v>
      </c>
      <c r="M1273" t="s">
        <v>193</v>
      </c>
      <c r="N1273" t="s">
        <v>3231</v>
      </c>
      <c r="P1273" t="s">
        <v>98</v>
      </c>
      <c r="Q1273">
        <v>0</v>
      </c>
      <c r="R1273" t="s">
        <v>96</v>
      </c>
      <c r="S1273" t="s">
        <v>96</v>
      </c>
      <c r="T1273" t="str">
        <f>IF(Transcripts[[#This Row],[List?]]="Y", Transcripts[[#This Row],[RefSeq mRNA ID]]&amp;IF(Transcripts[[#This Row],[Preferred?]]="Y", " (Preferred)", ""), "")</f>
        <v/>
      </c>
      <c r="V1273" s="43" t="s">
        <v>18462</v>
      </c>
      <c r="W1273" s="43" t="e">
        <f t="array" ref="W1273">INDEX(Table6[#Data], MATCH(1, ISNUMBER(SEARCH(Transcripts[[#This Row],[RefSeq mRNA ID]], Table6['#name])), 0), 1)</f>
        <v>#N/A</v>
      </c>
      <c r="X1273" s="43"/>
      <c r="Y1273" s="43"/>
      <c r="Z1273" t="s">
        <v>9068</v>
      </c>
      <c r="AA1273" t="s">
        <v>9069</v>
      </c>
      <c r="AB1273">
        <v>93</v>
      </c>
      <c r="AC1273" t="s">
        <v>9058</v>
      </c>
      <c r="AD1273" t="s">
        <v>27</v>
      </c>
      <c r="AE1273" t="s">
        <v>10808</v>
      </c>
    </row>
    <row r="1274" spans="8:31" hidden="1" x14ac:dyDescent="0.3">
      <c r="H1274" t="s">
        <v>3208</v>
      </c>
      <c r="I1274" t="s">
        <v>3232</v>
      </c>
      <c r="L1274">
        <v>681</v>
      </c>
      <c r="M1274" t="s">
        <v>193</v>
      </c>
      <c r="N1274" t="s">
        <v>3233</v>
      </c>
      <c r="P1274" t="s">
        <v>98</v>
      </c>
      <c r="Q1274">
        <v>0</v>
      </c>
      <c r="R1274" t="s">
        <v>96</v>
      </c>
      <c r="S1274" t="s">
        <v>96</v>
      </c>
      <c r="T1274" t="str">
        <f>IF(Transcripts[[#This Row],[List?]]="Y", Transcripts[[#This Row],[RefSeq mRNA ID]]&amp;IF(Transcripts[[#This Row],[Preferred?]]="Y", " (Preferred)", ""), "")</f>
        <v/>
      </c>
      <c r="V1274" s="43" t="s">
        <v>18462</v>
      </c>
      <c r="W1274" s="43" t="e">
        <f t="array" ref="W1274">INDEX(Table6[#Data], MATCH(1, ISNUMBER(SEARCH(Transcripts[[#This Row],[RefSeq mRNA ID]], Table6['#name])), 0), 1)</f>
        <v>#N/A</v>
      </c>
      <c r="X1274" s="43"/>
      <c r="Y1274" s="43"/>
      <c r="Z1274" t="s">
        <v>9126</v>
      </c>
      <c r="AC1274" t="s">
        <v>9058</v>
      </c>
      <c r="AD1274" t="s">
        <v>27</v>
      </c>
      <c r="AE1274" t="s">
        <v>9126</v>
      </c>
    </row>
    <row r="1275" spans="8:31" hidden="1" x14ac:dyDescent="0.3">
      <c r="H1275" t="s">
        <v>3208</v>
      </c>
      <c r="I1275" t="s">
        <v>3234</v>
      </c>
      <c r="L1275">
        <v>625</v>
      </c>
      <c r="M1275" t="s">
        <v>193</v>
      </c>
      <c r="N1275" t="s">
        <v>3235</v>
      </c>
      <c r="P1275" t="s">
        <v>98</v>
      </c>
      <c r="Q1275">
        <v>0</v>
      </c>
      <c r="R1275" t="s">
        <v>96</v>
      </c>
      <c r="S1275" t="s">
        <v>96</v>
      </c>
      <c r="T1275" t="str">
        <f>IF(Transcripts[[#This Row],[List?]]="Y", Transcripts[[#This Row],[RefSeq mRNA ID]]&amp;IF(Transcripts[[#This Row],[Preferred?]]="Y", " (Preferred)", ""), "")</f>
        <v/>
      </c>
      <c r="V1275" s="43" t="s">
        <v>18462</v>
      </c>
      <c r="W1275" s="43" t="e">
        <f t="array" ref="W1275">INDEX(Table6[#Data], MATCH(1, ISNUMBER(SEARCH(Transcripts[[#This Row],[RefSeq mRNA ID]], Table6['#name])), 0), 1)</f>
        <v>#N/A</v>
      </c>
      <c r="X1275" s="43"/>
      <c r="Y1275" s="43"/>
      <c r="Z1275" t="s">
        <v>9128</v>
      </c>
      <c r="AC1275" t="s">
        <v>9058</v>
      </c>
      <c r="AD1275" t="s">
        <v>27</v>
      </c>
      <c r="AE1275" t="s">
        <v>9128</v>
      </c>
    </row>
    <row r="1276" spans="8:31" hidden="1" x14ac:dyDescent="0.3">
      <c r="H1276" t="s">
        <v>3208</v>
      </c>
      <c r="I1276" t="s">
        <v>3252</v>
      </c>
      <c r="L1276">
        <v>1023</v>
      </c>
      <c r="M1276" t="s">
        <v>210</v>
      </c>
      <c r="N1276" t="s">
        <v>3253</v>
      </c>
      <c r="P1276" t="s">
        <v>98</v>
      </c>
      <c r="Q1276">
        <v>0</v>
      </c>
      <c r="R1276" t="s">
        <v>96</v>
      </c>
      <c r="S1276" t="s">
        <v>96</v>
      </c>
      <c r="T1276" t="str">
        <f>IF(Transcripts[[#This Row],[List?]]="Y", Transcripts[[#This Row],[RefSeq mRNA ID]]&amp;IF(Transcripts[[#This Row],[Preferred?]]="Y", " (Preferred)", ""), "")</f>
        <v/>
      </c>
      <c r="V1276" s="43" t="s">
        <v>18462</v>
      </c>
      <c r="W1276" s="43" t="e">
        <f t="array" ref="W1276">INDEX(Table6[#Data], MATCH(1, ISNUMBER(SEARCH(Transcripts[[#This Row],[RefSeq mRNA ID]], Table6['#name])), 0), 1)</f>
        <v>#N/A</v>
      </c>
      <c r="X1276" s="43"/>
      <c r="Y1276" s="43"/>
      <c r="Z1276" t="s">
        <v>9120</v>
      </c>
      <c r="AC1276" t="s">
        <v>9058</v>
      </c>
      <c r="AD1276" t="s">
        <v>27</v>
      </c>
      <c r="AE1276" t="s">
        <v>9120</v>
      </c>
    </row>
    <row r="1277" spans="8:31" hidden="1" x14ac:dyDescent="0.3">
      <c r="H1277" t="s">
        <v>107</v>
      </c>
      <c r="I1277" t="s">
        <v>3256</v>
      </c>
      <c r="J1277" t="s">
        <v>3257</v>
      </c>
      <c r="K1277" t="s">
        <v>20313</v>
      </c>
      <c r="L1277">
        <v>4977</v>
      </c>
      <c r="M1277" t="s">
        <v>27</v>
      </c>
      <c r="N1277" t="s">
        <v>3258</v>
      </c>
      <c r="P1277" t="s">
        <v>3259</v>
      </c>
      <c r="Q1277">
        <v>2124</v>
      </c>
      <c r="R1277" t="s">
        <v>96</v>
      </c>
      <c r="S1277" t="s">
        <v>95</v>
      </c>
      <c r="T1277" t="str">
        <f>IF(Transcripts[[#This Row],[List?]]="Y", Transcripts[[#This Row],[RefSeq mRNA ID]]&amp;IF(Transcripts[[#This Row],[Preferred?]]="Y", " (Preferred)", ""), "")</f>
        <v>NM_001349798.2</v>
      </c>
      <c r="V1277" s="43" t="s">
        <v>18463</v>
      </c>
      <c r="W1277" s="43" t="e">
        <f t="array" ref="W1277">INDEX(Table6[#Data], MATCH(1, ISNUMBER(SEARCH(Transcripts[[#This Row],[RefSeq mRNA ID]], Table6['#name])), 0), 1)</f>
        <v>#N/A</v>
      </c>
      <c r="X1277" s="43"/>
      <c r="Y1277" s="43"/>
      <c r="Z1277" t="s">
        <v>9073</v>
      </c>
      <c r="AC1277" t="s">
        <v>9058</v>
      </c>
      <c r="AD1277" t="s">
        <v>27</v>
      </c>
      <c r="AE1277" t="s">
        <v>9073</v>
      </c>
    </row>
    <row r="1278" spans="8:31" hidden="1" x14ac:dyDescent="0.3">
      <c r="H1278" t="s">
        <v>107</v>
      </c>
      <c r="I1278" t="s">
        <v>3268</v>
      </c>
      <c r="J1278" t="s">
        <v>3269</v>
      </c>
      <c r="K1278" t="s">
        <v>19401</v>
      </c>
      <c r="L1278">
        <v>2562</v>
      </c>
      <c r="M1278" t="s">
        <v>27</v>
      </c>
      <c r="N1278" t="s">
        <v>3270</v>
      </c>
      <c r="P1278" t="s">
        <v>3259</v>
      </c>
      <c r="Q1278">
        <v>2124</v>
      </c>
      <c r="R1278" t="s">
        <v>95</v>
      </c>
      <c r="S1278" t="s">
        <v>95</v>
      </c>
      <c r="T1278" t="str">
        <f>IF(Transcripts[[#This Row],[List?]]="Y", Transcripts[[#This Row],[RefSeq mRNA ID]]&amp;IF(Transcripts[[#This Row],[Preferred?]]="Y", " (Preferred)", ""), "")</f>
        <v>NM_033632.3 (Preferred)</v>
      </c>
      <c r="V1278" s="43" t="s">
        <v>18463</v>
      </c>
      <c r="W1278" s="43" t="e">
        <f t="array" ref="W1278">INDEX(Table6[#Data], MATCH(1, ISNUMBER(SEARCH(Transcripts[[#This Row],[RefSeq mRNA ID]], Table6['#name])), 0), 1)</f>
        <v>#N/A</v>
      </c>
      <c r="X1278" s="43"/>
      <c r="Y1278" s="43"/>
      <c r="Z1278" t="s">
        <v>9124</v>
      </c>
      <c r="AC1278" t="s">
        <v>9058</v>
      </c>
      <c r="AD1278" t="s">
        <v>27</v>
      </c>
      <c r="AE1278" t="s">
        <v>9124</v>
      </c>
    </row>
    <row r="1279" spans="8:31" hidden="1" x14ac:dyDescent="0.3">
      <c r="H1279" t="s">
        <v>107</v>
      </c>
      <c r="I1279" t="s">
        <v>3271</v>
      </c>
      <c r="J1279" t="s">
        <v>3272</v>
      </c>
      <c r="L1279">
        <v>2261</v>
      </c>
      <c r="M1279" t="s">
        <v>27</v>
      </c>
      <c r="N1279" t="s">
        <v>3273</v>
      </c>
      <c r="P1279" t="s">
        <v>3259</v>
      </c>
      <c r="Q1279">
        <v>2124</v>
      </c>
      <c r="R1279" t="s">
        <v>96</v>
      </c>
      <c r="S1279" t="s">
        <v>96</v>
      </c>
      <c r="T1279" t="str">
        <f>IF(Transcripts[[#This Row],[List?]]="Y", Transcripts[[#This Row],[RefSeq mRNA ID]]&amp;IF(Transcripts[[#This Row],[Preferred?]]="Y", " (Preferred)", ""), "")</f>
        <v/>
      </c>
      <c r="V1279" s="43" t="s">
        <v>18463</v>
      </c>
      <c r="W1279" s="43" t="e">
        <f t="array" ref="W1279">INDEX(Table6[#Data], MATCH(1, ISNUMBER(SEARCH(Transcripts[[#This Row],[RefSeq mRNA ID]], Table6['#name])), 0), 1)</f>
        <v>#N/A</v>
      </c>
      <c r="X1279" s="43"/>
      <c r="Y1279" s="43"/>
      <c r="Z1279" t="s">
        <v>9114</v>
      </c>
      <c r="AC1279" t="s">
        <v>9058</v>
      </c>
      <c r="AD1279" t="s">
        <v>27</v>
      </c>
      <c r="AE1279" t="s">
        <v>9114</v>
      </c>
    </row>
    <row r="1280" spans="8:31" hidden="1" x14ac:dyDescent="0.3">
      <c r="H1280" t="s">
        <v>107</v>
      </c>
      <c r="I1280" t="s">
        <v>3260</v>
      </c>
      <c r="J1280" t="s">
        <v>3261</v>
      </c>
      <c r="K1280" t="s">
        <v>20315</v>
      </c>
      <c r="L1280">
        <v>3743</v>
      </c>
      <c r="M1280" t="s">
        <v>27</v>
      </c>
      <c r="N1280" t="s">
        <v>3262</v>
      </c>
      <c r="P1280" t="s">
        <v>3263</v>
      </c>
      <c r="Q1280">
        <v>1884</v>
      </c>
      <c r="R1280" t="s">
        <v>96</v>
      </c>
      <c r="S1280" t="s">
        <v>95</v>
      </c>
      <c r="T1280" t="str">
        <f>IF(Transcripts[[#This Row],[List?]]="Y", Transcripts[[#This Row],[RefSeq mRNA ID]]&amp;IF(Transcripts[[#This Row],[Preferred?]]="Y", " (Preferred)", ""), "")</f>
        <v>NM_018315.5</v>
      </c>
      <c r="V1280" s="43" t="s">
        <v>18463</v>
      </c>
      <c r="W1280" s="43" t="e">
        <f t="array" ref="W1280">INDEX(Table6[#Data], MATCH(1, ISNUMBER(SEARCH(Transcripts[[#This Row],[RefSeq mRNA ID]], Table6['#name])), 0), 1)</f>
        <v>#N/A</v>
      </c>
      <c r="X1280" s="43"/>
      <c r="Y1280" s="43"/>
      <c r="Z1280" t="s">
        <v>9065</v>
      </c>
      <c r="AA1280" t="s">
        <v>9066</v>
      </c>
      <c r="AB1280">
        <v>108</v>
      </c>
      <c r="AC1280" t="s">
        <v>9058</v>
      </c>
      <c r="AD1280" t="s">
        <v>27</v>
      </c>
      <c r="AE1280" t="s">
        <v>10809</v>
      </c>
    </row>
    <row r="1281" spans="8:31" hidden="1" x14ac:dyDescent="0.3">
      <c r="H1281" t="s">
        <v>107</v>
      </c>
      <c r="I1281" t="s">
        <v>3264</v>
      </c>
      <c r="J1281" t="s">
        <v>3265</v>
      </c>
      <c r="K1281" t="s">
        <v>20316</v>
      </c>
      <c r="L1281">
        <v>3572</v>
      </c>
      <c r="M1281" t="s">
        <v>27</v>
      </c>
      <c r="N1281" t="s">
        <v>3266</v>
      </c>
      <c r="P1281" t="s">
        <v>3267</v>
      </c>
      <c r="Q1281">
        <v>1770</v>
      </c>
      <c r="R1281" t="s">
        <v>96</v>
      </c>
      <c r="S1281" t="s">
        <v>95</v>
      </c>
      <c r="T1281" t="str">
        <f>IF(Transcripts[[#This Row],[List?]]="Y", Transcripts[[#This Row],[RefSeq mRNA ID]]&amp;IF(Transcripts[[#This Row],[Preferred?]]="Y", " (Preferred)", ""), "")</f>
        <v>NM_001013415.2</v>
      </c>
      <c r="V1281" s="43" t="s">
        <v>18463</v>
      </c>
      <c r="W1281" s="43" t="e">
        <f t="array" ref="W1281">INDEX(Table6[#Data], MATCH(1, ISNUMBER(SEARCH(Transcripts[[#This Row],[RefSeq mRNA ID]], Table6['#name])), 0), 1)</f>
        <v>#N/A</v>
      </c>
      <c r="X1281" s="43"/>
      <c r="Y1281" s="43"/>
      <c r="Z1281" t="s">
        <v>9062</v>
      </c>
      <c r="AA1281" t="s">
        <v>9063</v>
      </c>
      <c r="AB1281">
        <v>97</v>
      </c>
      <c r="AC1281" t="s">
        <v>9058</v>
      </c>
      <c r="AD1281" t="s">
        <v>27</v>
      </c>
      <c r="AE1281" t="s">
        <v>10810</v>
      </c>
    </row>
    <row r="1282" spans="8:31" hidden="1" x14ac:dyDescent="0.3">
      <c r="H1282" t="s">
        <v>107</v>
      </c>
      <c r="I1282" t="s">
        <v>3274</v>
      </c>
      <c r="J1282" t="s">
        <v>3275</v>
      </c>
      <c r="L1282">
        <v>1735</v>
      </c>
      <c r="M1282" t="s">
        <v>27</v>
      </c>
      <c r="N1282" t="s">
        <v>3276</v>
      </c>
      <c r="Q1282">
        <v>1596</v>
      </c>
      <c r="R1282" t="s">
        <v>96</v>
      </c>
      <c r="S1282" t="s">
        <v>96</v>
      </c>
      <c r="T1282" t="str">
        <f>IF(Transcripts[[#This Row],[List?]]="Y", Transcripts[[#This Row],[RefSeq mRNA ID]]&amp;IF(Transcripts[[#This Row],[Preferred?]]="Y", " (Preferred)", ""), "")</f>
        <v/>
      </c>
      <c r="V1282" s="43" t="s">
        <v>18463</v>
      </c>
      <c r="W1282" s="43" t="e">
        <f t="array" ref="W1282">INDEX(Table6[#Data], MATCH(1, ISNUMBER(SEARCH(Transcripts[[#This Row],[RefSeq mRNA ID]], Table6['#name])), 0), 1)</f>
        <v>#N/A</v>
      </c>
      <c r="X1282" s="43"/>
      <c r="Y1282" s="43"/>
      <c r="Z1282" t="s">
        <v>9071</v>
      </c>
      <c r="AC1282" t="s">
        <v>9058</v>
      </c>
      <c r="AD1282" t="s">
        <v>27</v>
      </c>
      <c r="AE1282" t="s">
        <v>9071</v>
      </c>
    </row>
    <row r="1283" spans="8:31" hidden="1" x14ac:dyDescent="0.3">
      <c r="H1283" t="s">
        <v>107</v>
      </c>
      <c r="I1283" t="s">
        <v>3277</v>
      </c>
      <c r="J1283" t="s">
        <v>3278</v>
      </c>
      <c r="K1283" t="s">
        <v>19399</v>
      </c>
      <c r="L1283">
        <v>970</v>
      </c>
      <c r="M1283" t="s">
        <v>27</v>
      </c>
      <c r="N1283" t="s">
        <v>3279</v>
      </c>
      <c r="P1283" t="s">
        <v>3280</v>
      </c>
      <c r="Q1283">
        <v>531</v>
      </c>
      <c r="R1283" t="s">
        <v>96</v>
      </c>
      <c r="S1283" t="s">
        <v>95</v>
      </c>
      <c r="T1283" t="str">
        <f>IF(Transcripts[[#This Row],[List?]]="Y", Transcripts[[#This Row],[RefSeq mRNA ID]]&amp;IF(Transcripts[[#This Row],[Preferred?]]="Y", " (Preferred)", ""), "")</f>
        <v>NM_001257069.1</v>
      </c>
      <c r="V1283" s="43" t="s">
        <v>18463</v>
      </c>
      <c r="W1283" s="43" t="e">
        <f t="array" ref="W1283">INDEX(Table6[#Data], MATCH(1, ISNUMBER(SEARCH(Transcripts[[#This Row],[RefSeq mRNA ID]], Table6['#name])), 0), 1)</f>
        <v>#N/A</v>
      </c>
      <c r="X1283" s="43"/>
      <c r="Y1283" s="43"/>
      <c r="Z1283" t="s">
        <v>9108</v>
      </c>
      <c r="AC1283" t="s">
        <v>9058</v>
      </c>
      <c r="AD1283" t="s">
        <v>27</v>
      </c>
      <c r="AE1283" t="s">
        <v>9108</v>
      </c>
    </row>
    <row r="1284" spans="8:31" hidden="1" x14ac:dyDescent="0.3">
      <c r="H1284" t="s">
        <v>107</v>
      </c>
      <c r="I1284" t="s">
        <v>3281</v>
      </c>
      <c r="J1284" t="s">
        <v>3282</v>
      </c>
      <c r="L1284">
        <v>671</v>
      </c>
      <c r="M1284" t="s">
        <v>27</v>
      </c>
      <c r="N1284" t="s">
        <v>3283</v>
      </c>
      <c r="Q1284">
        <v>475</v>
      </c>
      <c r="R1284" t="s">
        <v>96</v>
      </c>
      <c r="S1284" t="s">
        <v>96</v>
      </c>
      <c r="T1284" t="str">
        <f>IF(Transcripts[[#This Row],[List?]]="Y", Transcripts[[#This Row],[RefSeq mRNA ID]]&amp;IF(Transcripts[[#This Row],[Preferred?]]="Y", " (Preferred)", ""), "")</f>
        <v/>
      </c>
      <c r="V1284" s="43" t="s">
        <v>18463</v>
      </c>
      <c r="W1284" s="43" t="e">
        <f t="array" ref="W1284">INDEX(Table6[#Data], MATCH(1, ISNUMBER(SEARCH(Transcripts[[#This Row],[RefSeq mRNA ID]], Table6['#name])), 0), 1)</f>
        <v>#N/A</v>
      </c>
      <c r="X1284" s="43"/>
      <c r="Y1284" s="43"/>
      <c r="Z1284" t="s">
        <v>9122</v>
      </c>
      <c r="AC1284" t="s">
        <v>9058</v>
      </c>
      <c r="AD1284" t="s">
        <v>27</v>
      </c>
      <c r="AE1284" t="s">
        <v>9122</v>
      </c>
    </row>
    <row r="1285" spans="8:31" hidden="1" x14ac:dyDescent="0.3">
      <c r="H1285" t="s">
        <v>107</v>
      </c>
      <c r="I1285" t="s">
        <v>3254</v>
      </c>
      <c r="L1285">
        <v>755</v>
      </c>
      <c r="M1285" t="s">
        <v>193</v>
      </c>
      <c r="N1285" t="s">
        <v>3255</v>
      </c>
      <c r="P1285" t="s">
        <v>98</v>
      </c>
      <c r="Q1285">
        <v>0</v>
      </c>
      <c r="R1285" t="s">
        <v>96</v>
      </c>
      <c r="S1285" t="s">
        <v>96</v>
      </c>
      <c r="T1285" t="str">
        <f>IF(Transcripts[[#This Row],[List?]]="Y", Transcripts[[#This Row],[RefSeq mRNA ID]]&amp;IF(Transcripts[[#This Row],[Preferred?]]="Y", " (Preferred)", ""), "")</f>
        <v/>
      </c>
      <c r="V1285" s="43" t="s">
        <v>18463</v>
      </c>
      <c r="W1285" s="43" t="e">
        <f t="array" ref="W1285">INDEX(Table6[#Data], MATCH(1, ISNUMBER(SEARCH(Transcripts[[#This Row],[RefSeq mRNA ID]], Table6['#name])), 0), 1)</f>
        <v>#N/A</v>
      </c>
      <c r="X1285" s="43"/>
      <c r="Y1285" s="43"/>
      <c r="Z1285" t="s">
        <v>9110</v>
      </c>
      <c r="AC1285" t="s">
        <v>9058</v>
      </c>
      <c r="AD1285" t="s">
        <v>27</v>
      </c>
      <c r="AE1285" t="s">
        <v>9110</v>
      </c>
    </row>
    <row r="1286" spans="8:31" hidden="1" x14ac:dyDescent="0.3">
      <c r="H1286" t="s">
        <v>107</v>
      </c>
      <c r="I1286" t="s">
        <v>3284</v>
      </c>
      <c r="L1286">
        <v>4279</v>
      </c>
      <c r="M1286" t="s">
        <v>210</v>
      </c>
      <c r="N1286" t="s">
        <v>3285</v>
      </c>
      <c r="P1286" t="s">
        <v>98</v>
      </c>
      <c r="Q1286">
        <v>0</v>
      </c>
      <c r="R1286" t="s">
        <v>96</v>
      </c>
      <c r="S1286" t="s">
        <v>96</v>
      </c>
      <c r="T1286" t="str">
        <f>IF(Transcripts[[#This Row],[List?]]="Y", Transcripts[[#This Row],[RefSeq mRNA ID]]&amp;IF(Transcripts[[#This Row],[Preferred?]]="Y", " (Preferred)", ""), "")</f>
        <v/>
      </c>
      <c r="V1286" s="43" t="s">
        <v>18463</v>
      </c>
      <c r="W1286" s="43" t="e">
        <f t="array" ref="W1286">INDEX(Table6[#Data], MATCH(1, ISNUMBER(SEARCH(Transcripts[[#This Row],[RefSeq mRNA ID]], Table6['#name])), 0), 1)</f>
        <v>#N/A</v>
      </c>
      <c r="X1286" s="43"/>
      <c r="Y1286" s="43"/>
      <c r="Z1286" t="s">
        <v>9099</v>
      </c>
      <c r="AA1286" t="s">
        <v>9100</v>
      </c>
      <c r="AB1286">
        <v>1606</v>
      </c>
      <c r="AC1286" t="s">
        <v>9058</v>
      </c>
      <c r="AD1286" t="s">
        <v>27</v>
      </c>
      <c r="AE1286" t="s">
        <v>10811</v>
      </c>
    </row>
    <row r="1287" spans="8:31" hidden="1" x14ac:dyDescent="0.3">
      <c r="H1287" t="s">
        <v>107</v>
      </c>
      <c r="I1287" t="s">
        <v>3286</v>
      </c>
      <c r="L1287">
        <v>615</v>
      </c>
      <c r="M1287" t="s">
        <v>210</v>
      </c>
      <c r="N1287" t="s">
        <v>3287</v>
      </c>
      <c r="P1287" t="s">
        <v>98</v>
      </c>
      <c r="Q1287">
        <v>0</v>
      </c>
      <c r="R1287" t="s">
        <v>96</v>
      </c>
      <c r="S1287" t="s">
        <v>96</v>
      </c>
      <c r="T1287" t="str">
        <f>IF(Transcripts[[#This Row],[List?]]="Y", Transcripts[[#This Row],[RefSeq mRNA ID]]&amp;IF(Transcripts[[#This Row],[Preferred?]]="Y", " (Preferred)", ""), "")</f>
        <v/>
      </c>
      <c r="V1287" s="43" t="s">
        <v>18463</v>
      </c>
      <c r="W1287" s="43" t="e">
        <f t="array" ref="W1287">INDEX(Table6[#Data], MATCH(1, ISNUMBER(SEARCH(Transcripts[[#This Row],[RefSeq mRNA ID]], Table6['#name])), 0), 1)</f>
        <v>#N/A</v>
      </c>
      <c r="X1287" s="43"/>
      <c r="Y1287" s="43"/>
      <c r="Z1287" t="s">
        <v>9083</v>
      </c>
      <c r="AA1287" t="s">
        <v>9084</v>
      </c>
      <c r="AB1287">
        <v>5295</v>
      </c>
      <c r="AC1287" t="s">
        <v>9058</v>
      </c>
      <c r="AD1287" t="s">
        <v>27</v>
      </c>
      <c r="AE1287" t="s">
        <v>10812</v>
      </c>
    </row>
    <row r="1288" spans="8:31" hidden="1" x14ac:dyDescent="0.3">
      <c r="H1288" t="s">
        <v>107</v>
      </c>
      <c r="I1288" t="s">
        <v>3288</v>
      </c>
      <c r="L1288">
        <v>570</v>
      </c>
      <c r="M1288" t="s">
        <v>210</v>
      </c>
      <c r="N1288" t="s">
        <v>3289</v>
      </c>
      <c r="P1288" t="s">
        <v>98</v>
      </c>
      <c r="Q1288">
        <v>0</v>
      </c>
      <c r="R1288" t="s">
        <v>96</v>
      </c>
      <c r="S1288" t="s">
        <v>96</v>
      </c>
      <c r="T1288" t="str">
        <f>IF(Transcripts[[#This Row],[List?]]="Y", Transcripts[[#This Row],[RefSeq mRNA ID]]&amp;IF(Transcripts[[#This Row],[Preferred?]]="Y", " (Preferred)", ""), "")</f>
        <v/>
      </c>
      <c r="V1288" s="43" t="s">
        <v>18463</v>
      </c>
      <c r="W1288" s="43" t="e">
        <f t="array" ref="W1288">INDEX(Table6[#Data], MATCH(1, ISNUMBER(SEARCH(Transcripts[[#This Row],[RefSeq mRNA ID]], Table6['#name])), 0), 1)</f>
        <v>#N/A</v>
      </c>
      <c r="X1288" s="43"/>
      <c r="Y1288" s="43"/>
      <c r="Z1288" t="s">
        <v>526</v>
      </c>
      <c r="AA1288" t="s">
        <v>527</v>
      </c>
      <c r="AB1288">
        <v>243</v>
      </c>
      <c r="AC1288" t="s">
        <v>522</v>
      </c>
      <c r="AD1288" t="s">
        <v>27</v>
      </c>
      <c r="AE1288" t="s">
        <v>10813</v>
      </c>
    </row>
    <row r="1289" spans="8:31" hidden="1" x14ac:dyDescent="0.3">
      <c r="H1289" t="s">
        <v>107</v>
      </c>
      <c r="I1289" t="s">
        <v>3290</v>
      </c>
      <c r="L1289">
        <v>528</v>
      </c>
      <c r="M1289" t="s">
        <v>210</v>
      </c>
      <c r="N1289" t="s">
        <v>3291</v>
      </c>
      <c r="P1289" t="s">
        <v>98</v>
      </c>
      <c r="Q1289">
        <v>0</v>
      </c>
      <c r="R1289" t="s">
        <v>96</v>
      </c>
      <c r="S1289" t="s">
        <v>96</v>
      </c>
      <c r="T1289" t="str">
        <f>IF(Transcripts[[#This Row],[List?]]="Y", Transcripts[[#This Row],[RefSeq mRNA ID]]&amp;IF(Transcripts[[#This Row],[Preferred?]]="Y", " (Preferred)", ""), "")</f>
        <v/>
      </c>
      <c r="V1289" s="43" t="s">
        <v>18463</v>
      </c>
      <c r="W1289" s="43" t="e">
        <f t="array" ref="W1289">INDEX(Table6[#Data], MATCH(1, ISNUMBER(SEARCH(Transcripts[[#This Row],[RefSeq mRNA ID]], Table6['#name])), 0), 1)</f>
        <v>#N/A</v>
      </c>
      <c r="X1289" s="43"/>
      <c r="Y1289" s="43"/>
      <c r="Z1289" t="s">
        <v>529</v>
      </c>
      <c r="AA1289" t="s">
        <v>530</v>
      </c>
      <c r="AB1289">
        <v>120</v>
      </c>
      <c r="AC1289" t="s">
        <v>522</v>
      </c>
      <c r="AD1289" t="s">
        <v>27</v>
      </c>
      <c r="AE1289" t="s">
        <v>10814</v>
      </c>
    </row>
    <row r="1290" spans="8:31" hidden="1" x14ac:dyDescent="0.3">
      <c r="H1290" t="s">
        <v>3292</v>
      </c>
      <c r="I1290" t="s">
        <v>3295</v>
      </c>
      <c r="J1290" t="s">
        <v>3296</v>
      </c>
      <c r="K1290" t="s">
        <v>20317</v>
      </c>
      <c r="L1290">
        <v>1220</v>
      </c>
      <c r="M1290" t="s">
        <v>27</v>
      </c>
      <c r="N1290" t="s">
        <v>3297</v>
      </c>
      <c r="P1290" t="s">
        <v>3298</v>
      </c>
      <c r="Q1290">
        <v>621</v>
      </c>
      <c r="R1290" t="s">
        <v>95</v>
      </c>
      <c r="S1290" t="s">
        <v>95</v>
      </c>
      <c r="T1290" t="str">
        <f>IF(Transcripts[[#This Row],[List?]]="Y", Transcripts[[#This Row],[RefSeq mRNA ID]]&amp;IF(Transcripts[[#This Row],[Preferred?]]="Y", " (Preferred)", ""), "")</f>
        <v>NM_002007.4 (Preferred)</v>
      </c>
      <c r="V1290" s="43" t="s">
        <v>18464</v>
      </c>
      <c r="W1290" s="43" t="e">
        <f t="array" ref="W1290">INDEX(Table6[#Data], MATCH(1, ISNUMBER(SEARCH(Transcripts[[#This Row],[RefSeq mRNA ID]], Table6['#name])), 0), 1)</f>
        <v>#N/A</v>
      </c>
      <c r="X1290" s="43"/>
      <c r="Y1290" s="43"/>
      <c r="Z1290" t="s">
        <v>535</v>
      </c>
      <c r="AA1290" t="s">
        <v>536</v>
      </c>
      <c r="AB1290">
        <v>7935</v>
      </c>
      <c r="AC1290" t="s">
        <v>522</v>
      </c>
      <c r="AD1290" t="s">
        <v>27</v>
      </c>
      <c r="AE1290" t="s">
        <v>10815</v>
      </c>
    </row>
    <row r="1291" spans="8:31" hidden="1" x14ac:dyDescent="0.3">
      <c r="H1291" t="s">
        <v>3292</v>
      </c>
      <c r="I1291" t="s">
        <v>3293</v>
      </c>
      <c r="L1291">
        <v>557</v>
      </c>
      <c r="M1291" t="s">
        <v>193</v>
      </c>
      <c r="N1291" t="s">
        <v>3294</v>
      </c>
      <c r="Q1291">
        <v>0</v>
      </c>
      <c r="R1291" t="s">
        <v>96</v>
      </c>
      <c r="S1291" t="s">
        <v>96</v>
      </c>
      <c r="T1291" t="str">
        <f>IF(Transcripts[[#This Row],[List?]]="Y", Transcripts[[#This Row],[RefSeq mRNA ID]]&amp;IF(Transcripts[[#This Row],[Preferred?]]="Y", " (Preferred)", ""), "")</f>
        <v/>
      </c>
      <c r="V1291" s="43" t="s">
        <v>18464</v>
      </c>
      <c r="W1291" s="43" t="e">
        <f t="array" ref="W1291">INDEX(Table6[#Data], MATCH(1, ISNUMBER(SEARCH(Transcripts[[#This Row],[RefSeq mRNA ID]], Table6['#name])), 0), 1)</f>
        <v>#N/A</v>
      </c>
      <c r="X1291" s="43"/>
      <c r="Y1291" s="43"/>
      <c r="Z1291" t="s">
        <v>542</v>
      </c>
      <c r="AA1291" t="s">
        <v>543</v>
      </c>
      <c r="AB1291">
        <v>1372</v>
      </c>
      <c r="AC1291" t="s">
        <v>522</v>
      </c>
      <c r="AD1291" t="s">
        <v>27</v>
      </c>
      <c r="AE1291" t="s">
        <v>10816</v>
      </c>
    </row>
    <row r="1292" spans="8:31" hidden="1" x14ac:dyDescent="0.3">
      <c r="H1292" t="s">
        <v>3299</v>
      </c>
      <c r="I1292" t="s">
        <v>3302</v>
      </c>
      <c r="J1292" t="s">
        <v>3303</v>
      </c>
      <c r="K1292" t="s">
        <v>19403</v>
      </c>
      <c r="L1292">
        <v>743</v>
      </c>
      <c r="M1292" t="s">
        <v>27</v>
      </c>
      <c r="N1292" t="s">
        <v>3304</v>
      </c>
      <c r="P1292" t="s">
        <v>3305</v>
      </c>
      <c r="Q1292">
        <v>627</v>
      </c>
      <c r="R1292" t="s">
        <v>95</v>
      </c>
      <c r="S1292" t="s">
        <v>95</v>
      </c>
      <c r="T1292" t="str">
        <f>IF(Transcripts[[#This Row],[List?]]="Y", Transcripts[[#This Row],[RefSeq mRNA ID]]&amp;IF(Transcripts[[#This Row],[Preferred?]]="Y", " (Preferred)", ""), "")</f>
        <v>NM_020996.2 (Preferred)</v>
      </c>
      <c r="V1292" s="43" t="s">
        <v>18465</v>
      </c>
      <c r="W1292" s="43" t="e">
        <f t="array" ref="W1292">INDEX(Table6[#Data], MATCH(1, ISNUMBER(SEARCH(Transcripts[[#This Row],[RefSeq mRNA ID]], Table6['#name])), 0), 1)</f>
        <v>#N/A</v>
      </c>
      <c r="X1292" s="43"/>
      <c r="Y1292" s="43"/>
      <c r="Z1292" t="s">
        <v>554</v>
      </c>
      <c r="AC1292" t="s">
        <v>522</v>
      </c>
      <c r="AD1292" t="s">
        <v>27</v>
      </c>
      <c r="AE1292" t="s">
        <v>554</v>
      </c>
    </row>
    <row r="1293" spans="8:31" hidden="1" x14ac:dyDescent="0.3">
      <c r="H1293" t="s">
        <v>3299</v>
      </c>
      <c r="I1293" t="s">
        <v>3306</v>
      </c>
      <c r="J1293" t="s">
        <v>3307</v>
      </c>
      <c r="L1293">
        <v>335</v>
      </c>
      <c r="M1293" t="s">
        <v>27</v>
      </c>
      <c r="N1293" t="s">
        <v>3308</v>
      </c>
      <c r="Q1293">
        <v>96</v>
      </c>
      <c r="R1293" t="s">
        <v>96</v>
      </c>
      <c r="S1293" t="s">
        <v>96</v>
      </c>
      <c r="T1293" t="str">
        <f>IF(Transcripts[[#This Row],[List?]]="Y", Transcripts[[#This Row],[RefSeq mRNA ID]]&amp;IF(Transcripts[[#This Row],[Preferred?]]="Y", " (Preferred)", ""), "")</f>
        <v/>
      </c>
      <c r="V1293" s="43" t="s">
        <v>18465</v>
      </c>
      <c r="W1293" s="43" t="e">
        <f t="array" ref="W1293">INDEX(Table6[#Data], MATCH(1, ISNUMBER(SEARCH(Transcripts[[#This Row],[RefSeq mRNA ID]], Table6['#name])), 0), 1)</f>
        <v>#N/A</v>
      </c>
      <c r="X1293" s="43"/>
      <c r="Y1293" s="43"/>
      <c r="Z1293" t="s">
        <v>550</v>
      </c>
      <c r="AC1293" t="s">
        <v>522</v>
      </c>
      <c r="AD1293" t="s">
        <v>27</v>
      </c>
      <c r="AE1293" t="s">
        <v>550</v>
      </c>
    </row>
    <row r="1294" spans="8:31" hidden="1" x14ac:dyDescent="0.3">
      <c r="H1294" t="s">
        <v>3299</v>
      </c>
      <c r="I1294" t="s">
        <v>3300</v>
      </c>
      <c r="L1294">
        <v>466</v>
      </c>
      <c r="M1294" t="s">
        <v>193</v>
      </c>
      <c r="N1294" t="s">
        <v>3301</v>
      </c>
      <c r="Q1294">
        <v>0</v>
      </c>
      <c r="R1294" t="s">
        <v>96</v>
      </c>
      <c r="S1294" t="s">
        <v>96</v>
      </c>
      <c r="T1294" t="str">
        <f>IF(Transcripts[[#This Row],[List?]]="Y", Transcripts[[#This Row],[RefSeq mRNA ID]]&amp;IF(Transcripts[[#This Row],[Preferred?]]="Y", " (Preferred)", ""), "")</f>
        <v/>
      </c>
      <c r="V1294" s="43" t="s">
        <v>18465</v>
      </c>
      <c r="W1294" s="43" t="e">
        <f t="array" ref="W1294">INDEX(Table6[#Data], MATCH(1, ISNUMBER(SEARCH(Transcripts[[#This Row],[RefSeq mRNA ID]], Table6['#name])), 0), 1)</f>
        <v>#N/A</v>
      </c>
      <c r="X1294" s="43"/>
      <c r="Y1294" s="43"/>
      <c r="Z1294" t="s">
        <v>532</v>
      </c>
      <c r="AA1294" t="s">
        <v>533</v>
      </c>
      <c r="AB1294">
        <v>153</v>
      </c>
      <c r="AC1294" t="s">
        <v>522</v>
      </c>
      <c r="AD1294" t="s">
        <v>27</v>
      </c>
      <c r="AE1294" t="s">
        <v>10817</v>
      </c>
    </row>
    <row r="1295" spans="8:31" hidden="1" x14ac:dyDescent="0.3">
      <c r="H1295" t="s">
        <v>3309</v>
      </c>
      <c r="I1295" t="s">
        <v>3344</v>
      </c>
      <c r="J1295" t="s">
        <v>3345</v>
      </c>
      <c r="K1295" t="s">
        <v>19404</v>
      </c>
      <c r="L1295">
        <v>5375</v>
      </c>
      <c r="M1295" t="s">
        <v>27</v>
      </c>
      <c r="N1295" t="s">
        <v>3346</v>
      </c>
      <c r="P1295" t="s">
        <v>3347</v>
      </c>
      <c r="Q1295">
        <v>2562</v>
      </c>
      <c r="R1295" t="s">
        <v>96</v>
      </c>
      <c r="S1295" t="s">
        <v>95</v>
      </c>
      <c r="T1295" t="str">
        <f>IF(Transcripts[[#This Row],[List?]]="Y", Transcripts[[#This Row],[RefSeq mRNA ID]]&amp;IF(Transcripts[[#This Row],[Preferred?]]="Y", " (Preferred)", ""), "")</f>
        <v>NM_001174067.1</v>
      </c>
      <c r="V1295" s="43" t="s">
        <v>18466</v>
      </c>
      <c r="W1295" s="43" t="e">
        <f t="array" ref="W1295">INDEX(Table6[#Data], MATCH(1, ISNUMBER(SEARCH(Transcripts[[#This Row],[RefSeq mRNA ID]], Table6['#name])), 0), 1)</f>
        <v>#N/A</v>
      </c>
      <c r="X1295" s="43"/>
      <c r="Y1295" s="43"/>
      <c r="Z1295" t="s">
        <v>548</v>
      </c>
      <c r="AC1295" t="s">
        <v>522</v>
      </c>
      <c r="AD1295" t="s">
        <v>27</v>
      </c>
      <c r="AE1295" t="s">
        <v>548</v>
      </c>
    </row>
    <row r="1296" spans="8:31" hidden="1" x14ac:dyDescent="0.3">
      <c r="H1296" t="s">
        <v>3309</v>
      </c>
      <c r="I1296" t="s">
        <v>3329</v>
      </c>
      <c r="J1296" t="s">
        <v>3330</v>
      </c>
      <c r="K1296" t="s">
        <v>19408</v>
      </c>
      <c r="L1296">
        <v>5900</v>
      </c>
      <c r="M1296" t="s">
        <v>27</v>
      </c>
      <c r="N1296" t="s">
        <v>3331</v>
      </c>
      <c r="P1296" t="s">
        <v>3332</v>
      </c>
      <c r="Q1296">
        <v>2469</v>
      </c>
      <c r="R1296" t="s">
        <v>95</v>
      </c>
      <c r="S1296" t="s">
        <v>95</v>
      </c>
      <c r="T1296" t="str">
        <f>IF(Transcripts[[#This Row],[List?]]="Y", Transcripts[[#This Row],[RefSeq mRNA ID]]&amp;IF(Transcripts[[#This Row],[Preferred?]]="Y", " (Preferred)", ""), "")</f>
        <v>NM_023110.2 (Preferred)</v>
      </c>
      <c r="V1296" s="43" t="s">
        <v>18466</v>
      </c>
      <c r="W1296" s="43" t="e">
        <f t="array" ref="W1296">INDEX(Table6[#Data], MATCH(1, ISNUMBER(SEARCH(Transcripts[[#This Row],[RefSeq mRNA ID]], Table6['#name])), 0), 1)</f>
        <v>#N/A</v>
      </c>
      <c r="X1296" s="43"/>
      <c r="Y1296" s="43"/>
      <c r="Z1296" t="s">
        <v>552</v>
      </c>
      <c r="AC1296" t="s">
        <v>522</v>
      </c>
      <c r="AD1296" t="s">
        <v>27</v>
      </c>
      <c r="AE1296" t="s">
        <v>552</v>
      </c>
    </row>
    <row r="1297" spans="8:31" hidden="1" x14ac:dyDescent="0.3">
      <c r="H1297" t="s">
        <v>3309</v>
      </c>
      <c r="I1297" t="s">
        <v>3333</v>
      </c>
      <c r="J1297" t="s">
        <v>3334</v>
      </c>
      <c r="L1297">
        <v>5900</v>
      </c>
      <c r="M1297" t="s">
        <v>27</v>
      </c>
      <c r="N1297" t="s">
        <v>3335</v>
      </c>
      <c r="Q1297">
        <v>2469</v>
      </c>
      <c r="R1297" t="s">
        <v>96</v>
      </c>
      <c r="S1297" t="s">
        <v>96</v>
      </c>
      <c r="T1297" t="str">
        <f>IF(Transcripts[[#This Row],[List?]]="Y", Transcripts[[#This Row],[RefSeq mRNA ID]]&amp;IF(Transcripts[[#This Row],[Preferred?]]="Y", " (Preferred)", ""), "")</f>
        <v/>
      </c>
      <c r="V1297" s="43" t="s">
        <v>18466</v>
      </c>
      <c r="W1297" s="43" t="e">
        <f t="array" ref="W1297">INDEX(Table6[#Data], MATCH(1, ISNUMBER(SEARCH(Transcripts[[#This Row],[RefSeq mRNA ID]], Table6['#name])), 0), 1)</f>
        <v>#N/A</v>
      </c>
      <c r="X1297" s="43"/>
      <c r="Y1297" s="43"/>
      <c r="Z1297" t="s">
        <v>545</v>
      </c>
      <c r="AA1297" t="s">
        <v>546</v>
      </c>
      <c r="AB1297">
        <v>929</v>
      </c>
      <c r="AC1297" t="s">
        <v>522</v>
      </c>
      <c r="AD1297" t="s">
        <v>27</v>
      </c>
      <c r="AE1297" t="s">
        <v>10818</v>
      </c>
    </row>
    <row r="1298" spans="8:31" hidden="1" x14ac:dyDescent="0.3">
      <c r="H1298" t="s">
        <v>3309</v>
      </c>
      <c r="I1298" t="s">
        <v>3336</v>
      </c>
      <c r="J1298" t="s">
        <v>3337</v>
      </c>
      <c r="K1298" t="s">
        <v>19410</v>
      </c>
      <c r="L1298">
        <v>5702</v>
      </c>
      <c r="M1298" t="s">
        <v>27</v>
      </c>
      <c r="N1298" t="s">
        <v>3338</v>
      </c>
      <c r="P1298" t="s">
        <v>3339</v>
      </c>
      <c r="Q1298">
        <v>2463</v>
      </c>
      <c r="R1298" t="s">
        <v>96</v>
      </c>
      <c r="S1298" t="s">
        <v>95</v>
      </c>
      <c r="T1298" t="str">
        <f>IF(Transcripts[[#This Row],[List?]]="Y", Transcripts[[#This Row],[RefSeq mRNA ID]]&amp;IF(Transcripts[[#This Row],[Preferred?]]="Y", " (Preferred)", ""), "")</f>
        <v>NM_015850.3</v>
      </c>
      <c r="V1298" s="43" t="s">
        <v>18466</v>
      </c>
      <c r="W1298" s="43" t="e">
        <f t="array" ref="W1298">INDEX(Table6[#Data], MATCH(1, ISNUMBER(SEARCH(Transcripts[[#This Row],[RefSeq mRNA ID]], Table6['#name])), 0), 1)</f>
        <v>#N/A</v>
      </c>
      <c r="X1298" s="43"/>
      <c r="Y1298" s="43"/>
      <c r="Z1298" t="s">
        <v>523</v>
      </c>
      <c r="AA1298" t="s">
        <v>524</v>
      </c>
      <c r="AB1298">
        <v>303</v>
      </c>
      <c r="AC1298" t="s">
        <v>522</v>
      </c>
      <c r="AD1298" t="s">
        <v>27</v>
      </c>
      <c r="AE1298" t="s">
        <v>10819</v>
      </c>
    </row>
    <row r="1299" spans="8:31" hidden="1" x14ac:dyDescent="0.3">
      <c r="H1299" t="s">
        <v>3309</v>
      </c>
      <c r="I1299" t="s">
        <v>3340</v>
      </c>
      <c r="J1299" t="s">
        <v>3341</v>
      </c>
      <c r="K1299" t="s">
        <v>19409</v>
      </c>
      <c r="L1299">
        <v>5590</v>
      </c>
      <c r="M1299" t="s">
        <v>27</v>
      </c>
      <c r="N1299" t="s">
        <v>3342</v>
      </c>
      <c r="P1299" t="s">
        <v>3343</v>
      </c>
      <c r="Q1299">
        <v>2463</v>
      </c>
      <c r="R1299" t="s">
        <v>96</v>
      </c>
      <c r="S1299" t="s">
        <v>95</v>
      </c>
      <c r="T1299" t="str">
        <f>IF(Transcripts[[#This Row],[List?]]="Y", Transcripts[[#This Row],[RefSeq mRNA ID]]&amp;IF(Transcripts[[#This Row],[Preferred?]]="Y", " (Preferred)", ""), "")</f>
        <v>NM_001174063.1</v>
      </c>
      <c r="V1299" s="43" t="s">
        <v>18466</v>
      </c>
      <c r="W1299" s="43" t="e">
        <f t="array" ref="W1299">INDEX(Table6[#Data], MATCH(1, ISNUMBER(SEARCH(Transcripts[[#This Row],[RefSeq mRNA ID]], Table6['#name])), 0), 1)</f>
        <v>#N/A</v>
      </c>
      <c r="X1299" s="43"/>
      <c r="Y1299" s="43"/>
      <c r="Z1299" t="s">
        <v>539</v>
      </c>
      <c r="AA1299" t="s">
        <v>540</v>
      </c>
      <c r="AB1299">
        <v>7743</v>
      </c>
      <c r="AC1299" t="s">
        <v>522</v>
      </c>
      <c r="AD1299" t="s">
        <v>27</v>
      </c>
      <c r="AE1299" t="s">
        <v>10820</v>
      </c>
    </row>
    <row r="1300" spans="8:31" hidden="1" x14ac:dyDescent="0.3">
      <c r="H1300" t="s">
        <v>3309</v>
      </c>
      <c r="I1300" t="s">
        <v>3360</v>
      </c>
      <c r="J1300" t="s">
        <v>3361</v>
      </c>
      <c r="K1300" t="s">
        <v>19405</v>
      </c>
      <c r="L1300">
        <v>3680</v>
      </c>
      <c r="M1300" t="s">
        <v>27</v>
      </c>
      <c r="N1300" t="s">
        <v>3362</v>
      </c>
      <c r="P1300" t="s">
        <v>3339</v>
      </c>
      <c r="Q1300">
        <v>2463</v>
      </c>
      <c r="R1300" t="s">
        <v>96</v>
      </c>
      <c r="S1300" t="s">
        <v>95</v>
      </c>
      <c r="T1300" t="str">
        <f>IF(Transcripts[[#This Row],[List?]]="Y", Transcripts[[#This Row],[RefSeq mRNA ID]]&amp;IF(Transcripts[[#This Row],[Preferred?]]="Y", " (Preferred)", ""), "")</f>
        <v>NM_001174065.1</v>
      </c>
      <c r="V1300" s="43" t="s">
        <v>18466</v>
      </c>
      <c r="W1300" s="43" t="e">
        <f t="array" ref="W1300">INDEX(Table6[#Data], MATCH(1, ISNUMBER(SEARCH(Transcripts[[#This Row],[RefSeq mRNA ID]], Table6['#name])), 0), 1)</f>
        <v>#N/A</v>
      </c>
      <c r="X1300" s="43"/>
      <c r="Y1300" s="43"/>
      <c r="Z1300" t="s">
        <v>9698</v>
      </c>
      <c r="AA1300" t="s">
        <v>9699</v>
      </c>
      <c r="AB1300">
        <v>873</v>
      </c>
      <c r="AC1300" t="s">
        <v>9697</v>
      </c>
      <c r="AD1300" t="s">
        <v>27</v>
      </c>
      <c r="AE1300" t="s">
        <v>10821</v>
      </c>
    </row>
    <row r="1301" spans="8:31" hidden="1" x14ac:dyDescent="0.3">
      <c r="H1301" t="s">
        <v>3309</v>
      </c>
      <c r="I1301" t="s">
        <v>3366</v>
      </c>
      <c r="J1301" t="s">
        <v>3367</v>
      </c>
      <c r="L1301">
        <v>2870</v>
      </c>
      <c r="M1301" t="s">
        <v>27</v>
      </c>
      <c r="N1301" t="s">
        <v>3368</v>
      </c>
      <c r="P1301" t="s">
        <v>3339</v>
      </c>
      <c r="Q1301">
        <v>2463</v>
      </c>
      <c r="R1301" t="s">
        <v>96</v>
      </c>
      <c r="S1301" t="s">
        <v>96</v>
      </c>
      <c r="T1301" t="str">
        <f>IF(Transcripts[[#This Row],[List?]]="Y", Transcripts[[#This Row],[RefSeq mRNA ID]]&amp;IF(Transcripts[[#This Row],[Preferred?]]="Y", " (Preferred)", ""), "")</f>
        <v/>
      </c>
      <c r="V1301" s="43" t="s">
        <v>18466</v>
      </c>
      <c r="W1301" s="43" t="e">
        <f t="array" ref="W1301">INDEX(Table6[#Data], MATCH(1, ISNUMBER(SEARCH(Transcripts[[#This Row],[RefSeq mRNA ID]], Table6['#name])), 0), 1)</f>
        <v>#N/A</v>
      </c>
      <c r="X1301" s="43"/>
      <c r="Y1301" s="43"/>
      <c r="Z1301" t="s">
        <v>9702</v>
      </c>
      <c r="AA1301" t="s">
        <v>9703</v>
      </c>
      <c r="AB1301">
        <v>930</v>
      </c>
      <c r="AC1301" t="s">
        <v>9697</v>
      </c>
      <c r="AD1301" t="s">
        <v>27</v>
      </c>
      <c r="AE1301" t="s">
        <v>10822</v>
      </c>
    </row>
    <row r="1302" spans="8:31" hidden="1" x14ac:dyDescent="0.3">
      <c r="H1302" t="s">
        <v>3309</v>
      </c>
      <c r="I1302" t="s">
        <v>3348</v>
      </c>
      <c r="J1302" t="s">
        <v>3349</v>
      </c>
      <c r="K1302" t="s">
        <v>19407</v>
      </c>
      <c r="L1302">
        <v>4157</v>
      </c>
      <c r="M1302" t="s">
        <v>27</v>
      </c>
      <c r="N1302" t="s">
        <v>3350</v>
      </c>
      <c r="P1302" t="s">
        <v>3351</v>
      </c>
      <c r="Q1302">
        <v>2439</v>
      </c>
      <c r="R1302" t="s">
        <v>96</v>
      </c>
      <c r="S1302" t="s">
        <v>95</v>
      </c>
      <c r="T1302" t="str">
        <f>IF(Transcripts[[#This Row],[List?]]="Y", Transcripts[[#This Row],[RefSeq mRNA ID]]&amp;IF(Transcripts[[#This Row],[Preferred?]]="Y", " (Preferred)", ""), "")</f>
        <v>NM_001174064.1</v>
      </c>
      <c r="V1302" s="43" t="s">
        <v>18466</v>
      </c>
      <c r="W1302" s="43" t="e">
        <f t="array" ref="W1302">INDEX(Table6[#Data], MATCH(1, ISNUMBER(SEARCH(Transcripts[[#This Row],[RefSeq mRNA ID]], Table6['#name])), 0), 1)</f>
        <v>#N/A</v>
      </c>
      <c r="X1302" s="43"/>
      <c r="Y1302" s="43"/>
      <c r="Z1302" t="s">
        <v>9706</v>
      </c>
      <c r="AA1302" t="s">
        <v>9707</v>
      </c>
      <c r="AB1302">
        <v>141</v>
      </c>
      <c r="AC1302" t="s">
        <v>9697</v>
      </c>
      <c r="AD1302" t="s">
        <v>27</v>
      </c>
      <c r="AE1302" t="s">
        <v>10823</v>
      </c>
    </row>
    <row r="1303" spans="8:31" hidden="1" x14ac:dyDescent="0.3">
      <c r="H1303" t="s">
        <v>3309</v>
      </c>
      <c r="I1303" t="s">
        <v>3352</v>
      </c>
      <c r="J1303" t="s">
        <v>3353</v>
      </c>
      <c r="K1303" t="s">
        <v>19411</v>
      </c>
      <c r="L1303">
        <v>3824</v>
      </c>
      <c r="M1303" t="s">
        <v>27</v>
      </c>
      <c r="N1303" t="s">
        <v>3354</v>
      </c>
      <c r="P1303" t="s">
        <v>3355</v>
      </c>
      <c r="Q1303">
        <v>2202</v>
      </c>
      <c r="R1303" t="s">
        <v>96</v>
      </c>
      <c r="S1303" t="s">
        <v>95</v>
      </c>
      <c r="T1303" t="str">
        <f>IF(Transcripts[[#This Row],[List?]]="Y", Transcripts[[#This Row],[RefSeq mRNA ID]]&amp;IF(Transcripts[[#This Row],[Preferred?]]="Y", " (Preferred)", ""), "")</f>
        <v>NM_023105.2</v>
      </c>
      <c r="V1303" s="43" t="s">
        <v>18466</v>
      </c>
      <c r="W1303" s="43" t="e">
        <f t="array" ref="W1303">INDEX(Table6[#Data], MATCH(1, ISNUMBER(SEARCH(Transcripts[[#This Row],[RefSeq mRNA ID]], Table6['#name])), 0), 1)</f>
        <v>#N/A</v>
      </c>
      <c r="X1303" s="43"/>
      <c r="Y1303" s="43"/>
      <c r="Z1303" t="s">
        <v>9709</v>
      </c>
      <c r="AA1303" t="s">
        <v>9710</v>
      </c>
      <c r="AB1303">
        <v>921</v>
      </c>
      <c r="AC1303" t="s">
        <v>9697</v>
      </c>
      <c r="AD1303" t="s">
        <v>27</v>
      </c>
      <c r="AE1303" t="s">
        <v>10824</v>
      </c>
    </row>
    <row r="1304" spans="8:31" hidden="1" x14ac:dyDescent="0.3">
      <c r="H1304" t="s">
        <v>3309</v>
      </c>
      <c r="I1304" t="s">
        <v>3363</v>
      </c>
      <c r="J1304" t="s">
        <v>3364</v>
      </c>
      <c r="L1304">
        <v>2953</v>
      </c>
      <c r="M1304" t="s">
        <v>27</v>
      </c>
      <c r="N1304" t="s">
        <v>3365</v>
      </c>
      <c r="Q1304">
        <v>2202</v>
      </c>
      <c r="R1304" t="s">
        <v>96</v>
      </c>
      <c r="S1304" t="s">
        <v>96</v>
      </c>
      <c r="T1304" t="str">
        <f>IF(Transcripts[[#This Row],[List?]]="Y", Transcripts[[#This Row],[RefSeq mRNA ID]]&amp;IF(Transcripts[[#This Row],[Preferred?]]="Y", " (Preferred)", ""), "")</f>
        <v/>
      </c>
      <c r="V1304" s="43" t="s">
        <v>18466</v>
      </c>
      <c r="W1304" s="43" t="e">
        <f t="array" ref="W1304">INDEX(Table6[#Data], MATCH(1, ISNUMBER(SEARCH(Transcripts[[#This Row],[RefSeq mRNA ID]], Table6['#name])), 0), 1)</f>
        <v>#N/A</v>
      </c>
      <c r="X1304" s="43"/>
      <c r="Y1304" s="43"/>
      <c r="Z1304" t="s">
        <v>9712</v>
      </c>
      <c r="AA1304" t="s">
        <v>9713</v>
      </c>
      <c r="AB1304">
        <v>828</v>
      </c>
      <c r="AC1304" t="s">
        <v>9697</v>
      </c>
      <c r="AD1304" t="s">
        <v>27</v>
      </c>
      <c r="AE1304" t="s">
        <v>10825</v>
      </c>
    </row>
    <row r="1305" spans="8:31" hidden="1" x14ac:dyDescent="0.3">
      <c r="H1305" t="s">
        <v>3309</v>
      </c>
      <c r="I1305" t="s">
        <v>3356</v>
      </c>
      <c r="J1305" t="s">
        <v>3357</v>
      </c>
      <c r="K1305" t="s">
        <v>19412</v>
      </c>
      <c r="L1305">
        <v>3816</v>
      </c>
      <c r="M1305" t="s">
        <v>27</v>
      </c>
      <c r="N1305" t="s">
        <v>3358</v>
      </c>
      <c r="P1305" t="s">
        <v>3359</v>
      </c>
      <c r="Q1305">
        <v>2196</v>
      </c>
      <c r="R1305" t="s">
        <v>96</v>
      </c>
      <c r="S1305" t="s">
        <v>95</v>
      </c>
      <c r="T1305" t="str">
        <f>IF(Transcripts[[#This Row],[List?]]="Y", Transcripts[[#This Row],[RefSeq mRNA ID]]&amp;IF(Transcripts[[#This Row],[Preferred?]]="Y", " (Preferred)", ""), "")</f>
        <v>NM_023106.2</v>
      </c>
      <c r="V1305" s="43" t="s">
        <v>18466</v>
      </c>
      <c r="W1305" s="43" t="e">
        <f t="array" ref="W1305">INDEX(Table6[#Data], MATCH(1, ISNUMBER(SEARCH(Transcripts[[#This Row],[RefSeq mRNA ID]], Table6['#name])), 0), 1)</f>
        <v>#N/A</v>
      </c>
      <c r="X1305" s="43"/>
      <c r="Y1305" s="43"/>
      <c r="Z1305" t="s">
        <v>9716</v>
      </c>
      <c r="AA1305" t="s">
        <v>9717</v>
      </c>
      <c r="AB1305">
        <v>342</v>
      </c>
      <c r="AC1305" t="s">
        <v>9697</v>
      </c>
      <c r="AD1305" t="s">
        <v>27</v>
      </c>
      <c r="AE1305" t="s">
        <v>10826</v>
      </c>
    </row>
    <row r="1306" spans="8:31" hidden="1" x14ac:dyDescent="0.3">
      <c r="H1306" t="s">
        <v>3309</v>
      </c>
      <c r="I1306" t="s">
        <v>3369</v>
      </c>
      <c r="J1306" t="s">
        <v>3370</v>
      </c>
      <c r="L1306">
        <v>1155</v>
      </c>
      <c r="M1306" t="s">
        <v>27</v>
      </c>
      <c r="N1306" t="s">
        <v>3371</v>
      </c>
      <c r="Q1306">
        <v>896</v>
      </c>
      <c r="R1306" t="s">
        <v>96</v>
      </c>
      <c r="S1306" t="s">
        <v>96</v>
      </c>
      <c r="T1306" t="str">
        <f>IF(Transcripts[[#This Row],[List?]]="Y", Transcripts[[#This Row],[RefSeq mRNA ID]]&amp;IF(Transcripts[[#This Row],[Preferred?]]="Y", " (Preferred)", ""), "")</f>
        <v/>
      </c>
      <c r="V1306" s="43" t="s">
        <v>18466</v>
      </c>
      <c r="W1306" s="43" t="e">
        <f t="array" ref="W1306">INDEX(Table6[#Data], MATCH(1, ISNUMBER(SEARCH(Transcripts[[#This Row],[RefSeq mRNA ID]], Table6['#name])), 0), 1)</f>
        <v>#N/A</v>
      </c>
      <c r="X1306" s="43"/>
      <c r="Y1306" s="43"/>
      <c r="Z1306" t="s">
        <v>9719</v>
      </c>
      <c r="AA1306" t="s">
        <v>9720</v>
      </c>
      <c r="AB1306">
        <v>414</v>
      </c>
      <c r="AC1306" t="s">
        <v>9697</v>
      </c>
      <c r="AD1306" t="s">
        <v>27</v>
      </c>
      <c r="AE1306" t="s">
        <v>10827</v>
      </c>
    </row>
    <row r="1307" spans="8:31" hidden="1" x14ac:dyDescent="0.3">
      <c r="H1307" t="s">
        <v>3309</v>
      </c>
      <c r="I1307" t="s">
        <v>3316</v>
      </c>
      <c r="J1307" t="s">
        <v>3317</v>
      </c>
      <c r="L1307">
        <v>826</v>
      </c>
      <c r="M1307" t="s">
        <v>187</v>
      </c>
      <c r="N1307" t="s">
        <v>3318</v>
      </c>
      <c r="Q1307">
        <v>453</v>
      </c>
      <c r="R1307" t="s">
        <v>96</v>
      </c>
      <c r="S1307" t="s">
        <v>96</v>
      </c>
      <c r="T1307" t="str">
        <f>IF(Transcripts[[#This Row],[List?]]="Y", Transcripts[[#This Row],[RefSeq mRNA ID]]&amp;IF(Transcripts[[#This Row],[Preferred?]]="Y", " (Preferred)", ""), "")</f>
        <v/>
      </c>
      <c r="V1307" s="43" t="s">
        <v>18466</v>
      </c>
      <c r="W1307" s="43" t="e">
        <f t="array" ref="W1307">INDEX(Table6[#Data], MATCH(1, ISNUMBER(SEARCH(Transcripts[[#This Row],[RefSeq mRNA ID]], Table6['#name])), 0), 1)</f>
        <v>#N/A</v>
      </c>
      <c r="X1307" s="43"/>
      <c r="Y1307" s="43"/>
      <c r="Z1307" t="s">
        <v>9722</v>
      </c>
      <c r="AA1307" t="s">
        <v>9723</v>
      </c>
      <c r="AB1307">
        <v>828</v>
      </c>
      <c r="AC1307" t="s">
        <v>9697</v>
      </c>
      <c r="AD1307" t="s">
        <v>27</v>
      </c>
      <c r="AE1307" t="s">
        <v>10828</v>
      </c>
    </row>
    <row r="1308" spans="8:31" hidden="1" x14ac:dyDescent="0.3">
      <c r="H1308" t="s">
        <v>3309</v>
      </c>
      <c r="I1308" t="s">
        <v>3375</v>
      </c>
      <c r="J1308" t="s">
        <v>3376</v>
      </c>
      <c r="L1308">
        <v>657</v>
      </c>
      <c r="M1308" t="s">
        <v>27</v>
      </c>
      <c r="N1308" t="s">
        <v>3377</v>
      </c>
      <c r="Q1308">
        <v>436</v>
      </c>
      <c r="R1308" t="s">
        <v>96</v>
      </c>
      <c r="S1308" t="s">
        <v>96</v>
      </c>
      <c r="T1308" t="str">
        <f>IF(Transcripts[[#This Row],[List?]]="Y", Transcripts[[#This Row],[RefSeq mRNA ID]]&amp;IF(Transcripts[[#This Row],[Preferred?]]="Y", " (Preferred)", ""), "")</f>
        <v/>
      </c>
      <c r="V1308" s="43" t="s">
        <v>18466</v>
      </c>
      <c r="W1308" s="43" t="e">
        <f t="array" ref="W1308">INDEX(Table6[#Data], MATCH(1, ISNUMBER(SEARCH(Transcripts[[#This Row],[RefSeq mRNA ID]], Table6['#name])), 0), 1)</f>
        <v>#N/A</v>
      </c>
      <c r="X1308" s="43"/>
      <c r="Y1308" s="43"/>
      <c r="Z1308" t="s">
        <v>3017</v>
      </c>
      <c r="AA1308" t="s">
        <v>3018</v>
      </c>
      <c r="AB1308">
        <v>2376</v>
      </c>
      <c r="AC1308" t="s">
        <v>3016</v>
      </c>
      <c r="AD1308" t="s">
        <v>27</v>
      </c>
      <c r="AE1308" t="s">
        <v>10829</v>
      </c>
    </row>
    <row r="1309" spans="8:31" hidden="1" x14ac:dyDescent="0.3">
      <c r="H1309" t="s">
        <v>3309</v>
      </c>
      <c r="I1309" t="s">
        <v>3372</v>
      </c>
      <c r="J1309" t="s">
        <v>3373</v>
      </c>
      <c r="L1309">
        <v>688</v>
      </c>
      <c r="M1309" t="s">
        <v>27</v>
      </c>
      <c r="N1309" t="s">
        <v>3374</v>
      </c>
      <c r="Q1309">
        <v>426</v>
      </c>
      <c r="R1309" t="s">
        <v>96</v>
      </c>
      <c r="S1309" t="s">
        <v>96</v>
      </c>
      <c r="T1309" t="str">
        <f>IF(Transcripts[[#This Row],[List?]]="Y", Transcripts[[#This Row],[RefSeq mRNA ID]]&amp;IF(Transcripts[[#This Row],[Preferred?]]="Y", " (Preferred)", ""), "")</f>
        <v/>
      </c>
      <c r="V1309" s="43" t="s">
        <v>18466</v>
      </c>
      <c r="W1309" s="43" t="e">
        <f t="array" ref="W1309">INDEX(Table6[#Data], MATCH(1, ISNUMBER(SEARCH(Transcripts[[#This Row],[RefSeq mRNA ID]], Table6['#name])), 0), 1)</f>
        <v>#N/A</v>
      </c>
      <c r="X1309" s="43"/>
      <c r="Y1309" s="43"/>
      <c r="Z1309" t="s">
        <v>177</v>
      </c>
      <c r="AA1309" t="s">
        <v>178</v>
      </c>
      <c r="AB1309">
        <v>3450</v>
      </c>
      <c r="AC1309" t="s">
        <v>172</v>
      </c>
      <c r="AD1309" t="s">
        <v>27</v>
      </c>
      <c r="AE1309" t="s">
        <v>10830</v>
      </c>
    </row>
    <row r="1310" spans="8:31" hidden="1" x14ac:dyDescent="0.3">
      <c r="H1310" t="s">
        <v>3309</v>
      </c>
      <c r="I1310" t="s">
        <v>3381</v>
      </c>
      <c r="J1310" t="s">
        <v>3382</v>
      </c>
      <c r="L1310">
        <v>571</v>
      </c>
      <c r="M1310" t="s">
        <v>27</v>
      </c>
      <c r="N1310" t="s">
        <v>3383</v>
      </c>
      <c r="Q1310">
        <v>419</v>
      </c>
      <c r="R1310" t="s">
        <v>96</v>
      </c>
      <c r="S1310" t="s">
        <v>96</v>
      </c>
      <c r="T1310" t="str">
        <f>IF(Transcripts[[#This Row],[List?]]="Y", Transcripts[[#This Row],[RefSeq mRNA ID]]&amp;IF(Transcripts[[#This Row],[Preferred?]]="Y", " (Preferred)", ""), "")</f>
        <v/>
      </c>
      <c r="V1310" s="43" t="s">
        <v>18466</v>
      </c>
      <c r="W1310" s="43" t="e">
        <f t="array" ref="W1310">INDEX(Table6[#Data], MATCH(1, ISNUMBER(SEARCH(Transcripts[[#This Row],[RefSeq mRNA ID]], Table6['#name])), 0), 1)</f>
        <v>#N/A</v>
      </c>
      <c r="X1310" s="43"/>
      <c r="Y1310" s="43"/>
      <c r="Z1310" t="s">
        <v>181</v>
      </c>
      <c r="AA1310" t="s">
        <v>182</v>
      </c>
      <c r="AB1310">
        <v>192</v>
      </c>
      <c r="AC1310" t="s">
        <v>172</v>
      </c>
      <c r="AD1310" t="s">
        <v>27</v>
      </c>
      <c r="AE1310" t="s">
        <v>10831</v>
      </c>
    </row>
    <row r="1311" spans="8:31" hidden="1" x14ac:dyDescent="0.3">
      <c r="H1311" t="s">
        <v>3309</v>
      </c>
      <c r="I1311" t="s">
        <v>3313</v>
      </c>
      <c r="J1311" t="s">
        <v>3314</v>
      </c>
      <c r="L1311">
        <v>842</v>
      </c>
      <c r="M1311" t="s">
        <v>187</v>
      </c>
      <c r="N1311" t="s">
        <v>3315</v>
      </c>
      <c r="Q1311">
        <v>405</v>
      </c>
      <c r="R1311" t="s">
        <v>96</v>
      </c>
      <c r="S1311" t="s">
        <v>96</v>
      </c>
      <c r="T1311" t="str">
        <f>IF(Transcripts[[#This Row],[List?]]="Y", Transcripts[[#This Row],[RefSeq mRNA ID]]&amp;IF(Transcripts[[#This Row],[Preferred?]]="Y", " (Preferred)", ""), "")</f>
        <v/>
      </c>
      <c r="V1311" s="43" t="s">
        <v>18466</v>
      </c>
      <c r="W1311" s="43" t="e">
        <f t="array" ref="W1311">INDEX(Table6[#Data], MATCH(1, ISNUMBER(SEARCH(Transcripts[[#This Row],[RefSeq mRNA ID]], Table6['#name])), 0), 1)</f>
        <v>#N/A</v>
      </c>
      <c r="X1311" s="43"/>
      <c r="Y1311" s="43"/>
      <c r="Z1311" t="s">
        <v>173</v>
      </c>
      <c r="AA1311" t="s">
        <v>174</v>
      </c>
      <c r="AB1311">
        <v>3393</v>
      </c>
      <c r="AC1311" t="s">
        <v>172</v>
      </c>
      <c r="AD1311" t="s">
        <v>27</v>
      </c>
      <c r="AE1311" t="s">
        <v>10832</v>
      </c>
    </row>
    <row r="1312" spans="8:31" hidden="1" x14ac:dyDescent="0.3">
      <c r="H1312" t="s">
        <v>3309</v>
      </c>
      <c r="I1312" t="s">
        <v>3378</v>
      </c>
      <c r="J1312" t="s">
        <v>3379</v>
      </c>
      <c r="L1312">
        <v>587</v>
      </c>
      <c r="M1312" t="s">
        <v>27</v>
      </c>
      <c r="N1312" t="s">
        <v>3380</v>
      </c>
      <c r="Q1312">
        <v>320</v>
      </c>
      <c r="R1312" t="s">
        <v>96</v>
      </c>
      <c r="S1312" t="s">
        <v>96</v>
      </c>
      <c r="T1312" t="str">
        <f>IF(Transcripts[[#This Row],[List?]]="Y", Transcripts[[#This Row],[RefSeq mRNA ID]]&amp;IF(Transcripts[[#This Row],[Preferred?]]="Y", " (Preferred)", ""), "")</f>
        <v/>
      </c>
      <c r="V1312" s="43" t="s">
        <v>18466</v>
      </c>
      <c r="W1312" s="43" t="e">
        <f t="array" ref="W1312">INDEX(Table6[#Data], MATCH(1, ISNUMBER(SEARCH(Transcripts[[#This Row],[RefSeq mRNA ID]], Table6['#name])), 0), 1)</f>
        <v>#N/A</v>
      </c>
      <c r="X1312" s="43"/>
      <c r="Y1312" s="43"/>
      <c r="Z1312" t="s">
        <v>2385</v>
      </c>
      <c r="AC1312" t="s">
        <v>147</v>
      </c>
      <c r="AD1312" t="s">
        <v>27</v>
      </c>
      <c r="AE1312" t="s">
        <v>2385</v>
      </c>
    </row>
    <row r="1313" spans="8:31" hidden="1" x14ac:dyDescent="0.3">
      <c r="H1313" t="s">
        <v>3309</v>
      </c>
      <c r="I1313" t="s">
        <v>3387</v>
      </c>
      <c r="J1313" t="s">
        <v>3388</v>
      </c>
      <c r="L1313">
        <v>467</v>
      </c>
      <c r="M1313" t="s">
        <v>27</v>
      </c>
      <c r="N1313" t="s">
        <v>3389</v>
      </c>
      <c r="Q1313">
        <v>257</v>
      </c>
      <c r="R1313" t="s">
        <v>96</v>
      </c>
      <c r="S1313" t="s">
        <v>96</v>
      </c>
      <c r="T1313" t="str">
        <f>IF(Transcripts[[#This Row],[List?]]="Y", Transcripts[[#This Row],[RefSeq mRNA ID]]&amp;IF(Transcripts[[#This Row],[Preferred?]]="Y", " (Preferred)", ""), "")</f>
        <v/>
      </c>
      <c r="V1313" s="43" t="s">
        <v>18466</v>
      </c>
      <c r="W1313" s="43" t="e">
        <f t="array" ref="W1313">INDEX(Table6[#Data], MATCH(1, ISNUMBER(SEARCH(Transcripts[[#This Row],[RefSeq mRNA ID]], Table6['#name])), 0), 1)</f>
        <v>#N/A</v>
      </c>
      <c r="X1313" s="43"/>
      <c r="Y1313" s="43"/>
      <c r="Z1313" t="s">
        <v>2336</v>
      </c>
      <c r="AA1313" t="s">
        <v>2337</v>
      </c>
      <c r="AB1313">
        <v>270</v>
      </c>
      <c r="AC1313" t="s">
        <v>147</v>
      </c>
      <c r="AD1313" t="s">
        <v>27</v>
      </c>
      <c r="AE1313" t="s">
        <v>10833</v>
      </c>
    </row>
    <row r="1314" spans="8:31" hidden="1" x14ac:dyDescent="0.3">
      <c r="H1314" t="s">
        <v>3309</v>
      </c>
      <c r="I1314" t="s">
        <v>3310</v>
      </c>
      <c r="J1314" t="s">
        <v>3311</v>
      </c>
      <c r="L1314">
        <v>1608</v>
      </c>
      <c r="M1314" t="s">
        <v>187</v>
      </c>
      <c r="N1314" t="s">
        <v>3312</v>
      </c>
      <c r="Q1314">
        <v>186</v>
      </c>
      <c r="R1314" t="s">
        <v>96</v>
      </c>
      <c r="S1314" t="s">
        <v>96</v>
      </c>
      <c r="T1314" t="str">
        <f>IF(Transcripts[[#This Row],[List?]]="Y", Transcripts[[#This Row],[RefSeq mRNA ID]]&amp;IF(Transcripts[[#This Row],[Preferred?]]="Y", " (Preferred)", ""), "")</f>
        <v/>
      </c>
      <c r="V1314" s="43" t="s">
        <v>18466</v>
      </c>
      <c r="W1314" s="43" t="e">
        <f t="array" ref="W1314">INDEX(Table6[#Data], MATCH(1, ISNUMBER(SEARCH(Transcripts[[#This Row],[RefSeq mRNA ID]], Table6['#name])), 0), 1)</f>
        <v>#N/A</v>
      </c>
      <c r="X1314" s="43"/>
      <c r="Y1314" s="43"/>
      <c r="Z1314" t="s">
        <v>2356</v>
      </c>
      <c r="AA1314" t="s">
        <v>2357</v>
      </c>
      <c r="AB1314">
        <v>4851</v>
      </c>
      <c r="AC1314" t="s">
        <v>147</v>
      </c>
      <c r="AD1314" t="s">
        <v>27</v>
      </c>
      <c r="AE1314" t="s">
        <v>10834</v>
      </c>
    </row>
    <row r="1315" spans="8:31" hidden="1" x14ac:dyDescent="0.3">
      <c r="H1315" t="s">
        <v>3309</v>
      </c>
      <c r="I1315" t="s">
        <v>3384</v>
      </c>
      <c r="J1315" t="s">
        <v>3385</v>
      </c>
      <c r="L1315">
        <v>529</v>
      </c>
      <c r="M1315" t="s">
        <v>27</v>
      </c>
      <c r="N1315" t="s">
        <v>3386</v>
      </c>
      <c r="Q1315">
        <v>164</v>
      </c>
      <c r="R1315" t="s">
        <v>96</v>
      </c>
      <c r="S1315" t="s">
        <v>96</v>
      </c>
      <c r="T1315" t="str">
        <f>IF(Transcripts[[#This Row],[List?]]="Y", Transcripts[[#This Row],[RefSeq mRNA ID]]&amp;IF(Transcripts[[#This Row],[Preferred?]]="Y", " (Preferred)", ""), "")</f>
        <v/>
      </c>
      <c r="V1315" s="43" t="s">
        <v>18466</v>
      </c>
      <c r="W1315" s="43" t="e">
        <f t="array" ref="W1315">INDEX(Table6[#Data], MATCH(1, ISNUMBER(SEARCH(Transcripts[[#This Row],[RefSeq mRNA ID]], Table6['#name])), 0), 1)</f>
        <v>#N/A</v>
      </c>
      <c r="X1315" s="43"/>
      <c r="Y1315" s="43"/>
      <c r="Z1315" t="s">
        <v>2352</v>
      </c>
      <c r="AC1315" t="s">
        <v>147</v>
      </c>
      <c r="AD1315" t="s">
        <v>27</v>
      </c>
      <c r="AE1315" t="s">
        <v>2352</v>
      </c>
    </row>
    <row r="1316" spans="8:31" hidden="1" x14ac:dyDescent="0.3">
      <c r="H1316" t="s">
        <v>3309</v>
      </c>
      <c r="I1316" t="s">
        <v>3390</v>
      </c>
      <c r="J1316" t="s">
        <v>3391</v>
      </c>
      <c r="L1316">
        <v>389</v>
      </c>
      <c r="M1316" t="s">
        <v>27</v>
      </c>
      <c r="N1316" t="s">
        <v>3392</v>
      </c>
      <c r="Q1316">
        <v>5</v>
      </c>
      <c r="R1316" t="s">
        <v>96</v>
      </c>
      <c r="S1316" t="s">
        <v>96</v>
      </c>
      <c r="T1316" t="str">
        <f>IF(Transcripts[[#This Row],[List?]]="Y", Transcripts[[#This Row],[RefSeq mRNA ID]]&amp;IF(Transcripts[[#This Row],[Preferred?]]="Y", " (Preferred)", ""), "")</f>
        <v/>
      </c>
      <c r="V1316" s="43" t="s">
        <v>18466</v>
      </c>
      <c r="W1316" s="43" t="e">
        <f t="array" ref="W1316">INDEX(Table6[#Data], MATCH(1, ISNUMBER(SEARCH(Transcripts[[#This Row],[RefSeq mRNA ID]], Table6['#name])), 0), 1)</f>
        <v>#N/A</v>
      </c>
      <c r="X1316" s="43"/>
      <c r="Y1316" s="43"/>
      <c r="Z1316" t="s">
        <v>2339</v>
      </c>
      <c r="AA1316" t="s">
        <v>2340</v>
      </c>
      <c r="AB1316">
        <v>1169</v>
      </c>
      <c r="AC1316" t="s">
        <v>147</v>
      </c>
      <c r="AD1316" t="s">
        <v>27</v>
      </c>
      <c r="AE1316" t="s">
        <v>10835</v>
      </c>
    </row>
    <row r="1317" spans="8:31" hidden="1" x14ac:dyDescent="0.3">
      <c r="H1317" t="s">
        <v>3309</v>
      </c>
      <c r="I1317" t="s">
        <v>3319</v>
      </c>
      <c r="L1317">
        <v>584</v>
      </c>
      <c r="M1317" t="s">
        <v>193</v>
      </c>
      <c r="N1317" t="s">
        <v>3320</v>
      </c>
      <c r="Q1317">
        <v>0</v>
      </c>
      <c r="R1317" t="s">
        <v>96</v>
      </c>
      <c r="S1317" t="s">
        <v>96</v>
      </c>
      <c r="T1317" t="str">
        <f>IF(Transcripts[[#This Row],[List?]]="Y", Transcripts[[#This Row],[RefSeq mRNA ID]]&amp;IF(Transcripts[[#This Row],[Preferred?]]="Y", " (Preferred)", ""), "")</f>
        <v/>
      </c>
      <c r="V1317" s="43" t="s">
        <v>18466</v>
      </c>
      <c r="W1317" s="43" t="e">
        <f t="array" ref="W1317">INDEX(Table6[#Data], MATCH(1, ISNUMBER(SEARCH(Transcripts[[#This Row],[RefSeq mRNA ID]], Table6['#name])), 0), 1)</f>
        <v>#N/A</v>
      </c>
      <c r="X1317" s="43"/>
      <c r="Y1317" s="43"/>
      <c r="Z1317" t="s">
        <v>2363</v>
      </c>
      <c r="AA1317" t="s">
        <v>2364</v>
      </c>
      <c r="AB1317">
        <v>4899</v>
      </c>
      <c r="AC1317" t="s">
        <v>147</v>
      </c>
      <c r="AD1317" t="s">
        <v>27</v>
      </c>
      <c r="AE1317" t="s">
        <v>10836</v>
      </c>
    </row>
    <row r="1318" spans="8:31" hidden="1" x14ac:dyDescent="0.3">
      <c r="H1318" t="s">
        <v>3309</v>
      </c>
      <c r="I1318" t="s">
        <v>3321</v>
      </c>
      <c r="L1318">
        <v>570</v>
      </c>
      <c r="M1318" t="s">
        <v>193</v>
      </c>
      <c r="N1318" t="s">
        <v>3322</v>
      </c>
      <c r="Q1318">
        <v>0</v>
      </c>
      <c r="R1318" t="s">
        <v>96</v>
      </c>
      <c r="S1318" t="s">
        <v>96</v>
      </c>
      <c r="T1318" t="str">
        <f>IF(Transcripts[[#This Row],[List?]]="Y", Transcripts[[#This Row],[RefSeq mRNA ID]]&amp;IF(Transcripts[[#This Row],[Preferred?]]="Y", " (Preferred)", ""), "")</f>
        <v/>
      </c>
      <c r="V1318" s="43" t="s">
        <v>18466</v>
      </c>
      <c r="W1318" s="43" t="e">
        <f t="array" ref="W1318">INDEX(Table6[#Data], MATCH(1, ISNUMBER(SEARCH(Transcripts[[#This Row],[RefSeq mRNA ID]], Table6['#name])), 0), 1)</f>
        <v>#N/A</v>
      </c>
      <c r="X1318" s="43"/>
      <c r="Y1318" s="43"/>
      <c r="Z1318" t="s">
        <v>2397</v>
      </c>
      <c r="AC1318" t="s">
        <v>147</v>
      </c>
      <c r="AD1318" t="s">
        <v>27</v>
      </c>
      <c r="AE1318" t="s">
        <v>2397</v>
      </c>
    </row>
    <row r="1319" spans="8:31" hidden="1" x14ac:dyDescent="0.3">
      <c r="H1319" t="s">
        <v>3309</v>
      </c>
      <c r="I1319" t="s">
        <v>3323</v>
      </c>
      <c r="L1319">
        <v>556</v>
      </c>
      <c r="M1319" t="s">
        <v>193</v>
      </c>
      <c r="N1319" t="s">
        <v>3324</v>
      </c>
      <c r="Q1319">
        <v>0</v>
      </c>
      <c r="R1319" t="s">
        <v>96</v>
      </c>
      <c r="S1319" t="s">
        <v>96</v>
      </c>
      <c r="T1319" t="str">
        <f>IF(Transcripts[[#This Row],[List?]]="Y", Transcripts[[#This Row],[RefSeq mRNA ID]]&amp;IF(Transcripts[[#This Row],[Preferred?]]="Y", " (Preferred)", ""), "")</f>
        <v/>
      </c>
      <c r="V1319" s="43" t="s">
        <v>18466</v>
      </c>
      <c r="W1319" s="43" t="e">
        <f t="array" ref="W1319">INDEX(Table6[#Data], MATCH(1, ISNUMBER(SEARCH(Transcripts[[#This Row],[RefSeq mRNA ID]], Table6['#name])), 0), 1)</f>
        <v>#N/A</v>
      </c>
      <c r="X1319" s="43"/>
      <c r="Y1319" s="43"/>
      <c r="Z1319" t="s">
        <v>2389</v>
      </c>
      <c r="AC1319" t="s">
        <v>147</v>
      </c>
      <c r="AD1319" t="s">
        <v>27</v>
      </c>
      <c r="AE1319" t="s">
        <v>2389</v>
      </c>
    </row>
    <row r="1320" spans="8:31" hidden="1" x14ac:dyDescent="0.3">
      <c r="H1320" t="s">
        <v>3309</v>
      </c>
      <c r="I1320" t="s">
        <v>3325</v>
      </c>
      <c r="L1320">
        <v>442</v>
      </c>
      <c r="M1320" t="s">
        <v>193</v>
      </c>
      <c r="N1320" t="s">
        <v>3326</v>
      </c>
      <c r="Q1320">
        <v>0</v>
      </c>
      <c r="R1320" t="s">
        <v>96</v>
      </c>
      <c r="S1320" t="s">
        <v>96</v>
      </c>
      <c r="T1320" t="str">
        <f>IF(Transcripts[[#This Row],[List?]]="Y", Transcripts[[#This Row],[RefSeq mRNA ID]]&amp;IF(Transcripts[[#This Row],[Preferred?]]="Y", " (Preferred)", ""), "")</f>
        <v/>
      </c>
      <c r="V1320" s="43" t="s">
        <v>18466</v>
      </c>
      <c r="W1320" s="43" t="e">
        <f t="array" ref="W1320">INDEX(Table6[#Data], MATCH(1, ISNUMBER(SEARCH(Transcripts[[#This Row],[RefSeq mRNA ID]], Table6['#name])), 0), 1)</f>
        <v>#N/A</v>
      </c>
      <c r="X1320" s="43"/>
      <c r="Y1320" s="43"/>
      <c r="Z1320" t="s">
        <v>2348</v>
      </c>
      <c r="AC1320" t="s">
        <v>147</v>
      </c>
      <c r="AD1320" t="s">
        <v>27</v>
      </c>
      <c r="AE1320" t="s">
        <v>2348</v>
      </c>
    </row>
    <row r="1321" spans="8:31" hidden="1" x14ac:dyDescent="0.3">
      <c r="H1321" t="s">
        <v>3309</v>
      </c>
      <c r="I1321" t="s">
        <v>3327</v>
      </c>
      <c r="L1321">
        <v>276</v>
      </c>
      <c r="M1321" t="s">
        <v>193</v>
      </c>
      <c r="N1321" t="s">
        <v>3328</v>
      </c>
      <c r="Q1321">
        <v>0</v>
      </c>
      <c r="R1321" t="s">
        <v>96</v>
      </c>
      <c r="S1321" t="s">
        <v>96</v>
      </c>
      <c r="T1321" t="str">
        <f>IF(Transcripts[[#This Row],[List?]]="Y", Transcripts[[#This Row],[RefSeq mRNA ID]]&amp;IF(Transcripts[[#This Row],[Preferred?]]="Y", " (Preferred)", ""), "")</f>
        <v/>
      </c>
      <c r="V1321" s="43" t="s">
        <v>18466</v>
      </c>
      <c r="W1321" s="43" t="e">
        <f t="array" ref="W1321">INDEX(Table6[#Data], MATCH(1, ISNUMBER(SEARCH(Transcripts[[#This Row],[RefSeq mRNA ID]], Table6['#name])), 0), 1)</f>
        <v>#N/A</v>
      </c>
      <c r="X1321" s="43"/>
      <c r="Y1321" s="43"/>
      <c r="Z1321" t="s">
        <v>2393</v>
      </c>
      <c r="AC1321" t="s">
        <v>147</v>
      </c>
      <c r="AD1321" t="s">
        <v>27</v>
      </c>
      <c r="AE1321" t="s">
        <v>2393</v>
      </c>
    </row>
    <row r="1322" spans="8:31" hidden="1" x14ac:dyDescent="0.3">
      <c r="H1322" t="s">
        <v>3309</v>
      </c>
      <c r="I1322" t="s">
        <v>3393</v>
      </c>
      <c r="L1322">
        <v>5528</v>
      </c>
      <c r="M1322" t="s">
        <v>210</v>
      </c>
      <c r="N1322" t="s">
        <v>3394</v>
      </c>
      <c r="Q1322">
        <v>0</v>
      </c>
      <c r="R1322" t="s">
        <v>96</v>
      </c>
      <c r="S1322" t="s">
        <v>96</v>
      </c>
      <c r="T1322" t="str">
        <f>IF(Transcripts[[#This Row],[List?]]="Y", Transcripts[[#This Row],[RefSeq mRNA ID]]&amp;IF(Transcripts[[#This Row],[Preferred?]]="Y", " (Preferred)", ""), "")</f>
        <v/>
      </c>
      <c r="V1322" s="43" t="s">
        <v>18466</v>
      </c>
      <c r="W1322" s="43" t="e">
        <f t="array" ref="W1322">INDEX(Table6[#Data], MATCH(1, ISNUMBER(SEARCH(Transcripts[[#This Row],[RefSeq mRNA ID]], Table6['#name])), 0), 1)</f>
        <v>#N/A</v>
      </c>
      <c r="X1322" s="43"/>
      <c r="Y1322" s="43"/>
      <c r="Z1322" t="s">
        <v>2350</v>
      </c>
      <c r="AC1322" t="s">
        <v>147</v>
      </c>
      <c r="AD1322" t="s">
        <v>27</v>
      </c>
      <c r="AE1322" t="s">
        <v>2350</v>
      </c>
    </row>
    <row r="1323" spans="8:31" hidden="1" x14ac:dyDescent="0.3">
      <c r="H1323" t="s">
        <v>3309</v>
      </c>
      <c r="I1323" t="s">
        <v>3395</v>
      </c>
      <c r="L1323">
        <v>2281</v>
      </c>
      <c r="M1323" t="s">
        <v>210</v>
      </c>
      <c r="N1323" t="s">
        <v>3396</v>
      </c>
      <c r="Q1323">
        <v>0</v>
      </c>
      <c r="R1323" t="s">
        <v>96</v>
      </c>
      <c r="S1323" t="s">
        <v>96</v>
      </c>
      <c r="T1323" t="str">
        <f>IF(Transcripts[[#This Row],[List?]]="Y", Transcripts[[#This Row],[RefSeq mRNA ID]]&amp;IF(Transcripts[[#This Row],[Preferred?]]="Y", " (Preferred)", ""), "")</f>
        <v/>
      </c>
      <c r="V1323" s="43" t="s">
        <v>18466</v>
      </c>
      <c r="W1323" s="43" t="e">
        <f t="array" ref="W1323">INDEX(Table6[#Data], MATCH(1, ISNUMBER(SEARCH(Transcripts[[#This Row],[RefSeq mRNA ID]], Table6['#name])), 0), 1)</f>
        <v>#N/A</v>
      </c>
      <c r="X1323" s="43"/>
      <c r="Y1323" s="43"/>
      <c r="Z1323" t="s">
        <v>2405</v>
      </c>
      <c r="AC1323" t="s">
        <v>147</v>
      </c>
      <c r="AD1323" t="s">
        <v>27</v>
      </c>
      <c r="AE1323" t="s">
        <v>2405</v>
      </c>
    </row>
    <row r="1324" spans="8:31" hidden="1" x14ac:dyDescent="0.3">
      <c r="H1324" t="s">
        <v>3309</v>
      </c>
      <c r="I1324" t="s">
        <v>3397</v>
      </c>
      <c r="L1324">
        <v>1898</v>
      </c>
      <c r="M1324" t="s">
        <v>210</v>
      </c>
      <c r="N1324" t="s">
        <v>3398</v>
      </c>
      <c r="Q1324">
        <v>0</v>
      </c>
      <c r="R1324" t="s">
        <v>96</v>
      </c>
      <c r="S1324" t="s">
        <v>96</v>
      </c>
      <c r="T1324" t="str">
        <f>IF(Transcripts[[#This Row],[List?]]="Y", Transcripts[[#This Row],[RefSeq mRNA ID]]&amp;IF(Transcripts[[#This Row],[Preferred?]]="Y", " (Preferred)", ""), "")</f>
        <v/>
      </c>
      <c r="V1324" s="43" t="s">
        <v>18466</v>
      </c>
      <c r="W1324" s="43" t="e">
        <f t="array" ref="W1324">INDEX(Table6[#Data], MATCH(1, ISNUMBER(SEARCH(Transcripts[[#This Row],[RefSeq mRNA ID]], Table6['#name])), 0), 1)</f>
        <v>#N/A</v>
      </c>
      <c r="X1324" s="43"/>
      <c r="Y1324" s="43"/>
      <c r="Z1324" t="s">
        <v>2399</v>
      </c>
      <c r="AC1324" t="s">
        <v>147</v>
      </c>
      <c r="AD1324" t="s">
        <v>27</v>
      </c>
      <c r="AE1324" t="s">
        <v>2399</v>
      </c>
    </row>
    <row r="1325" spans="8:31" hidden="1" x14ac:dyDescent="0.3">
      <c r="H1325" t="s">
        <v>3309</v>
      </c>
      <c r="I1325" t="s">
        <v>3399</v>
      </c>
      <c r="L1325">
        <v>1499</v>
      </c>
      <c r="M1325" t="s">
        <v>210</v>
      </c>
      <c r="N1325" t="s">
        <v>3400</v>
      </c>
      <c r="Q1325">
        <v>0</v>
      </c>
      <c r="R1325" t="s">
        <v>96</v>
      </c>
      <c r="S1325" t="s">
        <v>96</v>
      </c>
      <c r="T1325" t="str">
        <f>IF(Transcripts[[#This Row],[List?]]="Y", Transcripts[[#This Row],[RefSeq mRNA ID]]&amp;IF(Transcripts[[#This Row],[Preferred?]]="Y", " (Preferred)", ""), "")</f>
        <v/>
      </c>
      <c r="V1325" s="43" t="s">
        <v>18466</v>
      </c>
      <c r="W1325" s="43" t="e">
        <f t="array" ref="W1325">INDEX(Table6[#Data], MATCH(1, ISNUMBER(SEARCH(Transcripts[[#This Row],[RefSeq mRNA ID]], Table6['#name])), 0), 1)</f>
        <v>#N/A</v>
      </c>
      <c r="X1325" s="43"/>
      <c r="Y1325" s="43"/>
      <c r="Z1325" t="s">
        <v>2401</v>
      </c>
      <c r="AC1325" t="s">
        <v>147</v>
      </c>
      <c r="AD1325" t="s">
        <v>27</v>
      </c>
      <c r="AE1325" t="s">
        <v>2401</v>
      </c>
    </row>
    <row r="1326" spans="8:31" hidden="1" x14ac:dyDescent="0.3">
      <c r="H1326" t="s">
        <v>3309</v>
      </c>
      <c r="I1326" t="s">
        <v>3401</v>
      </c>
      <c r="L1326">
        <v>823</v>
      </c>
      <c r="M1326" t="s">
        <v>210</v>
      </c>
      <c r="N1326" t="s">
        <v>3402</v>
      </c>
      <c r="Q1326">
        <v>0</v>
      </c>
      <c r="R1326" t="s">
        <v>96</v>
      </c>
      <c r="S1326" t="s">
        <v>96</v>
      </c>
      <c r="T1326" t="str">
        <f>IF(Transcripts[[#This Row],[List?]]="Y", Transcripts[[#This Row],[RefSeq mRNA ID]]&amp;IF(Transcripts[[#This Row],[Preferred?]]="Y", " (Preferred)", ""), "")</f>
        <v/>
      </c>
      <c r="V1326" s="43" t="s">
        <v>18466</v>
      </c>
      <c r="W1326" s="43" t="e">
        <f t="array" ref="W1326">INDEX(Table6[#Data], MATCH(1, ISNUMBER(SEARCH(Transcripts[[#This Row],[RefSeq mRNA ID]], Table6['#name])), 0), 1)</f>
        <v>#N/A</v>
      </c>
      <c r="X1326" s="43"/>
      <c r="Y1326" s="43"/>
      <c r="Z1326" t="s">
        <v>2391</v>
      </c>
      <c r="AC1326" t="s">
        <v>147</v>
      </c>
      <c r="AD1326" t="s">
        <v>27</v>
      </c>
      <c r="AE1326" t="s">
        <v>2391</v>
      </c>
    </row>
    <row r="1327" spans="8:31" hidden="1" x14ac:dyDescent="0.3">
      <c r="H1327" t="s">
        <v>3309</v>
      </c>
      <c r="I1327" t="s">
        <v>3403</v>
      </c>
      <c r="L1327">
        <v>790</v>
      </c>
      <c r="M1327" t="s">
        <v>210</v>
      </c>
      <c r="N1327" t="s">
        <v>3404</v>
      </c>
      <c r="Q1327">
        <v>0</v>
      </c>
      <c r="R1327" t="s">
        <v>96</v>
      </c>
      <c r="S1327" t="s">
        <v>96</v>
      </c>
      <c r="T1327" t="str">
        <f>IF(Transcripts[[#This Row],[List?]]="Y", Transcripts[[#This Row],[RefSeq mRNA ID]]&amp;IF(Transcripts[[#This Row],[Preferred?]]="Y", " (Preferred)", ""), "")</f>
        <v/>
      </c>
      <c r="V1327" s="43" t="s">
        <v>18466</v>
      </c>
      <c r="W1327" s="43" t="e">
        <f t="array" ref="W1327">INDEX(Table6[#Data], MATCH(1, ISNUMBER(SEARCH(Transcripts[[#This Row],[RefSeq mRNA ID]], Table6['#name])), 0), 1)</f>
        <v>#N/A</v>
      </c>
      <c r="X1327" s="43"/>
      <c r="Y1327" s="43"/>
      <c r="Z1327" t="s">
        <v>2345</v>
      </c>
      <c r="AA1327" t="s">
        <v>2346</v>
      </c>
      <c r="AB1327">
        <v>166</v>
      </c>
      <c r="AC1327" t="s">
        <v>147</v>
      </c>
      <c r="AD1327" t="s">
        <v>27</v>
      </c>
      <c r="AE1327" t="s">
        <v>10837</v>
      </c>
    </row>
    <row r="1328" spans="8:31" hidden="1" x14ac:dyDescent="0.3">
      <c r="H1328" t="s">
        <v>3309</v>
      </c>
      <c r="I1328" t="s">
        <v>3405</v>
      </c>
      <c r="L1328">
        <v>777</v>
      </c>
      <c r="M1328" t="s">
        <v>210</v>
      </c>
      <c r="N1328" t="s">
        <v>3406</v>
      </c>
      <c r="Q1328">
        <v>0</v>
      </c>
      <c r="R1328" t="s">
        <v>96</v>
      </c>
      <c r="S1328" t="s">
        <v>96</v>
      </c>
      <c r="T1328" t="str">
        <f>IF(Transcripts[[#This Row],[List?]]="Y", Transcripts[[#This Row],[RefSeq mRNA ID]]&amp;IF(Transcripts[[#This Row],[Preferred?]]="Y", " (Preferred)", ""), "")</f>
        <v/>
      </c>
      <c r="V1328" s="43" t="s">
        <v>18466</v>
      </c>
      <c r="W1328" s="43" t="e">
        <f t="array" ref="W1328">INDEX(Table6[#Data], MATCH(1, ISNUMBER(SEARCH(Transcripts[[#This Row],[RefSeq mRNA ID]], Table6['#name])), 0), 1)</f>
        <v>#N/A</v>
      </c>
      <c r="X1328" s="43"/>
      <c r="Y1328" s="43"/>
      <c r="Z1328" t="s">
        <v>2387</v>
      </c>
      <c r="AC1328" t="s">
        <v>147</v>
      </c>
      <c r="AD1328" t="s">
        <v>27</v>
      </c>
      <c r="AE1328" t="s">
        <v>2387</v>
      </c>
    </row>
    <row r="1329" spans="8:31" hidden="1" x14ac:dyDescent="0.3">
      <c r="H1329" t="s">
        <v>3309</v>
      </c>
      <c r="I1329" t="s">
        <v>3407</v>
      </c>
      <c r="L1329">
        <v>764</v>
      </c>
      <c r="M1329" t="s">
        <v>210</v>
      </c>
      <c r="N1329" t="s">
        <v>3408</v>
      </c>
      <c r="Q1329">
        <v>0</v>
      </c>
      <c r="R1329" t="s">
        <v>96</v>
      </c>
      <c r="S1329" t="s">
        <v>96</v>
      </c>
      <c r="T1329" t="str">
        <f>IF(Transcripts[[#This Row],[List?]]="Y", Transcripts[[#This Row],[RefSeq mRNA ID]]&amp;IF(Transcripts[[#This Row],[Preferred?]]="Y", " (Preferred)", ""), "")</f>
        <v/>
      </c>
      <c r="V1329" s="43" t="s">
        <v>18466</v>
      </c>
      <c r="W1329" s="43" t="e">
        <f t="array" ref="W1329">INDEX(Table6[#Data], MATCH(1, ISNUMBER(SEARCH(Transcripts[[#This Row],[RefSeq mRNA ID]], Table6['#name])), 0), 1)</f>
        <v>#N/A</v>
      </c>
      <c r="X1329" s="43"/>
      <c r="Y1329" s="43"/>
      <c r="Z1329" t="s">
        <v>2395</v>
      </c>
      <c r="AC1329" t="s">
        <v>147</v>
      </c>
      <c r="AD1329" t="s">
        <v>27</v>
      </c>
      <c r="AE1329" t="s">
        <v>2395</v>
      </c>
    </row>
    <row r="1330" spans="8:31" hidden="1" x14ac:dyDescent="0.3">
      <c r="H1330" t="s">
        <v>3309</v>
      </c>
      <c r="I1330" t="s">
        <v>3409</v>
      </c>
      <c r="L1330">
        <v>725</v>
      </c>
      <c r="M1330" t="s">
        <v>210</v>
      </c>
      <c r="N1330" t="s">
        <v>3410</v>
      </c>
      <c r="Q1330">
        <v>0</v>
      </c>
      <c r="R1330" t="s">
        <v>96</v>
      </c>
      <c r="S1330" t="s">
        <v>96</v>
      </c>
      <c r="T1330" t="str">
        <f>IF(Transcripts[[#This Row],[List?]]="Y", Transcripts[[#This Row],[RefSeq mRNA ID]]&amp;IF(Transcripts[[#This Row],[Preferred?]]="Y", " (Preferred)", ""), "")</f>
        <v/>
      </c>
      <c r="V1330" s="43" t="s">
        <v>18466</v>
      </c>
      <c r="W1330" s="43" t="e">
        <f t="array" ref="W1330">INDEX(Table6[#Data], MATCH(1, ISNUMBER(SEARCH(Transcripts[[#This Row],[RefSeq mRNA ID]], Table6['#name])), 0), 1)</f>
        <v>#N/A</v>
      </c>
      <c r="X1330" s="43"/>
      <c r="Y1330" s="43"/>
      <c r="Z1330" t="s">
        <v>2407</v>
      </c>
      <c r="AC1330" t="s">
        <v>147</v>
      </c>
      <c r="AD1330" t="s">
        <v>27</v>
      </c>
      <c r="AE1330" t="s">
        <v>2407</v>
      </c>
    </row>
    <row r="1331" spans="8:31" hidden="1" x14ac:dyDescent="0.3">
      <c r="H1331" t="s">
        <v>3309</v>
      </c>
      <c r="I1331" t="s">
        <v>3411</v>
      </c>
      <c r="L1331">
        <v>545</v>
      </c>
      <c r="M1331" t="s">
        <v>210</v>
      </c>
      <c r="N1331" t="s">
        <v>3412</v>
      </c>
      <c r="Q1331">
        <v>0</v>
      </c>
      <c r="R1331" t="s">
        <v>96</v>
      </c>
      <c r="S1331" t="s">
        <v>96</v>
      </c>
      <c r="T1331" t="str">
        <f>IF(Transcripts[[#This Row],[List?]]="Y", Transcripts[[#This Row],[RefSeq mRNA ID]]&amp;IF(Transcripts[[#This Row],[Preferred?]]="Y", " (Preferred)", ""), "")</f>
        <v/>
      </c>
      <c r="V1331" s="43" t="s">
        <v>18466</v>
      </c>
      <c r="W1331" s="43" t="e">
        <f t="array" ref="W1331">INDEX(Table6[#Data], MATCH(1, ISNUMBER(SEARCH(Transcripts[[#This Row],[RefSeq mRNA ID]], Table6['#name])), 0), 1)</f>
        <v>#N/A</v>
      </c>
      <c r="X1331" s="43"/>
      <c r="Y1331" s="43"/>
      <c r="Z1331" t="s">
        <v>2403</v>
      </c>
      <c r="AC1331" t="s">
        <v>147</v>
      </c>
      <c r="AD1331" t="s">
        <v>27</v>
      </c>
      <c r="AE1331" t="s">
        <v>2403</v>
      </c>
    </row>
    <row r="1332" spans="8:31" hidden="1" x14ac:dyDescent="0.3">
      <c r="H1332" t="s">
        <v>3309</v>
      </c>
      <c r="I1332" t="s">
        <v>3413</v>
      </c>
      <c r="L1332">
        <v>540</v>
      </c>
      <c r="M1332" t="s">
        <v>210</v>
      </c>
      <c r="N1332" t="s">
        <v>3414</v>
      </c>
      <c r="Q1332">
        <v>0</v>
      </c>
      <c r="R1332" t="s">
        <v>96</v>
      </c>
      <c r="S1332" t="s">
        <v>96</v>
      </c>
      <c r="T1332" t="str">
        <f>IF(Transcripts[[#This Row],[List?]]="Y", Transcripts[[#This Row],[RefSeq mRNA ID]]&amp;IF(Transcripts[[#This Row],[Preferred?]]="Y", " (Preferred)", ""), "")</f>
        <v/>
      </c>
      <c r="V1332" s="43" t="s">
        <v>18466</v>
      </c>
      <c r="W1332" s="43" t="e">
        <f t="array" ref="W1332">INDEX(Table6[#Data], MATCH(1, ISNUMBER(SEARCH(Transcripts[[#This Row],[RefSeq mRNA ID]], Table6['#name])), 0), 1)</f>
        <v>#N/A</v>
      </c>
      <c r="X1332" s="43"/>
      <c r="Y1332" s="43"/>
      <c r="Z1332" t="s">
        <v>2342</v>
      </c>
      <c r="AA1332" t="s">
        <v>2343</v>
      </c>
      <c r="AB1332">
        <v>123</v>
      </c>
      <c r="AC1332" t="s">
        <v>147</v>
      </c>
      <c r="AD1332" t="s">
        <v>27</v>
      </c>
      <c r="AE1332" t="s">
        <v>10838</v>
      </c>
    </row>
    <row r="1333" spans="8:31" hidden="1" x14ac:dyDescent="0.3">
      <c r="H1333" t="s">
        <v>3309</v>
      </c>
      <c r="I1333" t="s">
        <v>3415</v>
      </c>
      <c r="L1333">
        <v>486</v>
      </c>
      <c r="M1333" t="s">
        <v>210</v>
      </c>
      <c r="N1333" t="s">
        <v>3416</v>
      </c>
      <c r="Q1333">
        <v>0</v>
      </c>
      <c r="R1333" t="s">
        <v>96</v>
      </c>
      <c r="S1333" t="s">
        <v>96</v>
      </c>
      <c r="T1333" t="str">
        <f>IF(Transcripts[[#This Row],[List?]]="Y", Transcripts[[#This Row],[RefSeq mRNA ID]]&amp;IF(Transcripts[[#This Row],[Preferred?]]="Y", " (Preferred)", ""), "")</f>
        <v/>
      </c>
      <c r="V1333" s="43" t="s">
        <v>18466</v>
      </c>
      <c r="W1333" s="43" t="e">
        <f t="array" ref="W1333">INDEX(Table6[#Data], MATCH(1, ISNUMBER(SEARCH(Transcripts[[#This Row],[RefSeq mRNA ID]], Table6['#name])), 0), 1)</f>
        <v>#N/A</v>
      </c>
      <c r="X1333" s="43"/>
      <c r="Y1333" s="43"/>
      <c r="Z1333" t="s">
        <v>2370</v>
      </c>
      <c r="AA1333" t="s">
        <v>2371</v>
      </c>
      <c r="AB1333">
        <v>357</v>
      </c>
      <c r="AC1333" t="s">
        <v>147</v>
      </c>
      <c r="AD1333" t="s">
        <v>27</v>
      </c>
      <c r="AE1333" t="s">
        <v>10839</v>
      </c>
    </row>
    <row r="1334" spans="8:31" hidden="1" x14ac:dyDescent="0.3">
      <c r="H1334" t="s">
        <v>3309</v>
      </c>
      <c r="I1334" t="s">
        <v>3417</v>
      </c>
      <c r="L1334">
        <v>485</v>
      </c>
      <c r="M1334" t="s">
        <v>210</v>
      </c>
      <c r="N1334" t="s">
        <v>3418</v>
      </c>
      <c r="Q1334">
        <v>0</v>
      </c>
      <c r="R1334" t="s">
        <v>96</v>
      </c>
      <c r="S1334" t="s">
        <v>96</v>
      </c>
      <c r="T1334" t="str">
        <f>IF(Transcripts[[#This Row],[List?]]="Y", Transcripts[[#This Row],[RefSeq mRNA ID]]&amp;IF(Transcripts[[#This Row],[Preferred?]]="Y", " (Preferred)", ""), "")</f>
        <v/>
      </c>
      <c r="V1334" s="43" t="s">
        <v>18466</v>
      </c>
      <c r="W1334" s="43" t="e">
        <f t="array" ref="W1334">INDEX(Table6[#Data], MATCH(1, ISNUMBER(SEARCH(Transcripts[[#This Row],[RefSeq mRNA ID]], Table6['#name])), 0), 1)</f>
        <v>#N/A</v>
      </c>
      <c r="X1334" s="43"/>
      <c r="Y1334" s="43"/>
      <c r="Z1334" t="s">
        <v>2367</v>
      </c>
      <c r="AA1334" t="s">
        <v>2368</v>
      </c>
      <c r="AB1334">
        <v>765</v>
      </c>
      <c r="AC1334" t="s">
        <v>147</v>
      </c>
      <c r="AD1334" t="s">
        <v>27</v>
      </c>
      <c r="AE1334" t="s">
        <v>10840</v>
      </c>
    </row>
    <row r="1335" spans="8:31" hidden="1" x14ac:dyDescent="0.3">
      <c r="H1335" t="s">
        <v>3419</v>
      </c>
      <c r="I1335" t="s">
        <v>3454</v>
      </c>
      <c r="J1335" t="s">
        <v>3455</v>
      </c>
      <c r="K1335" t="s">
        <v>19423</v>
      </c>
      <c r="L1335">
        <v>3061</v>
      </c>
      <c r="M1335" t="s">
        <v>27</v>
      </c>
      <c r="N1335" t="s">
        <v>3456</v>
      </c>
      <c r="P1335" t="s">
        <v>3457</v>
      </c>
      <c r="Q1335">
        <v>2469</v>
      </c>
      <c r="R1335" t="s">
        <v>96</v>
      </c>
      <c r="S1335" t="s">
        <v>95</v>
      </c>
      <c r="T1335" t="str">
        <f>IF(Transcripts[[#This Row],[List?]]="Y", Transcripts[[#This Row],[RefSeq mRNA ID]]&amp;IF(Transcripts[[#This Row],[Preferred?]]="Y", " (Preferred)", ""), "")</f>
        <v>NM_022970.3</v>
      </c>
      <c r="V1335" s="43" t="s">
        <v>18467</v>
      </c>
      <c r="W1335" s="43" t="e">
        <f t="array" ref="W1335">INDEX(Table6[#Data], MATCH(1, ISNUMBER(SEARCH(Transcripts[[#This Row],[RefSeq mRNA ID]], Table6['#name])), 0), 1)</f>
        <v>#N/A</v>
      </c>
      <c r="X1335" s="43"/>
      <c r="Y1335" s="43"/>
      <c r="Z1335" t="s">
        <v>2373</v>
      </c>
      <c r="AA1335" t="s">
        <v>2374</v>
      </c>
      <c r="AB1335">
        <v>283</v>
      </c>
      <c r="AC1335" t="s">
        <v>147</v>
      </c>
      <c r="AD1335" t="s">
        <v>27</v>
      </c>
      <c r="AE1335" t="s">
        <v>10841</v>
      </c>
    </row>
    <row r="1336" spans="8:31" hidden="1" x14ac:dyDescent="0.3">
      <c r="H1336" t="s">
        <v>3419</v>
      </c>
      <c r="I1336" t="s">
        <v>3431</v>
      </c>
      <c r="J1336" t="s">
        <v>3432</v>
      </c>
      <c r="K1336" t="s">
        <v>19413</v>
      </c>
      <c r="L1336">
        <v>4255</v>
      </c>
      <c r="M1336" t="s">
        <v>27</v>
      </c>
      <c r="N1336" t="s">
        <v>3433</v>
      </c>
      <c r="P1336" t="s">
        <v>3434</v>
      </c>
      <c r="Q1336">
        <v>2466</v>
      </c>
      <c r="R1336" t="s">
        <v>95</v>
      </c>
      <c r="S1336" t="s">
        <v>95</v>
      </c>
      <c r="T1336" t="str">
        <f>IF(Transcripts[[#This Row],[List?]]="Y", Transcripts[[#This Row],[RefSeq mRNA ID]]&amp;IF(Transcripts[[#This Row],[Preferred?]]="Y", " (Preferred)", ""), "")</f>
        <v>NM_000141.4 (Preferred)</v>
      </c>
      <c r="V1336" s="43" t="s">
        <v>18467</v>
      </c>
      <c r="W1336" s="43" t="e">
        <f t="array" ref="W1336">INDEX(Table6[#Data], MATCH(1, ISNUMBER(SEARCH(Transcripts[[#This Row],[RefSeq mRNA ID]], Table6['#name])), 0), 1)</f>
        <v>#N/A</v>
      </c>
      <c r="X1336" s="43"/>
      <c r="Y1336" s="43"/>
      <c r="Z1336" t="s">
        <v>2376</v>
      </c>
      <c r="AA1336" t="s">
        <v>2377</v>
      </c>
      <c r="AB1336">
        <v>214</v>
      </c>
      <c r="AC1336" t="s">
        <v>147</v>
      </c>
      <c r="AD1336" t="s">
        <v>27</v>
      </c>
      <c r="AE1336" t="s">
        <v>10842</v>
      </c>
    </row>
    <row r="1337" spans="8:31" hidden="1" x14ac:dyDescent="0.3">
      <c r="H1337" t="s">
        <v>3419</v>
      </c>
      <c r="I1337" t="s">
        <v>3478</v>
      </c>
      <c r="J1337" t="s">
        <v>3479</v>
      </c>
      <c r="K1337" t="s">
        <v>19422</v>
      </c>
      <c r="L1337">
        <v>2472</v>
      </c>
      <c r="M1337" t="s">
        <v>27</v>
      </c>
      <c r="N1337" t="s">
        <v>3480</v>
      </c>
      <c r="Q1337">
        <v>2460</v>
      </c>
      <c r="R1337" t="s">
        <v>96</v>
      </c>
      <c r="S1337" t="s">
        <v>95</v>
      </c>
      <c r="T1337" t="str">
        <f>IF(Transcripts[[#This Row],[List?]]="Y", Transcripts[[#This Row],[RefSeq mRNA ID]]&amp;IF(Transcripts[[#This Row],[Preferred?]]="Y", " (Preferred)", ""), "")</f>
        <v>NM_001320658.1</v>
      </c>
      <c r="V1337" s="43" t="s">
        <v>18467</v>
      </c>
      <c r="W1337" s="43" t="e">
        <f t="array" ref="W1337">INDEX(Table6[#Data], MATCH(1, ISNUMBER(SEARCH(Transcripts[[#This Row],[RefSeq mRNA ID]], Table6['#name])), 0), 1)</f>
        <v>#N/A</v>
      </c>
      <c r="X1337" s="43"/>
      <c r="Y1337" s="43"/>
      <c r="Z1337" t="s">
        <v>2382</v>
      </c>
      <c r="AA1337" t="s">
        <v>2383</v>
      </c>
      <c r="AB1337">
        <v>231</v>
      </c>
      <c r="AC1337" t="s">
        <v>147</v>
      </c>
      <c r="AD1337" t="s">
        <v>27</v>
      </c>
      <c r="AE1337" t="s">
        <v>10843</v>
      </c>
    </row>
    <row r="1338" spans="8:31" hidden="1" x14ac:dyDescent="0.3">
      <c r="H1338" t="s">
        <v>3419</v>
      </c>
      <c r="I1338" t="s">
        <v>3458</v>
      </c>
      <c r="J1338" t="s">
        <v>3459</v>
      </c>
      <c r="L1338">
        <v>3005</v>
      </c>
      <c r="M1338" t="s">
        <v>27</v>
      </c>
      <c r="N1338" t="s">
        <v>3460</v>
      </c>
      <c r="Q1338">
        <v>2358</v>
      </c>
      <c r="R1338" t="s">
        <v>96</v>
      </c>
      <c r="S1338" t="s">
        <v>96</v>
      </c>
      <c r="T1338" t="str">
        <f>IF(Transcripts[[#This Row],[List?]]="Y", Transcripts[[#This Row],[RefSeq mRNA ID]]&amp;IF(Transcripts[[#This Row],[Preferred?]]="Y", " (Preferred)", ""), "")</f>
        <v/>
      </c>
      <c r="V1338" s="43" t="s">
        <v>18467</v>
      </c>
      <c r="W1338" s="43" t="e">
        <f t="array" ref="W1338">INDEX(Table6[#Data], MATCH(1, ISNUMBER(SEARCH(Transcripts[[#This Row],[RefSeq mRNA ID]], Table6['#name])), 0), 1)</f>
        <v>#N/A</v>
      </c>
      <c r="X1338" s="43"/>
      <c r="Y1338" s="43"/>
      <c r="Z1338" t="s">
        <v>2379</v>
      </c>
      <c r="AA1338" t="s">
        <v>2380</v>
      </c>
      <c r="AB1338">
        <v>77</v>
      </c>
      <c r="AC1338" t="s">
        <v>147</v>
      </c>
      <c r="AD1338" t="s">
        <v>27</v>
      </c>
      <c r="AE1338" t="s">
        <v>10844</v>
      </c>
    </row>
    <row r="1339" spans="8:31" hidden="1" x14ac:dyDescent="0.3">
      <c r="H1339" t="s">
        <v>3419</v>
      </c>
      <c r="I1339" t="s">
        <v>3471</v>
      </c>
      <c r="J1339" t="s">
        <v>3472</v>
      </c>
      <c r="K1339" t="s">
        <v>19414</v>
      </c>
      <c r="L1339">
        <v>2650</v>
      </c>
      <c r="M1339" t="s">
        <v>27</v>
      </c>
      <c r="N1339" t="s">
        <v>3473</v>
      </c>
      <c r="P1339" t="s">
        <v>3474</v>
      </c>
      <c r="Q1339">
        <v>2310</v>
      </c>
      <c r="R1339" t="s">
        <v>96</v>
      </c>
      <c r="S1339" t="s">
        <v>95</v>
      </c>
      <c r="T1339" t="str">
        <f>IF(Transcripts[[#This Row],[List?]]="Y", Transcripts[[#This Row],[RefSeq mRNA ID]]&amp;IF(Transcripts[[#This Row],[Preferred?]]="Y", " (Preferred)", ""), "")</f>
        <v>NM_001144913.1</v>
      </c>
      <c r="V1339" s="43" t="s">
        <v>18467</v>
      </c>
      <c r="W1339" s="43" t="e">
        <f t="array" ref="W1339">INDEX(Table6[#Data], MATCH(1, ISNUMBER(SEARCH(Transcripts[[#This Row],[RefSeq mRNA ID]], Table6['#name])), 0), 1)</f>
        <v>#N/A</v>
      </c>
      <c r="X1339" s="43"/>
      <c r="Y1339" s="43"/>
      <c r="Z1339" t="s">
        <v>2354</v>
      </c>
      <c r="AC1339" t="s">
        <v>147</v>
      </c>
      <c r="AD1339" t="s">
        <v>27</v>
      </c>
      <c r="AE1339" t="s">
        <v>2354</v>
      </c>
    </row>
    <row r="1340" spans="8:31" hidden="1" x14ac:dyDescent="0.3">
      <c r="H1340" t="s">
        <v>3419</v>
      </c>
      <c r="I1340" t="s">
        <v>3468</v>
      </c>
      <c r="J1340" t="s">
        <v>3469</v>
      </c>
      <c r="L1340">
        <v>2727</v>
      </c>
      <c r="M1340" t="s">
        <v>27</v>
      </c>
      <c r="N1340" t="s">
        <v>3470</v>
      </c>
      <c r="Q1340">
        <v>2304</v>
      </c>
      <c r="R1340" t="s">
        <v>96</v>
      </c>
      <c r="S1340" t="s">
        <v>96</v>
      </c>
      <c r="T1340" t="str">
        <f>IF(Transcripts[[#This Row],[List?]]="Y", Transcripts[[#This Row],[RefSeq mRNA ID]]&amp;IF(Transcripts[[#This Row],[Preferred?]]="Y", " (Preferred)", ""), "")</f>
        <v/>
      </c>
      <c r="V1340" s="43" t="s">
        <v>18467</v>
      </c>
      <c r="W1340" s="43" t="e">
        <f t="array" ref="W1340">INDEX(Table6[#Data], MATCH(1, ISNUMBER(SEARCH(Transcripts[[#This Row],[RefSeq mRNA ID]], Table6['#name])), 0), 1)</f>
        <v>#N/A</v>
      </c>
      <c r="X1340" s="43"/>
      <c r="Y1340" s="43"/>
      <c r="Z1340" t="s">
        <v>2360</v>
      </c>
      <c r="AA1340" t="s">
        <v>2361</v>
      </c>
      <c r="AB1340">
        <v>4860</v>
      </c>
      <c r="AC1340" t="s">
        <v>147</v>
      </c>
      <c r="AD1340" t="s">
        <v>27</v>
      </c>
      <c r="AE1340" t="s">
        <v>10845</v>
      </c>
    </row>
    <row r="1341" spans="8:31" hidden="1" x14ac:dyDescent="0.3">
      <c r="H1341" t="s">
        <v>3419</v>
      </c>
      <c r="I1341" t="s">
        <v>3438</v>
      </c>
      <c r="J1341" t="s">
        <v>3439</v>
      </c>
      <c r="K1341" t="s">
        <v>19415</v>
      </c>
      <c r="L1341">
        <v>3803</v>
      </c>
      <c r="M1341" t="s">
        <v>27</v>
      </c>
      <c r="N1341" t="s">
        <v>3440</v>
      </c>
      <c r="P1341" t="s">
        <v>3441</v>
      </c>
      <c r="Q1341">
        <v>2130</v>
      </c>
      <c r="R1341" t="s">
        <v>96</v>
      </c>
      <c r="S1341" t="s">
        <v>95</v>
      </c>
      <c r="T1341" t="str">
        <f>IF(Transcripts[[#This Row],[List?]]="Y", Transcripts[[#This Row],[RefSeq mRNA ID]]&amp;IF(Transcripts[[#This Row],[Preferred?]]="Y", " (Preferred)", ""), "")</f>
        <v>NM_001144914.1</v>
      </c>
      <c r="V1341" s="43" t="s">
        <v>18467</v>
      </c>
      <c r="W1341" s="43" t="e">
        <f t="array" ref="W1341">INDEX(Table6[#Data], MATCH(1, ISNUMBER(SEARCH(Transcripts[[#This Row],[RefSeq mRNA ID]], Table6['#name])), 0), 1)</f>
        <v>#N/A</v>
      </c>
      <c r="X1341" s="43"/>
      <c r="Y1341" s="43"/>
      <c r="Z1341" t="s">
        <v>4574</v>
      </c>
      <c r="AA1341" t="s">
        <v>4575</v>
      </c>
      <c r="AB1341">
        <v>4683</v>
      </c>
      <c r="AC1341" t="s">
        <v>4539</v>
      </c>
      <c r="AD1341" t="s">
        <v>27</v>
      </c>
      <c r="AE1341" t="s">
        <v>10846</v>
      </c>
    </row>
    <row r="1342" spans="8:31" hidden="1" x14ac:dyDescent="0.3">
      <c r="H1342" t="s">
        <v>3419</v>
      </c>
      <c r="I1342" t="s">
        <v>3442</v>
      </c>
      <c r="J1342" t="s">
        <v>3443</v>
      </c>
      <c r="K1342" t="s">
        <v>19416</v>
      </c>
      <c r="L1342">
        <v>3690</v>
      </c>
      <c r="M1342" t="s">
        <v>27</v>
      </c>
      <c r="N1342" t="s">
        <v>3444</v>
      </c>
      <c r="P1342" t="s">
        <v>3445</v>
      </c>
      <c r="Q1342">
        <v>2124</v>
      </c>
      <c r="R1342" t="s">
        <v>96</v>
      </c>
      <c r="S1342" t="s">
        <v>95</v>
      </c>
      <c r="T1342" t="str">
        <f>IF(Transcripts[[#This Row],[List?]]="Y", Transcripts[[#This Row],[RefSeq mRNA ID]]&amp;IF(Transcripts[[#This Row],[Preferred?]]="Y", " (Preferred)", ""), "")</f>
        <v>NM_001144915.1</v>
      </c>
      <c r="V1342" s="43" t="s">
        <v>18467</v>
      </c>
      <c r="W1342" s="43" t="e">
        <f t="array" ref="W1342">INDEX(Table6[#Data], MATCH(1, ISNUMBER(SEARCH(Transcripts[[#This Row],[RefSeq mRNA ID]], Table6['#name])), 0), 1)</f>
        <v>#N/A</v>
      </c>
      <c r="X1342" s="43"/>
      <c r="Y1342" s="43"/>
      <c r="Z1342" t="s">
        <v>4580</v>
      </c>
      <c r="AA1342" t="s">
        <v>4581</v>
      </c>
      <c r="AB1342">
        <v>4680</v>
      </c>
      <c r="AC1342" t="s">
        <v>4539</v>
      </c>
      <c r="AD1342" t="s">
        <v>27</v>
      </c>
      <c r="AE1342" t="s">
        <v>10847</v>
      </c>
    </row>
    <row r="1343" spans="8:31" hidden="1" x14ac:dyDescent="0.3">
      <c r="H1343" t="s">
        <v>3419</v>
      </c>
      <c r="I1343" t="s">
        <v>3461</v>
      </c>
      <c r="J1343" t="s">
        <v>3462</v>
      </c>
      <c r="L1343">
        <v>3003</v>
      </c>
      <c r="M1343" t="s">
        <v>27</v>
      </c>
      <c r="N1343" t="s">
        <v>3463</v>
      </c>
      <c r="Q1343">
        <v>2124</v>
      </c>
      <c r="R1343" t="s">
        <v>96</v>
      </c>
      <c r="S1343" t="s">
        <v>96</v>
      </c>
      <c r="T1343" t="str">
        <f>IF(Transcripts[[#This Row],[List?]]="Y", Transcripts[[#This Row],[RefSeq mRNA ID]]&amp;IF(Transcripts[[#This Row],[Preferred?]]="Y", " (Preferred)", ""), "")</f>
        <v/>
      </c>
      <c r="V1343" s="43" t="s">
        <v>18467</v>
      </c>
      <c r="W1343" s="43" t="e">
        <f t="array" ref="W1343">INDEX(Table6[#Data], MATCH(1, ISNUMBER(SEARCH(Transcripts[[#This Row],[RefSeq mRNA ID]], Table6['#name])), 0), 1)</f>
        <v>#N/A</v>
      </c>
      <c r="X1343" s="43"/>
      <c r="Y1343" s="43"/>
      <c r="Z1343" t="s">
        <v>4586</v>
      </c>
      <c r="AA1343" t="s">
        <v>4587</v>
      </c>
      <c r="AB1343">
        <v>4674</v>
      </c>
      <c r="AC1343" t="s">
        <v>4539</v>
      </c>
      <c r="AD1343" t="s">
        <v>27</v>
      </c>
      <c r="AE1343" t="s">
        <v>10848</v>
      </c>
    </row>
    <row r="1344" spans="8:31" hidden="1" x14ac:dyDescent="0.3">
      <c r="H1344" t="s">
        <v>3419</v>
      </c>
      <c r="I1344" t="s">
        <v>3450</v>
      </c>
      <c r="J1344" t="s">
        <v>3451</v>
      </c>
      <c r="K1344" t="s">
        <v>19418</v>
      </c>
      <c r="L1344">
        <v>3244</v>
      </c>
      <c r="M1344" t="s">
        <v>27</v>
      </c>
      <c r="N1344" t="s">
        <v>3452</v>
      </c>
      <c r="P1344" t="s">
        <v>3453</v>
      </c>
      <c r="Q1344">
        <v>2118</v>
      </c>
      <c r="R1344" t="s">
        <v>96</v>
      </c>
      <c r="S1344" t="s">
        <v>95</v>
      </c>
      <c r="T1344" t="str">
        <f>IF(Transcripts[[#This Row],[List?]]="Y", Transcripts[[#This Row],[RefSeq mRNA ID]]&amp;IF(Transcripts[[#This Row],[Preferred?]]="Y", " (Preferred)", ""), "")</f>
        <v>NM_001144917.1</v>
      </c>
      <c r="V1344" s="43" t="s">
        <v>18467</v>
      </c>
      <c r="W1344" s="43" t="e">
        <f t="array" ref="W1344">INDEX(Table6[#Data], MATCH(1, ISNUMBER(SEARCH(Transcripts[[#This Row],[RefSeq mRNA ID]], Table6['#name])), 0), 1)</f>
        <v>#N/A</v>
      </c>
      <c r="X1344" s="43"/>
      <c r="Y1344" s="43"/>
      <c r="Z1344" t="s">
        <v>4591</v>
      </c>
      <c r="AA1344" t="s">
        <v>4592</v>
      </c>
      <c r="AB1344">
        <v>4551</v>
      </c>
      <c r="AC1344" t="s">
        <v>4539</v>
      </c>
      <c r="AD1344" t="s">
        <v>27</v>
      </c>
      <c r="AE1344" t="s">
        <v>10849</v>
      </c>
    </row>
    <row r="1345" spans="8:31" hidden="1" x14ac:dyDescent="0.3">
      <c r="H1345" t="s">
        <v>3419</v>
      </c>
      <c r="I1345" t="s">
        <v>3446</v>
      </c>
      <c r="J1345" t="s">
        <v>3447</v>
      </c>
      <c r="K1345" t="s">
        <v>19419</v>
      </c>
      <c r="L1345">
        <v>3547</v>
      </c>
      <c r="M1345" t="s">
        <v>27</v>
      </c>
      <c r="N1345" t="s">
        <v>3448</v>
      </c>
      <c r="P1345" t="s">
        <v>3449</v>
      </c>
      <c r="Q1345">
        <v>2115</v>
      </c>
      <c r="R1345" t="s">
        <v>96</v>
      </c>
      <c r="S1345" t="s">
        <v>95</v>
      </c>
      <c r="T1345" t="str">
        <f>IF(Transcripts[[#This Row],[List?]]="Y", Transcripts[[#This Row],[RefSeq mRNA ID]]&amp;IF(Transcripts[[#This Row],[Preferred?]]="Y", " (Preferred)", ""), "")</f>
        <v>NM_001144918.1</v>
      </c>
      <c r="V1345" s="43" t="s">
        <v>18467</v>
      </c>
      <c r="W1345" s="43" t="e">
        <f t="array" ref="W1345">INDEX(Table6[#Data], MATCH(1, ISNUMBER(SEARCH(Transcripts[[#This Row],[RefSeq mRNA ID]], Table6['#name])), 0), 1)</f>
        <v>#N/A</v>
      </c>
      <c r="X1345" s="43"/>
      <c r="Y1345" s="43"/>
      <c r="Z1345" t="s">
        <v>4564</v>
      </c>
      <c r="AC1345" t="s">
        <v>4539</v>
      </c>
      <c r="AD1345" t="s">
        <v>27</v>
      </c>
      <c r="AE1345" t="s">
        <v>4564</v>
      </c>
    </row>
    <row r="1346" spans="8:31" hidden="1" x14ac:dyDescent="0.3">
      <c r="H1346" t="s">
        <v>3419</v>
      </c>
      <c r="I1346" t="s">
        <v>3464</v>
      </c>
      <c r="J1346" t="s">
        <v>3465</v>
      </c>
      <c r="K1346" t="s">
        <v>19420</v>
      </c>
      <c r="L1346">
        <v>3001</v>
      </c>
      <c r="M1346" t="s">
        <v>27</v>
      </c>
      <c r="N1346" t="s">
        <v>3466</v>
      </c>
      <c r="P1346" t="s">
        <v>3467</v>
      </c>
      <c r="Q1346">
        <v>2043</v>
      </c>
      <c r="R1346" t="s">
        <v>96</v>
      </c>
      <c r="S1346" t="s">
        <v>95</v>
      </c>
      <c r="T1346" t="str">
        <f>IF(Transcripts[[#This Row],[List?]]="Y", Transcripts[[#This Row],[RefSeq mRNA ID]]&amp;IF(Transcripts[[#This Row],[Preferred?]]="Y", " (Preferred)", ""), "")</f>
        <v>NM_001144919.1</v>
      </c>
      <c r="V1346" s="43" t="s">
        <v>18467</v>
      </c>
      <c r="W1346" s="43" t="e">
        <f t="array" ref="W1346">INDEX(Table6[#Data], MATCH(1, ISNUMBER(SEARCH(Transcripts[[#This Row],[RefSeq mRNA ID]], Table6['#name])), 0), 1)</f>
        <v>#N/A</v>
      </c>
      <c r="X1346" s="43"/>
      <c r="Y1346" s="43"/>
      <c r="Z1346" t="s">
        <v>4596</v>
      </c>
      <c r="AC1346" t="s">
        <v>4539</v>
      </c>
      <c r="AD1346" t="s">
        <v>27</v>
      </c>
      <c r="AE1346" t="s">
        <v>4596</v>
      </c>
    </row>
    <row r="1347" spans="8:31" hidden="1" x14ac:dyDescent="0.3">
      <c r="H1347" t="s">
        <v>3419</v>
      </c>
      <c r="I1347" t="s">
        <v>3475</v>
      </c>
      <c r="J1347" t="s">
        <v>3476</v>
      </c>
      <c r="L1347">
        <v>2593</v>
      </c>
      <c r="M1347" t="s">
        <v>27</v>
      </c>
      <c r="N1347" t="s">
        <v>3477</v>
      </c>
      <c r="Q1347">
        <v>2008</v>
      </c>
      <c r="R1347" t="s">
        <v>96</v>
      </c>
      <c r="S1347" t="s">
        <v>96</v>
      </c>
      <c r="T1347" t="str">
        <f>IF(Transcripts[[#This Row],[List?]]="Y", Transcripts[[#This Row],[RefSeq mRNA ID]]&amp;IF(Transcripts[[#This Row],[Preferred?]]="Y", " (Preferred)", ""), "")</f>
        <v/>
      </c>
      <c r="V1347" s="43" t="s">
        <v>18467</v>
      </c>
      <c r="W1347" s="43" t="e">
        <f t="array" ref="W1347">INDEX(Table6[#Data], MATCH(1, ISNUMBER(SEARCH(Transcripts[[#This Row],[RefSeq mRNA ID]], Table6['#name])), 0), 1)</f>
        <v>#N/A</v>
      </c>
      <c r="X1347" s="43"/>
      <c r="Y1347" s="43"/>
      <c r="Z1347" t="s">
        <v>4555</v>
      </c>
      <c r="AC1347" t="s">
        <v>4539</v>
      </c>
      <c r="AD1347" t="s">
        <v>27</v>
      </c>
      <c r="AE1347" t="s">
        <v>4555</v>
      </c>
    </row>
    <row r="1348" spans="8:31" hidden="1" x14ac:dyDescent="0.3">
      <c r="H1348" t="s">
        <v>3419</v>
      </c>
      <c r="I1348" t="s">
        <v>3435</v>
      </c>
      <c r="J1348" t="s">
        <v>3436</v>
      </c>
      <c r="K1348" t="s">
        <v>19421</v>
      </c>
      <c r="L1348">
        <v>3990</v>
      </c>
      <c r="M1348" t="s">
        <v>27</v>
      </c>
      <c r="N1348" t="s">
        <v>3437</v>
      </c>
      <c r="Q1348">
        <v>1782</v>
      </c>
      <c r="R1348" t="s">
        <v>96</v>
      </c>
      <c r="S1348" t="s">
        <v>95</v>
      </c>
      <c r="T1348" t="str">
        <f>IF(Transcripts[[#This Row],[List?]]="Y", Transcripts[[#This Row],[RefSeq mRNA ID]]&amp;IF(Transcripts[[#This Row],[Preferred?]]="Y", " (Preferred)", ""), "")</f>
        <v>NM_001320654.1</v>
      </c>
      <c r="V1348" s="43" t="s">
        <v>18467</v>
      </c>
      <c r="W1348" s="43" t="e">
        <f t="array" ref="W1348">INDEX(Table6[#Data], MATCH(1, ISNUMBER(SEARCH(Transcripts[[#This Row],[RefSeq mRNA ID]], Table6['#name])), 0), 1)</f>
        <v>#N/A</v>
      </c>
      <c r="X1348" s="43"/>
      <c r="Y1348" s="43"/>
      <c r="Z1348" t="s">
        <v>4599</v>
      </c>
      <c r="AC1348" t="s">
        <v>4539</v>
      </c>
      <c r="AD1348" t="s">
        <v>27</v>
      </c>
      <c r="AE1348" t="s">
        <v>4599</v>
      </c>
    </row>
    <row r="1349" spans="8:31" hidden="1" x14ac:dyDescent="0.3">
      <c r="H1349" t="s">
        <v>3419</v>
      </c>
      <c r="I1349" t="s">
        <v>3484</v>
      </c>
      <c r="J1349" t="s">
        <v>3485</v>
      </c>
      <c r="L1349">
        <v>1138</v>
      </c>
      <c r="M1349" t="s">
        <v>27</v>
      </c>
      <c r="N1349" t="s">
        <v>3486</v>
      </c>
      <c r="Q1349">
        <v>1116</v>
      </c>
      <c r="R1349" t="s">
        <v>96</v>
      </c>
      <c r="S1349" t="s">
        <v>96</v>
      </c>
      <c r="T1349" t="str">
        <f>IF(Transcripts[[#This Row],[List?]]="Y", Transcripts[[#This Row],[RefSeq mRNA ID]]&amp;IF(Transcripts[[#This Row],[Preferred?]]="Y", " (Preferred)", ""), "")</f>
        <v/>
      </c>
      <c r="V1349" s="43" t="s">
        <v>18467</v>
      </c>
      <c r="W1349" s="43" t="e">
        <f t="array" ref="W1349">INDEX(Table6[#Data], MATCH(1, ISNUMBER(SEARCH(Transcripts[[#This Row],[RefSeq mRNA ID]], Table6['#name])), 0), 1)</f>
        <v>#N/A</v>
      </c>
      <c r="X1349" s="43"/>
      <c r="Y1349" s="43"/>
      <c r="Z1349" t="s">
        <v>4602</v>
      </c>
      <c r="AC1349" t="s">
        <v>4539</v>
      </c>
      <c r="AD1349" t="s">
        <v>27</v>
      </c>
      <c r="AE1349" t="s">
        <v>4602</v>
      </c>
    </row>
    <row r="1350" spans="8:31" hidden="1" x14ac:dyDescent="0.3">
      <c r="H1350" t="s">
        <v>3419</v>
      </c>
      <c r="I1350" t="s">
        <v>3481</v>
      </c>
      <c r="J1350" t="s">
        <v>3482</v>
      </c>
      <c r="L1350">
        <v>1680</v>
      </c>
      <c r="M1350" t="s">
        <v>27</v>
      </c>
      <c r="N1350" t="s">
        <v>3483</v>
      </c>
      <c r="Q1350">
        <v>765</v>
      </c>
      <c r="R1350" t="s">
        <v>96</v>
      </c>
      <c r="S1350" t="s">
        <v>96</v>
      </c>
      <c r="T1350" t="str">
        <f>IF(Transcripts[[#This Row],[List?]]="Y", Transcripts[[#This Row],[RefSeq mRNA ID]]&amp;IF(Transcripts[[#This Row],[Preferred?]]="Y", " (Preferred)", ""), "")</f>
        <v/>
      </c>
      <c r="V1350" s="43" t="s">
        <v>18467</v>
      </c>
      <c r="W1350" s="43" t="e">
        <f t="array" ref="W1350">INDEX(Table6[#Data], MATCH(1, ISNUMBER(SEARCH(Transcripts[[#This Row],[RefSeq mRNA ID]], Table6['#name])), 0), 1)</f>
        <v>#N/A</v>
      </c>
      <c r="X1350" s="43"/>
      <c r="Y1350" s="43"/>
      <c r="Z1350" t="s">
        <v>4540</v>
      </c>
      <c r="AA1350" t="s">
        <v>4541</v>
      </c>
      <c r="AB1350">
        <v>162</v>
      </c>
      <c r="AC1350" t="s">
        <v>4539</v>
      </c>
      <c r="AD1350" t="s">
        <v>27</v>
      </c>
      <c r="AE1350" t="s">
        <v>10850</v>
      </c>
    </row>
    <row r="1351" spans="8:31" hidden="1" x14ac:dyDescent="0.3">
      <c r="H1351" t="s">
        <v>3419</v>
      </c>
      <c r="I1351" t="s">
        <v>3420</v>
      </c>
      <c r="J1351" t="s">
        <v>3421</v>
      </c>
      <c r="L1351">
        <v>3501</v>
      </c>
      <c r="M1351" t="s">
        <v>187</v>
      </c>
      <c r="N1351" t="s">
        <v>3422</v>
      </c>
      <c r="Q1351">
        <v>756</v>
      </c>
      <c r="R1351" t="s">
        <v>96</v>
      </c>
      <c r="S1351" t="s">
        <v>96</v>
      </c>
      <c r="T1351" t="str">
        <f>IF(Transcripts[[#This Row],[List?]]="Y", Transcripts[[#This Row],[RefSeq mRNA ID]]&amp;IF(Transcripts[[#This Row],[Preferred?]]="Y", " (Preferred)", ""), "")</f>
        <v/>
      </c>
      <c r="V1351" s="43" t="s">
        <v>18467</v>
      </c>
      <c r="W1351" s="43" t="e">
        <f t="array" ref="W1351">INDEX(Table6[#Data], MATCH(1, ISNUMBER(SEARCH(Transcripts[[#This Row],[RefSeq mRNA ID]], Table6['#name])), 0), 1)</f>
        <v>#N/A</v>
      </c>
      <c r="X1351" s="43"/>
      <c r="Y1351" s="43"/>
      <c r="Z1351" t="s">
        <v>4558</v>
      </c>
      <c r="AC1351" t="s">
        <v>4539</v>
      </c>
      <c r="AD1351" t="s">
        <v>27</v>
      </c>
      <c r="AE1351" t="s">
        <v>4558</v>
      </c>
    </row>
    <row r="1352" spans="8:31" hidden="1" x14ac:dyDescent="0.3">
      <c r="H1352" t="s">
        <v>3419</v>
      </c>
      <c r="I1352" t="s">
        <v>3423</v>
      </c>
      <c r="L1352">
        <v>1478</v>
      </c>
      <c r="M1352" t="s">
        <v>193</v>
      </c>
      <c r="N1352" t="s">
        <v>3424</v>
      </c>
      <c r="Q1352">
        <v>0</v>
      </c>
      <c r="R1352" t="s">
        <v>96</v>
      </c>
      <c r="S1352" t="s">
        <v>96</v>
      </c>
      <c r="T1352" t="str">
        <f>IF(Transcripts[[#This Row],[List?]]="Y", Transcripts[[#This Row],[RefSeq mRNA ID]]&amp;IF(Transcripts[[#This Row],[Preferred?]]="Y", " (Preferred)", ""), "")</f>
        <v/>
      </c>
      <c r="V1352" s="43" t="s">
        <v>18467</v>
      </c>
      <c r="W1352" s="43" t="e">
        <f t="array" ref="W1352">INDEX(Table6[#Data], MATCH(1, ISNUMBER(SEARCH(Transcripts[[#This Row],[RefSeq mRNA ID]], Table6['#name])), 0), 1)</f>
        <v>#N/A</v>
      </c>
      <c r="X1352" s="43"/>
      <c r="Y1352" s="43"/>
      <c r="Z1352" t="s">
        <v>4561</v>
      </c>
      <c r="AC1352" t="s">
        <v>4539</v>
      </c>
      <c r="AD1352" t="s">
        <v>27</v>
      </c>
      <c r="AE1352" t="s">
        <v>4561</v>
      </c>
    </row>
    <row r="1353" spans="8:31" hidden="1" x14ac:dyDescent="0.3">
      <c r="H1353" t="s">
        <v>3419</v>
      </c>
      <c r="I1353" t="s">
        <v>3425</v>
      </c>
      <c r="L1353">
        <v>574</v>
      </c>
      <c r="M1353" t="s">
        <v>193</v>
      </c>
      <c r="N1353" t="s">
        <v>3426</v>
      </c>
      <c r="Q1353">
        <v>0</v>
      </c>
      <c r="R1353" t="s">
        <v>96</v>
      </c>
      <c r="S1353" t="s">
        <v>96</v>
      </c>
      <c r="T1353" t="str">
        <f>IF(Transcripts[[#This Row],[List?]]="Y", Transcripts[[#This Row],[RefSeq mRNA ID]]&amp;IF(Transcripts[[#This Row],[Preferred?]]="Y", " (Preferred)", ""), "")</f>
        <v/>
      </c>
      <c r="V1353" s="43" t="s">
        <v>18467</v>
      </c>
      <c r="W1353" s="43" t="e">
        <f t="array" ref="W1353">INDEX(Table6[#Data], MATCH(1, ISNUMBER(SEARCH(Transcripts[[#This Row],[RefSeq mRNA ID]], Table6['#name])), 0), 1)</f>
        <v>#N/A</v>
      </c>
      <c r="X1353" s="43"/>
      <c r="Y1353" s="43"/>
      <c r="Z1353" t="s">
        <v>4545</v>
      </c>
      <c r="AA1353" t="s">
        <v>4546</v>
      </c>
      <c r="AB1353">
        <v>300</v>
      </c>
      <c r="AC1353" t="s">
        <v>4539</v>
      </c>
      <c r="AD1353" t="s">
        <v>27</v>
      </c>
      <c r="AE1353" t="s">
        <v>10851</v>
      </c>
    </row>
    <row r="1354" spans="8:31" hidden="1" x14ac:dyDescent="0.3">
      <c r="H1354" t="s">
        <v>3419</v>
      </c>
      <c r="I1354" t="s">
        <v>3427</v>
      </c>
      <c r="L1354">
        <v>497</v>
      </c>
      <c r="M1354" t="s">
        <v>193</v>
      </c>
      <c r="N1354" t="s">
        <v>3428</v>
      </c>
      <c r="Q1354">
        <v>0</v>
      </c>
      <c r="R1354" t="s">
        <v>96</v>
      </c>
      <c r="S1354" t="s">
        <v>96</v>
      </c>
      <c r="T1354" t="str">
        <f>IF(Transcripts[[#This Row],[List?]]="Y", Transcripts[[#This Row],[RefSeq mRNA ID]]&amp;IF(Transcripts[[#This Row],[Preferred?]]="Y", " (Preferred)", ""), "")</f>
        <v/>
      </c>
      <c r="V1354" s="43" t="s">
        <v>18467</v>
      </c>
      <c r="W1354" s="43" t="e">
        <f t="array" ref="W1354">INDEX(Table6[#Data], MATCH(1, ISNUMBER(SEARCH(Transcripts[[#This Row],[RefSeq mRNA ID]], Table6['#name])), 0), 1)</f>
        <v>#N/A</v>
      </c>
      <c r="X1354" s="43"/>
      <c r="Y1354" s="43"/>
      <c r="Z1354" t="s">
        <v>4550</v>
      </c>
      <c r="AA1354" t="s">
        <v>4551</v>
      </c>
      <c r="AB1354">
        <v>225</v>
      </c>
      <c r="AC1354" t="s">
        <v>4539</v>
      </c>
      <c r="AD1354" t="s">
        <v>27</v>
      </c>
      <c r="AE1354" t="s">
        <v>10852</v>
      </c>
    </row>
    <row r="1355" spans="8:31" hidden="1" x14ac:dyDescent="0.3">
      <c r="H1355" t="s">
        <v>3419</v>
      </c>
      <c r="I1355" t="s">
        <v>3429</v>
      </c>
      <c r="L1355">
        <v>386</v>
      </c>
      <c r="M1355" t="s">
        <v>193</v>
      </c>
      <c r="N1355" t="s">
        <v>3430</v>
      </c>
      <c r="Q1355">
        <v>0</v>
      </c>
      <c r="R1355" t="s">
        <v>96</v>
      </c>
      <c r="S1355" t="s">
        <v>96</v>
      </c>
      <c r="T1355" t="str">
        <f>IF(Transcripts[[#This Row],[List?]]="Y", Transcripts[[#This Row],[RefSeq mRNA ID]]&amp;IF(Transcripts[[#This Row],[Preferred?]]="Y", " (Preferred)", ""), "")</f>
        <v/>
      </c>
      <c r="V1355" s="43" t="s">
        <v>18467</v>
      </c>
      <c r="W1355" s="43" t="e">
        <f t="array" ref="W1355">INDEX(Table6[#Data], MATCH(1, ISNUMBER(SEARCH(Transcripts[[#This Row],[RefSeq mRNA ID]], Table6['#name])), 0), 1)</f>
        <v>#N/A</v>
      </c>
      <c r="X1355" s="43"/>
      <c r="Y1355" s="43"/>
      <c r="Z1355" t="s">
        <v>4567</v>
      </c>
      <c r="AA1355" t="s">
        <v>4568</v>
      </c>
      <c r="AB1355">
        <v>4140</v>
      </c>
      <c r="AC1355" t="s">
        <v>4539</v>
      </c>
      <c r="AD1355" t="s">
        <v>27</v>
      </c>
      <c r="AE1355" t="s">
        <v>10853</v>
      </c>
    </row>
    <row r="1356" spans="8:31" hidden="1" x14ac:dyDescent="0.3">
      <c r="H1356" t="s">
        <v>3419</v>
      </c>
      <c r="I1356" t="s">
        <v>3487</v>
      </c>
      <c r="L1356">
        <v>730</v>
      </c>
      <c r="M1356" t="s">
        <v>210</v>
      </c>
      <c r="N1356" t="s">
        <v>3488</v>
      </c>
      <c r="Q1356">
        <v>0</v>
      </c>
      <c r="R1356" t="s">
        <v>96</v>
      </c>
      <c r="S1356" t="s">
        <v>96</v>
      </c>
      <c r="T1356" t="str">
        <f>IF(Transcripts[[#This Row],[List?]]="Y", Transcripts[[#This Row],[RefSeq mRNA ID]]&amp;IF(Transcripts[[#This Row],[Preferred?]]="Y", " (Preferred)", ""), "")</f>
        <v/>
      </c>
      <c r="V1356" s="43" t="s">
        <v>18467</v>
      </c>
      <c r="W1356" s="43" t="e">
        <f t="array" ref="W1356">INDEX(Table6[#Data], MATCH(1, ISNUMBER(SEARCH(Transcripts[[#This Row],[RefSeq mRNA ID]], Table6['#name])), 0), 1)</f>
        <v>#N/A</v>
      </c>
      <c r="X1356" s="43"/>
      <c r="Y1356" s="43"/>
      <c r="Z1356" t="s">
        <v>5003</v>
      </c>
      <c r="AC1356" t="s">
        <v>4995</v>
      </c>
      <c r="AD1356" t="s">
        <v>193</v>
      </c>
      <c r="AE1356" t="s">
        <v>5003</v>
      </c>
    </row>
    <row r="1357" spans="8:31" hidden="1" x14ac:dyDescent="0.3">
      <c r="H1357" t="s">
        <v>3489</v>
      </c>
      <c r="I1357" t="s">
        <v>3492</v>
      </c>
      <c r="J1357" t="s">
        <v>3493</v>
      </c>
      <c r="K1357" t="s">
        <v>19427</v>
      </c>
      <c r="L1357">
        <v>4293</v>
      </c>
      <c r="M1357" t="s">
        <v>27</v>
      </c>
      <c r="N1357" t="s">
        <v>3494</v>
      </c>
      <c r="P1357" t="s">
        <v>3495</v>
      </c>
      <c r="Q1357">
        <v>2427</v>
      </c>
      <c r="R1357" t="s">
        <v>95</v>
      </c>
      <c r="S1357" t="s">
        <v>95</v>
      </c>
      <c r="T1357" t="str">
        <f>IF(Transcripts[[#This Row],[List?]]="Y", Transcripts[[#This Row],[RefSeq mRNA ID]]&amp;IF(Transcripts[[#This Row],[Preferred?]]="Y", " (Preferred)", ""), "")</f>
        <v>NM_001163213.1 (Preferred)</v>
      </c>
      <c r="V1357" s="43" t="s">
        <v>18468</v>
      </c>
      <c r="W1357" s="43" t="e">
        <f t="array" ref="W1357">INDEX(Table6[#Data], MATCH(1, ISNUMBER(SEARCH(Transcripts[[#This Row],[RefSeq mRNA ID]], Table6['#name])), 0), 1)</f>
        <v>#N/A</v>
      </c>
      <c r="X1357" s="43"/>
      <c r="Y1357" s="43"/>
      <c r="Z1357" t="s">
        <v>5008</v>
      </c>
      <c r="AC1357" t="s">
        <v>4995</v>
      </c>
      <c r="AD1357" t="s">
        <v>193</v>
      </c>
      <c r="AE1357" t="s">
        <v>5008</v>
      </c>
    </row>
    <row r="1358" spans="8:31" hidden="1" x14ac:dyDescent="0.3">
      <c r="H1358" t="s">
        <v>3489</v>
      </c>
      <c r="I1358" t="s">
        <v>3496</v>
      </c>
      <c r="J1358" t="s">
        <v>3497</v>
      </c>
      <c r="K1358" t="s">
        <v>19426</v>
      </c>
      <c r="L1358">
        <v>4287</v>
      </c>
      <c r="M1358" t="s">
        <v>27</v>
      </c>
      <c r="N1358" t="s">
        <v>3498</v>
      </c>
      <c r="P1358" t="s">
        <v>3499</v>
      </c>
      <c r="Q1358">
        <v>2421</v>
      </c>
      <c r="R1358" t="s">
        <v>96</v>
      </c>
      <c r="S1358" t="s">
        <v>95</v>
      </c>
      <c r="T1358" t="str">
        <f>IF(Transcripts[[#This Row],[List?]]="Y", Transcripts[[#This Row],[RefSeq mRNA ID]]&amp;IF(Transcripts[[#This Row],[Preferred?]]="Y", " (Preferred)", ""), "")</f>
        <v>NM_000142.4</v>
      </c>
      <c r="V1358" s="43" t="s">
        <v>18468</v>
      </c>
      <c r="W1358" s="43" t="e">
        <f t="array" ref="W1358">INDEX(Table6[#Data], MATCH(1, ISNUMBER(SEARCH(Transcripts[[#This Row],[RefSeq mRNA ID]], Table6['#name])), 0), 1)</f>
        <v>#N/A</v>
      </c>
      <c r="X1358" s="43"/>
      <c r="Y1358" s="43"/>
      <c r="Z1358" t="s">
        <v>5010</v>
      </c>
      <c r="AC1358" t="s">
        <v>4995</v>
      </c>
      <c r="AD1358" t="s">
        <v>193</v>
      </c>
      <c r="AE1358" t="s">
        <v>5010</v>
      </c>
    </row>
    <row r="1359" spans="8:31" hidden="1" x14ac:dyDescent="0.3">
      <c r="H1359" t="s">
        <v>3489</v>
      </c>
      <c r="I1359" t="s">
        <v>3503</v>
      </c>
      <c r="J1359" t="s">
        <v>3504</v>
      </c>
      <c r="L1359">
        <v>4132</v>
      </c>
      <c r="M1359" t="s">
        <v>27</v>
      </c>
      <c r="N1359" t="s">
        <v>3505</v>
      </c>
      <c r="P1359" t="s">
        <v>3499</v>
      </c>
      <c r="Q1359">
        <v>2421</v>
      </c>
      <c r="R1359" t="s">
        <v>96</v>
      </c>
      <c r="S1359" t="s">
        <v>96</v>
      </c>
      <c r="T1359" t="str">
        <f>IF(Transcripts[[#This Row],[List?]]="Y", Transcripts[[#This Row],[RefSeq mRNA ID]]&amp;IF(Transcripts[[#This Row],[Preferred?]]="Y", " (Preferred)", ""), "")</f>
        <v/>
      </c>
      <c r="V1359" s="43" t="s">
        <v>18468</v>
      </c>
      <c r="W1359" s="43" t="e">
        <f t="array" ref="W1359">INDEX(Table6[#Data], MATCH(1, ISNUMBER(SEARCH(Transcripts[[#This Row],[RefSeq mRNA ID]], Table6['#name])), 0), 1)</f>
        <v>#N/A</v>
      </c>
      <c r="X1359" s="43"/>
      <c r="Y1359" s="43"/>
      <c r="Z1359" t="s">
        <v>4999</v>
      </c>
      <c r="AC1359" t="s">
        <v>4995</v>
      </c>
      <c r="AD1359" t="s">
        <v>193</v>
      </c>
      <c r="AE1359" t="s">
        <v>4999</v>
      </c>
    </row>
    <row r="1360" spans="8:31" hidden="1" x14ac:dyDescent="0.3">
      <c r="H1360" t="s">
        <v>3489</v>
      </c>
      <c r="I1360" t="s">
        <v>3500</v>
      </c>
      <c r="J1360" t="s">
        <v>3501</v>
      </c>
      <c r="L1360">
        <v>4217</v>
      </c>
      <c r="M1360" t="s">
        <v>27</v>
      </c>
      <c r="N1360" t="s">
        <v>3502</v>
      </c>
      <c r="Q1360">
        <v>2379</v>
      </c>
      <c r="R1360" t="s">
        <v>96</v>
      </c>
      <c r="S1360" t="s">
        <v>96</v>
      </c>
      <c r="T1360" t="str">
        <f>IF(Transcripts[[#This Row],[List?]]="Y", Transcripts[[#This Row],[RefSeq mRNA ID]]&amp;IF(Transcripts[[#This Row],[Preferred?]]="Y", " (Preferred)", ""), "")</f>
        <v/>
      </c>
      <c r="V1360" s="43" t="s">
        <v>18468</v>
      </c>
      <c r="W1360" s="43" t="e">
        <f t="array" ref="W1360">INDEX(Table6[#Data], MATCH(1, ISNUMBER(SEARCH(Transcripts[[#This Row],[RefSeq mRNA ID]], Table6['#name])), 0), 1)</f>
        <v>#N/A</v>
      </c>
      <c r="X1360" s="43"/>
      <c r="Y1360" s="43"/>
      <c r="Z1360" t="s">
        <v>5005</v>
      </c>
      <c r="AC1360" t="s">
        <v>4995</v>
      </c>
      <c r="AD1360" t="s">
        <v>193</v>
      </c>
      <c r="AE1360" t="s">
        <v>5005</v>
      </c>
    </row>
    <row r="1361" spans="8:31" hidden="1" x14ac:dyDescent="0.3">
      <c r="H1361" t="s">
        <v>3489</v>
      </c>
      <c r="I1361" t="s">
        <v>3506</v>
      </c>
      <c r="J1361" t="s">
        <v>3507</v>
      </c>
      <c r="K1361" t="s">
        <v>19428</v>
      </c>
      <c r="L1361">
        <v>3951</v>
      </c>
      <c r="M1361" t="s">
        <v>27</v>
      </c>
      <c r="N1361" t="s">
        <v>3508</v>
      </c>
      <c r="P1361" t="s">
        <v>3509</v>
      </c>
      <c r="Q1361">
        <v>2085</v>
      </c>
      <c r="R1361" t="s">
        <v>96</v>
      </c>
      <c r="S1361" t="s">
        <v>95</v>
      </c>
      <c r="T1361" t="str">
        <f>IF(Transcripts[[#This Row],[List?]]="Y", Transcripts[[#This Row],[RefSeq mRNA ID]]&amp;IF(Transcripts[[#This Row],[Preferred?]]="Y", " (Preferred)", ""), "")</f>
        <v>NM_022965.3</v>
      </c>
      <c r="V1361" s="43" t="s">
        <v>18468</v>
      </c>
      <c r="W1361" s="43" t="e">
        <f t="array" ref="W1361">INDEX(Table6[#Data], MATCH(1, ISNUMBER(SEARCH(Transcripts[[#This Row],[RefSeq mRNA ID]], Table6['#name])), 0), 1)</f>
        <v>#N/A</v>
      </c>
      <c r="X1361" s="43"/>
      <c r="Y1361" s="43"/>
      <c r="Z1361" t="s">
        <v>7709</v>
      </c>
      <c r="AC1361" t="s">
        <v>118</v>
      </c>
      <c r="AD1361" t="s">
        <v>27</v>
      </c>
      <c r="AE1361" t="s">
        <v>7709</v>
      </c>
    </row>
    <row r="1362" spans="8:31" hidden="1" x14ac:dyDescent="0.3">
      <c r="H1362" t="s">
        <v>3489</v>
      </c>
      <c r="I1362" t="s">
        <v>3510</v>
      </c>
      <c r="J1362" t="s">
        <v>3511</v>
      </c>
      <c r="L1362">
        <v>3733</v>
      </c>
      <c r="M1362" t="s">
        <v>27</v>
      </c>
      <c r="N1362" t="s">
        <v>3512</v>
      </c>
      <c r="P1362" t="s">
        <v>3509</v>
      </c>
      <c r="Q1362">
        <v>2085</v>
      </c>
      <c r="R1362" t="s">
        <v>96</v>
      </c>
      <c r="S1362" t="s">
        <v>96</v>
      </c>
      <c r="T1362" t="str">
        <f>IF(Transcripts[[#This Row],[List?]]="Y", Transcripts[[#This Row],[RefSeq mRNA ID]]&amp;IF(Transcripts[[#This Row],[Preferred?]]="Y", " (Preferred)", ""), "")</f>
        <v/>
      </c>
      <c r="V1362" s="43" t="s">
        <v>18468</v>
      </c>
      <c r="W1362" s="43" t="e">
        <f t="array" ref="W1362">INDEX(Table6[#Data], MATCH(1, ISNUMBER(SEARCH(Transcripts[[#This Row],[RefSeq mRNA ID]], Table6['#name])), 0), 1)</f>
        <v>#N/A</v>
      </c>
      <c r="X1362" s="43"/>
      <c r="Y1362" s="43"/>
      <c r="Z1362" t="s">
        <v>7695</v>
      </c>
      <c r="AA1362" t="s">
        <v>7696</v>
      </c>
      <c r="AB1362">
        <v>162</v>
      </c>
      <c r="AC1362" t="s">
        <v>118</v>
      </c>
      <c r="AD1362" t="s">
        <v>27</v>
      </c>
      <c r="AE1362" t="s">
        <v>10854</v>
      </c>
    </row>
    <row r="1363" spans="8:31" hidden="1" x14ac:dyDescent="0.3">
      <c r="H1363" t="s">
        <v>3489</v>
      </c>
      <c r="I1363" t="s">
        <v>3513</v>
      </c>
      <c r="J1363" t="s">
        <v>3514</v>
      </c>
      <c r="L1363">
        <v>336</v>
      </c>
      <c r="M1363" t="s">
        <v>27</v>
      </c>
      <c r="N1363" t="s">
        <v>3515</v>
      </c>
      <c r="Q1363">
        <v>336</v>
      </c>
      <c r="R1363" t="s">
        <v>96</v>
      </c>
      <c r="S1363" t="s">
        <v>96</v>
      </c>
      <c r="T1363" t="str">
        <f>IF(Transcripts[[#This Row],[List?]]="Y", Transcripts[[#This Row],[RefSeq mRNA ID]]&amp;IF(Transcripts[[#This Row],[Preferred?]]="Y", " (Preferred)", ""), "")</f>
        <v/>
      </c>
      <c r="V1363" s="43" t="s">
        <v>18468</v>
      </c>
      <c r="W1363" s="43" t="e">
        <f t="array" ref="W1363">INDEX(Table6[#Data], MATCH(1, ISNUMBER(SEARCH(Transcripts[[#This Row],[RefSeq mRNA ID]], Table6['#name])), 0), 1)</f>
        <v>#N/A</v>
      </c>
      <c r="X1363" s="43"/>
      <c r="Y1363" s="43"/>
      <c r="Z1363" t="s">
        <v>7704</v>
      </c>
      <c r="AA1363" t="s">
        <v>7705</v>
      </c>
      <c r="AB1363">
        <v>2787</v>
      </c>
      <c r="AC1363" t="s">
        <v>118</v>
      </c>
      <c r="AD1363" t="s">
        <v>27</v>
      </c>
      <c r="AE1363" t="s">
        <v>10855</v>
      </c>
    </row>
    <row r="1364" spans="8:31" hidden="1" x14ac:dyDescent="0.3">
      <c r="H1364" t="s">
        <v>3489</v>
      </c>
      <c r="I1364" t="s">
        <v>3490</v>
      </c>
      <c r="L1364">
        <v>545</v>
      </c>
      <c r="M1364" t="s">
        <v>193</v>
      </c>
      <c r="N1364" t="s">
        <v>3491</v>
      </c>
      <c r="Q1364">
        <v>0</v>
      </c>
      <c r="R1364" t="s">
        <v>96</v>
      </c>
      <c r="S1364" t="s">
        <v>96</v>
      </c>
      <c r="T1364" t="str">
        <f>IF(Transcripts[[#This Row],[List?]]="Y", Transcripts[[#This Row],[RefSeq mRNA ID]]&amp;IF(Transcripts[[#This Row],[Preferred?]]="Y", " (Preferred)", ""), "")</f>
        <v/>
      </c>
      <c r="V1364" s="43" t="s">
        <v>18468</v>
      </c>
      <c r="W1364" s="43" t="e">
        <f t="array" ref="W1364">INDEX(Table6[#Data], MATCH(1, ISNUMBER(SEARCH(Transcripts[[#This Row],[RefSeq mRNA ID]], Table6['#name])), 0), 1)</f>
        <v>#N/A</v>
      </c>
      <c r="X1364" s="43"/>
      <c r="Y1364" s="43"/>
      <c r="Z1364" t="s">
        <v>7702</v>
      </c>
      <c r="AC1364" t="s">
        <v>118</v>
      </c>
      <c r="AD1364" t="s">
        <v>27</v>
      </c>
      <c r="AE1364" t="s">
        <v>7702</v>
      </c>
    </row>
    <row r="1365" spans="8:31" hidden="1" x14ac:dyDescent="0.3">
      <c r="H1365" t="s">
        <v>3489</v>
      </c>
      <c r="I1365" t="s">
        <v>3516</v>
      </c>
      <c r="L1365">
        <v>821</v>
      </c>
      <c r="M1365" t="s">
        <v>210</v>
      </c>
      <c r="N1365" t="s">
        <v>3517</v>
      </c>
      <c r="Q1365">
        <v>0</v>
      </c>
      <c r="R1365" t="s">
        <v>96</v>
      </c>
      <c r="S1365" t="s">
        <v>96</v>
      </c>
      <c r="T1365" t="str">
        <f>IF(Transcripts[[#This Row],[List?]]="Y", Transcripts[[#This Row],[RefSeq mRNA ID]]&amp;IF(Transcripts[[#This Row],[Preferred?]]="Y", " (Preferred)", ""), "")</f>
        <v/>
      </c>
      <c r="V1365" s="43" t="s">
        <v>18468</v>
      </c>
      <c r="W1365" s="43" t="e">
        <f t="array" ref="W1365">INDEX(Table6[#Data], MATCH(1, ISNUMBER(SEARCH(Transcripts[[#This Row],[RefSeq mRNA ID]], Table6['#name])), 0), 1)</f>
        <v>#N/A</v>
      </c>
      <c r="X1365" s="43"/>
      <c r="Y1365" s="43"/>
      <c r="Z1365" t="s">
        <v>7700</v>
      </c>
      <c r="AC1365" t="s">
        <v>118</v>
      </c>
      <c r="AD1365" t="s">
        <v>27</v>
      </c>
      <c r="AE1365" t="s">
        <v>7700</v>
      </c>
    </row>
    <row r="1366" spans="8:31" hidden="1" x14ac:dyDescent="0.3">
      <c r="H1366" t="s">
        <v>3518</v>
      </c>
      <c r="I1366" t="s">
        <v>3524</v>
      </c>
      <c r="J1366" t="s">
        <v>3525</v>
      </c>
      <c r="K1366" t="s">
        <v>19432</v>
      </c>
      <c r="L1366">
        <v>3122</v>
      </c>
      <c r="M1366" t="s">
        <v>27</v>
      </c>
      <c r="N1366" t="s">
        <v>3526</v>
      </c>
      <c r="P1366" t="s">
        <v>3527</v>
      </c>
      <c r="Q1366">
        <v>2409</v>
      </c>
      <c r="R1366" t="s">
        <v>96</v>
      </c>
      <c r="S1366" t="s">
        <v>95</v>
      </c>
      <c r="T1366" t="str">
        <f>IF(Transcripts[[#This Row],[List?]]="Y", Transcripts[[#This Row],[RefSeq mRNA ID]]&amp;IF(Transcripts[[#This Row],[Preferred?]]="Y", " (Preferred)", ""), "")</f>
        <v>NM_213647.2</v>
      </c>
      <c r="V1366" s="43" t="s">
        <v>18469</v>
      </c>
      <c r="W1366" s="43" t="e">
        <f t="array" ref="W1366">INDEX(Table6[#Data], MATCH(1, ISNUMBER(SEARCH(Transcripts[[#This Row],[RefSeq mRNA ID]], Table6['#name])), 0), 1)</f>
        <v>#N/A</v>
      </c>
      <c r="X1366" s="43"/>
      <c r="Y1366" s="43"/>
      <c r="Z1366" t="s">
        <v>7698</v>
      </c>
      <c r="AC1366" t="s">
        <v>118</v>
      </c>
      <c r="AD1366" t="s">
        <v>27</v>
      </c>
      <c r="AE1366" t="s">
        <v>7698</v>
      </c>
    </row>
    <row r="1367" spans="8:31" hidden="1" x14ac:dyDescent="0.3">
      <c r="H1367" t="s">
        <v>3518</v>
      </c>
      <c r="I1367" t="s">
        <v>3535</v>
      </c>
      <c r="J1367" t="s">
        <v>3536</v>
      </c>
      <c r="K1367" t="s">
        <v>19430</v>
      </c>
      <c r="L1367">
        <v>2638</v>
      </c>
      <c r="M1367" t="s">
        <v>27</v>
      </c>
      <c r="N1367" t="s">
        <v>3537</v>
      </c>
      <c r="P1367" t="s">
        <v>3527</v>
      </c>
      <c r="Q1367">
        <v>2409</v>
      </c>
      <c r="R1367" t="s">
        <v>95</v>
      </c>
      <c r="S1367" t="s">
        <v>95</v>
      </c>
      <c r="T1367" t="str">
        <f>IF(Transcripts[[#This Row],[List?]]="Y", Transcripts[[#This Row],[RefSeq mRNA ID]]&amp;IF(Transcripts[[#This Row],[Preferred?]]="Y", " (Preferred)", ""), "")</f>
        <v>NM_002011.4 (Preferred)</v>
      </c>
      <c r="V1367" s="43" t="s">
        <v>18469</v>
      </c>
      <c r="W1367" s="43" t="e">
        <f t="array" ref="W1367">INDEX(Table6[#Data], MATCH(1, ISNUMBER(SEARCH(Transcripts[[#This Row],[RefSeq mRNA ID]], Table6['#name])), 0), 1)</f>
        <v>#N/A</v>
      </c>
      <c r="X1367" s="43"/>
      <c r="Y1367" s="43"/>
      <c r="Z1367" t="s">
        <v>699</v>
      </c>
      <c r="AA1367" t="s">
        <v>700</v>
      </c>
      <c r="AB1367">
        <v>1785</v>
      </c>
      <c r="AC1367" t="s">
        <v>105</v>
      </c>
      <c r="AD1367" t="s">
        <v>27</v>
      </c>
      <c r="AE1367" t="s">
        <v>10856</v>
      </c>
    </row>
    <row r="1368" spans="8:31" hidden="1" x14ac:dyDescent="0.3">
      <c r="H1368" t="s">
        <v>3518</v>
      </c>
      <c r="I1368" t="s">
        <v>3528</v>
      </c>
      <c r="J1368" t="s">
        <v>3529</v>
      </c>
      <c r="L1368">
        <v>2928</v>
      </c>
      <c r="M1368" t="s">
        <v>27</v>
      </c>
      <c r="N1368" t="s">
        <v>3530</v>
      </c>
      <c r="P1368" t="s">
        <v>3531</v>
      </c>
      <c r="Q1368">
        <v>2289</v>
      </c>
      <c r="R1368" t="s">
        <v>96</v>
      </c>
      <c r="S1368" t="s">
        <v>96</v>
      </c>
      <c r="T1368" t="str">
        <f>IF(Transcripts[[#This Row],[List?]]="Y", Transcripts[[#This Row],[RefSeq mRNA ID]]&amp;IF(Transcripts[[#This Row],[Preferred?]]="Y", " (Preferred)", ""), "")</f>
        <v/>
      </c>
      <c r="V1368" s="43" t="s">
        <v>18469</v>
      </c>
      <c r="W1368" s="43" t="e">
        <f t="array" ref="W1368">INDEX(Table6[#Data], MATCH(1, ISNUMBER(SEARCH(Transcripts[[#This Row],[RefSeq mRNA ID]], Table6['#name])), 0), 1)</f>
        <v>#N/A</v>
      </c>
      <c r="X1368" s="43"/>
      <c r="Y1368" s="43"/>
      <c r="Z1368" t="s">
        <v>690</v>
      </c>
      <c r="AA1368" t="s">
        <v>691</v>
      </c>
      <c r="AB1368">
        <v>1869</v>
      </c>
      <c r="AC1368" t="s">
        <v>105</v>
      </c>
      <c r="AD1368" t="s">
        <v>27</v>
      </c>
      <c r="AE1368" t="s">
        <v>10857</v>
      </c>
    </row>
    <row r="1369" spans="8:31" hidden="1" x14ac:dyDescent="0.3">
      <c r="H1369" t="s">
        <v>3518</v>
      </c>
      <c r="I1369" t="s">
        <v>3538</v>
      </c>
      <c r="J1369" t="s">
        <v>3539</v>
      </c>
      <c r="K1369" t="s">
        <v>19431</v>
      </c>
      <c r="L1369">
        <v>2418</v>
      </c>
      <c r="M1369" t="s">
        <v>27</v>
      </c>
      <c r="N1369" t="s">
        <v>3540</v>
      </c>
      <c r="P1369" t="s">
        <v>3531</v>
      </c>
      <c r="Q1369">
        <v>2289</v>
      </c>
      <c r="R1369" t="s">
        <v>96</v>
      </c>
      <c r="S1369" t="s">
        <v>95</v>
      </c>
      <c r="T1369" t="str">
        <f>IF(Transcripts[[#This Row],[List?]]="Y", Transcripts[[#This Row],[RefSeq mRNA ID]]&amp;IF(Transcripts[[#This Row],[Preferred?]]="Y", " (Preferred)", ""), "")</f>
        <v>NM_022963.3</v>
      </c>
      <c r="V1369" s="43" t="s">
        <v>18469</v>
      </c>
      <c r="W1369" s="43" t="e">
        <f t="array" ref="W1369">INDEX(Table6[#Data], MATCH(1, ISNUMBER(SEARCH(Transcripts[[#This Row],[RefSeq mRNA ID]], Table6['#name])), 0), 1)</f>
        <v>#N/A</v>
      </c>
      <c r="X1369" s="43"/>
      <c r="Y1369" s="43"/>
      <c r="Z1369" t="s">
        <v>684</v>
      </c>
      <c r="AA1369" t="s">
        <v>685</v>
      </c>
      <c r="AB1369">
        <v>5166</v>
      </c>
      <c r="AC1369" t="s">
        <v>105</v>
      </c>
      <c r="AD1369" t="s">
        <v>27</v>
      </c>
      <c r="AE1369" t="s">
        <v>10858</v>
      </c>
    </row>
    <row r="1370" spans="8:31" hidden="1" x14ac:dyDescent="0.3">
      <c r="H1370" t="s">
        <v>3518</v>
      </c>
      <c r="I1370" t="s">
        <v>3532</v>
      </c>
      <c r="J1370" t="s">
        <v>3533</v>
      </c>
      <c r="K1370" t="s">
        <v>19429</v>
      </c>
      <c r="L1370">
        <v>2733</v>
      </c>
      <c r="M1370" t="s">
        <v>27</v>
      </c>
      <c r="N1370" t="s">
        <v>3534</v>
      </c>
      <c r="Q1370">
        <v>2205</v>
      </c>
      <c r="R1370" t="s">
        <v>96</v>
      </c>
      <c r="S1370" t="s">
        <v>95</v>
      </c>
      <c r="T1370" t="str">
        <f>IF(Transcripts[[#This Row],[List?]]="Y", Transcripts[[#This Row],[RefSeq mRNA ID]]&amp;IF(Transcripts[[#This Row],[Preferred?]]="Y", " (Preferred)", ""), "")</f>
        <v>NM_001291980.1</v>
      </c>
      <c r="V1370" s="43" t="s">
        <v>18469</v>
      </c>
      <c r="W1370" s="43" t="e">
        <f t="array" ref="W1370">INDEX(Table6[#Data], MATCH(1, ISNUMBER(SEARCH(Transcripts[[#This Row],[RefSeq mRNA ID]], Table6['#name])), 0), 1)</f>
        <v>#N/A</v>
      </c>
      <c r="X1370" s="43"/>
      <c r="Y1370" s="43"/>
      <c r="Z1370" t="s">
        <v>680</v>
      </c>
      <c r="AA1370" t="s">
        <v>681</v>
      </c>
      <c r="AB1370">
        <v>5112</v>
      </c>
      <c r="AC1370" t="s">
        <v>105</v>
      </c>
      <c r="AD1370" t="s">
        <v>27</v>
      </c>
      <c r="AE1370" t="s">
        <v>10859</v>
      </c>
    </row>
    <row r="1371" spans="8:31" hidden="1" x14ac:dyDescent="0.3">
      <c r="H1371" t="s">
        <v>3518</v>
      </c>
      <c r="I1371" t="s">
        <v>3541</v>
      </c>
      <c r="J1371" t="s">
        <v>3542</v>
      </c>
      <c r="L1371">
        <v>838</v>
      </c>
      <c r="M1371" t="s">
        <v>27</v>
      </c>
      <c r="N1371" t="s">
        <v>3543</v>
      </c>
      <c r="Q1371">
        <v>838</v>
      </c>
      <c r="R1371" t="s">
        <v>96</v>
      </c>
      <c r="S1371" t="s">
        <v>96</v>
      </c>
      <c r="T1371" t="str">
        <f>IF(Transcripts[[#This Row],[List?]]="Y", Transcripts[[#This Row],[RefSeq mRNA ID]]&amp;IF(Transcripts[[#This Row],[Preferred?]]="Y", " (Preferred)", ""), "")</f>
        <v/>
      </c>
      <c r="V1371" s="43" t="s">
        <v>18469</v>
      </c>
      <c r="W1371" s="43" t="e">
        <f t="array" ref="W1371">INDEX(Table6[#Data], MATCH(1, ISNUMBER(SEARCH(Transcripts[[#This Row],[RefSeq mRNA ID]], Table6['#name])), 0), 1)</f>
        <v>#N/A</v>
      </c>
      <c r="X1371" s="43"/>
      <c r="Y1371" s="43"/>
      <c r="Z1371" t="s">
        <v>676</v>
      </c>
      <c r="AA1371" t="s">
        <v>677</v>
      </c>
      <c r="AB1371">
        <v>5268</v>
      </c>
      <c r="AC1371" t="s">
        <v>105</v>
      </c>
      <c r="AD1371" t="s">
        <v>27</v>
      </c>
      <c r="AE1371" t="s">
        <v>10860</v>
      </c>
    </row>
    <row r="1372" spans="8:31" hidden="1" x14ac:dyDescent="0.3">
      <c r="H1372" t="s">
        <v>3518</v>
      </c>
      <c r="I1372" t="s">
        <v>3544</v>
      </c>
      <c r="J1372" t="s">
        <v>3545</v>
      </c>
      <c r="L1372">
        <v>770</v>
      </c>
      <c r="M1372" t="s">
        <v>27</v>
      </c>
      <c r="N1372" t="s">
        <v>3546</v>
      </c>
      <c r="Q1372">
        <v>603</v>
      </c>
      <c r="R1372" t="s">
        <v>96</v>
      </c>
      <c r="S1372" t="s">
        <v>96</v>
      </c>
      <c r="T1372" t="str">
        <f>IF(Transcripts[[#This Row],[List?]]="Y", Transcripts[[#This Row],[RefSeq mRNA ID]]&amp;IF(Transcripts[[#This Row],[Preferred?]]="Y", " (Preferred)", ""), "")</f>
        <v/>
      </c>
      <c r="V1372" s="43" t="s">
        <v>18469</v>
      </c>
      <c r="W1372" s="43" t="e">
        <f t="array" ref="W1372">INDEX(Table6[#Data], MATCH(1, ISNUMBER(SEARCH(Transcripts[[#This Row],[RefSeq mRNA ID]], Table6['#name])), 0), 1)</f>
        <v>#N/A</v>
      </c>
      <c r="X1372" s="43"/>
      <c r="Y1372" s="43"/>
      <c r="Z1372" t="s">
        <v>693</v>
      </c>
      <c r="AA1372" t="s">
        <v>694</v>
      </c>
      <c r="AB1372">
        <v>999</v>
      </c>
      <c r="AC1372" t="s">
        <v>105</v>
      </c>
      <c r="AD1372" t="s">
        <v>27</v>
      </c>
      <c r="AE1372" t="s">
        <v>10861</v>
      </c>
    </row>
    <row r="1373" spans="8:31" hidden="1" x14ac:dyDescent="0.3">
      <c r="H1373" t="s">
        <v>3518</v>
      </c>
      <c r="I1373" t="s">
        <v>3553</v>
      </c>
      <c r="J1373" t="s">
        <v>3554</v>
      </c>
      <c r="L1373">
        <v>552</v>
      </c>
      <c r="M1373" t="s">
        <v>27</v>
      </c>
      <c r="N1373" t="s">
        <v>3555</v>
      </c>
      <c r="Q1373">
        <v>343</v>
      </c>
      <c r="R1373" t="s">
        <v>96</v>
      </c>
      <c r="S1373" t="s">
        <v>96</v>
      </c>
      <c r="T1373" t="str">
        <f>IF(Transcripts[[#This Row],[List?]]="Y", Transcripts[[#This Row],[RefSeq mRNA ID]]&amp;IF(Transcripts[[#This Row],[Preferred?]]="Y", " (Preferred)", ""), "")</f>
        <v/>
      </c>
      <c r="V1373" s="43" t="s">
        <v>18469</v>
      </c>
      <c r="W1373" s="43" t="e">
        <f t="array" ref="W1373">INDEX(Table6[#Data], MATCH(1, ISNUMBER(SEARCH(Transcripts[[#This Row],[RefSeq mRNA ID]], Table6['#name])), 0), 1)</f>
        <v>#N/A</v>
      </c>
      <c r="X1373" s="43"/>
      <c r="Y1373" s="43"/>
      <c r="Z1373" t="s">
        <v>696</v>
      </c>
      <c r="AA1373" t="s">
        <v>697</v>
      </c>
      <c r="AB1373">
        <v>869</v>
      </c>
      <c r="AC1373" t="s">
        <v>105</v>
      </c>
      <c r="AD1373" t="s">
        <v>27</v>
      </c>
      <c r="AE1373" t="s">
        <v>10862</v>
      </c>
    </row>
    <row r="1374" spans="8:31" hidden="1" x14ac:dyDescent="0.3">
      <c r="H1374" t="s">
        <v>3518</v>
      </c>
      <c r="I1374" t="s">
        <v>3550</v>
      </c>
      <c r="J1374" t="s">
        <v>3551</v>
      </c>
      <c r="L1374">
        <v>594</v>
      </c>
      <c r="M1374" t="s">
        <v>27</v>
      </c>
      <c r="N1374" t="s">
        <v>3552</v>
      </c>
      <c r="Q1374">
        <v>324</v>
      </c>
      <c r="R1374" t="s">
        <v>96</v>
      </c>
      <c r="S1374" t="s">
        <v>96</v>
      </c>
      <c r="T1374" t="str">
        <f>IF(Transcripts[[#This Row],[List?]]="Y", Transcripts[[#This Row],[RefSeq mRNA ID]]&amp;IF(Transcripts[[#This Row],[Preferred?]]="Y", " (Preferred)", ""), "")</f>
        <v/>
      </c>
      <c r="V1374" s="43" t="s">
        <v>18469</v>
      </c>
      <c r="W1374" s="43" t="e">
        <f t="array" ref="W1374">INDEX(Table6[#Data], MATCH(1, ISNUMBER(SEARCH(Transcripts[[#This Row],[RefSeq mRNA ID]], Table6['#name])), 0), 1)</f>
        <v>#N/A</v>
      </c>
      <c r="X1374" s="43"/>
      <c r="Y1374" s="43"/>
      <c r="Z1374" t="s">
        <v>687</v>
      </c>
      <c r="AA1374" t="s">
        <v>688</v>
      </c>
      <c r="AB1374">
        <v>3862</v>
      </c>
      <c r="AC1374" t="s">
        <v>105</v>
      </c>
      <c r="AD1374" t="s">
        <v>27</v>
      </c>
      <c r="AE1374" t="s">
        <v>10863</v>
      </c>
    </row>
    <row r="1375" spans="8:31" hidden="1" x14ac:dyDescent="0.3">
      <c r="H1375" t="s">
        <v>3518</v>
      </c>
      <c r="I1375" t="s">
        <v>3547</v>
      </c>
      <c r="J1375" t="s">
        <v>3548</v>
      </c>
      <c r="L1375">
        <v>709</v>
      </c>
      <c r="M1375" t="s">
        <v>27</v>
      </c>
      <c r="N1375" t="s">
        <v>3549</v>
      </c>
      <c r="Q1375">
        <v>262</v>
      </c>
      <c r="R1375" t="s">
        <v>96</v>
      </c>
      <c r="S1375" t="s">
        <v>96</v>
      </c>
      <c r="T1375" t="str">
        <f>IF(Transcripts[[#This Row],[List?]]="Y", Transcripts[[#This Row],[RefSeq mRNA ID]]&amp;IF(Transcripts[[#This Row],[Preferred?]]="Y", " (Preferred)", ""), "")</f>
        <v/>
      </c>
      <c r="V1375" s="43" t="s">
        <v>18469</v>
      </c>
      <c r="W1375" s="43" t="e">
        <f t="array" ref="W1375">INDEX(Table6[#Data], MATCH(1, ISNUMBER(SEARCH(Transcripts[[#This Row],[RefSeq mRNA ID]], Table6['#name])), 0), 1)</f>
        <v>#N/A</v>
      </c>
      <c r="X1375" s="43"/>
      <c r="Y1375" s="43"/>
      <c r="Z1375" t="s">
        <v>705</v>
      </c>
      <c r="AC1375" t="s">
        <v>105</v>
      </c>
      <c r="AD1375" t="s">
        <v>27</v>
      </c>
      <c r="AE1375" t="s">
        <v>705</v>
      </c>
    </row>
    <row r="1376" spans="8:31" hidden="1" x14ac:dyDescent="0.3">
      <c r="H1376" t="s">
        <v>3518</v>
      </c>
      <c r="I1376" t="s">
        <v>3519</v>
      </c>
      <c r="J1376" t="s">
        <v>3520</v>
      </c>
      <c r="L1376">
        <v>713</v>
      </c>
      <c r="M1376" t="s">
        <v>187</v>
      </c>
      <c r="N1376" t="s">
        <v>3521</v>
      </c>
      <c r="Q1376">
        <v>219</v>
      </c>
      <c r="R1376" t="s">
        <v>96</v>
      </c>
      <c r="S1376" t="s">
        <v>96</v>
      </c>
      <c r="T1376" t="str">
        <f>IF(Transcripts[[#This Row],[List?]]="Y", Transcripts[[#This Row],[RefSeq mRNA ID]]&amp;IF(Transcripts[[#This Row],[Preferred?]]="Y", " (Preferred)", ""), "")</f>
        <v/>
      </c>
      <c r="V1376" s="43" t="s">
        <v>18469</v>
      </c>
      <c r="W1376" s="43" t="e">
        <f t="array" ref="W1376">INDEX(Table6[#Data], MATCH(1, ISNUMBER(SEARCH(Transcripts[[#This Row],[RefSeq mRNA ID]], Table6['#name])), 0), 1)</f>
        <v>#N/A</v>
      </c>
      <c r="X1376" s="43"/>
      <c r="Y1376" s="43"/>
      <c r="Z1376" t="s">
        <v>702</v>
      </c>
      <c r="AA1376" t="s">
        <v>703</v>
      </c>
      <c r="AB1376">
        <v>86</v>
      </c>
      <c r="AC1376" t="s">
        <v>105</v>
      </c>
      <c r="AD1376" t="s">
        <v>27</v>
      </c>
      <c r="AE1376" t="s">
        <v>10864</v>
      </c>
    </row>
    <row r="1377" spans="8:31" hidden="1" x14ac:dyDescent="0.3">
      <c r="H1377" t="s">
        <v>3518</v>
      </c>
      <c r="I1377" t="s">
        <v>3522</v>
      </c>
      <c r="L1377">
        <v>476</v>
      </c>
      <c r="M1377" t="s">
        <v>193</v>
      </c>
      <c r="N1377" t="s">
        <v>3523</v>
      </c>
      <c r="Q1377">
        <v>0</v>
      </c>
      <c r="R1377" t="s">
        <v>96</v>
      </c>
      <c r="S1377" t="s">
        <v>96</v>
      </c>
      <c r="T1377" t="str">
        <f>IF(Transcripts[[#This Row],[List?]]="Y", Transcripts[[#This Row],[RefSeq mRNA ID]]&amp;IF(Transcripts[[#This Row],[Preferred?]]="Y", " (Preferred)", ""), "")</f>
        <v/>
      </c>
      <c r="V1377" s="43" t="s">
        <v>18469</v>
      </c>
      <c r="W1377" s="43" t="e">
        <f t="array" ref="W1377">INDEX(Table6[#Data], MATCH(1, ISNUMBER(SEARCH(Transcripts[[#This Row],[RefSeq mRNA ID]], Table6['#name])), 0), 1)</f>
        <v>#N/A</v>
      </c>
      <c r="X1377" s="43"/>
      <c r="Y1377" s="43"/>
      <c r="Z1377" t="s">
        <v>672</v>
      </c>
      <c r="AA1377" t="s">
        <v>673</v>
      </c>
      <c r="AB1377">
        <v>5166</v>
      </c>
      <c r="AC1377" t="s">
        <v>105</v>
      </c>
      <c r="AD1377" t="s">
        <v>27</v>
      </c>
      <c r="AE1377" t="s">
        <v>10865</v>
      </c>
    </row>
    <row r="1378" spans="8:31" hidden="1" x14ac:dyDescent="0.3">
      <c r="H1378" t="s">
        <v>3518</v>
      </c>
      <c r="I1378" t="s">
        <v>3556</v>
      </c>
      <c r="L1378">
        <v>1341</v>
      </c>
      <c r="M1378" t="s">
        <v>210</v>
      </c>
      <c r="N1378" t="s">
        <v>3557</v>
      </c>
      <c r="Q1378">
        <v>0</v>
      </c>
      <c r="R1378" t="s">
        <v>96</v>
      </c>
      <c r="S1378" t="s">
        <v>96</v>
      </c>
      <c r="T1378" t="str">
        <f>IF(Transcripts[[#This Row],[List?]]="Y", Transcripts[[#This Row],[RefSeq mRNA ID]]&amp;IF(Transcripts[[#This Row],[Preferred?]]="Y", " (Preferred)", ""), "")</f>
        <v/>
      </c>
      <c r="V1378" s="43" t="s">
        <v>18469</v>
      </c>
      <c r="W1378" s="43" t="e">
        <f t="array" ref="W1378">INDEX(Table6[#Data], MATCH(1, ISNUMBER(SEARCH(Transcripts[[#This Row],[RefSeq mRNA ID]], Table6['#name])), 0), 1)</f>
        <v>#N/A</v>
      </c>
      <c r="X1378" s="43"/>
      <c r="Y1378" s="43"/>
      <c r="Z1378" t="s">
        <v>6925</v>
      </c>
      <c r="AC1378" t="s">
        <v>6890</v>
      </c>
      <c r="AD1378" t="s">
        <v>27</v>
      </c>
      <c r="AE1378" t="s">
        <v>6925</v>
      </c>
    </row>
    <row r="1379" spans="8:31" hidden="1" x14ac:dyDescent="0.3">
      <c r="H1379" t="s">
        <v>3518</v>
      </c>
      <c r="I1379" t="s">
        <v>3558</v>
      </c>
      <c r="L1379">
        <v>720</v>
      </c>
      <c r="M1379" t="s">
        <v>210</v>
      </c>
      <c r="N1379" t="s">
        <v>3559</v>
      </c>
      <c r="Q1379">
        <v>0</v>
      </c>
      <c r="R1379" t="s">
        <v>96</v>
      </c>
      <c r="S1379" t="s">
        <v>96</v>
      </c>
      <c r="T1379" t="str">
        <f>IF(Transcripts[[#This Row],[List?]]="Y", Transcripts[[#This Row],[RefSeq mRNA ID]]&amp;IF(Transcripts[[#This Row],[Preferred?]]="Y", " (Preferred)", ""), "")</f>
        <v/>
      </c>
      <c r="V1379" s="43" t="s">
        <v>18469</v>
      </c>
      <c r="W1379" s="43" t="e">
        <f t="array" ref="W1379">INDEX(Table6[#Data], MATCH(1, ISNUMBER(SEARCH(Transcripts[[#This Row],[RefSeq mRNA ID]], Table6['#name])), 0), 1)</f>
        <v>#N/A</v>
      </c>
      <c r="X1379" s="43"/>
      <c r="Y1379" s="43"/>
      <c r="Z1379" t="s">
        <v>6904</v>
      </c>
      <c r="AA1379" t="s">
        <v>6905</v>
      </c>
      <c r="AB1379">
        <v>6861</v>
      </c>
      <c r="AC1379" t="s">
        <v>6890</v>
      </c>
      <c r="AD1379" t="s">
        <v>27</v>
      </c>
      <c r="AE1379" t="s">
        <v>10866</v>
      </c>
    </row>
    <row r="1380" spans="8:31" hidden="1" x14ac:dyDescent="0.3">
      <c r="H1380" t="s">
        <v>3518</v>
      </c>
      <c r="I1380" t="s">
        <v>3560</v>
      </c>
      <c r="L1380">
        <v>712</v>
      </c>
      <c r="M1380" t="s">
        <v>210</v>
      </c>
      <c r="N1380" t="s">
        <v>3561</v>
      </c>
      <c r="Q1380">
        <v>0</v>
      </c>
      <c r="R1380" t="s">
        <v>96</v>
      </c>
      <c r="S1380" t="s">
        <v>96</v>
      </c>
      <c r="T1380" t="str">
        <f>IF(Transcripts[[#This Row],[List?]]="Y", Transcripts[[#This Row],[RefSeq mRNA ID]]&amp;IF(Transcripts[[#This Row],[Preferred?]]="Y", " (Preferred)", ""), "")</f>
        <v/>
      </c>
      <c r="V1380" s="43" t="s">
        <v>18469</v>
      </c>
      <c r="W1380" s="43" t="e">
        <f t="array" ref="W1380">INDEX(Table6[#Data], MATCH(1, ISNUMBER(SEARCH(Transcripts[[#This Row],[RefSeq mRNA ID]], Table6['#name])), 0), 1)</f>
        <v>#N/A</v>
      </c>
      <c r="X1380" s="43"/>
      <c r="Y1380" s="43"/>
      <c r="Z1380" t="s">
        <v>6891</v>
      </c>
      <c r="AA1380" t="s">
        <v>6892</v>
      </c>
      <c r="AB1380">
        <v>933</v>
      </c>
      <c r="AC1380" t="s">
        <v>6890</v>
      </c>
      <c r="AD1380" t="s">
        <v>27</v>
      </c>
      <c r="AE1380" t="s">
        <v>10867</v>
      </c>
    </row>
    <row r="1381" spans="8:31" hidden="1" x14ac:dyDescent="0.3">
      <c r="H1381" t="s">
        <v>3518</v>
      </c>
      <c r="I1381" t="s">
        <v>3562</v>
      </c>
      <c r="L1381">
        <v>663</v>
      </c>
      <c r="M1381" t="s">
        <v>210</v>
      </c>
      <c r="N1381" t="s">
        <v>3563</v>
      </c>
      <c r="Q1381">
        <v>0</v>
      </c>
      <c r="R1381" t="s">
        <v>96</v>
      </c>
      <c r="S1381" t="s">
        <v>96</v>
      </c>
      <c r="T1381" t="str">
        <f>IF(Transcripts[[#This Row],[List?]]="Y", Transcripts[[#This Row],[RefSeq mRNA ID]]&amp;IF(Transcripts[[#This Row],[Preferred?]]="Y", " (Preferred)", ""), "")</f>
        <v/>
      </c>
      <c r="V1381" s="43" t="s">
        <v>18469</v>
      </c>
      <c r="W1381" s="43" t="e">
        <f t="array" ref="W1381">INDEX(Table6[#Data], MATCH(1, ISNUMBER(SEARCH(Transcripts[[#This Row],[RefSeq mRNA ID]], Table6['#name])), 0), 1)</f>
        <v>#N/A</v>
      </c>
      <c r="X1381" s="43"/>
      <c r="Y1381" s="43"/>
      <c r="Z1381" t="s">
        <v>6929</v>
      </c>
      <c r="AC1381" t="s">
        <v>6890</v>
      </c>
      <c r="AD1381" t="s">
        <v>27</v>
      </c>
      <c r="AE1381" t="s">
        <v>6929</v>
      </c>
    </row>
    <row r="1382" spans="8:31" hidden="1" x14ac:dyDescent="0.3">
      <c r="H1382" t="s">
        <v>3518</v>
      </c>
      <c r="I1382" t="s">
        <v>3564</v>
      </c>
      <c r="L1382">
        <v>445</v>
      </c>
      <c r="M1382" t="s">
        <v>210</v>
      </c>
      <c r="N1382" t="s">
        <v>3565</v>
      </c>
      <c r="Q1382">
        <v>0</v>
      </c>
      <c r="R1382" t="s">
        <v>96</v>
      </c>
      <c r="S1382" t="s">
        <v>96</v>
      </c>
      <c r="T1382" t="str">
        <f>IF(Transcripts[[#This Row],[List?]]="Y", Transcripts[[#This Row],[RefSeq mRNA ID]]&amp;IF(Transcripts[[#This Row],[Preferred?]]="Y", " (Preferred)", ""), "")</f>
        <v/>
      </c>
      <c r="V1382" s="43" t="s">
        <v>18469</v>
      </c>
      <c r="W1382" s="43" t="e">
        <f t="array" ref="W1382">INDEX(Table6[#Data], MATCH(1, ISNUMBER(SEARCH(Transcripts[[#This Row],[RefSeq mRNA ID]], Table6['#name])), 0), 1)</f>
        <v>#N/A</v>
      </c>
      <c r="X1382" s="43"/>
      <c r="Y1382" s="43"/>
      <c r="Z1382" t="s">
        <v>6908</v>
      </c>
      <c r="AA1382" t="s">
        <v>6909</v>
      </c>
      <c r="AB1382">
        <v>6780</v>
      </c>
      <c r="AC1382" t="s">
        <v>6890</v>
      </c>
      <c r="AD1382" t="s">
        <v>27</v>
      </c>
      <c r="AE1382" t="s">
        <v>10868</v>
      </c>
    </row>
    <row r="1383" spans="8:31" hidden="1" x14ac:dyDescent="0.3">
      <c r="H1383" t="s">
        <v>3566</v>
      </c>
      <c r="I1383" t="s">
        <v>3571</v>
      </c>
      <c r="J1383" t="s">
        <v>3572</v>
      </c>
      <c r="K1383" t="s">
        <v>19433</v>
      </c>
      <c r="L1383">
        <v>1797</v>
      </c>
      <c r="M1383" t="s">
        <v>27</v>
      </c>
      <c r="N1383" t="s">
        <v>3573</v>
      </c>
      <c r="O1383" t="s">
        <v>3574</v>
      </c>
      <c r="P1383" t="s">
        <v>3575</v>
      </c>
      <c r="Q1383">
        <v>1533</v>
      </c>
      <c r="R1383" t="s">
        <v>95</v>
      </c>
      <c r="S1383" t="s">
        <v>95</v>
      </c>
      <c r="T1383" t="str">
        <f>IF(Transcripts[[#This Row],[List?]]="Y", Transcripts[[#This Row],[RefSeq mRNA ID]]&amp;IF(Transcripts[[#This Row],[Preferred?]]="Y", " (Preferred)", ""), "")</f>
        <v>NM_000143.3 (Preferred)</v>
      </c>
      <c r="V1383" s="43" t="s">
        <v>18470</v>
      </c>
      <c r="W1383" s="43" t="e">
        <f t="array" ref="W1383">INDEX(Table6[#Data], MATCH(1, ISNUMBER(SEARCH(Transcripts[[#This Row],[RefSeq mRNA ID]], Table6['#name])), 0), 1)</f>
        <v>#N/A</v>
      </c>
      <c r="X1383" s="43"/>
      <c r="Y1383" s="43"/>
      <c r="Z1383" t="s">
        <v>6923</v>
      </c>
      <c r="AC1383" t="s">
        <v>6890</v>
      </c>
      <c r="AD1383" t="s">
        <v>27</v>
      </c>
      <c r="AE1383" t="s">
        <v>6923</v>
      </c>
    </row>
    <row r="1384" spans="8:31" hidden="1" x14ac:dyDescent="0.3">
      <c r="H1384" t="s">
        <v>3566</v>
      </c>
      <c r="I1384" t="s">
        <v>3567</v>
      </c>
      <c r="L1384">
        <v>414</v>
      </c>
      <c r="M1384" t="s">
        <v>193</v>
      </c>
      <c r="N1384" t="s">
        <v>3568</v>
      </c>
      <c r="Q1384">
        <v>0</v>
      </c>
      <c r="R1384" t="s">
        <v>96</v>
      </c>
      <c r="S1384" t="s">
        <v>96</v>
      </c>
      <c r="T1384" t="str">
        <f>IF(Transcripts[[#This Row],[List?]]="Y", Transcripts[[#This Row],[RefSeq mRNA ID]]&amp;IF(Transcripts[[#This Row],[Preferred?]]="Y", " (Preferred)", ""), "")</f>
        <v/>
      </c>
      <c r="V1384" s="43" t="s">
        <v>18470</v>
      </c>
      <c r="W1384" s="43" t="e">
        <f t="array" ref="W1384">INDEX(Table6[#Data], MATCH(1, ISNUMBER(SEARCH(Transcripts[[#This Row],[RefSeq mRNA ID]], Table6['#name])), 0), 1)</f>
        <v>#N/A</v>
      </c>
      <c r="X1384" s="43"/>
      <c r="Y1384" s="43"/>
      <c r="Z1384" t="s">
        <v>6900</v>
      </c>
      <c r="AC1384" t="s">
        <v>6890</v>
      </c>
      <c r="AD1384" t="s">
        <v>27</v>
      </c>
      <c r="AE1384" t="s">
        <v>6900</v>
      </c>
    </row>
    <row r="1385" spans="8:31" hidden="1" x14ac:dyDescent="0.3">
      <c r="H1385" t="s">
        <v>3566</v>
      </c>
      <c r="I1385" t="s">
        <v>3569</v>
      </c>
      <c r="L1385">
        <v>351</v>
      </c>
      <c r="M1385" t="s">
        <v>193</v>
      </c>
      <c r="N1385" t="s">
        <v>3570</v>
      </c>
      <c r="Q1385">
        <v>0</v>
      </c>
      <c r="R1385" t="s">
        <v>96</v>
      </c>
      <c r="S1385" t="s">
        <v>96</v>
      </c>
      <c r="T1385" t="str">
        <f>IF(Transcripts[[#This Row],[List?]]="Y", Transcripts[[#This Row],[RefSeq mRNA ID]]&amp;IF(Transcripts[[#This Row],[Preferred?]]="Y", " (Preferred)", ""), "")</f>
        <v/>
      </c>
      <c r="V1385" s="43" t="s">
        <v>18470</v>
      </c>
      <c r="W1385" s="43" t="e">
        <f t="array" ref="W1385">INDEX(Table6[#Data], MATCH(1, ISNUMBER(SEARCH(Transcripts[[#This Row],[RefSeq mRNA ID]], Table6['#name])), 0), 1)</f>
        <v>#N/A</v>
      </c>
      <c r="X1385" s="43"/>
      <c r="Y1385" s="43"/>
      <c r="Z1385" t="s">
        <v>6937</v>
      </c>
      <c r="AC1385" t="s">
        <v>6890</v>
      </c>
      <c r="AD1385" t="s">
        <v>27</v>
      </c>
      <c r="AE1385" t="s">
        <v>6937</v>
      </c>
    </row>
    <row r="1386" spans="8:31" hidden="1" x14ac:dyDescent="0.3">
      <c r="H1386" t="s">
        <v>3576</v>
      </c>
      <c r="I1386" t="s">
        <v>3577</v>
      </c>
      <c r="J1386" t="s">
        <v>3578</v>
      </c>
      <c r="K1386" t="s">
        <v>20325</v>
      </c>
      <c r="L1386">
        <v>3638</v>
      </c>
      <c r="M1386" t="s">
        <v>27</v>
      </c>
      <c r="N1386" t="s">
        <v>3579</v>
      </c>
      <c r="O1386" t="s">
        <v>3580</v>
      </c>
      <c r="P1386" t="s">
        <v>3581</v>
      </c>
      <c r="Q1386">
        <v>1740</v>
      </c>
      <c r="R1386" t="s">
        <v>95</v>
      </c>
      <c r="S1386" t="s">
        <v>95</v>
      </c>
      <c r="T1386" t="str">
        <f>IF(Transcripts[[#This Row],[List?]]="Y", Transcripts[[#This Row],[RefSeq mRNA ID]]&amp;IF(Transcripts[[#This Row],[Preferred?]]="Y", " (Preferred)", ""), "")</f>
        <v>NM_144997.7 (Preferred)</v>
      </c>
      <c r="V1386" s="43" t="s">
        <v>18471</v>
      </c>
      <c r="W1386" s="43" t="e">
        <f t="array" ref="W1386">INDEX(Table6[#Data], MATCH(1, ISNUMBER(SEARCH(Transcripts[[#This Row],[RefSeq mRNA ID]], Table6['#name])), 0), 1)</f>
        <v>#N/A</v>
      </c>
      <c r="X1386" s="43"/>
      <c r="Y1386" s="43"/>
      <c r="Z1386" t="s">
        <v>6896</v>
      </c>
      <c r="AC1386" t="s">
        <v>6890</v>
      </c>
      <c r="AD1386" t="s">
        <v>27</v>
      </c>
      <c r="AE1386" t="s">
        <v>6896</v>
      </c>
    </row>
    <row r="1387" spans="8:31" hidden="1" x14ac:dyDescent="0.3">
      <c r="H1387" t="s">
        <v>3576</v>
      </c>
      <c r="I1387" t="s">
        <v>3582</v>
      </c>
      <c r="J1387" t="s">
        <v>3583</v>
      </c>
      <c r="K1387" t="s">
        <v>20327</v>
      </c>
      <c r="L1387">
        <v>1692</v>
      </c>
      <c r="M1387" t="s">
        <v>27</v>
      </c>
      <c r="N1387" t="s">
        <v>3584</v>
      </c>
      <c r="O1387" t="s">
        <v>3580</v>
      </c>
      <c r="P1387" t="s">
        <v>3585</v>
      </c>
      <c r="Q1387">
        <v>1029</v>
      </c>
      <c r="R1387" t="s">
        <v>96</v>
      </c>
      <c r="S1387" t="s">
        <v>95</v>
      </c>
      <c r="T1387" t="str">
        <f>IF(Transcripts[[#This Row],[List?]]="Y", Transcripts[[#This Row],[RefSeq mRNA ID]]&amp;IF(Transcripts[[#This Row],[Preferred?]]="Y", " (Preferred)", ""), "")</f>
        <v>NM_144606.6</v>
      </c>
      <c r="V1387" s="43" t="s">
        <v>18471</v>
      </c>
      <c r="W1387" s="43" t="e">
        <f t="array" ref="W1387">INDEX(Table6[#Data], MATCH(1, ISNUMBER(SEARCH(Transcripts[[#This Row],[RefSeq mRNA ID]], Table6['#name])), 0), 1)</f>
        <v>#N/A</v>
      </c>
      <c r="X1387" s="43"/>
      <c r="Y1387" s="43"/>
      <c r="Z1387" t="s">
        <v>6898</v>
      </c>
      <c r="AC1387" t="s">
        <v>6890</v>
      </c>
      <c r="AD1387" t="s">
        <v>27</v>
      </c>
      <c r="AE1387" t="s">
        <v>6898</v>
      </c>
    </row>
    <row r="1388" spans="8:31" hidden="1" x14ac:dyDescent="0.3">
      <c r="H1388" t="s">
        <v>3576</v>
      </c>
      <c r="I1388" t="s">
        <v>3586</v>
      </c>
      <c r="J1388" t="s">
        <v>3587</v>
      </c>
      <c r="L1388">
        <v>757</v>
      </c>
      <c r="M1388" t="s">
        <v>27</v>
      </c>
      <c r="N1388" t="s">
        <v>3588</v>
      </c>
      <c r="Q1388">
        <v>459</v>
      </c>
      <c r="R1388" t="s">
        <v>96</v>
      </c>
      <c r="S1388" t="s">
        <v>96</v>
      </c>
      <c r="T1388" t="str">
        <f>IF(Transcripts[[#This Row],[List?]]="Y", Transcripts[[#This Row],[RefSeq mRNA ID]]&amp;IF(Transcripts[[#This Row],[Preferred?]]="Y", " (Preferred)", ""), "")</f>
        <v/>
      </c>
      <c r="V1388" s="43" t="s">
        <v>18471</v>
      </c>
      <c r="W1388" s="43" t="e">
        <f t="array" ref="W1388">INDEX(Table6[#Data], MATCH(1, ISNUMBER(SEARCH(Transcripts[[#This Row],[RefSeq mRNA ID]], Table6['#name])), 0), 1)</f>
        <v>#N/A</v>
      </c>
      <c r="X1388" s="43"/>
      <c r="Y1388" s="43"/>
      <c r="Z1388" t="s">
        <v>6927</v>
      </c>
      <c r="AC1388" t="s">
        <v>6890</v>
      </c>
      <c r="AD1388" t="s">
        <v>27</v>
      </c>
      <c r="AE1388" t="s">
        <v>6927</v>
      </c>
    </row>
    <row r="1389" spans="8:31" hidden="1" x14ac:dyDescent="0.3">
      <c r="H1389" t="s">
        <v>3576</v>
      </c>
      <c r="I1389" t="s">
        <v>3589</v>
      </c>
      <c r="J1389" t="s">
        <v>3590</v>
      </c>
      <c r="L1389">
        <v>243</v>
      </c>
      <c r="M1389" t="s">
        <v>27</v>
      </c>
      <c r="N1389" t="s">
        <v>3591</v>
      </c>
      <c r="Q1389">
        <v>112</v>
      </c>
      <c r="R1389" t="s">
        <v>96</v>
      </c>
      <c r="S1389" t="s">
        <v>96</v>
      </c>
      <c r="T1389" t="str">
        <f>IF(Transcripts[[#This Row],[List?]]="Y", Transcripts[[#This Row],[RefSeq mRNA ID]]&amp;IF(Transcripts[[#This Row],[Preferred?]]="Y", " (Preferred)", ""), "")</f>
        <v/>
      </c>
      <c r="V1389" s="43" t="s">
        <v>18471</v>
      </c>
      <c r="W1389" s="43" t="e">
        <f t="array" ref="W1389">INDEX(Table6[#Data], MATCH(1, ISNUMBER(SEARCH(Transcripts[[#This Row],[RefSeq mRNA ID]], Table6['#name])), 0), 1)</f>
        <v>#N/A</v>
      </c>
      <c r="X1389" s="43"/>
      <c r="Y1389" s="43"/>
      <c r="Z1389" t="s">
        <v>6933</v>
      </c>
      <c r="AC1389" t="s">
        <v>6890</v>
      </c>
      <c r="AD1389" t="s">
        <v>27</v>
      </c>
      <c r="AE1389" t="s">
        <v>6933</v>
      </c>
    </row>
    <row r="1390" spans="8:31" hidden="1" x14ac:dyDescent="0.3">
      <c r="H1390" t="s">
        <v>3576</v>
      </c>
      <c r="I1390" t="s">
        <v>3592</v>
      </c>
      <c r="L1390">
        <v>3359</v>
      </c>
      <c r="M1390" t="s">
        <v>210</v>
      </c>
      <c r="N1390" t="s">
        <v>3593</v>
      </c>
      <c r="Q1390">
        <v>0</v>
      </c>
      <c r="R1390" t="s">
        <v>96</v>
      </c>
      <c r="S1390" t="s">
        <v>96</v>
      </c>
      <c r="T1390" t="str">
        <f>IF(Transcripts[[#This Row],[List?]]="Y", Transcripts[[#This Row],[RefSeq mRNA ID]]&amp;IF(Transcripts[[#This Row],[Preferred?]]="Y", " (Preferred)", ""), "")</f>
        <v/>
      </c>
      <c r="V1390" s="43" t="s">
        <v>18471</v>
      </c>
      <c r="W1390" s="43" t="e">
        <f t="array" ref="W1390">INDEX(Table6[#Data], MATCH(1, ISNUMBER(SEARCH(Transcripts[[#This Row],[RefSeq mRNA ID]], Table6['#name])), 0), 1)</f>
        <v>#N/A</v>
      </c>
      <c r="X1390" s="43"/>
      <c r="Y1390" s="43"/>
      <c r="Z1390" t="s">
        <v>6935</v>
      </c>
      <c r="AC1390" t="s">
        <v>6890</v>
      </c>
      <c r="AD1390" t="s">
        <v>27</v>
      </c>
      <c r="AE1390" t="s">
        <v>6935</v>
      </c>
    </row>
    <row r="1391" spans="8:31" hidden="1" x14ac:dyDescent="0.3">
      <c r="H1391" t="s">
        <v>3576</v>
      </c>
      <c r="I1391" t="s">
        <v>3594</v>
      </c>
      <c r="L1391">
        <v>2684</v>
      </c>
      <c r="M1391" t="s">
        <v>210</v>
      </c>
      <c r="N1391" t="s">
        <v>3595</v>
      </c>
      <c r="Q1391">
        <v>0</v>
      </c>
      <c r="R1391" t="s">
        <v>96</v>
      </c>
      <c r="S1391" t="s">
        <v>96</v>
      </c>
      <c r="T1391" t="str">
        <f>IF(Transcripts[[#This Row],[List?]]="Y", Transcripts[[#This Row],[RefSeq mRNA ID]]&amp;IF(Transcripts[[#This Row],[Preferred?]]="Y", " (Preferred)", ""), "")</f>
        <v/>
      </c>
      <c r="V1391" s="43" t="s">
        <v>18471</v>
      </c>
      <c r="W1391" s="43" t="e">
        <f t="array" ref="W1391">INDEX(Table6[#Data], MATCH(1, ISNUMBER(SEARCH(Transcripts[[#This Row],[RefSeq mRNA ID]], Table6['#name])), 0), 1)</f>
        <v>#N/A</v>
      </c>
      <c r="X1391" s="43"/>
      <c r="Y1391" s="43"/>
      <c r="Z1391" t="s">
        <v>6894</v>
      </c>
      <c r="AC1391" t="s">
        <v>6890</v>
      </c>
      <c r="AD1391" t="s">
        <v>27</v>
      </c>
      <c r="AE1391" t="s">
        <v>6894</v>
      </c>
    </row>
    <row r="1392" spans="8:31" hidden="1" x14ac:dyDescent="0.3">
      <c r="H1392" t="s">
        <v>3576</v>
      </c>
      <c r="I1392" t="s">
        <v>3596</v>
      </c>
      <c r="L1392">
        <v>2523</v>
      </c>
      <c r="M1392" t="s">
        <v>210</v>
      </c>
      <c r="N1392" t="s">
        <v>3597</v>
      </c>
      <c r="Q1392">
        <v>0</v>
      </c>
      <c r="R1392" t="s">
        <v>96</v>
      </c>
      <c r="S1392" t="s">
        <v>96</v>
      </c>
      <c r="T1392" t="str">
        <f>IF(Transcripts[[#This Row],[List?]]="Y", Transcripts[[#This Row],[RefSeq mRNA ID]]&amp;IF(Transcripts[[#This Row],[Preferred?]]="Y", " (Preferred)", ""), "")</f>
        <v/>
      </c>
      <c r="V1392" s="43" t="s">
        <v>18471</v>
      </c>
      <c r="W1392" s="43" t="e">
        <f t="array" ref="W1392">INDEX(Table6[#Data], MATCH(1, ISNUMBER(SEARCH(Transcripts[[#This Row],[RefSeq mRNA ID]], Table6['#name])), 0), 1)</f>
        <v>#N/A</v>
      </c>
      <c r="X1392" s="43"/>
      <c r="Y1392" s="43"/>
      <c r="Z1392" t="s">
        <v>6939</v>
      </c>
      <c r="AC1392" t="s">
        <v>6890</v>
      </c>
      <c r="AD1392" t="s">
        <v>27</v>
      </c>
      <c r="AE1392" t="s">
        <v>6939</v>
      </c>
    </row>
    <row r="1393" spans="8:31" hidden="1" x14ac:dyDescent="0.3">
      <c r="H1393" t="s">
        <v>3576</v>
      </c>
      <c r="I1393" t="s">
        <v>3598</v>
      </c>
      <c r="L1393">
        <v>786</v>
      </c>
      <c r="M1393" t="s">
        <v>210</v>
      </c>
      <c r="N1393" t="s">
        <v>3599</v>
      </c>
      <c r="Q1393">
        <v>0</v>
      </c>
      <c r="R1393" t="s">
        <v>96</v>
      </c>
      <c r="S1393" t="s">
        <v>96</v>
      </c>
      <c r="T1393" t="str">
        <f>IF(Transcripts[[#This Row],[List?]]="Y", Transcripts[[#This Row],[RefSeq mRNA ID]]&amp;IF(Transcripts[[#This Row],[Preferred?]]="Y", " (Preferred)", ""), "")</f>
        <v/>
      </c>
      <c r="V1393" s="43" t="s">
        <v>18471</v>
      </c>
      <c r="W1393" s="43" t="e">
        <f t="array" ref="W1393">INDEX(Table6[#Data], MATCH(1, ISNUMBER(SEARCH(Transcripts[[#This Row],[RefSeq mRNA ID]], Table6['#name])), 0), 1)</f>
        <v>#N/A</v>
      </c>
      <c r="X1393" s="43"/>
      <c r="Y1393" s="43"/>
      <c r="Z1393" t="s">
        <v>6931</v>
      </c>
      <c r="AC1393" t="s">
        <v>6890</v>
      </c>
      <c r="AD1393" t="s">
        <v>27</v>
      </c>
      <c r="AE1393" t="s">
        <v>6931</v>
      </c>
    </row>
    <row r="1394" spans="8:31" hidden="1" x14ac:dyDescent="0.3">
      <c r="H1394" t="s">
        <v>3576</v>
      </c>
      <c r="I1394" t="s">
        <v>3600</v>
      </c>
      <c r="L1394">
        <v>384</v>
      </c>
      <c r="M1394" t="s">
        <v>210</v>
      </c>
      <c r="N1394" t="s">
        <v>3601</v>
      </c>
      <c r="Q1394">
        <v>0</v>
      </c>
      <c r="R1394" t="s">
        <v>96</v>
      </c>
      <c r="S1394" t="s">
        <v>96</v>
      </c>
      <c r="T1394" t="str">
        <f>IF(Transcripts[[#This Row],[List?]]="Y", Transcripts[[#This Row],[RefSeq mRNA ID]]&amp;IF(Transcripts[[#This Row],[Preferred?]]="Y", " (Preferred)", ""), "")</f>
        <v/>
      </c>
      <c r="V1394" s="43" t="s">
        <v>18471</v>
      </c>
      <c r="W1394" s="43" t="e">
        <f t="array" ref="W1394">INDEX(Table6[#Data], MATCH(1, ISNUMBER(SEARCH(Transcripts[[#This Row],[RefSeq mRNA ID]], Table6['#name])), 0), 1)</f>
        <v>#N/A</v>
      </c>
      <c r="X1394" s="43"/>
      <c r="Y1394" s="43"/>
      <c r="Z1394" t="s">
        <v>6911</v>
      </c>
      <c r="AA1394" t="s">
        <v>6912</v>
      </c>
      <c r="AB1394">
        <v>3491</v>
      </c>
      <c r="AC1394" t="s">
        <v>6890</v>
      </c>
      <c r="AD1394" t="s">
        <v>27</v>
      </c>
      <c r="AE1394" t="s">
        <v>10869</v>
      </c>
    </row>
    <row r="1395" spans="8:31" hidden="1" x14ac:dyDescent="0.3">
      <c r="H1395" t="s">
        <v>3576</v>
      </c>
      <c r="I1395" t="s">
        <v>3602</v>
      </c>
      <c r="L1395">
        <v>296</v>
      </c>
      <c r="M1395" t="s">
        <v>210</v>
      </c>
      <c r="N1395" t="s">
        <v>3603</v>
      </c>
      <c r="Q1395">
        <v>0</v>
      </c>
      <c r="R1395" t="s">
        <v>96</v>
      </c>
      <c r="S1395" t="s">
        <v>96</v>
      </c>
      <c r="T1395" t="str">
        <f>IF(Transcripts[[#This Row],[List?]]="Y", Transcripts[[#This Row],[RefSeq mRNA ID]]&amp;IF(Transcripts[[#This Row],[Preferred?]]="Y", " (Preferred)", ""), "")</f>
        <v/>
      </c>
      <c r="V1395" s="43" t="s">
        <v>18471</v>
      </c>
      <c r="W1395" s="43" t="e">
        <f t="array" ref="W1395">INDEX(Table6[#Data], MATCH(1, ISNUMBER(SEARCH(Transcripts[[#This Row],[RefSeq mRNA ID]], Table6['#name])), 0), 1)</f>
        <v>#N/A</v>
      </c>
      <c r="X1395" s="43"/>
      <c r="Y1395" s="43"/>
      <c r="Z1395" t="s">
        <v>6914</v>
      </c>
      <c r="AA1395" t="s">
        <v>6915</v>
      </c>
      <c r="AB1395">
        <v>921</v>
      </c>
      <c r="AC1395" t="s">
        <v>6890</v>
      </c>
      <c r="AD1395" t="s">
        <v>27</v>
      </c>
      <c r="AE1395" t="s">
        <v>10870</v>
      </c>
    </row>
    <row r="1396" spans="8:31" hidden="1" x14ac:dyDescent="0.3">
      <c r="H1396" t="s">
        <v>3604</v>
      </c>
      <c r="I1396" t="s">
        <v>3613</v>
      </c>
      <c r="J1396" t="s">
        <v>3614</v>
      </c>
      <c r="K1396" t="s">
        <v>19439</v>
      </c>
      <c r="L1396">
        <v>7943</v>
      </c>
      <c r="M1396" t="s">
        <v>27</v>
      </c>
      <c r="N1396" t="s">
        <v>3615</v>
      </c>
      <c r="P1396" t="s">
        <v>3616</v>
      </c>
      <c r="Q1396">
        <v>1983</v>
      </c>
      <c r="R1396" t="s">
        <v>95</v>
      </c>
      <c r="S1396" t="s">
        <v>95</v>
      </c>
      <c r="T1396" t="str">
        <f>IF(Transcripts[[#This Row],[List?]]="Y", Transcripts[[#This Row],[RefSeq mRNA ID]]&amp;IF(Transcripts[[#This Row],[Preferred?]]="Y", " (Preferred)", ""), "")</f>
        <v>NM_013231.5 (Preferred)</v>
      </c>
      <c r="V1396" s="43" t="s">
        <v>18472</v>
      </c>
      <c r="W1396" s="43" t="e">
        <f t="array" ref="W1396">INDEX(Table6[#Data], MATCH(1, ISNUMBER(SEARCH(Transcripts[[#This Row],[RefSeq mRNA ID]], Table6['#name])), 0), 1)</f>
        <v>#N/A</v>
      </c>
      <c r="X1396" s="43"/>
      <c r="Y1396" s="43"/>
      <c r="Z1396" t="s">
        <v>6920</v>
      </c>
      <c r="AA1396" t="s">
        <v>6921</v>
      </c>
      <c r="AB1396">
        <v>370</v>
      </c>
      <c r="AC1396" t="s">
        <v>6890</v>
      </c>
      <c r="AD1396" t="s">
        <v>27</v>
      </c>
      <c r="AE1396" t="s">
        <v>10871</v>
      </c>
    </row>
    <row r="1397" spans="8:31" hidden="1" x14ac:dyDescent="0.3">
      <c r="H1397" t="s">
        <v>3604</v>
      </c>
      <c r="I1397" t="s">
        <v>3617</v>
      </c>
      <c r="J1397" t="s">
        <v>3618</v>
      </c>
      <c r="K1397" t="s">
        <v>19440</v>
      </c>
      <c r="L1397">
        <v>3278</v>
      </c>
      <c r="M1397" t="s">
        <v>27</v>
      </c>
      <c r="N1397" t="s">
        <v>3619</v>
      </c>
      <c r="P1397" t="s">
        <v>3616</v>
      </c>
      <c r="Q1397">
        <v>1983</v>
      </c>
      <c r="R1397" t="s">
        <v>96</v>
      </c>
      <c r="S1397" t="s">
        <v>95</v>
      </c>
      <c r="T1397" t="str">
        <f>IF(Transcripts[[#This Row],[List?]]="Y", Transcripts[[#This Row],[RefSeq mRNA ID]]&amp;IF(Transcripts[[#This Row],[Preferred?]]="Y", " (Preferred)", ""), "")</f>
        <v>NM_001346144.1</v>
      </c>
      <c r="V1397" s="43" t="s">
        <v>18472</v>
      </c>
      <c r="W1397" s="43" t="e">
        <f t="array" ref="W1397">INDEX(Table6[#Data], MATCH(1, ISNUMBER(SEARCH(Transcripts[[#This Row],[RefSeq mRNA ID]], Table6['#name])), 0), 1)</f>
        <v>#N/A</v>
      </c>
      <c r="X1397" s="43"/>
      <c r="Y1397" s="43"/>
      <c r="Z1397" t="s">
        <v>6941</v>
      </c>
      <c r="AC1397" t="s">
        <v>6890</v>
      </c>
      <c r="AD1397" t="s">
        <v>27</v>
      </c>
      <c r="AE1397" t="s">
        <v>6941</v>
      </c>
    </row>
    <row r="1398" spans="8:31" hidden="1" x14ac:dyDescent="0.3">
      <c r="H1398" t="s">
        <v>3604</v>
      </c>
      <c r="I1398" t="s">
        <v>3605</v>
      </c>
      <c r="L1398">
        <v>1049</v>
      </c>
      <c r="M1398" t="s">
        <v>193</v>
      </c>
      <c r="N1398" t="s">
        <v>3606</v>
      </c>
      <c r="P1398" t="s">
        <v>98</v>
      </c>
      <c r="Q1398">
        <v>0</v>
      </c>
      <c r="R1398" t="s">
        <v>96</v>
      </c>
      <c r="S1398" t="s">
        <v>96</v>
      </c>
      <c r="T1398" t="str">
        <f>IF(Transcripts[[#This Row],[List?]]="Y", Transcripts[[#This Row],[RefSeq mRNA ID]]&amp;IF(Transcripts[[#This Row],[Preferred?]]="Y", " (Preferred)", ""), "")</f>
        <v/>
      </c>
      <c r="V1398" s="43" t="s">
        <v>18472</v>
      </c>
      <c r="W1398" s="43" t="e">
        <f t="array" ref="W1398">INDEX(Table6[#Data], MATCH(1, ISNUMBER(SEARCH(Transcripts[[#This Row],[RefSeq mRNA ID]], Table6['#name])), 0), 1)</f>
        <v>#N/A</v>
      </c>
      <c r="X1398" s="43"/>
      <c r="Y1398" s="43"/>
      <c r="Z1398" t="s">
        <v>6943</v>
      </c>
      <c r="AC1398" t="s">
        <v>6890</v>
      </c>
      <c r="AD1398" t="s">
        <v>27</v>
      </c>
      <c r="AE1398" t="s">
        <v>6943</v>
      </c>
    </row>
    <row r="1399" spans="8:31" hidden="1" x14ac:dyDescent="0.3">
      <c r="H1399" t="s">
        <v>3604</v>
      </c>
      <c r="I1399" t="s">
        <v>3607</v>
      </c>
      <c r="L1399">
        <v>566</v>
      </c>
      <c r="M1399" t="s">
        <v>193</v>
      </c>
      <c r="N1399" t="s">
        <v>3608</v>
      </c>
      <c r="P1399" t="s">
        <v>98</v>
      </c>
      <c r="Q1399">
        <v>0</v>
      </c>
      <c r="R1399" t="s">
        <v>96</v>
      </c>
      <c r="S1399" t="s">
        <v>96</v>
      </c>
      <c r="T1399" t="str">
        <f>IF(Transcripts[[#This Row],[List?]]="Y", Transcripts[[#This Row],[RefSeq mRNA ID]]&amp;IF(Transcripts[[#This Row],[Preferred?]]="Y", " (Preferred)", ""), "")</f>
        <v/>
      </c>
      <c r="V1399" s="43" t="s">
        <v>18472</v>
      </c>
      <c r="W1399" s="43" t="e">
        <f t="array" ref="W1399">INDEX(Table6[#Data], MATCH(1, ISNUMBER(SEARCH(Transcripts[[#This Row],[RefSeq mRNA ID]], Table6['#name])), 0), 1)</f>
        <v>#N/A</v>
      </c>
      <c r="X1399" s="43"/>
      <c r="Y1399" s="43"/>
      <c r="Z1399" t="s">
        <v>6917</v>
      </c>
      <c r="AA1399" t="s">
        <v>6918</v>
      </c>
      <c r="AB1399">
        <v>540</v>
      </c>
      <c r="AC1399" t="s">
        <v>6890</v>
      </c>
      <c r="AD1399" t="s">
        <v>27</v>
      </c>
      <c r="AE1399" t="s">
        <v>10872</v>
      </c>
    </row>
    <row r="1400" spans="8:31" hidden="1" x14ac:dyDescent="0.3">
      <c r="H1400" t="s">
        <v>3604</v>
      </c>
      <c r="I1400" t="s">
        <v>3609</v>
      </c>
      <c r="L1400">
        <v>565</v>
      </c>
      <c r="M1400" t="s">
        <v>193</v>
      </c>
      <c r="N1400" t="s">
        <v>3610</v>
      </c>
      <c r="P1400" t="s">
        <v>98</v>
      </c>
      <c r="Q1400">
        <v>0</v>
      </c>
      <c r="R1400" t="s">
        <v>96</v>
      </c>
      <c r="S1400" t="s">
        <v>96</v>
      </c>
      <c r="T1400" t="str">
        <f>IF(Transcripts[[#This Row],[List?]]="Y", Transcripts[[#This Row],[RefSeq mRNA ID]]&amp;IF(Transcripts[[#This Row],[Preferred?]]="Y", " (Preferred)", ""), "")</f>
        <v/>
      </c>
      <c r="V1400" s="43" t="s">
        <v>18472</v>
      </c>
      <c r="W1400" s="43" t="e">
        <f t="array" ref="W1400">INDEX(Table6[#Data], MATCH(1, ISNUMBER(SEARCH(Transcripts[[#This Row],[RefSeq mRNA ID]], Table6['#name])), 0), 1)</f>
        <v>#N/A</v>
      </c>
      <c r="X1400" s="43"/>
      <c r="Y1400" s="43"/>
      <c r="Z1400" t="s">
        <v>6902</v>
      </c>
      <c r="AC1400" t="s">
        <v>6890</v>
      </c>
      <c r="AD1400" t="s">
        <v>27</v>
      </c>
      <c r="AE1400" t="s">
        <v>6902</v>
      </c>
    </row>
    <row r="1401" spans="8:31" hidden="1" x14ac:dyDescent="0.3">
      <c r="H1401" t="s">
        <v>3604</v>
      </c>
      <c r="I1401" t="s">
        <v>3611</v>
      </c>
      <c r="L1401">
        <v>559</v>
      </c>
      <c r="M1401" t="s">
        <v>193</v>
      </c>
      <c r="N1401" t="s">
        <v>3612</v>
      </c>
      <c r="P1401" t="s">
        <v>98</v>
      </c>
      <c r="Q1401">
        <v>0</v>
      </c>
      <c r="R1401" t="s">
        <v>96</v>
      </c>
      <c r="S1401" t="s">
        <v>96</v>
      </c>
      <c r="T1401" t="str">
        <f>IF(Transcripts[[#This Row],[List?]]="Y", Transcripts[[#This Row],[RefSeq mRNA ID]]&amp;IF(Transcripts[[#This Row],[Preferred?]]="Y", " (Preferred)", ""), "")</f>
        <v/>
      </c>
      <c r="V1401" s="43" t="s">
        <v>18472</v>
      </c>
      <c r="W1401" s="43" t="e">
        <f t="array" ref="W1401">INDEX(Table6[#Data], MATCH(1, ISNUMBER(SEARCH(Transcripts[[#This Row],[RefSeq mRNA ID]], Table6['#name])), 0), 1)</f>
        <v>#N/A</v>
      </c>
      <c r="X1401" s="43"/>
      <c r="Y1401" s="43"/>
      <c r="Z1401" t="s">
        <v>6945</v>
      </c>
      <c r="AC1401" t="s">
        <v>6890</v>
      </c>
      <c r="AD1401" t="s">
        <v>27</v>
      </c>
      <c r="AE1401" t="s">
        <v>6945</v>
      </c>
    </row>
    <row r="1402" spans="8:31" hidden="1" x14ac:dyDescent="0.3">
      <c r="H1402" t="s">
        <v>3604</v>
      </c>
      <c r="I1402" t="s">
        <v>3620</v>
      </c>
      <c r="L1402">
        <v>528</v>
      </c>
      <c r="M1402" t="s">
        <v>210</v>
      </c>
      <c r="N1402" t="s">
        <v>3621</v>
      </c>
      <c r="P1402" t="s">
        <v>98</v>
      </c>
      <c r="Q1402">
        <v>0</v>
      </c>
      <c r="R1402" t="s">
        <v>96</v>
      </c>
      <c r="S1402" t="s">
        <v>96</v>
      </c>
      <c r="T1402" t="str">
        <f>IF(Transcripts[[#This Row],[List?]]="Y", Transcripts[[#This Row],[RefSeq mRNA ID]]&amp;IF(Transcripts[[#This Row],[Preferred?]]="Y", " (Preferred)", ""), "")</f>
        <v/>
      </c>
      <c r="V1402" s="43" t="s">
        <v>18472</v>
      </c>
      <c r="W1402" s="43" t="e">
        <f t="array" ref="W1402">INDEX(Table6[#Data], MATCH(1, ISNUMBER(SEARCH(Transcripts[[#This Row],[RefSeq mRNA ID]], Table6['#name])), 0), 1)</f>
        <v>#N/A</v>
      </c>
      <c r="X1402" s="43"/>
      <c r="Y1402" s="43"/>
      <c r="Z1402" t="s">
        <v>5964</v>
      </c>
      <c r="AA1402" t="s">
        <v>5965</v>
      </c>
      <c r="AB1402">
        <v>1206</v>
      </c>
      <c r="AC1402" t="s">
        <v>5956</v>
      </c>
      <c r="AD1402" t="s">
        <v>27</v>
      </c>
      <c r="AE1402" t="s">
        <v>10873</v>
      </c>
    </row>
    <row r="1403" spans="8:31" hidden="1" x14ac:dyDescent="0.3">
      <c r="H1403" t="s">
        <v>17958</v>
      </c>
      <c r="I1403" t="s">
        <v>17959</v>
      </c>
      <c r="J1403" t="s">
        <v>18693</v>
      </c>
      <c r="K1403" t="s">
        <v>19444</v>
      </c>
      <c r="L1403">
        <v>7084</v>
      </c>
      <c r="M1403" t="s">
        <v>27</v>
      </c>
      <c r="N1403" t="s">
        <v>18694</v>
      </c>
      <c r="P1403" t="s">
        <v>18695</v>
      </c>
      <c r="Q1403">
        <v>4017</v>
      </c>
      <c r="R1403" t="s">
        <v>95</v>
      </c>
      <c r="S1403" t="s">
        <v>95</v>
      </c>
      <c r="T1403" t="str">
        <f>IF(Transcripts[[#This Row],[List?]]="Y", Transcripts[[#This Row],[RefSeq mRNA ID]]&amp;IF(Transcripts[[#This Row],[Preferred?]]="Y", " (Preferred)", ""), "")</f>
        <v>NM_002019.4 (Preferred)</v>
      </c>
      <c r="V1403" s="43" t="s">
        <v>18696</v>
      </c>
      <c r="W1403" s="43" t="e">
        <f t="array" ref="W1403">INDEX(Table6[#Data], MATCH(1, ISNUMBER(SEARCH(Transcripts[[#This Row],[RefSeq mRNA ID]], Table6['#name])), 0), 1)</f>
        <v>#N/A</v>
      </c>
      <c r="X1403" s="43"/>
      <c r="Y1403" s="43"/>
      <c r="Z1403" t="s">
        <v>5961</v>
      </c>
      <c r="AA1403" t="s">
        <v>5962</v>
      </c>
      <c r="AB1403">
        <v>1116</v>
      </c>
      <c r="AC1403" t="s">
        <v>5956</v>
      </c>
      <c r="AD1403" t="s">
        <v>27</v>
      </c>
      <c r="AE1403" t="s">
        <v>10874</v>
      </c>
    </row>
    <row r="1404" spans="8:31" hidden="1" x14ac:dyDescent="0.3">
      <c r="H1404" t="s">
        <v>17958</v>
      </c>
      <c r="I1404" t="s">
        <v>17990</v>
      </c>
      <c r="J1404" t="s">
        <v>18697</v>
      </c>
      <c r="L1404">
        <v>1927</v>
      </c>
      <c r="M1404" t="s">
        <v>27</v>
      </c>
      <c r="N1404" t="s">
        <v>18698</v>
      </c>
      <c r="Q1404">
        <v>1671</v>
      </c>
      <c r="R1404" t="s">
        <v>96</v>
      </c>
      <c r="S1404" t="s">
        <v>96</v>
      </c>
      <c r="T1404" t="str">
        <f>IF(Transcripts[[#This Row],[List?]]="Y", Transcripts[[#This Row],[RefSeq mRNA ID]]&amp;IF(Transcripts[[#This Row],[Preferred?]]="Y", " (Preferred)", ""), "")</f>
        <v/>
      </c>
      <c r="V1404" s="43" t="s">
        <v>18696</v>
      </c>
      <c r="W1404" s="43" t="e">
        <f t="array" ref="W1404">INDEX(Table6[#Data], MATCH(1, ISNUMBER(SEARCH(Transcripts[[#This Row],[RefSeq mRNA ID]], Table6['#name])), 0), 1)</f>
        <v>#N/A</v>
      </c>
      <c r="X1404" s="43"/>
      <c r="Y1404" s="43"/>
      <c r="Z1404" t="s">
        <v>5957</v>
      </c>
      <c r="AA1404" t="s">
        <v>5958</v>
      </c>
      <c r="AB1404">
        <v>1116</v>
      </c>
      <c r="AC1404" t="s">
        <v>5956</v>
      </c>
      <c r="AD1404" t="s">
        <v>27</v>
      </c>
      <c r="AE1404" t="s">
        <v>10875</v>
      </c>
    </row>
    <row r="1405" spans="8:31" hidden="1" x14ac:dyDescent="0.3">
      <c r="H1405" t="s">
        <v>17958</v>
      </c>
      <c r="I1405" t="s">
        <v>17991</v>
      </c>
      <c r="J1405" t="s">
        <v>18699</v>
      </c>
      <c r="L1405">
        <v>1275</v>
      </c>
      <c r="M1405" t="s">
        <v>27</v>
      </c>
      <c r="N1405" t="s">
        <v>18700</v>
      </c>
      <c r="Q1405">
        <v>1086</v>
      </c>
      <c r="R1405" t="s">
        <v>96</v>
      </c>
      <c r="S1405" t="s">
        <v>96</v>
      </c>
      <c r="T1405" t="str">
        <f>IF(Transcripts[[#This Row],[List?]]="Y", Transcripts[[#This Row],[RefSeq mRNA ID]]&amp;IF(Transcripts[[#This Row],[Preferred?]]="Y", " (Preferred)", ""), "")</f>
        <v/>
      </c>
      <c r="V1405" s="43" t="s">
        <v>18696</v>
      </c>
      <c r="W1405" s="43" t="e">
        <f t="array" ref="W1405">INDEX(Table6[#Data], MATCH(1, ISNUMBER(SEARCH(Transcripts[[#This Row],[RefSeq mRNA ID]], Table6['#name])), 0), 1)</f>
        <v>#N/A</v>
      </c>
      <c r="X1405" s="43"/>
      <c r="Y1405" s="43"/>
      <c r="Z1405" t="s">
        <v>5968</v>
      </c>
      <c r="AA1405" t="s">
        <v>5969</v>
      </c>
      <c r="AB1405">
        <v>1116</v>
      </c>
      <c r="AC1405" t="s">
        <v>5956</v>
      </c>
      <c r="AD1405" t="s">
        <v>27</v>
      </c>
      <c r="AE1405" t="s">
        <v>10876</v>
      </c>
    </row>
    <row r="1406" spans="8:31" hidden="1" x14ac:dyDescent="0.3">
      <c r="H1406" t="s">
        <v>17958</v>
      </c>
      <c r="I1406" t="s">
        <v>17992</v>
      </c>
      <c r="J1406" t="s">
        <v>18701</v>
      </c>
      <c r="K1406" t="s">
        <v>19445</v>
      </c>
      <c r="L1406">
        <v>2968</v>
      </c>
      <c r="M1406" t="s">
        <v>27</v>
      </c>
      <c r="N1406" t="s">
        <v>18702</v>
      </c>
      <c r="P1406" t="s">
        <v>18703</v>
      </c>
      <c r="Q1406">
        <v>2202</v>
      </c>
      <c r="R1406" t="s">
        <v>96</v>
      </c>
      <c r="S1406" t="s">
        <v>95</v>
      </c>
      <c r="T1406" t="str">
        <f>IF(Transcripts[[#This Row],[List?]]="Y", Transcripts[[#This Row],[RefSeq mRNA ID]]&amp;IF(Transcripts[[#This Row],[Preferred?]]="Y", " (Preferred)", ""), "")</f>
        <v>NM_001160030.1</v>
      </c>
      <c r="V1406" s="43" t="s">
        <v>18696</v>
      </c>
      <c r="W1406" s="43" t="e">
        <f t="array" ref="W1406">INDEX(Table6[#Data], MATCH(1, ISNUMBER(SEARCH(Transcripts[[#This Row],[RefSeq mRNA ID]], Table6['#name])), 0), 1)</f>
        <v>#N/A</v>
      </c>
      <c r="X1406" s="43"/>
      <c r="Y1406" s="43"/>
      <c r="Z1406" t="s">
        <v>5971</v>
      </c>
      <c r="AA1406" t="s">
        <v>5972</v>
      </c>
      <c r="AB1406">
        <v>103</v>
      </c>
      <c r="AC1406" t="s">
        <v>5956</v>
      </c>
      <c r="AD1406" t="s">
        <v>27</v>
      </c>
      <c r="AE1406" t="s">
        <v>10877</v>
      </c>
    </row>
    <row r="1407" spans="8:31" hidden="1" x14ac:dyDescent="0.3">
      <c r="H1407" t="s">
        <v>17958</v>
      </c>
      <c r="I1407" t="s">
        <v>17995</v>
      </c>
      <c r="J1407" t="s">
        <v>18704</v>
      </c>
      <c r="K1407" t="s">
        <v>19447</v>
      </c>
      <c r="L1407">
        <v>1911</v>
      </c>
      <c r="M1407" t="s">
        <v>27</v>
      </c>
      <c r="N1407" t="s">
        <v>18705</v>
      </c>
      <c r="P1407" t="s">
        <v>18706</v>
      </c>
      <c r="Q1407">
        <v>1626</v>
      </c>
      <c r="R1407" t="s">
        <v>96</v>
      </c>
      <c r="S1407" t="s">
        <v>95</v>
      </c>
      <c r="T1407" t="str">
        <f>IF(Transcripts[[#This Row],[List?]]="Y", Transcripts[[#This Row],[RefSeq mRNA ID]]&amp;IF(Transcripts[[#This Row],[Preferred?]]="Y", " (Preferred)", ""), "")</f>
        <v>NM_001160031.1</v>
      </c>
      <c r="V1407" s="43" t="s">
        <v>18696</v>
      </c>
      <c r="W1407" s="43" t="e">
        <f t="array" ref="W1407">INDEX(Table6[#Data], MATCH(1, ISNUMBER(SEARCH(Transcripts[[#This Row],[RefSeq mRNA ID]], Table6['#name])), 0), 1)</f>
        <v>#N/A</v>
      </c>
      <c r="X1407" s="43"/>
      <c r="Y1407" s="43"/>
      <c r="Z1407" t="s">
        <v>9134</v>
      </c>
      <c r="AC1407" t="s">
        <v>9130</v>
      </c>
      <c r="AD1407" t="s">
        <v>27</v>
      </c>
      <c r="AE1407" t="s">
        <v>9134</v>
      </c>
    </row>
    <row r="1408" spans="8:31" hidden="1" x14ac:dyDescent="0.3">
      <c r="H1408" t="s">
        <v>16</v>
      </c>
      <c r="I1408" t="s">
        <v>3627</v>
      </c>
      <c r="J1408" t="s">
        <v>3628</v>
      </c>
      <c r="L1408">
        <v>3848</v>
      </c>
      <c r="M1408" t="s">
        <v>27</v>
      </c>
      <c r="N1408" t="s">
        <v>3629</v>
      </c>
      <c r="Q1408">
        <v>2991</v>
      </c>
      <c r="R1408" t="s">
        <v>96</v>
      </c>
      <c r="S1408" t="s">
        <v>96</v>
      </c>
      <c r="T1408" t="str">
        <f>IF(Transcripts[[#This Row],[List?]]="Y", Transcripts[[#This Row],[RefSeq mRNA ID]]&amp;IF(Transcripts[[#This Row],[Preferred?]]="Y", " (Preferred)", ""), "")</f>
        <v/>
      </c>
      <c r="V1408" s="43" t="s">
        <v>18473</v>
      </c>
      <c r="W1408" s="43" t="e">
        <f t="array" ref="W1408">INDEX(Table6[#Data], MATCH(1, ISNUMBER(SEARCH(Transcripts[[#This Row],[RefSeq mRNA ID]], Table6['#name])), 0), 1)</f>
        <v>#N/A</v>
      </c>
      <c r="X1408" s="43"/>
      <c r="Y1408" s="43"/>
      <c r="Z1408" t="s">
        <v>9136</v>
      </c>
      <c r="AA1408" t="s">
        <v>9137</v>
      </c>
      <c r="AB1408">
        <v>2295</v>
      </c>
      <c r="AC1408" t="s">
        <v>9130</v>
      </c>
      <c r="AD1408" t="s">
        <v>27</v>
      </c>
      <c r="AE1408" t="s">
        <v>10878</v>
      </c>
    </row>
    <row r="1409" spans="8:31" hidden="1" x14ac:dyDescent="0.3">
      <c r="H1409" t="s">
        <v>16</v>
      </c>
      <c r="I1409" t="s">
        <v>3630</v>
      </c>
      <c r="J1409" t="s">
        <v>3631</v>
      </c>
      <c r="K1409" t="s">
        <v>18886</v>
      </c>
      <c r="L1409">
        <v>3842</v>
      </c>
      <c r="M1409" t="s">
        <v>27</v>
      </c>
      <c r="N1409" t="s">
        <v>3632</v>
      </c>
      <c r="O1409" t="s">
        <v>3633</v>
      </c>
      <c r="P1409" t="s">
        <v>3634</v>
      </c>
      <c r="Q1409">
        <v>2982</v>
      </c>
      <c r="R1409" t="s">
        <v>95</v>
      </c>
      <c r="S1409" t="s">
        <v>95</v>
      </c>
      <c r="T1409" t="str">
        <f>IF(Transcripts[[#This Row],[List?]]="Y", Transcripts[[#This Row],[RefSeq mRNA ID]]&amp;IF(Transcripts[[#This Row],[Preferred?]]="Y", " (Preferred)", ""), "")</f>
        <v>NM_004119.2 (Preferred)</v>
      </c>
      <c r="V1409" s="43" t="s">
        <v>18473</v>
      </c>
      <c r="W1409" s="43" t="e">
        <f t="array" ref="W1409">INDEX(Table6[#Data], MATCH(1, ISNUMBER(SEARCH(Transcripts[[#This Row],[RefSeq mRNA ID]], Table6['#name])), 0), 1)</f>
        <v>#N/A</v>
      </c>
      <c r="X1409" s="43"/>
      <c r="Y1409" s="43"/>
      <c r="Z1409" t="s">
        <v>9144</v>
      </c>
      <c r="AA1409" t="s">
        <v>9145</v>
      </c>
      <c r="AB1409">
        <v>762</v>
      </c>
      <c r="AC1409" t="s">
        <v>9130</v>
      </c>
      <c r="AD1409" t="s">
        <v>27</v>
      </c>
      <c r="AE1409" t="s">
        <v>10879</v>
      </c>
    </row>
    <row r="1410" spans="8:31" hidden="1" x14ac:dyDescent="0.3">
      <c r="H1410" t="s">
        <v>16</v>
      </c>
      <c r="I1410" t="s">
        <v>3635</v>
      </c>
      <c r="J1410" t="s">
        <v>3636</v>
      </c>
      <c r="L1410">
        <v>3178</v>
      </c>
      <c r="M1410" t="s">
        <v>27</v>
      </c>
      <c r="N1410" t="s">
        <v>3637</v>
      </c>
      <c r="Q1410">
        <v>2859</v>
      </c>
      <c r="R1410" t="s">
        <v>96</v>
      </c>
      <c r="S1410" t="s">
        <v>96</v>
      </c>
      <c r="T1410" t="str">
        <f>IF(Transcripts[[#This Row],[List?]]="Y", Transcripts[[#This Row],[RefSeq mRNA ID]]&amp;IF(Transcripts[[#This Row],[Preferred?]]="Y", " (Preferred)", ""), "")</f>
        <v/>
      </c>
      <c r="V1410" s="43" t="s">
        <v>18473</v>
      </c>
      <c r="W1410" s="43" t="e">
        <f t="array" ref="W1410">INDEX(Table6[#Data], MATCH(1, ISNUMBER(SEARCH(Transcripts[[#This Row],[RefSeq mRNA ID]], Table6['#name])), 0), 1)</f>
        <v>#N/A</v>
      </c>
      <c r="X1410" s="43"/>
      <c r="Y1410" s="43"/>
      <c r="Z1410" t="s">
        <v>9155</v>
      </c>
      <c r="AC1410" t="s">
        <v>9130</v>
      </c>
      <c r="AD1410" t="s">
        <v>27</v>
      </c>
      <c r="AE1410" t="s">
        <v>9155</v>
      </c>
    </row>
    <row r="1411" spans="8:31" hidden="1" x14ac:dyDescent="0.3">
      <c r="H1411" t="s">
        <v>16</v>
      </c>
      <c r="I1411" t="s">
        <v>3622</v>
      </c>
      <c r="J1411" t="s">
        <v>3623</v>
      </c>
      <c r="L1411">
        <v>3634</v>
      </c>
      <c r="M1411" t="s">
        <v>187</v>
      </c>
      <c r="N1411" t="s">
        <v>3624</v>
      </c>
      <c r="P1411" t="s">
        <v>98</v>
      </c>
      <c r="Q1411">
        <v>2220</v>
      </c>
      <c r="R1411" t="s">
        <v>96</v>
      </c>
      <c r="S1411" t="s">
        <v>96</v>
      </c>
      <c r="T1411" t="str">
        <f>IF(Transcripts[[#This Row],[List?]]="Y", Transcripts[[#This Row],[RefSeq mRNA ID]]&amp;IF(Transcripts[[#This Row],[Preferred?]]="Y", " (Preferred)", ""), "")</f>
        <v/>
      </c>
      <c r="V1411" s="43" t="s">
        <v>18473</v>
      </c>
      <c r="W1411" s="43" t="e">
        <f t="array" ref="W1411">INDEX(Table6[#Data], MATCH(1, ISNUMBER(SEARCH(Transcripts[[#This Row],[RefSeq mRNA ID]], Table6['#name])), 0), 1)</f>
        <v>#N/A</v>
      </c>
      <c r="X1411" s="43"/>
      <c r="Y1411" s="43"/>
      <c r="Z1411" t="s">
        <v>9131</v>
      </c>
      <c r="AA1411" t="s">
        <v>9132</v>
      </c>
      <c r="AB1411">
        <v>339</v>
      </c>
      <c r="AC1411" t="s">
        <v>9130</v>
      </c>
      <c r="AD1411" t="s">
        <v>27</v>
      </c>
      <c r="AE1411" t="s">
        <v>10880</v>
      </c>
    </row>
    <row r="1412" spans="8:31" hidden="1" x14ac:dyDescent="0.3">
      <c r="H1412" t="s">
        <v>16</v>
      </c>
      <c r="I1412" t="s">
        <v>3625</v>
      </c>
      <c r="L1412">
        <v>474</v>
      </c>
      <c r="M1412" t="s">
        <v>193</v>
      </c>
      <c r="N1412" t="s">
        <v>3626</v>
      </c>
      <c r="P1412" t="s">
        <v>98</v>
      </c>
      <c r="Q1412">
        <v>0</v>
      </c>
      <c r="R1412" t="s">
        <v>96</v>
      </c>
      <c r="S1412" t="s">
        <v>96</v>
      </c>
      <c r="T1412" t="str">
        <f>IF(Transcripts[[#This Row],[List?]]="Y", Transcripts[[#This Row],[RefSeq mRNA ID]]&amp;IF(Transcripts[[#This Row],[Preferred?]]="Y", " (Preferred)", ""), "")</f>
        <v/>
      </c>
      <c r="V1412" s="43" t="s">
        <v>18473</v>
      </c>
      <c r="W1412" s="43" t="e">
        <f t="array" ref="W1412">INDEX(Table6[#Data], MATCH(1, ISNUMBER(SEARCH(Transcripts[[#This Row],[RefSeq mRNA ID]], Table6['#name])), 0), 1)</f>
        <v>#N/A</v>
      </c>
      <c r="X1412" s="43"/>
      <c r="Y1412" s="43"/>
      <c r="Z1412" t="s">
        <v>9148</v>
      </c>
      <c r="AA1412" t="s">
        <v>9149</v>
      </c>
      <c r="AB1412">
        <v>696</v>
      </c>
      <c r="AC1412" t="s">
        <v>9130</v>
      </c>
      <c r="AD1412" t="s">
        <v>27</v>
      </c>
      <c r="AE1412" t="s">
        <v>10881</v>
      </c>
    </row>
    <row r="1413" spans="8:31" hidden="1" x14ac:dyDescent="0.3">
      <c r="H1413" t="s">
        <v>3638</v>
      </c>
      <c r="I1413" t="s">
        <v>3645</v>
      </c>
      <c r="J1413" t="s">
        <v>3646</v>
      </c>
      <c r="K1413" t="s">
        <v>20329</v>
      </c>
      <c r="L1413">
        <v>5857</v>
      </c>
      <c r="M1413" t="s">
        <v>27</v>
      </c>
      <c r="N1413" t="s">
        <v>3647</v>
      </c>
      <c r="P1413" t="s">
        <v>3648</v>
      </c>
      <c r="Q1413">
        <v>4092</v>
      </c>
      <c r="R1413" t="s">
        <v>95</v>
      </c>
      <c r="S1413" t="s">
        <v>95</v>
      </c>
      <c r="T1413" t="str">
        <f>IF(Transcripts[[#This Row],[List?]]="Y", Transcripts[[#This Row],[RefSeq mRNA ID]]&amp;IF(Transcripts[[#This Row],[Preferred?]]="Y", " (Preferred)", ""), "")</f>
        <v>NM_182925.5 (Preferred)</v>
      </c>
      <c r="V1413" s="43" t="s">
        <v>18474</v>
      </c>
      <c r="W1413" s="43" t="e">
        <f t="array" ref="W1413">INDEX(Table6[#Data], MATCH(1, ISNUMBER(SEARCH(Transcripts[[#This Row],[RefSeq mRNA ID]], Table6['#name])), 0), 1)</f>
        <v>#N/A</v>
      </c>
      <c r="X1413" s="43"/>
      <c r="Y1413" s="43"/>
      <c r="Z1413" t="s">
        <v>9151</v>
      </c>
      <c r="AA1413" t="s">
        <v>9152</v>
      </c>
      <c r="AB1413">
        <v>825</v>
      </c>
      <c r="AC1413" t="s">
        <v>9130</v>
      </c>
      <c r="AD1413" t="s">
        <v>27</v>
      </c>
      <c r="AE1413" t="s">
        <v>10882</v>
      </c>
    </row>
    <row r="1414" spans="8:31" hidden="1" x14ac:dyDescent="0.3">
      <c r="H1414" t="s">
        <v>3638</v>
      </c>
      <c r="I1414" t="s">
        <v>3653</v>
      </c>
      <c r="J1414" t="s">
        <v>3654</v>
      </c>
      <c r="K1414" t="s">
        <v>20331</v>
      </c>
      <c r="L1414">
        <v>4140</v>
      </c>
      <c r="M1414" t="s">
        <v>27</v>
      </c>
      <c r="N1414" t="s">
        <v>3655</v>
      </c>
      <c r="Q1414">
        <v>3921</v>
      </c>
      <c r="R1414" t="s">
        <v>96</v>
      </c>
      <c r="S1414" t="s">
        <v>95</v>
      </c>
      <c r="T1414" t="str">
        <f>IF(Transcripts[[#This Row],[List?]]="Y", Transcripts[[#This Row],[RefSeq mRNA ID]]&amp;IF(Transcripts[[#This Row],[Preferred?]]="Y", " (Preferred)", ""), "")</f>
        <v>NM_001354989.1</v>
      </c>
      <c r="V1414" s="43" t="s">
        <v>18474</v>
      </c>
      <c r="W1414" s="43" t="e">
        <f t="array" ref="W1414">INDEX(Table6[#Data], MATCH(1, ISNUMBER(SEARCH(Transcripts[[#This Row],[RefSeq mRNA ID]], Table6['#name])), 0), 1)</f>
        <v>#N/A</v>
      </c>
      <c r="X1414" s="43"/>
      <c r="Y1414" s="43"/>
      <c r="Z1414" t="s">
        <v>9157</v>
      </c>
      <c r="AC1414" t="s">
        <v>9130</v>
      </c>
      <c r="AD1414" t="s">
        <v>27</v>
      </c>
      <c r="AE1414" t="s">
        <v>9157</v>
      </c>
    </row>
    <row r="1415" spans="8:31" hidden="1" x14ac:dyDescent="0.3">
      <c r="H1415" t="s">
        <v>3638</v>
      </c>
      <c r="I1415" t="s">
        <v>3649</v>
      </c>
      <c r="J1415" t="s">
        <v>3650</v>
      </c>
      <c r="K1415" t="s">
        <v>19449</v>
      </c>
      <c r="L1415">
        <v>4292</v>
      </c>
      <c r="M1415" t="s">
        <v>27</v>
      </c>
      <c r="N1415" t="s">
        <v>3651</v>
      </c>
      <c r="P1415" t="s">
        <v>3652</v>
      </c>
      <c r="Q1415">
        <v>3897</v>
      </c>
      <c r="R1415" t="s">
        <v>96</v>
      </c>
      <c r="S1415" t="s">
        <v>95</v>
      </c>
      <c r="T1415" t="str">
        <f>IF(Transcripts[[#This Row],[List?]]="Y", Transcripts[[#This Row],[RefSeq mRNA ID]]&amp;IF(Transcripts[[#This Row],[Preferred?]]="Y", " (Preferred)", ""), "")</f>
        <v>NM_002020.4</v>
      </c>
      <c r="V1415" s="43" t="s">
        <v>18474</v>
      </c>
      <c r="W1415" s="43" t="e">
        <f t="array" ref="W1415">INDEX(Table6[#Data], MATCH(1, ISNUMBER(SEARCH(Transcripts[[#This Row],[RefSeq mRNA ID]], Table6['#name])), 0), 1)</f>
        <v>#N/A</v>
      </c>
      <c r="X1415" s="43"/>
      <c r="Y1415" s="43"/>
      <c r="Z1415" t="s">
        <v>9140</v>
      </c>
      <c r="AA1415" t="s">
        <v>9141</v>
      </c>
      <c r="AB1415">
        <v>2295</v>
      </c>
      <c r="AC1415" t="s">
        <v>9130</v>
      </c>
      <c r="AD1415" t="s">
        <v>27</v>
      </c>
      <c r="AE1415" t="s">
        <v>10883</v>
      </c>
    </row>
    <row r="1416" spans="8:31" hidden="1" x14ac:dyDescent="0.3">
      <c r="H1416" t="s">
        <v>3638</v>
      </c>
      <c r="I1416" t="s">
        <v>3656</v>
      </c>
      <c r="J1416" t="s">
        <v>3657</v>
      </c>
      <c r="L1416">
        <v>580</v>
      </c>
      <c r="M1416" t="s">
        <v>27</v>
      </c>
      <c r="N1416" t="s">
        <v>3658</v>
      </c>
      <c r="Q1416">
        <v>427</v>
      </c>
      <c r="R1416" t="s">
        <v>96</v>
      </c>
      <c r="S1416" t="s">
        <v>96</v>
      </c>
      <c r="T1416" t="str">
        <f>IF(Transcripts[[#This Row],[List?]]="Y", Transcripts[[#This Row],[RefSeq mRNA ID]]&amp;IF(Transcripts[[#This Row],[Preferred?]]="Y", " (Preferred)", ""), "")</f>
        <v/>
      </c>
      <c r="V1416" s="43" t="s">
        <v>18474</v>
      </c>
      <c r="W1416" s="43" t="e">
        <f t="array" ref="W1416">INDEX(Table6[#Data], MATCH(1, ISNUMBER(SEARCH(Transcripts[[#This Row],[RefSeq mRNA ID]], Table6['#name])), 0), 1)</f>
        <v>#N/A</v>
      </c>
      <c r="X1416" s="43"/>
      <c r="Y1416" s="43"/>
      <c r="Z1416" t="s">
        <v>4905</v>
      </c>
      <c r="AA1416" t="s">
        <v>4906</v>
      </c>
      <c r="AB1416">
        <v>1377</v>
      </c>
      <c r="AC1416" t="s">
        <v>4904</v>
      </c>
      <c r="AD1416" t="s">
        <v>27</v>
      </c>
      <c r="AE1416" t="s">
        <v>10884</v>
      </c>
    </row>
    <row r="1417" spans="8:31" hidden="1" x14ac:dyDescent="0.3">
      <c r="H1417" t="s">
        <v>3638</v>
      </c>
      <c r="I1417" t="s">
        <v>3639</v>
      </c>
      <c r="L1417">
        <v>2298</v>
      </c>
      <c r="M1417" t="s">
        <v>193</v>
      </c>
      <c r="N1417" t="s">
        <v>3640</v>
      </c>
      <c r="Q1417">
        <v>0</v>
      </c>
      <c r="R1417" t="s">
        <v>96</v>
      </c>
      <c r="S1417" t="s">
        <v>96</v>
      </c>
      <c r="T1417" t="str">
        <f>IF(Transcripts[[#This Row],[List?]]="Y", Transcripts[[#This Row],[RefSeq mRNA ID]]&amp;IF(Transcripts[[#This Row],[Preferred?]]="Y", " (Preferred)", ""), "")</f>
        <v/>
      </c>
      <c r="V1417" s="43" t="s">
        <v>18474</v>
      </c>
      <c r="W1417" s="43" t="e">
        <f t="array" ref="W1417">INDEX(Table6[#Data], MATCH(1, ISNUMBER(SEARCH(Transcripts[[#This Row],[RefSeq mRNA ID]], Table6['#name])), 0), 1)</f>
        <v>#N/A</v>
      </c>
      <c r="X1417" s="43"/>
      <c r="Y1417" s="43"/>
      <c r="Z1417" t="s">
        <v>8319</v>
      </c>
      <c r="AA1417" t="s">
        <v>8320</v>
      </c>
      <c r="AB1417">
        <v>3702</v>
      </c>
      <c r="AC1417" t="s">
        <v>8310</v>
      </c>
      <c r="AD1417" t="s">
        <v>27</v>
      </c>
      <c r="AE1417" t="s">
        <v>10885</v>
      </c>
    </row>
    <row r="1418" spans="8:31" hidden="1" x14ac:dyDescent="0.3">
      <c r="H1418" t="s">
        <v>3638</v>
      </c>
      <c r="I1418" t="s">
        <v>3641</v>
      </c>
      <c r="L1418">
        <v>888</v>
      </c>
      <c r="M1418" t="s">
        <v>193</v>
      </c>
      <c r="N1418" t="s">
        <v>3642</v>
      </c>
      <c r="Q1418">
        <v>0</v>
      </c>
      <c r="R1418" t="s">
        <v>96</v>
      </c>
      <c r="S1418" t="s">
        <v>96</v>
      </c>
      <c r="T1418" t="str">
        <f>IF(Transcripts[[#This Row],[List?]]="Y", Transcripts[[#This Row],[RefSeq mRNA ID]]&amp;IF(Transcripts[[#This Row],[Preferred?]]="Y", " (Preferred)", ""), "")</f>
        <v/>
      </c>
      <c r="V1418" s="43" t="s">
        <v>18474</v>
      </c>
      <c r="W1418" s="43" t="e">
        <f t="array" ref="W1418">INDEX(Table6[#Data], MATCH(1, ISNUMBER(SEARCH(Transcripts[[#This Row],[RefSeq mRNA ID]], Table6['#name])), 0), 1)</f>
        <v>#N/A</v>
      </c>
      <c r="X1418" s="43"/>
      <c r="Y1418" s="43"/>
      <c r="Z1418" t="s">
        <v>8336</v>
      </c>
      <c r="AA1418" t="s">
        <v>8337</v>
      </c>
      <c r="AB1418">
        <v>838</v>
      </c>
      <c r="AC1418" t="s">
        <v>8310</v>
      </c>
      <c r="AD1418" t="s">
        <v>27</v>
      </c>
      <c r="AE1418" t="s">
        <v>10886</v>
      </c>
    </row>
    <row r="1419" spans="8:31" hidden="1" x14ac:dyDescent="0.3">
      <c r="H1419" t="s">
        <v>3638</v>
      </c>
      <c r="I1419" t="s">
        <v>3643</v>
      </c>
      <c r="L1419">
        <v>684</v>
      </c>
      <c r="M1419" t="s">
        <v>193</v>
      </c>
      <c r="N1419" t="s">
        <v>3644</v>
      </c>
      <c r="Q1419">
        <v>0</v>
      </c>
      <c r="R1419" t="s">
        <v>96</v>
      </c>
      <c r="S1419" t="s">
        <v>96</v>
      </c>
      <c r="T1419" t="str">
        <f>IF(Transcripts[[#This Row],[List?]]="Y", Transcripts[[#This Row],[RefSeq mRNA ID]]&amp;IF(Transcripts[[#This Row],[Preferred?]]="Y", " (Preferred)", ""), "")</f>
        <v/>
      </c>
      <c r="V1419" s="43" t="s">
        <v>18474</v>
      </c>
      <c r="W1419" s="43" t="e">
        <f t="array" ref="W1419">INDEX(Table6[#Data], MATCH(1, ISNUMBER(SEARCH(Transcripts[[#This Row],[RefSeq mRNA ID]], Table6['#name])), 0), 1)</f>
        <v>#N/A</v>
      </c>
      <c r="X1419" s="43"/>
      <c r="Y1419" s="43"/>
      <c r="Z1419" t="s">
        <v>8316</v>
      </c>
      <c r="AC1419" t="s">
        <v>8310</v>
      </c>
      <c r="AD1419" t="s">
        <v>27</v>
      </c>
      <c r="AE1419" t="s">
        <v>8316</v>
      </c>
    </row>
    <row r="1420" spans="8:31" hidden="1" x14ac:dyDescent="0.3">
      <c r="H1420" t="s">
        <v>3638</v>
      </c>
      <c r="I1420" t="s">
        <v>3659</v>
      </c>
      <c r="L1420">
        <v>5414</v>
      </c>
      <c r="M1420" t="s">
        <v>210</v>
      </c>
      <c r="N1420" t="s">
        <v>3660</v>
      </c>
      <c r="Q1420">
        <v>0</v>
      </c>
      <c r="R1420" t="s">
        <v>96</v>
      </c>
      <c r="S1420" t="s">
        <v>96</v>
      </c>
      <c r="T1420" t="str">
        <f>IF(Transcripts[[#This Row],[List?]]="Y", Transcripts[[#This Row],[RefSeq mRNA ID]]&amp;IF(Transcripts[[#This Row],[Preferred?]]="Y", " (Preferred)", ""), "")</f>
        <v/>
      </c>
      <c r="V1420" s="43" t="s">
        <v>18474</v>
      </c>
      <c r="W1420" s="43" t="e">
        <f t="array" ref="W1420">INDEX(Table6[#Data], MATCH(1, ISNUMBER(SEARCH(Transcripts[[#This Row],[RefSeq mRNA ID]], Table6['#name])), 0), 1)</f>
        <v>#N/A</v>
      </c>
      <c r="X1420" s="43"/>
      <c r="Y1420" s="43"/>
      <c r="Z1420" t="s">
        <v>8311</v>
      </c>
      <c r="AA1420" t="s">
        <v>8312</v>
      </c>
      <c r="AB1420">
        <v>165</v>
      </c>
      <c r="AC1420" t="s">
        <v>8310</v>
      </c>
      <c r="AD1420" t="s">
        <v>27</v>
      </c>
      <c r="AE1420" t="s">
        <v>10887</v>
      </c>
    </row>
    <row r="1421" spans="8:31" hidden="1" x14ac:dyDescent="0.3">
      <c r="H1421" t="s">
        <v>3638</v>
      </c>
      <c r="I1421" t="s">
        <v>3661</v>
      </c>
      <c r="L1421">
        <v>895</v>
      </c>
      <c r="M1421" t="s">
        <v>210</v>
      </c>
      <c r="N1421" t="s">
        <v>3662</v>
      </c>
      <c r="Q1421">
        <v>0</v>
      </c>
      <c r="R1421" t="s">
        <v>96</v>
      </c>
      <c r="S1421" t="s">
        <v>96</v>
      </c>
      <c r="T1421" t="str">
        <f>IF(Transcripts[[#This Row],[List?]]="Y", Transcripts[[#This Row],[RefSeq mRNA ID]]&amp;IF(Transcripts[[#This Row],[Preferred?]]="Y", " (Preferred)", ""), "")</f>
        <v/>
      </c>
      <c r="V1421" s="43" t="s">
        <v>18474</v>
      </c>
      <c r="W1421" s="43" t="e">
        <f t="array" ref="W1421">INDEX(Table6[#Data], MATCH(1, ISNUMBER(SEARCH(Transcripts[[#This Row],[RefSeq mRNA ID]], Table6['#name])), 0), 1)</f>
        <v>#N/A</v>
      </c>
      <c r="X1421" s="43"/>
      <c r="Y1421" s="43"/>
      <c r="Z1421" t="s">
        <v>8331</v>
      </c>
      <c r="AA1421" t="s">
        <v>8332</v>
      </c>
      <c r="AB1421">
        <v>788</v>
      </c>
      <c r="AC1421" t="s">
        <v>8310</v>
      </c>
      <c r="AD1421" t="s">
        <v>27</v>
      </c>
      <c r="AE1421" t="s">
        <v>10888</v>
      </c>
    </row>
    <row r="1422" spans="8:31" hidden="1" x14ac:dyDescent="0.3">
      <c r="H1422" t="s">
        <v>3638</v>
      </c>
      <c r="I1422" t="s">
        <v>3663</v>
      </c>
      <c r="L1422">
        <v>690</v>
      </c>
      <c r="M1422" t="s">
        <v>210</v>
      </c>
      <c r="N1422" t="s">
        <v>3664</v>
      </c>
      <c r="Q1422">
        <v>0</v>
      </c>
      <c r="R1422" t="s">
        <v>96</v>
      </c>
      <c r="S1422" t="s">
        <v>96</v>
      </c>
      <c r="T1422" t="str">
        <f>IF(Transcripts[[#This Row],[List?]]="Y", Transcripts[[#This Row],[RefSeq mRNA ID]]&amp;IF(Transcripts[[#This Row],[Preferred?]]="Y", " (Preferred)", ""), "")</f>
        <v/>
      </c>
      <c r="V1422" s="43" t="s">
        <v>18474</v>
      </c>
      <c r="W1422" s="43" t="e">
        <f t="array" ref="W1422">INDEX(Table6[#Data], MATCH(1, ISNUMBER(SEARCH(Transcripts[[#This Row],[RefSeq mRNA ID]], Table6['#name])), 0), 1)</f>
        <v>#N/A</v>
      </c>
      <c r="X1422" s="43"/>
      <c r="Y1422" s="43"/>
      <c r="Z1422" t="s">
        <v>8325</v>
      </c>
      <c r="AA1422" t="s">
        <v>8326</v>
      </c>
      <c r="AB1422">
        <v>1551</v>
      </c>
      <c r="AC1422" t="s">
        <v>8310</v>
      </c>
      <c r="AD1422" t="s">
        <v>27</v>
      </c>
      <c r="AE1422" t="s">
        <v>10889</v>
      </c>
    </row>
    <row r="1423" spans="8:31" hidden="1" x14ac:dyDescent="0.3">
      <c r="H1423" t="s">
        <v>3638</v>
      </c>
      <c r="I1423" t="s">
        <v>3665</v>
      </c>
      <c r="L1423">
        <v>592</v>
      </c>
      <c r="M1423" t="s">
        <v>210</v>
      </c>
      <c r="N1423" t="s">
        <v>3666</v>
      </c>
      <c r="Q1423">
        <v>0</v>
      </c>
      <c r="R1423" t="s">
        <v>96</v>
      </c>
      <c r="S1423" t="s">
        <v>96</v>
      </c>
      <c r="T1423" t="str">
        <f>IF(Transcripts[[#This Row],[List?]]="Y", Transcripts[[#This Row],[RefSeq mRNA ID]]&amp;IF(Transcripts[[#This Row],[Preferred?]]="Y", " (Preferred)", ""), "")</f>
        <v/>
      </c>
      <c r="V1423" s="43" t="s">
        <v>18474</v>
      </c>
      <c r="W1423" s="43" t="e">
        <f t="array" ref="W1423">INDEX(Table6[#Data], MATCH(1, ISNUMBER(SEARCH(Transcripts[[#This Row],[RefSeq mRNA ID]], Table6['#name])), 0), 1)</f>
        <v>#N/A</v>
      </c>
      <c r="X1423" s="43"/>
      <c r="Y1423" s="43"/>
      <c r="Z1423" t="s">
        <v>9726</v>
      </c>
      <c r="AA1423" t="s">
        <v>9727</v>
      </c>
      <c r="AB1423">
        <v>720</v>
      </c>
      <c r="AC1423" t="s">
        <v>9725</v>
      </c>
      <c r="AD1423" t="s">
        <v>27</v>
      </c>
      <c r="AE1423" t="s">
        <v>10890</v>
      </c>
    </row>
    <row r="1424" spans="8:31" hidden="1" x14ac:dyDescent="0.3">
      <c r="H1424" t="s">
        <v>3667</v>
      </c>
      <c r="I1424" t="s">
        <v>3668</v>
      </c>
      <c r="J1424" t="s">
        <v>3669</v>
      </c>
      <c r="K1424" t="s">
        <v>20332</v>
      </c>
      <c r="L1424">
        <v>2917</v>
      </c>
      <c r="M1424" t="s">
        <v>27</v>
      </c>
      <c r="N1424" t="s">
        <v>3670</v>
      </c>
      <c r="P1424" t="s">
        <v>3671</v>
      </c>
      <c r="Q1424">
        <v>1131</v>
      </c>
      <c r="R1424" t="s">
        <v>95</v>
      </c>
      <c r="S1424" t="s">
        <v>95</v>
      </c>
      <c r="T1424" t="str">
        <f>IF(Transcripts[[#This Row],[List?]]="Y", Transcripts[[#This Row],[RefSeq mRNA ID]]&amp;IF(Transcripts[[#This Row],[Preferred?]]="Y", " (Preferred)", ""), "")</f>
        <v>NM_023067.4 (Preferred)</v>
      </c>
      <c r="V1424" s="43" t="s">
        <v>18475</v>
      </c>
      <c r="W1424" s="43" t="e">
        <f t="array" ref="W1424">INDEX(Table6[#Data], MATCH(1, ISNUMBER(SEARCH(Transcripts[[#This Row],[RefSeq mRNA ID]], Table6['#name])), 0), 1)</f>
        <v>#N/A</v>
      </c>
      <c r="X1424" s="43"/>
      <c r="Y1424" s="43"/>
      <c r="Z1424" t="s">
        <v>9729</v>
      </c>
      <c r="AA1424" t="s">
        <v>9730</v>
      </c>
      <c r="AB1424">
        <v>720</v>
      </c>
      <c r="AC1424" t="s">
        <v>9725</v>
      </c>
      <c r="AD1424" t="s">
        <v>27</v>
      </c>
      <c r="AE1424" t="s">
        <v>10891</v>
      </c>
    </row>
    <row r="1425" spans="8:31" hidden="1" x14ac:dyDescent="0.3">
      <c r="H1425" t="s">
        <v>3672</v>
      </c>
      <c r="I1425" t="s">
        <v>3701</v>
      </c>
      <c r="J1425" t="s">
        <v>3702</v>
      </c>
      <c r="L1425">
        <v>2138</v>
      </c>
      <c r="M1425" t="s">
        <v>27</v>
      </c>
      <c r="N1425" t="s">
        <v>3703</v>
      </c>
      <c r="Q1425">
        <v>1998</v>
      </c>
      <c r="R1425" t="s">
        <v>96</v>
      </c>
      <c r="S1425" t="s">
        <v>96</v>
      </c>
      <c r="T1425" t="str">
        <f>IF(Transcripts[[#This Row],[List?]]="Y", Transcripts[[#This Row],[RefSeq mRNA ID]]&amp;IF(Transcripts[[#This Row],[Preferred?]]="Y", " (Preferred)", ""), "")</f>
        <v/>
      </c>
      <c r="V1425" s="43" t="s">
        <v>18476</v>
      </c>
      <c r="W1425" s="43" t="e">
        <f t="array" ref="W1425">INDEX(Table6[#Data], MATCH(1, ISNUMBER(SEARCH(Transcripts[[#This Row],[RefSeq mRNA ID]], Table6['#name])), 0), 1)</f>
        <v>#N/A</v>
      </c>
      <c r="X1425" s="43"/>
      <c r="Y1425" s="43"/>
      <c r="Z1425" t="s">
        <v>9732</v>
      </c>
      <c r="AC1425" t="s">
        <v>9725</v>
      </c>
      <c r="AD1425" t="s">
        <v>27</v>
      </c>
      <c r="AE1425" t="s">
        <v>9732</v>
      </c>
    </row>
    <row r="1426" spans="8:31" hidden="1" x14ac:dyDescent="0.3">
      <c r="H1426" t="s">
        <v>3672</v>
      </c>
      <c r="I1426" t="s">
        <v>3694</v>
      </c>
      <c r="J1426" t="s">
        <v>3695</v>
      </c>
      <c r="L1426">
        <v>2524</v>
      </c>
      <c r="M1426" t="s">
        <v>27</v>
      </c>
      <c r="N1426" t="s">
        <v>3696</v>
      </c>
      <c r="Q1426">
        <v>1968</v>
      </c>
      <c r="R1426" t="s">
        <v>96</v>
      </c>
      <c r="S1426" t="s">
        <v>96</v>
      </c>
      <c r="T1426" t="str">
        <f>IF(Transcripts[[#This Row],[List?]]="Y", Transcripts[[#This Row],[RefSeq mRNA ID]]&amp;IF(Transcripts[[#This Row],[Preferred?]]="Y", " (Preferred)", ""), "")</f>
        <v/>
      </c>
      <c r="V1426" s="43" t="s">
        <v>18476</v>
      </c>
      <c r="W1426" s="43" t="e">
        <f t="array" ref="W1426">INDEX(Table6[#Data], MATCH(1, ISNUMBER(SEARCH(Transcripts[[#This Row],[RefSeq mRNA ID]], Table6['#name])), 0), 1)</f>
        <v>#N/A</v>
      </c>
      <c r="X1426" s="43"/>
      <c r="Y1426" s="43"/>
      <c r="Z1426" t="s">
        <v>9734</v>
      </c>
      <c r="AA1426" t="s">
        <v>9735</v>
      </c>
      <c r="AB1426">
        <v>618</v>
      </c>
      <c r="AC1426" t="s">
        <v>9725</v>
      </c>
      <c r="AD1426" t="s">
        <v>27</v>
      </c>
      <c r="AE1426" t="s">
        <v>10892</v>
      </c>
    </row>
    <row r="1427" spans="8:31" hidden="1" x14ac:dyDescent="0.3">
      <c r="H1427" t="s">
        <v>3672</v>
      </c>
      <c r="I1427" t="s">
        <v>3673</v>
      </c>
      <c r="J1427" t="s">
        <v>3674</v>
      </c>
      <c r="L1427">
        <v>2201</v>
      </c>
      <c r="M1427" t="s">
        <v>187</v>
      </c>
      <c r="N1427" t="s">
        <v>3675</v>
      </c>
      <c r="Q1427">
        <v>1962</v>
      </c>
      <c r="R1427" t="s">
        <v>96</v>
      </c>
      <c r="S1427" t="s">
        <v>96</v>
      </c>
      <c r="T1427" t="str">
        <f>IF(Transcripts[[#This Row],[List?]]="Y", Transcripts[[#This Row],[RefSeq mRNA ID]]&amp;IF(Transcripts[[#This Row],[Preferred?]]="Y", " (Preferred)", ""), "")</f>
        <v/>
      </c>
      <c r="V1427" s="43" t="s">
        <v>18476</v>
      </c>
      <c r="W1427" s="43" t="e">
        <f t="array" ref="W1427">INDEX(Table6[#Data], MATCH(1, ISNUMBER(SEARCH(Transcripts[[#This Row],[RefSeq mRNA ID]], Table6['#name])), 0), 1)</f>
        <v>#N/A</v>
      </c>
      <c r="X1427" s="43"/>
      <c r="Y1427" s="43"/>
      <c r="Z1427" t="s">
        <v>9738</v>
      </c>
      <c r="AA1427" t="s">
        <v>9739</v>
      </c>
      <c r="AB1427">
        <v>618</v>
      </c>
      <c r="AC1427" t="s">
        <v>9725</v>
      </c>
      <c r="AD1427" t="s">
        <v>27</v>
      </c>
      <c r="AE1427" t="s">
        <v>10893</v>
      </c>
    </row>
    <row r="1428" spans="8:31" hidden="1" x14ac:dyDescent="0.3">
      <c r="H1428" t="s">
        <v>3672</v>
      </c>
      <c r="I1428" t="s">
        <v>3697</v>
      </c>
      <c r="J1428" t="s">
        <v>3698</v>
      </c>
      <c r="K1428" t="s">
        <v>19453</v>
      </c>
      <c r="L1428">
        <v>2378</v>
      </c>
      <c r="M1428" t="s">
        <v>27</v>
      </c>
      <c r="N1428" t="s">
        <v>3699</v>
      </c>
      <c r="P1428" t="s">
        <v>3700</v>
      </c>
      <c r="Q1428">
        <v>1935</v>
      </c>
      <c r="R1428" t="s">
        <v>95</v>
      </c>
      <c r="S1428" t="s">
        <v>95</v>
      </c>
      <c r="T1428" t="str">
        <f>IF(Transcripts[[#This Row],[List?]]="Y", Transcripts[[#This Row],[RefSeq mRNA ID]]&amp;IF(Transcripts[[#This Row],[Preferred?]]="Y", " (Preferred)", ""), "")</f>
        <v>NM_003902.4 (Preferred)</v>
      </c>
      <c r="V1428" s="43" t="s">
        <v>18476</v>
      </c>
      <c r="W1428" s="43" t="e">
        <f t="array" ref="W1428">INDEX(Table6[#Data], MATCH(1, ISNUMBER(SEARCH(Transcripts[[#This Row],[RefSeq mRNA ID]], Table6['#name])), 0), 1)</f>
        <v>#N/A</v>
      </c>
      <c r="X1428" s="43"/>
      <c r="Y1428" s="43"/>
      <c r="Z1428" t="s">
        <v>2112</v>
      </c>
      <c r="AA1428" t="s">
        <v>2113</v>
      </c>
      <c r="AB1428">
        <v>2223</v>
      </c>
      <c r="AC1428" t="s">
        <v>2071</v>
      </c>
      <c r="AD1428" t="s">
        <v>27</v>
      </c>
      <c r="AE1428" t="s">
        <v>10894</v>
      </c>
    </row>
    <row r="1429" spans="8:31" hidden="1" x14ac:dyDescent="0.3">
      <c r="H1429" t="s">
        <v>3672</v>
      </c>
      <c r="I1429" t="s">
        <v>3704</v>
      </c>
      <c r="J1429" t="s">
        <v>3705</v>
      </c>
      <c r="L1429">
        <v>802</v>
      </c>
      <c r="M1429" t="s">
        <v>27</v>
      </c>
      <c r="N1429" t="s">
        <v>3706</v>
      </c>
      <c r="Q1429">
        <v>696</v>
      </c>
      <c r="R1429" t="s">
        <v>96</v>
      </c>
      <c r="S1429" t="s">
        <v>96</v>
      </c>
      <c r="T1429" t="str">
        <f>IF(Transcripts[[#This Row],[List?]]="Y", Transcripts[[#This Row],[RefSeq mRNA ID]]&amp;IF(Transcripts[[#This Row],[Preferred?]]="Y", " (Preferred)", ""), "")</f>
        <v/>
      </c>
      <c r="V1429" s="43" t="s">
        <v>18476</v>
      </c>
      <c r="W1429" s="43" t="e">
        <f t="array" ref="W1429">INDEX(Table6[#Data], MATCH(1, ISNUMBER(SEARCH(Transcripts[[#This Row],[RefSeq mRNA ID]], Table6['#name])), 0), 1)</f>
        <v>#N/A</v>
      </c>
      <c r="X1429" s="43"/>
      <c r="Y1429" s="43"/>
      <c r="Z1429" t="s">
        <v>2102</v>
      </c>
      <c r="AA1429" t="s">
        <v>2103</v>
      </c>
      <c r="AB1429">
        <v>2223</v>
      </c>
      <c r="AC1429" t="s">
        <v>2071</v>
      </c>
      <c r="AD1429" t="s">
        <v>27</v>
      </c>
      <c r="AE1429" t="s">
        <v>10895</v>
      </c>
    </row>
    <row r="1430" spans="8:31" hidden="1" x14ac:dyDescent="0.3">
      <c r="H1430" t="s">
        <v>3672</v>
      </c>
      <c r="I1430" t="s">
        <v>3676</v>
      </c>
      <c r="L1430">
        <v>2156</v>
      </c>
      <c r="M1430" t="s">
        <v>193</v>
      </c>
      <c r="N1430" t="s">
        <v>3677</v>
      </c>
      <c r="Q1430">
        <v>0</v>
      </c>
      <c r="R1430" t="s">
        <v>96</v>
      </c>
      <c r="S1430" t="s">
        <v>96</v>
      </c>
      <c r="T1430" t="str">
        <f>IF(Transcripts[[#This Row],[List?]]="Y", Transcripts[[#This Row],[RefSeq mRNA ID]]&amp;IF(Transcripts[[#This Row],[Preferred?]]="Y", " (Preferred)", ""), "")</f>
        <v/>
      </c>
      <c r="V1430" s="43" t="s">
        <v>18476</v>
      </c>
      <c r="W1430" s="43" t="e">
        <f t="array" ref="W1430">INDEX(Table6[#Data], MATCH(1, ISNUMBER(SEARCH(Transcripts[[#This Row],[RefSeq mRNA ID]], Table6['#name])), 0), 1)</f>
        <v>#N/A</v>
      </c>
      <c r="X1430" s="43"/>
      <c r="Y1430" s="43"/>
      <c r="Z1430" t="s">
        <v>2083</v>
      </c>
      <c r="AC1430" t="s">
        <v>2071</v>
      </c>
      <c r="AD1430" t="s">
        <v>27</v>
      </c>
      <c r="AE1430" t="s">
        <v>2083</v>
      </c>
    </row>
    <row r="1431" spans="8:31" hidden="1" x14ac:dyDescent="0.3">
      <c r="H1431" t="s">
        <v>3672</v>
      </c>
      <c r="I1431" t="s">
        <v>3678</v>
      </c>
      <c r="L1431">
        <v>726</v>
      </c>
      <c r="M1431" t="s">
        <v>193</v>
      </c>
      <c r="N1431" t="s">
        <v>3679</v>
      </c>
      <c r="Q1431">
        <v>0</v>
      </c>
      <c r="R1431" t="s">
        <v>96</v>
      </c>
      <c r="S1431" t="s">
        <v>96</v>
      </c>
      <c r="T1431" t="str">
        <f>IF(Transcripts[[#This Row],[List?]]="Y", Transcripts[[#This Row],[RefSeq mRNA ID]]&amp;IF(Transcripts[[#This Row],[Preferred?]]="Y", " (Preferred)", ""), "")</f>
        <v/>
      </c>
      <c r="V1431" s="43" t="s">
        <v>18476</v>
      </c>
      <c r="W1431" s="43" t="e">
        <f t="array" ref="W1431">INDEX(Table6[#Data], MATCH(1, ISNUMBER(SEARCH(Transcripts[[#This Row],[RefSeq mRNA ID]], Table6['#name])), 0), 1)</f>
        <v>#N/A</v>
      </c>
      <c r="X1431" s="43"/>
      <c r="Y1431" s="43"/>
      <c r="Z1431" t="s">
        <v>2077</v>
      </c>
      <c r="AC1431" t="s">
        <v>2071</v>
      </c>
      <c r="AD1431" t="s">
        <v>27</v>
      </c>
      <c r="AE1431" t="s">
        <v>2077</v>
      </c>
    </row>
    <row r="1432" spans="8:31" hidden="1" x14ac:dyDescent="0.3">
      <c r="H1432" t="s">
        <v>3672</v>
      </c>
      <c r="I1432" t="s">
        <v>3680</v>
      </c>
      <c r="L1432">
        <v>668</v>
      </c>
      <c r="M1432" t="s">
        <v>193</v>
      </c>
      <c r="N1432" t="s">
        <v>3681</v>
      </c>
      <c r="Q1432">
        <v>0</v>
      </c>
      <c r="R1432" t="s">
        <v>96</v>
      </c>
      <c r="S1432" t="s">
        <v>96</v>
      </c>
      <c r="T1432" t="str">
        <f>IF(Transcripts[[#This Row],[List?]]="Y", Transcripts[[#This Row],[RefSeq mRNA ID]]&amp;IF(Transcripts[[#This Row],[Preferred?]]="Y", " (Preferred)", ""), "")</f>
        <v/>
      </c>
      <c r="V1432" s="43" t="s">
        <v>18476</v>
      </c>
      <c r="W1432" s="43" t="e">
        <f t="array" ref="W1432">INDEX(Table6[#Data], MATCH(1, ISNUMBER(SEARCH(Transcripts[[#This Row],[RefSeq mRNA ID]], Table6['#name])), 0), 1)</f>
        <v>#N/A</v>
      </c>
      <c r="X1432" s="43"/>
      <c r="Y1432" s="43"/>
      <c r="Z1432" t="s">
        <v>2163</v>
      </c>
      <c r="AC1432" t="s">
        <v>2071</v>
      </c>
      <c r="AD1432" t="s">
        <v>27</v>
      </c>
      <c r="AE1432" t="s">
        <v>2163</v>
      </c>
    </row>
    <row r="1433" spans="8:31" hidden="1" x14ac:dyDescent="0.3">
      <c r="H1433" t="s">
        <v>3672</v>
      </c>
      <c r="I1433" t="s">
        <v>3682</v>
      </c>
      <c r="L1433">
        <v>639</v>
      </c>
      <c r="M1433" t="s">
        <v>193</v>
      </c>
      <c r="N1433" t="s">
        <v>3683</v>
      </c>
      <c r="Q1433">
        <v>0</v>
      </c>
      <c r="R1433" t="s">
        <v>96</v>
      </c>
      <c r="S1433" t="s">
        <v>96</v>
      </c>
      <c r="T1433" t="str">
        <f>IF(Transcripts[[#This Row],[List?]]="Y", Transcripts[[#This Row],[RefSeq mRNA ID]]&amp;IF(Transcripts[[#This Row],[Preferred?]]="Y", " (Preferred)", ""), "")</f>
        <v/>
      </c>
      <c r="V1433" s="43" t="s">
        <v>18476</v>
      </c>
      <c r="W1433" s="43" t="e">
        <f t="array" ref="W1433">INDEX(Table6[#Data], MATCH(1, ISNUMBER(SEARCH(Transcripts[[#This Row],[RefSeq mRNA ID]], Table6['#name])), 0), 1)</f>
        <v>#N/A</v>
      </c>
      <c r="X1433" s="43"/>
      <c r="Y1433" s="43"/>
      <c r="Z1433" t="s">
        <v>2089</v>
      </c>
      <c r="AC1433" t="s">
        <v>2071</v>
      </c>
      <c r="AD1433" t="s">
        <v>27</v>
      </c>
      <c r="AE1433" t="s">
        <v>2089</v>
      </c>
    </row>
    <row r="1434" spans="8:31" hidden="1" x14ac:dyDescent="0.3">
      <c r="H1434" t="s">
        <v>3672</v>
      </c>
      <c r="I1434" t="s">
        <v>3684</v>
      </c>
      <c r="L1434">
        <v>612</v>
      </c>
      <c r="M1434" t="s">
        <v>193</v>
      </c>
      <c r="N1434" t="s">
        <v>3685</v>
      </c>
      <c r="Q1434">
        <v>0</v>
      </c>
      <c r="R1434" t="s">
        <v>96</v>
      </c>
      <c r="S1434" t="s">
        <v>96</v>
      </c>
      <c r="T1434" t="str">
        <f>IF(Transcripts[[#This Row],[List?]]="Y", Transcripts[[#This Row],[RefSeq mRNA ID]]&amp;IF(Transcripts[[#This Row],[Preferred?]]="Y", " (Preferred)", ""), "")</f>
        <v/>
      </c>
      <c r="V1434" s="43" t="s">
        <v>18476</v>
      </c>
      <c r="W1434" s="43" t="e">
        <f t="array" ref="W1434">INDEX(Table6[#Data], MATCH(1, ISNUMBER(SEARCH(Transcripts[[#This Row],[RefSeq mRNA ID]], Table6['#name])), 0), 1)</f>
        <v>#N/A</v>
      </c>
      <c r="X1434" s="43"/>
      <c r="Y1434" s="43"/>
      <c r="Z1434" t="s">
        <v>2145</v>
      </c>
      <c r="AA1434" t="s">
        <v>2146</v>
      </c>
      <c r="AB1434">
        <v>535</v>
      </c>
      <c r="AC1434" t="s">
        <v>2071</v>
      </c>
      <c r="AD1434" t="s">
        <v>27</v>
      </c>
      <c r="AE1434" t="s">
        <v>10896</v>
      </c>
    </row>
    <row r="1435" spans="8:31" hidden="1" x14ac:dyDescent="0.3">
      <c r="H1435" t="s">
        <v>3672</v>
      </c>
      <c r="I1435" t="s">
        <v>3686</v>
      </c>
      <c r="L1435">
        <v>605</v>
      </c>
      <c r="M1435" t="s">
        <v>193</v>
      </c>
      <c r="N1435" t="s">
        <v>3687</v>
      </c>
      <c r="Q1435">
        <v>0</v>
      </c>
      <c r="R1435" t="s">
        <v>96</v>
      </c>
      <c r="S1435" t="s">
        <v>96</v>
      </c>
      <c r="T1435" t="str">
        <f>IF(Transcripts[[#This Row],[List?]]="Y", Transcripts[[#This Row],[RefSeq mRNA ID]]&amp;IF(Transcripts[[#This Row],[Preferred?]]="Y", " (Preferred)", ""), "")</f>
        <v/>
      </c>
      <c r="V1435" s="43" t="s">
        <v>18476</v>
      </c>
      <c r="W1435" s="43" t="e">
        <f t="array" ref="W1435">INDEX(Table6[#Data], MATCH(1, ISNUMBER(SEARCH(Transcripts[[#This Row],[RefSeq mRNA ID]], Table6['#name])), 0), 1)</f>
        <v>#N/A</v>
      </c>
      <c r="X1435" s="43"/>
      <c r="Y1435" s="43"/>
      <c r="Z1435" t="s">
        <v>2134</v>
      </c>
      <c r="AA1435" t="s">
        <v>2135</v>
      </c>
      <c r="AB1435">
        <v>389</v>
      </c>
      <c r="AC1435" t="s">
        <v>2071</v>
      </c>
      <c r="AD1435" t="s">
        <v>27</v>
      </c>
      <c r="AE1435" t="s">
        <v>10897</v>
      </c>
    </row>
    <row r="1436" spans="8:31" hidden="1" x14ac:dyDescent="0.3">
      <c r="H1436" t="s">
        <v>3672</v>
      </c>
      <c r="I1436" t="s">
        <v>3688</v>
      </c>
      <c r="L1436">
        <v>583</v>
      </c>
      <c r="M1436" t="s">
        <v>193</v>
      </c>
      <c r="N1436" t="s">
        <v>3689</v>
      </c>
      <c r="Q1436">
        <v>0</v>
      </c>
      <c r="R1436" t="s">
        <v>96</v>
      </c>
      <c r="S1436" t="s">
        <v>96</v>
      </c>
      <c r="T1436" t="str">
        <f>IF(Transcripts[[#This Row],[List?]]="Y", Transcripts[[#This Row],[RefSeq mRNA ID]]&amp;IF(Transcripts[[#This Row],[Preferred?]]="Y", " (Preferred)", ""), "")</f>
        <v/>
      </c>
      <c r="V1436" s="43" t="s">
        <v>18476</v>
      </c>
      <c r="W1436" s="43" t="e">
        <f t="array" ref="W1436">INDEX(Table6[#Data], MATCH(1, ISNUMBER(SEARCH(Transcripts[[#This Row],[RefSeq mRNA ID]], Table6['#name])), 0), 1)</f>
        <v>#N/A</v>
      </c>
      <c r="X1436" s="43"/>
      <c r="Y1436" s="43"/>
      <c r="Z1436" t="s">
        <v>2169</v>
      </c>
      <c r="AC1436" t="s">
        <v>2071</v>
      </c>
      <c r="AD1436" t="s">
        <v>27</v>
      </c>
      <c r="AE1436" t="s">
        <v>2169</v>
      </c>
    </row>
    <row r="1437" spans="8:31" hidden="1" x14ac:dyDescent="0.3">
      <c r="H1437" t="s">
        <v>3672</v>
      </c>
      <c r="I1437" t="s">
        <v>3690</v>
      </c>
      <c r="L1437">
        <v>535</v>
      </c>
      <c r="M1437" t="s">
        <v>193</v>
      </c>
      <c r="N1437" t="s">
        <v>3691</v>
      </c>
      <c r="Q1437">
        <v>0</v>
      </c>
      <c r="R1437" t="s">
        <v>96</v>
      </c>
      <c r="S1437" t="s">
        <v>96</v>
      </c>
      <c r="T1437" t="str">
        <f>IF(Transcripts[[#This Row],[List?]]="Y", Transcripts[[#This Row],[RefSeq mRNA ID]]&amp;IF(Transcripts[[#This Row],[Preferred?]]="Y", " (Preferred)", ""), "")</f>
        <v/>
      </c>
      <c r="V1437" s="43" t="s">
        <v>18476</v>
      </c>
      <c r="W1437" s="43" t="e">
        <f t="array" ref="W1437">INDEX(Table6[#Data], MATCH(1, ISNUMBER(SEARCH(Transcripts[[#This Row],[RefSeq mRNA ID]], Table6['#name])), 0), 1)</f>
        <v>#N/A</v>
      </c>
      <c r="X1437" s="43"/>
      <c r="Y1437" s="43"/>
      <c r="Z1437" t="s">
        <v>2156</v>
      </c>
      <c r="AA1437" t="s">
        <v>2157</v>
      </c>
      <c r="AB1437">
        <v>144</v>
      </c>
      <c r="AC1437" t="s">
        <v>2071</v>
      </c>
      <c r="AD1437" t="s">
        <v>27</v>
      </c>
      <c r="AE1437" t="s">
        <v>10898</v>
      </c>
    </row>
    <row r="1438" spans="8:31" hidden="1" x14ac:dyDescent="0.3">
      <c r="H1438" t="s">
        <v>3672</v>
      </c>
      <c r="I1438" t="s">
        <v>3692</v>
      </c>
      <c r="L1438">
        <v>262</v>
      </c>
      <c r="M1438" t="s">
        <v>193</v>
      </c>
      <c r="N1438" t="s">
        <v>3693</v>
      </c>
      <c r="Q1438" s="43">
        <v>0</v>
      </c>
      <c r="R1438" t="s">
        <v>96</v>
      </c>
      <c r="S1438" s="43" t="s">
        <v>96</v>
      </c>
      <c r="T1438" t="str">
        <f>IF(Transcripts[[#This Row],[List?]]="Y", Transcripts[[#This Row],[RefSeq mRNA ID]]&amp;IF(Transcripts[[#This Row],[Preferred?]]="Y", " (Preferred)", ""), "")</f>
        <v/>
      </c>
      <c r="V1438" s="43" t="s">
        <v>18476</v>
      </c>
      <c r="W1438" s="43" t="e">
        <f t="array" ref="W1438">INDEX(Table6[#Data], MATCH(1, ISNUMBER(SEARCH(Transcripts[[#This Row],[RefSeq mRNA ID]], Table6['#name])), 0), 1)</f>
        <v>#N/A</v>
      </c>
      <c r="X1438" s="43"/>
      <c r="Y1438" s="43"/>
      <c r="Z1438" t="s">
        <v>2095</v>
      </c>
      <c r="AC1438" t="s">
        <v>2071</v>
      </c>
      <c r="AD1438" t="s">
        <v>27</v>
      </c>
      <c r="AE1438" t="s">
        <v>2095</v>
      </c>
    </row>
    <row r="1439" spans="8:31" hidden="1" x14ac:dyDescent="0.3">
      <c r="H1439" t="s">
        <v>3707</v>
      </c>
      <c r="I1439" t="s">
        <v>3710</v>
      </c>
      <c r="J1439" t="s">
        <v>3711</v>
      </c>
      <c r="K1439" t="s">
        <v>20335</v>
      </c>
      <c r="L1439">
        <v>2735</v>
      </c>
      <c r="M1439" t="s">
        <v>27</v>
      </c>
      <c r="N1439" t="s">
        <v>3712</v>
      </c>
      <c r="P1439" t="s">
        <v>3713</v>
      </c>
      <c r="Q1439" s="43">
        <v>1746</v>
      </c>
      <c r="R1439" t="s">
        <v>95</v>
      </c>
      <c r="S1439" s="43" t="s">
        <v>95</v>
      </c>
      <c r="T1439" t="str">
        <f>IF(Transcripts[[#This Row],[List?]]="Y", Transcripts[[#This Row],[RefSeq mRNA ID]]&amp;IF(Transcripts[[#This Row],[Preferred?]]="Y", " (Preferred)", ""), "")</f>
        <v>NM_024642.5 (Preferred)</v>
      </c>
      <c r="V1439" s="43" t="s">
        <v>18477</v>
      </c>
      <c r="W1439" s="43" t="e">
        <f t="array" ref="W1439">INDEX(Table6[#Data], MATCH(1, ISNUMBER(SEARCH(Transcripts[[#This Row],[RefSeq mRNA ID]], Table6['#name])), 0), 1)</f>
        <v>#N/A</v>
      </c>
      <c r="X1439" s="43"/>
      <c r="Y1439" s="43"/>
      <c r="Z1439" t="s">
        <v>1179</v>
      </c>
      <c r="AA1439" t="s">
        <v>1180</v>
      </c>
      <c r="AB1439">
        <v>1233</v>
      </c>
      <c r="AC1439" t="s">
        <v>1178</v>
      </c>
      <c r="AD1439" t="s">
        <v>27</v>
      </c>
      <c r="AE1439" t="s">
        <v>10899</v>
      </c>
    </row>
    <row r="1440" spans="8:31" hidden="1" x14ac:dyDescent="0.3">
      <c r="H1440" t="s">
        <v>3707</v>
      </c>
      <c r="I1440" t="s">
        <v>3708</v>
      </c>
      <c r="L1440">
        <v>772</v>
      </c>
      <c r="M1440" t="s">
        <v>193</v>
      </c>
      <c r="N1440" t="s">
        <v>3709</v>
      </c>
      <c r="Q1440" s="43">
        <v>0</v>
      </c>
      <c r="R1440" t="s">
        <v>96</v>
      </c>
      <c r="S1440" s="43" t="s">
        <v>96</v>
      </c>
      <c r="T1440" t="str">
        <f>IF(Transcripts[[#This Row],[List?]]="Y", Transcripts[[#This Row],[RefSeq mRNA ID]]&amp;IF(Transcripts[[#This Row],[Preferred?]]="Y", " (Preferred)", ""), "")</f>
        <v/>
      </c>
      <c r="V1440" s="43" t="s">
        <v>18477</v>
      </c>
      <c r="W1440" s="43" t="e">
        <f t="array" ref="W1440">INDEX(Table6[#Data], MATCH(1, ISNUMBER(SEARCH(Transcripts[[#This Row],[RefSeq mRNA ID]], Table6['#name])), 0), 1)</f>
        <v>#N/A</v>
      </c>
      <c r="X1440" s="43"/>
      <c r="Y1440" s="43"/>
      <c r="Z1440" t="s">
        <v>1192</v>
      </c>
      <c r="AA1440" t="s">
        <v>1193</v>
      </c>
      <c r="AB1440">
        <v>647</v>
      </c>
      <c r="AC1440" t="s">
        <v>1178</v>
      </c>
      <c r="AD1440" t="s">
        <v>27</v>
      </c>
      <c r="AE1440" t="s">
        <v>10900</v>
      </c>
    </row>
    <row r="1441" spans="8:31" hidden="1" x14ac:dyDescent="0.3">
      <c r="H1441" t="s">
        <v>3714</v>
      </c>
      <c r="I1441" t="s">
        <v>3715</v>
      </c>
      <c r="J1441" t="s">
        <v>3716</v>
      </c>
      <c r="K1441" t="s">
        <v>19456</v>
      </c>
      <c r="L1441">
        <v>1497</v>
      </c>
      <c r="M1441" t="s">
        <v>27</v>
      </c>
      <c r="N1441" t="s">
        <v>3717</v>
      </c>
      <c r="P1441" t="s">
        <v>3718</v>
      </c>
      <c r="Q1441" s="43">
        <v>1242</v>
      </c>
      <c r="R1441" t="s">
        <v>95</v>
      </c>
      <c r="S1441" s="43" t="s">
        <v>95</v>
      </c>
      <c r="T1441" t="str">
        <f>IF(Transcripts[[#This Row],[List?]]="Y", Transcripts[[#This Row],[RefSeq mRNA ID]]&amp;IF(Transcripts[[#This Row],[Preferred?]]="Y", " (Preferred)", ""), "")</f>
        <v>NM_002049.3 (Preferred)</v>
      </c>
      <c r="V1441" s="43" t="s">
        <v>18478</v>
      </c>
      <c r="W1441" s="43" t="e">
        <f t="array" ref="W1441">INDEX(Table6[#Data], MATCH(1, ISNUMBER(SEARCH(Transcripts[[#This Row],[RefSeq mRNA ID]], Table6['#name])), 0), 1)</f>
        <v>#N/A</v>
      </c>
      <c r="X1441" s="43"/>
      <c r="Y1441" s="43"/>
      <c r="Z1441" t="s">
        <v>1186</v>
      </c>
      <c r="AA1441" t="s">
        <v>1187</v>
      </c>
      <c r="AB1441">
        <v>1188</v>
      </c>
      <c r="AC1441" t="s">
        <v>1178</v>
      </c>
      <c r="AD1441" t="s">
        <v>27</v>
      </c>
      <c r="AE1441" t="s">
        <v>10901</v>
      </c>
    </row>
    <row r="1442" spans="8:31" hidden="1" x14ac:dyDescent="0.3">
      <c r="H1442" t="s">
        <v>3714</v>
      </c>
      <c r="I1442" t="s">
        <v>3719</v>
      </c>
      <c r="J1442" t="s">
        <v>3720</v>
      </c>
      <c r="L1442">
        <v>1497</v>
      </c>
      <c r="M1442" t="s">
        <v>27</v>
      </c>
      <c r="N1442" t="s">
        <v>3717</v>
      </c>
      <c r="Q1442">
        <v>1242</v>
      </c>
      <c r="R1442" t="s">
        <v>96</v>
      </c>
      <c r="S1442" t="s">
        <v>96</v>
      </c>
      <c r="T1442" t="str">
        <f>IF(Transcripts[[#This Row],[List?]]="Y", Transcripts[[#This Row],[RefSeq mRNA ID]]&amp;IF(Transcripts[[#This Row],[Preferred?]]="Y", " (Preferred)", ""), "")</f>
        <v/>
      </c>
      <c r="V1442" s="43" t="s">
        <v>18478</v>
      </c>
      <c r="W1442" s="43" t="e">
        <f t="array" ref="W1442">INDEX(Table6[#Data], MATCH(1, ISNUMBER(SEARCH(Transcripts[[#This Row],[RefSeq mRNA ID]], Table6['#name])), 0), 1)</f>
        <v>#N/A</v>
      </c>
      <c r="X1442" s="43"/>
      <c r="Y1442" s="43"/>
      <c r="Z1442" t="s">
        <v>1197</v>
      </c>
      <c r="AC1442" t="s">
        <v>1178</v>
      </c>
      <c r="AD1442" t="s">
        <v>27</v>
      </c>
      <c r="AE1442" t="s">
        <v>1197</v>
      </c>
    </row>
    <row r="1443" spans="8:31" hidden="1" x14ac:dyDescent="0.3">
      <c r="H1443" t="s">
        <v>3714</v>
      </c>
      <c r="I1443" t="s">
        <v>3721</v>
      </c>
      <c r="J1443" t="s">
        <v>3722</v>
      </c>
      <c r="L1443">
        <v>1138</v>
      </c>
      <c r="M1443" t="s">
        <v>27</v>
      </c>
      <c r="N1443" t="s">
        <v>3723</v>
      </c>
      <c r="Q1443">
        <v>1005</v>
      </c>
      <c r="R1443" t="s">
        <v>96</v>
      </c>
      <c r="S1443" t="s">
        <v>96</v>
      </c>
      <c r="T1443" t="str">
        <f>IF(Transcripts[[#This Row],[List?]]="Y", Transcripts[[#This Row],[RefSeq mRNA ID]]&amp;IF(Transcripts[[#This Row],[Preferred?]]="Y", " (Preferred)", ""), "")</f>
        <v/>
      </c>
      <c r="V1443" s="43" t="s">
        <v>18478</v>
      </c>
      <c r="W1443" s="43" t="e">
        <f t="array" ref="W1443">INDEX(Table6[#Data], MATCH(1, ISNUMBER(SEARCH(Transcripts[[#This Row],[RefSeq mRNA ID]], Table6['#name])), 0), 1)</f>
        <v>#N/A</v>
      </c>
      <c r="X1443" s="43"/>
      <c r="Y1443" s="43"/>
      <c r="Z1443" t="s">
        <v>1189</v>
      </c>
      <c r="AA1443" t="s">
        <v>1190</v>
      </c>
      <c r="AB1443">
        <v>852</v>
      </c>
      <c r="AC1443" t="s">
        <v>1178</v>
      </c>
      <c r="AD1443" t="s">
        <v>27</v>
      </c>
      <c r="AE1443" t="s">
        <v>10902</v>
      </c>
    </row>
    <row r="1444" spans="8:31" hidden="1" x14ac:dyDescent="0.3">
      <c r="H1444" t="s">
        <v>3714</v>
      </c>
      <c r="I1444" t="s">
        <v>3724</v>
      </c>
      <c r="J1444" t="s">
        <v>3725</v>
      </c>
      <c r="L1444">
        <v>1138</v>
      </c>
      <c r="M1444" t="s">
        <v>27</v>
      </c>
      <c r="N1444" t="s">
        <v>3723</v>
      </c>
      <c r="Q1444">
        <v>1005</v>
      </c>
      <c r="R1444" t="s">
        <v>96</v>
      </c>
      <c r="S1444" t="s">
        <v>96</v>
      </c>
      <c r="T1444" t="str">
        <f>IF(Transcripts[[#This Row],[List?]]="Y", Transcripts[[#This Row],[RefSeq mRNA ID]]&amp;IF(Transcripts[[#This Row],[Preferred?]]="Y", " (Preferred)", ""), "")</f>
        <v/>
      </c>
      <c r="V1444" s="43" t="s">
        <v>18478</v>
      </c>
      <c r="W1444" s="43" t="e">
        <f t="array" ref="W1444">INDEX(Table6[#Data], MATCH(1, ISNUMBER(SEARCH(Transcripts[[#This Row],[RefSeq mRNA ID]], Table6['#name])), 0), 1)</f>
        <v>#N/A</v>
      </c>
      <c r="X1444" s="43"/>
      <c r="Y1444" s="43"/>
      <c r="Z1444" t="s">
        <v>1195</v>
      </c>
      <c r="AC1444" t="s">
        <v>1178</v>
      </c>
      <c r="AD1444" t="s">
        <v>27</v>
      </c>
      <c r="AE1444" t="s">
        <v>1195</v>
      </c>
    </row>
    <row r="1445" spans="8:31" hidden="1" x14ac:dyDescent="0.3">
      <c r="H1445" t="s">
        <v>3726</v>
      </c>
      <c r="I1445" t="s">
        <v>3729</v>
      </c>
      <c r="J1445" t="s">
        <v>3730</v>
      </c>
      <c r="K1445" t="s">
        <v>18883</v>
      </c>
      <c r="L1445">
        <v>3367</v>
      </c>
      <c r="M1445" t="s">
        <v>27</v>
      </c>
      <c r="N1445" t="s">
        <v>3731</v>
      </c>
      <c r="O1445" t="s">
        <v>3732</v>
      </c>
      <c r="P1445" t="s">
        <v>3733</v>
      </c>
      <c r="Q1445">
        <v>1443</v>
      </c>
      <c r="R1445" t="s">
        <v>96</v>
      </c>
      <c r="S1445" t="s">
        <v>95</v>
      </c>
      <c r="T1445" t="str">
        <f>IF(Transcripts[[#This Row],[List?]]="Y", Transcripts[[#This Row],[RefSeq mRNA ID]]&amp;IF(Transcripts[[#This Row],[Preferred?]]="Y", " (Preferred)", ""), "")</f>
        <v>NM_032638.4</v>
      </c>
      <c r="V1445" s="43" t="s">
        <v>18479</v>
      </c>
      <c r="W1445" s="43" t="e">
        <f t="array" ref="W1445">INDEX(Table6[#Data], MATCH(1, ISNUMBER(SEARCH(Transcripts[[#This Row],[RefSeq mRNA ID]], Table6['#name])), 0), 1)</f>
        <v>#N/A</v>
      </c>
      <c r="X1445" s="43"/>
      <c r="Y1445" s="43"/>
      <c r="Z1445" t="s">
        <v>1183</v>
      </c>
      <c r="AA1445" t="s">
        <v>1184</v>
      </c>
      <c r="AB1445">
        <v>1104</v>
      </c>
      <c r="AC1445" t="s">
        <v>1178</v>
      </c>
      <c r="AD1445" t="s">
        <v>27</v>
      </c>
      <c r="AE1445" t="s">
        <v>10903</v>
      </c>
    </row>
    <row r="1446" spans="8:31" hidden="1" x14ac:dyDescent="0.3">
      <c r="H1446" t="s">
        <v>3726</v>
      </c>
      <c r="I1446" t="s">
        <v>3739</v>
      </c>
      <c r="J1446" t="s">
        <v>3740</v>
      </c>
      <c r="K1446" t="s">
        <v>18884</v>
      </c>
      <c r="L1446">
        <v>1878</v>
      </c>
      <c r="M1446" t="s">
        <v>27</v>
      </c>
      <c r="N1446" t="s">
        <v>3741</v>
      </c>
      <c r="O1446" t="s">
        <v>3737</v>
      </c>
      <c r="P1446" t="s">
        <v>3733</v>
      </c>
      <c r="Q1446">
        <v>1443</v>
      </c>
      <c r="R1446" t="s">
        <v>95</v>
      </c>
      <c r="S1446" t="s">
        <v>95</v>
      </c>
      <c r="T1446" t="str">
        <f>IF(Transcripts[[#This Row],[List?]]="Y", Transcripts[[#This Row],[RefSeq mRNA ID]]&amp;IF(Transcripts[[#This Row],[Preferred?]]="Y", " (Preferred)", ""), "")</f>
        <v>NM_001145661.1 (Preferred)</v>
      </c>
      <c r="V1446" s="43" t="s">
        <v>18479</v>
      </c>
      <c r="W1446" s="43" t="e">
        <f t="array" ref="W1446">INDEX(Table6[#Data], MATCH(1, ISNUMBER(SEARCH(Transcripts[[#This Row],[RefSeq mRNA ID]], Table6['#name])), 0), 1)</f>
        <v>#N/A</v>
      </c>
      <c r="X1446" s="43"/>
      <c r="Y1446" s="43"/>
      <c r="Z1446" t="s">
        <v>3187</v>
      </c>
      <c r="AA1446" t="s">
        <v>3188</v>
      </c>
      <c r="AB1446">
        <v>321</v>
      </c>
      <c r="AC1446" t="s">
        <v>3186</v>
      </c>
      <c r="AD1446" t="s">
        <v>27</v>
      </c>
      <c r="AE1446" t="s">
        <v>10904</v>
      </c>
    </row>
    <row r="1447" spans="8:31" hidden="1" x14ac:dyDescent="0.3">
      <c r="H1447" t="s">
        <v>3726</v>
      </c>
      <c r="I1447" t="s">
        <v>3734</v>
      </c>
      <c r="J1447" t="s">
        <v>3735</v>
      </c>
      <c r="K1447" t="s">
        <v>18885</v>
      </c>
      <c r="L1447">
        <v>2525</v>
      </c>
      <c r="M1447" t="s">
        <v>27</v>
      </c>
      <c r="N1447" t="s">
        <v>3736</v>
      </c>
      <c r="O1447" t="s">
        <v>3737</v>
      </c>
      <c r="P1447" t="s">
        <v>3738</v>
      </c>
      <c r="Q1447">
        <v>1401</v>
      </c>
      <c r="R1447" t="s">
        <v>96</v>
      </c>
      <c r="S1447" t="s">
        <v>95</v>
      </c>
      <c r="T1447" t="str">
        <f>IF(Transcripts[[#This Row],[List?]]="Y", Transcripts[[#This Row],[RefSeq mRNA ID]]&amp;IF(Transcripts[[#This Row],[Preferred?]]="Y", " (Preferred)", ""), "")</f>
        <v>NM_001145662.1</v>
      </c>
      <c r="V1447" s="43" t="s">
        <v>18479</v>
      </c>
      <c r="W1447" s="43" t="e">
        <f t="array" ref="W1447">INDEX(Table6[#Data], MATCH(1, ISNUMBER(SEARCH(Transcripts[[#This Row],[RefSeq mRNA ID]], Table6['#name])), 0), 1)</f>
        <v>#N/A</v>
      </c>
      <c r="X1447" s="43"/>
      <c r="Y1447" s="43"/>
      <c r="Z1447" t="s">
        <v>3192</v>
      </c>
      <c r="AA1447" t="s">
        <v>3193</v>
      </c>
      <c r="AB1447">
        <v>1869</v>
      </c>
      <c r="AC1447" t="s">
        <v>3186</v>
      </c>
      <c r="AD1447" t="s">
        <v>27</v>
      </c>
      <c r="AE1447" t="s">
        <v>10905</v>
      </c>
    </row>
    <row r="1448" spans="8:31" hidden="1" x14ac:dyDescent="0.3">
      <c r="H1448" t="s">
        <v>3726</v>
      </c>
      <c r="I1448" t="s">
        <v>3742</v>
      </c>
      <c r="J1448" t="s">
        <v>3743</v>
      </c>
      <c r="L1448">
        <v>844</v>
      </c>
      <c r="M1448" t="s">
        <v>27</v>
      </c>
      <c r="N1448" t="s">
        <v>3744</v>
      </c>
      <c r="Q1448">
        <v>450</v>
      </c>
      <c r="R1448" t="s">
        <v>96</v>
      </c>
      <c r="S1448" t="s">
        <v>96</v>
      </c>
      <c r="T1448" t="str">
        <f>IF(Transcripts[[#This Row],[List?]]="Y", Transcripts[[#This Row],[RefSeq mRNA ID]]&amp;IF(Transcripts[[#This Row],[Preferred?]]="Y", " (Preferred)", ""), "")</f>
        <v/>
      </c>
      <c r="V1448" s="43" t="s">
        <v>18479</v>
      </c>
      <c r="W1448" s="43" t="e">
        <f t="array" ref="W1448">INDEX(Table6[#Data], MATCH(1, ISNUMBER(SEARCH(Transcripts[[#This Row],[RefSeq mRNA ID]], Table6['#name])), 0), 1)</f>
        <v>#N/A</v>
      </c>
      <c r="X1448" s="43"/>
      <c r="Y1448" s="43"/>
      <c r="Z1448" t="s">
        <v>3190</v>
      </c>
      <c r="AC1448" t="s">
        <v>3186</v>
      </c>
      <c r="AD1448" t="s">
        <v>27</v>
      </c>
      <c r="AE1448" t="s">
        <v>3190</v>
      </c>
    </row>
    <row r="1449" spans="8:31" hidden="1" x14ac:dyDescent="0.3">
      <c r="H1449" t="s">
        <v>3726</v>
      </c>
      <c r="I1449" t="s">
        <v>3745</v>
      </c>
      <c r="J1449" t="s">
        <v>3746</v>
      </c>
      <c r="L1449">
        <v>563</v>
      </c>
      <c r="M1449" t="s">
        <v>27</v>
      </c>
      <c r="N1449" t="s">
        <v>3747</v>
      </c>
      <c r="Q1449">
        <v>24</v>
      </c>
      <c r="R1449" t="s">
        <v>96</v>
      </c>
      <c r="S1449" t="s">
        <v>96</v>
      </c>
      <c r="T1449" t="str">
        <f>IF(Transcripts[[#This Row],[List?]]="Y", Transcripts[[#This Row],[RefSeq mRNA ID]]&amp;IF(Transcripts[[#This Row],[Preferred?]]="Y", " (Preferred)", ""), "")</f>
        <v/>
      </c>
      <c r="V1449" s="43" t="s">
        <v>18479</v>
      </c>
      <c r="W1449" s="43" t="e">
        <f t="array" ref="W1449">INDEX(Table6[#Data], MATCH(1, ISNUMBER(SEARCH(Transcripts[[#This Row],[RefSeq mRNA ID]], Table6['#name])), 0), 1)</f>
        <v>#N/A</v>
      </c>
      <c r="X1449" s="43"/>
      <c r="Y1449" s="43"/>
      <c r="Z1449" t="s">
        <v>3202</v>
      </c>
      <c r="AC1449" t="s">
        <v>3186</v>
      </c>
      <c r="AD1449" t="s">
        <v>27</v>
      </c>
      <c r="AE1449" t="s">
        <v>3202</v>
      </c>
    </row>
    <row r="1450" spans="8:31" hidden="1" x14ac:dyDescent="0.3">
      <c r="H1450" t="s">
        <v>3726</v>
      </c>
      <c r="I1450" t="s">
        <v>3727</v>
      </c>
      <c r="L1450">
        <v>1433</v>
      </c>
      <c r="M1450" t="s">
        <v>193</v>
      </c>
      <c r="N1450" t="s">
        <v>3728</v>
      </c>
      <c r="P1450" t="s">
        <v>98</v>
      </c>
      <c r="Q1450">
        <v>0</v>
      </c>
      <c r="R1450" t="s">
        <v>96</v>
      </c>
      <c r="S1450" t="s">
        <v>96</v>
      </c>
      <c r="T1450" t="str">
        <f>IF(Transcripts[[#This Row],[List?]]="Y", Transcripts[[#This Row],[RefSeq mRNA ID]]&amp;IF(Transcripts[[#This Row],[Preferred?]]="Y", " (Preferred)", ""), "")</f>
        <v/>
      </c>
      <c r="V1450" s="43" t="s">
        <v>18479</v>
      </c>
      <c r="W1450" s="43" t="e">
        <f t="array" ref="W1450">INDEX(Table6[#Data], MATCH(1, ISNUMBER(SEARCH(Transcripts[[#This Row],[RefSeq mRNA ID]], Table6['#name])), 0), 1)</f>
        <v>#N/A</v>
      </c>
      <c r="X1450" s="43"/>
      <c r="Y1450" s="43"/>
      <c r="Z1450" t="s">
        <v>3204</v>
      </c>
      <c r="AC1450" t="s">
        <v>3186</v>
      </c>
      <c r="AD1450" t="s">
        <v>27</v>
      </c>
      <c r="AE1450" t="s">
        <v>3204</v>
      </c>
    </row>
    <row r="1451" spans="8:31" hidden="1" x14ac:dyDescent="0.3">
      <c r="H1451" t="s">
        <v>3748</v>
      </c>
      <c r="I1451" t="s">
        <v>3753</v>
      </c>
      <c r="J1451" t="s">
        <v>3754</v>
      </c>
      <c r="K1451" t="s">
        <v>20338</v>
      </c>
      <c r="L1451">
        <v>3078</v>
      </c>
      <c r="M1451" t="s">
        <v>27</v>
      </c>
      <c r="N1451" t="s">
        <v>3755</v>
      </c>
      <c r="P1451" t="s">
        <v>3756</v>
      </c>
      <c r="Q1451">
        <v>1335</v>
      </c>
      <c r="R1451" t="s">
        <v>96</v>
      </c>
      <c r="S1451" t="s">
        <v>95</v>
      </c>
      <c r="T1451" t="str">
        <f>IF(Transcripts[[#This Row],[List?]]="Y", Transcripts[[#This Row],[RefSeq mRNA ID]]&amp;IF(Transcripts[[#This Row],[Preferred?]]="Y", " (Preferred)", ""), "")</f>
        <v>NM_001002295.2</v>
      </c>
      <c r="V1451" s="43" t="s">
        <v>18480</v>
      </c>
      <c r="W1451" s="43" t="e">
        <f t="array" ref="W1451">INDEX(Table6[#Data], MATCH(1, ISNUMBER(SEARCH(Transcripts[[#This Row],[RefSeq mRNA ID]], Table6['#name])), 0), 1)</f>
        <v>#N/A</v>
      </c>
      <c r="X1451" s="43"/>
      <c r="Y1451" s="43"/>
      <c r="Z1451" t="s">
        <v>3197</v>
      </c>
      <c r="AA1451" t="s">
        <v>3198</v>
      </c>
      <c r="AB1451">
        <v>645</v>
      </c>
      <c r="AC1451" t="s">
        <v>3186</v>
      </c>
      <c r="AD1451" t="s">
        <v>27</v>
      </c>
      <c r="AE1451" t="s">
        <v>10906</v>
      </c>
    </row>
    <row r="1452" spans="8:31" hidden="1" x14ac:dyDescent="0.3">
      <c r="H1452" t="s">
        <v>3748</v>
      </c>
      <c r="I1452" t="s">
        <v>3757</v>
      </c>
      <c r="J1452" t="s">
        <v>3758</v>
      </c>
      <c r="K1452" t="s">
        <v>19458</v>
      </c>
      <c r="L1452">
        <v>2654</v>
      </c>
      <c r="M1452" t="s">
        <v>27</v>
      </c>
      <c r="N1452" t="s">
        <v>3759</v>
      </c>
      <c r="P1452" t="s">
        <v>3760</v>
      </c>
      <c r="Q1452">
        <v>1332</v>
      </c>
      <c r="R1452" t="s">
        <v>96</v>
      </c>
      <c r="S1452" t="s">
        <v>95</v>
      </c>
      <c r="T1452" t="str">
        <f>IF(Transcripts[[#This Row],[List?]]="Y", Transcripts[[#This Row],[RefSeq mRNA ID]]&amp;IF(Transcripts[[#This Row],[Preferred?]]="Y", " (Preferred)", ""), "")</f>
        <v>NM_002051.2</v>
      </c>
      <c r="V1452" s="43" t="s">
        <v>18480</v>
      </c>
      <c r="W1452" s="43" t="e">
        <f t="array" ref="W1452">INDEX(Table6[#Data], MATCH(1, ISNUMBER(SEARCH(Transcripts[[#This Row],[RefSeq mRNA ID]], Table6['#name])), 0), 1)</f>
        <v>#N/A</v>
      </c>
      <c r="X1452" s="43"/>
      <c r="Y1452" s="43"/>
      <c r="Z1452" t="s">
        <v>3206</v>
      </c>
      <c r="AC1452" t="s">
        <v>3186</v>
      </c>
      <c r="AD1452" t="s">
        <v>27</v>
      </c>
      <c r="AE1452" t="s">
        <v>3206</v>
      </c>
    </row>
    <row r="1453" spans="8:31" hidden="1" x14ac:dyDescent="0.3">
      <c r="H1453" t="s">
        <v>3748</v>
      </c>
      <c r="I1453" t="s">
        <v>3749</v>
      </c>
      <c r="L1453">
        <v>895</v>
      </c>
      <c r="M1453" t="s">
        <v>193</v>
      </c>
      <c r="N1453" t="s">
        <v>3750</v>
      </c>
      <c r="Q1453">
        <v>0</v>
      </c>
      <c r="R1453" t="s">
        <v>96</v>
      </c>
      <c r="S1453" t="s">
        <v>96</v>
      </c>
      <c r="T1453" t="str">
        <f>IF(Transcripts[[#This Row],[List?]]="Y", Transcripts[[#This Row],[RefSeq mRNA ID]]&amp;IF(Transcripts[[#This Row],[Preferred?]]="Y", " (Preferred)", ""), "")</f>
        <v/>
      </c>
      <c r="V1453" s="43" t="s">
        <v>18480</v>
      </c>
      <c r="W1453" s="43" t="e">
        <f t="array" ref="W1453">INDEX(Table6[#Data], MATCH(1, ISNUMBER(SEARCH(Transcripts[[#This Row],[RefSeq mRNA ID]], Table6['#name])), 0), 1)</f>
        <v>#N/A</v>
      </c>
      <c r="X1453" s="43"/>
      <c r="Y1453" s="43"/>
      <c r="Z1453" t="s">
        <v>3200</v>
      </c>
      <c r="AC1453" t="s">
        <v>3186</v>
      </c>
      <c r="AD1453" t="s">
        <v>27</v>
      </c>
      <c r="AE1453" t="s">
        <v>3200</v>
      </c>
    </row>
    <row r="1454" spans="8:31" hidden="1" x14ac:dyDescent="0.3">
      <c r="H1454" t="s">
        <v>3748</v>
      </c>
      <c r="I1454" t="s">
        <v>3751</v>
      </c>
      <c r="L1454">
        <v>442</v>
      </c>
      <c r="M1454" t="s">
        <v>193</v>
      </c>
      <c r="N1454" t="s">
        <v>3752</v>
      </c>
      <c r="Q1454">
        <v>0</v>
      </c>
      <c r="R1454" t="s">
        <v>96</v>
      </c>
      <c r="S1454" t="s">
        <v>96</v>
      </c>
      <c r="T1454" t="str">
        <f>IF(Transcripts[[#This Row],[List?]]="Y", Transcripts[[#This Row],[RefSeq mRNA ID]]&amp;IF(Transcripts[[#This Row],[Preferred?]]="Y", " (Preferred)", ""), "")</f>
        <v/>
      </c>
      <c r="V1454" s="43" t="s">
        <v>18480</v>
      </c>
      <c r="W1454" s="43" t="e">
        <f t="array" ref="W1454">INDEX(Table6[#Data], MATCH(1, ISNUMBER(SEARCH(Transcripts[[#This Row],[RefSeq mRNA ID]], Table6['#name])), 0), 1)</f>
        <v>#N/A</v>
      </c>
      <c r="X1454" s="43"/>
      <c r="Y1454" s="43"/>
      <c r="Z1454" t="s">
        <v>9503</v>
      </c>
      <c r="AA1454" t="s">
        <v>9504</v>
      </c>
      <c r="AB1454">
        <v>3147</v>
      </c>
      <c r="AC1454" t="s">
        <v>9500</v>
      </c>
      <c r="AD1454" t="s">
        <v>27</v>
      </c>
      <c r="AE1454" t="s">
        <v>10907</v>
      </c>
    </row>
    <row r="1455" spans="8:31" hidden="1" x14ac:dyDescent="0.3">
      <c r="H1455" t="s">
        <v>3761</v>
      </c>
      <c r="I1455" t="s">
        <v>3762</v>
      </c>
      <c r="J1455" t="s">
        <v>3763</v>
      </c>
      <c r="K1455" t="s">
        <v>20339</v>
      </c>
      <c r="L1455">
        <v>6367</v>
      </c>
      <c r="M1455" t="s">
        <v>27</v>
      </c>
      <c r="N1455" t="s">
        <v>3764</v>
      </c>
      <c r="P1455" t="s">
        <v>3765</v>
      </c>
      <c r="Q1455">
        <v>2727</v>
      </c>
      <c r="R1455" t="s">
        <v>95</v>
      </c>
      <c r="S1455" t="s">
        <v>95</v>
      </c>
      <c r="T1455" t="str">
        <f>IF(Transcripts[[#This Row],[List?]]="Y", Transcripts[[#This Row],[RefSeq mRNA ID]]&amp;IF(Transcripts[[#This Row],[Preferred?]]="Y", " (Preferred)", ""), "")</f>
        <v>NM_001130009.3 (Preferred)</v>
      </c>
      <c r="V1455" s="43" t="s">
        <v>18481</v>
      </c>
      <c r="W1455" s="43" t="e">
        <f t="array" ref="W1455">INDEX(Table6[#Data], MATCH(1, ISNUMBER(SEARCH(Transcripts[[#This Row],[RefSeq mRNA ID]], Table6['#name])), 0), 1)</f>
        <v>#N/A</v>
      </c>
      <c r="X1455" s="43"/>
      <c r="Y1455" s="43"/>
      <c r="Z1455" t="s">
        <v>9513</v>
      </c>
      <c r="AA1455" t="s">
        <v>9514</v>
      </c>
      <c r="AB1455">
        <v>450</v>
      </c>
      <c r="AC1455" t="s">
        <v>9500</v>
      </c>
      <c r="AD1455" t="s">
        <v>27</v>
      </c>
      <c r="AE1455" t="s">
        <v>10908</v>
      </c>
    </row>
    <row r="1456" spans="8:31" hidden="1" x14ac:dyDescent="0.3">
      <c r="H1456" t="s">
        <v>3761</v>
      </c>
      <c r="I1456" t="s">
        <v>3766</v>
      </c>
      <c r="J1456" t="s">
        <v>3767</v>
      </c>
      <c r="K1456" t="s">
        <v>19460</v>
      </c>
      <c r="L1456">
        <v>5722</v>
      </c>
      <c r="M1456" t="s">
        <v>27</v>
      </c>
      <c r="N1456" t="s">
        <v>3768</v>
      </c>
      <c r="P1456" t="s">
        <v>3765</v>
      </c>
      <c r="Q1456">
        <v>2727</v>
      </c>
      <c r="R1456" t="s">
        <v>96</v>
      </c>
      <c r="S1456" t="s">
        <v>95</v>
      </c>
      <c r="T1456" t="str">
        <f>IF(Transcripts[[#This Row],[List?]]="Y", Transcripts[[#This Row],[RefSeq mRNA ID]]&amp;IF(Transcripts[[#This Row],[Preferred?]]="Y", " (Preferred)", ""), "")</f>
        <v>NM_182625.4</v>
      </c>
      <c r="V1456" s="43" t="s">
        <v>18481</v>
      </c>
      <c r="W1456" s="43" t="e">
        <f t="array" ref="W1456">INDEX(Table6[#Data], MATCH(1, ISNUMBER(SEARCH(Transcripts[[#This Row],[RefSeq mRNA ID]], Table6['#name])), 0), 1)</f>
        <v>#N/A</v>
      </c>
      <c r="X1456" s="43"/>
      <c r="Y1456" s="43"/>
      <c r="Z1456" t="s">
        <v>9510</v>
      </c>
      <c r="AA1456" t="s">
        <v>9511</v>
      </c>
      <c r="AB1456">
        <v>285</v>
      </c>
      <c r="AC1456" t="s">
        <v>9500</v>
      </c>
      <c r="AD1456" t="s">
        <v>27</v>
      </c>
      <c r="AE1456" t="s">
        <v>10909</v>
      </c>
    </row>
    <row r="1457" spans="8:31" hidden="1" x14ac:dyDescent="0.3">
      <c r="H1457" t="s">
        <v>3761</v>
      </c>
      <c r="I1457" t="s">
        <v>3769</v>
      </c>
      <c r="J1457" t="s">
        <v>3770</v>
      </c>
      <c r="L1457">
        <v>871</v>
      </c>
      <c r="M1457" t="s">
        <v>27</v>
      </c>
      <c r="N1457" t="s">
        <v>3771</v>
      </c>
      <c r="Q1457">
        <v>871</v>
      </c>
      <c r="R1457" t="s">
        <v>96</v>
      </c>
      <c r="S1457" t="s">
        <v>96</v>
      </c>
      <c r="T1457" t="str">
        <f>IF(Transcripts[[#This Row],[List?]]="Y", Transcripts[[#This Row],[RefSeq mRNA ID]]&amp;IF(Transcripts[[#This Row],[Preferred?]]="Y", " (Preferred)", ""), "")</f>
        <v/>
      </c>
      <c r="V1457" s="43" t="s">
        <v>18481</v>
      </c>
      <c r="W1457" s="43" t="e">
        <f t="array" ref="W1457">INDEX(Table6[#Data], MATCH(1, ISNUMBER(SEARCH(Transcripts[[#This Row],[RefSeq mRNA ID]], Table6['#name])), 0), 1)</f>
        <v>#N/A</v>
      </c>
      <c r="X1457" s="43"/>
      <c r="Y1457" s="43"/>
      <c r="Z1457" t="s">
        <v>9501</v>
      </c>
      <c r="AC1457" t="s">
        <v>9500</v>
      </c>
      <c r="AD1457" t="s">
        <v>27</v>
      </c>
      <c r="AE1457" t="s">
        <v>9501</v>
      </c>
    </row>
    <row r="1458" spans="8:31" hidden="1" x14ac:dyDescent="0.3">
      <c r="H1458" t="s">
        <v>3761</v>
      </c>
      <c r="I1458" t="s">
        <v>3772</v>
      </c>
      <c r="J1458" t="s">
        <v>3773</v>
      </c>
      <c r="L1458">
        <v>593</v>
      </c>
      <c r="M1458" t="s">
        <v>27</v>
      </c>
      <c r="N1458" t="s">
        <v>3774</v>
      </c>
      <c r="Q1458">
        <v>379</v>
      </c>
      <c r="R1458" t="s">
        <v>96</v>
      </c>
      <c r="S1458" t="s">
        <v>96</v>
      </c>
      <c r="T1458" t="str">
        <f>IF(Transcripts[[#This Row],[List?]]="Y", Transcripts[[#This Row],[RefSeq mRNA ID]]&amp;IF(Transcripts[[#This Row],[Preferred?]]="Y", " (Preferred)", ""), "")</f>
        <v/>
      </c>
      <c r="V1458" s="43" t="s">
        <v>18481</v>
      </c>
      <c r="W1458" s="43" t="e">
        <f t="array" ref="W1458">INDEX(Table6[#Data], MATCH(1, ISNUMBER(SEARCH(Transcripts[[#This Row],[RefSeq mRNA ID]], Table6['#name])), 0), 1)</f>
        <v>#N/A</v>
      </c>
      <c r="X1458" s="43"/>
      <c r="Y1458" s="43"/>
      <c r="Z1458" t="s">
        <v>9507</v>
      </c>
      <c r="AA1458" t="s">
        <v>9508</v>
      </c>
      <c r="AB1458">
        <v>3147</v>
      </c>
      <c r="AC1458" t="s">
        <v>9500</v>
      </c>
      <c r="AD1458" t="s">
        <v>27</v>
      </c>
      <c r="AE1458" t="s">
        <v>10910</v>
      </c>
    </row>
    <row r="1459" spans="8:31" hidden="1" x14ac:dyDescent="0.3">
      <c r="H1459" t="s">
        <v>3761</v>
      </c>
      <c r="I1459" t="s">
        <v>3775</v>
      </c>
      <c r="J1459" t="s">
        <v>3776</v>
      </c>
      <c r="L1459">
        <v>498</v>
      </c>
      <c r="M1459" t="s">
        <v>27</v>
      </c>
      <c r="N1459" t="s">
        <v>3777</v>
      </c>
      <c r="Q1459">
        <v>280</v>
      </c>
      <c r="R1459" t="s">
        <v>96</v>
      </c>
      <c r="S1459" t="s">
        <v>96</v>
      </c>
      <c r="T1459" t="str">
        <f>IF(Transcripts[[#This Row],[List?]]="Y", Transcripts[[#This Row],[RefSeq mRNA ID]]&amp;IF(Transcripts[[#This Row],[Preferred?]]="Y", " (Preferred)", ""), "")</f>
        <v/>
      </c>
      <c r="V1459" s="43" t="s">
        <v>18481</v>
      </c>
      <c r="W1459" s="43" t="e">
        <f t="array" ref="W1459">INDEX(Table6[#Data], MATCH(1, ISNUMBER(SEARCH(Transcripts[[#This Row],[RefSeq mRNA ID]], Table6['#name])), 0), 1)</f>
        <v>#N/A</v>
      </c>
      <c r="X1459" s="43"/>
      <c r="Y1459" s="43"/>
      <c r="Z1459" t="s">
        <v>9191</v>
      </c>
      <c r="AC1459" t="s">
        <v>9164</v>
      </c>
      <c r="AD1459" t="s">
        <v>27</v>
      </c>
      <c r="AE1459" t="s">
        <v>9191</v>
      </c>
    </row>
    <row r="1460" spans="8:31" hidden="1" x14ac:dyDescent="0.3">
      <c r="H1460" t="s">
        <v>3761</v>
      </c>
      <c r="I1460" t="s">
        <v>3778</v>
      </c>
      <c r="L1460">
        <v>457</v>
      </c>
      <c r="M1460" t="s">
        <v>210</v>
      </c>
      <c r="N1460" t="s">
        <v>3779</v>
      </c>
      <c r="Q1460">
        <v>0</v>
      </c>
      <c r="R1460" t="s">
        <v>96</v>
      </c>
      <c r="S1460" t="s">
        <v>96</v>
      </c>
      <c r="T1460" t="str">
        <f>IF(Transcripts[[#This Row],[List?]]="Y", Transcripts[[#This Row],[RefSeq mRNA ID]]&amp;IF(Transcripts[[#This Row],[Preferred?]]="Y", " (Preferred)", ""), "")</f>
        <v/>
      </c>
      <c r="V1460" s="43" t="s">
        <v>18481</v>
      </c>
      <c r="W1460" s="43" t="e">
        <f t="array" ref="W1460">INDEX(Table6[#Data], MATCH(1, ISNUMBER(SEARCH(Transcripts[[#This Row],[RefSeq mRNA ID]], Table6['#name])), 0), 1)</f>
        <v>#N/A</v>
      </c>
      <c r="X1460" s="43"/>
      <c r="Y1460" s="43"/>
      <c r="Z1460" t="s">
        <v>9189</v>
      </c>
      <c r="AC1460" t="s">
        <v>9164</v>
      </c>
      <c r="AD1460" t="s">
        <v>27</v>
      </c>
      <c r="AE1460" t="s">
        <v>9189</v>
      </c>
    </row>
    <row r="1461" spans="8:31" hidden="1" x14ac:dyDescent="0.3">
      <c r="H1461" t="s">
        <v>3761</v>
      </c>
      <c r="I1461" t="s">
        <v>3780</v>
      </c>
      <c r="L1461">
        <v>435</v>
      </c>
      <c r="M1461" t="s">
        <v>210</v>
      </c>
      <c r="N1461" t="s">
        <v>3781</v>
      </c>
      <c r="Q1461">
        <v>0</v>
      </c>
      <c r="R1461" t="s">
        <v>96</v>
      </c>
      <c r="S1461" t="s">
        <v>96</v>
      </c>
      <c r="T1461" t="str">
        <f>IF(Transcripts[[#This Row],[List?]]="Y", Transcripts[[#This Row],[RefSeq mRNA ID]]&amp;IF(Transcripts[[#This Row],[Preferred?]]="Y", " (Preferred)", ""), "")</f>
        <v/>
      </c>
      <c r="V1461" s="43" t="s">
        <v>18481</v>
      </c>
      <c r="W1461" s="43" t="e">
        <f t="array" ref="W1461">INDEX(Table6[#Data], MATCH(1, ISNUMBER(SEARCH(Transcripts[[#This Row],[RefSeq mRNA ID]], Table6['#name])), 0), 1)</f>
        <v>#N/A</v>
      </c>
      <c r="X1461" s="43"/>
      <c r="Y1461" s="43"/>
      <c r="Z1461" t="s">
        <v>9170</v>
      </c>
      <c r="AA1461" t="s">
        <v>9171</v>
      </c>
      <c r="AB1461">
        <v>504</v>
      </c>
      <c r="AC1461" t="s">
        <v>9164</v>
      </c>
      <c r="AD1461" t="s">
        <v>27</v>
      </c>
      <c r="AE1461" t="s">
        <v>10911</v>
      </c>
    </row>
    <row r="1462" spans="8:31" hidden="1" x14ac:dyDescent="0.3">
      <c r="H1462" t="s">
        <v>155</v>
      </c>
      <c r="I1462" t="s">
        <v>3782</v>
      </c>
      <c r="J1462" t="s">
        <v>3783</v>
      </c>
      <c r="K1462" t="s">
        <v>18858</v>
      </c>
      <c r="L1462">
        <v>2217</v>
      </c>
      <c r="M1462" t="s">
        <v>27</v>
      </c>
      <c r="N1462" t="s">
        <v>3784</v>
      </c>
      <c r="P1462" t="s">
        <v>3785</v>
      </c>
      <c r="Q1462">
        <v>813</v>
      </c>
      <c r="R1462" t="s">
        <v>95</v>
      </c>
      <c r="S1462" t="s">
        <v>95</v>
      </c>
      <c r="T1462" t="str">
        <f>IF(Transcripts[[#This Row],[List?]]="Y", Transcripts[[#This Row],[RefSeq mRNA ID]]&amp;IF(Transcripts[[#This Row],[Preferred?]]="Y", " (Preferred)", ""), "")</f>
        <v>NM_024009.2 (Preferred)</v>
      </c>
      <c r="V1462" s="43" t="s">
        <v>18482</v>
      </c>
      <c r="W1462" s="43" t="e">
        <f t="array" ref="W1462">INDEX(Table6[#Data], MATCH(1, ISNUMBER(SEARCH(Transcripts[[#This Row],[RefSeq mRNA ID]], Table6['#name])), 0), 1)</f>
        <v>#N/A</v>
      </c>
      <c r="X1462" s="43"/>
      <c r="Y1462" s="43"/>
      <c r="Z1462" t="s">
        <v>9165</v>
      </c>
      <c r="AA1462" t="s">
        <v>9166</v>
      </c>
      <c r="AB1462">
        <v>228</v>
      </c>
      <c r="AC1462" t="s">
        <v>9164</v>
      </c>
      <c r="AD1462" t="s">
        <v>27</v>
      </c>
      <c r="AE1462" t="s">
        <v>10912</v>
      </c>
    </row>
    <row r="1463" spans="8:31" hidden="1" x14ac:dyDescent="0.3">
      <c r="H1463" t="s">
        <v>155</v>
      </c>
      <c r="I1463" t="s">
        <v>3786</v>
      </c>
      <c r="J1463" t="s">
        <v>3787</v>
      </c>
      <c r="K1463" t="s">
        <v>18860</v>
      </c>
      <c r="L1463">
        <v>1797</v>
      </c>
      <c r="M1463" t="s">
        <v>27</v>
      </c>
      <c r="N1463" t="s">
        <v>3788</v>
      </c>
      <c r="P1463" t="s">
        <v>3785</v>
      </c>
      <c r="Q1463">
        <v>813</v>
      </c>
      <c r="R1463" t="s">
        <v>96</v>
      </c>
      <c r="S1463" t="s">
        <v>95</v>
      </c>
      <c r="T1463" t="str">
        <f>IF(Transcripts[[#This Row],[List?]]="Y", Transcripts[[#This Row],[RefSeq mRNA ID]]&amp;IF(Transcripts[[#This Row],[Preferred?]]="Y", " (Preferred)", ""), "")</f>
        <v>NM_001005752.1</v>
      </c>
      <c r="V1463" s="43" t="s">
        <v>18482</v>
      </c>
      <c r="W1463" s="43" t="e">
        <f t="array" ref="W1463">INDEX(Table6[#Data], MATCH(1, ISNUMBER(SEARCH(Transcripts[[#This Row],[RefSeq mRNA ID]], Table6['#name])), 0), 1)</f>
        <v>#N/A</v>
      </c>
      <c r="X1463" s="43"/>
      <c r="Y1463" s="43"/>
      <c r="Z1463" t="s">
        <v>9185</v>
      </c>
      <c r="AC1463" t="s">
        <v>9164</v>
      </c>
      <c r="AD1463" t="s">
        <v>27</v>
      </c>
      <c r="AE1463" t="s">
        <v>9185</v>
      </c>
    </row>
    <row r="1464" spans="8:31" hidden="1" x14ac:dyDescent="0.3">
      <c r="H1464" t="s">
        <v>3789</v>
      </c>
      <c r="I1464" t="s">
        <v>3796</v>
      </c>
      <c r="J1464" t="s">
        <v>3797</v>
      </c>
      <c r="K1464" t="s">
        <v>20341</v>
      </c>
      <c r="L1464">
        <v>4147</v>
      </c>
      <c r="M1464" t="s">
        <v>27</v>
      </c>
      <c r="N1464" t="s">
        <v>3798</v>
      </c>
      <c r="P1464" t="s">
        <v>3799</v>
      </c>
      <c r="Q1464">
        <v>1080</v>
      </c>
      <c r="R1464" t="s">
        <v>95</v>
      </c>
      <c r="S1464" t="s">
        <v>95</v>
      </c>
      <c r="T1464" t="str">
        <f>IF(Transcripts[[#This Row],[List?]]="Y", Transcripts[[#This Row],[RefSeq mRNA ID]]&amp;IF(Transcripts[[#This Row],[Preferred?]]="Y", " (Preferred)", ""), "")</f>
        <v>NM_002067.5 (Preferred)</v>
      </c>
      <c r="V1464" s="43" t="s">
        <v>18483</v>
      </c>
      <c r="W1464" s="43" t="e">
        <f t="array" ref="W1464">INDEX(Table6[#Data], MATCH(1, ISNUMBER(SEARCH(Transcripts[[#This Row],[RefSeq mRNA ID]], Table6['#name])), 0), 1)</f>
        <v>#N/A</v>
      </c>
      <c r="X1464" s="43"/>
      <c r="Y1464" s="43"/>
      <c r="Z1464" t="s">
        <v>9181</v>
      </c>
      <c r="AA1464" t="s">
        <v>9182</v>
      </c>
      <c r="AB1464">
        <v>723</v>
      </c>
      <c r="AC1464" t="s">
        <v>9164</v>
      </c>
      <c r="AD1464" t="s">
        <v>27</v>
      </c>
      <c r="AE1464" t="s">
        <v>10913</v>
      </c>
    </row>
    <row r="1465" spans="8:31" hidden="1" x14ac:dyDescent="0.3">
      <c r="H1465" t="s">
        <v>3789</v>
      </c>
      <c r="I1465" t="s">
        <v>3800</v>
      </c>
      <c r="J1465" t="s">
        <v>3801</v>
      </c>
      <c r="L1465">
        <v>733</v>
      </c>
      <c r="M1465" t="s">
        <v>27</v>
      </c>
      <c r="N1465" t="s">
        <v>3802</v>
      </c>
      <c r="Q1465">
        <v>710</v>
      </c>
      <c r="R1465" t="s">
        <v>96</v>
      </c>
      <c r="S1465" t="s">
        <v>96</v>
      </c>
      <c r="T1465" t="str">
        <f>IF(Transcripts[[#This Row],[List?]]="Y", Transcripts[[#This Row],[RefSeq mRNA ID]]&amp;IF(Transcripts[[#This Row],[Preferred?]]="Y", " (Preferred)", ""), "")</f>
        <v/>
      </c>
      <c r="V1465" s="43" t="s">
        <v>18483</v>
      </c>
      <c r="W1465" s="43" t="e">
        <f t="array" ref="W1465">INDEX(Table6[#Data], MATCH(1, ISNUMBER(SEARCH(Transcripts[[#This Row],[RefSeq mRNA ID]], Table6['#name])), 0), 1)</f>
        <v>#N/A</v>
      </c>
      <c r="X1465" s="43"/>
      <c r="Y1465" s="43"/>
      <c r="Z1465" t="s">
        <v>9177</v>
      </c>
      <c r="AA1465" t="s">
        <v>9178</v>
      </c>
      <c r="AB1465">
        <v>723</v>
      </c>
      <c r="AC1465" t="s">
        <v>9164</v>
      </c>
      <c r="AD1465" t="s">
        <v>27</v>
      </c>
      <c r="AE1465" t="s">
        <v>10914</v>
      </c>
    </row>
    <row r="1466" spans="8:31" hidden="1" x14ac:dyDescent="0.3">
      <c r="H1466" t="s">
        <v>3789</v>
      </c>
      <c r="I1466" t="s">
        <v>3790</v>
      </c>
      <c r="L1466">
        <v>739</v>
      </c>
      <c r="M1466" t="s">
        <v>193</v>
      </c>
      <c r="N1466" t="s">
        <v>3791</v>
      </c>
      <c r="Q1466">
        <v>0</v>
      </c>
      <c r="R1466" t="s">
        <v>96</v>
      </c>
      <c r="S1466" t="s">
        <v>96</v>
      </c>
      <c r="T1466" t="str">
        <f>IF(Transcripts[[#This Row],[List?]]="Y", Transcripts[[#This Row],[RefSeq mRNA ID]]&amp;IF(Transcripts[[#This Row],[Preferred?]]="Y", " (Preferred)", ""), "")</f>
        <v/>
      </c>
      <c r="V1466" s="43" t="s">
        <v>18483</v>
      </c>
      <c r="W1466" s="43" t="e">
        <f t="array" ref="W1466">INDEX(Table6[#Data], MATCH(1, ISNUMBER(SEARCH(Transcripts[[#This Row],[RefSeq mRNA ID]], Table6['#name])), 0), 1)</f>
        <v>#N/A</v>
      </c>
      <c r="X1466" s="43"/>
      <c r="Y1466" s="43"/>
      <c r="Z1466" t="s">
        <v>9168</v>
      </c>
      <c r="AC1466" t="s">
        <v>9164</v>
      </c>
      <c r="AD1466" t="s">
        <v>27</v>
      </c>
      <c r="AE1466" t="s">
        <v>9168</v>
      </c>
    </row>
    <row r="1467" spans="8:31" hidden="1" x14ac:dyDescent="0.3">
      <c r="H1467" t="s">
        <v>3789</v>
      </c>
      <c r="I1467" t="s">
        <v>3792</v>
      </c>
      <c r="L1467">
        <v>354</v>
      </c>
      <c r="M1467" t="s">
        <v>193</v>
      </c>
      <c r="N1467" t="s">
        <v>3793</v>
      </c>
      <c r="Q1467">
        <v>0</v>
      </c>
      <c r="R1467" t="s">
        <v>96</v>
      </c>
      <c r="S1467" t="s">
        <v>96</v>
      </c>
      <c r="T1467" t="str">
        <f>IF(Transcripts[[#This Row],[List?]]="Y", Transcripts[[#This Row],[RefSeq mRNA ID]]&amp;IF(Transcripts[[#This Row],[Preferred?]]="Y", " (Preferred)", ""), "")</f>
        <v/>
      </c>
      <c r="V1467" s="43" t="s">
        <v>18483</v>
      </c>
      <c r="W1467" s="43" t="e">
        <f t="array" ref="W1467">INDEX(Table6[#Data], MATCH(1, ISNUMBER(SEARCH(Transcripts[[#This Row],[RefSeq mRNA ID]], Table6['#name])), 0), 1)</f>
        <v>#N/A</v>
      </c>
      <c r="X1467" s="43"/>
      <c r="Y1467" s="43"/>
      <c r="Z1467" t="s">
        <v>9195</v>
      </c>
      <c r="AC1467" t="s">
        <v>9164</v>
      </c>
      <c r="AD1467" t="s">
        <v>27</v>
      </c>
      <c r="AE1467" t="s">
        <v>9195</v>
      </c>
    </row>
    <row r="1468" spans="8:31" hidden="1" x14ac:dyDescent="0.3">
      <c r="H1468" t="s">
        <v>3789</v>
      </c>
      <c r="I1468" t="s">
        <v>3794</v>
      </c>
      <c r="L1468">
        <v>295</v>
      </c>
      <c r="M1468" t="s">
        <v>193</v>
      </c>
      <c r="N1468" t="s">
        <v>3795</v>
      </c>
      <c r="Q1468">
        <v>0</v>
      </c>
      <c r="R1468" t="s">
        <v>96</v>
      </c>
      <c r="S1468" t="s">
        <v>96</v>
      </c>
      <c r="T1468" t="str">
        <f>IF(Transcripts[[#This Row],[List?]]="Y", Transcripts[[#This Row],[RefSeq mRNA ID]]&amp;IF(Transcripts[[#This Row],[Preferred?]]="Y", " (Preferred)", ""), "")</f>
        <v/>
      </c>
      <c r="V1468" s="43" t="s">
        <v>18483</v>
      </c>
      <c r="W1468" s="43" t="e">
        <f t="array" ref="W1468">INDEX(Table6[#Data], MATCH(1, ISNUMBER(SEARCH(Transcripts[[#This Row],[RefSeq mRNA ID]], Table6['#name])), 0), 1)</f>
        <v>#N/A</v>
      </c>
      <c r="X1468" s="43"/>
      <c r="Y1468" s="43"/>
      <c r="Z1468" t="s">
        <v>9187</v>
      </c>
      <c r="AC1468" t="s">
        <v>9164</v>
      </c>
      <c r="AD1468" t="s">
        <v>27</v>
      </c>
      <c r="AE1468" t="s">
        <v>9187</v>
      </c>
    </row>
    <row r="1469" spans="8:31" hidden="1" x14ac:dyDescent="0.3">
      <c r="H1469" t="s">
        <v>3789</v>
      </c>
      <c r="I1469" t="s">
        <v>3803</v>
      </c>
      <c r="L1469">
        <v>2676</v>
      </c>
      <c r="M1469" t="s">
        <v>210</v>
      </c>
      <c r="N1469" t="s">
        <v>3804</v>
      </c>
      <c r="Q1469">
        <v>0</v>
      </c>
      <c r="R1469" t="s">
        <v>96</v>
      </c>
      <c r="S1469" t="s">
        <v>96</v>
      </c>
      <c r="T1469" t="str">
        <f>IF(Transcripts[[#This Row],[List?]]="Y", Transcripts[[#This Row],[RefSeq mRNA ID]]&amp;IF(Transcripts[[#This Row],[Preferred?]]="Y", " (Preferred)", ""), "")</f>
        <v/>
      </c>
      <c r="V1469" s="43" t="s">
        <v>18483</v>
      </c>
      <c r="W1469" s="43" t="e">
        <f t="array" ref="W1469">INDEX(Table6[#Data], MATCH(1, ISNUMBER(SEARCH(Transcripts[[#This Row],[RefSeq mRNA ID]], Table6['#name])), 0), 1)</f>
        <v>#N/A</v>
      </c>
      <c r="X1469" s="43"/>
      <c r="Y1469" s="43"/>
      <c r="Z1469" t="s">
        <v>9193</v>
      </c>
      <c r="AC1469" t="s">
        <v>9164</v>
      </c>
      <c r="AD1469" t="s">
        <v>27</v>
      </c>
      <c r="AE1469" t="s">
        <v>9193</v>
      </c>
    </row>
    <row r="1470" spans="8:31" hidden="1" x14ac:dyDescent="0.3">
      <c r="H1470" t="s">
        <v>3789</v>
      </c>
      <c r="I1470" t="s">
        <v>3805</v>
      </c>
      <c r="L1470">
        <v>389</v>
      </c>
      <c r="M1470" t="s">
        <v>210</v>
      </c>
      <c r="N1470" t="s">
        <v>3806</v>
      </c>
      <c r="Q1470">
        <v>0</v>
      </c>
      <c r="R1470" t="s">
        <v>96</v>
      </c>
      <c r="S1470" t="s">
        <v>96</v>
      </c>
      <c r="T1470" t="str">
        <f>IF(Transcripts[[#This Row],[List?]]="Y", Transcripts[[#This Row],[RefSeq mRNA ID]]&amp;IF(Transcripts[[#This Row],[Preferred?]]="Y", " (Preferred)", ""), "")</f>
        <v/>
      </c>
      <c r="V1470" s="43" t="s">
        <v>18483</v>
      </c>
      <c r="W1470" s="43" t="e">
        <f t="array" ref="W1470">INDEX(Table6[#Data], MATCH(1, ISNUMBER(SEARCH(Transcripts[[#This Row],[RefSeq mRNA ID]], Table6['#name])), 0), 1)</f>
        <v>#N/A</v>
      </c>
      <c r="X1470" s="43"/>
      <c r="Y1470" s="43"/>
      <c r="Z1470" t="s">
        <v>9174</v>
      </c>
      <c r="AA1470" t="s">
        <v>9175</v>
      </c>
      <c r="AB1470">
        <v>504</v>
      </c>
      <c r="AC1470" t="s">
        <v>9164</v>
      </c>
      <c r="AD1470" t="s">
        <v>27</v>
      </c>
      <c r="AE1470" t="s">
        <v>10915</v>
      </c>
    </row>
    <row r="1471" spans="8:31" hidden="1" x14ac:dyDescent="0.3">
      <c r="H1471" t="s">
        <v>3807</v>
      </c>
      <c r="I1471" t="s">
        <v>3808</v>
      </c>
      <c r="J1471" t="s">
        <v>3809</v>
      </c>
      <c r="K1471" t="s">
        <v>19462</v>
      </c>
      <c r="L1471">
        <v>6539</v>
      </c>
      <c r="M1471" t="s">
        <v>27</v>
      </c>
      <c r="N1471" t="s">
        <v>3810</v>
      </c>
      <c r="P1471" t="s">
        <v>3811</v>
      </c>
      <c r="Q1471">
        <v>1080</v>
      </c>
      <c r="R1471" t="s">
        <v>95</v>
      </c>
      <c r="S1471" t="s">
        <v>95</v>
      </c>
      <c r="T1471" t="str">
        <f>IF(Transcripts[[#This Row],[List?]]="Y", Transcripts[[#This Row],[RefSeq mRNA ID]]&amp;IF(Transcripts[[#This Row],[Preferred?]]="Y", " (Preferred)", ""), "")</f>
        <v>NM_002072.4 (Preferred)</v>
      </c>
      <c r="V1471" s="43" t="s">
        <v>18484</v>
      </c>
      <c r="W1471" s="43" t="e">
        <f t="array" ref="W1471">INDEX(Table6[#Data], MATCH(1, ISNUMBER(SEARCH(Transcripts[[#This Row],[RefSeq mRNA ID]], Table6['#name])), 0), 1)</f>
        <v>#N/A</v>
      </c>
      <c r="X1471" s="43"/>
      <c r="Y1471" s="43"/>
      <c r="Z1471" t="s">
        <v>4020</v>
      </c>
      <c r="AA1471" t="s">
        <v>4021</v>
      </c>
      <c r="AB1471">
        <v>2187</v>
      </c>
      <c r="AC1471" t="s">
        <v>4019</v>
      </c>
      <c r="AD1471" t="s">
        <v>27</v>
      </c>
      <c r="AE1471" t="s">
        <v>10916</v>
      </c>
    </row>
    <row r="1472" spans="8:31" hidden="1" x14ac:dyDescent="0.3">
      <c r="H1472" t="s">
        <v>3807</v>
      </c>
      <c r="I1472" t="s">
        <v>3815</v>
      </c>
      <c r="J1472" t="s">
        <v>3816</v>
      </c>
      <c r="L1472">
        <v>551</v>
      </c>
      <c r="M1472" t="s">
        <v>27</v>
      </c>
      <c r="N1472" t="s">
        <v>3817</v>
      </c>
      <c r="Q1472">
        <v>510</v>
      </c>
      <c r="R1472" t="s">
        <v>96</v>
      </c>
      <c r="S1472" t="s">
        <v>96</v>
      </c>
      <c r="T1472" t="str">
        <f>IF(Transcripts[[#This Row],[List?]]="Y", Transcripts[[#This Row],[RefSeq mRNA ID]]&amp;IF(Transcripts[[#This Row],[Preferred?]]="Y", " (Preferred)", ""), "")</f>
        <v/>
      </c>
      <c r="V1472" s="43" t="s">
        <v>18484</v>
      </c>
      <c r="W1472" s="43" t="e">
        <f t="array" ref="W1472">INDEX(Table6[#Data], MATCH(1, ISNUMBER(SEARCH(Transcripts[[#This Row],[RefSeq mRNA ID]], Table6['#name])), 0), 1)</f>
        <v>#N/A</v>
      </c>
      <c r="X1472" s="43"/>
      <c r="Y1472" s="43"/>
      <c r="Z1472" t="s">
        <v>4024</v>
      </c>
      <c r="AA1472" t="s">
        <v>4025</v>
      </c>
      <c r="AB1472">
        <v>2172</v>
      </c>
      <c r="AC1472" t="s">
        <v>4019</v>
      </c>
      <c r="AD1472" t="s">
        <v>27</v>
      </c>
      <c r="AE1472" t="s">
        <v>10917</v>
      </c>
    </row>
    <row r="1473" spans="8:31" hidden="1" x14ac:dyDescent="0.3">
      <c r="H1473" t="s">
        <v>3807</v>
      </c>
      <c r="I1473" t="s">
        <v>3812</v>
      </c>
      <c r="J1473" t="s">
        <v>3813</v>
      </c>
      <c r="L1473">
        <v>1273</v>
      </c>
      <c r="M1473" t="s">
        <v>27</v>
      </c>
      <c r="N1473" t="s">
        <v>3814</v>
      </c>
      <c r="Q1473">
        <v>474</v>
      </c>
      <c r="R1473" t="s">
        <v>96</v>
      </c>
      <c r="S1473" t="s">
        <v>96</v>
      </c>
      <c r="T1473" t="str">
        <f>IF(Transcripts[[#This Row],[List?]]="Y", Transcripts[[#This Row],[RefSeq mRNA ID]]&amp;IF(Transcripts[[#This Row],[Preferred?]]="Y", " (Preferred)", ""), "")</f>
        <v/>
      </c>
      <c r="V1473" s="43" t="s">
        <v>18484</v>
      </c>
      <c r="W1473" s="43" t="e">
        <f t="array" ref="W1473">INDEX(Table6[#Data], MATCH(1, ISNUMBER(SEARCH(Transcripts[[#This Row],[RefSeq mRNA ID]], Table6['#name])), 0), 1)</f>
        <v>#N/A</v>
      </c>
      <c r="X1473" s="43"/>
      <c r="Y1473" s="43"/>
      <c r="Z1473" t="s">
        <v>4035</v>
      </c>
      <c r="AA1473" t="s">
        <v>4036</v>
      </c>
      <c r="AB1473">
        <v>873</v>
      </c>
      <c r="AC1473" t="s">
        <v>4019</v>
      </c>
      <c r="AD1473" t="s">
        <v>27</v>
      </c>
      <c r="AE1473" t="s">
        <v>10918</v>
      </c>
    </row>
    <row r="1474" spans="8:31" hidden="1" x14ac:dyDescent="0.3">
      <c r="H1474" t="s">
        <v>103</v>
      </c>
      <c r="I1474" t="s">
        <v>3876</v>
      </c>
      <c r="J1474" t="s">
        <v>3877</v>
      </c>
      <c r="K1474" t="s">
        <v>18899</v>
      </c>
      <c r="L1474">
        <v>4029</v>
      </c>
      <c r="M1474" t="s">
        <v>27</v>
      </c>
      <c r="N1474" t="s">
        <v>3878</v>
      </c>
      <c r="P1474" t="s">
        <v>3879</v>
      </c>
      <c r="Q1474">
        <v>3114</v>
      </c>
      <c r="R1474" t="s">
        <v>95</v>
      </c>
      <c r="S1474" t="s">
        <v>95</v>
      </c>
      <c r="T1474" t="str">
        <f>IF(Transcripts[[#This Row],[List?]]="Y", Transcripts[[#This Row],[RefSeq mRNA ID]]&amp;IF(Transcripts[[#This Row],[Preferred?]]="Y", " (Preferred)", ""), "")</f>
        <v>NM_080425.3 (Preferred)</v>
      </c>
      <c r="U1474" t="s">
        <v>18485</v>
      </c>
      <c r="V1474" s="43" t="s">
        <v>18486</v>
      </c>
      <c r="W1474" s="43" t="e">
        <f t="array" ref="W1474">INDEX(Table6[#Data], MATCH(1, ISNUMBER(SEARCH(Transcripts[[#This Row],[RefSeq mRNA ID]], Table6['#name])), 0), 1)</f>
        <v>#N/A</v>
      </c>
      <c r="X1474" s="43"/>
      <c r="Y1474" s="43"/>
      <c r="Z1474" t="s">
        <v>4039</v>
      </c>
      <c r="AA1474" t="s">
        <v>4040</v>
      </c>
      <c r="AB1474">
        <v>858</v>
      </c>
      <c r="AC1474" t="s">
        <v>4019</v>
      </c>
      <c r="AD1474" t="s">
        <v>27</v>
      </c>
      <c r="AE1474" t="s">
        <v>10919</v>
      </c>
    </row>
    <row r="1475" spans="8:31" hidden="1" x14ac:dyDescent="0.3">
      <c r="H1475" t="s">
        <v>103</v>
      </c>
      <c r="I1475" t="s">
        <v>3883</v>
      </c>
      <c r="J1475" t="s">
        <v>3884</v>
      </c>
      <c r="L1475">
        <v>3438</v>
      </c>
      <c r="M1475" t="s">
        <v>27</v>
      </c>
      <c r="N1475" t="s">
        <v>3885</v>
      </c>
      <c r="Q1475">
        <v>3072</v>
      </c>
      <c r="R1475" t="s">
        <v>96</v>
      </c>
      <c r="S1475" t="s">
        <v>96</v>
      </c>
      <c r="T1475" t="str">
        <f>IF(Transcripts[[#This Row],[List?]]="Y", Transcripts[[#This Row],[RefSeq mRNA ID]]&amp;IF(Transcripts[[#This Row],[Preferred?]]="Y", " (Preferred)", ""), "")</f>
        <v/>
      </c>
      <c r="V1475" s="43" t="s">
        <v>18486</v>
      </c>
      <c r="W1475" s="43" t="e">
        <f t="array" ref="W1475">INDEX(Table6[#Data], MATCH(1, ISNUMBER(SEARCH(Transcripts[[#This Row],[RefSeq mRNA ID]], Table6['#name])), 0), 1)</f>
        <v>#N/A</v>
      </c>
      <c r="X1475" s="43"/>
      <c r="Y1475" s="43"/>
      <c r="Z1475" t="s">
        <v>4028</v>
      </c>
      <c r="AA1475" t="s">
        <v>4029</v>
      </c>
      <c r="AB1475">
        <v>633</v>
      </c>
      <c r="AC1475" t="s">
        <v>4019</v>
      </c>
      <c r="AD1475" t="s">
        <v>27</v>
      </c>
      <c r="AE1475" t="s">
        <v>10920</v>
      </c>
    </row>
    <row r="1476" spans="8:31" hidden="1" x14ac:dyDescent="0.3">
      <c r="H1476" t="s">
        <v>103</v>
      </c>
      <c r="I1476" t="s">
        <v>3880</v>
      </c>
      <c r="J1476" t="s">
        <v>3881</v>
      </c>
      <c r="L1476">
        <v>3709</v>
      </c>
      <c r="M1476" t="s">
        <v>27</v>
      </c>
      <c r="N1476" t="s">
        <v>3882</v>
      </c>
      <c r="Q1476">
        <v>2163</v>
      </c>
      <c r="R1476" t="s">
        <v>96</v>
      </c>
      <c r="S1476" t="s">
        <v>96</v>
      </c>
      <c r="T1476" t="str">
        <f>IF(Transcripts[[#This Row],[List?]]="Y", Transcripts[[#This Row],[RefSeq mRNA ID]]&amp;IF(Transcripts[[#This Row],[Preferred?]]="Y", " (Preferred)", ""), "")</f>
        <v/>
      </c>
      <c r="V1476" s="43" t="s">
        <v>18486</v>
      </c>
      <c r="W1476" s="43" t="e">
        <f t="array" ref="W1476">INDEX(Table6[#Data], MATCH(1, ISNUMBER(SEARCH(Transcripts[[#This Row],[RefSeq mRNA ID]], Table6['#name])), 0), 1)</f>
        <v>#N/A</v>
      </c>
      <c r="X1476" s="43"/>
      <c r="Y1476" s="43"/>
      <c r="Z1476" t="s">
        <v>4052</v>
      </c>
      <c r="AC1476" t="s">
        <v>4019</v>
      </c>
      <c r="AD1476" t="s">
        <v>27</v>
      </c>
      <c r="AE1476" t="s">
        <v>4052</v>
      </c>
    </row>
    <row r="1477" spans="8:31" hidden="1" x14ac:dyDescent="0.3">
      <c r="H1477" t="s">
        <v>103</v>
      </c>
      <c r="I1477" t="s">
        <v>3904</v>
      </c>
      <c r="J1477" t="s">
        <v>3905</v>
      </c>
      <c r="K1477" t="s">
        <v>18900</v>
      </c>
      <c r="L1477">
        <v>1878</v>
      </c>
      <c r="M1477" t="s">
        <v>27</v>
      </c>
      <c r="N1477" t="s">
        <v>18487</v>
      </c>
      <c r="Q1477">
        <v>1878</v>
      </c>
      <c r="R1477" t="s">
        <v>96</v>
      </c>
      <c r="S1477" t="s">
        <v>95</v>
      </c>
      <c r="T1477" t="str">
        <f>IF(Transcripts[[#This Row],[List?]]="Y", Transcripts[[#This Row],[RefSeq mRNA ID]]&amp;IF(Transcripts[[#This Row],[Preferred?]]="Y", " (Preferred)", ""), "")</f>
        <v>NM_001077490.2</v>
      </c>
      <c r="U1477" t="s">
        <v>18488</v>
      </c>
      <c r="V1477" s="43" t="s">
        <v>18486</v>
      </c>
      <c r="W1477" s="43" t="e">
        <f t="array" ref="W1477">INDEX(Table6[#Data], MATCH(1, ISNUMBER(SEARCH(Transcripts[[#This Row],[RefSeq mRNA ID]], Table6['#name])), 0), 1)</f>
        <v>#N/A</v>
      </c>
      <c r="X1477" s="43"/>
      <c r="Y1477" s="43"/>
      <c r="Z1477" t="s">
        <v>4043</v>
      </c>
      <c r="AA1477" t="s">
        <v>4044</v>
      </c>
      <c r="AB1477">
        <v>177</v>
      </c>
      <c r="AC1477" t="s">
        <v>4019</v>
      </c>
      <c r="AD1477" t="s">
        <v>27</v>
      </c>
      <c r="AE1477" t="s">
        <v>10921</v>
      </c>
    </row>
    <row r="1478" spans="8:31" hidden="1" x14ac:dyDescent="0.3">
      <c r="H1478" t="s">
        <v>103</v>
      </c>
      <c r="I1478" t="s">
        <v>3892</v>
      </c>
      <c r="J1478" t="s">
        <v>3893</v>
      </c>
      <c r="K1478" t="s">
        <v>18901</v>
      </c>
      <c r="L1478">
        <v>1975</v>
      </c>
      <c r="M1478" t="s">
        <v>27</v>
      </c>
      <c r="N1478" t="s">
        <v>3894</v>
      </c>
      <c r="P1478" t="s">
        <v>3895</v>
      </c>
      <c r="Q1478">
        <v>1188</v>
      </c>
      <c r="R1478" t="s">
        <v>96</v>
      </c>
      <c r="S1478" t="s">
        <v>95</v>
      </c>
      <c r="T1478" t="str">
        <f>IF(Transcripts[[#This Row],[List?]]="Y", Transcripts[[#This Row],[RefSeq mRNA ID]]&amp;IF(Transcripts[[#This Row],[Preferred?]]="Y", " (Preferred)", ""), "")</f>
        <v>NM_001077488.1</v>
      </c>
      <c r="U1478" t="s">
        <v>18489</v>
      </c>
      <c r="V1478" s="43" t="s">
        <v>18486</v>
      </c>
      <c r="W1478" s="43" t="e">
        <f t="array" ref="W1478">INDEX(Table6[#Data], MATCH(1, ISNUMBER(SEARCH(Transcripts[[#This Row],[RefSeq mRNA ID]], Table6['#name])), 0), 1)</f>
        <v>#N/A</v>
      </c>
      <c r="X1478" s="43"/>
      <c r="Y1478" s="43"/>
      <c r="Z1478" t="s">
        <v>4046</v>
      </c>
      <c r="AA1478" t="s">
        <v>4047</v>
      </c>
      <c r="AB1478">
        <v>425</v>
      </c>
      <c r="AC1478" t="s">
        <v>4019</v>
      </c>
      <c r="AD1478" t="s">
        <v>27</v>
      </c>
      <c r="AE1478" t="s">
        <v>10922</v>
      </c>
    </row>
    <row r="1479" spans="8:31" hidden="1" x14ac:dyDescent="0.3">
      <c r="H1479" t="s">
        <v>103</v>
      </c>
      <c r="I1479" t="s">
        <v>3896</v>
      </c>
      <c r="J1479" t="s">
        <v>3897</v>
      </c>
      <c r="K1479" t="s">
        <v>18903</v>
      </c>
      <c r="L1479">
        <v>1972</v>
      </c>
      <c r="M1479" t="s">
        <v>27</v>
      </c>
      <c r="N1479" t="s">
        <v>3898</v>
      </c>
      <c r="P1479" t="s">
        <v>3899</v>
      </c>
      <c r="Q1479">
        <v>1185</v>
      </c>
      <c r="R1479" t="s">
        <v>96</v>
      </c>
      <c r="S1479" t="s">
        <v>95</v>
      </c>
      <c r="T1479" t="str">
        <f>IF(Transcripts[[#This Row],[List?]]="Y", Transcripts[[#This Row],[RefSeq mRNA ID]]&amp;IF(Transcripts[[#This Row],[Preferred?]]="Y", " (Preferred)", ""), "")</f>
        <v>NM_000516.5</v>
      </c>
      <c r="U1479" t="s">
        <v>18490</v>
      </c>
      <c r="V1479" s="43" t="s">
        <v>18486</v>
      </c>
      <c r="W1479" s="43" t="e">
        <f t="array" ref="W1479">INDEX(Table6[#Data], MATCH(1, ISNUMBER(SEARCH(Transcripts[[#This Row],[RefSeq mRNA ID]], Table6['#name])), 0), 1)</f>
        <v>#N/A</v>
      </c>
      <c r="X1479" s="43"/>
      <c r="Y1479" s="43"/>
      <c r="Z1479" t="s">
        <v>4049</v>
      </c>
      <c r="AA1479" t="s">
        <v>4050</v>
      </c>
      <c r="AB1479">
        <v>355</v>
      </c>
      <c r="AC1479" t="s">
        <v>4019</v>
      </c>
      <c r="AD1479" t="s">
        <v>27</v>
      </c>
      <c r="AE1479" t="s">
        <v>10923</v>
      </c>
    </row>
    <row r="1480" spans="8:31" hidden="1" x14ac:dyDescent="0.3">
      <c r="H1480" t="s">
        <v>103</v>
      </c>
      <c r="I1480" t="s">
        <v>3900</v>
      </c>
      <c r="J1480" t="s">
        <v>3901</v>
      </c>
      <c r="K1480" t="s">
        <v>18904</v>
      </c>
      <c r="L1480">
        <v>1931</v>
      </c>
      <c r="M1480" t="s">
        <v>27</v>
      </c>
      <c r="N1480" t="s">
        <v>3902</v>
      </c>
      <c r="P1480" t="s">
        <v>3903</v>
      </c>
      <c r="Q1480">
        <v>1143</v>
      </c>
      <c r="R1480" t="s">
        <v>96</v>
      </c>
      <c r="S1480" t="s">
        <v>95</v>
      </c>
      <c r="T1480" t="str">
        <f>IF(Transcripts[[#This Row],[List?]]="Y", Transcripts[[#This Row],[RefSeq mRNA ID]]&amp;IF(Transcripts[[#This Row],[Preferred?]]="Y", " (Preferred)", ""), "")</f>
        <v>NM_080426.3</v>
      </c>
      <c r="U1480" t="s">
        <v>18491</v>
      </c>
      <c r="V1480" s="43" t="s">
        <v>18486</v>
      </c>
      <c r="W1480" s="43" t="e">
        <f t="array" ref="W1480">INDEX(Table6[#Data], MATCH(1, ISNUMBER(SEARCH(Transcripts[[#This Row],[RefSeq mRNA ID]], Table6['#name])), 0), 1)</f>
        <v>#N/A</v>
      </c>
      <c r="X1480" s="43"/>
      <c r="Y1480" s="43"/>
      <c r="Z1480" t="s">
        <v>4032</v>
      </c>
      <c r="AA1480" t="s">
        <v>4033</v>
      </c>
      <c r="AB1480">
        <v>555</v>
      </c>
      <c r="AC1480" t="s">
        <v>4019</v>
      </c>
      <c r="AD1480" t="s">
        <v>27</v>
      </c>
      <c r="AE1480" t="s">
        <v>10924</v>
      </c>
    </row>
    <row r="1481" spans="8:31" hidden="1" x14ac:dyDescent="0.3">
      <c r="H1481" t="s">
        <v>103</v>
      </c>
      <c r="I1481" t="s">
        <v>3913</v>
      </c>
      <c r="J1481" t="s">
        <v>3914</v>
      </c>
      <c r="L1481">
        <v>1642</v>
      </c>
      <c r="M1481" t="s">
        <v>27</v>
      </c>
      <c r="N1481" t="s">
        <v>3915</v>
      </c>
      <c r="P1481" t="s">
        <v>3903</v>
      </c>
      <c r="Q1481">
        <v>1143</v>
      </c>
      <c r="R1481" t="s">
        <v>96</v>
      </c>
      <c r="S1481" t="s">
        <v>96</v>
      </c>
      <c r="T1481" t="str">
        <f>IF(Transcripts[[#This Row],[List?]]="Y", Transcripts[[#This Row],[RefSeq mRNA ID]]&amp;IF(Transcripts[[#This Row],[Preferred?]]="Y", " (Preferred)", ""), "")</f>
        <v/>
      </c>
      <c r="V1481" s="43" t="s">
        <v>18486</v>
      </c>
      <c r="W1481" s="43" t="e">
        <f t="array" ref="W1481">INDEX(Table6[#Data], MATCH(1, ISNUMBER(SEARCH(Transcripts[[#This Row],[RefSeq mRNA ID]], Table6['#name])), 0), 1)</f>
        <v>#N/A</v>
      </c>
      <c r="X1481" s="43"/>
      <c r="Y1481" s="43"/>
      <c r="Z1481" t="s">
        <v>8093</v>
      </c>
      <c r="AA1481" t="s">
        <v>8094</v>
      </c>
      <c r="AB1481">
        <v>1728</v>
      </c>
      <c r="AC1481" t="s">
        <v>142</v>
      </c>
      <c r="AD1481" t="s">
        <v>27</v>
      </c>
      <c r="AE1481" t="s">
        <v>10925</v>
      </c>
    </row>
    <row r="1482" spans="8:31" hidden="1" x14ac:dyDescent="0.3">
      <c r="H1482" t="s">
        <v>103</v>
      </c>
      <c r="I1482" t="s">
        <v>3906</v>
      </c>
      <c r="J1482" t="s">
        <v>3907</v>
      </c>
      <c r="K1482" t="s">
        <v>18905</v>
      </c>
      <c r="L1482">
        <v>1866</v>
      </c>
      <c r="M1482" t="s">
        <v>27</v>
      </c>
      <c r="N1482" t="s">
        <v>3908</v>
      </c>
      <c r="P1482" t="s">
        <v>3909</v>
      </c>
      <c r="Q1482">
        <v>1140</v>
      </c>
      <c r="R1482" t="s">
        <v>96</v>
      </c>
      <c r="S1482" t="s">
        <v>95</v>
      </c>
      <c r="T1482" t="str">
        <f>IF(Transcripts[[#This Row],[List?]]="Y", Transcripts[[#This Row],[RefSeq mRNA ID]]&amp;IF(Transcripts[[#This Row],[Preferred?]]="Y", " (Preferred)", ""), "")</f>
        <v>NM_001077489.3</v>
      </c>
      <c r="U1482" t="s">
        <v>18492</v>
      </c>
      <c r="V1482" s="43" t="s">
        <v>18486</v>
      </c>
      <c r="W1482" s="43" t="e">
        <f t="array" ref="W1482">INDEX(Table6[#Data], MATCH(1, ISNUMBER(SEARCH(Transcripts[[#This Row],[RefSeq mRNA ID]], Table6['#name])), 0), 1)</f>
        <v>#N/A</v>
      </c>
      <c r="X1482" s="43"/>
      <c r="Y1482" s="43"/>
      <c r="Z1482" t="s">
        <v>8100</v>
      </c>
      <c r="AA1482" t="s">
        <v>8101</v>
      </c>
      <c r="AB1482">
        <v>648</v>
      </c>
      <c r="AC1482" t="s">
        <v>142</v>
      </c>
      <c r="AD1482" t="s">
        <v>27</v>
      </c>
      <c r="AE1482" t="s">
        <v>10926</v>
      </c>
    </row>
    <row r="1483" spans="8:31" hidden="1" x14ac:dyDescent="0.3">
      <c r="H1483" t="s">
        <v>103</v>
      </c>
      <c r="I1483" t="s">
        <v>3886</v>
      </c>
      <c r="J1483" t="s">
        <v>3887</v>
      </c>
      <c r="K1483" t="s">
        <v>18906</v>
      </c>
      <c r="L1483">
        <v>2578</v>
      </c>
      <c r="M1483" t="s">
        <v>27</v>
      </c>
      <c r="N1483" t="s">
        <v>18493</v>
      </c>
      <c r="P1483" t="s">
        <v>3888</v>
      </c>
      <c r="Q1483">
        <v>738</v>
      </c>
      <c r="R1483" t="s">
        <v>96</v>
      </c>
      <c r="S1483" t="s">
        <v>95</v>
      </c>
      <c r="T1483" t="str">
        <f>IF(Transcripts[[#This Row],[List?]]="Y", Transcripts[[#This Row],[RefSeq mRNA ID]]&amp;IF(Transcripts[[#This Row],[Preferred?]]="Y", " (Preferred)", ""), "")</f>
        <v>NM_001309840.1</v>
      </c>
      <c r="U1483" t="s">
        <v>18494</v>
      </c>
      <c r="V1483" s="43" t="s">
        <v>18486</v>
      </c>
      <c r="W1483" s="43" t="e">
        <f t="array" ref="W1483">INDEX(Table6[#Data], MATCH(1, ISNUMBER(SEARCH(Transcripts[[#This Row],[RefSeq mRNA ID]], Table6['#name])), 0), 1)</f>
        <v>#N/A</v>
      </c>
      <c r="X1483" s="43"/>
      <c r="Y1483" s="43"/>
      <c r="Z1483" t="s">
        <v>8097</v>
      </c>
      <c r="AA1483" t="s">
        <v>8098</v>
      </c>
      <c r="AB1483">
        <v>1122</v>
      </c>
      <c r="AC1483" t="s">
        <v>142</v>
      </c>
      <c r="AD1483" t="s">
        <v>27</v>
      </c>
      <c r="AE1483" t="s">
        <v>10927</v>
      </c>
    </row>
    <row r="1484" spans="8:31" hidden="1" x14ac:dyDescent="0.3">
      <c r="H1484" t="s">
        <v>103</v>
      </c>
      <c r="I1484" t="s">
        <v>3889</v>
      </c>
      <c r="J1484" t="s">
        <v>3890</v>
      </c>
      <c r="K1484" t="s">
        <v>18902</v>
      </c>
      <c r="L1484">
        <v>2551</v>
      </c>
      <c r="M1484" t="s">
        <v>27</v>
      </c>
      <c r="N1484" t="s">
        <v>3891</v>
      </c>
      <c r="P1484" t="s">
        <v>3888</v>
      </c>
      <c r="Q1484">
        <v>738</v>
      </c>
      <c r="R1484" t="s">
        <v>96</v>
      </c>
      <c r="S1484" t="s">
        <v>95</v>
      </c>
      <c r="T1484" t="str">
        <f>IF(Transcripts[[#This Row],[List?]]="Y", Transcripts[[#This Row],[RefSeq mRNA ID]]&amp;IF(Transcripts[[#This Row],[Preferred?]]="Y", " (Preferred)", ""), "")</f>
        <v>NM_016592.3</v>
      </c>
      <c r="U1484" t="s">
        <v>18495</v>
      </c>
      <c r="V1484" s="43" t="s">
        <v>18486</v>
      </c>
      <c r="W1484" s="43" t="e">
        <f t="array" ref="W1484">INDEX(Table6[#Data], MATCH(1, ISNUMBER(SEARCH(Transcripts[[#This Row],[RefSeq mRNA ID]], Table6['#name])), 0), 1)</f>
        <v>#N/A</v>
      </c>
      <c r="X1484" s="43"/>
      <c r="Y1484" s="43"/>
      <c r="Z1484" t="s">
        <v>711</v>
      </c>
      <c r="AC1484" t="s">
        <v>707</v>
      </c>
      <c r="AD1484" t="s">
        <v>27</v>
      </c>
      <c r="AE1484" t="s">
        <v>711</v>
      </c>
    </row>
    <row r="1485" spans="8:31" hidden="1" x14ac:dyDescent="0.3">
      <c r="H1485" t="s">
        <v>103</v>
      </c>
      <c r="I1485" t="s">
        <v>3910</v>
      </c>
      <c r="J1485" t="s">
        <v>3911</v>
      </c>
      <c r="L1485">
        <v>1719</v>
      </c>
      <c r="M1485" t="s">
        <v>27</v>
      </c>
      <c r="N1485" t="s">
        <v>3912</v>
      </c>
      <c r="P1485" t="s">
        <v>3888</v>
      </c>
      <c r="Q1485">
        <v>738</v>
      </c>
      <c r="R1485" t="s">
        <v>96</v>
      </c>
      <c r="S1485" t="s">
        <v>96</v>
      </c>
      <c r="T1485" t="str">
        <f>IF(Transcripts[[#This Row],[List?]]="Y", Transcripts[[#This Row],[RefSeq mRNA ID]]&amp;IF(Transcripts[[#This Row],[Preferred?]]="Y", " (Preferred)", ""), "")</f>
        <v/>
      </c>
      <c r="V1485" s="43" t="s">
        <v>18486</v>
      </c>
      <c r="W1485" s="43" t="e">
        <f t="array" ref="W1485">INDEX(Table6[#Data], MATCH(1, ISNUMBER(SEARCH(Transcripts[[#This Row],[RefSeq mRNA ID]], Table6['#name])), 0), 1)</f>
        <v>#N/A</v>
      </c>
      <c r="X1485" s="43"/>
      <c r="Y1485" s="43"/>
      <c r="Z1485" t="s">
        <v>708</v>
      </c>
      <c r="AA1485" t="s">
        <v>709</v>
      </c>
      <c r="AB1485">
        <v>138</v>
      </c>
      <c r="AC1485" t="s">
        <v>707</v>
      </c>
      <c r="AD1485" t="s">
        <v>27</v>
      </c>
      <c r="AE1485" t="s">
        <v>10928</v>
      </c>
    </row>
    <row r="1486" spans="8:31" hidden="1" x14ac:dyDescent="0.3">
      <c r="H1486" t="s">
        <v>103</v>
      </c>
      <c r="I1486" t="s">
        <v>3934</v>
      </c>
      <c r="J1486" t="s">
        <v>3935</v>
      </c>
      <c r="L1486">
        <v>595</v>
      </c>
      <c r="M1486" t="s">
        <v>27</v>
      </c>
      <c r="N1486" t="s">
        <v>3936</v>
      </c>
      <c r="Q1486">
        <v>595</v>
      </c>
      <c r="R1486" t="s">
        <v>96</v>
      </c>
      <c r="S1486" t="s">
        <v>96</v>
      </c>
      <c r="T1486" t="str">
        <f>IF(Transcripts[[#This Row],[List?]]="Y", Transcripts[[#This Row],[RefSeq mRNA ID]]&amp;IF(Transcripts[[#This Row],[Preferred?]]="Y", " (Preferred)", ""), "")</f>
        <v/>
      </c>
      <c r="V1486" s="43" t="s">
        <v>18486</v>
      </c>
      <c r="W1486" s="43" t="e">
        <f t="array" ref="W1486">INDEX(Table6[#Data], MATCH(1, ISNUMBER(SEARCH(Transcripts[[#This Row],[RefSeq mRNA ID]], Table6['#name])), 0), 1)</f>
        <v>#N/A</v>
      </c>
      <c r="X1486" s="43"/>
      <c r="Y1486" s="43"/>
      <c r="Z1486" t="s">
        <v>720</v>
      </c>
      <c r="AA1486" t="s">
        <v>721</v>
      </c>
      <c r="AB1486">
        <v>5136</v>
      </c>
      <c r="AC1486" t="s">
        <v>707</v>
      </c>
      <c r="AD1486" t="s">
        <v>27</v>
      </c>
      <c r="AE1486" t="s">
        <v>10929</v>
      </c>
    </row>
    <row r="1487" spans="8:31" hidden="1" x14ac:dyDescent="0.3">
      <c r="H1487" t="s">
        <v>103</v>
      </c>
      <c r="I1487" t="s">
        <v>3937</v>
      </c>
      <c r="J1487" t="s">
        <v>3938</v>
      </c>
      <c r="L1487">
        <v>581</v>
      </c>
      <c r="M1487" t="s">
        <v>27</v>
      </c>
      <c r="N1487" t="s">
        <v>3939</v>
      </c>
      <c r="Q1487">
        <v>581</v>
      </c>
      <c r="R1487" t="s">
        <v>96</v>
      </c>
      <c r="S1487" t="s">
        <v>96</v>
      </c>
      <c r="T1487" t="str">
        <f>IF(Transcripts[[#This Row],[List?]]="Y", Transcripts[[#This Row],[RefSeq mRNA ID]]&amp;IF(Transcripts[[#This Row],[Preferred?]]="Y", " (Preferred)", ""), "")</f>
        <v/>
      </c>
      <c r="V1487" s="43" t="s">
        <v>18486</v>
      </c>
      <c r="W1487" s="43" t="e">
        <f t="array" ref="W1487">INDEX(Table6[#Data], MATCH(1, ISNUMBER(SEARCH(Transcripts[[#This Row],[RefSeq mRNA ID]], Table6['#name])), 0), 1)</f>
        <v>#N/A</v>
      </c>
      <c r="X1487" s="43"/>
      <c r="Y1487" s="43"/>
      <c r="Z1487" t="s">
        <v>726</v>
      </c>
      <c r="AA1487" t="s">
        <v>727</v>
      </c>
      <c r="AB1487">
        <v>4158</v>
      </c>
      <c r="AC1487" t="s">
        <v>707</v>
      </c>
      <c r="AD1487" t="s">
        <v>27</v>
      </c>
      <c r="AE1487" t="s">
        <v>10930</v>
      </c>
    </row>
    <row r="1488" spans="8:31" hidden="1" x14ac:dyDescent="0.3">
      <c r="H1488" t="s">
        <v>103</v>
      </c>
      <c r="I1488" t="s">
        <v>3931</v>
      </c>
      <c r="J1488" t="s">
        <v>3932</v>
      </c>
      <c r="L1488">
        <v>632</v>
      </c>
      <c r="M1488" t="s">
        <v>27</v>
      </c>
      <c r="N1488" t="s">
        <v>3933</v>
      </c>
      <c r="Q1488">
        <v>501</v>
      </c>
      <c r="R1488" t="s">
        <v>96</v>
      </c>
      <c r="S1488" t="s">
        <v>96</v>
      </c>
      <c r="T1488" t="str">
        <f>IF(Transcripts[[#This Row],[List?]]="Y", Transcripts[[#This Row],[RefSeq mRNA ID]]&amp;IF(Transcripts[[#This Row],[Preferred?]]="Y", " (Preferred)", ""), "")</f>
        <v/>
      </c>
      <c r="V1488" s="43" t="s">
        <v>18486</v>
      </c>
      <c r="W1488" s="43" t="e">
        <f t="array" ref="W1488">INDEX(Table6[#Data], MATCH(1, ISNUMBER(SEARCH(Transcripts[[#This Row],[RefSeq mRNA ID]], Table6['#name])), 0), 1)</f>
        <v>#N/A</v>
      </c>
      <c r="X1488" s="43"/>
      <c r="Y1488" s="43"/>
      <c r="Z1488" t="s">
        <v>729</v>
      </c>
      <c r="AA1488" t="s">
        <v>730</v>
      </c>
      <c r="AB1488">
        <v>2221</v>
      </c>
      <c r="AC1488" t="s">
        <v>707</v>
      </c>
      <c r="AD1488" t="s">
        <v>27</v>
      </c>
      <c r="AE1488" t="s">
        <v>10931</v>
      </c>
    </row>
    <row r="1489" spans="8:31" hidden="1" x14ac:dyDescent="0.3">
      <c r="H1489" t="s">
        <v>103</v>
      </c>
      <c r="I1489" t="s">
        <v>3925</v>
      </c>
      <c r="J1489" t="s">
        <v>3926</v>
      </c>
      <c r="L1489">
        <v>693</v>
      </c>
      <c r="M1489" t="s">
        <v>27</v>
      </c>
      <c r="N1489" t="s">
        <v>3927</v>
      </c>
      <c r="Q1489">
        <v>482</v>
      </c>
      <c r="R1489" t="s">
        <v>96</v>
      </c>
      <c r="S1489" t="s">
        <v>96</v>
      </c>
      <c r="T1489" t="str">
        <f>IF(Transcripts[[#This Row],[List?]]="Y", Transcripts[[#This Row],[RefSeq mRNA ID]]&amp;IF(Transcripts[[#This Row],[Preferred?]]="Y", " (Preferred)", ""), "")</f>
        <v/>
      </c>
      <c r="V1489" s="43" t="s">
        <v>18486</v>
      </c>
      <c r="W1489" s="43" t="e">
        <f t="array" ref="W1489">INDEX(Table6[#Data], MATCH(1, ISNUMBER(SEARCH(Transcripts[[#This Row],[RefSeq mRNA ID]], Table6['#name])), 0), 1)</f>
        <v>#N/A</v>
      </c>
      <c r="X1489" s="43"/>
      <c r="Y1489" s="43"/>
      <c r="Z1489" t="s">
        <v>717</v>
      </c>
      <c r="AA1489" t="s">
        <v>718</v>
      </c>
      <c r="AB1489">
        <v>5358</v>
      </c>
      <c r="AC1489" t="s">
        <v>707</v>
      </c>
      <c r="AD1489" t="s">
        <v>27</v>
      </c>
      <c r="AE1489" t="s">
        <v>10932</v>
      </c>
    </row>
    <row r="1490" spans="8:31" hidden="1" x14ac:dyDescent="0.3">
      <c r="H1490" t="s">
        <v>103</v>
      </c>
      <c r="I1490" t="s">
        <v>3940</v>
      </c>
      <c r="J1490" t="s">
        <v>3941</v>
      </c>
      <c r="L1490">
        <v>573</v>
      </c>
      <c r="M1490" t="s">
        <v>27</v>
      </c>
      <c r="N1490" t="s">
        <v>3942</v>
      </c>
      <c r="Q1490">
        <v>361</v>
      </c>
      <c r="R1490" t="s">
        <v>96</v>
      </c>
      <c r="S1490" t="s">
        <v>96</v>
      </c>
      <c r="T1490" t="str">
        <f>IF(Transcripts[[#This Row],[List?]]="Y", Transcripts[[#This Row],[RefSeq mRNA ID]]&amp;IF(Transcripts[[#This Row],[Preferred?]]="Y", " (Preferred)", ""), "")</f>
        <v/>
      </c>
      <c r="V1490" s="43" t="s">
        <v>18486</v>
      </c>
      <c r="W1490" s="43" t="e">
        <f t="array" ref="W1490">INDEX(Table6[#Data], MATCH(1, ISNUMBER(SEARCH(Transcripts[[#This Row],[RefSeq mRNA ID]], Table6['#name])), 0), 1)</f>
        <v>#N/A</v>
      </c>
      <c r="X1490" s="43"/>
      <c r="Y1490" s="43"/>
      <c r="Z1490" t="s">
        <v>723</v>
      </c>
      <c r="AA1490" t="s">
        <v>724</v>
      </c>
      <c r="AB1490">
        <v>4746</v>
      </c>
      <c r="AC1490" t="s">
        <v>707</v>
      </c>
      <c r="AD1490" t="s">
        <v>27</v>
      </c>
      <c r="AE1490" t="s">
        <v>10933</v>
      </c>
    </row>
    <row r="1491" spans="8:31" hidden="1" x14ac:dyDescent="0.3">
      <c r="H1491" t="s">
        <v>103</v>
      </c>
      <c r="I1491" t="s">
        <v>3922</v>
      </c>
      <c r="J1491" t="s">
        <v>3923</v>
      </c>
      <c r="L1491">
        <v>729</v>
      </c>
      <c r="M1491" t="s">
        <v>27</v>
      </c>
      <c r="N1491" t="s">
        <v>3924</v>
      </c>
      <c r="Q1491">
        <v>341</v>
      </c>
      <c r="R1491" t="s">
        <v>96</v>
      </c>
      <c r="S1491" t="s">
        <v>96</v>
      </c>
      <c r="T1491" t="str">
        <f>IF(Transcripts[[#This Row],[List?]]="Y", Transcripts[[#This Row],[RefSeq mRNA ID]]&amp;IF(Transcripts[[#This Row],[Preferred?]]="Y", " (Preferred)", ""), "")</f>
        <v/>
      </c>
      <c r="V1491" s="43" t="s">
        <v>18486</v>
      </c>
      <c r="W1491" s="43" t="e">
        <f t="array" ref="W1491">INDEX(Table6[#Data], MATCH(1, ISNUMBER(SEARCH(Transcripts[[#This Row],[RefSeq mRNA ID]], Table6['#name])), 0), 1)</f>
        <v>#N/A</v>
      </c>
      <c r="X1491" s="43"/>
      <c r="Y1491" s="43"/>
      <c r="Z1491" t="s">
        <v>713</v>
      </c>
      <c r="AA1491" t="s">
        <v>714</v>
      </c>
      <c r="AB1491">
        <v>5136</v>
      </c>
      <c r="AC1491" t="s">
        <v>707</v>
      </c>
      <c r="AD1491" t="s">
        <v>27</v>
      </c>
      <c r="AE1491" t="s">
        <v>10934</v>
      </c>
    </row>
    <row r="1492" spans="8:31" hidden="1" x14ac:dyDescent="0.3">
      <c r="H1492" t="s">
        <v>103</v>
      </c>
      <c r="I1492" t="s">
        <v>3916</v>
      </c>
      <c r="J1492" t="s">
        <v>3917</v>
      </c>
      <c r="L1492">
        <v>736</v>
      </c>
      <c r="M1492" t="s">
        <v>27</v>
      </c>
      <c r="N1492" t="s">
        <v>3918</v>
      </c>
      <c r="Q1492">
        <v>281</v>
      </c>
      <c r="R1492" t="s">
        <v>96</v>
      </c>
      <c r="S1492" t="s">
        <v>96</v>
      </c>
      <c r="T1492" t="str">
        <f>IF(Transcripts[[#This Row],[List?]]="Y", Transcripts[[#This Row],[RefSeq mRNA ID]]&amp;IF(Transcripts[[#This Row],[Preferred?]]="Y", " (Preferred)", ""), "")</f>
        <v/>
      </c>
      <c r="V1492" s="43" t="s">
        <v>18486</v>
      </c>
      <c r="W1492" s="43" t="e">
        <f t="array" ref="W1492">INDEX(Table6[#Data], MATCH(1, ISNUMBER(SEARCH(Transcripts[[#This Row],[RefSeq mRNA ID]], Table6['#name])), 0), 1)</f>
        <v>#N/A</v>
      </c>
      <c r="X1492" s="43"/>
      <c r="Y1492" s="43"/>
      <c r="Z1492" t="s">
        <v>5300</v>
      </c>
      <c r="AA1492" t="s">
        <v>5301</v>
      </c>
      <c r="AB1492">
        <v>572</v>
      </c>
      <c r="AC1492" t="s">
        <v>5283</v>
      </c>
      <c r="AD1492" t="s">
        <v>27</v>
      </c>
      <c r="AE1492" t="s">
        <v>10935</v>
      </c>
    </row>
    <row r="1493" spans="8:31" hidden="1" x14ac:dyDescent="0.3">
      <c r="H1493" t="s">
        <v>103</v>
      </c>
      <c r="I1493" t="s">
        <v>3919</v>
      </c>
      <c r="J1493" t="s">
        <v>3920</v>
      </c>
      <c r="K1493" t="s">
        <v>18907</v>
      </c>
      <c r="L1493">
        <v>730</v>
      </c>
      <c r="M1493" t="s">
        <v>27</v>
      </c>
      <c r="N1493" t="s">
        <v>3921</v>
      </c>
      <c r="Q1493">
        <v>264</v>
      </c>
      <c r="R1493" t="s">
        <v>96</v>
      </c>
      <c r="S1493" t="s">
        <v>95</v>
      </c>
      <c r="T1493" t="str">
        <f>IF(Transcripts[[#This Row],[List?]]="Y", Transcripts[[#This Row],[RefSeq mRNA ID]]&amp;IF(Transcripts[[#This Row],[Preferred?]]="Y", " (Preferred)", ""), "")</f>
        <v>NM_001309842.1</v>
      </c>
      <c r="U1493" t="s">
        <v>18496</v>
      </c>
      <c r="V1493" s="43" t="s">
        <v>18486</v>
      </c>
      <c r="W1493" s="43" t="e">
        <f t="array" ref="W1493">INDEX(Table6[#Data], MATCH(1, ISNUMBER(SEARCH(Transcripts[[#This Row],[RefSeq mRNA ID]], Table6['#name])), 0), 1)</f>
        <v>#N/A</v>
      </c>
      <c r="X1493" s="43"/>
      <c r="Y1493" s="43"/>
      <c r="Z1493" t="s">
        <v>5286</v>
      </c>
      <c r="AA1493" t="s">
        <v>5287</v>
      </c>
      <c r="AB1493">
        <v>4173</v>
      </c>
      <c r="AC1493" t="s">
        <v>5283</v>
      </c>
      <c r="AD1493" t="s">
        <v>27</v>
      </c>
      <c r="AE1493" t="s">
        <v>10936</v>
      </c>
    </row>
    <row r="1494" spans="8:31" hidden="1" x14ac:dyDescent="0.3">
      <c r="H1494" t="s">
        <v>103</v>
      </c>
      <c r="I1494" t="s">
        <v>3928</v>
      </c>
      <c r="J1494" t="s">
        <v>3929</v>
      </c>
      <c r="L1494">
        <v>641</v>
      </c>
      <c r="M1494" t="s">
        <v>27</v>
      </c>
      <c r="N1494" t="s">
        <v>3930</v>
      </c>
      <c r="Q1494">
        <v>186</v>
      </c>
      <c r="R1494" t="s">
        <v>96</v>
      </c>
      <c r="S1494" t="s">
        <v>96</v>
      </c>
      <c r="T1494" t="str">
        <f>IF(Transcripts[[#This Row],[List?]]="Y", Transcripts[[#This Row],[RefSeq mRNA ID]]&amp;IF(Transcripts[[#This Row],[Preferred?]]="Y", " (Preferred)", ""), "")</f>
        <v/>
      </c>
      <c r="V1494" s="43" t="s">
        <v>18486</v>
      </c>
      <c r="W1494" s="43" t="e">
        <f t="array" ref="W1494">INDEX(Table6[#Data], MATCH(1, ISNUMBER(SEARCH(Transcripts[[#This Row],[RefSeq mRNA ID]], Table6['#name])), 0), 1)</f>
        <v>#N/A</v>
      </c>
      <c r="X1494" s="43"/>
      <c r="Y1494" s="43"/>
      <c r="Z1494" t="s">
        <v>5290</v>
      </c>
      <c r="AA1494" t="s">
        <v>5291</v>
      </c>
      <c r="AB1494">
        <v>4227</v>
      </c>
      <c r="AC1494" t="s">
        <v>5283</v>
      </c>
      <c r="AD1494" t="s">
        <v>27</v>
      </c>
      <c r="AE1494" t="s">
        <v>10937</v>
      </c>
    </row>
    <row r="1495" spans="8:31" hidden="1" x14ac:dyDescent="0.3">
      <c r="H1495" t="s">
        <v>103</v>
      </c>
      <c r="I1495" t="s">
        <v>3818</v>
      </c>
      <c r="L1495">
        <v>3764</v>
      </c>
      <c r="M1495" t="s">
        <v>193</v>
      </c>
      <c r="N1495" t="s">
        <v>3819</v>
      </c>
      <c r="P1495" t="s">
        <v>98</v>
      </c>
      <c r="Q1495">
        <v>0</v>
      </c>
      <c r="R1495" t="s">
        <v>96</v>
      </c>
      <c r="S1495" t="s">
        <v>96</v>
      </c>
      <c r="T1495" t="str">
        <f>IF(Transcripts[[#This Row],[List?]]="Y", Transcripts[[#This Row],[RefSeq mRNA ID]]&amp;IF(Transcripts[[#This Row],[Preferred?]]="Y", " (Preferred)", ""), "")</f>
        <v/>
      </c>
      <c r="V1495" s="43" t="s">
        <v>18486</v>
      </c>
      <c r="W1495" s="43" t="e">
        <f t="array" ref="W1495">INDEX(Table6[#Data], MATCH(1, ISNUMBER(SEARCH(Transcripts[[#This Row],[RefSeq mRNA ID]], Table6['#name])), 0), 1)</f>
        <v>#N/A</v>
      </c>
      <c r="X1495" s="43"/>
      <c r="Y1495" s="43"/>
      <c r="Z1495" t="s">
        <v>5284</v>
      </c>
      <c r="AC1495" t="s">
        <v>5283</v>
      </c>
      <c r="AD1495" t="s">
        <v>27</v>
      </c>
      <c r="AE1495" t="s">
        <v>5284</v>
      </c>
    </row>
    <row r="1496" spans="8:31" hidden="1" x14ac:dyDescent="0.3">
      <c r="H1496" t="s">
        <v>103</v>
      </c>
      <c r="I1496" t="s">
        <v>3820</v>
      </c>
      <c r="L1496">
        <v>1903</v>
      </c>
      <c r="M1496" t="s">
        <v>193</v>
      </c>
      <c r="N1496" t="s">
        <v>3821</v>
      </c>
      <c r="P1496" t="s">
        <v>98</v>
      </c>
      <c r="Q1496">
        <v>0</v>
      </c>
      <c r="R1496" t="s">
        <v>96</v>
      </c>
      <c r="S1496" t="s">
        <v>96</v>
      </c>
      <c r="T1496" t="str">
        <f>IF(Transcripts[[#This Row],[List?]]="Y", Transcripts[[#This Row],[RefSeq mRNA ID]]&amp;IF(Transcripts[[#This Row],[Preferred?]]="Y", " (Preferred)", ""), "")</f>
        <v/>
      </c>
      <c r="V1496" s="43" t="s">
        <v>18486</v>
      </c>
      <c r="W1496" s="43" t="e">
        <f t="array" ref="W1496">INDEX(Table6[#Data], MATCH(1, ISNUMBER(SEARCH(Transcripts[[#This Row],[RefSeq mRNA ID]], Table6['#name])), 0), 1)</f>
        <v>#N/A</v>
      </c>
      <c r="X1496" s="43"/>
      <c r="Y1496" s="43"/>
      <c r="Z1496" t="s">
        <v>5303</v>
      </c>
      <c r="AA1496" t="s">
        <v>5304</v>
      </c>
      <c r="AB1496">
        <v>645</v>
      </c>
      <c r="AC1496" t="s">
        <v>5283</v>
      </c>
      <c r="AD1496" t="s">
        <v>27</v>
      </c>
      <c r="AE1496" t="s">
        <v>10938</v>
      </c>
    </row>
    <row r="1497" spans="8:31" hidden="1" x14ac:dyDescent="0.3">
      <c r="H1497" t="s">
        <v>103</v>
      </c>
      <c r="I1497" t="s">
        <v>3822</v>
      </c>
      <c r="L1497">
        <v>1663</v>
      </c>
      <c r="M1497" t="s">
        <v>193</v>
      </c>
      <c r="N1497" t="s">
        <v>3823</v>
      </c>
      <c r="P1497" t="s">
        <v>98</v>
      </c>
      <c r="Q1497">
        <v>0</v>
      </c>
      <c r="R1497" t="s">
        <v>96</v>
      </c>
      <c r="S1497" t="s">
        <v>96</v>
      </c>
      <c r="T1497" t="str">
        <f>IF(Transcripts[[#This Row],[List?]]="Y", Transcripts[[#This Row],[RefSeq mRNA ID]]&amp;IF(Transcripts[[#This Row],[Preferred?]]="Y", " (Preferred)", ""), "")</f>
        <v/>
      </c>
      <c r="V1497" s="43" t="s">
        <v>18486</v>
      </c>
      <c r="W1497" s="43" t="e">
        <f t="array" ref="W1497">INDEX(Table6[#Data], MATCH(1, ISNUMBER(SEARCH(Transcripts[[#This Row],[RefSeq mRNA ID]], Table6['#name])), 0), 1)</f>
        <v>#N/A</v>
      </c>
      <c r="X1497" s="43"/>
      <c r="Y1497" s="43"/>
      <c r="Z1497" t="s">
        <v>5306</v>
      </c>
      <c r="AA1497" t="s">
        <v>5307</v>
      </c>
      <c r="AB1497">
        <v>475</v>
      </c>
      <c r="AC1497" t="s">
        <v>5283</v>
      </c>
      <c r="AD1497" t="s">
        <v>27</v>
      </c>
      <c r="AE1497" t="s">
        <v>10939</v>
      </c>
    </row>
    <row r="1498" spans="8:31" hidden="1" x14ac:dyDescent="0.3">
      <c r="H1498" t="s">
        <v>103</v>
      </c>
      <c r="I1498" t="s">
        <v>3824</v>
      </c>
      <c r="L1498">
        <v>1534</v>
      </c>
      <c r="M1498" t="s">
        <v>193</v>
      </c>
      <c r="N1498" t="s">
        <v>3825</v>
      </c>
      <c r="P1498" t="s">
        <v>98</v>
      </c>
      <c r="Q1498">
        <v>0</v>
      </c>
      <c r="R1498" t="s">
        <v>96</v>
      </c>
      <c r="S1498" t="s">
        <v>96</v>
      </c>
      <c r="T1498" t="str">
        <f>IF(Transcripts[[#This Row],[List?]]="Y", Transcripts[[#This Row],[RefSeq mRNA ID]]&amp;IF(Transcripts[[#This Row],[Preferred?]]="Y", " (Preferred)", ""), "")</f>
        <v/>
      </c>
      <c r="V1498" s="43" t="s">
        <v>18486</v>
      </c>
      <c r="W1498" s="43" t="e">
        <f t="array" ref="W1498">INDEX(Table6[#Data], MATCH(1, ISNUMBER(SEARCH(Transcripts[[#This Row],[RefSeq mRNA ID]], Table6['#name])), 0), 1)</f>
        <v>#N/A</v>
      </c>
      <c r="X1498" s="43"/>
      <c r="Y1498" s="43"/>
      <c r="Z1498" t="s">
        <v>5294</v>
      </c>
      <c r="AA1498" t="s">
        <v>5295</v>
      </c>
      <c r="AB1498">
        <v>2295</v>
      </c>
      <c r="AC1498" t="s">
        <v>5283</v>
      </c>
      <c r="AD1498" t="s">
        <v>27</v>
      </c>
      <c r="AE1498" t="s">
        <v>10940</v>
      </c>
    </row>
    <row r="1499" spans="8:31" hidden="1" x14ac:dyDescent="0.3">
      <c r="H1499" t="s">
        <v>103</v>
      </c>
      <c r="I1499" t="s">
        <v>3826</v>
      </c>
      <c r="L1499">
        <v>1068</v>
      </c>
      <c r="M1499" t="s">
        <v>193</v>
      </c>
      <c r="N1499" t="s">
        <v>3827</v>
      </c>
      <c r="P1499" t="s">
        <v>98</v>
      </c>
      <c r="Q1499">
        <v>0</v>
      </c>
      <c r="R1499" t="s">
        <v>96</v>
      </c>
      <c r="S1499" t="s">
        <v>96</v>
      </c>
      <c r="T1499" t="str">
        <f>IF(Transcripts[[#This Row],[List?]]="Y", Transcripts[[#This Row],[RefSeq mRNA ID]]&amp;IF(Transcripts[[#This Row],[Preferred?]]="Y", " (Preferred)", ""), "")</f>
        <v/>
      </c>
      <c r="V1499" s="43" t="s">
        <v>18486</v>
      </c>
      <c r="W1499" s="43" t="e">
        <f t="array" ref="W1499">INDEX(Table6[#Data], MATCH(1, ISNUMBER(SEARCH(Transcripts[[#This Row],[RefSeq mRNA ID]], Table6['#name])), 0), 1)</f>
        <v>#N/A</v>
      </c>
      <c r="X1499" s="43"/>
      <c r="Y1499" s="43"/>
      <c r="Z1499" t="s">
        <v>5297</v>
      </c>
      <c r="AA1499" t="s">
        <v>5298</v>
      </c>
      <c r="AB1499">
        <v>783</v>
      </c>
      <c r="AC1499" t="s">
        <v>5283</v>
      </c>
      <c r="AD1499" t="s">
        <v>27</v>
      </c>
      <c r="AE1499" t="s">
        <v>10941</v>
      </c>
    </row>
    <row r="1500" spans="8:31" hidden="1" x14ac:dyDescent="0.3">
      <c r="H1500" t="s">
        <v>103</v>
      </c>
      <c r="I1500" t="s">
        <v>3828</v>
      </c>
      <c r="L1500">
        <v>986</v>
      </c>
      <c r="M1500" t="s">
        <v>193</v>
      </c>
      <c r="N1500" t="s">
        <v>3829</v>
      </c>
      <c r="P1500" t="s">
        <v>98</v>
      </c>
      <c r="Q1500">
        <v>0</v>
      </c>
      <c r="R1500" t="s">
        <v>96</v>
      </c>
      <c r="S1500" t="s">
        <v>96</v>
      </c>
      <c r="T1500" t="str">
        <f>IF(Transcripts[[#This Row],[List?]]="Y", Transcripts[[#This Row],[RefSeq mRNA ID]]&amp;IF(Transcripts[[#This Row],[Preferred?]]="Y", " (Preferred)", ""), "")</f>
        <v/>
      </c>
      <c r="V1500" s="43" t="s">
        <v>18486</v>
      </c>
      <c r="W1500" s="43" t="e">
        <f t="array" ref="W1500">INDEX(Table6[#Data], MATCH(1, ISNUMBER(SEARCH(Transcripts[[#This Row],[RefSeq mRNA ID]], Table6['#name])), 0), 1)</f>
        <v>#N/A</v>
      </c>
      <c r="X1500" s="43"/>
      <c r="Y1500" s="43"/>
      <c r="Z1500" t="s">
        <v>9741</v>
      </c>
      <c r="AA1500" t="s">
        <v>9742</v>
      </c>
      <c r="AB1500">
        <v>1212</v>
      </c>
      <c r="AC1500" t="s">
        <v>9740</v>
      </c>
      <c r="AD1500" t="s">
        <v>27</v>
      </c>
      <c r="AE1500" t="s">
        <v>10942</v>
      </c>
    </row>
    <row r="1501" spans="8:31" hidden="1" x14ac:dyDescent="0.3">
      <c r="H1501" t="s">
        <v>103</v>
      </c>
      <c r="I1501" t="s">
        <v>3830</v>
      </c>
      <c r="L1501">
        <v>953</v>
      </c>
      <c r="M1501" t="s">
        <v>193</v>
      </c>
      <c r="N1501" t="s">
        <v>3831</v>
      </c>
      <c r="P1501" t="s">
        <v>98</v>
      </c>
      <c r="Q1501">
        <v>0</v>
      </c>
      <c r="R1501" t="s">
        <v>96</v>
      </c>
      <c r="S1501" t="s">
        <v>96</v>
      </c>
      <c r="T1501" t="str">
        <f>IF(Transcripts[[#This Row],[List?]]="Y", Transcripts[[#This Row],[RefSeq mRNA ID]]&amp;IF(Transcripts[[#This Row],[Preferred?]]="Y", " (Preferred)", ""), "")</f>
        <v/>
      </c>
      <c r="V1501" s="43" t="s">
        <v>18486</v>
      </c>
      <c r="W1501" s="43" t="e">
        <f t="array" ref="W1501">INDEX(Table6[#Data], MATCH(1, ISNUMBER(SEARCH(Transcripts[[#This Row],[RefSeq mRNA ID]], Table6['#name])), 0), 1)</f>
        <v>#N/A</v>
      </c>
      <c r="X1501" s="43"/>
      <c r="Y1501" s="43"/>
      <c r="Z1501" t="s">
        <v>9745</v>
      </c>
      <c r="AA1501" t="s">
        <v>9746</v>
      </c>
      <c r="AB1501">
        <v>1212</v>
      </c>
      <c r="AC1501" t="s">
        <v>9740</v>
      </c>
      <c r="AD1501" t="s">
        <v>27</v>
      </c>
      <c r="AE1501" t="s">
        <v>10943</v>
      </c>
    </row>
    <row r="1502" spans="8:31" hidden="1" x14ac:dyDescent="0.3">
      <c r="H1502" t="s">
        <v>103</v>
      </c>
      <c r="I1502" t="s">
        <v>3832</v>
      </c>
      <c r="L1502">
        <v>913</v>
      </c>
      <c r="M1502" t="s">
        <v>193</v>
      </c>
      <c r="N1502" t="s">
        <v>3833</v>
      </c>
      <c r="P1502" t="s">
        <v>98</v>
      </c>
      <c r="Q1502">
        <v>0</v>
      </c>
      <c r="R1502" t="s">
        <v>96</v>
      </c>
      <c r="S1502" t="s">
        <v>96</v>
      </c>
      <c r="T1502" t="str">
        <f>IF(Transcripts[[#This Row],[List?]]="Y", Transcripts[[#This Row],[RefSeq mRNA ID]]&amp;IF(Transcripts[[#This Row],[Preferred?]]="Y", " (Preferred)", ""), "")</f>
        <v/>
      </c>
      <c r="V1502" s="43" t="s">
        <v>18486</v>
      </c>
      <c r="W1502" s="43" t="e">
        <f t="array" ref="W1502">INDEX(Table6[#Data], MATCH(1, ISNUMBER(SEARCH(Transcripts[[#This Row],[RefSeq mRNA ID]], Table6['#name])), 0), 1)</f>
        <v>#N/A</v>
      </c>
      <c r="X1502" s="43"/>
      <c r="Y1502" s="43"/>
      <c r="Z1502" t="s">
        <v>9748</v>
      </c>
      <c r="AA1502" t="s">
        <v>9749</v>
      </c>
      <c r="AB1502">
        <v>1212</v>
      </c>
      <c r="AC1502" t="s">
        <v>9740</v>
      </c>
      <c r="AD1502" t="s">
        <v>27</v>
      </c>
      <c r="AE1502" t="s">
        <v>10944</v>
      </c>
    </row>
    <row r="1503" spans="8:31" hidden="1" x14ac:dyDescent="0.3">
      <c r="H1503" t="s">
        <v>103</v>
      </c>
      <c r="I1503" t="s">
        <v>3834</v>
      </c>
      <c r="L1503">
        <v>911</v>
      </c>
      <c r="M1503" t="s">
        <v>193</v>
      </c>
      <c r="N1503" t="s">
        <v>3835</v>
      </c>
      <c r="P1503" t="s">
        <v>98</v>
      </c>
      <c r="Q1503">
        <v>0</v>
      </c>
      <c r="R1503" t="s">
        <v>96</v>
      </c>
      <c r="S1503" t="s">
        <v>96</v>
      </c>
      <c r="T1503" t="str">
        <f>IF(Transcripts[[#This Row],[List?]]="Y", Transcripts[[#This Row],[RefSeq mRNA ID]]&amp;IF(Transcripts[[#This Row],[Preferred?]]="Y", " (Preferred)", ""), "")</f>
        <v/>
      </c>
      <c r="V1503" s="43" t="s">
        <v>18486</v>
      </c>
      <c r="W1503" s="43" t="e">
        <f t="array" ref="W1503">INDEX(Table6[#Data], MATCH(1, ISNUMBER(SEARCH(Transcripts[[#This Row],[RefSeq mRNA ID]], Table6['#name])), 0), 1)</f>
        <v>#N/A</v>
      </c>
      <c r="X1503" s="43"/>
      <c r="Y1503" s="43"/>
      <c r="Z1503" t="s">
        <v>9751</v>
      </c>
      <c r="AA1503" t="s">
        <v>9752</v>
      </c>
      <c r="AB1503">
        <v>1212</v>
      </c>
      <c r="AC1503" t="s">
        <v>9740</v>
      </c>
      <c r="AD1503" t="s">
        <v>27</v>
      </c>
      <c r="AE1503" t="s">
        <v>10945</v>
      </c>
    </row>
    <row r="1504" spans="8:31" hidden="1" x14ac:dyDescent="0.3">
      <c r="H1504" t="s">
        <v>103</v>
      </c>
      <c r="I1504" t="s">
        <v>3836</v>
      </c>
      <c r="L1504">
        <v>897</v>
      </c>
      <c r="M1504" t="s">
        <v>193</v>
      </c>
      <c r="N1504" t="s">
        <v>3837</v>
      </c>
      <c r="P1504" t="s">
        <v>98</v>
      </c>
      <c r="Q1504">
        <v>0</v>
      </c>
      <c r="R1504" t="s">
        <v>96</v>
      </c>
      <c r="S1504" t="s">
        <v>96</v>
      </c>
      <c r="T1504" t="str">
        <f>IF(Transcripts[[#This Row],[List?]]="Y", Transcripts[[#This Row],[RefSeq mRNA ID]]&amp;IF(Transcripts[[#This Row],[Preferred?]]="Y", " (Preferred)", ""), "")</f>
        <v/>
      </c>
      <c r="V1504" s="43" t="s">
        <v>18486</v>
      </c>
      <c r="W1504" s="43" t="e">
        <f t="array" ref="W1504">INDEX(Table6[#Data], MATCH(1, ISNUMBER(SEARCH(Transcripts[[#This Row],[RefSeq mRNA ID]], Table6['#name])), 0), 1)</f>
        <v>#N/A</v>
      </c>
      <c r="X1504" s="43"/>
      <c r="Y1504" s="43"/>
      <c r="Z1504" t="s">
        <v>9754</v>
      </c>
      <c r="AA1504" t="s">
        <v>9755</v>
      </c>
      <c r="AB1504">
        <v>1212</v>
      </c>
      <c r="AC1504" t="s">
        <v>9740</v>
      </c>
      <c r="AD1504" t="s">
        <v>27</v>
      </c>
      <c r="AE1504" t="s">
        <v>10946</v>
      </c>
    </row>
    <row r="1505" spans="8:31" hidden="1" x14ac:dyDescent="0.3">
      <c r="H1505" t="s">
        <v>103</v>
      </c>
      <c r="I1505" t="s">
        <v>3838</v>
      </c>
      <c r="L1505">
        <v>893</v>
      </c>
      <c r="M1505" t="s">
        <v>193</v>
      </c>
      <c r="N1505" t="s">
        <v>3839</v>
      </c>
      <c r="P1505" t="s">
        <v>98</v>
      </c>
      <c r="Q1505">
        <v>0</v>
      </c>
      <c r="R1505" t="s">
        <v>96</v>
      </c>
      <c r="S1505" t="s">
        <v>96</v>
      </c>
      <c r="T1505" t="str">
        <f>IF(Transcripts[[#This Row],[List?]]="Y", Transcripts[[#This Row],[RefSeq mRNA ID]]&amp;IF(Transcripts[[#This Row],[Preferred?]]="Y", " (Preferred)", ""), "")</f>
        <v/>
      </c>
      <c r="V1505" s="43" t="s">
        <v>18486</v>
      </c>
      <c r="W1505" s="43" t="e">
        <f t="array" ref="W1505">INDEX(Table6[#Data], MATCH(1, ISNUMBER(SEARCH(Transcripts[[#This Row],[RefSeq mRNA ID]], Table6['#name])), 0), 1)</f>
        <v>#N/A</v>
      </c>
      <c r="X1505" s="43"/>
      <c r="Y1505" s="43"/>
      <c r="Z1505" t="s">
        <v>9757</v>
      </c>
      <c r="AA1505" t="s">
        <v>9758</v>
      </c>
      <c r="AB1505">
        <v>1212</v>
      </c>
      <c r="AC1505" t="s">
        <v>9740</v>
      </c>
      <c r="AD1505" t="s">
        <v>27</v>
      </c>
      <c r="AE1505" t="s">
        <v>10947</v>
      </c>
    </row>
    <row r="1506" spans="8:31" hidden="1" x14ac:dyDescent="0.3">
      <c r="H1506" t="s">
        <v>103</v>
      </c>
      <c r="I1506" t="s">
        <v>3840</v>
      </c>
      <c r="L1506">
        <v>828</v>
      </c>
      <c r="M1506" t="s">
        <v>193</v>
      </c>
      <c r="N1506" t="s">
        <v>3841</v>
      </c>
      <c r="P1506" t="s">
        <v>98</v>
      </c>
      <c r="Q1506">
        <v>0</v>
      </c>
      <c r="R1506" t="s">
        <v>96</v>
      </c>
      <c r="S1506" t="s">
        <v>96</v>
      </c>
      <c r="T1506" t="str">
        <f>IF(Transcripts[[#This Row],[List?]]="Y", Transcripts[[#This Row],[RefSeq mRNA ID]]&amp;IF(Transcripts[[#This Row],[Preferred?]]="Y", " (Preferred)", ""), "")</f>
        <v/>
      </c>
      <c r="V1506" s="43" t="s">
        <v>18486</v>
      </c>
      <c r="W1506" s="43" t="e">
        <f t="array" ref="W1506">INDEX(Table6[#Data], MATCH(1, ISNUMBER(SEARCH(Transcripts[[#This Row],[RefSeq mRNA ID]], Table6['#name])), 0), 1)</f>
        <v>#N/A</v>
      </c>
      <c r="X1506" s="43"/>
      <c r="Y1506" s="43"/>
      <c r="Z1506" t="s">
        <v>9760</v>
      </c>
      <c r="AA1506" t="s">
        <v>9761</v>
      </c>
      <c r="AB1506">
        <v>1044</v>
      </c>
      <c r="AC1506" t="s">
        <v>9740</v>
      </c>
      <c r="AD1506" t="s">
        <v>27</v>
      </c>
      <c r="AE1506" t="s">
        <v>10948</v>
      </c>
    </row>
    <row r="1507" spans="8:31" hidden="1" x14ac:dyDescent="0.3">
      <c r="H1507" t="s">
        <v>103</v>
      </c>
      <c r="I1507" t="s">
        <v>3842</v>
      </c>
      <c r="L1507">
        <v>812</v>
      </c>
      <c r="M1507" t="s">
        <v>193</v>
      </c>
      <c r="N1507" t="s">
        <v>3843</v>
      </c>
      <c r="P1507" t="s">
        <v>98</v>
      </c>
      <c r="Q1507">
        <v>0</v>
      </c>
      <c r="R1507" t="s">
        <v>96</v>
      </c>
      <c r="S1507" t="s">
        <v>96</v>
      </c>
      <c r="T1507" t="str">
        <f>IF(Transcripts[[#This Row],[List?]]="Y", Transcripts[[#This Row],[RefSeq mRNA ID]]&amp;IF(Transcripts[[#This Row],[Preferred?]]="Y", " (Preferred)", ""), "")</f>
        <v/>
      </c>
      <c r="V1507" s="43" t="s">
        <v>18486</v>
      </c>
      <c r="W1507" s="43" t="e">
        <f t="array" ref="W1507">INDEX(Table6[#Data], MATCH(1, ISNUMBER(SEARCH(Transcripts[[#This Row],[RefSeq mRNA ID]], Table6['#name])), 0), 1)</f>
        <v>#N/A</v>
      </c>
      <c r="X1507" s="43"/>
      <c r="Y1507" s="43"/>
      <c r="Z1507" t="s">
        <v>9763</v>
      </c>
      <c r="AA1507" t="s">
        <v>9764</v>
      </c>
      <c r="AB1507">
        <v>814</v>
      </c>
      <c r="AC1507" t="s">
        <v>9740</v>
      </c>
      <c r="AD1507" t="s">
        <v>27</v>
      </c>
      <c r="AE1507" t="s">
        <v>10949</v>
      </c>
    </row>
    <row r="1508" spans="8:31" hidden="1" x14ac:dyDescent="0.3">
      <c r="H1508" t="s">
        <v>103</v>
      </c>
      <c r="I1508" t="s">
        <v>3844</v>
      </c>
      <c r="L1508">
        <v>790</v>
      </c>
      <c r="M1508" t="s">
        <v>193</v>
      </c>
      <c r="N1508" t="s">
        <v>3845</v>
      </c>
      <c r="P1508" t="s">
        <v>98</v>
      </c>
      <c r="Q1508">
        <v>0</v>
      </c>
      <c r="R1508" t="s">
        <v>96</v>
      </c>
      <c r="S1508" t="s">
        <v>96</v>
      </c>
      <c r="T1508" t="str">
        <f>IF(Transcripts[[#This Row],[List?]]="Y", Transcripts[[#This Row],[RefSeq mRNA ID]]&amp;IF(Transcripts[[#This Row],[Preferred?]]="Y", " (Preferred)", ""), "")</f>
        <v/>
      </c>
      <c r="V1508" s="43" t="s">
        <v>18486</v>
      </c>
      <c r="W1508" s="43" t="e">
        <f t="array" ref="W1508">INDEX(Table6[#Data], MATCH(1, ISNUMBER(SEARCH(Transcripts[[#This Row],[RefSeq mRNA ID]], Table6['#name])), 0), 1)</f>
        <v>#N/A</v>
      </c>
      <c r="X1508" s="43"/>
      <c r="Y1508" s="43"/>
      <c r="Z1508" t="s">
        <v>9766</v>
      </c>
      <c r="AA1508" t="s">
        <v>9767</v>
      </c>
      <c r="AB1508">
        <v>566</v>
      </c>
      <c r="AC1508" t="s">
        <v>9740</v>
      </c>
      <c r="AD1508" t="s">
        <v>27</v>
      </c>
      <c r="AE1508" t="s">
        <v>10950</v>
      </c>
    </row>
    <row r="1509" spans="8:31" hidden="1" x14ac:dyDescent="0.3">
      <c r="H1509" t="s">
        <v>103</v>
      </c>
      <c r="I1509" t="s">
        <v>3846</v>
      </c>
      <c r="L1509">
        <v>756</v>
      </c>
      <c r="M1509" t="s">
        <v>193</v>
      </c>
      <c r="N1509" t="s">
        <v>3847</v>
      </c>
      <c r="P1509" t="s">
        <v>98</v>
      </c>
      <c r="Q1509">
        <v>0</v>
      </c>
      <c r="R1509" t="s">
        <v>96</v>
      </c>
      <c r="S1509" t="s">
        <v>96</v>
      </c>
      <c r="T1509" t="str">
        <f>IF(Transcripts[[#This Row],[List?]]="Y", Transcripts[[#This Row],[RefSeq mRNA ID]]&amp;IF(Transcripts[[#This Row],[Preferred?]]="Y", " (Preferred)", ""), "")</f>
        <v/>
      </c>
      <c r="V1509" s="43" t="s">
        <v>18486</v>
      </c>
      <c r="W1509" s="43" t="e">
        <f t="array" ref="W1509">INDEX(Table6[#Data], MATCH(1, ISNUMBER(SEARCH(Transcripts[[#This Row],[RefSeq mRNA ID]], Table6['#name])), 0), 1)</f>
        <v>#N/A</v>
      </c>
      <c r="X1509" s="43"/>
      <c r="Y1509" s="43"/>
      <c r="Z1509" t="s">
        <v>9769</v>
      </c>
      <c r="AA1509" t="s">
        <v>9770</v>
      </c>
      <c r="AB1509">
        <v>440</v>
      </c>
      <c r="AC1509" t="s">
        <v>9740</v>
      </c>
      <c r="AD1509" t="s">
        <v>27</v>
      </c>
      <c r="AE1509" t="s">
        <v>10951</v>
      </c>
    </row>
    <row r="1510" spans="8:31" hidden="1" x14ac:dyDescent="0.3">
      <c r="H1510" t="s">
        <v>103</v>
      </c>
      <c r="I1510" t="s">
        <v>3848</v>
      </c>
      <c r="L1510">
        <v>733</v>
      </c>
      <c r="M1510" t="s">
        <v>193</v>
      </c>
      <c r="N1510" t="s">
        <v>3849</v>
      </c>
      <c r="P1510" t="s">
        <v>98</v>
      </c>
      <c r="Q1510">
        <v>0</v>
      </c>
      <c r="R1510" t="s">
        <v>96</v>
      </c>
      <c r="S1510" t="s">
        <v>96</v>
      </c>
      <c r="T1510" t="str">
        <f>IF(Transcripts[[#This Row],[List?]]="Y", Transcripts[[#This Row],[RefSeq mRNA ID]]&amp;IF(Transcripts[[#This Row],[Preferred?]]="Y", " (Preferred)", ""), "")</f>
        <v/>
      </c>
      <c r="V1510" s="43" t="s">
        <v>18486</v>
      </c>
      <c r="W1510" s="43" t="e">
        <f t="array" ref="W1510">INDEX(Table6[#Data], MATCH(1, ISNUMBER(SEARCH(Transcripts[[#This Row],[RefSeq mRNA ID]], Table6['#name])), 0), 1)</f>
        <v>#N/A</v>
      </c>
      <c r="X1510" s="43"/>
      <c r="Y1510" s="43"/>
      <c r="Z1510" t="s">
        <v>9772</v>
      </c>
      <c r="AA1510" t="s">
        <v>9773</v>
      </c>
      <c r="AB1510">
        <v>319</v>
      </c>
      <c r="AC1510" t="s">
        <v>9740</v>
      </c>
      <c r="AD1510" t="s">
        <v>27</v>
      </c>
      <c r="AE1510" t="s">
        <v>10952</v>
      </c>
    </row>
    <row r="1511" spans="8:31" hidden="1" x14ac:dyDescent="0.3">
      <c r="H1511" t="s">
        <v>103</v>
      </c>
      <c r="I1511" t="s">
        <v>3850</v>
      </c>
      <c r="L1511">
        <v>715</v>
      </c>
      <c r="M1511" t="s">
        <v>193</v>
      </c>
      <c r="N1511" t="s">
        <v>3851</v>
      </c>
      <c r="P1511" t="s">
        <v>98</v>
      </c>
      <c r="Q1511">
        <v>0</v>
      </c>
      <c r="R1511" t="s">
        <v>96</v>
      </c>
      <c r="S1511" t="s">
        <v>96</v>
      </c>
      <c r="T1511" t="str">
        <f>IF(Transcripts[[#This Row],[List?]]="Y", Transcripts[[#This Row],[RefSeq mRNA ID]]&amp;IF(Transcripts[[#This Row],[Preferred?]]="Y", " (Preferred)", ""), "")</f>
        <v/>
      </c>
      <c r="V1511" s="43" t="s">
        <v>18486</v>
      </c>
      <c r="W1511" s="43" t="e">
        <f t="array" ref="W1511">INDEX(Table6[#Data], MATCH(1, ISNUMBER(SEARCH(Transcripts[[#This Row],[RefSeq mRNA ID]], Table6['#name])), 0), 1)</f>
        <v>#N/A</v>
      </c>
      <c r="X1511" s="43"/>
      <c r="Y1511" s="43"/>
      <c r="Z1511" t="s">
        <v>9775</v>
      </c>
      <c r="AA1511" t="s">
        <v>9776</v>
      </c>
      <c r="AB1511">
        <v>239</v>
      </c>
      <c r="AC1511" t="s">
        <v>9740</v>
      </c>
      <c r="AD1511" t="s">
        <v>27</v>
      </c>
      <c r="AE1511" t="s">
        <v>10953</v>
      </c>
    </row>
    <row r="1512" spans="8:31" hidden="1" x14ac:dyDescent="0.3">
      <c r="H1512" t="s">
        <v>103</v>
      </c>
      <c r="I1512" t="s">
        <v>3852</v>
      </c>
      <c r="L1512">
        <v>704</v>
      </c>
      <c r="M1512" t="s">
        <v>193</v>
      </c>
      <c r="N1512" t="s">
        <v>3853</v>
      </c>
      <c r="P1512" t="s">
        <v>98</v>
      </c>
      <c r="Q1512">
        <v>0</v>
      </c>
      <c r="R1512" t="s">
        <v>96</v>
      </c>
      <c r="S1512" t="s">
        <v>96</v>
      </c>
      <c r="T1512" t="str">
        <f>IF(Transcripts[[#This Row],[List?]]="Y", Transcripts[[#This Row],[RefSeq mRNA ID]]&amp;IF(Transcripts[[#This Row],[Preferred?]]="Y", " (Preferred)", ""), "")</f>
        <v/>
      </c>
      <c r="V1512" s="43" t="s">
        <v>18486</v>
      </c>
      <c r="W1512" s="43" t="e">
        <f t="array" ref="W1512">INDEX(Table6[#Data], MATCH(1, ISNUMBER(SEARCH(Transcripts[[#This Row],[RefSeq mRNA ID]], Table6['#name])), 0), 1)</f>
        <v>#N/A</v>
      </c>
      <c r="X1512" s="43"/>
      <c r="Y1512" s="43"/>
      <c r="Z1512" t="s">
        <v>9778</v>
      </c>
      <c r="AA1512" t="s">
        <v>9779</v>
      </c>
      <c r="AB1512">
        <v>1212</v>
      </c>
      <c r="AC1512" t="s">
        <v>9740</v>
      </c>
      <c r="AD1512" t="s">
        <v>27</v>
      </c>
      <c r="AE1512" t="s">
        <v>10954</v>
      </c>
    </row>
    <row r="1513" spans="8:31" hidden="1" x14ac:dyDescent="0.3">
      <c r="H1513" t="s">
        <v>103</v>
      </c>
      <c r="I1513" t="s">
        <v>3854</v>
      </c>
      <c r="L1513">
        <v>702</v>
      </c>
      <c r="M1513" t="s">
        <v>193</v>
      </c>
      <c r="N1513" t="s">
        <v>3855</v>
      </c>
      <c r="P1513" t="s">
        <v>98</v>
      </c>
      <c r="Q1513">
        <v>0</v>
      </c>
      <c r="R1513" t="s">
        <v>96</v>
      </c>
      <c r="S1513" t="s">
        <v>96</v>
      </c>
      <c r="T1513" t="str">
        <f>IF(Transcripts[[#This Row],[List?]]="Y", Transcripts[[#This Row],[RefSeq mRNA ID]]&amp;IF(Transcripts[[#This Row],[Preferred?]]="Y", " (Preferred)", ""), "")</f>
        <v/>
      </c>
      <c r="V1513" s="43" t="s">
        <v>18486</v>
      </c>
      <c r="W1513" s="43" t="e">
        <f t="array" ref="W1513">INDEX(Table6[#Data], MATCH(1, ISNUMBER(SEARCH(Transcripts[[#This Row],[RefSeq mRNA ID]], Table6['#name])), 0), 1)</f>
        <v>#N/A</v>
      </c>
      <c r="X1513" s="43"/>
      <c r="Y1513" s="43"/>
      <c r="Z1513" t="s">
        <v>9781</v>
      </c>
      <c r="AA1513" t="s">
        <v>9782</v>
      </c>
      <c r="AB1513">
        <v>1212</v>
      </c>
      <c r="AC1513" t="s">
        <v>9740</v>
      </c>
      <c r="AD1513" t="s">
        <v>27</v>
      </c>
      <c r="AE1513" t="s">
        <v>10955</v>
      </c>
    </row>
    <row r="1514" spans="8:31" hidden="1" x14ac:dyDescent="0.3">
      <c r="H1514" t="s">
        <v>103</v>
      </c>
      <c r="I1514" t="s">
        <v>3856</v>
      </c>
      <c r="L1514">
        <v>675</v>
      </c>
      <c r="M1514" t="s">
        <v>193</v>
      </c>
      <c r="N1514" t="s">
        <v>3857</v>
      </c>
      <c r="P1514" t="s">
        <v>98</v>
      </c>
      <c r="Q1514">
        <v>0</v>
      </c>
      <c r="R1514" t="s">
        <v>96</v>
      </c>
      <c r="S1514" t="s">
        <v>96</v>
      </c>
      <c r="T1514" t="str">
        <f>IF(Transcripts[[#This Row],[List?]]="Y", Transcripts[[#This Row],[RefSeq mRNA ID]]&amp;IF(Transcripts[[#This Row],[Preferred?]]="Y", " (Preferred)", ""), "")</f>
        <v/>
      </c>
      <c r="V1514" s="43" t="s">
        <v>18486</v>
      </c>
      <c r="W1514" s="43" t="e">
        <f t="array" ref="W1514">INDEX(Table6[#Data], MATCH(1, ISNUMBER(SEARCH(Transcripts[[#This Row],[RefSeq mRNA ID]], Table6['#name])), 0), 1)</f>
        <v>#N/A</v>
      </c>
      <c r="X1514" s="43"/>
      <c r="Y1514" s="43"/>
      <c r="Z1514" t="s">
        <v>4453</v>
      </c>
      <c r="AA1514" t="s">
        <v>4454</v>
      </c>
      <c r="AB1514">
        <v>1356</v>
      </c>
      <c r="AC1514" t="s">
        <v>4443</v>
      </c>
      <c r="AD1514" t="s">
        <v>27</v>
      </c>
      <c r="AE1514" t="s">
        <v>10956</v>
      </c>
    </row>
    <row r="1515" spans="8:31" hidden="1" x14ac:dyDescent="0.3">
      <c r="H1515" t="s">
        <v>103</v>
      </c>
      <c r="I1515" t="s">
        <v>3858</v>
      </c>
      <c r="L1515">
        <v>662</v>
      </c>
      <c r="M1515" t="s">
        <v>193</v>
      </c>
      <c r="N1515" t="s">
        <v>3859</v>
      </c>
      <c r="P1515" t="s">
        <v>98</v>
      </c>
      <c r="Q1515">
        <v>0</v>
      </c>
      <c r="R1515" t="s">
        <v>96</v>
      </c>
      <c r="S1515" t="s">
        <v>96</v>
      </c>
      <c r="T1515" t="str">
        <f>IF(Transcripts[[#This Row],[List?]]="Y", Transcripts[[#This Row],[RefSeq mRNA ID]]&amp;IF(Transcripts[[#This Row],[Preferred?]]="Y", " (Preferred)", ""), "")</f>
        <v/>
      </c>
      <c r="V1515" s="43" t="s">
        <v>18486</v>
      </c>
      <c r="W1515" s="43" t="e">
        <f t="array" ref="W1515">INDEX(Table6[#Data], MATCH(1, ISNUMBER(SEARCH(Transcripts[[#This Row],[RefSeq mRNA ID]], Table6['#name])), 0), 1)</f>
        <v>#N/A</v>
      </c>
      <c r="X1515" s="43"/>
      <c r="Y1515" s="43"/>
      <c r="Z1515" t="s">
        <v>4449</v>
      </c>
      <c r="AC1515" t="s">
        <v>4443</v>
      </c>
      <c r="AD1515" t="s">
        <v>27</v>
      </c>
      <c r="AE1515" t="s">
        <v>4449</v>
      </c>
    </row>
    <row r="1516" spans="8:31" hidden="1" x14ac:dyDescent="0.3">
      <c r="H1516" t="s">
        <v>103</v>
      </c>
      <c r="I1516" t="s">
        <v>3860</v>
      </c>
      <c r="L1516">
        <v>583</v>
      </c>
      <c r="M1516" t="s">
        <v>193</v>
      </c>
      <c r="N1516" t="s">
        <v>3861</v>
      </c>
      <c r="P1516" t="s">
        <v>98</v>
      </c>
      <c r="Q1516">
        <v>0</v>
      </c>
      <c r="R1516" t="s">
        <v>96</v>
      </c>
      <c r="S1516" t="s">
        <v>96</v>
      </c>
      <c r="T1516" t="str">
        <f>IF(Transcripts[[#This Row],[List?]]="Y", Transcripts[[#This Row],[RefSeq mRNA ID]]&amp;IF(Transcripts[[#This Row],[Preferred?]]="Y", " (Preferred)", ""), "")</f>
        <v/>
      </c>
      <c r="V1516" s="43" t="s">
        <v>18486</v>
      </c>
      <c r="W1516" s="43" t="e">
        <f t="array" ref="W1516">INDEX(Table6[#Data], MATCH(1, ISNUMBER(SEARCH(Transcripts[[#This Row],[RefSeq mRNA ID]], Table6['#name])), 0), 1)</f>
        <v>#N/A</v>
      </c>
      <c r="X1516" s="43"/>
      <c r="Y1516" s="43"/>
      <c r="Z1516" t="s">
        <v>4447</v>
      </c>
      <c r="AC1516" t="s">
        <v>4443</v>
      </c>
      <c r="AD1516" t="s">
        <v>27</v>
      </c>
      <c r="AE1516" t="s">
        <v>4447</v>
      </c>
    </row>
    <row r="1517" spans="8:31" hidden="1" x14ac:dyDescent="0.3">
      <c r="H1517" t="s">
        <v>103</v>
      </c>
      <c r="I1517" t="s">
        <v>3862</v>
      </c>
      <c r="L1517">
        <v>583</v>
      </c>
      <c r="M1517" t="s">
        <v>193</v>
      </c>
      <c r="N1517" t="s">
        <v>3863</v>
      </c>
      <c r="P1517" t="s">
        <v>98</v>
      </c>
      <c r="Q1517">
        <v>0</v>
      </c>
      <c r="R1517" t="s">
        <v>96</v>
      </c>
      <c r="S1517" t="s">
        <v>96</v>
      </c>
      <c r="T1517" t="str">
        <f>IF(Transcripts[[#This Row],[List?]]="Y", Transcripts[[#This Row],[RefSeq mRNA ID]]&amp;IF(Transcripts[[#This Row],[Preferred?]]="Y", " (Preferred)", ""), "")</f>
        <v/>
      </c>
      <c r="V1517" s="43" t="s">
        <v>18486</v>
      </c>
      <c r="W1517" s="43" t="e">
        <f t="array" ref="W1517">INDEX(Table6[#Data], MATCH(1, ISNUMBER(SEARCH(Transcripts[[#This Row],[RefSeq mRNA ID]], Table6['#name])), 0), 1)</f>
        <v>#N/A</v>
      </c>
      <c r="X1517" s="43"/>
      <c r="Y1517" s="43"/>
      <c r="Z1517" t="s">
        <v>4444</v>
      </c>
      <c r="AA1517" t="s">
        <v>4445</v>
      </c>
      <c r="AB1517">
        <v>1233</v>
      </c>
      <c r="AC1517" t="s">
        <v>4443</v>
      </c>
      <c r="AD1517" t="s">
        <v>27</v>
      </c>
      <c r="AE1517" t="s">
        <v>10957</v>
      </c>
    </row>
    <row r="1518" spans="8:31" hidden="1" x14ac:dyDescent="0.3">
      <c r="H1518" t="s">
        <v>103</v>
      </c>
      <c r="I1518" t="s">
        <v>3864</v>
      </c>
      <c r="L1518">
        <v>557</v>
      </c>
      <c r="M1518" t="s">
        <v>193</v>
      </c>
      <c r="N1518" t="s">
        <v>3865</v>
      </c>
      <c r="P1518" t="s">
        <v>98</v>
      </c>
      <c r="Q1518">
        <v>0</v>
      </c>
      <c r="R1518" t="s">
        <v>96</v>
      </c>
      <c r="S1518" t="s">
        <v>96</v>
      </c>
      <c r="T1518" t="str">
        <f>IF(Transcripts[[#This Row],[List?]]="Y", Transcripts[[#This Row],[RefSeq mRNA ID]]&amp;IF(Transcripts[[#This Row],[Preferred?]]="Y", " (Preferred)", ""), "")</f>
        <v/>
      </c>
      <c r="V1518" s="43" t="s">
        <v>18486</v>
      </c>
      <c r="W1518" s="43" t="e">
        <f t="array" ref="W1518">INDEX(Table6[#Data], MATCH(1, ISNUMBER(SEARCH(Transcripts[[#This Row],[RefSeq mRNA ID]], Table6['#name])), 0), 1)</f>
        <v>#N/A</v>
      </c>
      <c r="X1518" s="43"/>
      <c r="Y1518" s="43"/>
      <c r="Z1518" t="s">
        <v>4451</v>
      </c>
      <c r="AC1518" t="s">
        <v>4443</v>
      </c>
      <c r="AD1518" t="s">
        <v>27</v>
      </c>
      <c r="AE1518" t="s">
        <v>4451</v>
      </c>
    </row>
    <row r="1519" spans="8:31" hidden="1" x14ac:dyDescent="0.3">
      <c r="H1519" t="s">
        <v>103</v>
      </c>
      <c r="I1519" t="s">
        <v>3866</v>
      </c>
      <c r="L1519">
        <v>543</v>
      </c>
      <c r="M1519" t="s">
        <v>193</v>
      </c>
      <c r="N1519" t="s">
        <v>3867</v>
      </c>
      <c r="P1519" t="s">
        <v>98</v>
      </c>
      <c r="Q1519">
        <v>0</v>
      </c>
      <c r="R1519" t="s">
        <v>96</v>
      </c>
      <c r="S1519" t="s">
        <v>96</v>
      </c>
      <c r="T1519" t="str">
        <f>IF(Transcripts[[#This Row],[List?]]="Y", Transcripts[[#This Row],[RefSeq mRNA ID]]&amp;IF(Transcripts[[#This Row],[Preferred?]]="Y", " (Preferred)", ""), "")</f>
        <v/>
      </c>
      <c r="V1519" s="43" t="s">
        <v>18486</v>
      </c>
      <c r="W1519" s="43" t="e">
        <f t="array" ref="W1519">INDEX(Table6[#Data], MATCH(1, ISNUMBER(SEARCH(Transcripts[[#This Row],[RefSeq mRNA ID]], Table6['#name])), 0), 1)</f>
        <v>#N/A</v>
      </c>
      <c r="X1519" s="43"/>
      <c r="Y1519" s="43"/>
      <c r="Z1519" t="s">
        <v>9000</v>
      </c>
      <c r="AA1519" t="s">
        <v>9001</v>
      </c>
      <c r="AB1519">
        <v>738</v>
      </c>
      <c r="AC1519" t="s">
        <v>8999</v>
      </c>
      <c r="AD1519" t="s">
        <v>27</v>
      </c>
      <c r="AE1519" t="s">
        <v>10958</v>
      </c>
    </row>
    <row r="1520" spans="8:31" hidden="1" x14ac:dyDescent="0.3">
      <c r="H1520" t="s">
        <v>103</v>
      </c>
      <c r="I1520" t="s">
        <v>3868</v>
      </c>
      <c r="L1520">
        <v>543</v>
      </c>
      <c r="M1520" t="s">
        <v>193</v>
      </c>
      <c r="N1520" t="s">
        <v>3869</v>
      </c>
      <c r="P1520" t="s">
        <v>98</v>
      </c>
      <c r="Q1520">
        <v>0</v>
      </c>
      <c r="R1520" t="s">
        <v>96</v>
      </c>
      <c r="S1520" t="s">
        <v>96</v>
      </c>
      <c r="T1520" t="str">
        <f>IF(Transcripts[[#This Row],[List?]]="Y", Transcripts[[#This Row],[RefSeq mRNA ID]]&amp;IF(Transcripts[[#This Row],[Preferred?]]="Y", " (Preferred)", ""), "")</f>
        <v/>
      </c>
      <c r="V1520" s="43" t="s">
        <v>18486</v>
      </c>
      <c r="W1520" s="43" t="e">
        <f t="array" ref="W1520">INDEX(Table6[#Data], MATCH(1, ISNUMBER(SEARCH(Transcripts[[#This Row],[RefSeq mRNA ID]], Table6['#name])), 0), 1)</f>
        <v>#N/A</v>
      </c>
      <c r="X1520" s="43"/>
      <c r="Y1520" s="43"/>
      <c r="Z1520" t="s">
        <v>8701</v>
      </c>
      <c r="AA1520" t="s">
        <v>8702</v>
      </c>
      <c r="AB1520">
        <v>1455</v>
      </c>
      <c r="AC1520" t="s">
        <v>8698</v>
      </c>
      <c r="AD1520" t="s">
        <v>27</v>
      </c>
      <c r="AE1520" t="s">
        <v>10959</v>
      </c>
    </row>
    <row r="1521" spans="8:31" hidden="1" x14ac:dyDescent="0.3">
      <c r="H1521" t="s">
        <v>103</v>
      </c>
      <c r="I1521" t="s">
        <v>3870</v>
      </c>
      <c r="L1521">
        <v>534</v>
      </c>
      <c r="M1521" t="s">
        <v>193</v>
      </c>
      <c r="N1521" t="s">
        <v>3871</v>
      </c>
      <c r="P1521" t="s">
        <v>98</v>
      </c>
      <c r="Q1521">
        <v>0</v>
      </c>
      <c r="R1521" t="s">
        <v>96</v>
      </c>
      <c r="S1521" t="s">
        <v>96</v>
      </c>
      <c r="T1521" t="str">
        <f>IF(Transcripts[[#This Row],[List?]]="Y", Transcripts[[#This Row],[RefSeq mRNA ID]]&amp;IF(Transcripts[[#This Row],[Preferred?]]="Y", " (Preferred)", ""), "")</f>
        <v/>
      </c>
      <c r="V1521" s="43" t="s">
        <v>18486</v>
      </c>
      <c r="W1521" s="43" t="e">
        <f t="array" ref="W1521">INDEX(Table6[#Data], MATCH(1, ISNUMBER(SEARCH(Transcripts[[#This Row],[RefSeq mRNA ID]], Table6['#name])), 0), 1)</f>
        <v>#N/A</v>
      </c>
      <c r="X1521" s="43"/>
      <c r="Y1521" s="43"/>
      <c r="Z1521" t="s">
        <v>8709</v>
      </c>
      <c r="AA1521" t="s">
        <v>8710</v>
      </c>
      <c r="AB1521">
        <v>1302</v>
      </c>
      <c r="AC1521" t="s">
        <v>8698</v>
      </c>
      <c r="AD1521" t="s">
        <v>27</v>
      </c>
      <c r="AE1521" t="s">
        <v>10960</v>
      </c>
    </row>
    <row r="1522" spans="8:31" hidden="1" x14ac:dyDescent="0.3">
      <c r="H1522" t="s">
        <v>103</v>
      </c>
      <c r="I1522" t="s">
        <v>3872</v>
      </c>
      <c r="L1522">
        <v>492</v>
      </c>
      <c r="M1522" t="s">
        <v>193</v>
      </c>
      <c r="N1522" t="s">
        <v>3873</v>
      </c>
      <c r="P1522" t="s">
        <v>98</v>
      </c>
      <c r="Q1522">
        <v>0</v>
      </c>
      <c r="R1522" t="s">
        <v>96</v>
      </c>
      <c r="S1522" t="s">
        <v>96</v>
      </c>
      <c r="T1522" t="str">
        <f>IF(Transcripts[[#This Row],[List?]]="Y", Transcripts[[#This Row],[RefSeq mRNA ID]]&amp;IF(Transcripts[[#This Row],[Preferred?]]="Y", " (Preferred)", ""), "")</f>
        <v/>
      </c>
      <c r="V1522" s="43" t="s">
        <v>18486</v>
      </c>
      <c r="W1522" s="43" t="e">
        <f t="array" ref="W1522">INDEX(Table6[#Data], MATCH(1, ISNUMBER(SEARCH(Transcripts[[#This Row],[RefSeq mRNA ID]], Table6['#name])), 0), 1)</f>
        <v>#N/A</v>
      </c>
      <c r="X1522" s="43"/>
      <c r="Y1522" s="43"/>
      <c r="Z1522" t="s">
        <v>8706</v>
      </c>
      <c r="AA1522" t="s">
        <v>8707</v>
      </c>
      <c r="AB1522">
        <v>1446</v>
      </c>
      <c r="AC1522" t="s">
        <v>8698</v>
      </c>
      <c r="AD1522" t="s">
        <v>27</v>
      </c>
      <c r="AE1522" t="s">
        <v>10961</v>
      </c>
    </row>
    <row r="1523" spans="8:31" hidden="1" x14ac:dyDescent="0.3">
      <c r="H1523" t="s">
        <v>103</v>
      </c>
      <c r="I1523" t="s">
        <v>3874</v>
      </c>
      <c r="L1523">
        <v>278</v>
      </c>
      <c r="M1523" t="s">
        <v>193</v>
      </c>
      <c r="N1523" t="s">
        <v>3875</v>
      </c>
      <c r="P1523" t="s">
        <v>98</v>
      </c>
      <c r="Q1523">
        <v>0</v>
      </c>
      <c r="R1523" t="s">
        <v>96</v>
      </c>
      <c r="S1523" t="s">
        <v>96</v>
      </c>
      <c r="T1523" t="str">
        <f>IF(Transcripts[[#This Row],[List?]]="Y", Transcripts[[#This Row],[RefSeq mRNA ID]]&amp;IF(Transcripts[[#This Row],[Preferred?]]="Y", " (Preferred)", ""), "")</f>
        <v/>
      </c>
      <c r="V1523" s="43" t="s">
        <v>18486</v>
      </c>
      <c r="W1523" s="43" t="e">
        <f t="array" ref="W1523">INDEX(Table6[#Data], MATCH(1, ISNUMBER(SEARCH(Transcripts[[#This Row],[RefSeq mRNA ID]], Table6['#name])), 0), 1)</f>
        <v>#N/A</v>
      </c>
      <c r="X1523" s="43"/>
      <c r="Y1523" s="43"/>
      <c r="Z1523" t="s">
        <v>8699</v>
      </c>
      <c r="AC1523" t="s">
        <v>8698</v>
      </c>
      <c r="AD1523" t="s">
        <v>27</v>
      </c>
      <c r="AE1523" t="s">
        <v>8699</v>
      </c>
    </row>
    <row r="1524" spans="8:31" hidden="1" x14ac:dyDescent="0.3">
      <c r="H1524" t="s">
        <v>103</v>
      </c>
      <c r="I1524" t="s">
        <v>3943</v>
      </c>
      <c r="L1524">
        <v>2837</v>
      </c>
      <c r="M1524" t="s">
        <v>210</v>
      </c>
      <c r="N1524" t="s">
        <v>3944</v>
      </c>
      <c r="P1524" t="s">
        <v>98</v>
      </c>
      <c r="Q1524">
        <v>0</v>
      </c>
      <c r="R1524" t="s">
        <v>96</v>
      </c>
      <c r="S1524" t="s">
        <v>96</v>
      </c>
      <c r="T1524" t="str">
        <f>IF(Transcripts[[#This Row],[List?]]="Y", Transcripts[[#This Row],[RefSeq mRNA ID]]&amp;IF(Transcripts[[#This Row],[Preferred?]]="Y", " (Preferred)", ""), "")</f>
        <v/>
      </c>
      <c r="V1524" s="43" t="s">
        <v>18486</v>
      </c>
      <c r="W1524" s="43" t="e">
        <f t="array" ref="W1524">INDEX(Table6[#Data], MATCH(1, ISNUMBER(SEARCH(Transcripts[[#This Row],[RefSeq mRNA ID]], Table6['#name])), 0), 1)</f>
        <v>#N/A</v>
      </c>
      <c r="X1524" s="43"/>
      <c r="Y1524" s="43"/>
      <c r="Z1524" t="s">
        <v>5321</v>
      </c>
      <c r="AA1524" t="s">
        <v>5322</v>
      </c>
      <c r="AB1524">
        <v>1563</v>
      </c>
      <c r="AC1524" t="s">
        <v>5309</v>
      </c>
      <c r="AD1524" t="s">
        <v>27</v>
      </c>
      <c r="AE1524" t="s">
        <v>10962</v>
      </c>
    </row>
    <row r="1525" spans="8:31" hidden="1" x14ac:dyDescent="0.3">
      <c r="H1525" t="s">
        <v>103</v>
      </c>
      <c r="I1525" t="s">
        <v>3945</v>
      </c>
      <c r="L1525">
        <v>1839</v>
      </c>
      <c r="M1525" t="s">
        <v>210</v>
      </c>
      <c r="N1525" t="s">
        <v>3946</v>
      </c>
      <c r="P1525" t="s">
        <v>98</v>
      </c>
      <c r="Q1525">
        <v>0</v>
      </c>
      <c r="R1525" t="s">
        <v>96</v>
      </c>
      <c r="S1525" t="s">
        <v>96</v>
      </c>
      <c r="T1525" t="str">
        <f>IF(Transcripts[[#This Row],[List?]]="Y", Transcripts[[#This Row],[RefSeq mRNA ID]]&amp;IF(Transcripts[[#This Row],[Preferred?]]="Y", " (Preferred)", ""), "")</f>
        <v/>
      </c>
      <c r="V1525" s="43" t="s">
        <v>18486</v>
      </c>
      <c r="W1525" s="43" t="e">
        <f t="array" ref="W1525">INDEX(Table6[#Data], MATCH(1, ISNUMBER(SEARCH(Transcripts[[#This Row],[RefSeq mRNA ID]], Table6['#name])), 0), 1)</f>
        <v>#N/A</v>
      </c>
      <c r="X1525" s="43"/>
      <c r="Y1525" s="43"/>
      <c r="Z1525" t="s">
        <v>5331</v>
      </c>
      <c r="AA1525" t="s">
        <v>5332</v>
      </c>
      <c r="AB1525">
        <v>1581</v>
      </c>
      <c r="AC1525" t="s">
        <v>5309</v>
      </c>
      <c r="AD1525" t="s">
        <v>27</v>
      </c>
      <c r="AE1525" t="s">
        <v>10963</v>
      </c>
    </row>
    <row r="1526" spans="8:31" hidden="1" x14ac:dyDescent="0.3">
      <c r="H1526" t="s">
        <v>103</v>
      </c>
      <c r="I1526" t="s">
        <v>3947</v>
      </c>
      <c r="L1526">
        <v>1782</v>
      </c>
      <c r="M1526" t="s">
        <v>210</v>
      </c>
      <c r="N1526" t="s">
        <v>3948</v>
      </c>
      <c r="P1526" t="s">
        <v>98</v>
      </c>
      <c r="Q1526">
        <v>0</v>
      </c>
      <c r="R1526" t="s">
        <v>96</v>
      </c>
      <c r="S1526" t="s">
        <v>96</v>
      </c>
      <c r="T1526" t="str">
        <f>IF(Transcripts[[#This Row],[List?]]="Y", Transcripts[[#This Row],[RefSeq mRNA ID]]&amp;IF(Transcripts[[#This Row],[Preferred?]]="Y", " (Preferred)", ""), "")</f>
        <v/>
      </c>
      <c r="V1526" s="43" t="s">
        <v>18486</v>
      </c>
      <c r="W1526" s="43" t="e">
        <f t="array" ref="W1526">INDEX(Table6[#Data], MATCH(1, ISNUMBER(SEARCH(Transcripts[[#This Row],[RefSeq mRNA ID]], Table6['#name])), 0), 1)</f>
        <v>#N/A</v>
      </c>
      <c r="X1526" s="43"/>
      <c r="Y1526" s="43"/>
      <c r="Z1526" t="s">
        <v>5317</v>
      </c>
      <c r="AC1526" t="s">
        <v>5309</v>
      </c>
      <c r="AD1526" t="s">
        <v>27</v>
      </c>
      <c r="AE1526" t="s">
        <v>5317</v>
      </c>
    </row>
    <row r="1527" spans="8:31" hidden="1" x14ac:dyDescent="0.3">
      <c r="H1527" t="s">
        <v>103</v>
      </c>
      <c r="I1527" t="s">
        <v>3949</v>
      </c>
      <c r="L1527">
        <v>593</v>
      </c>
      <c r="M1527" t="s">
        <v>210</v>
      </c>
      <c r="N1527" t="s">
        <v>3950</v>
      </c>
      <c r="P1527" t="s">
        <v>98</v>
      </c>
      <c r="Q1527">
        <v>0</v>
      </c>
      <c r="R1527" t="s">
        <v>96</v>
      </c>
      <c r="S1527" t="s">
        <v>96</v>
      </c>
      <c r="T1527" t="str">
        <f>IF(Transcripts[[#This Row],[List?]]="Y", Transcripts[[#This Row],[RefSeq mRNA ID]]&amp;IF(Transcripts[[#This Row],[Preferred?]]="Y", " (Preferred)", ""), "")</f>
        <v/>
      </c>
      <c r="V1527" s="43" t="s">
        <v>18486</v>
      </c>
      <c r="W1527" s="43" t="e">
        <f t="array" ref="W1527">INDEX(Table6[#Data], MATCH(1, ISNUMBER(SEARCH(Transcripts[[#This Row],[RefSeq mRNA ID]], Table6['#name])), 0), 1)</f>
        <v>#N/A</v>
      </c>
      <c r="X1527" s="43"/>
      <c r="Y1527" s="43"/>
      <c r="Z1527" t="s">
        <v>5319</v>
      </c>
      <c r="AC1527" t="s">
        <v>5309</v>
      </c>
      <c r="AD1527" t="s">
        <v>27</v>
      </c>
      <c r="AE1527" t="s">
        <v>5319</v>
      </c>
    </row>
    <row r="1528" spans="8:31" hidden="1" x14ac:dyDescent="0.3">
      <c r="H1528" t="s">
        <v>103</v>
      </c>
      <c r="I1528" t="s">
        <v>3951</v>
      </c>
      <c r="L1528">
        <v>581</v>
      </c>
      <c r="M1528" t="s">
        <v>210</v>
      </c>
      <c r="N1528" t="s">
        <v>3952</v>
      </c>
      <c r="P1528" t="s">
        <v>98</v>
      </c>
      <c r="Q1528">
        <v>0</v>
      </c>
      <c r="R1528" t="s">
        <v>96</v>
      </c>
      <c r="S1528" t="s">
        <v>96</v>
      </c>
      <c r="T1528" t="str">
        <f>IF(Transcripts[[#This Row],[List?]]="Y", Transcripts[[#This Row],[RefSeq mRNA ID]]&amp;IF(Transcripts[[#This Row],[Preferred?]]="Y", " (Preferred)", ""), "")</f>
        <v/>
      </c>
      <c r="V1528" s="43" t="s">
        <v>18486</v>
      </c>
      <c r="W1528" s="43" t="e">
        <f t="array" ref="W1528">INDEX(Table6[#Data], MATCH(1, ISNUMBER(SEARCH(Transcripts[[#This Row],[RefSeq mRNA ID]], Table6['#name])), 0), 1)</f>
        <v>#N/A</v>
      </c>
      <c r="X1528" s="43"/>
      <c r="Y1528" s="43"/>
      <c r="Z1528" t="s">
        <v>5360</v>
      </c>
      <c r="AA1528" t="s">
        <v>5361</v>
      </c>
      <c r="AB1528">
        <v>212</v>
      </c>
      <c r="AC1528" t="s">
        <v>5309</v>
      </c>
      <c r="AD1528" t="s">
        <v>27</v>
      </c>
      <c r="AE1528" t="s">
        <v>10964</v>
      </c>
    </row>
    <row r="1529" spans="8:31" hidden="1" x14ac:dyDescent="0.3">
      <c r="H1529" t="s">
        <v>103</v>
      </c>
      <c r="I1529" t="s">
        <v>3953</v>
      </c>
      <c r="L1529">
        <v>493</v>
      </c>
      <c r="M1529" t="s">
        <v>210</v>
      </c>
      <c r="N1529" t="s">
        <v>3954</v>
      </c>
      <c r="P1529" t="s">
        <v>98</v>
      </c>
      <c r="Q1529">
        <v>0</v>
      </c>
      <c r="R1529" t="s">
        <v>96</v>
      </c>
      <c r="S1529" t="s">
        <v>96</v>
      </c>
      <c r="T1529" t="str">
        <f>IF(Transcripts[[#This Row],[List?]]="Y", Transcripts[[#This Row],[RefSeq mRNA ID]]&amp;IF(Transcripts[[#This Row],[Preferred?]]="Y", " (Preferred)", ""), "")</f>
        <v/>
      </c>
      <c r="V1529" s="43" t="s">
        <v>18486</v>
      </c>
      <c r="W1529" s="43" t="e">
        <f t="array" ref="W1529">INDEX(Table6[#Data], MATCH(1, ISNUMBER(SEARCH(Transcripts[[#This Row],[RefSeq mRNA ID]], Table6['#name])), 0), 1)</f>
        <v>#N/A</v>
      </c>
      <c r="X1529" s="43"/>
      <c r="Y1529" s="43"/>
      <c r="Z1529" t="s">
        <v>5357</v>
      </c>
      <c r="AA1529" t="s">
        <v>5358</v>
      </c>
      <c r="AB1529">
        <v>471</v>
      </c>
      <c r="AC1529" t="s">
        <v>5309</v>
      </c>
      <c r="AD1529" t="s">
        <v>27</v>
      </c>
      <c r="AE1529" t="s">
        <v>10965</v>
      </c>
    </row>
    <row r="1530" spans="8:31" hidden="1" x14ac:dyDescent="0.3">
      <c r="H1530" t="s">
        <v>103</v>
      </c>
      <c r="I1530" t="s">
        <v>3955</v>
      </c>
      <c r="L1530">
        <v>466</v>
      </c>
      <c r="M1530" t="s">
        <v>210</v>
      </c>
      <c r="N1530" t="s">
        <v>3956</v>
      </c>
      <c r="P1530" t="s">
        <v>98</v>
      </c>
      <c r="Q1530">
        <v>0</v>
      </c>
      <c r="R1530" t="s">
        <v>96</v>
      </c>
      <c r="S1530" t="s">
        <v>96</v>
      </c>
      <c r="T1530" t="str">
        <f>IF(Transcripts[[#This Row],[List?]]="Y", Transcripts[[#This Row],[RefSeq mRNA ID]]&amp;IF(Transcripts[[#This Row],[Preferred?]]="Y", " (Preferred)", ""), "")</f>
        <v/>
      </c>
      <c r="V1530" s="43" t="s">
        <v>18486</v>
      </c>
      <c r="W1530" s="43" t="e">
        <f t="array" ref="W1530">INDEX(Table6[#Data], MATCH(1, ISNUMBER(SEARCH(Transcripts[[#This Row],[RefSeq mRNA ID]], Table6['#name])), 0), 1)</f>
        <v>#N/A</v>
      </c>
      <c r="X1530" s="43"/>
      <c r="Y1530" s="43"/>
      <c r="Z1530" t="s">
        <v>5334</v>
      </c>
      <c r="AA1530" t="s">
        <v>5335</v>
      </c>
      <c r="AB1530">
        <v>1407</v>
      </c>
      <c r="AC1530" t="s">
        <v>5309</v>
      </c>
      <c r="AD1530" t="s">
        <v>27</v>
      </c>
      <c r="AE1530" t="s">
        <v>10966</v>
      </c>
    </row>
    <row r="1531" spans="8:31" hidden="1" x14ac:dyDescent="0.3">
      <c r="H1531" t="s">
        <v>3957</v>
      </c>
      <c r="I1531" t="s">
        <v>20344</v>
      </c>
      <c r="J1531" t="s">
        <v>20345</v>
      </c>
      <c r="K1531" t="s">
        <v>20346</v>
      </c>
      <c r="L1531">
        <v>4168</v>
      </c>
      <c r="M1531" t="s">
        <v>27</v>
      </c>
      <c r="N1531" t="s">
        <v>3960</v>
      </c>
      <c r="P1531" t="s">
        <v>3961</v>
      </c>
      <c r="Q1531">
        <v>555</v>
      </c>
      <c r="R1531" t="s">
        <v>95</v>
      </c>
      <c r="S1531" t="s">
        <v>95</v>
      </c>
      <c r="T1531" t="str">
        <f>IF(Transcripts[[#This Row],[List?]]="Y", Transcripts[[#This Row],[RefSeq mRNA ID]]&amp;IF(Transcripts[[#This Row],[Preferred?]]="Y", " (Preferred)", ""), "")</f>
        <v>NM_013372.7 (Preferred)</v>
      </c>
      <c r="V1531" s="43" t="s">
        <v>18497</v>
      </c>
      <c r="W1531" s="43" t="e">
        <f t="array" ref="W1531">INDEX(Table6[#Data], MATCH(1, ISNUMBER(SEARCH(Transcripts[[#This Row],[RefSeq mRNA ID]], Table6['#name])), 0), 1)</f>
        <v>#N/A</v>
      </c>
      <c r="X1531" s="43"/>
      <c r="Y1531" s="43"/>
      <c r="Z1531" t="s">
        <v>5363</v>
      </c>
      <c r="AA1531" t="s">
        <v>5364</v>
      </c>
      <c r="AB1531">
        <v>351</v>
      </c>
      <c r="AC1531" t="s">
        <v>5309</v>
      </c>
      <c r="AD1531" t="s">
        <v>27</v>
      </c>
      <c r="AE1531" t="s">
        <v>10967</v>
      </c>
    </row>
    <row r="1532" spans="8:31" hidden="1" x14ac:dyDescent="0.3">
      <c r="H1532" t="s">
        <v>3957</v>
      </c>
      <c r="I1532" t="s">
        <v>3962</v>
      </c>
      <c r="J1532" t="s">
        <v>3963</v>
      </c>
      <c r="L1532">
        <v>3026</v>
      </c>
      <c r="M1532" t="s">
        <v>27</v>
      </c>
      <c r="N1532" t="s">
        <v>3964</v>
      </c>
      <c r="P1532" t="s">
        <v>3965</v>
      </c>
      <c r="Q1532">
        <v>432</v>
      </c>
      <c r="R1532" t="s">
        <v>96</v>
      </c>
      <c r="S1532" t="s">
        <v>96</v>
      </c>
      <c r="T1532" t="str">
        <f>IF(Transcripts[[#This Row],[List?]]="Y", Transcripts[[#This Row],[RefSeq mRNA ID]]&amp;IF(Transcripts[[#This Row],[Preferred?]]="Y", " (Preferred)", ""), "")</f>
        <v/>
      </c>
      <c r="V1532" s="43" t="s">
        <v>18497</v>
      </c>
      <c r="W1532" s="43" t="e">
        <f t="array" ref="W1532">INDEX(Table6[#Data], MATCH(1, ISNUMBER(SEARCH(Transcripts[[#This Row],[RefSeq mRNA ID]], Table6['#name])), 0), 1)</f>
        <v>#N/A</v>
      </c>
      <c r="X1532" s="43"/>
      <c r="Y1532" s="43"/>
      <c r="Z1532" t="s">
        <v>5350</v>
      </c>
      <c r="AA1532" t="s">
        <v>5351</v>
      </c>
      <c r="AB1532">
        <v>1084</v>
      </c>
      <c r="AC1532" t="s">
        <v>5309</v>
      </c>
      <c r="AD1532" t="s">
        <v>27</v>
      </c>
      <c r="AE1532" t="s">
        <v>10968</v>
      </c>
    </row>
    <row r="1533" spans="8:31" hidden="1" x14ac:dyDescent="0.3">
      <c r="H1533" t="s">
        <v>3957</v>
      </c>
      <c r="I1533" t="s">
        <v>3966</v>
      </c>
      <c r="J1533" t="s">
        <v>3967</v>
      </c>
      <c r="K1533" t="s">
        <v>19469</v>
      </c>
      <c r="L1533">
        <v>2648</v>
      </c>
      <c r="M1533" t="s">
        <v>27</v>
      </c>
      <c r="N1533" t="s">
        <v>3968</v>
      </c>
      <c r="P1533" t="s">
        <v>3965</v>
      </c>
      <c r="Q1533">
        <v>432</v>
      </c>
      <c r="R1533" t="s">
        <v>96</v>
      </c>
      <c r="S1533" t="s">
        <v>95</v>
      </c>
      <c r="T1533" t="str">
        <f>IF(Transcripts[[#This Row],[List?]]="Y", Transcripts[[#This Row],[RefSeq mRNA ID]]&amp;IF(Transcripts[[#This Row],[Preferred?]]="Y", " (Preferred)", ""), "")</f>
        <v>NM_001191323.1</v>
      </c>
      <c r="V1533" s="43" t="s">
        <v>18497</v>
      </c>
      <c r="W1533" s="43" t="e">
        <f t="array" ref="W1533">INDEX(Table6[#Data], MATCH(1, ISNUMBER(SEARCH(Transcripts[[#This Row],[RefSeq mRNA ID]], Table6['#name])), 0), 1)</f>
        <v>#N/A</v>
      </c>
      <c r="X1533" s="43"/>
      <c r="Y1533" s="43"/>
      <c r="Z1533" t="s">
        <v>5342</v>
      </c>
      <c r="AA1533" t="s">
        <v>5343</v>
      </c>
      <c r="AB1533">
        <v>1515</v>
      </c>
      <c r="AC1533" t="s">
        <v>5309</v>
      </c>
      <c r="AD1533" t="s">
        <v>27</v>
      </c>
      <c r="AE1533" t="s">
        <v>10969</v>
      </c>
    </row>
    <row r="1534" spans="8:31" hidden="1" x14ac:dyDescent="0.3">
      <c r="H1534" t="s">
        <v>3957</v>
      </c>
      <c r="I1534" t="s">
        <v>3969</v>
      </c>
      <c r="J1534" t="s">
        <v>3970</v>
      </c>
      <c r="L1534">
        <v>623</v>
      </c>
      <c r="M1534" t="s">
        <v>27</v>
      </c>
      <c r="N1534" t="s">
        <v>3971</v>
      </c>
      <c r="Q1534">
        <v>129</v>
      </c>
      <c r="R1534" t="s">
        <v>96</v>
      </c>
      <c r="S1534" t="s">
        <v>96</v>
      </c>
      <c r="T1534" t="str">
        <f>IF(Transcripts[[#This Row],[List?]]="Y", Transcripts[[#This Row],[RefSeq mRNA ID]]&amp;IF(Transcripts[[#This Row],[Preferred?]]="Y", " (Preferred)", ""), "")</f>
        <v/>
      </c>
      <c r="V1534" s="43" t="s">
        <v>18497</v>
      </c>
      <c r="W1534" s="43" t="e">
        <f t="array" ref="W1534">INDEX(Table6[#Data], MATCH(1, ISNUMBER(SEARCH(Transcripts[[#This Row],[RefSeq mRNA ID]], Table6['#name])), 0), 1)</f>
        <v>#N/A</v>
      </c>
      <c r="X1534" s="43"/>
      <c r="Y1534" s="43"/>
      <c r="Z1534" t="s">
        <v>5346</v>
      </c>
      <c r="AA1534" t="s">
        <v>5347</v>
      </c>
      <c r="AB1534">
        <v>1242</v>
      </c>
      <c r="AC1534" t="s">
        <v>5309</v>
      </c>
      <c r="AD1534" t="s">
        <v>27</v>
      </c>
      <c r="AE1534" t="s">
        <v>10970</v>
      </c>
    </row>
    <row r="1535" spans="8:31" hidden="1" x14ac:dyDescent="0.3">
      <c r="H1535" t="s">
        <v>3972</v>
      </c>
      <c r="I1535" t="s">
        <v>3983</v>
      </c>
      <c r="J1535" t="s">
        <v>3984</v>
      </c>
      <c r="K1535" t="s">
        <v>19473</v>
      </c>
      <c r="L1535">
        <v>9335</v>
      </c>
      <c r="M1535" t="s">
        <v>27</v>
      </c>
      <c r="N1535" t="s">
        <v>3985</v>
      </c>
      <c r="P1535" t="s">
        <v>3986</v>
      </c>
      <c r="Q1535">
        <v>4395</v>
      </c>
      <c r="R1535" t="s">
        <v>96</v>
      </c>
      <c r="S1535" t="s">
        <v>95</v>
      </c>
      <c r="T1535" t="str">
        <f>IF(Transcripts[[#This Row],[List?]]="Y", Transcripts[[#This Row],[RefSeq mRNA ID]]&amp;IF(Transcripts[[#This Row],[Preferred?]]="Y", " (Preferred)", ""), "")</f>
        <v>NM_000833.4</v>
      </c>
      <c r="V1535" s="43" t="s">
        <v>18498</v>
      </c>
      <c r="W1535" s="43" t="e">
        <f t="array" ref="W1535">INDEX(Table6[#Data], MATCH(1, ISNUMBER(SEARCH(Transcripts[[#This Row],[RefSeq mRNA ID]], Table6['#name])), 0), 1)</f>
        <v>#N/A</v>
      </c>
      <c r="X1535" s="43"/>
      <c r="Y1535" s="43"/>
      <c r="Z1535" t="s">
        <v>5338</v>
      </c>
      <c r="AA1535" t="s">
        <v>5339</v>
      </c>
      <c r="AB1535">
        <v>1260</v>
      </c>
      <c r="AC1535" t="s">
        <v>5309</v>
      </c>
      <c r="AD1535" t="s">
        <v>27</v>
      </c>
      <c r="AE1535" t="s">
        <v>10971</v>
      </c>
    </row>
    <row r="1536" spans="8:31" hidden="1" x14ac:dyDescent="0.3">
      <c r="H1536" t="s">
        <v>3972</v>
      </c>
      <c r="I1536" t="s">
        <v>3987</v>
      </c>
      <c r="J1536" t="s">
        <v>3988</v>
      </c>
      <c r="K1536" t="s">
        <v>20348</v>
      </c>
      <c r="L1536">
        <v>5031</v>
      </c>
      <c r="M1536" t="s">
        <v>27</v>
      </c>
      <c r="N1536" t="s">
        <v>3989</v>
      </c>
      <c r="P1536" t="s">
        <v>3986</v>
      </c>
      <c r="Q1536">
        <v>4395</v>
      </c>
      <c r="R1536" t="s">
        <v>95</v>
      </c>
      <c r="S1536" t="s">
        <v>95</v>
      </c>
      <c r="T1536" t="str">
        <f>IF(Transcripts[[#This Row],[List?]]="Y", Transcripts[[#This Row],[RefSeq mRNA ID]]&amp;IF(Transcripts[[#This Row],[Preferred?]]="Y", " (Preferred)", ""), "")</f>
        <v>NM_001134407.3 (Preferred)</v>
      </c>
      <c r="V1536" s="43" t="s">
        <v>18498</v>
      </c>
      <c r="W1536" s="43" t="e">
        <f t="array" ref="W1536">INDEX(Table6[#Data], MATCH(1, ISNUMBER(SEARCH(Transcripts[[#This Row],[RefSeq mRNA ID]], Table6['#name])), 0), 1)</f>
        <v>#N/A</v>
      </c>
      <c r="X1536" s="43"/>
      <c r="Y1536" s="43"/>
      <c r="Z1536" t="s">
        <v>5310</v>
      </c>
      <c r="AA1536" t="s">
        <v>5311</v>
      </c>
      <c r="AB1536">
        <v>318</v>
      </c>
      <c r="AC1536" t="s">
        <v>5309</v>
      </c>
      <c r="AD1536" t="s">
        <v>27</v>
      </c>
      <c r="AE1536" t="s">
        <v>10972</v>
      </c>
    </row>
    <row r="1537" spans="8:31" hidden="1" x14ac:dyDescent="0.3">
      <c r="H1537" t="s">
        <v>3972</v>
      </c>
      <c r="I1537" t="s">
        <v>3997</v>
      </c>
      <c r="J1537" t="s">
        <v>3998</v>
      </c>
      <c r="L1537">
        <v>4395</v>
      </c>
      <c r="M1537" t="s">
        <v>27</v>
      </c>
      <c r="N1537" t="s">
        <v>3999</v>
      </c>
      <c r="P1537" t="s">
        <v>3986</v>
      </c>
      <c r="Q1537">
        <v>4395</v>
      </c>
      <c r="R1537" t="s">
        <v>96</v>
      </c>
      <c r="S1537" t="s">
        <v>96</v>
      </c>
      <c r="T1537" t="str">
        <f>IF(Transcripts[[#This Row],[List?]]="Y", Transcripts[[#This Row],[RefSeq mRNA ID]]&amp;IF(Transcripts[[#This Row],[Preferred?]]="Y", " (Preferred)", ""), "")</f>
        <v/>
      </c>
      <c r="V1537" s="43" t="s">
        <v>18498</v>
      </c>
      <c r="W1537" s="43" t="e">
        <f t="array" ref="W1537">INDEX(Table6[#Data], MATCH(1, ISNUMBER(SEARCH(Transcripts[[#This Row],[RefSeq mRNA ID]], Table6['#name])), 0), 1)</f>
        <v>#N/A</v>
      </c>
      <c r="X1537" s="43"/>
      <c r="Y1537" s="43"/>
      <c r="Z1537" t="s">
        <v>5313</v>
      </c>
      <c r="AC1537" t="s">
        <v>5309</v>
      </c>
      <c r="AD1537" t="s">
        <v>27</v>
      </c>
      <c r="AE1537" t="s">
        <v>5313</v>
      </c>
    </row>
    <row r="1538" spans="8:31" hidden="1" x14ac:dyDescent="0.3">
      <c r="H1538" t="s">
        <v>3972</v>
      </c>
      <c r="I1538" t="s">
        <v>3990</v>
      </c>
      <c r="J1538" t="s">
        <v>3991</v>
      </c>
      <c r="L1538">
        <v>4734</v>
      </c>
      <c r="M1538" t="s">
        <v>27</v>
      </c>
      <c r="N1538" t="s">
        <v>3992</v>
      </c>
      <c r="P1538" t="s">
        <v>3993</v>
      </c>
      <c r="Q1538">
        <v>3846</v>
      </c>
      <c r="R1538" t="s">
        <v>96</v>
      </c>
      <c r="S1538" t="s">
        <v>96</v>
      </c>
      <c r="T1538" t="str">
        <f>IF(Transcripts[[#This Row],[List?]]="Y", Transcripts[[#This Row],[RefSeq mRNA ID]]&amp;IF(Transcripts[[#This Row],[Preferred?]]="Y", " (Preferred)", ""), "")</f>
        <v/>
      </c>
      <c r="V1538" s="43" t="s">
        <v>18498</v>
      </c>
      <c r="W1538" s="43" t="e">
        <f t="array" ref="W1538">INDEX(Table6[#Data], MATCH(1, ISNUMBER(SEARCH(Transcripts[[#This Row],[RefSeq mRNA ID]], Table6['#name])), 0), 1)</f>
        <v>#N/A</v>
      </c>
      <c r="X1538" s="43"/>
      <c r="Y1538" s="43"/>
      <c r="Z1538" t="s">
        <v>5353</v>
      </c>
      <c r="AA1538" t="s">
        <v>5354</v>
      </c>
      <c r="AB1538">
        <v>1074</v>
      </c>
      <c r="AC1538" t="s">
        <v>5309</v>
      </c>
      <c r="AD1538" t="s">
        <v>27</v>
      </c>
      <c r="AE1538" t="s">
        <v>10973</v>
      </c>
    </row>
    <row r="1539" spans="8:31" hidden="1" x14ac:dyDescent="0.3">
      <c r="H1539" t="s">
        <v>3972</v>
      </c>
      <c r="I1539" t="s">
        <v>3994</v>
      </c>
      <c r="J1539" t="s">
        <v>3995</v>
      </c>
      <c r="K1539" t="s">
        <v>19471</v>
      </c>
      <c r="L1539">
        <v>4547</v>
      </c>
      <c r="M1539" t="s">
        <v>27</v>
      </c>
      <c r="N1539" t="s">
        <v>3996</v>
      </c>
      <c r="P1539" t="s">
        <v>3993</v>
      </c>
      <c r="Q1539">
        <v>3846</v>
      </c>
      <c r="R1539" t="s">
        <v>96</v>
      </c>
      <c r="S1539" t="s">
        <v>95</v>
      </c>
      <c r="T1539" t="str">
        <f>IF(Transcripts[[#This Row],[List?]]="Y", Transcripts[[#This Row],[RefSeq mRNA ID]]&amp;IF(Transcripts[[#This Row],[Preferred?]]="Y", " (Preferred)", ""), "")</f>
        <v>NM_001134408.2</v>
      </c>
      <c r="V1539" s="43" t="s">
        <v>18498</v>
      </c>
      <c r="W1539" s="43" t="e">
        <f t="array" ref="W1539">INDEX(Table6[#Data], MATCH(1, ISNUMBER(SEARCH(Transcripts[[#This Row],[RefSeq mRNA ID]], Table6['#name])), 0), 1)</f>
        <v>#N/A</v>
      </c>
      <c r="X1539" s="43"/>
      <c r="Y1539" s="43"/>
      <c r="Z1539" t="s">
        <v>5315</v>
      </c>
      <c r="AC1539" t="s">
        <v>5309</v>
      </c>
      <c r="AD1539" t="s">
        <v>27</v>
      </c>
      <c r="AE1539" t="s">
        <v>5315</v>
      </c>
    </row>
    <row r="1540" spans="8:31" hidden="1" x14ac:dyDescent="0.3">
      <c r="H1540" t="s">
        <v>3972</v>
      </c>
      <c r="I1540" t="s">
        <v>4000</v>
      </c>
      <c r="J1540" t="s">
        <v>4001</v>
      </c>
      <c r="L1540">
        <v>4164</v>
      </c>
      <c r="M1540" t="s">
        <v>27</v>
      </c>
      <c r="N1540" t="s">
        <v>4002</v>
      </c>
      <c r="Q1540">
        <v>3375</v>
      </c>
      <c r="R1540" t="s">
        <v>96</v>
      </c>
      <c r="S1540" t="s">
        <v>96</v>
      </c>
      <c r="T1540" t="str">
        <f>IF(Transcripts[[#This Row],[List?]]="Y", Transcripts[[#This Row],[RefSeq mRNA ID]]&amp;IF(Transcripts[[#This Row],[Preferred?]]="Y", " (Preferred)", ""), "")</f>
        <v/>
      </c>
      <c r="V1540" s="43" t="s">
        <v>18498</v>
      </c>
      <c r="W1540" s="43" t="e">
        <f t="array" ref="W1540">INDEX(Table6[#Data], MATCH(1, ISNUMBER(SEARCH(Transcripts[[#This Row],[RefSeq mRNA ID]], Table6['#name])), 0), 1)</f>
        <v>#N/A</v>
      </c>
      <c r="X1540" s="43"/>
      <c r="Y1540" s="43"/>
      <c r="Z1540" t="s">
        <v>5325</v>
      </c>
      <c r="AA1540" t="s">
        <v>5326</v>
      </c>
      <c r="AB1540">
        <v>1560</v>
      </c>
      <c r="AC1540" t="s">
        <v>5309</v>
      </c>
      <c r="AD1540" t="s">
        <v>27</v>
      </c>
      <c r="AE1540" t="s">
        <v>10974</v>
      </c>
    </row>
    <row r="1541" spans="8:31" hidden="1" x14ac:dyDescent="0.3">
      <c r="H1541" t="s">
        <v>3972</v>
      </c>
      <c r="I1541" t="s">
        <v>3973</v>
      </c>
      <c r="L1541">
        <v>654</v>
      </c>
      <c r="M1541" t="s">
        <v>193</v>
      </c>
      <c r="N1541" t="s">
        <v>3974</v>
      </c>
      <c r="Q1541">
        <v>0</v>
      </c>
      <c r="R1541" t="s">
        <v>96</v>
      </c>
      <c r="S1541" t="s">
        <v>96</v>
      </c>
      <c r="T1541" t="str">
        <f>IF(Transcripts[[#This Row],[List?]]="Y", Transcripts[[#This Row],[RefSeq mRNA ID]]&amp;IF(Transcripts[[#This Row],[Preferred?]]="Y", " (Preferred)", ""), "")</f>
        <v/>
      </c>
      <c r="V1541" s="43" t="s">
        <v>18498</v>
      </c>
      <c r="W1541" s="43" t="e">
        <f t="array" ref="W1541">INDEX(Table6[#Data], MATCH(1, ISNUMBER(SEARCH(Transcripts[[#This Row],[RefSeq mRNA ID]], Table6['#name])), 0), 1)</f>
        <v>#N/A</v>
      </c>
      <c r="X1541" s="43"/>
      <c r="Y1541" s="43"/>
      <c r="Z1541" t="s">
        <v>5328</v>
      </c>
      <c r="AA1541" t="s">
        <v>5329</v>
      </c>
      <c r="AB1541">
        <v>1488</v>
      </c>
      <c r="AC1541" t="s">
        <v>5309</v>
      </c>
      <c r="AD1541" t="s">
        <v>27</v>
      </c>
      <c r="AE1541" t="s">
        <v>10975</v>
      </c>
    </row>
    <row r="1542" spans="8:31" hidden="1" x14ac:dyDescent="0.3">
      <c r="H1542" t="s">
        <v>3972</v>
      </c>
      <c r="I1542" t="s">
        <v>3975</v>
      </c>
      <c r="L1542">
        <v>538</v>
      </c>
      <c r="M1542" t="s">
        <v>193</v>
      </c>
      <c r="N1542" t="s">
        <v>3976</v>
      </c>
      <c r="Q1542">
        <v>0</v>
      </c>
      <c r="R1542" t="s">
        <v>96</v>
      </c>
      <c r="S1542" t="s">
        <v>96</v>
      </c>
      <c r="T1542" t="str">
        <f>IF(Transcripts[[#This Row],[List?]]="Y", Transcripts[[#This Row],[RefSeq mRNA ID]]&amp;IF(Transcripts[[#This Row],[Preferred?]]="Y", " (Preferred)", ""), "")</f>
        <v/>
      </c>
      <c r="V1542" s="43" t="s">
        <v>18498</v>
      </c>
      <c r="W1542" s="43" t="e">
        <f t="array" ref="W1542">INDEX(Table6[#Data], MATCH(1, ISNUMBER(SEARCH(Transcripts[[#This Row],[RefSeq mRNA ID]], Table6['#name])), 0), 1)</f>
        <v>#N/A</v>
      </c>
      <c r="X1542" s="43"/>
      <c r="Y1542" s="43"/>
      <c r="Z1542" t="s">
        <v>9042</v>
      </c>
      <c r="AA1542" t="s">
        <v>9043</v>
      </c>
      <c r="AB1542">
        <v>3495</v>
      </c>
      <c r="AC1542" t="s">
        <v>9035</v>
      </c>
      <c r="AD1542" t="s">
        <v>27</v>
      </c>
      <c r="AE1542" t="s">
        <v>10976</v>
      </c>
    </row>
    <row r="1543" spans="8:31" hidden="1" x14ac:dyDescent="0.3">
      <c r="H1543" t="s">
        <v>3972</v>
      </c>
      <c r="I1543" t="s">
        <v>3977</v>
      </c>
      <c r="L1543">
        <v>488</v>
      </c>
      <c r="M1543" t="s">
        <v>193</v>
      </c>
      <c r="N1543" t="s">
        <v>3978</v>
      </c>
      <c r="Q1543">
        <v>0</v>
      </c>
      <c r="R1543" t="s">
        <v>96</v>
      </c>
      <c r="S1543" t="s">
        <v>96</v>
      </c>
      <c r="T1543" t="str">
        <f>IF(Transcripts[[#This Row],[List?]]="Y", Transcripts[[#This Row],[RefSeq mRNA ID]]&amp;IF(Transcripts[[#This Row],[Preferred?]]="Y", " (Preferred)", ""), "")</f>
        <v/>
      </c>
      <c r="V1543" s="43" t="s">
        <v>18498</v>
      </c>
      <c r="W1543" s="43" t="e">
        <f t="array" ref="W1543">INDEX(Table6[#Data], MATCH(1, ISNUMBER(SEARCH(Transcripts[[#This Row],[RefSeq mRNA ID]], Table6['#name])), 0), 1)</f>
        <v>#N/A</v>
      </c>
      <c r="X1543" s="43"/>
      <c r="Y1543" s="43"/>
      <c r="Z1543" t="s">
        <v>9056</v>
      </c>
      <c r="AC1543" t="s">
        <v>9035</v>
      </c>
      <c r="AD1543" t="s">
        <v>27</v>
      </c>
      <c r="AE1543" t="s">
        <v>9056</v>
      </c>
    </row>
    <row r="1544" spans="8:31" hidden="1" x14ac:dyDescent="0.3">
      <c r="H1544" t="s">
        <v>3972</v>
      </c>
      <c r="I1544" t="s">
        <v>3979</v>
      </c>
      <c r="L1544">
        <v>430</v>
      </c>
      <c r="M1544" t="s">
        <v>193</v>
      </c>
      <c r="N1544" t="s">
        <v>3980</v>
      </c>
      <c r="Q1544">
        <v>0</v>
      </c>
      <c r="R1544" t="s">
        <v>96</v>
      </c>
      <c r="S1544" t="s">
        <v>96</v>
      </c>
      <c r="T1544" t="str">
        <f>IF(Transcripts[[#This Row],[List?]]="Y", Transcripts[[#This Row],[RefSeq mRNA ID]]&amp;IF(Transcripts[[#This Row],[Preferred?]]="Y", " (Preferred)", ""), "")</f>
        <v/>
      </c>
      <c r="V1544" s="43" t="s">
        <v>18498</v>
      </c>
      <c r="W1544" s="43" t="e">
        <f t="array" ref="W1544">INDEX(Table6[#Data], MATCH(1, ISNUMBER(SEARCH(Transcripts[[#This Row],[RefSeq mRNA ID]], Table6['#name])), 0), 1)</f>
        <v>#N/A</v>
      </c>
      <c r="X1544" s="43"/>
      <c r="Y1544" s="43"/>
      <c r="Z1544" t="s">
        <v>9053</v>
      </c>
      <c r="AA1544" t="s">
        <v>9054</v>
      </c>
      <c r="AB1544">
        <v>1101</v>
      </c>
      <c r="AC1544" t="s">
        <v>9035</v>
      </c>
      <c r="AD1544" t="s">
        <v>27</v>
      </c>
      <c r="AE1544" t="s">
        <v>10977</v>
      </c>
    </row>
    <row r="1545" spans="8:31" hidden="1" x14ac:dyDescent="0.3">
      <c r="H1545" t="s">
        <v>3972</v>
      </c>
      <c r="I1545" t="s">
        <v>3981</v>
      </c>
      <c r="L1545">
        <v>289</v>
      </c>
      <c r="M1545" t="s">
        <v>193</v>
      </c>
      <c r="N1545" t="s">
        <v>3982</v>
      </c>
      <c r="Q1545">
        <v>0</v>
      </c>
      <c r="R1545" t="s">
        <v>96</v>
      </c>
      <c r="S1545" t="s">
        <v>96</v>
      </c>
      <c r="T1545" t="str">
        <f>IF(Transcripts[[#This Row],[List?]]="Y", Transcripts[[#This Row],[RefSeq mRNA ID]]&amp;IF(Transcripts[[#This Row],[Preferred?]]="Y", " (Preferred)", ""), "")</f>
        <v/>
      </c>
      <c r="V1545" s="43" t="s">
        <v>18498</v>
      </c>
      <c r="W1545" s="43" t="e">
        <f t="array" ref="W1545">INDEX(Table6[#Data], MATCH(1, ISNUMBER(SEARCH(Transcripts[[#This Row],[RefSeq mRNA ID]], Table6['#name])), 0), 1)</f>
        <v>#N/A</v>
      </c>
      <c r="X1545" s="43"/>
      <c r="Y1545" s="43"/>
      <c r="Z1545" t="s">
        <v>9040</v>
      </c>
      <c r="AC1545" t="s">
        <v>9035</v>
      </c>
      <c r="AD1545" t="s">
        <v>27</v>
      </c>
      <c r="AE1545" t="s">
        <v>9040</v>
      </c>
    </row>
    <row r="1546" spans="8:31" hidden="1" x14ac:dyDescent="0.3">
      <c r="H1546" t="s">
        <v>3972</v>
      </c>
      <c r="I1546" t="s">
        <v>4003</v>
      </c>
      <c r="L1546">
        <v>1322</v>
      </c>
      <c r="M1546" t="s">
        <v>210</v>
      </c>
      <c r="N1546" t="s">
        <v>4004</v>
      </c>
      <c r="Q1546">
        <v>0</v>
      </c>
      <c r="R1546" t="s">
        <v>96</v>
      </c>
      <c r="S1546" t="s">
        <v>96</v>
      </c>
      <c r="T1546" t="str">
        <f>IF(Transcripts[[#This Row],[List?]]="Y", Transcripts[[#This Row],[RefSeq mRNA ID]]&amp;IF(Transcripts[[#This Row],[Preferred?]]="Y", " (Preferred)", ""), "")</f>
        <v/>
      </c>
      <c r="V1546" s="43" t="s">
        <v>18498</v>
      </c>
      <c r="W1546" s="43" t="e">
        <f t="array" ref="W1546">INDEX(Table6[#Data], MATCH(1, ISNUMBER(SEARCH(Transcripts[[#This Row],[RefSeq mRNA ID]], Table6['#name])), 0), 1)</f>
        <v>#N/A</v>
      </c>
      <c r="X1546" s="43"/>
      <c r="Y1546" s="43"/>
      <c r="Z1546" t="s">
        <v>9036</v>
      </c>
      <c r="AC1546" t="s">
        <v>9035</v>
      </c>
      <c r="AD1546" t="s">
        <v>27</v>
      </c>
      <c r="AE1546" t="s">
        <v>9036</v>
      </c>
    </row>
    <row r="1547" spans="8:31" hidden="1" x14ac:dyDescent="0.3">
      <c r="H1547" t="s">
        <v>4005</v>
      </c>
      <c r="I1547" t="s">
        <v>4009</v>
      </c>
      <c r="J1547" t="s">
        <v>4010</v>
      </c>
      <c r="L1547">
        <v>1308</v>
      </c>
      <c r="M1547" t="s">
        <v>27</v>
      </c>
      <c r="N1547" t="s">
        <v>4011</v>
      </c>
      <c r="P1547" t="s">
        <v>4012</v>
      </c>
      <c r="Q1547">
        <v>411</v>
      </c>
      <c r="R1547" t="s">
        <v>96</v>
      </c>
      <c r="S1547" t="s">
        <v>96</v>
      </c>
      <c r="T1547" t="str">
        <f>IF(Transcripts[[#This Row],[List?]]="Y", Transcripts[[#This Row],[RefSeq mRNA ID]]&amp;IF(Transcripts[[#This Row],[Preferred?]]="Y", " (Preferred)", ""), "")</f>
        <v/>
      </c>
      <c r="V1547" s="43" t="s">
        <v>18499</v>
      </c>
      <c r="W1547" s="43" t="e">
        <f t="array" ref="W1547">INDEX(Table6[#Data], MATCH(1, ISNUMBER(SEARCH(Transcripts[[#This Row],[RefSeq mRNA ID]], Table6['#name])), 0), 1)</f>
        <v>#N/A</v>
      </c>
      <c r="X1547" s="43"/>
      <c r="Y1547" s="43"/>
      <c r="Z1547" t="s">
        <v>9038</v>
      </c>
      <c r="AC1547" t="s">
        <v>9035</v>
      </c>
      <c r="AD1547" t="s">
        <v>27</v>
      </c>
      <c r="AE1547" t="s">
        <v>9038</v>
      </c>
    </row>
    <row r="1548" spans="8:31" hidden="1" x14ac:dyDescent="0.3">
      <c r="H1548" t="s">
        <v>4005</v>
      </c>
      <c r="I1548" t="s">
        <v>4013</v>
      </c>
      <c r="J1548" t="s">
        <v>4014</v>
      </c>
      <c r="K1548" t="s">
        <v>20350</v>
      </c>
      <c r="L1548">
        <v>1088</v>
      </c>
      <c r="M1548" t="s">
        <v>27</v>
      </c>
      <c r="N1548" t="s">
        <v>4015</v>
      </c>
      <c r="P1548" t="s">
        <v>4012</v>
      </c>
      <c r="Q1548">
        <v>411</v>
      </c>
      <c r="R1548" t="s">
        <v>95</v>
      </c>
      <c r="S1548" t="s">
        <v>95</v>
      </c>
      <c r="T1548" t="str">
        <f>IF(Transcripts[[#This Row],[List?]]="Y", Transcripts[[#This Row],[RefSeq mRNA ID]]&amp;IF(Transcripts[[#This Row],[Preferred?]]="Y", " (Preferred)", ""), "")</f>
        <v>NM_002107.5 (Preferred)</v>
      </c>
      <c r="V1548" s="43" t="s">
        <v>18499</v>
      </c>
      <c r="W1548" s="43" t="e">
        <f t="array" ref="W1548">INDEX(Table6[#Data], MATCH(1, ISNUMBER(SEARCH(Transcripts[[#This Row],[RefSeq mRNA ID]], Table6['#name])), 0), 1)</f>
        <v>#N/A</v>
      </c>
      <c r="X1548" s="43"/>
      <c r="Y1548" s="43"/>
      <c r="Z1548" t="s">
        <v>9046</v>
      </c>
      <c r="AA1548" t="s">
        <v>9047</v>
      </c>
      <c r="AB1548">
        <v>3495</v>
      </c>
      <c r="AC1548" t="s">
        <v>9035</v>
      </c>
      <c r="AD1548" t="s">
        <v>27</v>
      </c>
      <c r="AE1548" t="s">
        <v>10978</v>
      </c>
    </row>
    <row r="1549" spans="8:31" hidden="1" x14ac:dyDescent="0.3">
      <c r="H1549" t="s">
        <v>4005</v>
      </c>
      <c r="I1549" t="s">
        <v>4016</v>
      </c>
      <c r="J1549" t="s">
        <v>4017</v>
      </c>
      <c r="L1549">
        <v>799</v>
      </c>
      <c r="M1549" t="s">
        <v>27</v>
      </c>
      <c r="N1549" t="s">
        <v>4018</v>
      </c>
      <c r="P1549" t="s">
        <v>4012</v>
      </c>
      <c r="Q1549">
        <v>411</v>
      </c>
      <c r="R1549" t="s">
        <v>96</v>
      </c>
      <c r="S1549" t="s">
        <v>96</v>
      </c>
      <c r="T1549" t="str">
        <f>IF(Transcripts[[#This Row],[List?]]="Y", Transcripts[[#This Row],[RefSeq mRNA ID]]&amp;IF(Transcripts[[#This Row],[Preferred?]]="Y", " (Preferred)", ""), "")</f>
        <v/>
      </c>
      <c r="V1549" s="43" t="s">
        <v>18499</v>
      </c>
      <c r="W1549" s="43" t="e">
        <f t="array" ref="W1549">INDEX(Table6[#Data], MATCH(1, ISNUMBER(SEARCH(Transcripts[[#This Row],[RefSeq mRNA ID]], Table6['#name])), 0), 1)</f>
        <v>#N/A</v>
      </c>
      <c r="X1549" s="43"/>
      <c r="Y1549" s="43"/>
      <c r="Z1549" t="s">
        <v>9049</v>
      </c>
      <c r="AA1549" t="s">
        <v>9050</v>
      </c>
      <c r="AB1549">
        <v>3342</v>
      </c>
      <c r="AC1549" t="s">
        <v>9035</v>
      </c>
      <c r="AD1549" t="s">
        <v>27</v>
      </c>
      <c r="AE1549" t="s">
        <v>10979</v>
      </c>
    </row>
    <row r="1550" spans="8:31" hidden="1" x14ac:dyDescent="0.3">
      <c r="H1550" t="s">
        <v>4005</v>
      </c>
      <c r="I1550" t="s">
        <v>4006</v>
      </c>
      <c r="J1550" t="s">
        <v>4007</v>
      </c>
      <c r="L1550">
        <v>1863</v>
      </c>
      <c r="M1550" t="s">
        <v>27</v>
      </c>
      <c r="N1550" t="s">
        <v>4008</v>
      </c>
      <c r="Q1550">
        <v>372</v>
      </c>
      <c r="R1550" t="s">
        <v>96</v>
      </c>
      <c r="S1550" t="s">
        <v>96</v>
      </c>
      <c r="T1550" t="str">
        <f>IF(Transcripts[[#This Row],[List?]]="Y", Transcripts[[#This Row],[RefSeq mRNA ID]]&amp;IF(Transcripts[[#This Row],[Preferred?]]="Y", " (Preferred)", ""), "")</f>
        <v/>
      </c>
      <c r="V1550" s="43" t="s">
        <v>18499</v>
      </c>
      <c r="W1550" s="43" t="e">
        <f t="array" ref="W1550">INDEX(Table6[#Data], MATCH(1, ISNUMBER(SEARCH(Transcripts[[#This Row],[RefSeq mRNA ID]], Table6['#name])), 0), 1)</f>
        <v>#N/A</v>
      </c>
      <c r="X1550" s="43"/>
      <c r="Y1550" s="43"/>
      <c r="Z1550" t="s">
        <v>4614</v>
      </c>
      <c r="AA1550" t="s">
        <v>4615</v>
      </c>
      <c r="AB1550">
        <v>4206</v>
      </c>
      <c r="AC1550" t="s">
        <v>4605</v>
      </c>
      <c r="AD1550" t="s">
        <v>27</v>
      </c>
      <c r="AE1550" t="s">
        <v>10980</v>
      </c>
    </row>
    <row r="1551" spans="8:31" hidden="1" x14ac:dyDescent="0.3">
      <c r="H1551" t="s">
        <v>4019</v>
      </c>
      <c r="I1551" t="s">
        <v>4020</v>
      </c>
      <c r="J1551" t="s">
        <v>4021</v>
      </c>
      <c r="K1551" t="s">
        <v>20352</v>
      </c>
      <c r="L1551">
        <v>5989</v>
      </c>
      <c r="M1551" t="s">
        <v>27</v>
      </c>
      <c r="N1551" t="s">
        <v>4022</v>
      </c>
      <c r="P1551" t="s">
        <v>4023</v>
      </c>
      <c r="Q1551">
        <v>2187</v>
      </c>
      <c r="R1551" t="s">
        <v>95</v>
      </c>
      <c r="S1551" t="s">
        <v>95</v>
      </c>
      <c r="T1551" t="str">
        <f>IF(Transcripts[[#This Row],[List?]]="Y", Transcripts[[#This Row],[RefSeq mRNA ID]]&amp;IF(Transcripts[[#This Row],[Preferred?]]="Y", " (Preferred)", ""), "")</f>
        <v>NM_000601.6 (Preferred)</v>
      </c>
      <c r="V1551" s="43" t="s">
        <v>18500</v>
      </c>
      <c r="W1551" s="43" t="e">
        <f t="array" ref="W1551">INDEX(Table6[#Data], MATCH(1, ISNUMBER(SEARCH(Transcripts[[#This Row],[RefSeq mRNA ID]], Table6['#name])), 0), 1)</f>
        <v>#N/A</v>
      </c>
      <c r="X1551" s="43"/>
      <c r="Y1551" s="43"/>
      <c r="Z1551" t="s">
        <v>4610</v>
      </c>
      <c r="AC1551" t="s">
        <v>4605</v>
      </c>
      <c r="AD1551" t="s">
        <v>27</v>
      </c>
      <c r="AE1551" t="s">
        <v>4610</v>
      </c>
    </row>
    <row r="1552" spans="8:31" hidden="1" x14ac:dyDescent="0.3">
      <c r="H1552" t="s">
        <v>4019</v>
      </c>
      <c r="I1552" t="s">
        <v>4024</v>
      </c>
      <c r="J1552" t="s">
        <v>4025</v>
      </c>
      <c r="K1552" t="s">
        <v>19477</v>
      </c>
      <c r="L1552">
        <v>2249</v>
      </c>
      <c r="M1552" t="s">
        <v>27</v>
      </c>
      <c r="N1552" t="s">
        <v>4026</v>
      </c>
      <c r="P1552" t="s">
        <v>4027</v>
      </c>
      <c r="Q1552">
        <v>2172</v>
      </c>
      <c r="R1552" t="s">
        <v>96</v>
      </c>
      <c r="S1552" t="s">
        <v>95</v>
      </c>
      <c r="T1552" t="str">
        <f>IF(Transcripts[[#This Row],[List?]]="Y", Transcripts[[#This Row],[RefSeq mRNA ID]]&amp;IF(Transcripts[[#This Row],[Preferred?]]="Y", " (Preferred)", ""), "")</f>
        <v>NM_001010932.2</v>
      </c>
      <c r="V1552" s="43" t="s">
        <v>18500</v>
      </c>
      <c r="W1552" s="43" t="e">
        <f t="array" ref="W1552">INDEX(Table6[#Data], MATCH(1, ISNUMBER(SEARCH(Transcripts[[#This Row],[RefSeq mRNA ID]], Table6['#name])), 0), 1)</f>
        <v>#N/A</v>
      </c>
      <c r="X1552" s="43"/>
      <c r="Y1552" s="43"/>
      <c r="Z1552" t="s">
        <v>4634</v>
      </c>
      <c r="AA1552" t="s">
        <v>4635</v>
      </c>
      <c r="AB1552">
        <v>671</v>
      </c>
      <c r="AC1552" t="s">
        <v>4605</v>
      </c>
      <c r="AD1552" t="s">
        <v>27</v>
      </c>
      <c r="AE1552" t="s">
        <v>10981</v>
      </c>
    </row>
    <row r="1553" spans="8:31" hidden="1" x14ac:dyDescent="0.3">
      <c r="H1553" t="s">
        <v>4019</v>
      </c>
      <c r="I1553" t="s">
        <v>4035</v>
      </c>
      <c r="J1553" t="s">
        <v>4036</v>
      </c>
      <c r="K1553" t="s">
        <v>19476</v>
      </c>
      <c r="L1553">
        <v>1184</v>
      </c>
      <c r="M1553" t="s">
        <v>27</v>
      </c>
      <c r="N1553" t="s">
        <v>4037</v>
      </c>
      <c r="P1553" t="s">
        <v>4038</v>
      </c>
      <c r="Q1553">
        <v>873</v>
      </c>
      <c r="R1553" t="s">
        <v>96</v>
      </c>
      <c r="S1553" t="s">
        <v>95</v>
      </c>
      <c r="T1553" t="str">
        <f>IF(Transcripts[[#This Row],[List?]]="Y", Transcripts[[#This Row],[RefSeq mRNA ID]]&amp;IF(Transcripts[[#This Row],[Preferred?]]="Y", " (Preferred)", ""), "")</f>
        <v>NM_001010931.2</v>
      </c>
      <c r="V1553" s="43" t="s">
        <v>18500</v>
      </c>
      <c r="W1553" s="43" t="e">
        <f t="array" ref="W1553">INDEX(Table6[#Data], MATCH(1, ISNUMBER(SEARCH(Transcripts[[#This Row],[RefSeq mRNA ID]], Table6['#name])), 0), 1)</f>
        <v>#N/A</v>
      </c>
      <c r="X1553" s="43"/>
      <c r="Y1553" s="43"/>
      <c r="Z1553" t="s">
        <v>4623</v>
      </c>
      <c r="AA1553" t="s">
        <v>4624</v>
      </c>
      <c r="AB1553">
        <v>2998</v>
      </c>
      <c r="AC1553" t="s">
        <v>4605</v>
      </c>
      <c r="AD1553" t="s">
        <v>27</v>
      </c>
      <c r="AE1553" t="s">
        <v>10982</v>
      </c>
    </row>
    <row r="1554" spans="8:31" hidden="1" x14ac:dyDescent="0.3">
      <c r="H1554" t="s">
        <v>4019</v>
      </c>
      <c r="I1554" t="s">
        <v>4039</v>
      </c>
      <c r="J1554" t="s">
        <v>4040</v>
      </c>
      <c r="K1554" t="s">
        <v>19478</v>
      </c>
      <c r="L1554">
        <v>1111</v>
      </c>
      <c r="M1554" t="s">
        <v>27</v>
      </c>
      <c r="N1554" t="s">
        <v>4041</v>
      </c>
      <c r="P1554" t="s">
        <v>4042</v>
      </c>
      <c r="Q1554">
        <v>858</v>
      </c>
      <c r="R1554" t="s">
        <v>96</v>
      </c>
      <c r="S1554" t="s">
        <v>95</v>
      </c>
      <c r="T1554" t="str">
        <f>IF(Transcripts[[#This Row],[List?]]="Y", Transcripts[[#This Row],[RefSeq mRNA ID]]&amp;IF(Transcripts[[#This Row],[Preferred?]]="Y", " (Preferred)", ""), "")</f>
        <v>NM_001010933.2</v>
      </c>
      <c r="V1554" s="43" t="s">
        <v>18500</v>
      </c>
      <c r="W1554" s="43" t="e">
        <f t="array" ref="W1554">INDEX(Table6[#Data], MATCH(1, ISNUMBER(SEARCH(Transcripts[[#This Row],[RefSeq mRNA ID]], Table6['#name])), 0), 1)</f>
        <v>#N/A</v>
      </c>
      <c r="X1554" s="43"/>
      <c r="Y1554" s="43"/>
      <c r="Z1554" t="s">
        <v>4620</v>
      </c>
      <c r="AA1554" t="s">
        <v>4621</v>
      </c>
      <c r="AB1554">
        <v>3133</v>
      </c>
      <c r="AC1554" t="s">
        <v>4605</v>
      </c>
      <c r="AD1554" t="s">
        <v>27</v>
      </c>
      <c r="AE1554" t="s">
        <v>10983</v>
      </c>
    </row>
    <row r="1555" spans="8:31" hidden="1" x14ac:dyDescent="0.3">
      <c r="H1555" t="s">
        <v>4019</v>
      </c>
      <c r="I1555" t="s">
        <v>4028</v>
      </c>
      <c r="J1555" t="s">
        <v>4029</v>
      </c>
      <c r="K1555" t="s">
        <v>19479</v>
      </c>
      <c r="L1555">
        <v>1990</v>
      </c>
      <c r="M1555" t="s">
        <v>27</v>
      </c>
      <c r="N1555" t="s">
        <v>4030</v>
      </c>
      <c r="P1555" t="s">
        <v>4031</v>
      </c>
      <c r="Q1555">
        <v>633</v>
      </c>
      <c r="R1555" t="s">
        <v>96</v>
      </c>
      <c r="S1555" t="s">
        <v>95</v>
      </c>
      <c r="T1555" t="str">
        <f>IF(Transcripts[[#This Row],[List?]]="Y", Transcripts[[#This Row],[RefSeq mRNA ID]]&amp;IF(Transcripts[[#This Row],[Preferred?]]="Y", " (Preferred)", ""), "")</f>
        <v>NM_001010934.2</v>
      </c>
      <c r="V1555" s="43" t="s">
        <v>18500</v>
      </c>
      <c r="W1555" s="43" t="e">
        <f t="array" ref="W1555">INDEX(Table6[#Data], MATCH(1, ISNUMBER(SEARCH(Transcripts[[#This Row],[RefSeq mRNA ID]], Table6['#name])), 0), 1)</f>
        <v>#N/A</v>
      </c>
      <c r="X1555" s="43"/>
      <c r="Y1555" s="43"/>
      <c r="Z1555" t="s">
        <v>4612</v>
      </c>
      <c r="AC1555" t="s">
        <v>4605</v>
      </c>
      <c r="AD1555" t="s">
        <v>27</v>
      </c>
      <c r="AE1555" t="s">
        <v>4612</v>
      </c>
    </row>
    <row r="1556" spans="8:31" hidden="1" x14ac:dyDescent="0.3">
      <c r="H1556" t="s">
        <v>4019</v>
      </c>
      <c r="I1556" t="s">
        <v>4032</v>
      </c>
      <c r="J1556" t="s">
        <v>4033</v>
      </c>
      <c r="L1556">
        <v>1425</v>
      </c>
      <c r="M1556" t="s">
        <v>27</v>
      </c>
      <c r="N1556" t="s">
        <v>4034</v>
      </c>
      <c r="Q1556">
        <v>555</v>
      </c>
      <c r="R1556" t="s">
        <v>96</v>
      </c>
      <c r="S1556" t="s">
        <v>96</v>
      </c>
      <c r="T1556" t="str">
        <f>IF(Transcripts[[#This Row],[List?]]="Y", Transcripts[[#This Row],[RefSeq mRNA ID]]&amp;IF(Transcripts[[#This Row],[Preferred?]]="Y", " (Preferred)", ""), "")</f>
        <v/>
      </c>
      <c r="V1556" s="43" t="s">
        <v>18500</v>
      </c>
      <c r="W1556" s="43" t="e">
        <f t="array" ref="W1556">INDEX(Table6[#Data], MATCH(1, ISNUMBER(SEARCH(Transcripts[[#This Row],[RefSeq mRNA ID]], Table6['#name])), 0), 1)</f>
        <v>#N/A</v>
      </c>
      <c r="X1556" s="43"/>
      <c r="Y1556" s="43"/>
      <c r="Z1556" t="s">
        <v>4608</v>
      </c>
      <c r="AC1556" t="s">
        <v>4605</v>
      </c>
      <c r="AD1556" t="s">
        <v>27</v>
      </c>
      <c r="AE1556" t="s">
        <v>4608</v>
      </c>
    </row>
    <row r="1557" spans="8:31" hidden="1" x14ac:dyDescent="0.3">
      <c r="H1557" t="s">
        <v>4019</v>
      </c>
      <c r="I1557" t="s">
        <v>4046</v>
      </c>
      <c r="J1557" t="s">
        <v>4047</v>
      </c>
      <c r="L1557">
        <v>590</v>
      </c>
      <c r="M1557" t="s">
        <v>27</v>
      </c>
      <c r="N1557" t="s">
        <v>4048</v>
      </c>
      <c r="Q1557">
        <v>425</v>
      </c>
      <c r="R1557" t="s">
        <v>96</v>
      </c>
      <c r="S1557" t="s">
        <v>96</v>
      </c>
      <c r="T1557" t="str">
        <f>IF(Transcripts[[#This Row],[List?]]="Y", Transcripts[[#This Row],[RefSeq mRNA ID]]&amp;IF(Transcripts[[#This Row],[Preferred?]]="Y", " (Preferred)", ""), "")</f>
        <v/>
      </c>
      <c r="V1557" s="43" t="s">
        <v>18500</v>
      </c>
      <c r="W1557" s="43" t="e">
        <f t="array" ref="W1557">INDEX(Table6[#Data], MATCH(1, ISNUMBER(SEARCH(Transcripts[[#This Row],[RefSeq mRNA ID]], Table6['#name])), 0), 1)</f>
        <v>#N/A</v>
      </c>
      <c r="X1557" s="43"/>
      <c r="Y1557" s="43"/>
      <c r="Z1557" t="s">
        <v>4631</v>
      </c>
      <c r="AA1557" t="s">
        <v>4632</v>
      </c>
      <c r="AB1557">
        <v>484</v>
      </c>
      <c r="AC1557" t="s">
        <v>4605</v>
      </c>
      <c r="AD1557" t="s">
        <v>27</v>
      </c>
      <c r="AE1557" t="s">
        <v>10984</v>
      </c>
    </row>
    <row r="1558" spans="8:31" hidden="1" x14ac:dyDescent="0.3">
      <c r="H1558" t="s">
        <v>4019</v>
      </c>
      <c r="I1558" t="s">
        <v>4049</v>
      </c>
      <c r="J1558" t="s">
        <v>4050</v>
      </c>
      <c r="L1558">
        <v>545</v>
      </c>
      <c r="M1558" t="s">
        <v>27</v>
      </c>
      <c r="N1558" t="s">
        <v>4051</v>
      </c>
      <c r="Q1558">
        <v>355</v>
      </c>
      <c r="R1558" t="s">
        <v>96</v>
      </c>
      <c r="S1558" t="s">
        <v>96</v>
      </c>
      <c r="T1558" t="str">
        <f>IF(Transcripts[[#This Row],[List?]]="Y", Transcripts[[#This Row],[RefSeq mRNA ID]]&amp;IF(Transcripts[[#This Row],[Preferred?]]="Y", " (Preferred)", ""), "")</f>
        <v/>
      </c>
      <c r="V1558" s="43" t="s">
        <v>18500</v>
      </c>
      <c r="W1558" s="43" t="e">
        <f t="array" ref="W1558">INDEX(Table6[#Data], MATCH(1, ISNUMBER(SEARCH(Transcripts[[#This Row],[RefSeq mRNA ID]], Table6['#name])), 0), 1)</f>
        <v>#N/A</v>
      </c>
      <c r="X1558" s="43"/>
      <c r="Y1558" s="43"/>
      <c r="Z1558" t="s">
        <v>4606</v>
      </c>
      <c r="AC1558" t="s">
        <v>4605</v>
      </c>
      <c r="AD1558" t="s">
        <v>27</v>
      </c>
      <c r="AE1558" t="s">
        <v>4606</v>
      </c>
    </row>
    <row r="1559" spans="8:31" hidden="1" x14ac:dyDescent="0.3">
      <c r="H1559" t="s">
        <v>4019</v>
      </c>
      <c r="I1559" t="s">
        <v>4043</v>
      </c>
      <c r="J1559" t="s">
        <v>4044</v>
      </c>
      <c r="L1559">
        <v>721</v>
      </c>
      <c r="M1559" t="s">
        <v>27</v>
      </c>
      <c r="N1559" t="s">
        <v>4045</v>
      </c>
      <c r="Q1559">
        <v>177</v>
      </c>
      <c r="R1559" t="s">
        <v>96</v>
      </c>
      <c r="S1559" t="s">
        <v>96</v>
      </c>
      <c r="T1559" t="str">
        <f>IF(Transcripts[[#This Row],[List?]]="Y", Transcripts[[#This Row],[RefSeq mRNA ID]]&amp;IF(Transcripts[[#This Row],[Preferred?]]="Y", " (Preferred)", ""), "")</f>
        <v/>
      </c>
      <c r="V1559" s="43" t="s">
        <v>18500</v>
      </c>
      <c r="W1559" s="43" t="e">
        <f t="array" ref="W1559">INDEX(Table6[#Data], MATCH(1, ISNUMBER(SEARCH(Transcripts[[#This Row],[RefSeq mRNA ID]], Table6['#name])), 0), 1)</f>
        <v>#N/A</v>
      </c>
      <c r="X1559" s="43"/>
      <c r="Y1559" s="43"/>
      <c r="Z1559" t="s">
        <v>4625</v>
      </c>
      <c r="AA1559" t="s">
        <v>4626</v>
      </c>
      <c r="AB1559">
        <v>4071</v>
      </c>
      <c r="AC1559" t="s">
        <v>4605</v>
      </c>
      <c r="AD1559" t="s">
        <v>27</v>
      </c>
      <c r="AE1559" t="s">
        <v>10985</v>
      </c>
    </row>
    <row r="1560" spans="8:31" hidden="1" x14ac:dyDescent="0.3">
      <c r="H1560" t="s">
        <v>4019</v>
      </c>
      <c r="I1560" t="s">
        <v>4052</v>
      </c>
      <c r="L1560">
        <v>842</v>
      </c>
      <c r="M1560" t="s">
        <v>210</v>
      </c>
      <c r="N1560" t="s">
        <v>4053</v>
      </c>
      <c r="Q1560">
        <v>0</v>
      </c>
      <c r="R1560" t="s">
        <v>96</v>
      </c>
      <c r="S1560" t="s">
        <v>96</v>
      </c>
      <c r="T1560" t="str">
        <f>IF(Transcripts[[#This Row],[List?]]="Y", Transcripts[[#This Row],[RefSeq mRNA ID]]&amp;IF(Transcripts[[#This Row],[Preferred?]]="Y", " (Preferred)", ""), "")</f>
        <v/>
      </c>
      <c r="V1560" s="43" t="s">
        <v>18500</v>
      </c>
      <c r="W1560" s="43" t="e">
        <f t="array" ref="W1560">INDEX(Table6[#Data], MATCH(1, ISNUMBER(SEARCH(Transcripts[[#This Row],[RefSeq mRNA ID]], Table6['#name])), 0), 1)</f>
        <v>#N/A</v>
      </c>
      <c r="X1560" s="43"/>
      <c r="Y1560" s="43"/>
      <c r="Z1560" t="s">
        <v>4617</v>
      </c>
      <c r="AA1560" t="s">
        <v>4618</v>
      </c>
      <c r="AB1560">
        <v>4227</v>
      </c>
      <c r="AC1560" t="s">
        <v>4605</v>
      </c>
      <c r="AD1560" t="s">
        <v>27</v>
      </c>
      <c r="AE1560" t="s">
        <v>10986</v>
      </c>
    </row>
    <row r="1561" spans="8:31" hidden="1" x14ac:dyDescent="0.3">
      <c r="H1561" t="s">
        <v>4054</v>
      </c>
      <c r="I1561" t="s">
        <v>4055</v>
      </c>
      <c r="J1561" t="s">
        <v>4056</v>
      </c>
      <c r="L1561">
        <v>472</v>
      </c>
      <c r="M1561" t="s">
        <v>27</v>
      </c>
      <c r="N1561" t="s">
        <v>4057</v>
      </c>
      <c r="P1561" t="s">
        <v>4058</v>
      </c>
      <c r="Q1561">
        <v>411</v>
      </c>
      <c r="R1561" t="s">
        <v>96</v>
      </c>
      <c r="S1561" t="s">
        <v>96</v>
      </c>
      <c r="T1561" t="str">
        <f>IF(Transcripts[[#This Row],[List?]]="Y", Transcripts[[#This Row],[RefSeq mRNA ID]]&amp;IF(Transcripts[[#This Row],[Preferred?]]="Y", " (Preferred)", ""), "")</f>
        <v/>
      </c>
      <c r="V1561" s="43" t="s">
        <v>18501</v>
      </c>
      <c r="W1561" s="43" t="e">
        <f t="array" ref="W1561">INDEX(Table6[#Data], MATCH(1, ISNUMBER(SEARCH(Transcripts[[#This Row],[RefSeq mRNA ID]], Table6['#name])), 0), 1)</f>
        <v>#N/A</v>
      </c>
      <c r="X1561" s="43"/>
      <c r="Y1561" s="43"/>
      <c r="Z1561" t="s">
        <v>4628</v>
      </c>
      <c r="AA1561" t="s">
        <v>4629</v>
      </c>
      <c r="AB1561">
        <v>3969</v>
      </c>
      <c r="AC1561" t="s">
        <v>4605</v>
      </c>
      <c r="AD1561" t="s">
        <v>27</v>
      </c>
      <c r="AE1561" t="s">
        <v>10987</v>
      </c>
    </row>
    <row r="1562" spans="8:31" hidden="1" x14ac:dyDescent="0.3">
      <c r="H1562" t="s">
        <v>4054</v>
      </c>
      <c r="I1562" t="s">
        <v>20354</v>
      </c>
      <c r="J1562" t="s">
        <v>20355</v>
      </c>
      <c r="K1562" t="s">
        <v>19480</v>
      </c>
      <c r="R1562" t="s">
        <v>95</v>
      </c>
      <c r="S1562" t="s">
        <v>95</v>
      </c>
      <c r="T1562" t="str">
        <f>IF(Transcripts[[#This Row],[List?]]="Y", Transcripts[[#This Row],[RefSeq mRNA ID]]&amp;IF(Transcripts[[#This Row],[Preferred?]]="Y", " (Preferred)", ""), "")</f>
        <v>NM_003537.3 (Preferred)</v>
      </c>
      <c r="V1562" s="43"/>
      <c r="W1562" s="43" t="e">
        <f t="array" ref="W1562">INDEX(Table6[#Data], MATCH(1, ISNUMBER(SEARCH(Transcripts[[#This Row],[RefSeq mRNA ID]], Table6['#name])), 0), 1)</f>
        <v>#N/A</v>
      </c>
      <c r="X1562" s="43"/>
      <c r="Y1562" s="43"/>
      <c r="Z1562" t="s">
        <v>4655</v>
      </c>
      <c r="AA1562" t="s">
        <v>4656</v>
      </c>
      <c r="AB1562">
        <v>1875</v>
      </c>
      <c r="AC1562" t="s">
        <v>4646</v>
      </c>
      <c r="AD1562" t="s">
        <v>27</v>
      </c>
      <c r="AE1562" t="s">
        <v>10988</v>
      </c>
    </row>
    <row r="1563" spans="8:31" hidden="1" x14ac:dyDescent="0.3">
      <c r="H1563" t="s">
        <v>4059</v>
      </c>
      <c r="I1563" t="s">
        <v>4079</v>
      </c>
      <c r="J1563" t="s">
        <v>4080</v>
      </c>
      <c r="L1563">
        <v>3332</v>
      </c>
      <c r="M1563" t="s">
        <v>27</v>
      </c>
      <c r="N1563" t="s">
        <v>4081</v>
      </c>
      <c r="O1563" t="s">
        <v>4082</v>
      </c>
      <c r="Q1563">
        <v>1989</v>
      </c>
      <c r="R1563" t="s">
        <v>96</v>
      </c>
      <c r="S1563" t="s">
        <v>96</v>
      </c>
      <c r="T1563" t="str">
        <f>IF(Transcripts[[#This Row],[List?]]="Y", Transcripts[[#This Row],[RefSeq mRNA ID]]&amp;IF(Transcripts[[#This Row],[Preferred?]]="Y", " (Preferred)", ""), "")</f>
        <v/>
      </c>
      <c r="V1563" s="43" t="s">
        <v>18502</v>
      </c>
      <c r="W1563" s="43" t="e">
        <f t="array" ref="W1563">INDEX(Table6[#Data], MATCH(1, ISNUMBER(SEARCH(Transcripts[[#This Row],[RefSeq mRNA ID]], Table6['#name])), 0), 1)</f>
        <v>#N/A</v>
      </c>
      <c r="X1563" s="43"/>
      <c r="Y1563" s="43"/>
      <c r="Z1563" t="s">
        <v>4662</v>
      </c>
      <c r="AA1563" t="s">
        <v>4663</v>
      </c>
      <c r="AB1563">
        <v>517</v>
      </c>
      <c r="AC1563" t="s">
        <v>4646</v>
      </c>
      <c r="AD1563" t="s">
        <v>27</v>
      </c>
      <c r="AE1563" t="s">
        <v>10989</v>
      </c>
    </row>
    <row r="1564" spans="8:31" hidden="1" x14ac:dyDescent="0.3">
      <c r="H1564" t="s">
        <v>4059</v>
      </c>
      <c r="I1564" t="s">
        <v>4089</v>
      </c>
      <c r="J1564" t="s">
        <v>4090</v>
      </c>
      <c r="K1564" t="s">
        <v>19482</v>
      </c>
      <c r="L1564">
        <v>2014</v>
      </c>
      <c r="M1564" t="s">
        <v>27</v>
      </c>
      <c r="N1564" t="s">
        <v>4091</v>
      </c>
      <c r="Q1564">
        <v>1917</v>
      </c>
      <c r="R1564" t="s">
        <v>95</v>
      </c>
      <c r="S1564" t="s">
        <v>95</v>
      </c>
      <c r="T1564" t="str">
        <f>IF(Transcripts[[#This Row],[List?]]="Y", Transcripts[[#This Row],[RefSeq mRNA ID]]&amp;IF(Transcripts[[#This Row],[Preferred?]]="Y", " (Preferred)", ""), "")</f>
        <v>NM_001306179.1 (Preferred)</v>
      </c>
      <c r="V1564" s="43" t="s">
        <v>18502</v>
      </c>
      <c r="W1564" s="43" t="e">
        <f t="array" ref="W1564">INDEX(Table6[#Data], MATCH(1, ISNUMBER(SEARCH(Transcripts[[#This Row],[RefSeq mRNA ID]], Table6['#name])), 0), 1)</f>
        <v>#N/A</v>
      </c>
      <c r="X1564" s="43"/>
      <c r="Y1564" s="43"/>
      <c r="Z1564" t="s">
        <v>4659</v>
      </c>
      <c r="AA1564" t="s">
        <v>4660</v>
      </c>
      <c r="AB1564">
        <v>1875</v>
      </c>
      <c r="AC1564" t="s">
        <v>4646</v>
      </c>
      <c r="AD1564" t="s">
        <v>27</v>
      </c>
      <c r="AE1564" t="s">
        <v>10990</v>
      </c>
    </row>
    <row r="1565" spans="8:31" hidden="1" x14ac:dyDescent="0.3">
      <c r="H1565" t="s">
        <v>4059</v>
      </c>
      <c r="I1565" t="s">
        <v>4075</v>
      </c>
      <c r="J1565" t="s">
        <v>4076</v>
      </c>
      <c r="K1565" t="s">
        <v>19481</v>
      </c>
      <c r="L1565">
        <v>3442</v>
      </c>
      <c r="M1565" t="s">
        <v>27</v>
      </c>
      <c r="N1565" t="s">
        <v>4077</v>
      </c>
      <c r="P1565" t="s">
        <v>4078</v>
      </c>
      <c r="Q1565">
        <v>1896</v>
      </c>
      <c r="R1565" t="s">
        <v>96</v>
      </c>
      <c r="S1565" t="s">
        <v>95</v>
      </c>
      <c r="T1565" t="str">
        <f>IF(Transcripts[[#This Row],[List?]]="Y", Transcripts[[#This Row],[RefSeq mRNA ID]]&amp;IF(Transcripts[[#This Row],[Preferred?]]="Y", " (Preferred)", ""), "")</f>
        <v>NM_000545.6</v>
      </c>
      <c r="V1565" s="43" t="s">
        <v>18502</v>
      </c>
      <c r="W1565" s="43" t="e">
        <f t="array" ref="W1565">INDEX(Table6[#Data], MATCH(1, ISNUMBER(SEARCH(Transcripts[[#This Row],[RefSeq mRNA ID]], Table6['#name])), 0), 1)</f>
        <v>#N/A</v>
      </c>
      <c r="X1565" s="43"/>
      <c r="Y1565" s="43"/>
      <c r="Z1565" t="s">
        <v>4674</v>
      </c>
      <c r="AC1565" t="s">
        <v>4646</v>
      </c>
      <c r="AD1565" t="s">
        <v>27</v>
      </c>
      <c r="AE1565" t="s">
        <v>4674</v>
      </c>
    </row>
    <row r="1566" spans="8:31" hidden="1" x14ac:dyDescent="0.3">
      <c r="H1566" t="s">
        <v>4059</v>
      </c>
      <c r="I1566" t="s">
        <v>4086</v>
      </c>
      <c r="J1566" t="s">
        <v>4087</v>
      </c>
      <c r="L1566">
        <v>2337</v>
      </c>
      <c r="M1566" t="s">
        <v>27</v>
      </c>
      <c r="N1566" t="s">
        <v>4088</v>
      </c>
      <c r="Q1566">
        <v>1629</v>
      </c>
      <c r="R1566" t="s">
        <v>96</v>
      </c>
      <c r="S1566" t="s">
        <v>96</v>
      </c>
      <c r="T1566" t="str">
        <f>IF(Transcripts[[#This Row],[List?]]="Y", Transcripts[[#This Row],[RefSeq mRNA ID]]&amp;IF(Transcripts[[#This Row],[Preferred?]]="Y", " (Preferred)", ""), "")</f>
        <v/>
      </c>
      <c r="V1566" s="43" t="s">
        <v>18502</v>
      </c>
      <c r="W1566" s="43" t="e">
        <f t="array" ref="W1566">INDEX(Table6[#Data], MATCH(1, ISNUMBER(SEARCH(Transcripts[[#This Row],[RefSeq mRNA ID]], Table6['#name])), 0), 1)</f>
        <v>#N/A</v>
      </c>
      <c r="X1566" s="43"/>
      <c r="Y1566" s="43"/>
      <c r="Z1566" t="s">
        <v>4650</v>
      </c>
      <c r="AA1566" t="s">
        <v>4651</v>
      </c>
      <c r="AB1566">
        <v>350</v>
      </c>
      <c r="AC1566" t="s">
        <v>4646</v>
      </c>
      <c r="AD1566" t="s">
        <v>27</v>
      </c>
      <c r="AE1566" t="s">
        <v>10991</v>
      </c>
    </row>
    <row r="1567" spans="8:31" hidden="1" x14ac:dyDescent="0.3">
      <c r="H1567" t="s">
        <v>4059</v>
      </c>
      <c r="I1567" t="s">
        <v>4083</v>
      </c>
      <c r="J1567" t="s">
        <v>4084</v>
      </c>
      <c r="L1567">
        <v>3002</v>
      </c>
      <c r="M1567" t="s">
        <v>27</v>
      </c>
      <c r="N1567" t="s">
        <v>4085</v>
      </c>
      <c r="Q1567">
        <v>1563</v>
      </c>
      <c r="R1567" t="s">
        <v>96</v>
      </c>
      <c r="S1567" t="s">
        <v>96</v>
      </c>
      <c r="T1567" t="str">
        <f>IF(Transcripts[[#This Row],[List?]]="Y", Transcripts[[#This Row],[RefSeq mRNA ID]]&amp;IF(Transcripts[[#This Row],[Preferred?]]="Y", " (Preferred)", ""), "")</f>
        <v/>
      </c>
      <c r="V1567" s="43" t="s">
        <v>18502</v>
      </c>
      <c r="W1567" s="43" t="e">
        <f t="array" ref="W1567">INDEX(Table6[#Data], MATCH(1, ISNUMBER(SEARCH(Transcripts[[#This Row],[RefSeq mRNA ID]], Table6['#name])), 0), 1)</f>
        <v>#N/A</v>
      </c>
      <c r="X1567" s="43"/>
      <c r="Y1567" s="43"/>
      <c r="Z1567" t="s">
        <v>4653</v>
      </c>
      <c r="AC1567" t="s">
        <v>4646</v>
      </c>
      <c r="AD1567" t="s">
        <v>27</v>
      </c>
      <c r="AE1567" t="s">
        <v>4653</v>
      </c>
    </row>
    <row r="1568" spans="8:31" hidden="1" x14ac:dyDescent="0.3">
      <c r="H1568" t="s">
        <v>4059</v>
      </c>
      <c r="I1568" t="s">
        <v>4092</v>
      </c>
      <c r="J1568" t="s">
        <v>4093</v>
      </c>
      <c r="L1568">
        <v>1493</v>
      </c>
      <c r="M1568" t="s">
        <v>27</v>
      </c>
      <c r="N1568" t="s">
        <v>4094</v>
      </c>
      <c r="Q1568">
        <v>1212</v>
      </c>
      <c r="R1568" t="s">
        <v>96</v>
      </c>
      <c r="S1568" t="s">
        <v>96</v>
      </c>
      <c r="T1568" t="str">
        <f>IF(Transcripts[[#This Row],[List?]]="Y", Transcripts[[#This Row],[RefSeq mRNA ID]]&amp;IF(Transcripts[[#This Row],[Preferred?]]="Y", " (Preferred)", ""), "")</f>
        <v/>
      </c>
      <c r="V1568" s="43" t="s">
        <v>18502</v>
      </c>
      <c r="W1568" s="43" t="e">
        <f t="array" ref="W1568">INDEX(Table6[#Data], MATCH(1, ISNUMBER(SEARCH(Transcripts[[#This Row],[RefSeq mRNA ID]], Table6['#name])), 0), 1)</f>
        <v>#N/A</v>
      </c>
      <c r="X1568" s="43"/>
      <c r="Y1568" s="43"/>
      <c r="Z1568" t="s">
        <v>4647</v>
      </c>
      <c r="AA1568" t="s">
        <v>4648</v>
      </c>
      <c r="AB1568">
        <v>389</v>
      </c>
      <c r="AC1568" t="s">
        <v>4646</v>
      </c>
      <c r="AD1568" t="s">
        <v>27</v>
      </c>
      <c r="AE1568" t="s">
        <v>10992</v>
      </c>
    </row>
    <row r="1569" spans="8:31" hidden="1" x14ac:dyDescent="0.3">
      <c r="H1569" t="s">
        <v>4059</v>
      </c>
      <c r="I1569" t="s">
        <v>4063</v>
      </c>
      <c r="J1569" t="s">
        <v>4064</v>
      </c>
      <c r="L1569">
        <v>3030</v>
      </c>
      <c r="M1569" t="s">
        <v>187</v>
      </c>
      <c r="N1569" t="s">
        <v>4065</v>
      </c>
      <c r="Q1569">
        <v>1070</v>
      </c>
      <c r="R1569" t="s">
        <v>96</v>
      </c>
      <c r="S1569" t="s">
        <v>96</v>
      </c>
      <c r="T1569" t="str">
        <f>IF(Transcripts[[#This Row],[List?]]="Y", Transcripts[[#This Row],[RefSeq mRNA ID]]&amp;IF(Transcripts[[#This Row],[Preferred?]]="Y", " (Preferred)", ""), "")</f>
        <v/>
      </c>
      <c r="V1569" s="43" t="s">
        <v>18502</v>
      </c>
      <c r="W1569" s="43" t="e">
        <f t="array" ref="W1569">INDEX(Table6[#Data], MATCH(1, ISNUMBER(SEARCH(Transcripts[[#This Row],[RefSeq mRNA ID]], Table6['#name])), 0), 1)</f>
        <v>#N/A</v>
      </c>
      <c r="X1569" s="43"/>
      <c r="Y1569" s="43"/>
      <c r="Z1569" t="s">
        <v>4668</v>
      </c>
      <c r="AA1569" t="s">
        <v>4669</v>
      </c>
      <c r="AB1569">
        <v>838</v>
      </c>
      <c r="AC1569" t="s">
        <v>4646</v>
      </c>
      <c r="AD1569" t="s">
        <v>27</v>
      </c>
      <c r="AE1569" t="s">
        <v>10993</v>
      </c>
    </row>
    <row r="1570" spans="8:31" hidden="1" x14ac:dyDescent="0.3">
      <c r="H1570" t="s">
        <v>4059</v>
      </c>
      <c r="I1570" t="s">
        <v>4066</v>
      </c>
      <c r="J1570" t="s">
        <v>4067</v>
      </c>
      <c r="L1570">
        <v>1649</v>
      </c>
      <c r="M1570" t="s">
        <v>187</v>
      </c>
      <c r="N1570" t="s">
        <v>4068</v>
      </c>
      <c r="Q1570">
        <v>837</v>
      </c>
      <c r="R1570" t="s">
        <v>96</v>
      </c>
      <c r="S1570" t="s">
        <v>96</v>
      </c>
      <c r="T1570" t="str">
        <f>IF(Transcripts[[#This Row],[List?]]="Y", Transcripts[[#This Row],[RefSeq mRNA ID]]&amp;IF(Transcripts[[#This Row],[Preferred?]]="Y", " (Preferred)", ""), "")</f>
        <v/>
      </c>
      <c r="V1570" s="43" t="s">
        <v>18502</v>
      </c>
      <c r="W1570" s="43" t="e">
        <f t="array" ref="W1570">INDEX(Table6[#Data], MATCH(1, ISNUMBER(SEARCH(Transcripts[[#This Row],[RefSeq mRNA ID]], Table6['#name])), 0), 1)</f>
        <v>#N/A</v>
      </c>
      <c r="X1570" s="43"/>
      <c r="Y1570" s="43"/>
      <c r="Z1570" t="s">
        <v>4665</v>
      </c>
      <c r="AA1570" t="s">
        <v>4666</v>
      </c>
      <c r="AB1570">
        <v>642</v>
      </c>
      <c r="AC1570" t="s">
        <v>4646</v>
      </c>
      <c r="AD1570" t="s">
        <v>27</v>
      </c>
      <c r="AE1570" t="s">
        <v>10994</v>
      </c>
    </row>
    <row r="1571" spans="8:31" hidden="1" x14ac:dyDescent="0.3">
      <c r="H1571" t="s">
        <v>4059</v>
      </c>
      <c r="I1571" t="s">
        <v>4069</v>
      </c>
      <c r="J1571" t="s">
        <v>4070</v>
      </c>
      <c r="L1571">
        <v>1594</v>
      </c>
      <c r="M1571" t="s">
        <v>187</v>
      </c>
      <c r="N1571" t="s">
        <v>4071</v>
      </c>
      <c r="Q1571">
        <v>744</v>
      </c>
      <c r="R1571" t="s">
        <v>96</v>
      </c>
      <c r="S1571" t="s">
        <v>96</v>
      </c>
      <c r="T1571" t="str">
        <f>IF(Transcripts[[#This Row],[List?]]="Y", Transcripts[[#This Row],[RefSeq mRNA ID]]&amp;IF(Transcripts[[#This Row],[Preferred?]]="Y", " (Preferred)", ""), "")</f>
        <v/>
      </c>
      <c r="V1571" s="43" t="s">
        <v>18502</v>
      </c>
      <c r="W1571" s="43" t="e">
        <f t="array" ref="W1571">INDEX(Table6[#Data], MATCH(1, ISNUMBER(SEARCH(Transcripts[[#This Row],[RefSeq mRNA ID]], Table6['#name])), 0), 1)</f>
        <v>#N/A</v>
      </c>
      <c r="X1571" s="43"/>
      <c r="Y1571" s="43"/>
      <c r="Z1571" t="s">
        <v>4671</v>
      </c>
      <c r="AA1571" t="s">
        <v>4672</v>
      </c>
      <c r="AB1571">
        <v>636</v>
      </c>
      <c r="AC1571" t="s">
        <v>4646</v>
      </c>
      <c r="AD1571" t="s">
        <v>27</v>
      </c>
      <c r="AE1571" t="s">
        <v>10995</v>
      </c>
    </row>
    <row r="1572" spans="8:31" hidden="1" x14ac:dyDescent="0.3">
      <c r="H1572" t="s">
        <v>4059</v>
      </c>
      <c r="I1572" t="s">
        <v>4095</v>
      </c>
      <c r="J1572" t="s">
        <v>4096</v>
      </c>
      <c r="L1572">
        <v>582</v>
      </c>
      <c r="M1572" t="s">
        <v>27</v>
      </c>
      <c r="N1572" t="s">
        <v>4097</v>
      </c>
      <c r="Q1572">
        <v>375</v>
      </c>
      <c r="R1572" t="s">
        <v>96</v>
      </c>
      <c r="S1572" t="s">
        <v>96</v>
      </c>
      <c r="T1572" t="str">
        <f>IF(Transcripts[[#This Row],[List?]]="Y", Transcripts[[#This Row],[RefSeq mRNA ID]]&amp;IF(Transcripts[[#This Row],[Preferred?]]="Y", " (Preferred)", ""), "")</f>
        <v/>
      </c>
      <c r="V1572" s="43" t="s">
        <v>18502</v>
      </c>
      <c r="W1572" s="43" t="e">
        <f t="array" ref="W1572">INDEX(Table6[#Data], MATCH(1, ISNUMBER(SEARCH(Transcripts[[#This Row],[RefSeq mRNA ID]], Table6['#name])), 0), 1)</f>
        <v>#N/A</v>
      </c>
      <c r="X1572" s="43"/>
      <c r="Y1572" s="43"/>
      <c r="Z1572" t="s">
        <v>6835</v>
      </c>
      <c r="AA1572" t="s">
        <v>6836</v>
      </c>
      <c r="AB1572">
        <v>2589</v>
      </c>
      <c r="AC1572" t="s">
        <v>133</v>
      </c>
      <c r="AD1572" t="s">
        <v>27</v>
      </c>
      <c r="AE1572" t="s">
        <v>10996</v>
      </c>
    </row>
    <row r="1573" spans="8:31" hidden="1" x14ac:dyDescent="0.3">
      <c r="H1573" t="s">
        <v>4059</v>
      </c>
      <c r="I1573" t="s">
        <v>4060</v>
      </c>
      <c r="J1573" t="s">
        <v>4061</v>
      </c>
      <c r="L1573">
        <v>3039</v>
      </c>
      <c r="M1573" t="s">
        <v>187</v>
      </c>
      <c r="N1573" t="s">
        <v>4062</v>
      </c>
      <c r="Q1573">
        <v>360</v>
      </c>
      <c r="R1573" t="s">
        <v>96</v>
      </c>
      <c r="S1573" t="s">
        <v>96</v>
      </c>
      <c r="T1573" t="str">
        <f>IF(Transcripts[[#This Row],[List?]]="Y", Transcripts[[#This Row],[RefSeq mRNA ID]]&amp;IF(Transcripts[[#This Row],[Preferred?]]="Y", " (Preferred)", ""), "")</f>
        <v/>
      </c>
      <c r="V1573" s="43" t="s">
        <v>18502</v>
      </c>
      <c r="W1573" s="43" t="e">
        <f t="array" ref="W1573">INDEX(Table6[#Data], MATCH(1, ISNUMBER(SEARCH(Transcripts[[#This Row],[RefSeq mRNA ID]], Table6['#name])), 0), 1)</f>
        <v>#N/A</v>
      </c>
      <c r="X1573" s="43"/>
      <c r="Y1573" s="43"/>
      <c r="Z1573" t="s">
        <v>6846</v>
      </c>
      <c r="AA1573" t="s">
        <v>6847</v>
      </c>
      <c r="AB1573">
        <v>1386</v>
      </c>
      <c r="AC1573" t="s">
        <v>133</v>
      </c>
      <c r="AD1573" t="s">
        <v>27</v>
      </c>
      <c r="AE1573" t="s">
        <v>10997</v>
      </c>
    </row>
    <row r="1574" spans="8:31" hidden="1" x14ac:dyDescent="0.3">
      <c r="H1574" t="s">
        <v>4059</v>
      </c>
      <c r="I1574" t="s">
        <v>4098</v>
      </c>
      <c r="J1574" t="s">
        <v>4099</v>
      </c>
      <c r="L1574">
        <v>434</v>
      </c>
      <c r="M1574" t="s">
        <v>27</v>
      </c>
      <c r="N1574" t="s">
        <v>4100</v>
      </c>
      <c r="Q1574">
        <v>345</v>
      </c>
      <c r="R1574" t="s">
        <v>96</v>
      </c>
      <c r="S1574" t="s">
        <v>96</v>
      </c>
      <c r="T1574" t="str">
        <f>IF(Transcripts[[#This Row],[List?]]="Y", Transcripts[[#This Row],[RefSeq mRNA ID]]&amp;IF(Transcripts[[#This Row],[Preferred?]]="Y", " (Preferred)", ""), "")</f>
        <v/>
      </c>
      <c r="V1574" s="43" t="s">
        <v>18502</v>
      </c>
      <c r="W1574" s="43" t="e">
        <f t="array" ref="W1574">INDEX(Table6[#Data], MATCH(1, ISNUMBER(SEARCH(Transcripts[[#This Row],[RefSeq mRNA ID]], Table6['#name])), 0), 1)</f>
        <v>#N/A</v>
      </c>
      <c r="X1574" s="43"/>
      <c r="Y1574" s="43"/>
      <c r="Z1574" t="s">
        <v>6843</v>
      </c>
      <c r="AA1574" t="s">
        <v>6844</v>
      </c>
      <c r="AB1574">
        <v>1719</v>
      </c>
      <c r="AC1574" t="s">
        <v>133</v>
      </c>
      <c r="AD1574" t="s">
        <v>27</v>
      </c>
      <c r="AE1574" t="s">
        <v>10998</v>
      </c>
    </row>
    <row r="1575" spans="8:31" hidden="1" x14ac:dyDescent="0.3">
      <c r="H1575" t="s">
        <v>4059</v>
      </c>
      <c r="I1575" t="s">
        <v>4072</v>
      </c>
      <c r="J1575" t="s">
        <v>4073</v>
      </c>
      <c r="L1575">
        <v>725</v>
      </c>
      <c r="M1575" t="s">
        <v>187</v>
      </c>
      <c r="N1575" t="s">
        <v>4074</v>
      </c>
      <c r="Q1575">
        <v>126</v>
      </c>
      <c r="R1575" t="s">
        <v>96</v>
      </c>
      <c r="S1575" t="s">
        <v>96</v>
      </c>
      <c r="T1575" t="str">
        <f>IF(Transcripts[[#This Row],[List?]]="Y", Transcripts[[#This Row],[RefSeq mRNA ID]]&amp;IF(Transcripts[[#This Row],[Preferred?]]="Y", " (Preferred)", ""), "")</f>
        <v/>
      </c>
      <c r="V1575" s="43" t="s">
        <v>18502</v>
      </c>
      <c r="W1575" s="43" t="e">
        <f t="array" ref="W1575">INDEX(Table6[#Data], MATCH(1, ISNUMBER(SEARCH(Transcripts[[#This Row],[RefSeq mRNA ID]], Table6['#name])), 0), 1)</f>
        <v>#N/A</v>
      </c>
      <c r="X1575" s="43"/>
      <c r="Y1575" s="43"/>
      <c r="Z1575" t="s">
        <v>6833</v>
      </c>
      <c r="AC1575" t="s">
        <v>133</v>
      </c>
      <c r="AD1575" t="s">
        <v>27</v>
      </c>
      <c r="AE1575" t="s">
        <v>6833</v>
      </c>
    </row>
    <row r="1576" spans="8:31" hidden="1" x14ac:dyDescent="0.3">
      <c r="H1576" t="s">
        <v>4059</v>
      </c>
      <c r="I1576" t="s">
        <v>4101</v>
      </c>
      <c r="L1576">
        <v>762</v>
      </c>
      <c r="M1576" t="s">
        <v>210</v>
      </c>
      <c r="N1576" t="s">
        <v>4102</v>
      </c>
      <c r="Q1576">
        <v>0</v>
      </c>
      <c r="R1576" t="s">
        <v>96</v>
      </c>
      <c r="S1576" t="s">
        <v>96</v>
      </c>
      <c r="T1576" t="str">
        <f>IF(Transcripts[[#This Row],[List?]]="Y", Transcripts[[#This Row],[RefSeq mRNA ID]]&amp;IF(Transcripts[[#This Row],[Preferred?]]="Y", " (Preferred)", ""), "")</f>
        <v/>
      </c>
      <c r="V1576" s="43" t="s">
        <v>18502</v>
      </c>
      <c r="W1576" s="43" t="e">
        <f t="array" ref="W1576">INDEX(Table6[#Data], MATCH(1, ISNUMBER(SEARCH(Transcripts[[#This Row],[RefSeq mRNA ID]], Table6['#name])), 0), 1)</f>
        <v>#N/A</v>
      </c>
      <c r="X1576" s="43"/>
      <c r="Y1576" s="43"/>
      <c r="Z1576" t="s">
        <v>6849</v>
      </c>
      <c r="AC1576" t="s">
        <v>133</v>
      </c>
      <c r="AD1576" t="s">
        <v>27</v>
      </c>
      <c r="AE1576" t="s">
        <v>6849</v>
      </c>
    </row>
    <row r="1577" spans="8:31" hidden="1" x14ac:dyDescent="0.3">
      <c r="H1577" t="s">
        <v>139</v>
      </c>
      <c r="I1577" t="s">
        <v>4106</v>
      </c>
      <c r="J1577" t="s">
        <v>4107</v>
      </c>
      <c r="K1577" t="s">
        <v>20358</v>
      </c>
      <c r="L1577">
        <v>2942</v>
      </c>
      <c r="M1577" t="s">
        <v>27</v>
      </c>
      <c r="N1577" t="s">
        <v>4108</v>
      </c>
      <c r="P1577" t="s">
        <v>4109</v>
      </c>
      <c r="Q1577">
        <v>1395</v>
      </c>
      <c r="R1577" t="s">
        <v>96</v>
      </c>
      <c r="S1577" t="s">
        <v>95</v>
      </c>
      <c r="T1577" t="str">
        <f>IF(Transcripts[[#This Row],[List?]]="Y", Transcripts[[#This Row],[RefSeq mRNA ID]]&amp;IF(Transcripts[[#This Row],[Preferred?]]="Y", " (Preferred)", ""), "")</f>
        <v>NM_031263.4</v>
      </c>
      <c r="V1577" s="43" t="s">
        <v>18503</v>
      </c>
      <c r="W1577" s="43" t="e">
        <f t="array" ref="W1577">INDEX(Table6[#Data], MATCH(1, ISNUMBER(SEARCH(Transcripts[[#This Row],[RefSeq mRNA ID]], Table6['#name])), 0), 1)</f>
        <v>#N/A</v>
      </c>
      <c r="X1577" s="43"/>
      <c r="Y1577" s="43"/>
      <c r="Z1577" t="s">
        <v>6851</v>
      </c>
      <c r="AC1577" t="s">
        <v>133</v>
      </c>
      <c r="AD1577" t="s">
        <v>27</v>
      </c>
      <c r="AE1577" t="s">
        <v>6851</v>
      </c>
    </row>
    <row r="1578" spans="8:31" hidden="1" x14ac:dyDescent="0.3">
      <c r="H1578" t="s">
        <v>139</v>
      </c>
      <c r="I1578" t="s">
        <v>4110</v>
      </c>
      <c r="J1578" t="s">
        <v>4111</v>
      </c>
      <c r="K1578" t="s">
        <v>19486</v>
      </c>
      <c r="L1578">
        <v>2928</v>
      </c>
      <c r="M1578" t="s">
        <v>27</v>
      </c>
      <c r="N1578" t="s">
        <v>4112</v>
      </c>
      <c r="P1578" t="s">
        <v>4109</v>
      </c>
      <c r="Q1578">
        <v>1395</v>
      </c>
      <c r="R1578" t="s">
        <v>95</v>
      </c>
      <c r="S1578" t="s">
        <v>95</v>
      </c>
      <c r="T1578" t="str">
        <f>IF(Transcripts[[#This Row],[List?]]="Y", Transcripts[[#This Row],[RefSeq mRNA ID]]&amp;IF(Transcripts[[#This Row],[Preferred?]]="Y", " (Preferred)", ""), "")</f>
        <v>NM_002140.4 (Preferred)</v>
      </c>
      <c r="V1578" s="43" t="s">
        <v>18503</v>
      </c>
      <c r="W1578" s="43" t="e">
        <f t="array" ref="W1578">INDEX(Table6[#Data], MATCH(1, ISNUMBER(SEARCH(Transcripts[[#This Row],[RefSeq mRNA ID]], Table6['#name])), 0), 1)</f>
        <v>#N/A</v>
      </c>
      <c r="X1578" s="43"/>
      <c r="Y1578" s="43"/>
      <c r="Z1578" t="s">
        <v>6840</v>
      </c>
      <c r="AA1578" t="s">
        <v>6841</v>
      </c>
      <c r="AB1578">
        <v>2271</v>
      </c>
      <c r="AC1578" t="s">
        <v>133</v>
      </c>
      <c r="AD1578" t="s">
        <v>27</v>
      </c>
      <c r="AE1578" t="s">
        <v>10999</v>
      </c>
    </row>
    <row r="1579" spans="8:31" hidden="1" x14ac:dyDescent="0.3">
      <c r="H1579" t="s">
        <v>139</v>
      </c>
      <c r="I1579" t="s">
        <v>4113</v>
      </c>
      <c r="J1579" t="s">
        <v>4114</v>
      </c>
      <c r="K1579" t="s">
        <v>19487</v>
      </c>
      <c r="L1579">
        <v>2917</v>
      </c>
      <c r="M1579" t="s">
        <v>27</v>
      </c>
      <c r="N1579" t="s">
        <v>4115</v>
      </c>
      <c r="P1579" t="s">
        <v>4116</v>
      </c>
      <c r="Q1579">
        <v>1392</v>
      </c>
      <c r="R1579" t="s">
        <v>96</v>
      </c>
      <c r="S1579" t="s">
        <v>95</v>
      </c>
      <c r="T1579" t="str">
        <f>IF(Transcripts[[#This Row],[List?]]="Y", Transcripts[[#This Row],[RefSeq mRNA ID]]&amp;IF(Transcripts[[#This Row],[Preferred?]]="Y", " (Preferred)", ""), "")</f>
        <v>NM_031262.3</v>
      </c>
      <c r="V1579" s="43" t="s">
        <v>18503</v>
      </c>
      <c r="W1579" s="43" t="e">
        <f t="array" ref="W1579">INDEX(Table6[#Data], MATCH(1, ISNUMBER(SEARCH(Transcripts[[#This Row],[RefSeq mRNA ID]], Table6['#name])), 0), 1)</f>
        <v>#N/A</v>
      </c>
      <c r="X1579" s="43"/>
      <c r="Y1579" s="43"/>
      <c r="Z1579" t="s">
        <v>3613</v>
      </c>
      <c r="AA1579" t="s">
        <v>3614</v>
      </c>
      <c r="AB1579">
        <v>1983</v>
      </c>
      <c r="AC1579" t="s">
        <v>3604</v>
      </c>
      <c r="AD1579" t="s">
        <v>27</v>
      </c>
      <c r="AE1579" t="s">
        <v>11000</v>
      </c>
    </row>
    <row r="1580" spans="8:31" hidden="1" x14ac:dyDescent="0.3">
      <c r="H1580" t="s">
        <v>139</v>
      </c>
      <c r="I1580" t="s">
        <v>4117</v>
      </c>
      <c r="J1580" t="s">
        <v>4118</v>
      </c>
      <c r="L1580">
        <v>2652</v>
      </c>
      <c r="M1580" t="s">
        <v>27</v>
      </c>
      <c r="N1580" t="s">
        <v>4119</v>
      </c>
      <c r="P1580" t="s">
        <v>4116</v>
      </c>
      <c r="Q1580">
        <v>1392</v>
      </c>
      <c r="R1580" t="s">
        <v>96</v>
      </c>
      <c r="S1580" t="s">
        <v>96</v>
      </c>
      <c r="T1580" t="str">
        <f>IF(Transcripts[[#This Row],[List?]]="Y", Transcripts[[#This Row],[RefSeq mRNA ID]]&amp;IF(Transcripts[[#This Row],[Preferred?]]="Y", " (Preferred)", ""), "")</f>
        <v/>
      </c>
      <c r="V1580" s="43" t="s">
        <v>18503</v>
      </c>
      <c r="W1580" s="43" t="e">
        <f t="array" ref="W1580">INDEX(Table6[#Data], MATCH(1, ISNUMBER(SEARCH(Transcripts[[#This Row],[RefSeq mRNA ID]], Table6['#name])), 0), 1)</f>
        <v>#N/A</v>
      </c>
      <c r="X1580" s="43"/>
      <c r="Y1580" s="43"/>
      <c r="Z1580" t="s">
        <v>3609</v>
      </c>
      <c r="AC1580" t="s">
        <v>3604</v>
      </c>
      <c r="AD1580" t="s">
        <v>27</v>
      </c>
      <c r="AE1580" t="s">
        <v>3609</v>
      </c>
    </row>
    <row r="1581" spans="8:31" hidden="1" x14ac:dyDescent="0.3">
      <c r="H1581" t="s">
        <v>139</v>
      </c>
      <c r="I1581" t="s">
        <v>4120</v>
      </c>
      <c r="J1581" t="s">
        <v>4121</v>
      </c>
      <c r="K1581" t="s">
        <v>19485</v>
      </c>
      <c r="L1581">
        <v>2038</v>
      </c>
      <c r="M1581" t="s">
        <v>27</v>
      </c>
      <c r="N1581" t="s">
        <v>4122</v>
      </c>
      <c r="P1581" t="s">
        <v>4116</v>
      </c>
      <c r="Q1581">
        <v>1392</v>
      </c>
      <c r="R1581" t="s">
        <v>96</v>
      </c>
      <c r="S1581" t="s">
        <v>95</v>
      </c>
      <c r="T1581" t="str">
        <f>IF(Transcripts[[#This Row],[List?]]="Y", Transcripts[[#This Row],[RefSeq mRNA ID]]&amp;IF(Transcripts[[#This Row],[Preferred?]]="Y", " (Preferred)", ""), "")</f>
        <v>NM_001318188.1</v>
      </c>
      <c r="V1581" s="43" t="s">
        <v>18503</v>
      </c>
      <c r="W1581" s="43" t="e">
        <f t="array" ref="W1581">INDEX(Table6[#Data], MATCH(1, ISNUMBER(SEARCH(Transcripts[[#This Row],[RefSeq mRNA ID]], Table6['#name])), 0), 1)</f>
        <v>#N/A</v>
      </c>
      <c r="X1581" s="43"/>
      <c r="Y1581" s="43"/>
      <c r="Z1581" t="s">
        <v>3605</v>
      </c>
      <c r="AC1581" t="s">
        <v>3604</v>
      </c>
      <c r="AD1581" t="s">
        <v>27</v>
      </c>
      <c r="AE1581" t="s">
        <v>3605</v>
      </c>
    </row>
    <row r="1582" spans="8:31" hidden="1" x14ac:dyDescent="0.3">
      <c r="H1582" t="s">
        <v>139</v>
      </c>
      <c r="I1582" t="s">
        <v>4123</v>
      </c>
      <c r="J1582" t="s">
        <v>4124</v>
      </c>
      <c r="K1582" t="s">
        <v>19483</v>
      </c>
      <c r="L1582">
        <v>1283</v>
      </c>
      <c r="M1582" t="s">
        <v>27</v>
      </c>
      <c r="N1582" t="s">
        <v>4125</v>
      </c>
      <c r="Q1582">
        <v>1138</v>
      </c>
      <c r="R1582" t="s">
        <v>96</v>
      </c>
      <c r="S1582" t="s">
        <v>95</v>
      </c>
      <c r="T1582" t="str">
        <f>IF(Transcripts[[#This Row],[List?]]="Y", Transcripts[[#This Row],[RefSeq mRNA ID]]&amp;IF(Transcripts[[#This Row],[Preferred?]]="Y", " (Preferred)", ""), "")</f>
        <v>NM_001318186.1</v>
      </c>
      <c r="V1582" s="43" t="s">
        <v>18503</v>
      </c>
      <c r="W1582" s="43" t="e">
        <f t="array" ref="W1582">INDEX(Table6[#Data], MATCH(1, ISNUMBER(SEARCH(Transcripts[[#This Row],[RefSeq mRNA ID]], Table6['#name])), 0), 1)</f>
        <v>#N/A</v>
      </c>
      <c r="X1582" s="43"/>
      <c r="Y1582" s="43"/>
      <c r="Z1582" t="s">
        <v>3617</v>
      </c>
      <c r="AA1582" t="s">
        <v>3618</v>
      </c>
      <c r="AB1582">
        <v>1983</v>
      </c>
      <c r="AC1582" t="s">
        <v>3604</v>
      </c>
      <c r="AD1582" t="s">
        <v>27</v>
      </c>
      <c r="AE1582" t="s">
        <v>11001</v>
      </c>
    </row>
    <row r="1583" spans="8:31" hidden="1" x14ac:dyDescent="0.3">
      <c r="H1583" t="s">
        <v>139</v>
      </c>
      <c r="I1583" t="s">
        <v>4126</v>
      </c>
      <c r="J1583" t="s">
        <v>4127</v>
      </c>
      <c r="L1583">
        <v>957</v>
      </c>
      <c r="M1583" t="s">
        <v>27</v>
      </c>
      <c r="N1583" t="s">
        <v>4128</v>
      </c>
      <c r="Q1583">
        <v>301</v>
      </c>
      <c r="R1583" t="s">
        <v>96</v>
      </c>
      <c r="S1583" t="s">
        <v>96</v>
      </c>
      <c r="T1583" t="str">
        <f>IF(Transcripts[[#This Row],[List?]]="Y", Transcripts[[#This Row],[RefSeq mRNA ID]]&amp;IF(Transcripts[[#This Row],[Preferred?]]="Y", " (Preferred)", ""), "")</f>
        <v/>
      </c>
      <c r="V1583" s="43" t="s">
        <v>18503</v>
      </c>
      <c r="W1583" s="43" t="e">
        <f t="array" ref="W1583">INDEX(Table6[#Data], MATCH(1, ISNUMBER(SEARCH(Transcripts[[#This Row],[RefSeq mRNA ID]], Table6['#name])), 0), 1)</f>
        <v>#N/A</v>
      </c>
      <c r="X1583" s="43"/>
      <c r="Y1583" s="43"/>
      <c r="Z1583" t="s">
        <v>3611</v>
      </c>
      <c r="AC1583" t="s">
        <v>3604</v>
      </c>
      <c r="AD1583" t="s">
        <v>27</v>
      </c>
      <c r="AE1583" t="s">
        <v>3611</v>
      </c>
    </row>
    <row r="1584" spans="8:31" hidden="1" x14ac:dyDescent="0.3">
      <c r="H1584" t="s">
        <v>139</v>
      </c>
      <c r="I1584" t="s">
        <v>4103</v>
      </c>
      <c r="J1584" t="s">
        <v>4104</v>
      </c>
      <c r="L1584">
        <v>822</v>
      </c>
      <c r="M1584" t="s">
        <v>187</v>
      </c>
      <c r="N1584" t="s">
        <v>4105</v>
      </c>
      <c r="P1584" t="s">
        <v>98</v>
      </c>
      <c r="Q1584">
        <v>234</v>
      </c>
      <c r="R1584" t="s">
        <v>96</v>
      </c>
      <c r="S1584" t="s">
        <v>96</v>
      </c>
      <c r="T1584" t="str">
        <f>IF(Transcripts[[#This Row],[List?]]="Y", Transcripts[[#This Row],[RefSeq mRNA ID]]&amp;IF(Transcripts[[#This Row],[Preferred?]]="Y", " (Preferred)", ""), "")</f>
        <v/>
      </c>
      <c r="V1584" s="43" t="s">
        <v>18503</v>
      </c>
      <c r="W1584" s="43" t="e">
        <f t="array" ref="W1584">INDEX(Table6[#Data], MATCH(1, ISNUMBER(SEARCH(Transcripts[[#This Row],[RefSeq mRNA ID]], Table6['#name])), 0), 1)</f>
        <v>#N/A</v>
      </c>
      <c r="X1584" s="43"/>
      <c r="Y1584" s="43"/>
      <c r="Z1584" t="s">
        <v>3620</v>
      </c>
      <c r="AC1584" t="s">
        <v>3604</v>
      </c>
      <c r="AD1584" t="s">
        <v>27</v>
      </c>
      <c r="AE1584" t="s">
        <v>3620</v>
      </c>
    </row>
    <row r="1585" spans="8:31" hidden="1" x14ac:dyDescent="0.3">
      <c r="H1585" t="s">
        <v>139</v>
      </c>
      <c r="I1585" t="s">
        <v>4129</v>
      </c>
      <c r="L1585">
        <v>900</v>
      </c>
      <c r="M1585" t="s">
        <v>210</v>
      </c>
      <c r="N1585" t="s">
        <v>4130</v>
      </c>
      <c r="P1585" t="s">
        <v>98</v>
      </c>
      <c r="Q1585">
        <v>0</v>
      </c>
      <c r="R1585" t="s">
        <v>96</v>
      </c>
      <c r="S1585" t="s">
        <v>96</v>
      </c>
      <c r="T1585" t="str">
        <f>IF(Transcripts[[#This Row],[List?]]="Y", Transcripts[[#This Row],[RefSeq mRNA ID]]&amp;IF(Transcripts[[#This Row],[Preferred?]]="Y", " (Preferred)", ""), "")</f>
        <v/>
      </c>
      <c r="V1585" s="43" t="s">
        <v>18503</v>
      </c>
      <c r="W1585" s="43" t="e">
        <f t="array" ref="W1585">INDEX(Table6[#Data], MATCH(1, ISNUMBER(SEARCH(Transcripts[[#This Row],[RefSeq mRNA ID]], Table6['#name])), 0), 1)</f>
        <v>#N/A</v>
      </c>
      <c r="X1585" s="43"/>
      <c r="Y1585" s="43"/>
      <c r="Z1585" t="s">
        <v>3607</v>
      </c>
      <c r="AC1585" t="s">
        <v>3604</v>
      </c>
      <c r="AD1585" t="s">
        <v>27</v>
      </c>
      <c r="AE1585" t="s">
        <v>3607</v>
      </c>
    </row>
    <row r="1586" spans="8:31" hidden="1" x14ac:dyDescent="0.3">
      <c r="H1586" t="s">
        <v>139</v>
      </c>
      <c r="I1586" t="s">
        <v>4131</v>
      </c>
      <c r="L1586">
        <v>868</v>
      </c>
      <c r="M1586" t="s">
        <v>210</v>
      </c>
      <c r="N1586" t="s">
        <v>4132</v>
      </c>
      <c r="P1586" t="s">
        <v>98</v>
      </c>
      <c r="Q1586">
        <v>0</v>
      </c>
      <c r="R1586" t="s">
        <v>96</v>
      </c>
      <c r="S1586" t="s">
        <v>96</v>
      </c>
      <c r="T1586" t="str">
        <f>IF(Transcripts[[#This Row],[List?]]="Y", Transcripts[[#This Row],[RefSeq mRNA ID]]&amp;IF(Transcripts[[#This Row],[Preferred?]]="Y", " (Preferred)", ""), "")</f>
        <v/>
      </c>
      <c r="V1586" s="43" t="s">
        <v>18503</v>
      </c>
      <c r="W1586" s="43" t="e">
        <f t="array" ref="W1586">INDEX(Table6[#Data], MATCH(1, ISNUMBER(SEARCH(Transcripts[[#This Row],[RefSeq mRNA ID]], Table6['#name])), 0), 1)</f>
        <v>#N/A</v>
      </c>
      <c r="X1586" s="43"/>
      <c r="Y1586" s="43"/>
      <c r="Z1586" t="s">
        <v>5015</v>
      </c>
      <c r="AA1586" t="s">
        <v>5016</v>
      </c>
      <c r="AB1586">
        <v>1083</v>
      </c>
      <c r="AC1586" t="s">
        <v>5012</v>
      </c>
      <c r="AD1586" t="s">
        <v>27</v>
      </c>
      <c r="AE1586" t="s">
        <v>11002</v>
      </c>
    </row>
    <row r="1587" spans="8:31" hidden="1" x14ac:dyDescent="0.3">
      <c r="H1587" t="s">
        <v>139</v>
      </c>
      <c r="I1587" t="s">
        <v>4133</v>
      </c>
      <c r="L1587">
        <v>562</v>
      </c>
      <c r="M1587" t="s">
        <v>210</v>
      </c>
      <c r="N1587" t="s">
        <v>4134</v>
      </c>
      <c r="P1587" t="s">
        <v>98</v>
      </c>
      <c r="Q1587">
        <v>0</v>
      </c>
      <c r="R1587" t="s">
        <v>96</v>
      </c>
      <c r="S1587" t="s">
        <v>96</v>
      </c>
      <c r="T1587" t="str">
        <f>IF(Transcripts[[#This Row],[List?]]="Y", Transcripts[[#This Row],[RefSeq mRNA ID]]&amp;IF(Transcripts[[#This Row],[Preferred?]]="Y", " (Preferred)", ""), "")</f>
        <v/>
      </c>
      <c r="V1587" s="43" t="s">
        <v>18503</v>
      </c>
      <c r="W1587" s="43" t="e">
        <f t="array" ref="W1587">INDEX(Table6[#Data], MATCH(1, ISNUMBER(SEARCH(Transcripts[[#This Row],[RefSeq mRNA ID]], Table6['#name])), 0), 1)</f>
        <v>#N/A</v>
      </c>
      <c r="X1587" s="43"/>
      <c r="Y1587" s="43"/>
      <c r="Z1587" t="s">
        <v>5013</v>
      </c>
      <c r="AC1587" t="s">
        <v>5012</v>
      </c>
      <c r="AD1587" t="s">
        <v>27</v>
      </c>
      <c r="AE1587" t="s">
        <v>5013</v>
      </c>
    </row>
    <row r="1588" spans="8:31" hidden="1" x14ac:dyDescent="0.3">
      <c r="H1588" t="s">
        <v>139</v>
      </c>
      <c r="I1588" t="s">
        <v>4135</v>
      </c>
      <c r="L1588">
        <v>528</v>
      </c>
      <c r="M1588" t="s">
        <v>210</v>
      </c>
      <c r="N1588" t="s">
        <v>4136</v>
      </c>
      <c r="P1588" t="s">
        <v>98</v>
      </c>
      <c r="Q1588">
        <v>0</v>
      </c>
      <c r="R1588" t="s">
        <v>96</v>
      </c>
      <c r="S1588" t="s">
        <v>96</v>
      </c>
      <c r="T1588" t="str">
        <f>IF(Transcripts[[#This Row],[List?]]="Y", Transcripts[[#This Row],[RefSeq mRNA ID]]&amp;IF(Transcripts[[#This Row],[Preferred?]]="Y", " (Preferred)", ""), "")</f>
        <v/>
      </c>
      <c r="V1588" s="43" t="s">
        <v>18503</v>
      </c>
      <c r="W1588" s="43" t="e">
        <f t="array" ref="W1588">INDEX(Table6[#Data], MATCH(1, ISNUMBER(SEARCH(Transcripts[[#This Row],[RefSeq mRNA ID]], Table6['#name])), 0), 1)</f>
        <v>#N/A</v>
      </c>
      <c r="X1588" s="43"/>
      <c r="Y1588" s="43"/>
      <c r="Z1588" t="s">
        <v>5019</v>
      </c>
      <c r="AA1588" t="s">
        <v>5020</v>
      </c>
      <c r="AB1588">
        <v>1083</v>
      </c>
      <c r="AC1588" t="s">
        <v>5012</v>
      </c>
      <c r="AD1588" t="s">
        <v>27</v>
      </c>
      <c r="AE1588" t="s">
        <v>11003</v>
      </c>
    </row>
    <row r="1589" spans="8:31" hidden="1" x14ac:dyDescent="0.3">
      <c r="H1589" t="s">
        <v>4137</v>
      </c>
      <c r="I1589" t="s">
        <v>4138</v>
      </c>
      <c r="J1589" t="s">
        <v>4139</v>
      </c>
      <c r="K1589" t="s">
        <v>19489</v>
      </c>
      <c r="L1589">
        <v>3467</v>
      </c>
      <c r="M1589" t="s">
        <v>27</v>
      </c>
      <c r="N1589" t="s">
        <v>4140</v>
      </c>
      <c r="P1589" t="s">
        <v>4141</v>
      </c>
      <c r="Q1589">
        <v>855</v>
      </c>
      <c r="R1589" t="s">
        <v>95</v>
      </c>
      <c r="S1589" t="s">
        <v>95</v>
      </c>
      <c r="T1589" t="str">
        <f>IF(Transcripts[[#This Row],[List?]]="Y", Transcripts[[#This Row],[RefSeq mRNA ID]]&amp;IF(Transcripts[[#This Row],[Preferred?]]="Y", " (Preferred)", ""), "")</f>
        <v>NM_006361.5 (Preferred)</v>
      </c>
      <c r="V1589" s="43" t="s">
        <v>18504</v>
      </c>
      <c r="W1589" s="43" t="e">
        <f t="array" ref="W1589">INDEX(Table6[#Data], MATCH(1, ISNUMBER(SEARCH(Transcripts[[#This Row],[RefSeq mRNA ID]], Table6['#name])), 0), 1)</f>
        <v>#N/A</v>
      </c>
      <c r="X1589" s="43"/>
      <c r="Y1589" s="43"/>
      <c r="Z1589" t="s">
        <v>5022</v>
      </c>
      <c r="AA1589" t="s">
        <v>5023</v>
      </c>
      <c r="AB1589">
        <v>951</v>
      </c>
      <c r="AC1589" t="s">
        <v>5012</v>
      </c>
      <c r="AD1589" t="s">
        <v>27</v>
      </c>
      <c r="AE1589" t="s">
        <v>11004</v>
      </c>
    </row>
    <row r="1590" spans="8:31" hidden="1" x14ac:dyDescent="0.3">
      <c r="H1590" t="s">
        <v>4142</v>
      </c>
      <c r="I1590" t="s">
        <v>4160</v>
      </c>
      <c r="J1590" t="s">
        <v>4161</v>
      </c>
      <c r="K1590" t="s">
        <v>19490</v>
      </c>
      <c r="L1590">
        <v>1151</v>
      </c>
      <c r="M1590" t="s">
        <v>27</v>
      </c>
      <c r="N1590" t="s">
        <v>4162</v>
      </c>
      <c r="P1590" t="s">
        <v>4163</v>
      </c>
      <c r="Q1590">
        <v>570</v>
      </c>
      <c r="R1590" t="s">
        <v>96</v>
      </c>
      <c r="S1590" t="s">
        <v>95</v>
      </c>
      <c r="T1590" t="str">
        <f>IF(Transcripts[[#This Row],[List?]]="Y", Transcripts[[#This Row],[RefSeq mRNA ID]]&amp;IF(Transcripts[[#This Row],[Preferred?]]="Y", " (Preferred)", ""), "")</f>
        <v>NM_001130442.2</v>
      </c>
      <c r="V1590" s="43" t="s">
        <v>18505</v>
      </c>
      <c r="W1590" s="43" t="e">
        <f t="array" ref="W1590">INDEX(Table6[#Data], MATCH(1, ISNUMBER(SEARCH(Transcripts[[#This Row],[RefSeq mRNA ID]], Table6['#name])), 0), 1)</f>
        <v>#N/A</v>
      </c>
      <c r="X1590" s="43"/>
      <c r="Y1590" s="43"/>
      <c r="Z1590" t="s">
        <v>7943</v>
      </c>
      <c r="AA1590" t="s">
        <v>7944</v>
      </c>
      <c r="AB1590">
        <v>729</v>
      </c>
      <c r="AC1590" t="s">
        <v>122</v>
      </c>
      <c r="AD1590" t="s">
        <v>27</v>
      </c>
      <c r="AE1590" t="s">
        <v>11005</v>
      </c>
    </row>
    <row r="1591" spans="8:31" hidden="1" x14ac:dyDescent="0.3">
      <c r="H1591" t="s">
        <v>4142</v>
      </c>
      <c r="I1591" t="s">
        <v>4164</v>
      </c>
      <c r="J1591" t="s">
        <v>4165</v>
      </c>
      <c r="L1591">
        <v>1100</v>
      </c>
      <c r="M1591" t="s">
        <v>27</v>
      </c>
      <c r="N1591" t="s">
        <v>4166</v>
      </c>
      <c r="P1591" t="s">
        <v>4163</v>
      </c>
      <c r="Q1591">
        <v>570</v>
      </c>
      <c r="R1591" t="s">
        <v>96</v>
      </c>
      <c r="S1591" t="s">
        <v>96</v>
      </c>
      <c r="T1591" t="str">
        <f>IF(Transcripts[[#This Row],[List?]]="Y", Transcripts[[#This Row],[RefSeq mRNA ID]]&amp;IF(Transcripts[[#This Row],[Preferred?]]="Y", " (Preferred)", ""), "")</f>
        <v/>
      </c>
      <c r="V1591" s="43" t="s">
        <v>18505</v>
      </c>
      <c r="W1591" s="43" t="e">
        <f t="array" ref="W1591">INDEX(Table6[#Data], MATCH(1, ISNUMBER(SEARCH(Transcripts[[#This Row],[RefSeq mRNA ID]], Table6['#name])), 0), 1)</f>
        <v>#N/A</v>
      </c>
      <c r="X1591" s="43"/>
      <c r="Y1591" s="43"/>
      <c r="Z1591" t="s">
        <v>7939</v>
      </c>
      <c r="AA1591" t="s">
        <v>7940</v>
      </c>
      <c r="AB1591">
        <v>4791</v>
      </c>
      <c r="AC1591" t="s">
        <v>122</v>
      </c>
      <c r="AD1591" t="s">
        <v>27</v>
      </c>
      <c r="AE1591" t="s">
        <v>11006</v>
      </c>
    </row>
    <row r="1592" spans="8:31" hidden="1" x14ac:dyDescent="0.3">
      <c r="H1592" t="s">
        <v>4142</v>
      </c>
      <c r="I1592" t="s">
        <v>4170</v>
      </c>
      <c r="J1592" t="s">
        <v>4171</v>
      </c>
      <c r="K1592" t="s">
        <v>20361</v>
      </c>
      <c r="L1592">
        <v>894</v>
      </c>
      <c r="M1592" t="s">
        <v>27</v>
      </c>
      <c r="N1592" t="s">
        <v>4172</v>
      </c>
      <c r="P1592" t="s">
        <v>4163</v>
      </c>
      <c r="Q1592">
        <v>570</v>
      </c>
      <c r="R1592" t="s">
        <v>95</v>
      </c>
      <c r="S1592" t="s">
        <v>95</v>
      </c>
      <c r="T1592" t="str">
        <f>IF(Transcripts[[#This Row],[List?]]="Y", Transcripts[[#This Row],[RefSeq mRNA ID]]&amp;IF(Transcripts[[#This Row],[Preferred?]]="Y", " (Preferred)", ""), "")</f>
        <v>NM_005343.4 (Preferred)</v>
      </c>
      <c r="V1592" s="43" t="s">
        <v>18505</v>
      </c>
      <c r="W1592" s="43" t="e">
        <f t="array" ref="W1592">INDEX(Table6[#Data], MATCH(1, ISNUMBER(SEARCH(Transcripts[[#This Row],[RefSeq mRNA ID]], Table6['#name])), 0), 1)</f>
        <v>#N/A</v>
      </c>
      <c r="X1592" s="43"/>
      <c r="Y1592" s="43"/>
      <c r="Z1592" t="s">
        <v>7947</v>
      </c>
      <c r="AA1592" t="s">
        <v>7948</v>
      </c>
      <c r="AB1592">
        <v>411</v>
      </c>
      <c r="AC1592" t="s">
        <v>122</v>
      </c>
      <c r="AD1592" t="s">
        <v>27</v>
      </c>
      <c r="AE1592" t="s">
        <v>11007</v>
      </c>
    </row>
    <row r="1593" spans="8:31" hidden="1" x14ac:dyDescent="0.3">
      <c r="H1593" t="s">
        <v>4142</v>
      </c>
      <c r="I1593" t="s">
        <v>4143</v>
      </c>
      <c r="J1593" t="s">
        <v>4144</v>
      </c>
      <c r="L1593">
        <v>1114</v>
      </c>
      <c r="M1593" t="s">
        <v>187</v>
      </c>
      <c r="N1593" t="s">
        <v>4145</v>
      </c>
      <c r="P1593" t="s">
        <v>98</v>
      </c>
      <c r="Q1593">
        <v>513</v>
      </c>
      <c r="R1593" t="s">
        <v>96</v>
      </c>
      <c r="S1593" t="s">
        <v>96</v>
      </c>
      <c r="T1593" t="str">
        <f>IF(Transcripts[[#This Row],[List?]]="Y", Transcripts[[#This Row],[RefSeq mRNA ID]]&amp;IF(Transcripts[[#This Row],[Preferred?]]="Y", " (Preferred)", ""), "")</f>
        <v/>
      </c>
      <c r="V1593" s="43" t="s">
        <v>18505</v>
      </c>
      <c r="W1593" s="43" t="e">
        <f t="array" ref="W1593">INDEX(Table6[#Data], MATCH(1, ISNUMBER(SEARCH(Transcripts[[#This Row],[RefSeq mRNA ID]], Table6['#name])), 0), 1)</f>
        <v>#N/A</v>
      </c>
      <c r="X1593" s="43"/>
      <c r="Y1593" s="43"/>
      <c r="Z1593" t="s">
        <v>7749</v>
      </c>
      <c r="AA1593" t="s">
        <v>7750</v>
      </c>
      <c r="AB1593">
        <v>555</v>
      </c>
      <c r="AC1593" t="s">
        <v>7745</v>
      </c>
      <c r="AD1593" t="s">
        <v>27</v>
      </c>
      <c r="AE1593" t="s">
        <v>11008</v>
      </c>
    </row>
    <row r="1594" spans="8:31" hidden="1" x14ac:dyDescent="0.3">
      <c r="H1594" t="s">
        <v>4142</v>
      </c>
      <c r="I1594" t="s">
        <v>4156</v>
      </c>
      <c r="J1594" t="s">
        <v>4157</v>
      </c>
      <c r="K1594" t="s">
        <v>19493</v>
      </c>
      <c r="L1594">
        <v>1233</v>
      </c>
      <c r="M1594" t="s">
        <v>27</v>
      </c>
      <c r="N1594" t="s">
        <v>4158</v>
      </c>
      <c r="P1594" t="s">
        <v>4159</v>
      </c>
      <c r="Q1594">
        <v>513</v>
      </c>
      <c r="R1594" t="s">
        <v>96</v>
      </c>
      <c r="S1594" t="s">
        <v>95</v>
      </c>
      <c r="T1594" t="str">
        <f>IF(Transcripts[[#This Row],[List?]]="Y", Transcripts[[#This Row],[RefSeq mRNA ID]]&amp;IF(Transcripts[[#This Row],[Preferred?]]="Y", " (Preferred)", ""), "")</f>
        <v>NM_176795.4</v>
      </c>
      <c r="V1594" s="43" t="s">
        <v>18505</v>
      </c>
      <c r="W1594" s="43" t="e">
        <f t="array" ref="W1594">INDEX(Table6[#Data], MATCH(1, ISNUMBER(SEARCH(Transcripts[[#This Row],[RefSeq mRNA ID]], Table6['#name])), 0), 1)</f>
        <v>#N/A</v>
      </c>
      <c r="X1594" s="43"/>
      <c r="Y1594" s="43"/>
      <c r="Z1594" t="s">
        <v>7753</v>
      </c>
      <c r="AA1594" t="s">
        <v>7754</v>
      </c>
      <c r="AB1594">
        <v>240</v>
      </c>
      <c r="AC1594" t="s">
        <v>7745</v>
      </c>
      <c r="AD1594" t="s">
        <v>27</v>
      </c>
      <c r="AE1594" t="s">
        <v>11009</v>
      </c>
    </row>
    <row r="1595" spans="8:31" hidden="1" x14ac:dyDescent="0.3">
      <c r="H1595" t="s">
        <v>4142</v>
      </c>
      <c r="I1595" t="s">
        <v>4167</v>
      </c>
      <c r="J1595" t="s">
        <v>4168</v>
      </c>
      <c r="L1595">
        <v>1099</v>
      </c>
      <c r="M1595" t="s">
        <v>27</v>
      </c>
      <c r="N1595" t="s">
        <v>4169</v>
      </c>
      <c r="P1595" t="s">
        <v>4159</v>
      </c>
      <c r="Q1595">
        <v>513</v>
      </c>
      <c r="R1595" t="s">
        <v>96</v>
      </c>
      <c r="S1595" t="s">
        <v>96</v>
      </c>
      <c r="T1595" t="str">
        <f>IF(Transcripts[[#This Row],[List?]]="Y", Transcripts[[#This Row],[RefSeq mRNA ID]]&amp;IF(Transcripts[[#This Row],[Preferred?]]="Y", " (Preferred)", ""), "")</f>
        <v/>
      </c>
      <c r="V1595" s="43" t="s">
        <v>18505</v>
      </c>
      <c r="W1595" s="43" t="e">
        <f t="array" ref="W1595">INDEX(Table6[#Data], MATCH(1, ISNUMBER(SEARCH(Transcripts[[#This Row],[RefSeq mRNA ID]], Table6['#name])), 0), 1)</f>
        <v>#N/A</v>
      </c>
      <c r="X1595" s="43"/>
      <c r="Y1595" s="43"/>
      <c r="Z1595" t="s">
        <v>7746</v>
      </c>
      <c r="AA1595" t="s">
        <v>7747</v>
      </c>
      <c r="AB1595">
        <v>144</v>
      </c>
      <c r="AC1595" t="s">
        <v>7745</v>
      </c>
      <c r="AD1595" t="s">
        <v>27</v>
      </c>
      <c r="AE1595" t="s">
        <v>11010</v>
      </c>
    </row>
    <row r="1596" spans="8:31" hidden="1" x14ac:dyDescent="0.3">
      <c r="H1596" t="s">
        <v>4142</v>
      </c>
      <c r="I1596" t="s">
        <v>4146</v>
      </c>
      <c r="L1596">
        <v>749</v>
      </c>
      <c r="M1596" t="s">
        <v>193</v>
      </c>
      <c r="N1596" t="s">
        <v>4147</v>
      </c>
      <c r="P1596" t="s">
        <v>98</v>
      </c>
      <c r="Q1596">
        <v>0</v>
      </c>
      <c r="R1596" t="s">
        <v>96</v>
      </c>
      <c r="S1596" t="s">
        <v>96</v>
      </c>
      <c r="T1596" t="str">
        <f>IF(Transcripts[[#This Row],[List?]]="Y", Transcripts[[#This Row],[RefSeq mRNA ID]]&amp;IF(Transcripts[[#This Row],[Preferred?]]="Y", " (Preferred)", ""), "")</f>
        <v/>
      </c>
      <c r="V1596" s="43" t="s">
        <v>18505</v>
      </c>
      <c r="W1596" s="43" t="e">
        <f t="array" ref="W1596">INDEX(Table6[#Data], MATCH(1, ISNUMBER(SEARCH(Transcripts[[#This Row],[RefSeq mRNA ID]], Table6['#name])), 0), 1)</f>
        <v>#N/A</v>
      </c>
      <c r="X1596" s="43"/>
      <c r="Y1596" s="43"/>
      <c r="Z1596" t="s">
        <v>7756</v>
      </c>
      <c r="AA1596" t="s">
        <v>7757</v>
      </c>
      <c r="AB1596">
        <v>240</v>
      </c>
      <c r="AC1596" t="s">
        <v>7745</v>
      </c>
      <c r="AD1596" t="s">
        <v>27</v>
      </c>
      <c r="AE1596" t="s">
        <v>11011</v>
      </c>
    </row>
    <row r="1597" spans="8:31" hidden="1" x14ac:dyDescent="0.3">
      <c r="H1597" t="s">
        <v>4142</v>
      </c>
      <c r="I1597" t="s">
        <v>4148</v>
      </c>
      <c r="L1597">
        <v>631</v>
      </c>
      <c r="M1597" t="s">
        <v>193</v>
      </c>
      <c r="N1597" t="s">
        <v>4149</v>
      </c>
      <c r="P1597" t="s">
        <v>98</v>
      </c>
      <c r="Q1597">
        <v>0</v>
      </c>
      <c r="R1597" t="s">
        <v>96</v>
      </c>
      <c r="S1597" t="s">
        <v>96</v>
      </c>
      <c r="T1597" t="str">
        <f>IF(Transcripts[[#This Row],[List?]]="Y", Transcripts[[#This Row],[RefSeq mRNA ID]]&amp;IF(Transcripts[[#This Row],[Preferred?]]="Y", " (Preferred)", ""), "")</f>
        <v/>
      </c>
      <c r="V1597" s="43" t="s">
        <v>18505</v>
      </c>
      <c r="W1597" s="43" t="e">
        <f t="array" ref="W1597">INDEX(Table6[#Data], MATCH(1, ISNUMBER(SEARCH(Transcripts[[#This Row],[RefSeq mRNA ID]], Table6['#name])), 0), 1)</f>
        <v>#N/A</v>
      </c>
      <c r="X1597" s="43"/>
      <c r="Y1597" s="43"/>
      <c r="Z1597" t="s">
        <v>7762</v>
      </c>
      <c r="AC1597" t="s">
        <v>7745</v>
      </c>
      <c r="AD1597" t="s">
        <v>27</v>
      </c>
      <c r="AE1597" t="s">
        <v>7762</v>
      </c>
    </row>
    <row r="1598" spans="8:31" hidden="1" x14ac:dyDescent="0.3">
      <c r="H1598" t="s">
        <v>4142</v>
      </c>
      <c r="I1598" t="s">
        <v>4150</v>
      </c>
      <c r="L1598">
        <v>627</v>
      </c>
      <c r="M1598" t="s">
        <v>193</v>
      </c>
      <c r="N1598" t="s">
        <v>4151</v>
      </c>
      <c r="P1598" t="s">
        <v>98</v>
      </c>
      <c r="Q1598">
        <v>0</v>
      </c>
      <c r="R1598" t="s">
        <v>96</v>
      </c>
      <c r="S1598" t="s">
        <v>96</v>
      </c>
      <c r="T1598" t="str">
        <f>IF(Transcripts[[#This Row],[List?]]="Y", Transcripts[[#This Row],[RefSeq mRNA ID]]&amp;IF(Transcripts[[#This Row],[Preferred?]]="Y", " (Preferred)", ""), "")</f>
        <v/>
      </c>
      <c r="V1598" s="43" t="s">
        <v>18505</v>
      </c>
      <c r="W1598" s="43" t="e">
        <f t="array" ref="W1598">INDEX(Table6[#Data], MATCH(1, ISNUMBER(SEARCH(Transcripts[[#This Row],[RefSeq mRNA ID]], Table6['#name])), 0), 1)</f>
        <v>#N/A</v>
      </c>
      <c r="X1598" s="43"/>
      <c r="Y1598" s="43"/>
      <c r="Z1598" t="s">
        <v>7759</v>
      </c>
      <c r="AA1598" t="s">
        <v>7760</v>
      </c>
      <c r="AB1598">
        <v>59</v>
      </c>
      <c r="AC1598" t="s">
        <v>7745</v>
      </c>
      <c r="AD1598" t="s">
        <v>27</v>
      </c>
      <c r="AE1598" t="s">
        <v>11012</v>
      </c>
    </row>
    <row r="1599" spans="8:31" hidden="1" x14ac:dyDescent="0.3">
      <c r="H1599" t="s">
        <v>4142</v>
      </c>
      <c r="I1599" t="s">
        <v>4152</v>
      </c>
      <c r="L1599">
        <v>485</v>
      </c>
      <c r="M1599" t="s">
        <v>193</v>
      </c>
      <c r="N1599" t="s">
        <v>4153</v>
      </c>
      <c r="P1599" t="s">
        <v>98</v>
      </c>
      <c r="Q1599">
        <v>0</v>
      </c>
      <c r="R1599" t="s">
        <v>96</v>
      </c>
      <c r="S1599" t="s">
        <v>96</v>
      </c>
      <c r="T1599" t="str">
        <f>IF(Transcripts[[#This Row],[List?]]="Y", Transcripts[[#This Row],[RefSeq mRNA ID]]&amp;IF(Transcripts[[#This Row],[Preferred?]]="Y", " (Preferred)", ""), "")</f>
        <v/>
      </c>
      <c r="V1599" s="43" t="s">
        <v>18505</v>
      </c>
      <c r="W1599" s="43" t="e">
        <f t="array" ref="W1599">INDEX(Table6[#Data], MATCH(1, ISNUMBER(SEARCH(Transcripts[[#This Row],[RefSeq mRNA ID]], Table6['#name])), 0), 1)</f>
        <v>#N/A</v>
      </c>
      <c r="X1599" s="43"/>
      <c r="Y1599" s="43"/>
      <c r="Z1599" t="s">
        <v>7764</v>
      </c>
      <c r="AC1599" t="s">
        <v>7745</v>
      </c>
      <c r="AD1599" t="s">
        <v>27</v>
      </c>
      <c r="AE1599" t="s">
        <v>7764</v>
      </c>
    </row>
    <row r="1600" spans="8:31" hidden="1" x14ac:dyDescent="0.3">
      <c r="H1600" t="s">
        <v>4142</v>
      </c>
      <c r="I1600" t="s">
        <v>4154</v>
      </c>
      <c r="L1600">
        <v>167</v>
      </c>
      <c r="M1600" t="s">
        <v>193</v>
      </c>
      <c r="N1600" t="s">
        <v>4155</v>
      </c>
      <c r="P1600" t="s">
        <v>98</v>
      </c>
      <c r="Q1600">
        <v>0</v>
      </c>
      <c r="R1600" t="s">
        <v>96</v>
      </c>
      <c r="S1600" t="s">
        <v>96</v>
      </c>
      <c r="T1600" t="str">
        <f>IF(Transcripts[[#This Row],[List?]]="Y", Transcripts[[#This Row],[RefSeq mRNA ID]]&amp;IF(Transcripts[[#This Row],[Preferred?]]="Y", " (Preferred)", ""), "")</f>
        <v/>
      </c>
      <c r="V1600" s="43" t="s">
        <v>18505</v>
      </c>
      <c r="W1600" s="43" t="e">
        <f t="array" ref="W1600">INDEX(Table6[#Data], MATCH(1, ISNUMBER(SEARCH(Transcripts[[#This Row],[RefSeq mRNA ID]], Table6['#name])), 0), 1)</f>
        <v>#N/A</v>
      </c>
      <c r="X1600" s="43"/>
      <c r="Y1600" s="43"/>
      <c r="Z1600" t="s">
        <v>1458</v>
      </c>
      <c r="AA1600" t="s">
        <v>1459</v>
      </c>
      <c r="AB1600">
        <v>1077</v>
      </c>
      <c r="AC1600" t="s">
        <v>33</v>
      </c>
      <c r="AD1600" t="s">
        <v>27</v>
      </c>
      <c r="AE1600" t="s">
        <v>11013</v>
      </c>
    </row>
    <row r="1601" spans="8:31" hidden="1" x14ac:dyDescent="0.3">
      <c r="H1601" t="s">
        <v>4173</v>
      </c>
      <c r="I1601" t="s">
        <v>4182</v>
      </c>
      <c r="J1601" t="s">
        <v>4183</v>
      </c>
      <c r="K1601" t="s">
        <v>19495</v>
      </c>
      <c r="L1601">
        <v>3510</v>
      </c>
      <c r="M1601" t="s">
        <v>27</v>
      </c>
      <c r="N1601" t="s">
        <v>4184</v>
      </c>
      <c r="P1601" t="s">
        <v>4185</v>
      </c>
      <c r="Q1601">
        <v>2565</v>
      </c>
      <c r="R1601" t="s">
        <v>95</v>
      </c>
      <c r="S1601" t="s">
        <v>95</v>
      </c>
      <c r="T1601" t="str">
        <f>IF(Transcripts[[#This Row],[List?]]="Y", Transcripts[[#This Row],[RefSeq mRNA ID]]&amp;IF(Transcripts[[#This Row],[Preferred?]]="Y", " (Preferred)", ""), "")</f>
        <v>NM_001017963.2 (Preferred)</v>
      </c>
      <c r="V1601" s="43" t="s">
        <v>18506</v>
      </c>
      <c r="W1601" s="43" t="e">
        <f t="array" ref="W1601">INDEX(Table6[#Data], MATCH(1, ISNUMBER(SEARCH(Transcripts[[#This Row],[RefSeq mRNA ID]], Table6['#name])), 0), 1)</f>
        <v>#N/A</v>
      </c>
      <c r="X1601" s="43"/>
      <c r="Y1601" s="43"/>
      <c r="Z1601" t="s">
        <v>1104</v>
      </c>
      <c r="AA1601" t="s">
        <v>1105</v>
      </c>
      <c r="AB1601">
        <v>888</v>
      </c>
      <c r="AC1601" t="s">
        <v>1103</v>
      </c>
      <c r="AD1601" t="s">
        <v>27</v>
      </c>
      <c r="AE1601" t="s">
        <v>11014</v>
      </c>
    </row>
    <row r="1602" spans="8:31" hidden="1" x14ac:dyDescent="0.3">
      <c r="H1602" t="s">
        <v>4173</v>
      </c>
      <c r="I1602" t="s">
        <v>4186</v>
      </c>
      <c r="J1602" t="s">
        <v>4187</v>
      </c>
      <c r="K1602" t="s">
        <v>19494</v>
      </c>
      <c r="L1602">
        <v>3379</v>
      </c>
      <c r="M1602" t="s">
        <v>27</v>
      </c>
      <c r="N1602" t="s">
        <v>4188</v>
      </c>
      <c r="P1602" t="s">
        <v>4189</v>
      </c>
      <c r="Q1602">
        <v>2199</v>
      </c>
      <c r="R1602" t="s">
        <v>96</v>
      </c>
      <c r="S1602" t="s">
        <v>95</v>
      </c>
      <c r="T1602" t="str">
        <f>IF(Transcripts[[#This Row],[List?]]="Y", Transcripts[[#This Row],[RefSeq mRNA ID]]&amp;IF(Transcripts[[#This Row],[Preferred?]]="Y", " (Preferred)", ""), "")</f>
        <v>NM_005348.3</v>
      </c>
      <c r="V1602" s="43" t="s">
        <v>18506</v>
      </c>
      <c r="W1602" s="43" t="e">
        <f t="array" ref="W1602">INDEX(Table6[#Data], MATCH(1, ISNUMBER(SEARCH(Transcripts[[#This Row],[RefSeq mRNA ID]], Table6['#name])), 0), 1)</f>
        <v>#N/A</v>
      </c>
      <c r="X1602" s="43"/>
      <c r="Y1602" s="43"/>
      <c r="Z1602" t="s">
        <v>1111</v>
      </c>
      <c r="AC1602" t="s">
        <v>1103</v>
      </c>
      <c r="AD1602" t="s">
        <v>27</v>
      </c>
      <c r="AE1602" t="s">
        <v>1111</v>
      </c>
    </row>
    <row r="1603" spans="8:31" hidden="1" x14ac:dyDescent="0.3">
      <c r="H1603" t="s">
        <v>4173</v>
      </c>
      <c r="I1603" t="s">
        <v>4190</v>
      </c>
      <c r="J1603" t="s">
        <v>4191</v>
      </c>
      <c r="L1603">
        <v>1710</v>
      </c>
      <c r="M1603" t="s">
        <v>27</v>
      </c>
      <c r="N1603" t="s">
        <v>4192</v>
      </c>
      <c r="Q1603">
        <v>1242</v>
      </c>
      <c r="R1603" t="s">
        <v>96</v>
      </c>
      <c r="S1603" t="s">
        <v>96</v>
      </c>
      <c r="T1603" t="str">
        <f>IF(Transcripts[[#This Row],[List?]]="Y", Transcripts[[#This Row],[RefSeq mRNA ID]]&amp;IF(Transcripts[[#This Row],[Preferred?]]="Y", " (Preferred)", ""), "")</f>
        <v/>
      </c>
      <c r="V1603" s="43" t="s">
        <v>18506</v>
      </c>
      <c r="W1603" s="43" t="e">
        <f t="array" ref="W1603">INDEX(Table6[#Data], MATCH(1, ISNUMBER(SEARCH(Transcripts[[#This Row],[RefSeq mRNA ID]], Table6['#name])), 0), 1)</f>
        <v>#N/A</v>
      </c>
      <c r="X1603" s="43"/>
      <c r="Y1603" s="43"/>
      <c r="Z1603" t="s">
        <v>1108</v>
      </c>
      <c r="AA1603" t="s">
        <v>1109</v>
      </c>
      <c r="AB1603">
        <v>204</v>
      </c>
      <c r="AC1603" t="s">
        <v>1103</v>
      </c>
      <c r="AD1603" t="s">
        <v>27</v>
      </c>
      <c r="AE1603" t="s">
        <v>11015</v>
      </c>
    </row>
    <row r="1604" spans="8:31" hidden="1" x14ac:dyDescent="0.3">
      <c r="H1604" t="s">
        <v>4173</v>
      </c>
      <c r="I1604" t="s">
        <v>4193</v>
      </c>
      <c r="J1604" t="s">
        <v>4194</v>
      </c>
      <c r="L1604">
        <v>581</v>
      </c>
      <c r="M1604" t="s">
        <v>27</v>
      </c>
      <c r="N1604" t="s">
        <v>4195</v>
      </c>
      <c r="Q1604">
        <v>522</v>
      </c>
      <c r="R1604" t="s">
        <v>96</v>
      </c>
      <c r="S1604" t="s">
        <v>96</v>
      </c>
      <c r="T1604" t="str">
        <f>IF(Transcripts[[#This Row],[List?]]="Y", Transcripts[[#This Row],[RefSeq mRNA ID]]&amp;IF(Transcripts[[#This Row],[Preferred?]]="Y", " (Preferred)", ""), "")</f>
        <v/>
      </c>
      <c r="V1604" s="43" t="s">
        <v>18506</v>
      </c>
      <c r="W1604" s="43" t="e">
        <f t="array" ref="W1604">INDEX(Table6[#Data], MATCH(1, ISNUMBER(SEARCH(Transcripts[[#This Row],[RefSeq mRNA ID]], Table6['#name])), 0), 1)</f>
        <v>#N/A</v>
      </c>
      <c r="X1604" s="43"/>
      <c r="Y1604" s="43"/>
      <c r="Z1604" t="s">
        <v>1113</v>
      </c>
      <c r="AC1604" t="s">
        <v>1103</v>
      </c>
      <c r="AD1604" t="s">
        <v>27</v>
      </c>
      <c r="AE1604" t="s">
        <v>1113</v>
      </c>
    </row>
    <row r="1605" spans="8:31" hidden="1" x14ac:dyDescent="0.3">
      <c r="H1605" t="s">
        <v>4173</v>
      </c>
      <c r="I1605" t="s">
        <v>4177</v>
      </c>
      <c r="J1605" t="s">
        <v>4178</v>
      </c>
      <c r="L1605">
        <v>584</v>
      </c>
      <c r="M1605" t="s">
        <v>187</v>
      </c>
      <c r="N1605" t="s">
        <v>4179</v>
      </c>
      <c r="Q1605">
        <v>243</v>
      </c>
      <c r="R1605" t="s">
        <v>96</v>
      </c>
      <c r="S1605" t="s">
        <v>96</v>
      </c>
      <c r="T1605" t="str">
        <f>IF(Transcripts[[#This Row],[List?]]="Y", Transcripts[[#This Row],[RefSeq mRNA ID]]&amp;IF(Transcripts[[#This Row],[Preferred?]]="Y", " (Preferred)", ""), "")</f>
        <v/>
      </c>
      <c r="V1605" s="43" t="s">
        <v>18506</v>
      </c>
      <c r="W1605" s="43" t="e">
        <f t="array" ref="W1605">INDEX(Table6[#Data], MATCH(1, ISNUMBER(SEARCH(Transcripts[[#This Row],[RefSeq mRNA ID]], Table6['#name])), 0), 1)</f>
        <v>#N/A</v>
      </c>
      <c r="X1605" s="43"/>
      <c r="Y1605" s="43"/>
      <c r="Z1605" t="s">
        <v>1117</v>
      </c>
      <c r="AC1605" t="s">
        <v>1103</v>
      </c>
      <c r="AD1605" t="s">
        <v>27</v>
      </c>
      <c r="AE1605" t="s">
        <v>1117</v>
      </c>
    </row>
    <row r="1606" spans="8:31" hidden="1" x14ac:dyDescent="0.3">
      <c r="H1606" t="s">
        <v>4173</v>
      </c>
      <c r="I1606" t="s">
        <v>4174</v>
      </c>
      <c r="J1606" t="s">
        <v>4175</v>
      </c>
      <c r="L1606">
        <v>1710</v>
      </c>
      <c r="M1606" t="s">
        <v>187</v>
      </c>
      <c r="N1606" t="s">
        <v>4176</v>
      </c>
      <c r="Q1606">
        <v>157</v>
      </c>
      <c r="R1606" t="s">
        <v>96</v>
      </c>
      <c r="S1606" t="s">
        <v>96</v>
      </c>
      <c r="T1606" t="str">
        <f>IF(Transcripts[[#This Row],[List?]]="Y", Transcripts[[#This Row],[RefSeq mRNA ID]]&amp;IF(Transcripts[[#This Row],[Preferred?]]="Y", " (Preferred)", ""), "")</f>
        <v/>
      </c>
      <c r="V1606" s="43" t="s">
        <v>18506</v>
      </c>
      <c r="W1606" s="43" t="e">
        <f t="array" ref="W1606">INDEX(Table6[#Data], MATCH(1, ISNUMBER(SEARCH(Transcripts[[#This Row],[RefSeq mRNA ID]], Table6['#name])), 0), 1)</f>
        <v>#N/A</v>
      </c>
      <c r="X1606" s="43"/>
      <c r="Y1606" s="43"/>
      <c r="Z1606" t="s">
        <v>1115</v>
      </c>
      <c r="AC1606" t="s">
        <v>1103</v>
      </c>
      <c r="AD1606" t="s">
        <v>27</v>
      </c>
      <c r="AE1606" t="s">
        <v>1115</v>
      </c>
    </row>
    <row r="1607" spans="8:31" hidden="1" x14ac:dyDescent="0.3">
      <c r="H1607" t="s">
        <v>4173</v>
      </c>
      <c r="I1607" t="s">
        <v>4180</v>
      </c>
      <c r="L1607">
        <v>595</v>
      </c>
      <c r="M1607" t="s">
        <v>193</v>
      </c>
      <c r="N1607" t="s">
        <v>4181</v>
      </c>
      <c r="Q1607">
        <v>0</v>
      </c>
      <c r="R1607" t="s">
        <v>96</v>
      </c>
      <c r="S1607" t="s">
        <v>96</v>
      </c>
      <c r="T1607" t="str">
        <f>IF(Transcripts[[#This Row],[List?]]="Y", Transcripts[[#This Row],[RefSeq mRNA ID]]&amp;IF(Transcripts[[#This Row],[Preferred?]]="Y", " (Preferred)", ""), "")</f>
        <v/>
      </c>
      <c r="V1607" s="43" t="s">
        <v>18506</v>
      </c>
      <c r="W1607" s="43" t="e">
        <f t="array" ref="W1607">INDEX(Table6[#Data], MATCH(1, ISNUMBER(SEARCH(Transcripts[[#This Row],[RefSeq mRNA ID]], Table6['#name])), 0), 1)</f>
        <v>#N/A</v>
      </c>
      <c r="X1607" s="43"/>
      <c r="Y1607" s="43"/>
      <c r="Z1607" t="s">
        <v>9785</v>
      </c>
      <c r="AA1607" t="s">
        <v>9786</v>
      </c>
      <c r="AB1607">
        <v>1821</v>
      </c>
      <c r="AC1607" t="s">
        <v>9784</v>
      </c>
      <c r="AD1607" t="s">
        <v>27</v>
      </c>
      <c r="AE1607" t="s">
        <v>11016</v>
      </c>
    </row>
    <row r="1608" spans="8:31" hidden="1" x14ac:dyDescent="0.3">
      <c r="H1608" t="s">
        <v>4173</v>
      </c>
      <c r="I1608" t="s">
        <v>4196</v>
      </c>
      <c r="L1608">
        <v>694</v>
      </c>
      <c r="M1608" t="s">
        <v>210</v>
      </c>
      <c r="N1608" t="s">
        <v>4197</v>
      </c>
      <c r="Q1608">
        <v>0</v>
      </c>
      <c r="R1608" t="s">
        <v>96</v>
      </c>
      <c r="S1608" t="s">
        <v>96</v>
      </c>
      <c r="T1608" t="str">
        <f>IF(Transcripts[[#This Row],[List?]]="Y", Transcripts[[#This Row],[RefSeq mRNA ID]]&amp;IF(Transcripts[[#This Row],[Preferred?]]="Y", " (Preferred)", ""), "")</f>
        <v/>
      </c>
      <c r="V1608" s="43" t="s">
        <v>18506</v>
      </c>
      <c r="W1608" s="43" t="e">
        <f t="array" ref="W1608">INDEX(Table6[#Data], MATCH(1, ISNUMBER(SEARCH(Transcripts[[#This Row],[RefSeq mRNA ID]], Table6['#name])), 0), 1)</f>
        <v>#N/A</v>
      </c>
      <c r="X1608" s="43"/>
      <c r="Y1608" s="43"/>
      <c r="Z1608" t="s">
        <v>9789</v>
      </c>
      <c r="AA1608" t="s">
        <v>9790</v>
      </c>
      <c r="AB1608">
        <v>561</v>
      </c>
      <c r="AC1608" t="s">
        <v>9784</v>
      </c>
      <c r="AD1608" t="s">
        <v>27</v>
      </c>
      <c r="AE1608" t="s">
        <v>11017</v>
      </c>
    </row>
    <row r="1609" spans="8:31" hidden="1" x14ac:dyDescent="0.3">
      <c r="H1609" t="s">
        <v>4173</v>
      </c>
      <c r="I1609" t="s">
        <v>4198</v>
      </c>
      <c r="L1609">
        <v>552</v>
      </c>
      <c r="M1609" t="s">
        <v>210</v>
      </c>
      <c r="N1609" t="s">
        <v>4199</v>
      </c>
      <c r="Q1609">
        <v>0</v>
      </c>
      <c r="R1609" t="s">
        <v>96</v>
      </c>
      <c r="S1609" t="s">
        <v>96</v>
      </c>
      <c r="T1609" t="str">
        <f>IF(Transcripts[[#This Row],[List?]]="Y", Transcripts[[#This Row],[RefSeq mRNA ID]]&amp;IF(Transcripts[[#This Row],[Preferred?]]="Y", " (Preferred)", ""), "")</f>
        <v/>
      </c>
      <c r="V1609" s="43" t="s">
        <v>18506</v>
      </c>
      <c r="W1609" s="43" t="e">
        <f t="array" ref="W1609">INDEX(Table6[#Data], MATCH(1, ISNUMBER(SEARCH(Transcripts[[#This Row],[RefSeq mRNA ID]], Table6['#name])), 0), 1)</f>
        <v>#N/A</v>
      </c>
      <c r="X1609" s="43"/>
      <c r="Y1609" s="43"/>
      <c r="Z1609" t="s">
        <v>9793</v>
      </c>
      <c r="AC1609" t="s">
        <v>9784</v>
      </c>
      <c r="AD1609" t="s">
        <v>27</v>
      </c>
      <c r="AE1609" t="s">
        <v>9793</v>
      </c>
    </row>
    <row r="1610" spans="8:31" hidden="1" x14ac:dyDescent="0.3">
      <c r="H1610" t="s">
        <v>4173</v>
      </c>
      <c r="I1610" t="s">
        <v>4200</v>
      </c>
      <c r="L1610">
        <v>488</v>
      </c>
      <c r="M1610" t="s">
        <v>210</v>
      </c>
      <c r="N1610" t="s">
        <v>4201</v>
      </c>
      <c r="Q1610">
        <v>0</v>
      </c>
      <c r="R1610" t="s">
        <v>96</v>
      </c>
      <c r="S1610" t="s">
        <v>96</v>
      </c>
      <c r="T1610" t="str">
        <f>IF(Transcripts[[#This Row],[List?]]="Y", Transcripts[[#This Row],[RefSeq mRNA ID]]&amp;IF(Transcripts[[#This Row],[Preferred?]]="Y", " (Preferred)", ""), "")</f>
        <v/>
      </c>
      <c r="V1610" s="43" t="s">
        <v>18506</v>
      </c>
      <c r="W1610" s="43" t="e">
        <f t="array" ref="W1610">INDEX(Table6[#Data], MATCH(1, ISNUMBER(SEARCH(Transcripts[[#This Row],[RefSeq mRNA ID]], Table6['#name])), 0), 1)</f>
        <v>#N/A</v>
      </c>
      <c r="X1610" s="43"/>
      <c r="Y1610" s="43"/>
      <c r="Z1610" t="s">
        <v>9795</v>
      </c>
      <c r="AC1610" t="s">
        <v>9784</v>
      </c>
      <c r="AD1610" t="s">
        <v>27</v>
      </c>
      <c r="AE1610" t="s">
        <v>9795</v>
      </c>
    </row>
    <row r="1611" spans="8:31" hidden="1" x14ac:dyDescent="0.3">
      <c r="H1611" t="s">
        <v>4173</v>
      </c>
      <c r="I1611" t="s">
        <v>4202</v>
      </c>
      <c r="L1611">
        <v>429</v>
      </c>
      <c r="M1611" t="s">
        <v>210</v>
      </c>
      <c r="N1611" t="s">
        <v>4203</v>
      </c>
      <c r="Q1611">
        <v>0</v>
      </c>
      <c r="R1611" t="s">
        <v>96</v>
      </c>
      <c r="S1611" t="s">
        <v>96</v>
      </c>
      <c r="T1611" t="str">
        <f>IF(Transcripts[[#This Row],[List?]]="Y", Transcripts[[#This Row],[RefSeq mRNA ID]]&amp;IF(Transcripts[[#This Row],[Preferred?]]="Y", " (Preferred)", ""), "")</f>
        <v/>
      </c>
      <c r="V1611" s="43" t="s">
        <v>18506</v>
      </c>
      <c r="W1611" s="43" t="e">
        <f t="array" ref="W1611">INDEX(Table6[#Data], MATCH(1, ISNUMBER(SEARCH(Transcripts[[#This Row],[RefSeq mRNA ID]], Table6['#name])), 0), 1)</f>
        <v>#N/A</v>
      </c>
      <c r="X1611" s="43"/>
      <c r="Y1611" s="43"/>
      <c r="Z1611" t="s">
        <v>9797</v>
      </c>
      <c r="AC1611" t="s">
        <v>9784</v>
      </c>
      <c r="AD1611" t="s">
        <v>27</v>
      </c>
      <c r="AE1611" t="s">
        <v>9797</v>
      </c>
    </row>
    <row r="1612" spans="8:31" hidden="1" x14ac:dyDescent="0.3">
      <c r="H1612" t="s">
        <v>4204</v>
      </c>
      <c r="I1612" t="s">
        <v>4209</v>
      </c>
      <c r="J1612" t="s">
        <v>4210</v>
      </c>
      <c r="K1612" t="s">
        <v>20364</v>
      </c>
      <c r="L1612">
        <v>1251</v>
      </c>
      <c r="M1612" t="s">
        <v>27</v>
      </c>
      <c r="N1612" t="s">
        <v>4211</v>
      </c>
      <c r="P1612" t="s">
        <v>4212</v>
      </c>
      <c r="Q1612">
        <v>360</v>
      </c>
      <c r="R1612" t="s">
        <v>95</v>
      </c>
      <c r="S1612" t="s">
        <v>95</v>
      </c>
      <c r="T1612" t="str">
        <f>IF(Transcripts[[#This Row],[List?]]="Y", Transcripts[[#This Row],[RefSeq mRNA ID]]&amp;IF(Transcripts[[#This Row],[Preferred?]]="Y", " (Preferred)", ""), "")</f>
        <v>NM_002167.5 (Preferred)</v>
      </c>
      <c r="V1612" s="43" t="s">
        <v>18507</v>
      </c>
      <c r="W1612" s="43" t="e">
        <f t="array" ref="W1612">INDEX(Table6[#Data], MATCH(1, ISNUMBER(SEARCH(Transcripts[[#This Row],[RefSeq mRNA ID]], Table6['#name])), 0), 1)</f>
        <v>#N/A</v>
      </c>
      <c r="X1612" s="43"/>
      <c r="Y1612" s="43"/>
      <c r="Z1612" t="s">
        <v>9799</v>
      </c>
      <c r="AA1612" t="s">
        <v>9800</v>
      </c>
      <c r="AB1612">
        <v>567</v>
      </c>
      <c r="AC1612" t="s">
        <v>9784</v>
      </c>
      <c r="AD1612" t="s">
        <v>27</v>
      </c>
      <c r="AE1612" t="s">
        <v>11018</v>
      </c>
    </row>
    <row r="1613" spans="8:31" hidden="1" x14ac:dyDescent="0.3">
      <c r="H1613" t="s">
        <v>4204</v>
      </c>
      <c r="I1613" t="s">
        <v>4205</v>
      </c>
      <c r="L1613">
        <v>892</v>
      </c>
      <c r="M1613" t="s">
        <v>193</v>
      </c>
      <c r="N1613" t="s">
        <v>4206</v>
      </c>
      <c r="Q1613">
        <v>0</v>
      </c>
      <c r="R1613" t="s">
        <v>96</v>
      </c>
      <c r="S1613" t="s">
        <v>96</v>
      </c>
      <c r="T1613" t="str">
        <f>IF(Transcripts[[#This Row],[List?]]="Y", Transcripts[[#This Row],[RefSeq mRNA ID]]&amp;IF(Transcripts[[#This Row],[Preferred?]]="Y", " (Preferred)", ""), "")</f>
        <v/>
      </c>
      <c r="V1613" s="43" t="s">
        <v>18507</v>
      </c>
      <c r="W1613" s="43" t="e">
        <f t="array" ref="W1613">INDEX(Table6[#Data], MATCH(1, ISNUMBER(SEARCH(Transcripts[[#This Row],[RefSeq mRNA ID]], Table6['#name])), 0), 1)</f>
        <v>#N/A</v>
      </c>
      <c r="X1613" s="43"/>
      <c r="Y1613" s="43"/>
      <c r="Z1613" t="s">
        <v>6367</v>
      </c>
      <c r="AA1613" t="s">
        <v>6368</v>
      </c>
      <c r="AB1613">
        <v>1176</v>
      </c>
      <c r="AC1613" t="s">
        <v>6360</v>
      </c>
      <c r="AD1613" t="s">
        <v>27</v>
      </c>
      <c r="AE1613" t="s">
        <v>11019</v>
      </c>
    </row>
    <row r="1614" spans="8:31" hidden="1" x14ac:dyDescent="0.3">
      <c r="H1614" t="s">
        <v>4204</v>
      </c>
      <c r="I1614" t="s">
        <v>4207</v>
      </c>
      <c r="L1614">
        <v>623</v>
      </c>
      <c r="M1614" t="s">
        <v>193</v>
      </c>
      <c r="N1614" t="s">
        <v>4208</v>
      </c>
      <c r="Q1614">
        <v>0</v>
      </c>
      <c r="R1614" t="s">
        <v>96</v>
      </c>
      <c r="S1614" t="s">
        <v>96</v>
      </c>
      <c r="T1614" t="str">
        <f>IF(Transcripts[[#This Row],[List?]]="Y", Transcripts[[#This Row],[RefSeq mRNA ID]]&amp;IF(Transcripts[[#This Row],[Preferred?]]="Y", " (Preferred)", ""), "")</f>
        <v/>
      </c>
      <c r="V1614" s="43" t="s">
        <v>18507</v>
      </c>
      <c r="W1614" s="43" t="e">
        <f t="array" ref="W1614">INDEX(Table6[#Data], MATCH(1, ISNUMBER(SEARCH(Transcripts[[#This Row],[RefSeq mRNA ID]], Table6['#name])), 0), 1)</f>
        <v>#N/A</v>
      </c>
      <c r="X1614" s="43"/>
      <c r="Y1614" s="43"/>
      <c r="Z1614" t="s">
        <v>6371</v>
      </c>
      <c r="AA1614" t="s">
        <v>6372</v>
      </c>
      <c r="AB1614">
        <v>1089</v>
      </c>
      <c r="AC1614" t="s">
        <v>6360</v>
      </c>
      <c r="AD1614" t="s">
        <v>27</v>
      </c>
      <c r="AE1614" t="s">
        <v>11020</v>
      </c>
    </row>
    <row r="1615" spans="8:31" hidden="1" x14ac:dyDescent="0.3">
      <c r="H1615" t="s">
        <v>17</v>
      </c>
      <c r="I1615" t="s">
        <v>4213</v>
      </c>
      <c r="J1615" t="s">
        <v>4214</v>
      </c>
      <c r="K1615" t="s">
        <v>19498</v>
      </c>
      <c r="L1615">
        <v>2441</v>
      </c>
      <c r="M1615" t="s">
        <v>27</v>
      </c>
      <c r="N1615" t="s">
        <v>4215</v>
      </c>
      <c r="P1615" t="s">
        <v>4216</v>
      </c>
      <c r="Q1615">
        <v>1245</v>
      </c>
      <c r="R1615" t="s">
        <v>96</v>
      </c>
      <c r="S1615" t="s">
        <v>95</v>
      </c>
      <c r="T1615" t="str">
        <f>IF(Transcripts[[#This Row],[List?]]="Y", Transcripts[[#This Row],[RefSeq mRNA ID]]&amp;IF(Transcripts[[#This Row],[Preferred?]]="Y", " (Preferred)", ""), "")</f>
        <v>NM_001282387.1</v>
      </c>
      <c r="V1615" s="43" t="s">
        <v>18508</v>
      </c>
      <c r="W1615" s="43" t="e">
        <f t="array" ref="W1615">INDEX(Table6[#Data], MATCH(1, ISNUMBER(SEARCH(Transcripts[[#This Row],[RefSeq mRNA ID]], Table6['#name])), 0), 1)</f>
        <v>#N/A</v>
      </c>
      <c r="X1615" s="43"/>
      <c r="Y1615" s="43"/>
      <c r="Z1615" t="s">
        <v>6361</v>
      </c>
      <c r="AA1615" t="s">
        <v>6362</v>
      </c>
      <c r="AB1615">
        <v>867</v>
      </c>
      <c r="AC1615" t="s">
        <v>6360</v>
      </c>
      <c r="AD1615" t="s">
        <v>27</v>
      </c>
      <c r="AE1615" t="s">
        <v>11021</v>
      </c>
    </row>
    <row r="1616" spans="8:31" hidden="1" x14ac:dyDescent="0.3">
      <c r="H1616" t="s">
        <v>17</v>
      </c>
      <c r="I1616" t="s">
        <v>4217</v>
      </c>
      <c r="J1616" t="s">
        <v>4218</v>
      </c>
      <c r="K1616" t="s">
        <v>19499</v>
      </c>
      <c r="L1616">
        <v>2382</v>
      </c>
      <c r="M1616" t="s">
        <v>27</v>
      </c>
      <c r="N1616" t="s">
        <v>4219</v>
      </c>
      <c r="P1616" t="s">
        <v>4216</v>
      </c>
      <c r="Q1616">
        <v>1245</v>
      </c>
      <c r="R1616" t="s">
        <v>95</v>
      </c>
      <c r="S1616" t="s">
        <v>95</v>
      </c>
      <c r="T1616" t="str">
        <f>IF(Transcripts[[#This Row],[List?]]="Y", Transcripts[[#This Row],[RefSeq mRNA ID]]&amp;IF(Transcripts[[#This Row],[Preferred?]]="Y", " (Preferred)", ""), "")</f>
        <v>NM_005896.3 (Preferred)</v>
      </c>
      <c r="V1616" s="43" t="s">
        <v>18508</v>
      </c>
      <c r="W1616" s="43" t="e">
        <f t="array" ref="W1616">INDEX(Table6[#Data], MATCH(1, ISNUMBER(SEARCH(Transcripts[[#This Row],[RefSeq mRNA ID]], Table6['#name])), 0), 1)</f>
        <v>#N/A</v>
      </c>
      <c r="X1616" s="43"/>
      <c r="Y1616" s="43"/>
      <c r="Z1616" t="s">
        <v>6375</v>
      </c>
      <c r="AA1616" t="s">
        <v>6376</v>
      </c>
      <c r="AB1616">
        <v>1074</v>
      </c>
      <c r="AC1616" t="s">
        <v>6360</v>
      </c>
      <c r="AD1616" t="s">
        <v>27</v>
      </c>
      <c r="AE1616" t="s">
        <v>11022</v>
      </c>
    </row>
    <row r="1617" spans="8:31" hidden="1" x14ac:dyDescent="0.3">
      <c r="H1617" t="s">
        <v>17</v>
      </c>
      <c r="I1617" t="s">
        <v>4220</v>
      </c>
      <c r="J1617" t="s">
        <v>4221</v>
      </c>
      <c r="K1617" t="s">
        <v>19497</v>
      </c>
      <c r="L1617">
        <v>2298</v>
      </c>
      <c r="M1617" t="s">
        <v>27</v>
      </c>
      <c r="N1617" t="s">
        <v>4222</v>
      </c>
      <c r="P1617" t="s">
        <v>4216</v>
      </c>
      <c r="Q1617">
        <v>1245</v>
      </c>
      <c r="R1617" t="s">
        <v>96</v>
      </c>
      <c r="S1617" t="s">
        <v>95</v>
      </c>
      <c r="T1617" t="str">
        <f>IF(Transcripts[[#This Row],[List?]]="Y", Transcripts[[#This Row],[RefSeq mRNA ID]]&amp;IF(Transcripts[[#This Row],[Preferred?]]="Y", " (Preferred)", ""), "")</f>
        <v>NM_001282386.1</v>
      </c>
      <c r="V1617" s="43" t="s">
        <v>18508</v>
      </c>
      <c r="W1617" s="43" t="e">
        <f t="array" ref="W1617">INDEX(Table6[#Data], MATCH(1, ISNUMBER(SEARCH(Transcripts[[#This Row],[RefSeq mRNA ID]], Table6['#name])), 0), 1)</f>
        <v>#N/A</v>
      </c>
      <c r="X1617" s="43"/>
      <c r="Y1617" s="43"/>
      <c r="Z1617" t="s">
        <v>6379</v>
      </c>
      <c r="AA1617" t="s">
        <v>6380</v>
      </c>
      <c r="AB1617">
        <v>975</v>
      </c>
      <c r="AC1617" t="s">
        <v>6360</v>
      </c>
      <c r="AD1617" t="s">
        <v>27</v>
      </c>
      <c r="AE1617" t="s">
        <v>11023</v>
      </c>
    </row>
    <row r="1618" spans="8:31" hidden="1" x14ac:dyDescent="0.3">
      <c r="H1618" t="s">
        <v>17</v>
      </c>
      <c r="I1618" t="s">
        <v>4223</v>
      </c>
      <c r="J1618" t="s">
        <v>4224</v>
      </c>
      <c r="L1618">
        <v>942</v>
      </c>
      <c r="M1618" t="s">
        <v>27</v>
      </c>
      <c r="N1618" t="s">
        <v>4225</v>
      </c>
      <c r="Q1618">
        <v>472</v>
      </c>
      <c r="R1618" t="s">
        <v>96</v>
      </c>
      <c r="S1618" t="s">
        <v>96</v>
      </c>
      <c r="T1618" t="str">
        <f>IF(Transcripts[[#This Row],[List?]]="Y", Transcripts[[#This Row],[RefSeq mRNA ID]]&amp;IF(Transcripts[[#This Row],[Preferred?]]="Y", " (Preferred)", ""), "")</f>
        <v/>
      </c>
      <c r="V1618" s="43" t="s">
        <v>18508</v>
      </c>
      <c r="W1618" s="43" t="e">
        <f t="array" ref="W1618">INDEX(Table6[#Data], MATCH(1, ISNUMBER(SEARCH(Transcripts[[#This Row],[RefSeq mRNA ID]], Table6['#name])), 0), 1)</f>
        <v>#N/A</v>
      </c>
      <c r="X1618" s="43"/>
      <c r="Y1618" s="43"/>
      <c r="Z1618" t="s">
        <v>6383</v>
      </c>
      <c r="AA1618" t="s">
        <v>6384</v>
      </c>
      <c r="AB1618">
        <v>888</v>
      </c>
      <c r="AC1618" t="s">
        <v>6360</v>
      </c>
      <c r="AD1618" t="s">
        <v>27</v>
      </c>
      <c r="AE1618" t="s">
        <v>11024</v>
      </c>
    </row>
    <row r="1619" spans="8:31" hidden="1" x14ac:dyDescent="0.3">
      <c r="H1619" t="s">
        <v>17</v>
      </c>
      <c r="I1619" t="s">
        <v>4226</v>
      </c>
      <c r="J1619" t="s">
        <v>4227</v>
      </c>
      <c r="L1619">
        <v>702</v>
      </c>
      <c r="M1619" t="s">
        <v>27</v>
      </c>
      <c r="N1619" t="s">
        <v>4228</v>
      </c>
      <c r="Q1619">
        <v>221</v>
      </c>
      <c r="R1619" t="s">
        <v>96</v>
      </c>
      <c r="S1619" t="s">
        <v>96</v>
      </c>
      <c r="T1619" t="str">
        <f>IF(Transcripts[[#This Row],[List?]]="Y", Transcripts[[#This Row],[RefSeq mRNA ID]]&amp;IF(Transcripts[[#This Row],[Preferred?]]="Y", " (Preferred)", ""), "")</f>
        <v/>
      </c>
      <c r="V1619" s="43" t="s">
        <v>18508</v>
      </c>
      <c r="W1619" s="43" t="e">
        <f t="array" ref="W1619">INDEX(Table6[#Data], MATCH(1, ISNUMBER(SEARCH(Transcripts[[#This Row],[RefSeq mRNA ID]], Table6['#name])), 0), 1)</f>
        <v>#N/A</v>
      </c>
      <c r="X1619" s="43"/>
      <c r="Y1619" s="43"/>
      <c r="Z1619" t="s">
        <v>6399</v>
      </c>
      <c r="AA1619" t="s">
        <v>6400</v>
      </c>
      <c r="AB1619">
        <v>960</v>
      </c>
      <c r="AC1619" t="s">
        <v>6360</v>
      </c>
      <c r="AD1619" t="s">
        <v>27</v>
      </c>
      <c r="AE1619" t="s">
        <v>11025</v>
      </c>
    </row>
    <row r="1620" spans="8:31" hidden="1" x14ac:dyDescent="0.3">
      <c r="H1620" t="s">
        <v>17</v>
      </c>
      <c r="I1620" t="s">
        <v>4229</v>
      </c>
      <c r="J1620" t="s">
        <v>4230</v>
      </c>
      <c r="L1620">
        <v>563</v>
      </c>
      <c r="M1620" t="s">
        <v>27</v>
      </c>
      <c r="N1620" t="s">
        <v>4231</v>
      </c>
      <c r="Q1620">
        <v>186</v>
      </c>
      <c r="R1620" t="s">
        <v>96</v>
      </c>
      <c r="S1620" t="s">
        <v>96</v>
      </c>
      <c r="T1620" t="str">
        <f>IF(Transcripts[[#This Row],[List?]]="Y", Transcripts[[#This Row],[RefSeq mRNA ID]]&amp;IF(Transcripts[[#This Row],[Preferred?]]="Y", " (Preferred)", ""), "")</f>
        <v/>
      </c>
      <c r="V1620" s="43" t="s">
        <v>18508</v>
      </c>
      <c r="W1620" s="43" t="e">
        <f t="array" ref="W1620">INDEX(Table6[#Data], MATCH(1, ISNUMBER(SEARCH(Transcripts[[#This Row],[RefSeq mRNA ID]], Table6['#name])), 0), 1)</f>
        <v>#N/A</v>
      </c>
      <c r="X1620" s="43"/>
      <c r="Y1620" s="43"/>
      <c r="Z1620" t="s">
        <v>6403</v>
      </c>
      <c r="AA1620" t="s">
        <v>6404</v>
      </c>
      <c r="AB1620">
        <v>876</v>
      </c>
      <c r="AC1620" t="s">
        <v>6360</v>
      </c>
      <c r="AD1620" t="s">
        <v>27</v>
      </c>
      <c r="AE1620" t="s">
        <v>11026</v>
      </c>
    </row>
    <row r="1621" spans="8:31" hidden="1" x14ac:dyDescent="0.3">
      <c r="H1621" t="s">
        <v>17</v>
      </c>
      <c r="I1621" t="s">
        <v>4232</v>
      </c>
      <c r="L1621">
        <v>1614</v>
      </c>
      <c r="M1621" t="s">
        <v>210</v>
      </c>
      <c r="N1621" t="s">
        <v>4233</v>
      </c>
      <c r="P1621" t="s">
        <v>98</v>
      </c>
      <c r="Q1621">
        <v>0</v>
      </c>
      <c r="R1621" t="s">
        <v>96</v>
      </c>
      <c r="S1621" t="s">
        <v>96</v>
      </c>
      <c r="T1621" t="str">
        <f>IF(Transcripts[[#This Row],[List?]]="Y", Transcripts[[#This Row],[RefSeq mRNA ID]]&amp;IF(Transcripts[[#This Row],[Preferred?]]="Y", " (Preferred)", ""), "")</f>
        <v/>
      </c>
      <c r="V1621" s="43" t="s">
        <v>18508</v>
      </c>
      <c r="W1621" s="43" t="e">
        <f t="array" ref="W1621">INDEX(Table6[#Data], MATCH(1, ISNUMBER(SEARCH(Transcripts[[#This Row],[RefSeq mRNA ID]], Table6['#name])), 0), 1)</f>
        <v>#N/A</v>
      </c>
      <c r="X1621" s="43"/>
      <c r="Y1621" s="43"/>
      <c r="Z1621" t="s">
        <v>6391</v>
      </c>
      <c r="AA1621" t="s">
        <v>6392</v>
      </c>
      <c r="AB1621">
        <v>852</v>
      </c>
      <c r="AC1621" t="s">
        <v>6360</v>
      </c>
      <c r="AD1621" t="s">
        <v>27</v>
      </c>
      <c r="AE1621" t="s">
        <v>11027</v>
      </c>
    </row>
    <row r="1622" spans="8:31" hidden="1" x14ac:dyDescent="0.3">
      <c r="H1622" t="s">
        <v>17</v>
      </c>
      <c r="I1622" t="s">
        <v>4234</v>
      </c>
      <c r="L1622">
        <v>1044</v>
      </c>
      <c r="M1622" t="s">
        <v>210</v>
      </c>
      <c r="N1622" t="s">
        <v>4235</v>
      </c>
      <c r="P1622" t="s">
        <v>98</v>
      </c>
      <c r="Q1622">
        <v>0</v>
      </c>
      <c r="R1622" t="s">
        <v>96</v>
      </c>
      <c r="S1622" t="s">
        <v>96</v>
      </c>
      <c r="T1622" t="str">
        <f>IF(Transcripts[[#This Row],[List?]]="Y", Transcripts[[#This Row],[RefSeq mRNA ID]]&amp;IF(Transcripts[[#This Row],[Preferred?]]="Y", " (Preferred)", ""), "")</f>
        <v/>
      </c>
      <c r="V1622" s="43" t="s">
        <v>18508</v>
      </c>
      <c r="W1622" s="43" t="e">
        <f t="array" ref="W1622">INDEX(Table6[#Data], MATCH(1, ISNUMBER(SEARCH(Transcripts[[#This Row],[RefSeq mRNA ID]], Table6['#name])), 0), 1)</f>
        <v>#N/A</v>
      </c>
      <c r="X1622" s="43"/>
      <c r="Y1622" s="43"/>
      <c r="Z1622" t="s">
        <v>6407</v>
      </c>
      <c r="AA1622" t="s">
        <v>6408</v>
      </c>
      <c r="AB1622">
        <v>663</v>
      </c>
      <c r="AC1622" t="s">
        <v>6360</v>
      </c>
      <c r="AD1622" t="s">
        <v>27</v>
      </c>
      <c r="AE1622" t="s">
        <v>11028</v>
      </c>
    </row>
    <row r="1623" spans="8:31" hidden="1" x14ac:dyDescent="0.3">
      <c r="H1623" t="s">
        <v>17</v>
      </c>
      <c r="I1623" t="s">
        <v>4236</v>
      </c>
      <c r="L1623">
        <v>556</v>
      </c>
      <c r="M1623" t="s">
        <v>210</v>
      </c>
      <c r="N1623" t="s">
        <v>4237</v>
      </c>
      <c r="P1623" t="s">
        <v>98</v>
      </c>
      <c r="Q1623">
        <v>0</v>
      </c>
      <c r="R1623" t="s">
        <v>96</v>
      </c>
      <c r="S1623" t="s">
        <v>96</v>
      </c>
      <c r="T1623" t="str">
        <f>IF(Transcripts[[#This Row],[List?]]="Y", Transcripts[[#This Row],[RefSeq mRNA ID]]&amp;IF(Transcripts[[#This Row],[Preferred?]]="Y", " (Preferred)", ""), "")</f>
        <v/>
      </c>
      <c r="V1623" s="43" t="s">
        <v>18508</v>
      </c>
      <c r="W1623" s="43" t="e">
        <f t="array" ref="W1623">INDEX(Table6[#Data], MATCH(1, ISNUMBER(SEARCH(Transcripts[[#This Row],[RefSeq mRNA ID]], Table6['#name])), 0), 1)</f>
        <v>#N/A</v>
      </c>
      <c r="X1623" s="43"/>
      <c r="Y1623" s="43"/>
      <c r="Z1623" t="s">
        <v>6364</v>
      </c>
      <c r="AA1623" t="s">
        <v>6365</v>
      </c>
      <c r="AB1623">
        <v>924</v>
      </c>
      <c r="AC1623" t="s">
        <v>6360</v>
      </c>
      <c r="AD1623" t="s">
        <v>27</v>
      </c>
      <c r="AE1623" t="s">
        <v>11029</v>
      </c>
    </row>
    <row r="1624" spans="8:31" hidden="1" x14ac:dyDescent="0.3">
      <c r="H1624" t="s">
        <v>110</v>
      </c>
      <c r="I1624" t="s">
        <v>4241</v>
      </c>
      <c r="J1624" t="s">
        <v>4242</v>
      </c>
      <c r="K1624" t="s">
        <v>19501</v>
      </c>
      <c r="L1624">
        <v>2694</v>
      </c>
      <c r="M1624" t="s">
        <v>27</v>
      </c>
      <c r="N1624" t="s">
        <v>4243</v>
      </c>
      <c r="P1624" t="s">
        <v>4244</v>
      </c>
      <c r="Q1624">
        <v>1359</v>
      </c>
      <c r="R1624" t="s">
        <v>95</v>
      </c>
      <c r="S1624" t="s">
        <v>95</v>
      </c>
      <c r="T1624" t="str">
        <f>IF(Transcripts[[#This Row],[List?]]="Y", Transcripts[[#This Row],[RefSeq mRNA ID]]&amp;IF(Transcripts[[#This Row],[Preferred?]]="Y", " (Preferred)", ""), "")</f>
        <v>NM_002168.3 (Preferred)</v>
      </c>
      <c r="V1624" s="43" t="s">
        <v>18509</v>
      </c>
      <c r="W1624" s="43" t="e">
        <f t="array" ref="W1624">INDEX(Table6[#Data], MATCH(1, ISNUMBER(SEARCH(Transcripts[[#This Row],[RefSeq mRNA ID]], Table6['#name])), 0), 1)</f>
        <v>#N/A</v>
      </c>
      <c r="X1624" s="43"/>
      <c r="Y1624" s="43"/>
      <c r="Z1624" t="s">
        <v>6387</v>
      </c>
      <c r="AA1624" t="s">
        <v>6388</v>
      </c>
      <c r="AB1624">
        <v>1047</v>
      </c>
      <c r="AC1624" t="s">
        <v>6360</v>
      </c>
      <c r="AD1624" t="s">
        <v>27</v>
      </c>
      <c r="AE1624" t="s">
        <v>11030</v>
      </c>
    </row>
    <row r="1625" spans="8:31" hidden="1" x14ac:dyDescent="0.3">
      <c r="H1625" t="s">
        <v>110</v>
      </c>
      <c r="I1625" t="s">
        <v>4245</v>
      </c>
      <c r="J1625" t="s">
        <v>4246</v>
      </c>
      <c r="K1625" t="s">
        <v>19500</v>
      </c>
      <c r="L1625">
        <v>1453</v>
      </c>
      <c r="M1625" t="s">
        <v>27</v>
      </c>
      <c r="N1625" t="s">
        <v>4247</v>
      </c>
      <c r="Q1625">
        <v>1203</v>
      </c>
      <c r="R1625" t="s">
        <v>96</v>
      </c>
      <c r="S1625" t="s">
        <v>95</v>
      </c>
      <c r="T1625" t="str">
        <f>IF(Transcripts[[#This Row],[List?]]="Y", Transcripts[[#This Row],[RefSeq mRNA ID]]&amp;IF(Transcripts[[#This Row],[Preferred?]]="Y", " (Preferred)", ""), "")</f>
        <v>NM_001289910.1</v>
      </c>
      <c r="V1625" s="43" t="s">
        <v>18509</v>
      </c>
      <c r="W1625" s="43" t="e">
        <f t="array" ref="W1625">INDEX(Table6[#Data], MATCH(1, ISNUMBER(SEARCH(Transcripts[[#This Row],[RefSeq mRNA ID]], Table6['#name])), 0), 1)</f>
        <v>#N/A</v>
      </c>
      <c r="X1625" s="43"/>
      <c r="Y1625" s="43"/>
      <c r="Z1625" t="s">
        <v>6395</v>
      </c>
      <c r="AA1625" t="s">
        <v>6396</v>
      </c>
      <c r="AB1625">
        <v>987</v>
      </c>
      <c r="AC1625" t="s">
        <v>6360</v>
      </c>
      <c r="AD1625" t="s">
        <v>27</v>
      </c>
      <c r="AE1625" t="s">
        <v>11031</v>
      </c>
    </row>
    <row r="1626" spans="8:31" hidden="1" x14ac:dyDescent="0.3">
      <c r="H1626" t="s">
        <v>110</v>
      </c>
      <c r="I1626" t="s">
        <v>4248</v>
      </c>
      <c r="J1626" t="s">
        <v>4249</v>
      </c>
      <c r="L1626">
        <v>1449</v>
      </c>
      <c r="M1626" t="s">
        <v>27</v>
      </c>
      <c r="N1626" t="s">
        <v>4250</v>
      </c>
      <c r="Q1626">
        <v>969</v>
      </c>
      <c r="R1626" t="s">
        <v>96</v>
      </c>
      <c r="S1626" t="s">
        <v>96</v>
      </c>
      <c r="T1626" t="str">
        <f>IF(Transcripts[[#This Row],[List?]]="Y", Transcripts[[#This Row],[RefSeq mRNA ID]]&amp;IF(Transcripts[[#This Row],[Preferred?]]="Y", " (Preferred)", ""), "")</f>
        <v/>
      </c>
      <c r="V1626" s="43" t="s">
        <v>18509</v>
      </c>
      <c r="W1626" s="43" t="e">
        <f t="array" ref="W1626">INDEX(Table6[#Data], MATCH(1, ISNUMBER(SEARCH(Transcripts[[#This Row],[RefSeq mRNA ID]], Table6['#name])), 0), 1)</f>
        <v>#N/A</v>
      </c>
      <c r="X1626" s="43"/>
      <c r="Y1626" s="43"/>
      <c r="Z1626" t="s">
        <v>6411</v>
      </c>
      <c r="AA1626" t="s">
        <v>6412</v>
      </c>
      <c r="AB1626">
        <v>657</v>
      </c>
      <c r="AC1626" t="s">
        <v>6360</v>
      </c>
      <c r="AD1626" t="s">
        <v>27</v>
      </c>
      <c r="AE1626" t="s">
        <v>11032</v>
      </c>
    </row>
    <row r="1627" spans="8:31" hidden="1" x14ac:dyDescent="0.3">
      <c r="H1627" t="s">
        <v>110</v>
      </c>
      <c r="I1627" t="s">
        <v>4251</v>
      </c>
      <c r="J1627" t="s">
        <v>4252</v>
      </c>
      <c r="L1627">
        <v>1278</v>
      </c>
      <c r="M1627" t="s">
        <v>27</v>
      </c>
      <c r="N1627" t="s">
        <v>4253</v>
      </c>
      <c r="Q1627">
        <v>939</v>
      </c>
      <c r="R1627" t="s">
        <v>96</v>
      </c>
      <c r="S1627" t="s">
        <v>96</v>
      </c>
      <c r="T1627" t="str">
        <f>IF(Transcripts[[#This Row],[List?]]="Y", Transcripts[[#This Row],[RefSeq mRNA ID]]&amp;IF(Transcripts[[#This Row],[Preferred?]]="Y", " (Preferred)", ""), "")</f>
        <v/>
      </c>
      <c r="V1627" s="43" t="s">
        <v>18509</v>
      </c>
      <c r="W1627" s="43" t="e">
        <f t="array" ref="W1627">INDEX(Table6[#Data], MATCH(1, ISNUMBER(SEARCH(Transcripts[[#This Row],[RefSeq mRNA ID]], Table6['#name])), 0), 1)</f>
        <v>#N/A</v>
      </c>
      <c r="X1627" s="43"/>
      <c r="Y1627" s="43"/>
      <c r="Z1627" t="s">
        <v>6414</v>
      </c>
      <c r="AA1627" t="s">
        <v>6415</v>
      </c>
      <c r="AB1627">
        <v>182</v>
      </c>
      <c r="AC1627" t="s">
        <v>6360</v>
      </c>
      <c r="AD1627" t="s">
        <v>27</v>
      </c>
      <c r="AE1627" t="s">
        <v>11033</v>
      </c>
    </row>
    <row r="1628" spans="8:31" hidden="1" x14ac:dyDescent="0.3">
      <c r="H1628" t="s">
        <v>110</v>
      </c>
      <c r="I1628" t="s">
        <v>4238</v>
      </c>
      <c r="J1628" t="s">
        <v>4239</v>
      </c>
      <c r="L1628">
        <v>1449</v>
      </c>
      <c r="M1628" t="s">
        <v>187</v>
      </c>
      <c r="N1628" t="s">
        <v>4240</v>
      </c>
      <c r="P1628" t="s">
        <v>98</v>
      </c>
      <c r="Q1628">
        <v>117</v>
      </c>
      <c r="R1628" t="s">
        <v>96</v>
      </c>
      <c r="S1628" t="s">
        <v>96</v>
      </c>
      <c r="T1628" t="str">
        <f>IF(Transcripts[[#This Row],[List?]]="Y", Transcripts[[#This Row],[RefSeq mRNA ID]]&amp;IF(Transcripts[[#This Row],[Preferred?]]="Y", " (Preferred)", ""), "")</f>
        <v/>
      </c>
      <c r="V1628" s="43" t="s">
        <v>18509</v>
      </c>
      <c r="W1628" s="43" t="e">
        <f t="array" ref="W1628">INDEX(Table6[#Data], MATCH(1, ISNUMBER(SEARCH(Transcripts[[#This Row],[RefSeq mRNA ID]], Table6['#name])), 0), 1)</f>
        <v>#N/A</v>
      </c>
      <c r="X1628" s="43"/>
      <c r="Y1628" s="43"/>
      <c r="Z1628" t="s">
        <v>6417</v>
      </c>
      <c r="AC1628" t="s">
        <v>6360</v>
      </c>
      <c r="AD1628" t="s">
        <v>27</v>
      </c>
      <c r="AE1628" t="s">
        <v>6417</v>
      </c>
    </row>
    <row r="1629" spans="8:31" hidden="1" x14ac:dyDescent="0.3">
      <c r="H1629" t="s">
        <v>4254</v>
      </c>
      <c r="I1629" t="s">
        <v>20366</v>
      </c>
      <c r="J1629" t="s">
        <v>20367</v>
      </c>
      <c r="K1629" t="s">
        <v>20368</v>
      </c>
      <c r="R1629" t="s">
        <v>95</v>
      </c>
      <c r="S1629" t="s">
        <v>95</v>
      </c>
      <c r="T1629" t="str">
        <f>IF(Transcripts[[#This Row],[List?]]="Y", Transcripts[[#This Row],[RefSeq mRNA ID]]&amp;IF(Transcripts[[#This Row],[Preferred?]]="Y", " (Preferred)", ""), "")</f>
        <v>NM_000875.5 (Preferred)</v>
      </c>
      <c r="V1629" s="43"/>
      <c r="W1629" s="43" t="e">
        <f t="array" ref="W1629">INDEX(Table6[#Data], MATCH(1, ISNUMBER(SEARCH(Transcripts[[#This Row],[RefSeq mRNA ID]], Table6['#name])), 0), 1)</f>
        <v>#N/A</v>
      </c>
      <c r="X1629" s="43"/>
      <c r="Y1629" s="43"/>
      <c r="Z1629" t="s">
        <v>738</v>
      </c>
      <c r="AC1629" t="s">
        <v>123</v>
      </c>
      <c r="AD1629" t="s">
        <v>27</v>
      </c>
      <c r="AE1629" t="s">
        <v>738</v>
      </c>
    </row>
    <row r="1630" spans="8:31" hidden="1" x14ac:dyDescent="0.3">
      <c r="H1630" t="s">
        <v>4254</v>
      </c>
      <c r="I1630" t="s">
        <v>20370</v>
      </c>
      <c r="J1630" t="s">
        <v>20371</v>
      </c>
      <c r="K1630" t="s">
        <v>19503</v>
      </c>
      <c r="R1630" t="s">
        <v>96</v>
      </c>
      <c r="S1630" t="s">
        <v>95</v>
      </c>
      <c r="T1630" t="str">
        <f>IF(Transcripts[[#This Row],[List?]]="Y", Transcripts[[#This Row],[RefSeq mRNA ID]]&amp;IF(Transcripts[[#This Row],[Preferred?]]="Y", " (Preferred)", ""), "")</f>
        <v>NM_001291858.1</v>
      </c>
      <c r="V1630" s="43"/>
      <c r="W1630" s="43" t="e">
        <f t="array" ref="W1630">INDEX(Table6[#Data], MATCH(1, ISNUMBER(SEARCH(Transcripts[[#This Row],[RefSeq mRNA ID]], Table6['#name])), 0), 1)</f>
        <v>#N/A</v>
      </c>
      <c r="X1630" s="43"/>
      <c r="Y1630" s="43"/>
      <c r="Z1630" t="s">
        <v>752</v>
      </c>
      <c r="AA1630" t="s">
        <v>753</v>
      </c>
      <c r="AB1630">
        <v>3816</v>
      </c>
      <c r="AC1630" t="s">
        <v>123</v>
      </c>
      <c r="AD1630" t="s">
        <v>27</v>
      </c>
      <c r="AE1630" t="s">
        <v>11034</v>
      </c>
    </row>
    <row r="1631" spans="8:31" hidden="1" x14ac:dyDescent="0.3">
      <c r="H1631" t="s">
        <v>4254</v>
      </c>
      <c r="I1631" t="s">
        <v>4274</v>
      </c>
      <c r="J1631" t="s">
        <v>4275</v>
      </c>
      <c r="L1631">
        <v>11803</v>
      </c>
      <c r="M1631" t="s">
        <v>27</v>
      </c>
      <c r="N1631" t="s">
        <v>4276</v>
      </c>
      <c r="P1631" t="s">
        <v>4277</v>
      </c>
      <c r="Q1631">
        <v>4104</v>
      </c>
      <c r="R1631" t="s">
        <v>96</v>
      </c>
      <c r="S1631" t="s">
        <v>96</v>
      </c>
      <c r="T1631" t="str">
        <f>IF(Transcripts[[#This Row],[List?]]="Y", Transcripts[[#This Row],[RefSeq mRNA ID]]&amp;IF(Transcripts[[#This Row],[Preferred?]]="Y", " (Preferred)", ""), "")</f>
        <v/>
      </c>
      <c r="V1631" s="43" t="s">
        <v>18510</v>
      </c>
      <c r="W1631" s="43" t="e">
        <f t="array" ref="W1631">INDEX(Table6[#Data], MATCH(1, ISNUMBER(SEARCH(Transcripts[[#This Row],[RefSeq mRNA ID]], Table6['#name])), 0), 1)</f>
        <v>#N/A</v>
      </c>
      <c r="X1631" s="43"/>
      <c r="Y1631" s="43"/>
      <c r="Z1631" t="s">
        <v>756</v>
      </c>
      <c r="AA1631" t="s">
        <v>757</v>
      </c>
      <c r="AB1631">
        <v>3684</v>
      </c>
      <c r="AC1631" t="s">
        <v>123</v>
      </c>
      <c r="AD1631" t="s">
        <v>27</v>
      </c>
      <c r="AE1631" t="s">
        <v>11035</v>
      </c>
    </row>
    <row r="1632" spans="8:31" hidden="1" x14ac:dyDescent="0.3">
      <c r="H1632" t="s">
        <v>4254</v>
      </c>
      <c r="I1632" t="s">
        <v>4278</v>
      </c>
      <c r="J1632" t="s">
        <v>4279</v>
      </c>
      <c r="L1632">
        <v>11726</v>
      </c>
      <c r="M1632" t="s">
        <v>27</v>
      </c>
      <c r="N1632" t="s">
        <v>4280</v>
      </c>
      <c r="Q1632">
        <v>4101</v>
      </c>
      <c r="R1632" t="s">
        <v>96</v>
      </c>
      <c r="S1632" t="s">
        <v>96</v>
      </c>
      <c r="T1632" t="str">
        <f>IF(Transcripts[[#This Row],[List?]]="Y", Transcripts[[#This Row],[RefSeq mRNA ID]]&amp;IF(Transcripts[[#This Row],[Preferred?]]="Y", " (Preferred)", ""), "")</f>
        <v/>
      </c>
      <c r="V1632" s="43" t="s">
        <v>18510</v>
      </c>
      <c r="W1632" s="43" t="e">
        <f t="array" ref="W1632">INDEX(Table6[#Data], MATCH(1, ISNUMBER(SEARCH(Transcripts[[#This Row],[RefSeq mRNA ID]], Table6['#name])), 0), 1)</f>
        <v>#N/A</v>
      </c>
      <c r="X1632" s="43"/>
      <c r="Y1632" s="43"/>
      <c r="Z1632" t="s">
        <v>750</v>
      </c>
      <c r="AC1632" t="s">
        <v>123</v>
      </c>
      <c r="AD1632" t="s">
        <v>27</v>
      </c>
      <c r="AE1632" t="s">
        <v>750</v>
      </c>
    </row>
    <row r="1633" spans="8:31" hidden="1" x14ac:dyDescent="0.3">
      <c r="H1633" t="s">
        <v>4254</v>
      </c>
      <c r="I1633" t="s">
        <v>4281</v>
      </c>
      <c r="J1633" t="s">
        <v>4282</v>
      </c>
      <c r="L1633">
        <v>1034</v>
      </c>
      <c r="M1633" t="s">
        <v>27</v>
      </c>
      <c r="N1633" t="s">
        <v>4283</v>
      </c>
      <c r="Q1633">
        <v>637</v>
      </c>
      <c r="R1633" t="s">
        <v>96</v>
      </c>
      <c r="S1633" t="s">
        <v>96</v>
      </c>
      <c r="T1633" t="str">
        <f>IF(Transcripts[[#This Row],[List?]]="Y", Transcripts[[#This Row],[RefSeq mRNA ID]]&amp;IF(Transcripts[[#This Row],[Preferred?]]="Y", " (Preferred)", ""), "")</f>
        <v/>
      </c>
      <c r="V1633" s="43" t="s">
        <v>18510</v>
      </c>
      <c r="W1633" s="43" t="e">
        <f t="array" ref="W1633">INDEX(Table6[#Data], MATCH(1, ISNUMBER(SEARCH(Transcripts[[#This Row],[RefSeq mRNA ID]], Table6['#name])), 0), 1)</f>
        <v>#N/A</v>
      </c>
      <c r="X1633" s="43"/>
      <c r="Y1633" s="43"/>
      <c r="Z1633" t="s">
        <v>748</v>
      </c>
      <c r="AC1633" t="s">
        <v>123</v>
      </c>
      <c r="AD1633" t="s">
        <v>27</v>
      </c>
      <c r="AE1633" t="s">
        <v>748</v>
      </c>
    </row>
    <row r="1634" spans="8:31" hidden="1" x14ac:dyDescent="0.3">
      <c r="H1634" t="s">
        <v>4254</v>
      </c>
      <c r="I1634" t="s">
        <v>4284</v>
      </c>
      <c r="J1634" t="s">
        <v>4285</v>
      </c>
      <c r="L1634">
        <v>572</v>
      </c>
      <c r="M1634" t="s">
        <v>27</v>
      </c>
      <c r="N1634" t="s">
        <v>4286</v>
      </c>
      <c r="Q1634">
        <v>572</v>
      </c>
      <c r="R1634" t="s">
        <v>96</v>
      </c>
      <c r="S1634" t="s">
        <v>96</v>
      </c>
      <c r="T1634" t="str">
        <f>IF(Transcripts[[#This Row],[List?]]="Y", Transcripts[[#This Row],[RefSeq mRNA ID]]&amp;IF(Transcripts[[#This Row],[Preferred?]]="Y", " (Preferred)", ""), "")</f>
        <v/>
      </c>
      <c r="V1634" s="43" t="s">
        <v>18510</v>
      </c>
      <c r="W1634" s="43" t="e">
        <f t="array" ref="W1634">INDEX(Table6[#Data], MATCH(1, ISNUMBER(SEARCH(Transcripts[[#This Row],[RefSeq mRNA ID]], Table6['#name])), 0), 1)</f>
        <v>#N/A</v>
      </c>
      <c r="X1634" s="43"/>
      <c r="Y1634" s="43"/>
      <c r="Z1634" t="s">
        <v>744</v>
      </c>
      <c r="AC1634" t="s">
        <v>123</v>
      </c>
      <c r="AD1634" t="s">
        <v>27</v>
      </c>
      <c r="AE1634" t="s">
        <v>744</v>
      </c>
    </row>
    <row r="1635" spans="8:31" hidden="1" x14ac:dyDescent="0.3">
      <c r="H1635" t="s">
        <v>4254</v>
      </c>
      <c r="I1635" t="s">
        <v>4287</v>
      </c>
      <c r="J1635" t="s">
        <v>4288</v>
      </c>
      <c r="L1635">
        <v>310</v>
      </c>
      <c r="M1635" t="s">
        <v>27</v>
      </c>
      <c r="N1635" t="s">
        <v>4289</v>
      </c>
      <c r="Q1635">
        <v>310</v>
      </c>
      <c r="R1635" t="s">
        <v>96</v>
      </c>
      <c r="S1635" t="s">
        <v>96</v>
      </c>
      <c r="T1635" t="str">
        <f>IF(Transcripts[[#This Row],[List?]]="Y", Transcripts[[#This Row],[RefSeq mRNA ID]]&amp;IF(Transcripts[[#This Row],[Preferred?]]="Y", " (Preferred)", ""), "")</f>
        <v/>
      </c>
      <c r="V1635" s="43" t="s">
        <v>18510</v>
      </c>
      <c r="W1635" s="43" t="e">
        <f t="array" ref="W1635">INDEX(Table6[#Data], MATCH(1, ISNUMBER(SEARCH(Transcripts[[#This Row],[RefSeq mRNA ID]], Table6['#name])), 0), 1)</f>
        <v>#N/A</v>
      </c>
      <c r="X1635" s="43"/>
      <c r="Y1635" s="43"/>
      <c r="Z1635" t="s">
        <v>763</v>
      </c>
      <c r="AA1635" t="s">
        <v>764</v>
      </c>
      <c r="AB1635">
        <v>771</v>
      </c>
      <c r="AC1635" t="s">
        <v>123</v>
      </c>
      <c r="AD1635" t="s">
        <v>27</v>
      </c>
      <c r="AE1635" t="s">
        <v>11036</v>
      </c>
    </row>
    <row r="1636" spans="8:31" hidden="1" x14ac:dyDescent="0.3">
      <c r="H1636" t="s">
        <v>4254</v>
      </c>
      <c r="I1636" t="s">
        <v>4255</v>
      </c>
      <c r="J1636" t="s">
        <v>4256</v>
      </c>
      <c r="L1636">
        <v>525</v>
      </c>
      <c r="M1636" t="s">
        <v>187</v>
      </c>
      <c r="N1636" t="s">
        <v>4257</v>
      </c>
      <c r="Q1636">
        <v>271</v>
      </c>
      <c r="R1636" t="s">
        <v>96</v>
      </c>
      <c r="S1636" t="s">
        <v>96</v>
      </c>
      <c r="T1636" t="str">
        <f>IF(Transcripts[[#This Row],[List?]]="Y", Transcripts[[#This Row],[RefSeq mRNA ID]]&amp;IF(Transcripts[[#This Row],[Preferred?]]="Y", " (Preferred)", ""), "")</f>
        <v/>
      </c>
      <c r="V1636" s="43" t="s">
        <v>18510</v>
      </c>
      <c r="W1636" s="43" t="e">
        <f t="array" ref="W1636">INDEX(Table6[#Data], MATCH(1, ISNUMBER(SEARCH(Transcripts[[#This Row],[RefSeq mRNA ID]], Table6['#name])), 0), 1)</f>
        <v>#N/A</v>
      </c>
      <c r="X1636" s="43"/>
      <c r="Y1636" s="43"/>
      <c r="Z1636" t="s">
        <v>766</v>
      </c>
      <c r="AC1636" t="s">
        <v>123</v>
      </c>
      <c r="AD1636" t="s">
        <v>27</v>
      </c>
      <c r="AE1636" t="s">
        <v>766</v>
      </c>
    </row>
    <row r="1637" spans="8:31" hidden="1" x14ac:dyDescent="0.3">
      <c r="H1637" t="s">
        <v>4254</v>
      </c>
      <c r="I1637" t="s">
        <v>4258</v>
      </c>
      <c r="L1637">
        <v>657</v>
      </c>
      <c r="M1637" t="s">
        <v>193</v>
      </c>
      <c r="N1637" t="s">
        <v>4259</v>
      </c>
      <c r="Q1637">
        <v>0</v>
      </c>
      <c r="R1637" t="s">
        <v>96</v>
      </c>
      <c r="S1637" t="s">
        <v>96</v>
      </c>
      <c r="T1637" t="str">
        <f>IF(Transcripts[[#This Row],[List?]]="Y", Transcripts[[#This Row],[RefSeq mRNA ID]]&amp;IF(Transcripts[[#This Row],[Preferred?]]="Y", " (Preferred)", ""), "")</f>
        <v/>
      </c>
      <c r="V1637" s="43" t="s">
        <v>18510</v>
      </c>
      <c r="W1637" s="43" t="e">
        <f t="array" ref="W1637">INDEX(Table6[#Data], MATCH(1, ISNUMBER(SEARCH(Transcripts[[#This Row],[RefSeq mRNA ID]], Table6['#name])), 0), 1)</f>
        <v>#N/A</v>
      </c>
      <c r="X1637" s="43"/>
      <c r="Y1637" s="43"/>
      <c r="Z1637" t="s">
        <v>768</v>
      </c>
      <c r="AC1637" t="s">
        <v>123</v>
      </c>
      <c r="AD1637" t="s">
        <v>27</v>
      </c>
      <c r="AE1637" t="s">
        <v>768</v>
      </c>
    </row>
    <row r="1638" spans="8:31" hidden="1" x14ac:dyDescent="0.3">
      <c r="H1638" t="s">
        <v>4254</v>
      </c>
      <c r="I1638" t="s">
        <v>4260</v>
      </c>
      <c r="L1638">
        <v>583</v>
      </c>
      <c r="M1638" t="s">
        <v>193</v>
      </c>
      <c r="N1638" t="s">
        <v>4261</v>
      </c>
      <c r="Q1638">
        <v>0</v>
      </c>
      <c r="R1638" t="s">
        <v>96</v>
      </c>
      <c r="S1638" t="s">
        <v>96</v>
      </c>
      <c r="T1638" t="str">
        <f>IF(Transcripts[[#This Row],[List?]]="Y", Transcripts[[#This Row],[RefSeq mRNA ID]]&amp;IF(Transcripts[[#This Row],[Preferred?]]="Y", " (Preferred)", ""), "")</f>
        <v/>
      </c>
      <c r="V1638" s="43" t="s">
        <v>18510</v>
      </c>
      <c r="W1638" s="43" t="e">
        <f t="array" ref="W1638">INDEX(Table6[#Data], MATCH(1, ISNUMBER(SEARCH(Transcripts[[#This Row],[RefSeq mRNA ID]], Table6['#name])), 0), 1)</f>
        <v>#N/A</v>
      </c>
      <c r="X1638" s="43"/>
      <c r="Y1638" s="43"/>
      <c r="Z1638" t="s">
        <v>734</v>
      </c>
      <c r="AC1638" t="s">
        <v>123</v>
      </c>
      <c r="AD1638" t="s">
        <v>27</v>
      </c>
      <c r="AE1638" t="s">
        <v>734</v>
      </c>
    </row>
    <row r="1639" spans="8:31" hidden="1" x14ac:dyDescent="0.3">
      <c r="H1639" t="s">
        <v>4254</v>
      </c>
      <c r="I1639" t="s">
        <v>4262</v>
      </c>
      <c r="L1639">
        <v>574</v>
      </c>
      <c r="M1639" t="s">
        <v>193</v>
      </c>
      <c r="N1639" t="s">
        <v>4263</v>
      </c>
      <c r="Q1639">
        <v>0</v>
      </c>
      <c r="R1639" t="s">
        <v>96</v>
      </c>
      <c r="S1639" t="s">
        <v>96</v>
      </c>
      <c r="T1639" t="str">
        <f>IF(Transcripts[[#This Row],[List?]]="Y", Transcripts[[#This Row],[RefSeq mRNA ID]]&amp;IF(Transcripts[[#This Row],[Preferred?]]="Y", " (Preferred)", ""), "")</f>
        <v/>
      </c>
      <c r="V1639" s="43" t="s">
        <v>18510</v>
      </c>
      <c r="W1639" s="43" t="e">
        <f t="array" ref="W1639">INDEX(Table6[#Data], MATCH(1, ISNUMBER(SEARCH(Transcripts[[#This Row],[RefSeq mRNA ID]], Table6['#name])), 0), 1)</f>
        <v>#N/A</v>
      </c>
      <c r="X1639" s="43"/>
      <c r="Y1639" s="43"/>
      <c r="Z1639" t="s">
        <v>740</v>
      </c>
      <c r="AC1639" t="s">
        <v>123</v>
      </c>
      <c r="AD1639" t="s">
        <v>27</v>
      </c>
      <c r="AE1639" t="s">
        <v>740</v>
      </c>
    </row>
    <row r="1640" spans="8:31" hidden="1" x14ac:dyDescent="0.3">
      <c r="H1640" t="s">
        <v>4254</v>
      </c>
      <c r="I1640" t="s">
        <v>4264</v>
      </c>
      <c r="L1640">
        <v>567</v>
      </c>
      <c r="M1640" t="s">
        <v>193</v>
      </c>
      <c r="N1640" t="s">
        <v>4265</v>
      </c>
      <c r="Q1640">
        <v>0</v>
      </c>
      <c r="R1640" t="s">
        <v>96</v>
      </c>
      <c r="S1640" t="s">
        <v>96</v>
      </c>
      <c r="T1640" t="str">
        <f>IF(Transcripts[[#This Row],[List?]]="Y", Transcripts[[#This Row],[RefSeq mRNA ID]]&amp;IF(Transcripts[[#This Row],[Preferred?]]="Y", " (Preferred)", ""), "")</f>
        <v/>
      </c>
      <c r="V1640" s="43" t="s">
        <v>18510</v>
      </c>
      <c r="W1640" s="43" t="e">
        <f t="array" ref="W1640">INDEX(Table6[#Data], MATCH(1, ISNUMBER(SEARCH(Transcripts[[#This Row],[RefSeq mRNA ID]], Table6['#name])), 0), 1)</f>
        <v>#N/A</v>
      </c>
      <c r="X1640" s="43"/>
      <c r="Y1640" s="43"/>
      <c r="Z1640" t="s">
        <v>746</v>
      </c>
      <c r="AC1640" t="s">
        <v>123</v>
      </c>
      <c r="AD1640" t="s">
        <v>27</v>
      </c>
      <c r="AE1640" t="s">
        <v>746</v>
      </c>
    </row>
    <row r="1641" spans="8:31" hidden="1" x14ac:dyDescent="0.3">
      <c r="H1641" t="s">
        <v>4254</v>
      </c>
      <c r="I1641" t="s">
        <v>4266</v>
      </c>
      <c r="L1641">
        <v>551</v>
      </c>
      <c r="M1641" t="s">
        <v>193</v>
      </c>
      <c r="N1641" t="s">
        <v>4267</v>
      </c>
      <c r="Q1641">
        <v>0</v>
      </c>
      <c r="R1641" t="s">
        <v>96</v>
      </c>
      <c r="S1641" t="s">
        <v>96</v>
      </c>
      <c r="T1641" t="str">
        <f>IF(Transcripts[[#This Row],[List?]]="Y", Transcripts[[#This Row],[RefSeq mRNA ID]]&amp;IF(Transcripts[[#This Row],[Preferred?]]="Y", " (Preferred)", ""), "")</f>
        <v/>
      </c>
      <c r="V1641" s="43" t="s">
        <v>18510</v>
      </c>
      <c r="W1641" s="43" t="e">
        <f t="array" ref="W1641">INDEX(Table6[#Data], MATCH(1, ISNUMBER(SEARCH(Transcripts[[#This Row],[RefSeq mRNA ID]], Table6['#name])), 0), 1)</f>
        <v>#N/A</v>
      </c>
      <c r="X1641" s="43"/>
      <c r="Y1641" s="43"/>
      <c r="Z1641" t="s">
        <v>742</v>
      </c>
      <c r="AC1641" t="s">
        <v>123</v>
      </c>
      <c r="AD1641" t="s">
        <v>27</v>
      </c>
      <c r="AE1641" t="s">
        <v>742</v>
      </c>
    </row>
    <row r="1642" spans="8:31" hidden="1" x14ac:dyDescent="0.3">
      <c r="H1642" t="s">
        <v>4254</v>
      </c>
      <c r="I1642" t="s">
        <v>4268</v>
      </c>
      <c r="L1642">
        <v>548</v>
      </c>
      <c r="M1642" t="s">
        <v>193</v>
      </c>
      <c r="N1642" t="s">
        <v>4269</v>
      </c>
      <c r="Q1642">
        <v>0</v>
      </c>
      <c r="R1642" t="s">
        <v>96</v>
      </c>
      <c r="S1642" t="s">
        <v>96</v>
      </c>
      <c r="T1642" t="str">
        <f>IF(Transcripts[[#This Row],[List?]]="Y", Transcripts[[#This Row],[RefSeq mRNA ID]]&amp;IF(Transcripts[[#This Row],[Preferred?]]="Y", " (Preferred)", ""), "")</f>
        <v/>
      </c>
      <c r="V1642" s="43" t="s">
        <v>18510</v>
      </c>
      <c r="W1642" s="43" t="e">
        <f t="array" ref="W1642">INDEX(Table6[#Data], MATCH(1, ISNUMBER(SEARCH(Transcripts[[#This Row],[RefSeq mRNA ID]], Table6['#name])), 0), 1)</f>
        <v>#N/A</v>
      </c>
      <c r="X1642" s="43"/>
      <c r="Y1642" s="43"/>
      <c r="Z1642" t="s">
        <v>732</v>
      </c>
      <c r="AC1642" t="s">
        <v>123</v>
      </c>
      <c r="AD1642" t="s">
        <v>27</v>
      </c>
      <c r="AE1642" t="s">
        <v>732</v>
      </c>
    </row>
    <row r="1643" spans="8:31" hidden="1" x14ac:dyDescent="0.3">
      <c r="H1643" t="s">
        <v>4254</v>
      </c>
      <c r="I1643" t="s">
        <v>4270</v>
      </c>
      <c r="L1643">
        <v>526</v>
      </c>
      <c r="M1643" t="s">
        <v>193</v>
      </c>
      <c r="N1643" t="s">
        <v>4271</v>
      </c>
      <c r="Q1643">
        <v>0</v>
      </c>
      <c r="R1643" t="s">
        <v>96</v>
      </c>
      <c r="S1643" t="s">
        <v>96</v>
      </c>
      <c r="T1643" t="str">
        <f>IF(Transcripts[[#This Row],[List?]]="Y", Transcripts[[#This Row],[RefSeq mRNA ID]]&amp;IF(Transcripts[[#This Row],[Preferred?]]="Y", " (Preferred)", ""), "")</f>
        <v/>
      </c>
      <c r="V1643" s="43" t="s">
        <v>18510</v>
      </c>
      <c r="W1643" s="43" t="e">
        <f t="array" ref="W1643">INDEX(Table6[#Data], MATCH(1, ISNUMBER(SEARCH(Transcripts[[#This Row],[RefSeq mRNA ID]], Table6['#name])), 0), 1)</f>
        <v>#N/A</v>
      </c>
      <c r="X1643" s="43"/>
      <c r="Y1643" s="43"/>
      <c r="Z1643" t="s">
        <v>736</v>
      </c>
      <c r="AC1643" t="s">
        <v>123</v>
      </c>
      <c r="AD1643" t="s">
        <v>27</v>
      </c>
      <c r="AE1643" t="s">
        <v>736</v>
      </c>
    </row>
    <row r="1644" spans="8:31" hidden="1" x14ac:dyDescent="0.3">
      <c r="H1644" t="s">
        <v>4254</v>
      </c>
      <c r="I1644" t="s">
        <v>4272</v>
      </c>
      <c r="L1644">
        <v>303</v>
      </c>
      <c r="M1644" t="s">
        <v>193</v>
      </c>
      <c r="N1644" t="s">
        <v>4273</v>
      </c>
      <c r="Q1644">
        <v>0</v>
      </c>
      <c r="R1644" t="s">
        <v>96</v>
      </c>
      <c r="S1644" t="s">
        <v>96</v>
      </c>
      <c r="T1644" t="str">
        <f>IF(Transcripts[[#This Row],[List?]]="Y", Transcripts[[#This Row],[RefSeq mRNA ID]]&amp;IF(Transcripts[[#This Row],[Preferred?]]="Y", " (Preferred)", ""), "")</f>
        <v/>
      </c>
      <c r="V1644" s="43" t="s">
        <v>18510</v>
      </c>
      <c r="W1644" s="43" t="e">
        <f t="array" ref="W1644">INDEX(Table6[#Data], MATCH(1, ISNUMBER(SEARCH(Transcripts[[#This Row],[RefSeq mRNA ID]], Table6['#name])), 0), 1)</f>
        <v>#N/A</v>
      </c>
      <c r="X1644" s="43"/>
      <c r="Y1644" s="43"/>
      <c r="Z1644" t="s">
        <v>760</v>
      </c>
      <c r="AA1644" t="s">
        <v>761</v>
      </c>
      <c r="AB1644">
        <v>1404</v>
      </c>
      <c r="AC1644" t="s">
        <v>123</v>
      </c>
      <c r="AD1644" t="s">
        <v>27</v>
      </c>
      <c r="AE1644" t="s">
        <v>11037</v>
      </c>
    </row>
    <row r="1645" spans="8:31" hidden="1" x14ac:dyDescent="0.3">
      <c r="H1645" t="s">
        <v>4254</v>
      </c>
      <c r="I1645" t="s">
        <v>4290</v>
      </c>
      <c r="L1645">
        <v>2280</v>
      </c>
      <c r="M1645" t="s">
        <v>210</v>
      </c>
      <c r="N1645" t="s">
        <v>4291</v>
      </c>
      <c r="Q1645">
        <v>0</v>
      </c>
      <c r="R1645" t="s">
        <v>96</v>
      </c>
      <c r="S1645" t="s">
        <v>96</v>
      </c>
      <c r="T1645" t="str">
        <f>IF(Transcripts[[#This Row],[List?]]="Y", Transcripts[[#This Row],[RefSeq mRNA ID]]&amp;IF(Transcripts[[#This Row],[Preferred?]]="Y", " (Preferred)", ""), "")</f>
        <v/>
      </c>
      <c r="V1645" s="43" t="s">
        <v>18510</v>
      </c>
      <c r="W1645" s="43" t="e">
        <f t="array" ref="W1645">INDEX(Table6[#Data], MATCH(1, ISNUMBER(SEARCH(Transcripts[[#This Row],[RefSeq mRNA ID]], Table6['#name])), 0), 1)</f>
        <v>#N/A</v>
      </c>
      <c r="X1645" s="43"/>
      <c r="Y1645" s="43"/>
      <c r="Z1645" t="s">
        <v>3500</v>
      </c>
      <c r="AA1645" t="s">
        <v>3501</v>
      </c>
      <c r="AB1645">
        <v>2379</v>
      </c>
      <c r="AC1645" t="s">
        <v>3489</v>
      </c>
      <c r="AD1645" t="s">
        <v>27</v>
      </c>
      <c r="AE1645" t="s">
        <v>11038</v>
      </c>
    </row>
    <row r="1646" spans="8:31" hidden="1" x14ac:dyDescent="0.3">
      <c r="H1646" t="s">
        <v>4254</v>
      </c>
      <c r="I1646" t="s">
        <v>4292</v>
      </c>
      <c r="L1646">
        <v>682</v>
      </c>
      <c r="M1646" t="s">
        <v>210</v>
      </c>
      <c r="N1646" t="s">
        <v>4293</v>
      </c>
      <c r="Q1646">
        <v>0</v>
      </c>
      <c r="R1646" t="s">
        <v>96</v>
      </c>
      <c r="S1646" t="s">
        <v>96</v>
      </c>
      <c r="T1646" t="str">
        <f>IF(Transcripts[[#This Row],[List?]]="Y", Transcripts[[#This Row],[RefSeq mRNA ID]]&amp;IF(Transcripts[[#This Row],[Preferred?]]="Y", " (Preferred)", ""), "")</f>
        <v/>
      </c>
      <c r="V1646" s="43" t="s">
        <v>18510</v>
      </c>
      <c r="W1646" s="43" t="e">
        <f t="array" ref="W1646">INDEX(Table6[#Data], MATCH(1, ISNUMBER(SEARCH(Transcripts[[#This Row],[RefSeq mRNA ID]], Table6['#name])), 0), 1)</f>
        <v>#N/A</v>
      </c>
      <c r="X1646" s="43"/>
      <c r="Y1646" s="43"/>
      <c r="Z1646" t="s">
        <v>3503</v>
      </c>
      <c r="AA1646" t="s">
        <v>3504</v>
      </c>
      <c r="AB1646">
        <v>2421</v>
      </c>
      <c r="AC1646" t="s">
        <v>3489</v>
      </c>
      <c r="AD1646" t="s">
        <v>27</v>
      </c>
      <c r="AE1646" t="s">
        <v>11039</v>
      </c>
    </row>
    <row r="1647" spans="8:31" hidden="1" x14ac:dyDescent="0.3">
      <c r="H1647" t="s">
        <v>4254</v>
      </c>
      <c r="I1647" t="s">
        <v>4294</v>
      </c>
      <c r="L1647">
        <v>343</v>
      </c>
      <c r="M1647" t="s">
        <v>210</v>
      </c>
      <c r="N1647" t="s">
        <v>4295</v>
      </c>
      <c r="Q1647">
        <v>0</v>
      </c>
      <c r="R1647" t="s">
        <v>96</v>
      </c>
      <c r="S1647" t="s">
        <v>96</v>
      </c>
      <c r="T1647" t="str">
        <f>IF(Transcripts[[#This Row],[List?]]="Y", Transcripts[[#This Row],[RefSeq mRNA ID]]&amp;IF(Transcripts[[#This Row],[Preferred?]]="Y", " (Preferred)", ""), "")</f>
        <v/>
      </c>
      <c r="V1647" s="43" t="s">
        <v>18510</v>
      </c>
      <c r="W1647" s="43" t="e">
        <f t="array" ref="W1647">INDEX(Table6[#Data], MATCH(1, ISNUMBER(SEARCH(Transcripts[[#This Row],[RefSeq mRNA ID]], Table6['#name])), 0), 1)</f>
        <v>#N/A</v>
      </c>
      <c r="X1647" s="43"/>
      <c r="Y1647" s="43"/>
      <c r="Z1647" t="s">
        <v>3510</v>
      </c>
      <c r="AA1647" t="s">
        <v>3511</v>
      </c>
      <c r="AB1647">
        <v>2085</v>
      </c>
      <c r="AC1647" t="s">
        <v>3489</v>
      </c>
      <c r="AD1647" t="s">
        <v>27</v>
      </c>
      <c r="AE1647" t="s">
        <v>11040</v>
      </c>
    </row>
    <row r="1648" spans="8:31" hidden="1" x14ac:dyDescent="0.3">
      <c r="H1648" t="s">
        <v>4296</v>
      </c>
      <c r="I1648" t="s">
        <v>20372</v>
      </c>
      <c r="J1648" t="s">
        <v>20373</v>
      </c>
      <c r="K1648" t="s">
        <v>20374</v>
      </c>
      <c r="L1648">
        <v>6189</v>
      </c>
      <c r="M1648" t="s">
        <v>27</v>
      </c>
      <c r="N1648" t="s">
        <v>4305</v>
      </c>
      <c r="Q1648">
        <v>1560</v>
      </c>
      <c r="R1648" t="s">
        <v>95</v>
      </c>
      <c r="S1648" t="s">
        <v>95</v>
      </c>
      <c r="T1648" t="str">
        <f>IF(Transcripts[[#This Row],[List?]]="Y", Transcripts[[#This Row],[RefSeq mRNA ID]]&amp;IF(Transcripts[[#This Row],[Preferred?]]="Y", " (Preferred)", ""), "")</f>
        <v>NM_006060.6 (Preferred)</v>
      </c>
      <c r="V1648" s="43" t="s">
        <v>18511</v>
      </c>
      <c r="W1648" s="43" t="e">
        <f t="array" ref="W1648">INDEX(Table6[#Data], MATCH(1, ISNUMBER(SEARCH(Transcripts[[#This Row],[RefSeq mRNA ID]], Table6['#name])), 0), 1)</f>
        <v>#N/A</v>
      </c>
      <c r="X1648" s="43"/>
      <c r="Y1648" s="43"/>
      <c r="Z1648" t="s">
        <v>3513</v>
      </c>
      <c r="AA1648" t="s">
        <v>3514</v>
      </c>
      <c r="AB1648">
        <v>336</v>
      </c>
      <c r="AC1648" t="s">
        <v>3489</v>
      </c>
      <c r="AD1648" t="s">
        <v>27</v>
      </c>
      <c r="AE1648" t="s">
        <v>11041</v>
      </c>
    </row>
    <row r="1649" spans="8:31" hidden="1" x14ac:dyDescent="0.3">
      <c r="H1649" t="s">
        <v>4296</v>
      </c>
      <c r="I1649" t="s">
        <v>4318</v>
      </c>
      <c r="J1649" t="s">
        <v>4319</v>
      </c>
      <c r="K1649" t="s">
        <v>19510</v>
      </c>
      <c r="L1649">
        <v>3572</v>
      </c>
      <c r="M1649" t="s">
        <v>27</v>
      </c>
      <c r="N1649" t="s">
        <v>4320</v>
      </c>
      <c r="P1649" t="s">
        <v>4321</v>
      </c>
      <c r="Q1649">
        <v>1434</v>
      </c>
      <c r="R1649" t="s">
        <v>96</v>
      </c>
      <c r="S1649" t="s">
        <v>95</v>
      </c>
      <c r="T1649" t="str">
        <f>IF(Transcripts[[#This Row],[List?]]="Y", Transcripts[[#This Row],[RefSeq mRNA ID]]&amp;IF(Transcripts[[#This Row],[Preferred?]]="Y", " (Preferred)", ""), "")</f>
        <v>NM_001291837.1</v>
      </c>
      <c r="V1649" s="43" t="s">
        <v>18511</v>
      </c>
      <c r="W1649" s="43" t="e">
        <f t="array" ref="W1649">INDEX(Table6[#Data], MATCH(1, ISNUMBER(SEARCH(Transcripts[[#This Row],[RefSeq mRNA ID]], Table6['#name])), 0), 1)</f>
        <v>#N/A</v>
      </c>
      <c r="X1649" s="43"/>
      <c r="Y1649" s="43"/>
      <c r="Z1649" t="s">
        <v>3490</v>
      </c>
      <c r="AC1649" t="s">
        <v>3489</v>
      </c>
      <c r="AD1649" t="s">
        <v>27</v>
      </c>
      <c r="AE1649" t="s">
        <v>3490</v>
      </c>
    </row>
    <row r="1650" spans="8:31" hidden="1" x14ac:dyDescent="0.3">
      <c r="H1650" t="s">
        <v>4296</v>
      </c>
      <c r="I1650" t="s">
        <v>4322</v>
      </c>
      <c r="J1650" t="s">
        <v>4323</v>
      </c>
      <c r="K1650" t="s">
        <v>19505</v>
      </c>
      <c r="L1650">
        <v>3487</v>
      </c>
      <c r="M1650" t="s">
        <v>27</v>
      </c>
      <c r="N1650" t="s">
        <v>4324</v>
      </c>
      <c r="P1650" t="s">
        <v>4321</v>
      </c>
      <c r="Q1650">
        <v>1434</v>
      </c>
      <c r="R1650" t="s">
        <v>96</v>
      </c>
      <c r="S1650" t="s">
        <v>95</v>
      </c>
      <c r="T1650" t="str">
        <f>IF(Transcripts[[#This Row],[List?]]="Y", Transcripts[[#This Row],[RefSeq mRNA ID]]&amp;IF(Transcripts[[#This Row],[Preferred?]]="Y", " (Preferred)", ""), "")</f>
        <v>NM_001220765.2</v>
      </c>
      <c r="V1650" s="43" t="s">
        <v>18511</v>
      </c>
      <c r="W1650" s="43" t="e">
        <f t="array" ref="W1650">INDEX(Table6[#Data], MATCH(1, ISNUMBER(SEARCH(Transcripts[[#This Row],[RefSeq mRNA ID]], Table6['#name])), 0), 1)</f>
        <v>#N/A</v>
      </c>
      <c r="X1650" s="43"/>
      <c r="Y1650" s="43"/>
      <c r="Z1650" t="s">
        <v>3516</v>
      </c>
      <c r="AC1650" t="s">
        <v>3489</v>
      </c>
      <c r="AD1650" t="s">
        <v>27</v>
      </c>
      <c r="AE1650" t="s">
        <v>3516</v>
      </c>
    </row>
    <row r="1651" spans="8:31" hidden="1" x14ac:dyDescent="0.3">
      <c r="H1651" t="s">
        <v>4296</v>
      </c>
      <c r="I1651" t="s">
        <v>4306</v>
      </c>
      <c r="J1651" t="s">
        <v>4307</v>
      </c>
      <c r="K1651" t="s">
        <v>19507</v>
      </c>
      <c r="L1651">
        <v>5928</v>
      </c>
      <c r="M1651" t="s">
        <v>27</v>
      </c>
      <c r="N1651" t="s">
        <v>4308</v>
      </c>
      <c r="Q1651">
        <v>1299</v>
      </c>
      <c r="R1651" t="s">
        <v>96</v>
      </c>
      <c r="S1651" t="s">
        <v>95</v>
      </c>
      <c r="T1651" t="str">
        <f>IF(Transcripts[[#This Row],[List?]]="Y", Transcripts[[#This Row],[RefSeq mRNA ID]]&amp;IF(Transcripts[[#This Row],[Preferred?]]="Y", " (Preferred)", ""), "")</f>
        <v>NM_001220768.2</v>
      </c>
      <c r="V1651" s="43" t="s">
        <v>18511</v>
      </c>
      <c r="W1651" s="43" t="e">
        <f t="array" ref="W1651">INDEX(Table6[#Data], MATCH(1, ISNUMBER(SEARCH(Transcripts[[#This Row],[RefSeq mRNA ID]], Table6['#name])), 0), 1)</f>
        <v>#N/A</v>
      </c>
      <c r="X1651" s="43"/>
      <c r="Y1651" s="43"/>
      <c r="Z1651" t="s">
        <v>3492</v>
      </c>
      <c r="AA1651" t="s">
        <v>3493</v>
      </c>
      <c r="AB1651">
        <v>2427</v>
      </c>
      <c r="AC1651" t="s">
        <v>3489</v>
      </c>
      <c r="AD1651" t="s">
        <v>27</v>
      </c>
      <c r="AE1651" t="s">
        <v>11042</v>
      </c>
    </row>
    <row r="1652" spans="8:31" hidden="1" x14ac:dyDescent="0.3">
      <c r="H1652" t="s">
        <v>4296</v>
      </c>
      <c r="I1652" t="s">
        <v>4331</v>
      </c>
      <c r="J1652" t="s">
        <v>4332</v>
      </c>
      <c r="K1652" t="s">
        <v>19511</v>
      </c>
      <c r="L1652">
        <v>1748</v>
      </c>
      <c r="M1652" t="s">
        <v>27</v>
      </c>
      <c r="N1652" t="s">
        <v>4333</v>
      </c>
      <c r="Q1652">
        <v>1299</v>
      </c>
      <c r="R1652" t="s">
        <v>96</v>
      </c>
      <c r="S1652" t="s">
        <v>95</v>
      </c>
      <c r="T1652" t="str">
        <f>IF(Transcripts[[#This Row],[List?]]="Y", Transcripts[[#This Row],[RefSeq mRNA ID]]&amp;IF(Transcripts[[#This Row],[Preferred?]]="Y", " (Preferred)", ""), "")</f>
        <v>NM_001291838.1</v>
      </c>
      <c r="V1652" s="43" t="s">
        <v>18511</v>
      </c>
      <c r="W1652" s="43" t="e">
        <f t="array" ref="W1652">INDEX(Table6[#Data], MATCH(1, ISNUMBER(SEARCH(Transcripts[[#This Row],[RefSeq mRNA ID]], Table6['#name])), 0), 1)</f>
        <v>#N/A</v>
      </c>
      <c r="X1652" s="43"/>
      <c r="Y1652" s="43"/>
      <c r="Z1652" t="s">
        <v>3496</v>
      </c>
      <c r="AA1652" t="s">
        <v>3497</v>
      </c>
      <c r="AB1652">
        <v>2421</v>
      </c>
      <c r="AC1652" t="s">
        <v>3489</v>
      </c>
      <c r="AD1652" t="s">
        <v>27</v>
      </c>
      <c r="AE1652" t="s">
        <v>11043</v>
      </c>
    </row>
    <row r="1653" spans="8:31" hidden="1" x14ac:dyDescent="0.3">
      <c r="H1653" t="s">
        <v>4296</v>
      </c>
      <c r="I1653" t="s">
        <v>4311</v>
      </c>
      <c r="J1653" t="s">
        <v>4312</v>
      </c>
      <c r="K1653" t="s">
        <v>19509</v>
      </c>
      <c r="L1653">
        <v>5760</v>
      </c>
      <c r="M1653" t="s">
        <v>27</v>
      </c>
      <c r="N1653" t="s">
        <v>4313</v>
      </c>
      <c r="P1653" t="s">
        <v>4314</v>
      </c>
      <c r="Q1653">
        <v>1131</v>
      </c>
      <c r="R1653" t="s">
        <v>96</v>
      </c>
      <c r="S1653" t="s">
        <v>95</v>
      </c>
      <c r="T1653" t="str">
        <f>IF(Transcripts[[#This Row],[List?]]="Y", Transcripts[[#This Row],[RefSeq mRNA ID]]&amp;IF(Transcripts[[#This Row],[Preferred?]]="Y", " (Preferred)", ""), "")</f>
        <v>NM_001220771.2</v>
      </c>
      <c r="V1653" s="43" t="s">
        <v>18511</v>
      </c>
      <c r="W1653" s="43" t="e">
        <f t="array" ref="W1653">INDEX(Table6[#Data], MATCH(1, ISNUMBER(SEARCH(Transcripts[[#This Row],[RefSeq mRNA ID]], Table6['#name])), 0), 1)</f>
        <v>#N/A</v>
      </c>
      <c r="X1653" s="43"/>
      <c r="Y1653" s="43"/>
      <c r="Z1653" t="s">
        <v>3506</v>
      </c>
      <c r="AA1653" t="s">
        <v>3507</v>
      </c>
      <c r="AB1653">
        <v>2085</v>
      </c>
      <c r="AC1653" t="s">
        <v>3489</v>
      </c>
      <c r="AD1653" t="s">
        <v>27</v>
      </c>
      <c r="AE1653" t="s">
        <v>11044</v>
      </c>
    </row>
    <row r="1654" spans="8:31" hidden="1" x14ac:dyDescent="0.3">
      <c r="H1654" t="s">
        <v>4296</v>
      </c>
      <c r="I1654" t="s">
        <v>4315</v>
      </c>
      <c r="J1654" t="s">
        <v>4316</v>
      </c>
      <c r="L1654">
        <v>5499</v>
      </c>
      <c r="M1654" t="s">
        <v>27</v>
      </c>
      <c r="N1654" t="s">
        <v>4317</v>
      </c>
      <c r="Q1654">
        <v>870</v>
      </c>
      <c r="R1654" t="s">
        <v>96</v>
      </c>
      <c r="S1654" t="s">
        <v>96</v>
      </c>
      <c r="T1654" t="str">
        <f>IF(Transcripts[[#This Row],[List?]]="Y", Transcripts[[#This Row],[RefSeq mRNA ID]]&amp;IF(Transcripts[[#This Row],[Preferred?]]="Y", " (Preferred)", ""), "")</f>
        <v/>
      </c>
      <c r="V1654" s="43" t="s">
        <v>18511</v>
      </c>
      <c r="W1654" s="43" t="e">
        <f t="array" ref="W1654">INDEX(Table6[#Data], MATCH(1, ISNUMBER(SEARCH(Transcripts[[#This Row],[RefSeq mRNA ID]], Table6['#name])), 0), 1)</f>
        <v>#N/A</v>
      </c>
      <c r="X1654" s="43"/>
      <c r="Y1654" s="43"/>
      <c r="Z1654" t="s">
        <v>400</v>
      </c>
      <c r="AA1654" t="s">
        <v>401</v>
      </c>
      <c r="AB1654">
        <v>6858</v>
      </c>
      <c r="AC1654" t="s">
        <v>393</v>
      </c>
      <c r="AD1654" t="s">
        <v>27</v>
      </c>
      <c r="AE1654" t="s">
        <v>11045</v>
      </c>
    </row>
    <row r="1655" spans="8:31" hidden="1" x14ac:dyDescent="0.3">
      <c r="H1655" t="s">
        <v>4296</v>
      </c>
      <c r="I1655" t="s">
        <v>4325</v>
      </c>
      <c r="J1655" t="s">
        <v>4326</v>
      </c>
      <c r="K1655" t="s">
        <v>19516</v>
      </c>
      <c r="L1655">
        <v>3485</v>
      </c>
      <c r="M1655" t="s">
        <v>27</v>
      </c>
      <c r="N1655" t="s">
        <v>4327</v>
      </c>
      <c r="Q1655">
        <v>681</v>
      </c>
      <c r="R1655" t="s">
        <v>96</v>
      </c>
      <c r="S1655" t="s">
        <v>95</v>
      </c>
      <c r="T1655" t="str">
        <f>IF(Transcripts[[#This Row],[List?]]="Y", Transcripts[[#This Row],[RefSeq mRNA ID]]&amp;IF(Transcripts[[#This Row],[Preferred?]]="Y", " (Preferred)", ""), "")</f>
        <v>NM_001291843.1</v>
      </c>
      <c r="V1655" s="43" t="s">
        <v>18511</v>
      </c>
      <c r="W1655" s="43" t="e">
        <f t="array" ref="W1655">INDEX(Table6[#Data], MATCH(1, ISNUMBER(SEARCH(Transcripts[[#This Row],[RefSeq mRNA ID]], Table6['#name])), 0), 1)</f>
        <v>#N/A</v>
      </c>
      <c r="X1655" s="43"/>
      <c r="Y1655" s="43"/>
      <c r="Z1655" t="s">
        <v>404</v>
      </c>
      <c r="AA1655" t="s">
        <v>405</v>
      </c>
      <c r="AB1655">
        <v>6207</v>
      </c>
      <c r="AC1655" t="s">
        <v>393</v>
      </c>
      <c r="AD1655" t="s">
        <v>27</v>
      </c>
      <c r="AE1655" t="s">
        <v>11046</v>
      </c>
    </row>
    <row r="1656" spans="8:31" hidden="1" x14ac:dyDescent="0.3">
      <c r="H1656" t="s">
        <v>4296</v>
      </c>
      <c r="I1656" t="s">
        <v>4328</v>
      </c>
      <c r="J1656" t="s">
        <v>4329</v>
      </c>
      <c r="K1656" t="s">
        <v>19518</v>
      </c>
      <c r="L1656">
        <v>1808</v>
      </c>
      <c r="M1656" t="s">
        <v>27</v>
      </c>
      <c r="N1656" t="s">
        <v>4330</v>
      </c>
      <c r="Q1656">
        <v>525</v>
      </c>
      <c r="R1656" t="s">
        <v>96</v>
      </c>
      <c r="S1656" t="s">
        <v>95</v>
      </c>
      <c r="T1656" t="str">
        <f>IF(Transcripts[[#This Row],[List?]]="Y", Transcripts[[#This Row],[RefSeq mRNA ID]]&amp;IF(Transcripts[[#This Row],[Preferred?]]="Y", " (Preferred)", ""), "")</f>
        <v>NM_001291845.1</v>
      </c>
      <c r="V1656" s="43" t="s">
        <v>18511</v>
      </c>
      <c r="W1656" s="43" t="e">
        <f t="array" ref="W1656">INDEX(Table6[#Data], MATCH(1, ISNUMBER(SEARCH(Transcripts[[#This Row],[RefSeq mRNA ID]], Table6['#name])), 0), 1)</f>
        <v>#N/A</v>
      </c>
      <c r="X1656" s="43"/>
      <c r="Y1656" s="43"/>
      <c r="Z1656" t="s">
        <v>417</v>
      </c>
      <c r="AA1656" t="s">
        <v>418</v>
      </c>
      <c r="AB1656">
        <v>368</v>
      </c>
      <c r="AC1656" t="s">
        <v>393</v>
      </c>
      <c r="AD1656" t="s">
        <v>27</v>
      </c>
      <c r="AE1656" t="s">
        <v>11047</v>
      </c>
    </row>
    <row r="1657" spans="8:31" hidden="1" x14ac:dyDescent="0.3">
      <c r="H1657" t="s">
        <v>4296</v>
      </c>
      <c r="I1657" t="s">
        <v>4334</v>
      </c>
      <c r="J1657" t="s">
        <v>4335</v>
      </c>
      <c r="L1657">
        <v>201</v>
      </c>
      <c r="M1657" t="s">
        <v>27</v>
      </c>
      <c r="N1657" t="s">
        <v>4336</v>
      </c>
      <c r="Q1657">
        <v>201</v>
      </c>
      <c r="R1657" t="s">
        <v>96</v>
      </c>
      <c r="S1657" t="s">
        <v>96</v>
      </c>
      <c r="T1657" t="str">
        <f>IF(Transcripts[[#This Row],[List?]]="Y", Transcripts[[#This Row],[RefSeq mRNA ID]]&amp;IF(Transcripts[[#This Row],[Preferred?]]="Y", " (Preferred)", ""), "")</f>
        <v/>
      </c>
      <c r="V1657" s="43" t="s">
        <v>18511</v>
      </c>
      <c r="W1657" s="43" t="e">
        <f t="array" ref="W1657">INDEX(Table6[#Data], MATCH(1, ISNUMBER(SEARCH(Transcripts[[#This Row],[RefSeq mRNA ID]], Table6['#name])), 0), 1)</f>
        <v>#N/A</v>
      </c>
      <c r="X1657" s="43"/>
      <c r="Y1657" s="43"/>
      <c r="Z1657" t="s">
        <v>408</v>
      </c>
      <c r="AA1657" t="s">
        <v>409</v>
      </c>
      <c r="AB1657">
        <v>5709</v>
      </c>
      <c r="AC1657" t="s">
        <v>393</v>
      </c>
      <c r="AD1657" t="s">
        <v>27</v>
      </c>
      <c r="AE1657" t="s">
        <v>11048</v>
      </c>
    </row>
    <row r="1658" spans="8:31" hidden="1" x14ac:dyDescent="0.3">
      <c r="H1658" t="s">
        <v>4296</v>
      </c>
      <c r="I1658" t="s">
        <v>20376</v>
      </c>
      <c r="J1658" t="s">
        <v>20377</v>
      </c>
      <c r="K1658" t="s">
        <v>19514</v>
      </c>
      <c r="R1658" t="s">
        <v>96</v>
      </c>
      <c r="S1658" t="s">
        <v>95</v>
      </c>
      <c r="T1658" t="str">
        <f>IF(Transcripts[[#This Row],[List?]]="Y", Transcripts[[#This Row],[RefSeq mRNA ID]]&amp;IF(Transcripts[[#This Row],[Preferred?]]="Y", " (Preferred)", ""), "")</f>
        <v>NM_001291841.1</v>
      </c>
      <c r="V1658" s="43"/>
      <c r="W1658" s="43" t="e">
        <f t="array" ref="W1658">INDEX(Table6[#Data], MATCH(1, ISNUMBER(SEARCH(Transcripts[[#This Row],[RefSeq mRNA ID]], Table6['#name])), 0), 1)</f>
        <v>#N/A</v>
      </c>
      <c r="X1658" s="43"/>
      <c r="Y1658" s="43"/>
      <c r="Z1658" t="s">
        <v>420</v>
      </c>
      <c r="AC1658" t="s">
        <v>393</v>
      </c>
      <c r="AD1658" t="s">
        <v>27</v>
      </c>
      <c r="AE1658" t="s">
        <v>420</v>
      </c>
    </row>
    <row r="1659" spans="8:31" hidden="1" x14ac:dyDescent="0.3">
      <c r="H1659" t="s">
        <v>4296</v>
      </c>
      <c r="I1659" t="s">
        <v>4297</v>
      </c>
      <c r="J1659" t="s">
        <v>20378</v>
      </c>
      <c r="K1659" t="s">
        <v>19520</v>
      </c>
      <c r="L1659">
        <v>711</v>
      </c>
      <c r="M1659" t="s">
        <v>193</v>
      </c>
      <c r="N1659" t="s">
        <v>4298</v>
      </c>
      <c r="P1659" t="s">
        <v>98</v>
      </c>
      <c r="Q1659">
        <v>0</v>
      </c>
      <c r="R1659" t="s">
        <v>96</v>
      </c>
      <c r="S1659" t="s">
        <v>95</v>
      </c>
      <c r="T1659" t="str">
        <f>IF(Transcripts[[#This Row],[List?]]="Y", Transcripts[[#This Row],[RefSeq mRNA ID]]&amp;IF(Transcripts[[#This Row],[Preferred?]]="Y", " (Preferred)", ""), "")</f>
        <v>NM_001291847.1</v>
      </c>
      <c r="V1659" s="43" t="s">
        <v>18511</v>
      </c>
      <c r="W1659" s="43" t="e">
        <f t="array" ref="W1659">INDEX(Table6[#Data], MATCH(1, ISNUMBER(SEARCH(Transcripts[[#This Row],[RefSeq mRNA ID]], Table6['#name])), 0), 1)</f>
        <v>#N/A</v>
      </c>
      <c r="X1659" s="43"/>
      <c r="Y1659" s="43"/>
      <c r="Z1659" t="s">
        <v>411</v>
      </c>
      <c r="AA1659" t="s">
        <v>412</v>
      </c>
      <c r="AB1659">
        <v>3547</v>
      </c>
      <c r="AC1659" t="s">
        <v>393</v>
      </c>
      <c r="AD1659" t="s">
        <v>27</v>
      </c>
      <c r="AE1659" t="s">
        <v>11049</v>
      </c>
    </row>
    <row r="1660" spans="8:31" hidden="1" x14ac:dyDescent="0.3">
      <c r="H1660" t="s">
        <v>4296</v>
      </c>
      <c r="I1660" t="s">
        <v>4299</v>
      </c>
      <c r="L1660">
        <v>638</v>
      </c>
      <c r="M1660" t="s">
        <v>193</v>
      </c>
      <c r="N1660" t="s">
        <v>4300</v>
      </c>
      <c r="P1660" t="s">
        <v>98</v>
      </c>
      <c r="Q1660">
        <v>0</v>
      </c>
      <c r="R1660" t="s">
        <v>96</v>
      </c>
      <c r="S1660" t="s">
        <v>96</v>
      </c>
      <c r="T1660" t="str">
        <f>IF(Transcripts[[#This Row],[List?]]="Y", Transcripts[[#This Row],[RefSeq mRNA ID]]&amp;IF(Transcripts[[#This Row],[Preferred?]]="Y", " (Preferred)", ""), "")</f>
        <v/>
      </c>
      <c r="V1660" s="43" t="s">
        <v>18511</v>
      </c>
      <c r="W1660" s="43" t="e">
        <f t="array" ref="W1660">INDEX(Table6[#Data], MATCH(1, ISNUMBER(SEARCH(Transcripts[[#This Row],[RefSeq mRNA ID]], Table6['#name])), 0), 1)</f>
        <v>#N/A</v>
      </c>
      <c r="X1660" s="43"/>
      <c r="Y1660" s="43"/>
      <c r="Z1660" t="s">
        <v>394</v>
      </c>
      <c r="AA1660" t="s">
        <v>395</v>
      </c>
      <c r="AB1660">
        <v>434</v>
      </c>
      <c r="AC1660" t="s">
        <v>393</v>
      </c>
      <c r="AD1660" t="s">
        <v>27</v>
      </c>
      <c r="AE1660" t="s">
        <v>11050</v>
      </c>
    </row>
    <row r="1661" spans="8:31" hidden="1" x14ac:dyDescent="0.3">
      <c r="H1661" t="s">
        <v>4296</v>
      </c>
      <c r="I1661" t="s">
        <v>4301</v>
      </c>
      <c r="L1661">
        <v>584</v>
      </c>
      <c r="M1661" t="s">
        <v>193</v>
      </c>
      <c r="N1661" t="s">
        <v>4302</v>
      </c>
      <c r="P1661" t="s">
        <v>98</v>
      </c>
      <c r="Q1661">
        <v>0</v>
      </c>
      <c r="R1661" t="s">
        <v>96</v>
      </c>
      <c r="S1661" t="s">
        <v>96</v>
      </c>
      <c r="T1661" t="str">
        <f>IF(Transcripts[[#This Row],[List?]]="Y", Transcripts[[#This Row],[RefSeq mRNA ID]]&amp;IF(Transcripts[[#This Row],[Preferred?]]="Y", " (Preferred)", ""), "")</f>
        <v/>
      </c>
      <c r="V1661" s="43" t="s">
        <v>18511</v>
      </c>
      <c r="W1661" s="43" t="e">
        <f t="array" ref="W1661">INDEX(Table6[#Data], MATCH(1, ISNUMBER(SEARCH(Transcripts[[#This Row],[RefSeq mRNA ID]], Table6['#name])), 0), 1)</f>
        <v>#N/A</v>
      </c>
      <c r="X1661" s="43"/>
      <c r="Y1661" s="43"/>
      <c r="Z1661" t="s">
        <v>397</v>
      </c>
      <c r="AA1661" t="s">
        <v>398</v>
      </c>
      <c r="AB1661">
        <v>566</v>
      </c>
      <c r="AC1661" t="s">
        <v>393</v>
      </c>
      <c r="AD1661" t="s">
        <v>27</v>
      </c>
      <c r="AE1661" t="s">
        <v>11051</v>
      </c>
    </row>
    <row r="1662" spans="8:31" hidden="1" x14ac:dyDescent="0.3">
      <c r="H1662" t="s">
        <v>4296</v>
      </c>
      <c r="I1662" t="s">
        <v>4337</v>
      </c>
      <c r="L1662">
        <v>1779</v>
      </c>
      <c r="M1662" t="s">
        <v>210</v>
      </c>
      <c r="N1662" t="s">
        <v>4338</v>
      </c>
      <c r="P1662" t="s">
        <v>98</v>
      </c>
      <c r="Q1662">
        <v>0</v>
      </c>
      <c r="R1662" t="s">
        <v>96</v>
      </c>
      <c r="S1662" t="s">
        <v>96</v>
      </c>
      <c r="T1662" t="str">
        <f>IF(Transcripts[[#This Row],[List?]]="Y", Transcripts[[#This Row],[RefSeq mRNA ID]]&amp;IF(Transcripts[[#This Row],[Preferred?]]="Y", " (Preferred)", ""), "")</f>
        <v/>
      </c>
      <c r="V1662" s="43" t="s">
        <v>18511</v>
      </c>
      <c r="W1662" s="43" t="e">
        <f t="array" ref="W1662">INDEX(Table6[#Data], MATCH(1, ISNUMBER(SEARCH(Transcripts[[#This Row],[RefSeq mRNA ID]], Table6['#name])), 0), 1)</f>
        <v>#N/A</v>
      </c>
      <c r="X1662" s="43"/>
      <c r="Y1662" s="43"/>
      <c r="Z1662" t="s">
        <v>414</v>
      </c>
      <c r="AA1662" t="s">
        <v>415</v>
      </c>
      <c r="AB1662">
        <v>1842</v>
      </c>
      <c r="AC1662" t="s">
        <v>393</v>
      </c>
      <c r="AD1662" t="s">
        <v>27</v>
      </c>
      <c r="AE1662" t="s">
        <v>11052</v>
      </c>
    </row>
    <row r="1663" spans="8:31" hidden="1" x14ac:dyDescent="0.3">
      <c r="H1663" t="s">
        <v>4296</v>
      </c>
      <c r="I1663" t="s">
        <v>4339</v>
      </c>
      <c r="L1663">
        <v>1122</v>
      </c>
      <c r="M1663" t="s">
        <v>210</v>
      </c>
      <c r="N1663" t="s">
        <v>4340</v>
      </c>
      <c r="P1663" t="s">
        <v>98</v>
      </c>
      <c r="Q1663">
        <v>0</v>
      </c>
      <c r="R1663" t="s">
        <v>96</v>
      </c>
      <c r="S1663" t="s">
        <v>96</v>
      </c>
      <c r="T1663" t="str">
        <f>IF(Transcripts[[#This Row],[List?]]="Y", Transcripts[[#This Row],[RefSeq mRNA ID]]&amp;IF(Transcripts[[#This Row],[Preferred?]]="Y", " (Preferred)", ""), "")</f>
        <v/>
      </c>
      <c r="V1663" s="43" t="s">
        <v>18511</v>
      </c>
      <c r="W1663" s="43" t="e">
        <f t="array" ref="W1663">INDEX(Table6[#Data], MATCH(1, ISNUMBER(SEARCH(Transcripts[[#This Row],[RefSeq mRNA ID]], Table6['#name])), 0), 1)</f>
        <v>#N/A</v>
      </c>
      <c r="X1663" s="43"/>
      <c r="Y1663" s="43"/>
      <c r="Z1663" t="s">
        <v>4467</v>
      </c>
      <c r="AA1663" t="s">
        <v>4468</v>
      </c>
      <c r="AB1663">
        <v>3465</v>
      </c>
      <c r="AC1663" t="s">
        <v>124</v>
      </c>
      <c r="AD1663" t="s">
        <v>27</v>
      </c>
      <c r="AE1663" t="s">
        <v>11053</v>
      </c>
    </row>
    <row r="1664" spans="8:31" hidden="1" x14ac:dyDescent="0.3">
      <c r="H1664" t="s">
        <v>4341</v>
      </c>
      <c r="I1664" t="s">
        <v>4347</v>
      </c>
      <c r="J1664" t="s">
        <v>4348</v>
      </c>
      <c r="K1664" t="s">
        <v>19532</v>
      </c>
      <c r="L1664">
        <v>2437</v>
      </c>
      <c r="M1664" t="s">
        <v>27</v>
      </c>
      <c r="N1664" t="s">
        <v>4349</v>
      </c>
      <c r="P1664" t="s">
        <v>4350</v>
      </c>
      <c r="Q1664">
        <v>1530</v>
      </c>
      <c r="R1664" t="s">
        <v>95</v>
      </c>
      <c r="S1664" t="s">
        <v>95</v>
      </c>
      <c r="T1664" t="str">
        <f>IF(Transcripts[[#This Row],[List?]]="Y", Transcripts[[#This Row],[RefSeq mRNA ID]]&amp;IF(Transcripts[[#This Row],[Preferred?]]="Y", " (Preferred)", ""), "")</f>
        <v>NM_012481.4 (Preferred)</v>
      </c>
      <c r="V1664" s="43" t="s">
        <v>18512</v>
      </c>
      <c r="W1664" s="43" t="e">
        <f t="array" ref="W1664">INDEX(Table6[#Data], MATCH(1, ISNUMBER(SEARCH(Transcripts[[#This Row],[RefSeq mRNA ID]], Table6['#name])), 0), 1)</f>
        <v>#N/A</v>
      </c>
      <c r="X1664" s="43"/>
      <c r="Y1664" s="43"/>
      <c r="Z1664" t="s">
        <v>4465</v>
      </c>
      <c r="AC1664" t="s">
        <v>124</v>
      </c>
      <c r="AD1664" t="s">
        <v>27</v>
      </c>
      <c r="AE1664" t="s">
        <v>4465</v>
      </c>
    </row>
    <row r="1665" spans="8:31" hidden="1" x14ac:dyDescent="0.3">
      <c r="H1665" t="s">
        <v>4341</v>
      </c>
      <c r="I1665" t="s">
        <v>4351</v>
      </c>
      <c r="J1665" t="s">
        <v>4352</v>
      </c>
      <c r="K1665" t="s">
        <v>19522</v>
      </c>
      <c r="L1665">
        <v>1996</v>
      </c>
      <c r="M1665" t="s">
        <v>27</v>
      </c>
      <c r="N1665" t="s">
        <v>4353</v>
      </c>
      <c r="P1665" t="s">
        <v>4354</v>
      </c>
      <c r="Q1665">
        <v>1428</v>
      </c>
      <c r="R1665" t="s">
        <v>96</v>
      </c>
      <c r="S1665" t="s">
        <v>95</v>
      </c>
      <c r="T1665" t="str">
        <f>IF(Transcripts[[#This Row],[List?]]="Y", Transcripts[[#This Row],[RefSeq mRNA ID]]&amp;IF(Transcripts[[#This Row],[Preferred?]]="Y", " (Preferred)", ""), "")</f>
        <v>NM_001257408.1</v>
      </c>
      <c r="V1665" s="43" t="s">
        <v>18512</v>
      </c>
      <c r="W1665" s="43" t="e">
        <f t="array" ref="W1665">INDEX(Table6[#Data], MATCH(1, ISNUMBER(SEARCH(Transcripts[[#This Row],[RefSeq mRNA ID]], Table6['#name])), 0), 1)</f>
        <v>#N/A</v>
      </c>
      <c r="X1665" s="43"/>
      <c r="Y1665" s="43"/>
      <c r="Z1665" t="s">
        <v>4457</v>
      </c>
      <c r="AC1665" t="s">
        <v>124</v>
      </c>
      <c r="AD1665" t="s">
        <v>27</v>
      </c>
      <c r="AE1665" t="s">
        <v>4457</v>
      </c>
    </row>
    <row r="1666" spans="8:31" hidden="1" x14ac:dyDescent="0.3">
      <c r="H1666" t="s">
        <v>4341</v>
      </c>
      <c r="I1666" t="s">
        <v>4381</v>
      </c>
      <c r="J1666" t="s">
        <v>4382</v>
      </c>
      <c r="K1666" t="s">
        <v>19534</v>
      </c>
      <c r="L1666">
        <v>1413</v>
      </c>
      <c r="M1666" t="s">
        <v>27</v>
      </c>
      <c r="N1666" t="s">
        <v>4383</v>
      </c>
      <c r="P1666" t="s">
        <v>4384</v>
      </c>
      <c r="Q1666">
        <v>1413</v>
      </c>
      <c r="R1666" t="s">
        <v>96</v>
      </c>
      <c r="S1666" t="s">
        <v>95</v>
      </c>
      <c r="T1666" t="str">
        <f>IF(Transcripts[[#This Row],[List?]]="Y", Transcripts[[#This Row],[RefSeq mRNA ID]]&amp;IF(Transcripts[[#This Row],[Preferred?]]="Y", " (Preferred)", ""), "")</f>
        <v>NM_183229.2</v>
      </c>
      <c r="V1666" s="43" t="s">
        <v>18512</v>
      </c>
      <c r="W1666" s="43" t="e">
        <f t="array" ref="W1666">INDEX(Table6[#Data], MATCH(1, ISNUMBER(SEARCH(Transcripts[[#This Row],[RefSeq mRNA ID]], Table6['#name])), 0), 1)</f>
        <v>#N/A</v>
      </c>
      <c r="X1666" s="43"/>
      <c r="Y1666" s="43"/>
      <c r="Z1666" t="s">
        <v>4461</v>
      </c>
      <c r="AC1666" t="s">
        <v>124</v>
      </c>
      <c r="AD1666" t="s">
        <v>27</v>
      </c>
      <c r="AE1666" t="s">
        <v>4461</v>
      </c>
    </row>
    <row r="1667" spans="8:31" hidden="1" x14ac:dyDescent="0.3">
      <c r="H1667" t="s">
        <v>4341</v>
      </c>
      <c r="I1667" t="s">
        <v>4385</v>
      </c>
      <c r="J1667" t="s">
        <v>4386</v>
      </c>
      <c r="K1667" t="s">
        <v>19535</v>
      </c>
      <c r="L1667">
        <v>1413</v>
      </c>
      <c r="M1667" t="s">
        <v>27</v>
      </c>
      <c r="N1667" t="s">
        <v>4387</v>
      </c>
      <c r="P1667" t="s">
        <v>4388</v>
      </c>
      <c r="Q1667">
        <v>1413</v>
      </c>
      <c r="R1667" t="s">
        <v>96</v>
      </c>
      <c r="S1667" t="s">
        <v>95</v>
      </c>
      <c r="T1667" t="str">
        <f>IF(Transcripts[[#This Row],[List?]]="Y", Transcripts[[#This Row],[RefSeq mRNA ID]]&amp;IF(Transcripts[[#This Row],[Preferred?]]="Y", " (Preferred)", ""), "")</f>
        <v>NM_183230.2</v>
      </c>
      <c r="V1667" s="43" t="s">
        <v>18512</v>
      </c>
      <c r="W1667" s="43" t="e">
        <f t="array" ref="W1667">INDEX(Table6[#Data], MATCH(1, ISNUMBER(SEARCH(Transcripts[[#This Row],[RefSeq mRNA ID]], Table6['#name])), 0), 1)</f>
        <v>#N/A</v>
      </c>
      <c r="X1667" s="43"/>
      <c r="Y1667" s="43"/>
      <c r="Z1667" t="s">
        <v>4459</v>
      </c>
      <c r="AC1667" t="s">
        <v>124</v>
      </c>
      <c r="AD1667" t="s">
        <v>27</v>
      </c>
      <c r="AE1667" t="s">
        <v>4459</v>
      </c>
    </row>
    <row r="1668" spans="8:31" hidden="1" x14ac:dyDescent="0.3">
      <c r="H1668" t="s">
        <v>4341</v>
      </c>
      <c r="I1668" t="s">
        <v>4389</v>
      </c>
      <c r="J1668" t="s">
        <v>4390</v>
      </c>
      <c r="K1668" t="s">
        <v>19533</v>
      </c>
      <c r="L1668">
        <v>1362</v>
      </c>
      <c r="M1668" t="s">
        <v>27</v>
      </c>
      <c r="N1668" t="s">
        <v>4391</v>
      </c>
      <c r="P1668" t="s">
        <v>4392</v>
      </c>
      <c r="Q1668">
        <v>1362</v>
      </c>
      <c r="R1668" t="s">
        <v>96</v>
      </c>
      <c r="S1668" t="s">
        <v>95</v>
      </c>
      <c r="T1668" t="str">
        <f>IF(Transcripts[[#This Row],[List?]]="Y", Transcripts[[#This Row],[RefSeq mRNA ID]]&amp;IF(Transcripts[[#This Row],[Preferred?]]="Y", " (Preferred)", ""), "")</f>
        <v>NM_183228.2</v>
      </c>
      <c r="V1668" s="43" t="s">
        <v>18512</v>
      </c>
      <c r="W1668" s="43" t="e">
        <f t="array" ref="W1668">INDEX(Table6[#Data], MATCH(1, ISNUMBER(SEARCH(Transcripts[[#This Row],[RefSeq mRNA ID]], Table6['#name])), 0), 1)</f>
        <v>#N/A</v>
      </c>
      <c r="X1668" s="43"/>
      <c r="Y1668" s="43"/>
      <c r="Z1668" t="s">
        <v>4463</v>
      </c>
      <c r="AC1668" t="s">
        <v>124</v>
      </c>
      <c r="AD1668" t="s">
        <v>27</v>
      </c>
      <c r="AE1668" t="s">
        <v>4463</v>
      </c>
    </row>
    <row r="1669" spans="8:31" hidden="1" x14ac:dyDescent="0.3">
      <c r="H1669" t="s">
        <v>4341</v>
      </c>
      <c r="I1669" t="s">
        <v>4355</v>
      </c>
      <c r="J1669" t="s">
        <v>4356</v>
      </c>
      <c r="K1669" t="s">
        <v>19523</v>
      </c>
      <c r="L1669">
        <v>1879</v>
      </c>
      <c r="M1669" t="s">
        <v>27</v>
      </c>
      <c r="N1669" t="s">
        <v>4357</v>
      </c>
      <c r="P1669" t="s">
        <v>4358</v>
      </c>
      <c r="Q1669">
        <v>1311</v>
      </c>
      <c r="R1669" t="s">
        <v>96</v>
      </c>
      <c r="S1669" t="s">
        <v>95</v>
      </c>
      <c r="T1669" t="str">
        <f>IF(Transcripts[[#This Row],[List?]]="Y", Transcripts[[#This Row],[RefSeq mRNA ID]]&amp;IF(Transcripts[[#This Row],[Preferred?]]="Y", " (Preferred)", ""), "")</f>
        <v>NM_001257409.1</v>
      </c>
      <c r="V1669" s="43" t="s">
        <v>18512</v>
      </c>
      <c r="W1669" s="43" t="e">
        <f t="array" ref="W1669">INDEX(Table6[#Data], MATCH(1, ISNUMBER(SEARCH(Transcripts[[#This Row],[RefSeq mRNA ID]], Table6['#name])), 0), 1)</f>
        <v>#N/A</v>
      </c>
      <c r="X1669" s="43"/>
      <c r="Y1669" s="43"/>
      <c r="Z1669" t="s">
        <v>3295</v>
      </c>
      <c r="AA1669" t="s">
        <v>3296</v>
      </c>
      <c r="AB1669">
        <v>621</v>
      </c>
      <c r="AC1669" t="s">
        <v>3292</v>
      </c>
      <c r="AD1669" t="s">
        <v>27</v>
      </c>
      <c r="AE1669" t="s">
        <v>11054</v>
      </c>
    </row>
    <row r="1670" spans="8:31" hidden="1" x14ac:dyDescent="0.3">
      <c r="H1670" t="s">
        <v>4341</v>
      </c>
      <c r="I1670" t="s">
        <v>4393</v>
      </c>
      <c r="J1670" t="s">
        <v>4394</v>
      </c>
      <c r="K1670" t="s">
        <v>19537</v>
      </c>
      <c r="L1670">
        <v>1296</v>
      </c>
      <c r="M1670" t="s">
        <v>27</v>
      </c>
      <c r="N1670" t="s">
        <v>4395</v>
      </c>
      <c r="P1670" t="s">
        <v>4396</v>
      </c>
      <c r="Q1670">
        <v>1296</v>
      </c>
      <c r="R1670" t="s">
        <v>96</v>
      </c>
      <c r="S1670" t="s">
        <v>95</v>
      </c>
      <c r="T1670" t="str">
        <f>IF(Transcripts[[#This Row],[List?]]="Y", Transcripts[[#This Row],[RefSeq mRNA ID]]&amp;IF(Transcripts[[#This Row],[Preferred?]]="Y", " (Preferred)", ""), "")</f>
        <v>NM_183232.2</v>
      </c>
      <c r="V1670" s="43" t="s">
        <v>18512</v>
      </c>
      <c r="W1670" s="43" t="e">
        <f t="array" ref="W1670">INDEX(Table6[#Data], MATCH(1, ISNUMBER(SEARCH(Transcripts[[#This Row],[RefSeq mRNA ID]], Table6['#name])), 0), 1)</f>
        <v>#N/A</v>
      </c>
      <c r="X1670" s="43"/>
      <c r="Y1670" s="43"/>
      <c r="Z1670" t="s">
        <v>3293</v>
      </c>
      <c r="AC1670" t="s">
        <v>3292</v>
      </c>
      <c r="AD1670" t="s">
        <v>27</v>
      </c>
      <c r="AE1670" t="s">
        <v>3293</v>
      </c>
    </row>
    <row r="1671" spans="8:31" hidden="1" x14ac:dyDescent="0.3">
      <c r="H1671" t="s">
        <v>4341</v>
      </c>
      <c r="I1671" t="s">
        <v>4359</v>
      </c>
      <c r="J1671" t="s">
        <v>4360</v>
      </c>
      <c r="K1671" t="s">
        <v>19524</v>
      </c>
      <c r="L1671">
        <v>1837</v>
      </c>
      <c r="M1671" t="s">
        <v>27</v>
      </c>
      <c r="N1671" t="s">
        <v>4361</v>
      </c>
      <c r="P1671" t="s">
        <v>4362</v>
      </c>
      <c r="Q1671">
        <v>1269</v>
      </c>
      <c r="R1671" t="s">
        <v>96</v>
      </c>
      <c r="S1671" t="s">
        <v>95</v>
      </c>
      <c r="T1671" t="str">
        <f>IF(Transcripts[[#This Row],[List?]]="Y", Transcripts[[#This Row],[RefSeq mRNA ID]]&amp;IF(Transcripts[[#This Row],[Preferred?]]="Y", " (Preferred)", ""), "")</f>
        <v>NM_001257410.1</v>
      </c>
      <c r="V1671" s="43" t="s">
        <v>18512</v>
      </c>
      <c r="W1671" s="43" t="e">
        <f t="array" ref="W1671">INDEX(Table6[#Data], MATCH(1, ISNUMBER(SEARCH(Transcripts[[#This Row],[RefSeq mRNA ID]], Table6['#name])), 0), 1)</f>
        <v>#N/A</v>
      </c>
      <c r="X1671" s="43"/>
      <c r="Y1671" s="43"/>
      <c r="Z1671" t="s">
        <v>6140</v>
      </c>
      <c r="AA1671" t="s">
        <v>6141</v>
      </c>
      <c r="AB1671">
        <v>1686</v>
      </c>
      <c r="AC1671" t="s">
        <v>6118</v>
      </c>
      <c r="AD1671" t="s">
        <v>27</v>
      </c>
      <c r="AE1671" t="s">
        <v>11055</v>
      </c>
    </row>
    <row r="1672" spans="8:31" hidden="1" x14ac:dyDescent="0.3">
      <c r="H1672" t="s">
        <v>4341</v>
      </c>
      <c r="I1672" t="s">
        <v>4397</v>
      </c>
      <c r="J1672" t="s">
        <v>4398</v>
      </c>
      <c r="K1672" t="s">
        <v>19536</v>
      </c>
      <c r="L1672">
        <v>1246</v>
      </c>
      <c r="M1672" t="s">
        <v>27</v>
      </c>
      <c r="N1672" t="s">
        <v>4399</v>
      </c>
      <c r="P1672" t="s">
        <v>4400</v>
      </c>
      <c r="Q1672">
        <v>1245</v>
      </c>
      <c r="R1672" t="s">
        <v>96</v>
      </c>
      <c r="S1672" t="s">
        <v>95</v>
      </c>
      <c r="T1672" t="str">
        <f>IF(Transcripts[[#This Row],[List?]]="Y", Transcripts[[#This Row],[RefSeq mRNA ID]]&amp;IF(Transcripts[[#This Row],[Preferred?]]="Y", " (Preferred)", ""), "")</f>
        <v>NM_183231.2</v>
      </c>
      <c r="V1672" s="43" t="s">
        <v>18512</v>
      </c>
      <c r="W1672" s="43" t="e">
        <f t="array" ref="W1672">INDEX(Table6[#Data], MATCH(1, ISNUMBER(SEARCH(Transcripts[[#This Row],[RefSeq mRNA ID]], Table6['#name])), 0), 1)</f>
        <v>#N/A</v>
      </c>
      <c r="X1672" s="43"/>
      <c r="Y1672" s="43"/>
      <c r="Z1672" t="s">
        <v>6128</v>
      </c>
      <c r="AC1672" t="s">
        <v>6118</v>
      </c>
      <c r="AD1672" t="s">
        <v>27</v>
      </c>
      <c r="AE1672" t="s">
        <v>6128</v>
      </c>
    </row>
    <row r="1673" spans="8:31" hidden="1" x14ac:dyDescent="0.3">
      <c r="H1673" t="s">
        <v>4341</v>
      </c>
      <c r="I1673" t="s">
        <v>4363</v>
      </c>
      <c r="J1673" t="s">
        <v>4364</v>
      </c>
      <c r="K1673" t="s">
        <v>19528</v>
      </c>
      <c r="L1673">
        <v>1696</v>
      </c>
      <c r="M1673" t="s">
        <v>27</v>
      </c>
      <c r="N1673" t="s">
        <v>4365</v>
      </c>
      <c r="P1673" t="s">
        <v>4366</v>
      </c>
      <c r="Q1673">
        <v>1128</v>
      </c>
      <c r="R1673" t="s">
        <v>96</v>
      </c>
      <c r="S1673" t="s">
        <v>95</v>
      </c>
      <c r="T1673" t="str">
        <f>IF(Transcripts[[#This Row],[List?]]="Y", Transcripts[[#This Row],[RefSeq mRNA ID]]&amp;IF(Transcripts[[#This Row],[Preferred?]]="Y", " (Preferred)", ""), "")</f>
        <v>NM_001257414.1</v>
      </c>
      <c r="V1673" s="43" t="s">
        <v>18512</v>
      </c>
      <c r="W1673" s="43" t="e">
        <f t="array" ref="W1673">INDEX(Table6[#Data], MATCH(1, ISNUMBER(SEARCH(Transcripts[[#This Row],[RefSeq mRNA ID]], Table6['#name])), 0), 1)</f>
        <v>#N/A</v>
      </c>
      <c r="X1673" s="43"/>
      <c r="Y1673" s="43"/>
      <c r="Z1673" t="s">
        <v>6149</v>
      </c>
      <c r="AA1673" t="s">
        <v>6150</v>
      </c>
      <c r="AB1673">
        <v>440</v>
      </c>
      <c r="AC1673" t="s">
        <v>6118</v>
      </c>
      <c r="AD1673" t="s">
        <v>27</v>
      </c>
      <c r="AE1673" t="s">
        <v>11056</v>
      </c>
    </row>
    <row r="1674" spans="8:31" hidden="1" x14ac:dyDescent="0.3">
      <c r="H1674" t="s">
        <v>4341</v>
      </c>
      <c r="I1674" t="s">
        <v>4367</v>
      </c>
      <c r="J1674" t="s">
        <v>4368</v>
      </c>
      <c r="K1674" t="s">
        <v>19525</v>
      </c>
      <c r="L1674">
        <v>1669</v>
      </c>
      <c r="M1674" t="s">
        <v>27</v>
      </c>
      <c r="N1674" t="s">
        <v>4369</v>
      </c>
      <c r="P1674" t="s">
        <v>4370</v>
      </c>
      <c r="Q1674">
        <v>1101</v>
      </c>
      <c r="R1674" t="s">
        <v>96</v>
      </c>
      <c r="S1674" t="s">
        <v>95</v>
      </c>
      <c r="T1674" t="str">
        <f>IF(Transcripts[[#This Row],[List?]]="Y", Transcripts[[#This Row],[RefSeq mRNA ID]]&amp;IF(Transcripts[[#This Row],[Preferred?]]="Y", " (Preferred)", ""), "")</f>
        <v>NM_001257411.1</v>
      </c>
      <c r="V1674" s="43" t="s">
        <v>18512</v>
      </c>
      <c r="W1674" s="43" t="e">
        <f t="array" ref="W1674">INDEX(Table6[#Data], MATCH(1, ISNUMBER(SEARCH(Transcripts[[#This Row],[RefSeq mRNA ID]], Table6['#name])), 0), 1)</f>
        <v>#N/A</v>
      </c>
      <c r="X1674" s="43"/>
      <c r="Y1674" s="43"/>
      <c r="Z1674" t="s">
        <v>6157</v>
      </c>
      <c r="AC1674" t="s">
        <v>6118</v>
      </c>
      <c r="AD1674" t="s">
        <v>27</v>
      </c>
      <c r="AE1674" t="s">
        <v>6157</v>
      </c>
    </row>
    <row r="1675" spans="8:31" hidden="1" x14ac:dyDescent="0.3">
      <c r="H1675" t="s">
        <v>4341</v>
      </c>
      <c r="I1675" t="s">
        <v>4371</v>
      </c>
      <c r="J1675" t="s">
        <v>4372</v>
      </c>
      <c r="K1675" t="s">
        <v>19526</v>
      </c>
      <c r="L1675">
        <v>1552</v>
      </c>
      <c r="M1675" t="s">
        <v>27</v>
      </c>
      <c r="N1675" t="s">
        <v>4373</v>
      </c>
      <c r="P1675" t="s">
        <v>4374</v>
      </c>
      <c r="Q1675">
        <v>984</v>
      </c>
      <c r="R1675" t="s">
        <v>96</v>
      </c>
      <c r="S1675" t="s">
        <v>95</v>
      </c>
      <c r="T1675" t="str">
        <f>IF(Transcripts[[#This Row],[List?]]="Y", Transcripts[[#This Row],[RefSeq mRNA ID]]&amp;IF(Transcripts[[#This Row],[Preferred?]]="Y", " (Preferred)", ""), "")</f>
        <v>NM_001257412.1</v>
      </c>
      <c r="V1675" s="43" t="s">
        <v>18512</v>
      </c>
      <c r="W1675" s="43" t="e">
        <f t="array" ref="W1675">INDEX(Table6[#Data], MATCH(1, ISNUMBER(SEARCH(Transcripts[[#This Row],[RefSeq mRNA ID]], Table6['#name])), 0), 1)</f>
        <v>#N/A</v>
      </c>
      <c r="X1675" s="43"/>
      <c r="Y1675" s="43"/>
      <c r="Z1675" t="s">
        <v>6122</v>
      </c>
      <c r="AA1675" t="s">
        <v>6123</v>
      </c>
      <c r="AB1675">
        <v>795</v>
      </c>
      <c r="AC1675" t="s">
        <v>6118</v>
      </c>
      <c r="AD1675" t="s">
        <v>27</v>
      </c>
      <c r="AE1675" t="s">
        <v>11057</v>
      </c>
    </row>
    <row r="1676" spans="8:31" hidden="1" x14ac:dyDescent="0.3">
      <c r="H1676" t="s">
        <v>4341</v>
      </c>
      <c r="I1676" t="s">
        <v>4377</v>
      </c>
      <c r="J1676" t="s">
        <v>4378</v>
      </c>
      <c r="K1676" t="s">
        <v>19527</v>
      </c>
      <c r="L1676">
        <v>1435</v>
      </c>
      <c r="M1676" t="s">
        <v>27</v>
      </c>
      <c r="N1676" t="s">
        <v>4379</v>
      </c>
      <c r="P1676" t="s">
        <v>4380</v>
      </c>
      <c r="Q1676">
        <v>867</v>
      </c>
      <c r="R1676" t="s">
        <v>96</v>
      </c>
      <c r="S1676" t="s">
        <v>95</v>
      </c>
      <c r="T1676" t="str">
        <f>IF(Transcripts[[#This Row],[List?]]="Y", Transcripts[[#This Row],[RefSeq mRNA ID]]&amp;IF(Transcripts[[#This Row],[Preferred?]]="Y", " (Preferred)", ""), "")</f>
        <v>NM_001257413.1</v>
      </c>
      <c r="V1676" s="43" t="s">
        <v>18512</v>
      </c>
      <c r="W1676" s="43" t="e">
        <f t="array" ref="W1676">INDEX(Table6[#Data], MATCH(1, ISNUMBER(SEARCH(Transcripts[[#This Row],[RefSeq mRNA ID]], Table6['#name])), 0), 1)</f>
        <v>#N/A</v>
      </c>
      <c r="X1676" s="43"/>
      <c r="Y1676" s="43"/>
      <c r="Z1676" t="s">
        <v>6119</v>
      </c>
      <c r="AA1676" t="s">
        <v>6120</v>
      </c>
      <c r="AB1676">
        <v>189</v>
      </c>
      <c r="AC1676" t="s">
        <v>6118</v>
      </c>
      <c r="AD1676" t="s">
        <v>27</v>
      </c>
      <c r="AE1676" t="s">
        <v>11058</v>
      </c>
    </row>
    <row r="1677" spans="8:31" hidden="1" x14ac:dyDescent="0.3">
      <c r="H1677" t="s">
        <v>4341</v>
      </c>
      <c r="I1677" t="s">
        <v>4342</v>
      </c>
      <c r="J1677" t="s">
        <v>4343</v>
      </c>
      <c r="L1677">
        <v>2224</v>
      </c>
      <c r="M1677" t="s">
        <v>187</v>
      </c>
      <c r="N1677" t="s">
        <v>4344</v>
      </c>
      <c r="P1677" t="s">
        <v>98</v>
      </c>
      <c r="Q1677">
        <v>792</v>
      </c>
      <c r="R1677" t="s">
        <v>96</v>
      </c>
      <c r="S1677" t="s">
        <v>96</v>
      </c>
      <c r="T1677" t="str">
        <f>IF(Transcripts[[#This Row],[List?]]="Y", Transcripts[[#This Row],[RefSeq mRNA ID]]&amp;IF(Transcripts[[#This Row],[Preferred?]]="Y", " (Preferred)", ""), "")</f>
        <v/>
      </c>
      <c r="V1677" s="43" t="s">
        <v>18512</v>
      </c>
      <c r="W1677" s="43" t="e">
        <f t="array" ref="W1677">INDEX(Table6[#Data], MATCH(1, ISNUMBER(SEARCH(Transcripts[[#This Row],[RefSeq mRNA ID]], Table6['#name])), 0), 1)</f>
        <v>#N/A</v>
      </c>
      <c r="X1677" s="43"/>
      <c r="Y1677" s="43"/>
      <c r="Z1677" t="s">
        <v>6146</v>
      </c>
      <c r="AA1677" t="s">
        <v>6147</v>
      </c>
      <c r="AB1677">
        <v>525</v>
      </c>
      <c r="AC1677" t="s">
        <v>6118</v>
      </c>
      <c r="AD1677" t="s">
        <v>27</v>
      </c>
      <c r="AE1677" t="s">
        <v>11059</v>
      </c>
    </row>
    <row r="1678" spans="8:31" hidden="1" x14ac:dyDescent="0.3">
      <c r="H1678" t="s">
        <v>4341</v>
      </c>
      <c r="I1678" t="s">
        <v>20380</v>
      </c>
      <c r="J1678" t="s">
        <v>20381</v>
      </c>
      <c r="K1678" t="s">
        <v>19529</v>
      </c>
      <c r="R1678" t="s">
        <v>96</v>
      </c>
      <c r="S1678" t="s">
        <v>95</v>
      </c>
      <c r="T1678" t="str">
        <f>IF(Transcripts[[#This Row],[List?]]="Y", Transcripts[[#This Row],[RefSeq mRNA ID]]&amp;IF(Transcripts[[#This Row],[Preferred?]]="Y", " (Preferred)", ""), "")</f>
        <v>NM_001284514.1</v>
      </c>
      <c r="V1678" s="43"/>
      <c r="W1678" s="43" t="e">
        <f t="array" ref="W1678">INDEX(Table6[#Data], MATCH(1, ISNUMBER(SEARCH(Transcripts[[#This Row],[RefSeq mRNA ID]], Table6['#name])), 0), 1)</f>
        <v>#N/A</v>
      </c>
      <c r="X1678" s="43"/>
      <c r="Y1678" s="43"/>
      <c r="Z1678" t="s">
        <v>6155</v>
      </c>
      <c r="AC1678" t="s">
        <v>6118</v>
      </c>
      <c r="AD1678" t="s">
        <v>27</v>
      </c>
      <c r="AE1678" t="s">
        <v>6155</v>
      </c>
    </row>
    <row r="1679" spans="8:31" hidden="1" x14ac:dyDescent="0.3">
      <c r="H1679" t="s">
        <v>129</v>
      </c>
      <c r="I1679" t="s">
        <v>4406</v>
      </c>
      <c r="J1679" t="s">
        <v>4407</v>
      </c>
      <c r="K1679" t="s">
        <v>20382</v>
      </c>
      <c r="L1679">
        <v>4626</v>
      </c>
      <c r="M1679" t="s">
        <v>27</v>
      </c>
      <c r="N1679" t="s">
        <v>4408</v>
      </c>
      <c r="P1679" t="s">
        <v>4409</v>
      </c>
      <c r="Q1679">
        <v>1380</v>
      </c>
      <c r="R1679" t="s">
        <v>95</v>
      </c>
      <c r="S1679" t="s">
        <v>95</v>
      </c>
      <c r="T1679" t="str">
        <f>IF(Transcripts[[#This Row],[List?]]="Y", Transcripts[[#This Row],[RefSeq mRNA ID]]&amp;IF(Transcripts[[#This Row],[Preferred?]]="Y", " (Preferred)", ""), "")</f>
        <v>NM_002185.5 (Preferred)</v>
      </c>
      <c r="V1679" s="43" t="s">
        <v>18513</v>
      </c>
      <c r="W1679" s="43" t="e">
        <f t="array" ref="W1679">INDEX(Table6[#Data], MATCH(1, ISNUMBER(SEARCH(Transcripts[[#This Row],[RefSeq mRNA ID]], Table6['#name])), 0), 1)</f>
        <v>#N/A</v>
      </c>
      <c r="X1679" s="43"/>
      <c r="Y1679" s="43"/>
      <c r="Z1679" t="s">
        <v>6125</v>
      </c>
      <c r="AA1679" t="s">
        <v>6126</v>
      </c>
      <c r="AB1679">
        <v>472</v>
      </c>
      <c r="AC1679" t="s">
        <v>6118</v>
      </c>
      <c r="AD1679" t="s">
        <v>27</v>
      </c>
      <c r="AE1679" t="s">
        <v>11060</v>
      </c>
    </row>
    <row r="1680" spans="8:31" hidden="1" x14ac:dyDescent="0.3">
      <c r="H1680" t="s">
        <v>129</v>
      </c>
      <c r="I1680" t="s">
        <v>4410</v>
      </c>
      <c r="J1680" t="s">
        <v>4411</v>
      </c>
      <c r="L1680">
        <v>1708</v>
      </c>
      <c r="M1680" t="s">
        <v>27</v>
      </c>
      <c r="N1680" t="s">
        <v>4412</v>
      </c>
      <c r="Q1680">
        <v>789</v>
      </c>
      <c r="R1680" t="s">
        <v>96</v>
      </c>
      <c r="S1680" t="s">
        <v>96</v>
      </c>
      <c r="T1680" t="str">
        <f>IF(Transcripts[[#This Row],[List?]]="Y", Transcripts[[#This Row],[RefSeq mRNA ID]]&amp;IF(Transcripts[[#This Row],[Preferred?]]="Y", " (Preferred)", ""), "")</f>
        <v/>
      </c>
      <c r="V1680" s="43" t="s">
        <v>18513</v>
      </c>
      <c r="W1680" s="43" t="e">
        <f t="array" ref="W1680">INDEX(Table6[#Data], MATCH(1, ISNUMBER(SEARCH(Transcripts[[#This Row],[RefSeq mRNA ID]], Table6['#name])), 0), 1)</f>
        <v>#N/A</v>
      </c>
      <c r="X1680" s="43"/>
      <c r="Y1680" s="43"/>
      <c r="Z1680" t="s">
        <v>6130</v>
      </c>
      <c r="AC1680" t="s">
        <v>6118</v>
      </c>
      <c r="AD1680" t="s">
        <v>27</v>
      </c>
      <c r="AE1680" t="s">
        <v>6130</v>
      </c>
    </row>
    <row r="1681" spans="8:31" hidden="1" x14ac:dyDescent="0.3">
      <c r="H1681" t="s">
        <v>129</v>
      </c>
      <c r="I1681" t="s">
        <v>4413</v>
      </c>
      <c r="J1681" t="s">
        <v>4414</v>
      </c>
      <c r="L1681">
        <v>1004</v>
      </c>
      <c r="M1681" t="s">
        <v>27</v>
      </c>
      <c r="N1681" t="s">
        <v>4415</v>
      </c>
      <c r="Q1681">
        <v>786</v>
      </c>
      <c r="R1681" t="s">
        <v>96</v>
      </c>
      <c r="S1681" t="s">
        <v>96</v>
      </c>
      <c r="T1681" t="str">
        <f>IF(Transcripts[[#This Row],[List?]]="Y", Transcripts[[#This Row],[RefSeq mRNA ID]]&amp;IF(Transcripts[[#This Row],[Preferred?]]="Y", " (Preferred)", ""), "")</f>
        <v/>
      </c>
      <c r="V1681" s="43" t="s">
        <v>18513</v>
      </c>
      <c r="W1681" s="43" t="e">
        <f t="array" ref="W1681">INDEX(Table6[#Data], MATCH(1, ISNUMBER(SEARCH(Transcripts[[#This Row],[RefSeq mRNA ID]], Table6['#name])), 0), 1)</f>
        <v>#N/A</v>
      </c>
      <c r="X1681" s="43"/>
      <c r="Y1681" s="43"/>
      <c r="Z1681" t="s">
        <v>6134</v>
      </c>
      <c r="AC1681" t="s">
        <v>6118</v>
      </c>
      <c r="AD1681" t="s">
        <v>27</v>
      </c>
      <c r="AE1681" t="s">
        <v>6134</v>
      </c>
    </row>
    <row r="1682" spans="8:31" hidden="1" x14ac:dyDescent="0.3">
      <c r="H1682" t="s">
        <v>129</v>
      </c>
      <c r="I1682" t="s">
        <v>4419</v>
      </c>
      <c r="J1682" t="s">
        <v>4420</v>
      </c>
      <c r="L1682">
        <v>626</v>
      </c>
      <c r="M1682" t="s">
        <v>27</v>
      </c>
      <c r="N1682" t="s">
        <v>4421</v>
      </c>
      <c r="Q1682">
        <v>626</v>
      </c>
      <c r="R1682" t="s">
        <v>96</v>
      </c>
      <c r="S1682" t="s">
        <v>96</v>
      </c>
      <c r="T1682" t="str">
        <f>IF(Transcripts[[#This Row],[List?]]="Y", Transcripts[[#This Row],[RefSeq mRNA ID]]&amp;IF(Transcripts[[#This Row],[Preferred?]]="Y", " (Preferred)", ""), "")</f>
        <v/>
      </c>
      <c r="V1682" s="43" t="s">
        <v>18513</v>
      </c>
      <c r="W1682" s="43" t="e">
        <f t="array" ref="W1682">INDEX(Table6[#Data], MATCH(1, ISNUMBER(SEARCH(Transcripts[[#This Row],[RefSeq mRNA ID]], Table6['#name])), 0), 1)</f>
        <v>#N/A</v>
      </c>
      <c r="X1682" s="43"/>
      <c r="Y1682" s="43"/>
      <c r="Z1682" t="s">
        <v>6152</v>
      </c>
      <c r="AA1682" t="s">
        <v>6153</v>
      </c>
      <c r="AB1682">
        <v>135</v>
      </c>
      <c r="AC1682" t="s">
        <v>6118</v>
      </c>
      <c r="AD1682" t="s">
        <v>27</v>
      </c>
      <c r="AE1682" t="s">
        <v>11061</v>
      </c>
    </row>
    <row r="1683" spans="8:31" hidden="1" x14ac:dyDescent="0.3">
      <c r="H1683" t="s">
        <v>129</v>
      </c>
      <c r="I1683" t="s">
        <v>4401</v>
      </c>
      <c r="J1683" t="s">
        <v>4402</v>
      </c>
      <c r="L1683">
        <v>1287</v>
      </c>
      <c r="M1683" t="s">
        <v>187</v>
      </c>
      <c r="N1683" t="s">
        <v>4403</v>
      </c>
      <c r="P1683" t="s">
        <v>98</v>
      </c>
      <c r="Q1683">
        <v>543</v>
      </c>
      <c r="R1683" t="s">
        <v>96</v>
      </c>
      <c r="S1683" t="s">
        <v>96</v>
      </c>
      <c r="T1683" t="str">
        <f>IF(Transcripts[[#This Row],[List?]]="Y", Transcripts[[#This Row],[RefSeq mRNA ID]]&amp;IF(Transcripts[[#This Row],[Preferred?]]="Y", " (Preferred)", ""), "")</f>
        <v/>
      </c>
      <c r="V1683" s="43" t="s">
        <v>18513</v>
      </c>
      <c r="W1683" s="43" t="e">
        <f t="array" ref="W1683">INDEX(Table6[#Data], MATCH(1, ISNUMBER(SEARCH(Transcripts[[#This Row],[RefSeq mRNA ID]], Table6['#name])), 0), 1)</f>
        <v>#N/A</v>
      </c>
      <c r="X1683" s="43"/>
      <c r="Y1683" s="43"/>
      <c r="Z1683" t="s">
        <v>6132</v>
      </c>
      <c r="AC1683" t="s">
        <v>6118</v>
      </c>
      <c r="AD1683" t="s">
        <v>27</v>
      </c>
      <c r="AE1683" t="s">
        <v>6132</v>
      </c>
    </row>
    <row r="1684" spans="8:31" hidden="1" x14ac:dyDescent="0.3">
      <c r="H1684" t="s">
        <v>129</v>
      </c>
      <c r="I1684" t="s">
        <v>4422</v>
      </c>
      <c r="J1684" t="s">
        <v>4423</v>
      </c>
      <c r="L1684">
        <v>612</v>
      </c>
      <c r="M1684" t="s">
        <v>27</v>
      </c>
      <c r="N1684" t="s">
        <v>4424</v>
      </c>
      <c r="Q1684">
        <v>453</v>
      </c>
      <c r="R1684" t="s">
        <v>96</v>
      </c>
      <c r="S1684" t="s">
        <v>96</v>
      </c>
      <c r="T1684" t="str">
        <f>IF(Transcripts[[#This Row],[List?]]="Y", Transcripts[[#This Row],[RefSeq mRNA ID]]&amp;IF(Transcripts[[#This Row],[Preferred?]]="Y", " (Preferred)", ""), "")</f>
        <v/>
      </c>
      <c r="V1684" s="43" t="s">
        <v>18513</v>
      </c>
      <c r="W1684" s="43" t="e">
        <f t="array" ref="W1684">INDEX(Table6[#Data], MATCH(1, ISNUMBER(SEARCH(Transcripts[[#This Row],[RefSeq mRNA ID]], Table6['#name])), 0), 1)</f>
        <v>#N/A</v>
      </c>
      <c r="X1684" s="43"/>
      <c r="Y1684" s="43"/>
      <c r="Z1684" t="s">
        <v>6136</v>
      </c>
      <c r="AA1684" t="s">
        <v>6137</v>
      </c>
      <c r="AB1684">
        <v>1686</v>
      </c>
      <c r="AC1684" t="s">
        <v>6118</v>
      </c>
      <c r="AD1684" t="s">
        <v>27</v>
      </c>
      <c r="AE1684" t="s">
        <v>11062</v>
      </c>
    </row>
    <row r="1685" spans="8:31" hidden="1" x14ac:dyDescent="0.3">
      <c r="H1685" t="s">
        <v>129</v>
      </c>
      <c r="I1685" t="s">
        <v>4416</v>
      </c>
      <c r="J1685" t="s">
        <v>4417</v>
      </c>
      <c r="L1685">
        <v>917</v>
      </c>
      <c r="M1685" t="s">
        <v>27</v>
      </c>
      <c r="N1685" t="s">
        <v>4418</v>
      </c>
      <c r="Q1685">
        <v>198</v>
      </c>
      <c r="R1685" t="s">
        <v>96</v>
      </c>
      <c r="S1685" t="s">
        <v>96</v>
      </c>
      <c r="T1685" t="str">
        <f>IF(Transcripts[[#This Row],[List?]]="Y", Transcripts[[#This Row],[RefSeq mRNA ID]]&amp;IF(Transcripts[[#This Row],[Preferred?]]="Y", " (Preferred)", ""), "")</f>
        <v/>
      </c>
      <c r="V1685" s="43" t="s">
        <v>18513</v>
      </c>
      <c r="W1685" s="43" t="e">
        <f t="array" ref="W1685">INDEX(Table6[#Data], MATCH(1, ISNUMBER(SEARCH(Transcripts[[#This Row],[RefSeq mRNA ID]], Table6['#name])), 0), 1)</f>
        <v>#N/A</v>
      </c>
      <c r="X1685" s="43"/>
      <c r="Y1685" s="43"/>
      <c r="Z1685" t="s">
        <v>6143</v>
      </c>
      <c r="AA1685" t="s">
        <v>6144</v>
      </c>
      <c r="AB1685">
        <v>1599</v>
      </c>
      <c r="AC1685" t="s">
        <v>6118</v>
      </c>
      <c r="AD1685" t="s">
        <v>27</v>
      </c>
      <c r="AE1685" t="s">
        <v>11063</v>
      </c>
    </row>
    <row r="1686" spans="8:31" hidden="1" x14ac:dyDescent="0.3">
      <c r="H1686" t="s">
        <v>129</v>
      </c>
      <c r="I1686" t="s">
        <v>4425</v>
      </c>
      <c r="J1686" t="s">
        <v>4426</v>
      </c>
      <c r="L1686">
        <v>562</v>
      </c>
      <c r="M1686" t="s">
        <v>27</v>
      </c>
      <c r="N1686" t="s">
        <v>4427</v>
      </c>
      <c r="Q1686">
        <v>179</v>
      </c>
      <c r="R1686" t="s">
        <v>96</v>
      </c>
      <c r="S1686" t="s">
        <v>96</v>
      </c>
      <c r="T1686" t="str">
        <f>IF(Transcripts[[#This Row],[List?]]="Y", Transcripts[[#This Row],[RefSeq mRNA ID]]&amp;IF(Transcripts[[#This Row],[Preferred?]]="Y", " (Preferred)", ""), "")</f>
        <v/>
      </c>
      <c r="V1686" s="43" t="s">
        <v>18513</v>
      </c>
      <c r="W1686" s="43" t="e">
        <f t="array" ref="W1686">INDEX(Table6[#Data], MATCH(1, ISNUMBER(SEARCH(Transcripts[[#This Row],[RefSeq mRNA ID]], Table6['#name])), 0), 1)</f>
        <v>#N/A</v>
      </c>
      <c r="X1686" s="43"/>
      <c r="Y1686" s="43"/>
      <c r="Z1686" t="s">
        <v>7333</v>
      </c>
      <c r="AA1686" t="s">
        <v>7334</v>
      </c>
      <c r="AB1686">
        <v>579</v>
      </c>
      <c r="AC1686" t="s">
        <v>7328</v>
      </c>
      <c r="AD1686" t="s">
        <v>27</v>
      </c>
      <c r="AE1686" t="s">
        <v>11064</v>
      </c>
    </row>
    <row r="1687" spans="8:31" hidden="1" x14ac:dyDescent="0.3">
      <c r="H1687" t="s">
        <v>129</v>
      </c>
      <c r="I1687" t="s">
        <v>4428</v>
      </c>
      <c r="J1687" t="s">
        <v>4429</v>
      </c>
      <c r="L1687">
        <v>551</v>
      </c>
      <c r="M1687" t="s">
        <v>27</v>
      </c>
      <c r="N1687" t="s">
        <v>4430</v>
      </c>
      <c r="Q1687">
        <v>157</v>
      </c>
      <c r="R1687" t="s">
        <v>96</v>
      </c>
      <c r="S1687" t="s">
        <v>96</v>
      </c>
      <c r="T1687" t="str">
        <f>IF(Transcripts[[#This Row],[List?]]="Y", Transcripts[[#This Row],[RefSeq mRNA ID]]&amp;IF(Transcripts[[#This Row],[Preferred?]]="Y", " (Preferred)", ""), "")</f>
        <v/>
      </c>
      <c r="V1687" s="43" t="s">
        <v>18513</v>
      </c>
      <c r="W1687" s="43" t="e">
        <f t="array" ref="W1687">INDEX(Table6[#Data], MATCH(1, ISNUMBER(SEARCH(Transcripts[[#This Row],[RefSeq mRNA ID]], Table6['#name])), 0), 1)</f>
        <v>#N/A</v>
      </c>
      <c r="X1687" s="43"/>
      <c r="Y1687" s="43"/>
      <c r="Z1687" t="s">
        <v>7337</v>
      </c>
      <c r="AA1687" t="s">
        <v>7338</v>
      </c>
      <c r="AB1687">
        <v>636</v>
      </c>
      <c r="AC1687" t="s">
        <v>7328</v>
      </c>
      <c r="AD1687" t="s">
        <v>27</v>
      </c>
      <c r="AE1687" t="s">
        <v>11065</v>
      </c>
    </row>
    <row r="1688" spans="8:31" hidden="1" x14ac:dyDescent="0.3">
      <c r="H1688" t="s">
        <v>129</v>
      </c>
      <c r="I1688" t="s">
        <v>4404</v>
      </c>
      <c r="L1688">
        <v>515</v>
      </c>
      <c r="M1688" t="s">
        <v>193</v>
      </c>
      <c r="N1688" t="s">
        <v>4405</v>
      </c>
      <c r="P1688" t="s">
        <v>98</v>
      </c>
      <c r="Q1688">
        <v>0</v>
      </c>
      <c r="R1688" t="s">
        <v>96</v>
      </c>
      <c r="S1688" t="s">
        <v>96</v>
      </c>
      <c r="T1688" t="str">
        <f>IF(Transcripts[[#This Row],[List?]]="Y", Transcripts[[#This Row],[RefSeq mRNA ID]]&amp;IF(Transcripts[[#This Row],[Preferred?]]="Y", " (Preferred)", ""), "")</f>
        <v/>
      </c>
      <c r="V1688" s="43" t="s">
        <v>18513</v>
      </c>
      <c r="W1688" s="43" t="e">
        <f t="array" ref="W1688">INDEX(Table6[#Data], MATCH(1, ISNUMBER(SEARCH(Transcripts[[#This Row],[RefSeq mRNA ID]], Table6['#name])), 0), 1)</f>
        <v>#N/A</v>
      </c>
      <c r="X1688" s="43"/>
      <c r="Y1688" s="43"/>
      <c r="Z1688" t="s">
        <v>7329</v>
      </c>
      <c r="AC1688" t="s">
        <v>7328</v>
      </c>
      <c r="AD1688" t="s">
        <v>27</v>
      </c>
      <c r="AE1688" t="s">
        <v>7329</v>
      </c>
    </row>
    <row r="1689" spans="8:31" hidden="1" x14ac:dyDescent="0.3">
      <c r="H1689" t="s">
        <v>129</v>
      </c>
      <c r="I1689" t="s">
        <v>4431</v>
      </c>
      <c r="L1689">
        <v>552</v>
      </c>
      <c r="M1689" t="s">
        <v>210</v>
      </c>
      <c r="N1689" t="s">
        <v>4432</v>
      </c>
      <c r="P1689" t="s">
        <v>98</v>
      </c>
      <c r="Q1689">
        <v>0</v>
      </c>
      <c r="R1689" t="s">
        <v>96</v>
      </c>
      <c r="S1689" t="s">
        <v>96</v>
      </c>
      <c r="T1689" t="str">
        <f>IF(Transcripts[[#This Row],[List?]]="Y", Transcripts[[#This Row],[RefSeq mRNA ID]]&amp;IF(Transcripts[[#This Row],[Preferred?]]="Y", " (Preferred)", ""), "")</f>
        <v/>
      </c>
      <c r="V1689" s="43" t="s">
        <v>18513</v>
      </c>
      <c r="W1689" s="43" t="e">
        <f t="array" ref="W1689">INDEX(Table6[#Data], MATCH(1, ISNUMBER(SEARCH(Transcripts[[#This Row],[RefSeq mRNA ID]], Table6['#name])), 0), 1)</f>
        <v>#N/A</v>
      </c>
      <c r="X1689" s="43"/>
      <c r="Y1689" s="43"/>
      <c r="Z1689" t="s">
        <v>7331</v>
      </c>
      <c r="AC1689" t="s">
        <v>7328</v>
      </c>
      <c r="AD1689" t="s">
        <v>27</v>
      </c>
      <c r="AE1689" t="s">
        <v>7331</v>
      </c>
    </row>
    <row r="1690" spans="8:31" hidden="1" x14ac:dyDescent="0.3">
      <c r="H1690" t="s">
        <v>4433</v>
      </c>
      <c r="I1690" t="s">
        <v>4436</v>
      </c>
      <c r="J1690" t="s">
        <v>4437</v>
      </c>
      <c r="K1690" t="s">
        <v>20384</v>
      </c>
      <c r="L1690">
        <v>6064</v>
      </c>
      <c r="M1690" t="s">
        <v>27</v>
      </c>
      <c r="N1690" t="s">
        <v>4438</v>
      </c>
      <c r="P1690" t="s">
        <v>4439</v>
      </c>
      <c r="Q1690">
        <v>1281</v>
      </c>
      <c r="R1690" t="s">
        <v>95</v>
      </c>
      <c r="S1690" t="s">
        <v>95</v>
      </c>
      <c r="T1690" t="str">
        <f>IF(Transcripts[[#This Row],[List?]]="Y", Transcripts[[#This Row],[RefSeq mRNA ID]]&amp;IF(Transcripts[[#This Row],[Preferred?]]="Y", " (Preferred)", ""), "")</f>
        <v>NM_002192.4 (Preferred)</v>
      </c>
      <c r="V1690" s="43" t="s">
        <v>18514</v>
      </c>
      <c r="W1690" s="43" t="e">
        <f t="array" ref="W1690">INDEX(Table6[#Data], MATCH(1, ISNUMBER(SEARCH(Transcripts[[#This Row],[RefSeq mRNA ID]], Table6['#name])), 0), 1)</f>
        <v>#N/A</v>
      </c>
      <c r="X1690" s="43"/>
      <c r="Y1690" s="43"/>
      <c r="Z1690" t="s">
        <v>7343</v>
      </c>
      <c r="AC1690" t="s">
        <v>7328</v>
      </c>
      <c r="AD1690" t="s">
        <v>27</v>
      </c>
      <c r="AE1690" t="s">
        <v>7343</v>
      </c>
    </row>
    <row r="1691" spans="8:31" hidden="1" x14ac:dyDescent="0.3">
      <c r="H1691" t="s">
        <v>4433</v>
      </c>
      <c r="I1691" t="s">
        <v>4440</v>
      </c>
      <c r="J1691" t="s">
        <v>4441</v>
      </c>
      <c r="L1691">
        <v>1632</v>
      </c>
      <c r="M1691" t="s">
        <v>27</v>
      </c>
      <c r="N1691" t="s">
        <v>4442</v>
      </c>
      <c r="P1691" t="s">
        <v>4439</v>
      </c>
      <c r="Q1691">
        <v>1281</v>
      </c>
      <c r="R1691" t="s">
        <v>96</v>
      </c>
      <c r="S1691" t="s">
        <v>96</v>
      </c>
      <c r="T1691" t="str">
        <f>IF(Transcripts[[#This Row],[List?]]="Y", Transcripts[[#This Row],[RefSeq mRNA ID]]&amp;IF(Transcripts[[#This Row],[Preferred?]]="Y", " (Preferred)", ""), "")</f>
        <v/>
      </c>
      <c r="V1691" s="43" t="s">
        <v>18514</v>
      </c>
      <c r="W1691" s="43" t="e">
        <f t="array" ref="W1691">INDEX(Table6[#Data], MATCH(1, ISNUMBER(SEARCH(Transcripts[[#This Row],[RefSeq mRNA ID]], Table6['#name])), 0), 1)</f>
        <v>#N/A</v>
      </c>
      <c r="X1691" s="43"/>
      <c r="Y1691" s="43"/>
      <c r="Z1691" t="s">
        <v>7341</v>
      </c>
      <c r="AC1691" t="s">
        <v>7328</v>
      </c>
      <c r="AD1691" t="s">
        <v>27</v>
      </c>
      <c r="AE1691" t="s">
        <v>7341</v>
      </c>
    </row>
    <row r="1692" spans="8:31" hidden="1" x14ac:dyDescent="0.3">
      <c r="H1692" t="s">
        <v>4433</v>
      </c>
      <c r="I1692" t="s">
        <v>4434</v>
      </c>
      <c r="L1692">
        <v>2403</v>
      </c>
      <c r="M1692" t="s">
        <v>193</v>
      </c>
      <c r="N1692" t="s">
        <v>4435</v>
      </c>
      <c r="Q1692">
        <v>0</v>
      </c>
      <c r="R1692" t="s">
        <v>96</v>
      </c>
      <c r="S1692" t="s">
        <v>96</v>
      </c>
      <c r="T1692" t="str">
        <f>IF(Transcripts[[#This Row],[List?]]="Y", Transcripts[[#This Row],[RefSeq mRNA ID]]&amp;IF(Transcripts[[#This Row],[Preferred?]]="Y", " (Preferred)", ""), "")</f>
        <v/>
      </c>
      <c r="V1692" s="43" t="s">
        <v>18514</v>
      </c>
      <c r="W1692" s="43" t="e">
        <f t="array" ref="W1692">INDEX(Table6[#Data], MATCH(1, ISNUMBER(SEARCH(Transcripts[[#This Row],[RefSeq mRNA ID]], Table6['#name])), 0), 1)</f>
        <v>#N/A</v>
      </c>
      <c r="X1692" s="43"/>
      <c r="Y1692" s="43"/>
      <c r="Z1692" t="s">
        <v>7440</v>
      </c>
      <c r="AA1692" t="s">
        <v>7441</v>
      </c>
      <c r="AB1692">
        <v>517</v>
      </c>
      <c r="AC1692" t="s">
        <v>7407</v>
      </c>
      <c r="AD1692" t="s">
        <v>27</v>
      </c>
      <c r="AE1692" t="s">
        <v>11066</v>
      </c>
    </row>
    <row r="1693" spans="8:31" hidden="1" x14ac:dyDescent="0.3">
      <c r="H1693" t="s">
        <v>4443</v>
      </c>
      <c r="I1693" t="s">
        <v>4453</v>
      </c>
      <c r="J1693" t="s">
        <v>4454</v>
      </c>
      <c r="K1693" t="s">
        <v>20386</v>
      </c>
      <c r="L1693">
        <v>5331</v>
      </c>
      <c r="M1693" t="s">
        <v>27</v>
      </c>
      <c r="N1693" t="s">
        <v>4455</v>
      </c>
      <c r="P1693" t="s">
        <v>4456</v>
      </c>
      <c r="Q1693">
        <v>1356</v>
      </c>
      <c r="R1693" t="s">
        <v>95</v>
      </c>
      <c r="S1693" t="s">
        <v>95</v>
      </c>
      <c r="T1693" t="str">
        <f>IF(Transcripts[[#This Row],[List?]]="Y", Transcripts[[#This Row],[RefSeq mRNA ID]]&amp;IF(Transcripts[[#This Row],[Preferred?]]="Y", " (Preferred)", ""), "")</f>
        <v>NM_002460.4 (Preferred)</v>
      </c>
      <c r="V1693" s="43" t="s">
        <v>18515</v>
      </c>
      <c r="W1693" s="43" t="e">
        <f t="array" ref="W1693">INDEX(Table6[#Data], MATCH(1, ISNUMBER(SEARCH(Transcripts[[#This Row],[RefSeq mRNA ID]], Table6['#name])), 0), 1)</f>
        <v>#N/A</v>
      </c>
      <c r="X1693" s="43"/>
      <c r="Y1693" s="43"/>
      <c r="Z1693" t="s">
        <v>7423</v>
      </c>
      <c r="AA1693" t="s">
        <v>7424</v>
      </c>
      <c r="AB1693">
        <v>843</v>
      </c>
      <c r="AC1693" t="s">
        <v>7407</v>
      </c>
      <c r="AD1693" t="s">
        <v>27</v>
      </c>
      <c r="AE1693" t="s">
        <v>11067</v>
      </c>
    </row>
    <row r="1694" spans="8:31" hidden="1" x14ac:dyDescent="0.3">
      <c r="H1694" t="s">
        <v>4443</v>
      </c>
      <c r="I1694" t="s">
        <v>4444</v>
      </c>
      <c r="J1694" t="s">
        <v>4445</v>
      </c>
      <c r="L1694">
        <v>1607</v>
      </c>
      <c r="M1694" t="s">
        <v>187</v>
      </c>
      <c r="N1694" t="s">
        <v>4446</v>
      </c>
      <c r="Q1694">
        <v>1233</v>
      </c>
      <c r="R1694" t="s">
        <v>96</v>
      </c>
      <c r="S1694" t="s">
        <v>96</v>
      </c>
      <c r="T1694" t="str">
        <f>IF(Transcripts[[#This Row],[List?]]="Y", Transcripts[[#This Row],[RefSeq mRNA ID]]&amp;IF(Transcripts[[#This Row],[Preferred?]]="Y", " (Preferred)", ""), "")</f>
        <v/>
      </c>
      <c r="V1694" s="43" t="s">
        <v>18515</v>
      </c>
      <c r="W1694" s="43" t="e">
        <f t="array" ref="W1694">INDEX(Table6[#Data], MATCH(1, ISNUMBER(SEARCH(Transcripts[[#This Row],[RefSeq mRNA ID]], Table6['#name])), 0), 1)</f>
        <v>#N/A</v>
      </c>
      <c r="X1694" s="43"/>
      <c r="Y1694" s="43"/>
      <c r="Z1694" t="s">
        <v>7419</v>
      </c>
      <c r="AA1694" t="s">
        <v>7420</v>
      </c>
      <c r="AB1694">
        <v>1020</v>
      </c>
      <c r="AC1694" t="s">
        <v>7407</v>
      </c>
      <c r="AD1694" t="s">
        <v>27</v>
      </c>
      <c r="AE1694" t="s">
        <v>11068</v>
      </c>
    </row>
    <row r="1695" spans="8:31" hidden="1" x14ac:dyDescent="0.3">
      <c r="H1695" t="s">
        <v>4443</v>
      </c>
      <c r="I1695" t="s">
        <v>4447</v>
      </c>
      <c r="L1695">
        <v>757</v>
      </c>
      <c r="M1695" t="s">
        <v>193</v>
      </c>
      <c r="N1695" t="s">
        <v>4448</v>
      </c>
      <c r="Q1695">
        <v>0</v>
      </c>
      <c r="R1695" t="s">
        <v>96</v>
      </c>
      <c r="S1695" t="s">
        <v>96</v>
      </c>
      <c r="T1695" t="str">
        <f>IF(Transcripts[[#This Row],[List?]]="Y", Transcripts[[#This Row],[RefSeq mRNA ID]]&amp;IF(Transcripts[[#This Row],[Preferred?]]="Y", " (Preferred)", ""), "")</f>
        <v/>
      </c>
      <c r="V1695" s="43" t="s">
        <v>18515</v>
      </c>
      <c r="W1695" s="43" t="e">
        <f t="array" ref="W1695">INDEX(Table6[#Data], MATCH(1, ISNUMBER(SEARCH(Transcripts[[#This Row],[RefSeq mRNA ID]], Table6['#name])), 0), 1)</f>
        <v>#N/A</v>
      </c>
      <c r="X1695" s="43"/>
      <c r="Y1695" s="43"/>
      <c r="Z1695" t="s">
        <v>7434</v>
      </c>
      <c r="AA1695" t="s">
        <v>7435</v>
      </c>
      <c r="AB1695">
        <v>729</v>
      </c>
      <c r="AC1695" t="s">
        <v>7407</v>
      </c>
      <c r="AD1695" t="s">
        <v>27</v>
      </c>
      <c r="AE1695" t="s">
        <v>11069</v>
      </c>
    </row>
    <row r="1696" spans="8:31" hidden="1" x14ac:dyDescent="0.3">
      <c r="H1696" t="s">
        <v>4443</v>
      </c>
      <c r="I1696" t="s">
        <v>4449</v>
      </c>
      <c r="L1696">
        <v>473</v>
      </c>
      <c r="M1696" t="s">
        <v>193</v>
      </c>
      <c r="N1696" t="s">
        <v>4450</v>
      </c>
      <c r="Q1696">
        <v>0</v>
      </c>
      <c r="R1696" t="s">
        <v>96</v>
      </c>
      <c r="S1696" t="s">
        <v>96</v>
      </c>
      <c r="T1696" t="str">
        <f>IF(Transcripts[[#This Row],[List?]]="Y", Transcripts[[#This Row],[RefSeq mRNA ID]]&amp;IF(Transcripts[[#This Row],[Preferred?]]="Y", " (Preferred)", ""), "")</f>
        <v/>
      </c>
      <c r="V1696" s="43" t="s">
        <v>18515</v>
      </c>
      <c r="W1696" s="43" t="e">
        <f t="array" ref="W1696">INDEX(Table6[#Data], MATCH(1, ISNUMBER(SEARCH(Transcripts[[#This Row],[RefSeq mRNA ID]], Table6['#name])), 0), 1)</f>
        <v>#N/A</v>
      </c>
      <c r="X1696" s="43"/>
      <c r="Y1696" s="43"/>
      <c r="Z1696" t="s">
        <v>7431</v>
      </c>
      <c r="AA1696" t="s">
        <v>7432</v>
      </c>
      <c r="AB1696">
        <v>1023</v>
      </c>
      <c r="AC1696" t="s">
        <v>7407</v>
      </c>
      <c r="AD1696" t="s">
        <v>27</v>
      </c>
      <c r="AE1696" t="s">
        <v>11070</v>
      </c>
    </row>
    <row r="1697" spans="8:31" hidden="1" x14ac:dyDescent="0.3">
      <c r="H1697" t="s">
        <v>4443</v>
      </c>
      <c r="I1697" t="s">
        <v>4451</v>
      </c>
      <c r="L1697">
        <v>346</v>
      </c>
      <c r="M1697" t="s">
        <v>193</v>
      </c>
      <c r="N1697" t="s">
        <v>4452</v>
      </c>
      <c r="Q1697">
        <v>0</v>
      </c>
      <c r="R1697" t="s">
        <v>96</v>
      </c>
      <c r="S1697" t="s">
        <v>96</v>
      </c>
      <c r="T1697" t="str">
        <f>IF(Transcripts[[#This Row],[List?]]="Y", Transcripts[[#This Row],[RefSeq mRNA ID]]&amp;IF(Transcripts[[#This Row],[Preferred?]]="Y", " (Preferred)", ""), "")</f>
        <v/>
      </c>
      <c r="V1697" s="43" t="s">
        <v>18515</v>
      </c>
      <c r="W1697" s="43" t="e">
        <f t="array" ref="W1697">INDEX(Table6[#Data], MATCH(1, ISNUMBER(SEARCH(Transcripts[[#This Row],[RefSeq mRNA ID]], Table6['#name])), 0), 1)</f>
        <v>#N/A</v>
      </c>
      <c r="X1697" s="43"/>
      <c r="Y1697" s="43"/>
      <c r="Z1697" t="s">
        <v>7427</v>
      </c>
      <c r="AA1697" t="s">
        <v>7428</v>
      </c>
      <c r="AB1697">
        <v>1023</v>
      </c>
      <c r="AC1697" t="s">
        <v>7407</v>
      </c>
      <c r="AD1697" t="s">
        <v>27</v>
      </c>
      <c r="AE1697" t="s">
        <v>11071</v>
      </c>
    </row>
    <row r="1698" spans="8:31" hidden="1" x14ac:dyDescent="0.3">
      <c r="H1698" t="s">
        <v>124</v>
      </c>
      <c r="I1698" t="s">
        <v>4467</v>
      </c>
      <c r="J1698" t="s">
        <v>4468</v>
      </c>
      <c r="K1698" t="s">
        <v>19551</v>
      </c>
      <c r="L1698">
        <v>5047</v>
      </c>
      <c r="M1698" t="s">
        <v>27</v>
      </c>
      <c r="N1698" t="s">
        <v>4469</v>
      </c>
      <c r="P1698" t="s">
        <v>4470</v>
      </c>
      <c r="Q1698">
        <v>3465</v>
      </c>
      <c r="R1698" t="s">
        <v>95</v>
      </c>
      <c r="S1698" t="s">
        <v>95</v>
      </c>
      <c r="T1698" t="str">
        <f>IF(Transcripts[[#This Row],[List?]]="Y", Transcripts[[#This Row],[RefSeq mRNA ID]]&amp;IF(Transcripts[[#This Row],[Preferred?]]="Y", " (Preferred)", ""), "")</f>
        <v>NM_002227.3 (Preferred)</v>
      </c>
      <c r="V1698" s="43" t="s">
        <v>18516</v>
      </c>
      <c r="W1698" s="43" t="e">
        <f t="array" ref="W1698">INDEX(Table6[#Data], MATCH(1, ISNUMBER(SEARCH(Transcripts[[#This Row],[RefSeq mRNA ID]], Table6['#name])), 0), 1)</f>
        <v>#N/A</v>
      </c>
      <c r="X1698" s="43"/>
      <c r="Y1698" s="43"/>
      <c r="Z1698" t="s">
        <v>7408</v>
      </c>
      <c r="AA1698" t="s">
        <v>7409</v>
      </c>
      <c r="AB1698">
        <v>456</v>
      </c>
      <c r="AC1698" t="s">
        <v>7407</v>
      </c>
      <c r="AD1698" t="s">
        <v>27</v>
      </c>
      <c r="AE1698" t="s">
        <v>11072</v>
      </c>
    </row>
    <row r="1699" spans="8:31" hidden="1" x14ac:dyDescent="0.3">
      <c r="H1699" t="s">
        <v>124</v>
      </c>
      <c r="I1699" t="s">
        <v>4457</v>
      </c>
      <c r="L1699">
        <v>814</v>
      </c>
      <c r="M1699" t="s">
        <v>193</v>
      </c>
      <c r="N1699" t="s">
        <v>4458</v>
      </c>
      <c r="P1699" t="s">
        <v>98</v>
      </c>
      <c r="Q1699">
        <v>0</v>
      </c>
      <c r="R1699" t="s">
        <v>96</v>
      </c>
      <c r="S1699" t="s">
        <v>96</v>
      </c>
      <c r="T1699" t="str">
        <f>IF(Transcripts[[#This Row],[List?]]="Y", Transcripts[[#This Row],[RefSeq mRNA ID]]&amp;IF(Transcripts[[#This Row],[Preferred?]]="Y", " (Preferred)", ""), "")</f>
        <v/>
      </c>
      <c r="V1699" s="43" t="s">
        <v>18516</v>
      </c>
      <c r="W1699" s="43" t="e">
        <f t="array" ref="W1699">INDEX(Table6[#Data], MATCH(1, ISNUMBER(SEARCH(Transcripts[[#This Row],[RefSeq mRNA ID]], Table6['#name])), 0), 1)</f>
        <v>#N/A</v>
      </c>
      <c r="X1699" s="43"/>
      <c r="Y1699" s="43"/>
      <c r="Z1699" t="s">
        <v>7437</v>
      </c>
      <c r="AA1699" t="s">
        <v>7438</v>
      </c>
      <c r="AB1699">
        <v>225</v>
      </c>
      <c r="AC1699" t="s">
        <v>7407</v>
      </c>
      <c r="AD1699" t="s">
        <v>27</v>
      </c>
      <c r="AE1699" t="s">
        <v>11073</v>
      </c>
    </row>
    <row r="1700" spans="8:31" hidden="1" x14ac:dyDescent="0.3">
      <c r="H1700" t="s">
        <v>124</v>
      </c>
      <c r="I1700" t="s">
        <v>4459</v>
      </c>
      <c r="L1700">
        <v>691</v>
      </c>
      <c r="M1700" t="s">
        <v>193</v>
      </c>
      <c r="N1700" t="s">
        <v>4460</v>
      </c>
      <c r="P1700" t="s">
        <v>98</v>
      </c>
      <c r="Q1700">
        <v>0</v>
      </c>
      <c r="R1700" t="s">
        <v>96</v>
      </c>
      <c r="S1700" t="s">
        <v>96</v>
      </c>
      <c r="T1700" t="str">
        <f>IF(Transcripts[[#This Row],[List?]]="Y", Transcripts[[#This Row],[RefSeq mRNA ID]]&amp;IF(Transcripts[[#This Row],[Preferred?]]="Y", " (Preferred)", ""), "")</f>
        <v/>
      </c>
      <c r="V1700" s="43" t="s">
        <v>18516</v>
      </c>
      <c r="W1700" s="43" t="e">
        <f t="array" ref="W1700">INDEX(Table6[#Data], MATCH(1, ISNUMBER(SEARCH(Transcripts[[#This Row],[RefSeq mRNA ID]], Table6['#name])), 0), 1)</f>
        <v>#N/A</v>
      </c>
      <c r="X1700" s="43"/>
      <c r="Y1700" s="43"/>
      <c r="Z1700" t="s">
        <v>7411</v>
      </c>
      <c r="AA1700" t="s">
        <v>7412</v>
      </c>
      <c r="AB1700">
        <v>303</v>
      </c>
      <c r="AC1700" t="s">
        <v>7407</v>
      </c>
      <c r="AD1700" t="s">
        <v>27</v>
      </c>
      <c r="AE1700" t="s">
        <v>11074</v>
      </c>
    </row>
    <row r="1701" spans="8:31" hidden="1" x14ac:dyDescent="0.3">
      <c r="H1701" t="s">
        <v>124</v>
      </c>
      <c r="I1701" t="s">
        <v>4461</v>
      </c>
      <c r="L1701">
        <v>645</v>
      </c>
      <c r="M1701" t="s">
        <v>193</v>
      </c>
      <c r="N1701" t="s">
        <v>4462</v>
      </c>
      <c r="P1701" t="s">
        <v>98</v>
      </c>
      <c r="Q1701">
        <v>0</v>
      </c>
      <c r="R1701" t="s">
        <v>96</v>
      </c>
      <c r="S1701" t="s">
        <v>96</v>
      </c>
      <c r="T1701" t="str">
        <f>IF(Transcripts[[#This Row],[List?]]="Y", Transcripts[[#This Row],[RefSeq mRNA ID]]&amp;IF(Transcripts[[#This Row],[Preferred?]]="Y", " (Preferred)", ""), "")</f>
        <v/>
      </c>
      <c r="V1701" s="43" t="s">
        <v>18516</v>
      </c>
      <c r="W1701" s="43" t="e">
        <f t="array" ref="W1701">INDEX(Table6[#Data], MATCH(1, ISNUMBER(SEARCH(Transcripts[[#This Row],[RefSeq mRNA ID]], Table6['#name])), 0), 1)</f>
        <v>#N/A</v>
      </c>
      <c r="X1701" s="43"/>
      <c r="Y1701" s="43"/>
      <c r="Z1701" t="s">
        <v>7414</v>
      </c>
      <c r="AA1701" t="s">
        <v>7415</v>
      </c>
      <c r="AB1701">
        <v>197</v>
      </c>
      <c r="AC1701" t="s">
        <v>7407</v>
      </c>
      <c r="AD1701" t="s">
        <v>27</v>
      </c>
      <c r="AE1701" t="s">
        <v>11075</v>
      </c>
    </row>
    <row r="1702" spans="8:31" hidden="1" x14ac:dyDescent="0.3">
      <c r="H1702" t="s">
        <v>124</v>
      </c>
      <c r="I1702" t="s">
        <v>4463</v>
      </c>
      <c r="L1702">
        <v>528</v>
      </c>
      <c r="M1702" t="s">
        <v>193</v>
      </c>
      <c r="N1702" t="s">
        <v>4464</v>
      </c>
      <c r="P1702" t="s">
        <v>98</v>
      </c>
      <c r="Q1702">
        <v>0</v>
      </c>
      <c r="R1702" t="s">
        <v>96</v>
      </c>
      <c r="S1702" t="s">
        <v>96</v>
      </c>
      <c r="T1702" t="str">
        <f>IF(Transcripts[[#This Row],[List?]]="Y", Transcripts[[#This Row],[RefSeq mRNA ID]]&amp;IF(Transcripts[[#This Row],[Preferred?]]="Y", " (Preferred)", ""), "")</f>
        <v/>
      </c>
      <c r="V1702" s="43" t="s">
        <v>18516</v>
      </c>
      <c r="W1702" s="43" t="e">
        <f t="array" ref="W1702">INDEX(Table6[#Data], MATCH(1, ISNUMBER(SEARCH(Transcripts[[#This Row],[RefSeq mRNA ID]], Table6['#name])), 0), 1)</f>
        <v>#N/A</v>
      </c>
      <c r="X1702" s="43"/>
      <c r="Y1702" s="43"/>
      <c r="Z1702" t="s">
        <v>7417</v>
      </c>
      <c r="AC1702" t="s">
        <v>7407</v>
      </c>
      <c r="AD1702" t="s">
        <v>27</v>
      </c>
      <c r="AE1702" t="s">
        <v>7417</v>
      </c>
    </row>
    <row r="1703" spans="8:31" hidden="1" x14ac:dyDescent="0.3">
      <c r="H1703" t="s">
        <v>124</v>
      </c>
      <c r="I1703" t="s">
        <v>4465</v>
      </c>
      <c r="L1703">
        <v>314</v>
      </c>
      <c r="M1703" t="s">
        <v>193</v>
      </c>
      <c r="N1703" t="s">
        <v>4466</v>
      </c>
      <c r="P1703" t="s">
        <v>98</v>
      </c>
      <c r="Q1703">
        <v>0</v>
      </c>
      <c r="R1703" t="s">
        <v>96</v>
      </c>
      <c r="S1703" t="s">
        <v>96</v>
      </c>
      <c r="T1703" t="str">
        <f>IF(Transcripts[[#This Row],[List?]]="Y", Transcripts[[#This Row],[RefSeq mRNA ID]]&amp;IF(Transcripts[[#This Row],[Preferred?]]="Y", " (Preferred)", ""), "")</f>
        <v/>
      </c>
      <c r="V1703" s="43" t="s">
        <v>18516</v>
      </c>
      <c r="W1703" s="43" t="e">
        <f t="array" ref="W1703">INDEX(Table6[#Data], MATCH(1, ISNUMBER(SEARCH(Transcripts[[#This Row],[RefSeq mRNA ID]], Table6['#name])), 0), 1)</f>
        <v>#N/A</v>
      </c>
      <c r="X1703" s="43"/>
      <c r="Y1703" s="43"/>
      <c r="Z1703" t="s">
        <v>8935</v>
      </c>
      <c r="AA1703" t="s">
        <v>8936</v>
      </c>
      <c r="AB1703">
        <v>551</v>
      </c>
      <c r="AC1703" t="s">
        <v>8912</v>
      </c>
      <c r="AD1703" t="s">
        <v>27</v>
      </c>
      <c r="AE1703" t="s">
        <v>11076</v>
      </c>
    </row>
    <row r="1704" spans="8:31" hidden="1" x14ac:dyDescent="0.3">
      <c r="H1704" t="s">
        <v>100</v>
      </c>
      <c r="I1704" t="s">
        <v>4475</v>
      </c>
      <c r="J1704" t="s">
        <v>4476</v>
      </c>
      <c r="K1704" t="s">
        <v>18845</v>
      </c>
      <c r="L1704">
        <v>5285</v>
      </c>
      <c r="M1704" t="s">
        <v>27</v>
      </c>
      <c r="N1704" t="s">
        <v>4477</v>
      </c>
      <c r="P1704" t="s">
        <v>4478</v>
      </c>
      <c r="Q1704">
        <v>3399</v>
      </c>
      <c r="R1704" t="s">
        <v>95</v>
      </c>
      <c r="S1704" t="s">
        <v>95</v>
      </c>
      <c r="T1704" t="str">
        <f>IF(Transcripts[[#This Row],[List?]]="Y", Transcripts[[#This Row],[RefSeq mRNA ID]]&amp;IF(Transcripts[[#This Row],[Preferred?]]="Y", " (Preferred)", ""), "")</f>
        <v>NM_004972.3 (Preferred)</v>
      </c>
      <c r="V1704" s="43" t="s">
        <v>18517</v>
      </c>
      <c r="W1704" s="43" t="e">
        <f t="array" ref="W1704">INDEX(Table6[#Data], MATCH(1, ISNUMBER(SEARCH(Transcripts[[#This Row],[RefSeq mRNA ID]], Table6['#name])), 0), 1)</f>
        <v>#N/A</v>
      </c>
      <c r="X1704" s="43"/>
      <c r="Y1704" s="43"/>
      <c r="Z1704" t="s">
        <v>8929</v>
      </c>
      <c r="AA1704" t="s">
        <v>8930</v>
      </c>
      <c r="AB1704">
        <v>694</v>
      </c>
      <c r="AC1704" t="s">
        <v>8912</v>
      </c>
      <c r="AD1704" t="s">
        <v>27</v>
      </c>
      <c r="AE1704" t="s">
        <v>11077</v>
      </c>
    </row>
    <row r="1705" spans="8:31" hidden="1" x14ac:dyDescent="0.3">
      <c r="H1705" t="s">
        <v>100</v>
      </c>
      <c r="I1705" t="s">
        <v>4479</v>
      </c>
      <c r="J1705" t="s">
        <v>4480</v>
      </c>
      <c r="L1705">
        <v>3535</v>
      </c>
      <c r="M1705" t="s">
        <v>27</v>
      </c>
      <c r="N1705" t="s">
        <v>4481</v>
      </c>
      <c r="P1705" t="s">
        <v>4478</v>
      </c>
      <c r="Q1705">
        <v>3399</v>
      </c>
      <c r="R1705" t="s">
        <v>96</v>
      </c>
      <c r="S1705" t="s">
        <v>96</v>
      </c>
      <c r="T1705" t="str">
        <f>IF(Transcripts[[#This Row],[List?]]="Y", Transcripts[[#This Row],[RefSeq mRNA ID]]&amp;IF(Transcripts[[#This Row],[Preferred?]]="Y", " (Preferred)", ""), "")</f>
        <v/>
      </c>
      <c r="V1705" s="43" t="s">
        <v>18517</v>
      </c>
      <c r="W1705" s="43" t="e">
        <f t="array" ref="W1705">INDEX(Table6[#Data], MATCH(1, ISNUMBER(SEARCH(Transcripts[[#This Row],[RefSeq mRNA ID]], Table6['#name])), 0), 1)</f>
        <v>#N/A</v>
      </c>
      <c r="X1705" s="43"/>
      <c r="Y1705" s="43"/>
      <c r="Z1705" t="s">
        <v>8923</v>
      </c>
      <c r="AA1705" t="s">
        <v>8924</v>
      </c>
      <c r="AB1705">
        <v>694</v>
      </c>
      <c r="AC1705" t="s">
        <v>8912</v>
      </c>
      <c r="AD1705" t="s">
        <v>27</v>
      </c>
      <c r="AE1705" t="s">
        <v>11078</v>
      </c>
    </row>
    <row r="1706" spans="8:31" hidden="1" x14ac:dyDescent="0.3">
      <c r="H1706" t="s">
        <v>100</v>
      </c>
      <c r="I1706" t="s">
        <v>4482</v>
      </c>
      <c r="J1706" t="s">
        <v>4483</v>
      </c>
      <c r="L1706">
        <v>3381</v>
      </c>
      <c r="M1706" t="s">
        <v>27</v>
      </c>
      <c r="N1706" t="s">
        <v>4484</v>
      </c>
      <c r="Q1706">
        <v>2952</v>
      </c>
      <c r="R1706" t="s">
        <v>96</v>
      </c>
      <c r="S1706" t="s">
        <v>96</v>
      </c>
      <c r="T1706" t="str">
        <f>IF(Transcripts[[#This Row],[List?]]="Y", Transcripts[[#This Row],[RefSeq mRNA ID]]&amp;IF(Transcripts[[#This Row],[Preferred?]]="Y", " (Preferred)", ""), "")</f>
        <v/>
      </c>
      <c r="V1706" s="43" t="s">
        <v>18517</v>
      </c>
      <c r="W1706" s="43" t="e">
        <f t="array" ref="W1706">INDEX(Table6[#Data], MATCH(1, ISNUMBER(SEARCH(Transcripts[[#This Row],[RefSeq mRNA ID]], Table6['#name])), 0), 1)</f>
        <v>#N/A</v>
      </c>
      <c r="X1706" s="43"/>
      <c r="Y1706" s="43"/>
      <c r="Z1706" t="s">
        <v>8932</v>
      </c>
      <c r="AA1706" t="s">
        <v>8933</v>
      </c>
      <c r="AB1706">
        <v>694</v>
      </c>
      <c r="AC1706" t="s">
        <v>8912</v>
      </c>
      <c r="AD1706" t="s">
        <v>27</v>
      </c>
      <c r="AE1706" t="s">
        <v>11079</v>
      </c>
    </row>
    <row r="1707" spans="8:31" hidden="1" x14ac:dyDescent="0.3">
      <c r="H1707" t="s">
        <v>100</v>
      </c>
      <c r="I1707" t="s">
        <v>4471</v>
      </c>
      <c r="L1707">
        <v>773</v>
      </c>
      <c r="M1707" t="s">
        <v>193</v>
      </c>
      <c r="N1707" t="s">
        <v>4472</v>
      </c>
      <c r="P1707" t="s">
        <v>98</v>
      </c>
      <c r="Q1707">
        <v>0</v>
      </c>
      <c r="R1707" t="s">
        <v>96</v>
      </c>
      <c r="S1707" t="s">
        <v>96</v>
      </c>
      <c r="T1707" t="str">
        <f>IF(Transcripts[[#This Row],[List?]]="Y", Transcripts[[#This Row],[RefSeq mRNA ID]]&amp;IF(Transcripts[[#This Row],[Preferred?]]="Y", " (Preferred)", ""), "")</f>
        <v/>
      </c>
      <c r="V1707" s="43" t="s">
        <v>18517</v>
      </c>
      <c r="W1707" s="43" t="e">
        <f t="array" ref="W1707">INDEX(Table6[#Data], MATCH(1, ISNUMBER(SEARCH(Transcripts[[#This Row],[RefSeq mRNA ID]], Table6['#name])), 0), 1)</f>
        <v>#N/A</v>
      </c>
      <c r="X1707" s="43"/>
      <c r="Y1707" s="43"/>
      <c r="Z1707" t="s">
        <v>8926</v>
      </c>
      <c r="AA1707" t="s">
        <v>8927</v>
      </c>
      <c r="AB1707">
        <v>582</v>
      </c>
      <c r="AC1707" t="s">
        <v>8912</v>
      </c>
      <c r="AD1707" t="s">
        <v>27</v>
      </c>
      <c r="AE1707" t="s">
        <v>11080</v>
      </c>
    </row>
    <row r="1708" spans="8:31" hidden="1" x14ac:dyDescent="0.3">
      <c r="H1708" t="s">
        <v>100</v>
      </c>
      <c r="I1708" t="s">
        <v>4473</v>
      </c>
      <c r="L1708">
        <v>327</v>
      </c>
      <c r="M1708" t="s">
        <v>193</v>
      </c>
      <c r="N1708" t="s">
        <v>4474</v>
      </c>
      <c r="P1708" t="s">
        <v>98</v>
      </c>
      <c r="Q1708">
        <v>0</v>
      </c>
      <c r="R1708" t="s">
        <v>96</v>
      </c>
      <c r="S1708" t="s">
        <v>96</v>
      </c>
      <c r="T1708" t="str">
        <f>IF(Transcripts[[#This Row],[List?]]="Y", Transcripts[[#This Row],[RefSeq mRNA ID]]&amp;IF(Transcripts[[#This Row],[Preferred?]]="Y", " (Preferred)", ""), "")</f>
        <v/>
      </c>
      <c r="V1708" s="43" t="s">
        <v>18517</v>
      </c>
      <c r="W1708" s="43" t="e">
        <f t="array" ref="W1708">INDEX(Table6[#Data], MATCH(1, ISNUMBER(SEARCH(Transcripts[[#This Row],[RefSeq mRNA ID]], Table6['#name])), 0), 1)</f>
        <v>#N/A</v>
      </c>
      <c r="X1708" s="43"/>
      <c r="Y1708" s="43"/>
      <c r="Z1708" t="s">
        <v>8919</v>
      </c>
      <c r="AA1708" t="s">
        <v>8920</v>
      </c>
      <c r="AB1708">
        <v>852</v>
      </c>
      <c r="AC1708" t="s">
        <v>8912</v>
      </c>
      <c r="AD1708" t="s">
        <v>27</v>
      </c>
      <c r="AE1708" t="s">
        <v>11081</v>
      </c>
    </row>
    <row r="1709" spans="8:31" hidden="1" x14ac:dyDescent="0.3">
      <c r="H1709" t="s">
        <v>4485</v>
      </c>
      <c r="I1709" t="s">
        <v>4488</v>
      </c>
      <c r="J1709" t="s">
        <v>4489</v>
      </c>
      <c r="K1709" t="s">
        <v>19558</v>
      </c>
      <c r="L1709">
        <v>5432</v>
      </c>
      <c r="M1709" t="s">
        <v>27</v>
      </c>
      <c r="N1709" t="s">
        <v>4490</v>
      </c>
      <c r="O1709" t="s">
        <v>4491</v>
      </c>
      <c r="P1709" t="s">
        <v>4492</v>
      </c>
      <c r="Q1709">
        <v>3375</v>
      </c>
      <c r="R1709" t="s">
        <v>95</v>
      </c>
      <c r="S1709" t="s">
        <v>95</v>
      </c>
      <c r="T1709" t="str">
        <f>IF(Transcripts[[#This Row],[List?]]="Y", Transcripts[[#This Row],[RefSeq mRNA ID]]&amp;IF(Transcripts[[#This Row],[Preferred?]]="Y", " (Preferred)", ""), "")</f>
        <v>NM_000215.3 (Preferred)</v>
      </c>
      <c r="V1709" s="43" t="s">
        <v>18518</v>
      </c>
      <c r="W1709" s="43" t="e">
        <f t="array" ref="W1709">INDEX(Table6[#Data], MATCH(1, ISNUMBER(SEARCH(Transcripts[[#This Row],[RefSeq mRNA ID]], Table6['#name])), 0), 1)</f>
        <v>#N/A</v>
      </c>
      <c r="X1709" s="43"/>
      <c r="Y1709" s="43"/>
      <c r="Z1709" t="s">
        <v>8942</v>
      </c>
      <c r="AC1709" t="s">
        <v>8912</v>
      </c>
      <c r="AD1709" t="s">
        <v>27</v>
      </c>
      <c r="AE1709" t="s">
        <v>8942</v>
      </c>
    </row>
    <row r="1710" spans="8:31" hidden="1" x14ac:dyDescent="0.3">
      <c r="H1710" t="s">
        <v>4485</v>
      </c>
      <c r="I1710" t="s">
        <v>4493</v>
      </c>
      <c r="J1710" t="s">
        <v>4494</v>
      </c>
      <c r="L1710">
        <v>3996</v>
      </c>
      <c r="M1710" t="s">
        <v>27</v>
      </c>
      <c r="N1710" t="s">
        <v>4495</v>
      </c>
      <c r="P1710" t="s">
        <v>4492</v>
      </c>
      <c r="Q1710">
        <v>3375</v>
      </c>
      <c r="R1710" t="s">
        <v>96</v>
      </c>
      <c r="S1710" t="s">
        <v>96</v>
      </c>
      <c r="T1710" t="str">
        <f>IF(Transcripts[[#This Row],[List?]]="Y", Transcripts[[#This Row],[RefSeq mRNA ID]]&amp;IF(Transcripts[[#This Row],[Preferred?]]="Y", " (Preferred)", ""), "")</f>
        <v/>
      </c>
      <c r="V1710" s="43" t="s">
        <v>18518</v>
      </c>
      <c r="W1710" s="43" t="e">
        <f t="array" ref="W1710">INDEX(Table6[#Data], MATCH(1, ISNUMBER(SEARCH(Transcripts[[#This Row],[RefSeq mRNA ID]], Table6['#name])), 0), 1)</f>
        <v>#N/A</v>
      </c>
      <c r="X1710" s="43"/>
      <c r="Y1710" s="43"/>
      <c r="Z1710" t="s">
        <v>8913</v>
      </c>
      <c r="AC1710" t="s">
        <v>8912</v>
      </c>
      <c r="AD1710" t="s">
        <v>27</v>
      </c>
      <c r="AE1710" t="s">
        <v>8913</v>
      </c>
    </row>
    <row r="1711" spans="8:31" hidden="1" x14ac:dyDescent="0.3">
      <c r="H1711" t="s">
        <v>4485</v>
      </c>
      <c r="I1711" t="s">
        <v>4496</v>
      </c>
      <c r="J1711" t="s">
        <v>4497</v>
      </c>
      <c r="L1711">
        <v>3612</v>
      </c>
      <c r="M1711" t="s">
        <v>27</v>
      </c>
      <c r="N1711" t="s">
        <v>4498</v>
      </c>
      <c r="Q1711">
        <v>3285</v>
      </c>
      <c r="R1711" t="s">
        <v>96</v>
      </c>
      <c r="S1711" t="s">
        <v>96</v>
      </c>
      <c r="T1711" t="str">
        <f>IF(Transcripts[[#This Row],[List?]]="Y", Transcripts[[#This Row],[RefSeq mRNA ID]]&amp;IF(Transcripts[[#This Row],[Preferred?]]="Y", " (Preferred)", ""), "")</f>
        <v/>
      </c>
      <c r="V1711" s="43" t="s">
        <v>18518</v>
      </c>
      <c r="W1711" s="43" t="e">
        <f t="array" ref="W1711">INDEX(Table6[#Data], MATCH(1, ISNUMBER(SEARCH(Transcripts[[#This Row],[RefSeq mRNA ID]], Table6['#name])), 0), 1)</f>
        <v>#N/A</v>
      </c>
      <c r="X1711" s="43"/>
      <c r="Y1711" s="43"/>
      <c r="Z1711" t="s">
        <v>8946</v>
      </c>
      <c r="AC1711" t="s">
        <v>8912</v>
      </c>
      <c r="AD1711" t="s">
        <v>27</v>
      </c>
      <c r="AE1711" t="s">
        <v>8946</v>
      </c>
    </row>
    <row r="1712" spans="8:31" hidden="1" x14ac:dyDescent="0.3">
      <c r="H1712" t="s">
        <v>4485</v>
      </c>
      <c r="I1712" t="s">
        <v>4486</v>
      </c>
      <c r="L1712">
        <v>1776</v>
      </c>
      <c r="M1712" t="s">
        <v>193</v>
      </c>
      <c r="N1712" t="s">
        <v>4487</v>
      </c>
      <c r="P1712" t="s">
        <v>98</v>
      </c>
      <c r="Q1712">
        <v>0</v>
      </c>
      <c r="R1712" t="s">
        <v>96</v>
      </c>
      <c r="S1712" t="s">
        <v>96</v>
      </c>
      <c r="T1712" t="str">
        <f>IF(Transcripts[[#This Row],[List?]]="Y", Transcripts[[#This Row],[RefSeq mRNA ID]]&amp;IF(Transcripts[[#This Row],[Preferred?]]="Y", " (Preferred)", ""), "")</f>
        <v/>
      </c>
      <c r="V1712" s="43" t="s">
        <v>18518</v>
      </c>
      <c r="W1712" s="43" t="e">
        <f t="array" ref="W1712">INDEX(Table6[#Data], MATCH(1, ISNUMBER(SEARCH(Transcripts[[#This Row],[RefSeq mRNA ID]], Table6['#name])), 0), 1)</f>
        <v>#N/A</v>
      </c>
      <c r="X1712" s="43"/>
      <c r="Y1712" s="43"/>
      <c r="Z1712" t="s">
        <v>8944</v>
      </c>
      <c r="AC1712" t="s">
        <v>8912</v>
      </c>
      <c r="AD1712" t="s">
        <v>27</v>
      </c>
      <c r="AE1712" t="s">
        <v>8944</v>
      </c>
    </row>
    <row r="1713" spans="8:31" hidden="1" x14ac:dyDescent="0.3">
      <c r="H1713" t="s">
        <v>4485</v>
      </c>
      <c r="I1713" t="s">
        <v>4499</v>
      </c>
      <c r="L1713">
        <v>2809</v>
      </c>
      <c r="M1713" t="s">
        <v>210</v>
      </c>
      <c r="N1713" t="s">
        <v>4500</v>
      </c>
      <c r="P1713" t="s">
        <v>98</v>
      </c>
      <c r="Q1713">
        <v>0</v>
      </c>
      <c r="R1713" t="s">
        <v>96</v>
      </c>
      <c r="S1713" t="s">
        <v>96</v>
      </c>
      <c r="T1713" t="str">
        <f>IF(Transcripts[[#This Row],[List?]]="Y", Transcripts[[#This Row],[RefSeq mRNA ID]]&amp;IF(Transcripts[[#This Row],[Preferred?]]="Y", " (Preferred)", ""), "")</f>
        <v/>
      </c>
      <c r="V1713" s="43" t="s">
        <v>18518</v>
      </c>
      <c r="W1713" s="43" t="e">
        <f t="array" ref="W1713">INDEX(Table6[#Data], MATCH(1, ISNUMBER(SEARCH(Transcripts[[#This Row],[RefSeq mRNA ID]], Table6['#name])), 0), 1)</f>
        <v>#N/A</v>
      </c>
      <c r="X1713" s="43"/>
      <c r="Y1713" s="43"/>
      <c r="Z1713" t="s">
        <v>8938</v>
      </c>
      <c r="AC1713" t="s">
        <v>8912</v>
      </c>
      <c r="AD1713" t="s">
        <v>27</v>
      </c>
      <c r="AE1713" t="s">
        <v>8938</v>
      </c>
    </row>
    <row r="1714" spans="8:31" hidden="1" x14ac:dyDescent="0.3">
      <c r="H1714" t="s">
        <v>4485</v>
      </c>
      <c r="I1714" t="s">
        <v>4501</v>
      </c>
      <c r="L1714">
        <v>1173</v>
      </c>
      <c r="M1714" t="s">
        <v>210</v>
      </c>
      <c r="N1714" t="s">
        <v>4502</v>
      </c>
      <c r="P1714" t="s">
        <v>98</v>
      </c>
      <c r="Q1714">
        <v>0</v>
      </c>
      <c r="R1714" t="s">
        <v>96</v>
      </c>
      <c r="S1714" t="s">
        <v>96</v>
      </c>
      <c r="T1714" t="str">
        <f>IF(Transcripts[[#This Row],[List?]]="Y", Transcripts[[#This Row],[RefSeq mRNA ID]]&amp;IF(Transcripts[[#This Row],[Preferred?]]="Y", " (Preferred)", ""), "")</f>
        <v/>
      </c>
      <c r="V1714" s="43" t="s">
        <v>18518</v>
      </c>
      <c r="W1714" s="43" t="e">
        <f t="array" ref="W1714">INDEX(Table6[#Data], MATCH(1, ISNUMBER(SEARCH(Transcripts[[#This Row],[RefSeq mRNA ID]], Table6['#name])), 0), 1)</f>
        <v>#N/A</v>
      </c>
      <c r="X1714" s="43"/>
      <c r="Y1714" s="43"/>
      <c r="Z1714" t="s">
        <v>8940</v>
      </c>
      <c r="AC1714" t="s">
        <v>8912</v>
      </c>
      <c r="AD1714" t="s">
        <v>27</v>
      </c>
      <c r="AE1714" t="s">
        <v>8940</v>
      </c>
    </row>
    <row r="1715" spans="8:31" hidden="1" x14ac:dyDescent="0.3">
      <c r="H1715" t="s">
        <v>4485</v>
      </c>
      <c r="I1715" t="s">
        <v>4503</v>
      </c>
      <c r="L1715">
        <v>843</v>
      </c>
      <c r="M1715" t="s">
        <v>210</v>
      </c>
      <c r="N1715" t="s">
        <v>4504</v>
      </c>
      <c r="P1715" t="s">
        <v>98</v>
      </c>
      <c r="Q1715">
        <v>0</v>
      </c>
      <c r="R1715" t="s">
        <v>96</v>
      </c>
      <c r="S1715" t="s">
        <v>96</v>
      </c>
      <c r="T1715" t="str">
        <f>IF(Transcripts[[#This Row],[List?]]="Y", Transcripts[[#This Row],[RefSeq mRNA ID]]&amp;IF(Transcripts[[#This Row],[Preferred?]]="Y", " (Preferred)", ""), "")</f>
        <v/>
      </c>
      <c r="V1715" s="43" t="s">
        <v>18518</v>
      </c>
      <c r="W1715" s="43" t="e">
        <f t="array" ref="W1715">INDEX(Table6[#Data], MATCH(1, ISNUMBER(SEARCH(Transcripts[[#This Row],[RefSeq mRNA ID]], Table6['#name])), 0), 1)</f>
        <v>#N/A</v>
      </c>
      <c r="X1715" s="43"/>
      <c r="Y1715" s="43"/>
      <c r="Z1715" t="s">
        <v>8950</v>
      </c>
      <c r="AC1715" t="s">
        <v>8912</v>
      </c>
      <c r="AD1715" t="s">
        <v>27</v>
      </c>
      <c r="AE1715" t="s">
        <v>8950</v>
      </c>
    </row>
    <row r="1716" spans="8:31" hidden="1" x14ac:dyDescent="0.3">
      <c r="H1716" t="s">
        <v>137</v>
      </c>
      <c r="I1716" t="s">
        <v>4505</v>
      </c>
      <c r="J1716" t="s">
        <v>4506</v>
      </c>
      <c r="L1716">
        <v>9285</v>
      </c>
      <c r="M1716" t="s">
        <v>27</v>
      </c>
      <c r="N1716" t="s">
        <v>4507</v>
      </c>
      <c r="P1716" t="s">
        <v>4508</v>
      </c>
      <c r="Q1716">
        <v>6015</v>
      </c>
      <c r="R1716" t="s">
        <v>96</v>
      </c>
      <c r="S1716" t="s">
        <v>96</v>
      </c>
      <c r="T1716" t="str">
        <f>IF(Transcripts[[#This Row],[List?]]="Y", Transcripts[[#This Row],[RefSeq mRNA ID]]&amp;IF(Transcripts[[#This Row],[Preferred?]]="Y", " (Preferred)", ""), "")</f>
        <v/>
      </c>
      <c r="V1716" s="43" t="s">
        <v>18519</v>
      </c>
      <c r="W1716" s="43" t="e">
        <f t="array" ref="W1716">INDEX(Table6[#Data], MATCH(1, ISNUMBER(SEARCH(Transcripts[[#This Row],[RefSeq mRNA ID]], Table6['#name])), 0), 1)</f>
        <v>#N/A</v>
      </c>
      <c r="X1716" s="43"/>
      <c r="Y1716" s="43"/>
      <c r="Z1716" t="s">
        <v>8948</v>
      </c>
      <c r="AC1716" t="s">
        <v>8912</v>
      </c>
      <c r="AD1716" t="s">
        <v>27</v>
      </c>
      <c r="AE1716" t="s">
        <v>8948</v>
      </c>
    </row>
    <row r="1717" spans="8:31" hidden="1" x14ac:dyDescent="0.3">
      <c r="H1717" t="s">
        <v>137</v>
      </c>
      <c r="I1717" t="s">
        <v>4509</v>
      </c>
      <c r="J1717" t="s">
        <v>4510</v>
      </c>
      <c r="L1717">
        <v>9241</v>
      </c>
      <c r="M1717" t="s">
        <v>27</v>
      </c>
      <c r="N1717" t="s">
        <v>4511</v>
      </c>
      <c r="P1717" t="s">
        <v>4508</v>
      </c>
      <c r="Q1717">
        <v>6015</v>
      </c>
      <c r="R1717" t="s">
        <v>96</v>
      </c>
      <c r="S1717" t="s">
        <v>96</v>
      </c>
      <c r="T1717" t="str">
        <f>IF(Transcripts[[#This Row],[List?]]="Y", Transcripts[[#This Row],[RefSeq mRNA ID]]&amp;IF(Transcripts[[#This Row],[Preferred?]]="Y", " (Preferred)", ""), "")</f>
        <v/>
      </c>
      <c r="V1717" s="43" t="s">
        <v>18519</v>
      </c>
      <c r="W1717" s="43" t="e">
        <f t="array" ref="W1717">INDEX(Table6[#Data], MATCH(1, ISNUMBER(SEARCH(Transcripts[[#This Row],[RefSeq mRNA ID]], Table6['#name])), 0), 1)</f>
        <v>#N/A</v>
      </c>
      <c r="X1717" s="43"/>
      <c r="Y1717" s="43"/>
      <c r="Z1717" t="s">
        <v>8917</v>
      </c>
      <c r="AC1717" t="s">
        <v>8912</v>
      </c>
      <c r="AD1717" t="s">
        <v>27</v>
      </c>
      <c r="AE1717" t="s">
        <v>8917</v>
      </c>
    </row>
    <row r="1718" spans="8:31" hidden="1" x14ac:dyDescent="0.3">
      <c r="H1718" t="s">
        <v>137</v>
      </c>
      <c r="I1718" t="s">
        <v>4512</v>
      </c>
      <c r="J1718" t="s">
        <v>4513</v>
      </c>
      <c r="K1718" t="s">
        <v>19559</v>
      </c>
      <c r="L1718">
        <v>9153</v>
      </c>
      <c r="M1718" t="s">
        <v>27</v>
      </c>
      <c r="N1718" t="s">
        <v>4514</v>
      </c>
      <c r="P1718" t="s">
        <v>4508</v>
      </c>
      <c r="Q1718">
        <v>6015</v>
      </c>
      <c r="R1718" t="s">
        <v>95</v>
      </c>
      <c r="S1718" t="s">
        <v>95</v>
      </c>
      <c r="T1718" t="str">
        <f>IF(Transcripts[[#This Row],[List?]]="Y", Transcripts[[#This Row],[RefSeq mRNA ID]]&amp;IF(Transcripts[[#This Row],[Preferred?]]="Y", " (Preferred)", ""), "")</f>
        <v>NM_006766.4 (Preferred)</v>
      </c>
      <c r="V1718" s="43" t="s">
        <v>18519</v>
      </c>
      <c r="W1718" s="43" t="e">
        <f t="array" ref="W1718">INDEX(Table6[#Data], MATCH(1, ISNUMBER(SEARCH(Transcripts[[#This Row],[RefSeq mRNA ID]], Table6['#name])), 0), 1)</f>
        <v>#N/A</v>
      </c>
      <c r="X1718" s="43"/>
      <c r="Y1718" s="43"/>
      <c r="Z1718" t="s">
        <v>8915</v>
      </c>
      <c r="AC1718" t="s">
        <v>8912</v>
      </c>
      <c r="AD1718" t="s">
        <v>27</v>
      </c>
      <c r="AE1718" t="s">
        <v>8915</v>
      </c>
    </row>
    <row r="1719" spans="8:31" hidden="1" x14ac:dyDescent="0.3">
      <c r="H1719" t="s">
        <v>137</v>
      </c>
      <c r="I1719" t="s">
        <v>4515</v>
      </c>
      <c r="J1719" t="s">
        <v>4516</v>
      </c>
      <c r="K1719" t="s">
        <v>19560</v>
      </c>
      <c r="L1719">
        <v>3592</v>
      </c>
      <c r="M1719" t="s">
        <v>27</v>
      </c>
      <c r="N1719" t="s">
        <v>4517</v>
      </c>
      <c r="Q1719">
        <v>2448</v>
      </c>
      <c r="R1719" t="s">
        <v>96</v>
      </c>
      <c r="S1719" t="s">
        <v>95</v>
      </c>
      <c r="T1719" t="str">
        <f>IF(Transcripts[[#This Row],[List?]]="Y", Transcripts[[#This Row],[RefSeq mRNA ID]]&amp;IF(Transcripts[[#This Row],[Preferred?]]="Y", " (Preferred)", ""), "")</f>
        <v>NM_001305878.1</v>
      </c>
      <c r="V1719" s="43" t="s">
        <v>18519</v>
      </c>
      <c r="W1719" s="43" t="e">
        <f t="array" ref="W1719">INDEX(Table6[#Data], MATCH(1, ISNUMBER(SEARCH(Transcripts[[#This Row],[RefSeq mRNA ID]], Table6['#name])), 0), 1)</f>
        <v>#N/A</v>
      </c>
      <c r="X1719" s="43"/>
      <c r="Y1719" s="43"/>
      <c r="Z1719" t="s">
        <v>2306</v>
      </c>
      <c r="AA1719" t="s">
        <v>2307</v>
      </c>
      <c r="AB1719">
        <v>2610</v>
      </c>
      <c r="AC1719" t="s">
        <v>2274</v>
      </c>
      <c r="AD1719" t="s">
        <v>27</v>
      </c>
      <c r="AE1719" t="s">
        <v>11082</v>
      </c>
    </row>
    <row r="1720" spans="8:31" hidden="1" x14ac:dyDescent="0.3">
      <c r="H1720" t="s">
        <v>137</v>
      </c>
      <c r="I1720" t="s">
        <v>4518</v>
      </c>
      <c r="J1720" t="s">
        <v>4519</v>
      </c>
      <c r="L1720">
        <v>3279</v>
      </c>
      <c r="M1720" t="s">
        <v>27</v>
      </c>
      <c r="N1720" t="s">
        <v>4520</v>
      </c>
      <c r="Q1720">
        <v>2186</v>
      </c>
      <c r="R1720" t="s">
        <v>96</v>
      </c>
      <c r="S1720" t="s">
        <v>96</v>
      </c>
      <c r="T1720" t="str">
        <f>IF(Transcripts[[#This Row],[List?]]="Y", Transcripts[[#This Row],[RefSeq mRNA ID]]&amp;IF(Transcripts[[#This Row],[Preferred?]]="Y", " (Preferred)", ""), "")</f>
        <v/>
      </c>
      <c r="V1720" s="43" t="s">
        <v>18519</v>
      </c>
      <c r="W1720" s="43" t="e">
        <f t="array" ref="W1720">INDEX(Table6[#Data], MATCH(1, ISNUMBER(SEARCH(Transcripts[[#This Row],[RefSeq mRNA ID]], Table6['#name])), 0), 1)</f>
        <v>#N/A</v>
      </c>
      <c r="X1720" s="43"/>
      <c r="Y1720" s="43"/>
      <c r="Z1720" t="s">
        <v>2290</v>
      </c>
      <c r="AA1720" t="s">
        <v>2291</v>
      </c>
      <c r="AB1720">
        <v>2601</v>
      </c>
      <c r="AC1720" t="s">
        <v>2274</v>
      </c>
      <c r="AD1720" t="s">
        <v>27</v>
      </c>
      <c r="AE1720" t="s">
        <v>11083</v>
      </c>
    </row>
    <row r="1721" spans="8:31" hidden="1" x14ac:dyDescent="0.3">
      <c r="H1721" t="s">
        <v>137</v>
      </c>
      <c r="I1721" t="s">
        <v>4521</v>
      </c>
      <c r="J1721" t="s">
        <v>4522</v>
      </c>
      <c r="L1721">
        <v>588</v>
      </c>
      <c r="M1721" t="s">
        <v>27</v>
      </c>
      <c r="N1721" t="s">
        <v>4523</v>
      </c>
      <c r="Q1721">
        <v>41</v>
      </c>
      <c r="R1721" t="s">
        <v>96</v>
      </c>
      <c r="S1721" t="s">
        <v>96</v>
      </c>
      <c r="T1721" t="str">
        <f>IF(Transcripts[[#This Row],[List?]]="Y", Transcripts[[#This Row],[RefSeq mRNA ID]]&amp;IF(Transcripts[[#This Row],[Preferred?]]="Y", " (Preferred)", ""), "")</f>
        <v/>
      </c>
      <c r="V1721" s="43" t="s">
        <v>18519</v>
      </c>
      <c r="W1721" s="43" t="e">
        <f t="array" ref="W1721">INDEX(Table6[#Data], MATCH(1, ISNUMBER(SEARCH(Transcripts[[#This Row],[RefSeq mRNA ID]], Table6['#name])), 0), 1)</f>
        <v>#N/A</v>
      </c>
      <c r="X1721" s="43"/>
      <c r="Y1721" s="43"/>
      <c r="Z1721" t="s">
        <v>2294</v>
      </c>
      <c r="AA1721" t="s">
        <v>2295</v>
      </c>
      <c r="AB1721">
        <v>2613</v>
      </c>
      <c r="AC1721" t="s">
        <v>2274</v>
      </c>
      <c r="AD1721" t="s">
        <v>27</v>
      </c>
      <c r="AE1721" t="s">
        <v>11084</v>
      </c>
    </row>
    <row r="1722" spans="8:31" hidden="1" x14ac:dyDescent="0.3">
      <c r="H1722" t="s">
        <v>137</v>
      </c>
      <c r="I1722" t="s">
        <v>4524</v>
      </c>
      <c r="L1722">
        <v>700</v>
      </c>
      <c r="M1722" t="s">
        <v>210</v>
      </c>
      <c r="N1722" t="s">
        <v>4525</v>
      </c>
      <c r="P1722" t="s">
        <v>98</v>
      </c>
      <c r="Q1722">
        <v>0</v>
      </c>
      <c r="R1722" t="s">
        <v>96</v>
      </c>
      <c r="S1722" t="s">
        <v>96</v>
      </c>
      <c r="T1722" t="str">
        <f>IF(Transcripts[[#This Row],[List?]]="Y", Transcripts[[#This Row],[RefSeq mRNA ID]]&amp;IF(Transcripts[[#This Row],[Preferred?]]="Y", " (Preferred)", ""), "")</f>
        <v/>
      </c>
      <c r="V1722" s="43" t="s">
        <v>18519</v>
      </c>
      <c r="W1722" s="43" t="e">
        <f t="array" ref="W1722">INDEX(Table6[#Data], MATCH(1, ISNUMBER(SEARCH(Transcripts[[#This Row],[RefSeq mRNA ID]], Table6['#name])), 0), 1)</f>
        <v>#N/A</v>
      </c>
      <c r="X1722" s="43"/>
      <c r="Y1722" s="43"/>
      <c r="Z1722" t="s">
        <v>2298</v>
      </c>
      <c r="AA1722" t="s">
        <v>2299</v>
      </c>
      <c r="AB1722">
        <v>2613</v>
      </c>
      <c r="AC1722" t="s">
        <v>2274</v>
      </c>
      <c r="AD1722" t="s">
        <v>27</v>
      </c>
      <c r="AE1722" t="s">
        <v>11085</v>
      </c>
    </row>
    <row r="1723" spans="8:31" hidden="1" x14ac:dyDescent="0.3">
      <c r="H1723" t="s">
        <v>137</v>
      </c>
      <c r="I1723" t="s">
        <v>4526</v>
      </c>
      <c r="L1723">
        <v>506</v>
      </c>
      <c r="M1723" t="s">
        <v>210</v>
      </c>
      <c r="N1723" t="s">
        <v>4527</v>
      </c>
      <c r="P1723" t="s">
        <v>98</v>
      </c>
      <c r="Q1723">
        <v>0</v>
      </c>
      <c r="R1723" t="s">
        <v>96</v>
      </c>
      <c r="S1723" t="s">
        <v>96</v>
      </c>
      <c r="T1723" t="str">
        <f>IF(Transcripts[[#This Row],[List?]]="Y", Transcripts[[#This Row],[RefSeq mRNA ID]]&amp;IF(Transcripts[[#This Row],[Preferred?]]="Y", " (Preferred)", ""), "")</f>
        <v/>
      </c>
      <c r="V1723" s="43" t="s">
        <v>18519</v>
      </c>
      <c r="W1723" s="43" t="e">
        <f t="array" ref="W1723">INDEX(Table6[#Data], MATCH(1, ISNUMBER(SEARCH(Transcripts[[#This Row],[RefSeq mRNA ID]], Table6['#name])), 0), 1)</f>
        <v>#N/A</v>
      </c>
      <c r="X1723" s="43"/>
      <c r="Y1723" s="43"/>
      <c r="Z1723" t="s">
        <v>2302</v>
      </c>
      <c r="AA1723" t="s">
        <v>2303</v>
      </c>
      <c r="AB1723">
        <v>2601</v>
      </c>
      <c r="AC1723" t="s">
        <v>2274</v>
      </c>
      <c r="AD1723" t="s">
        <v>27</v>
      </c>
      <c r="AE1723" t="s">
        <v>11086</v>
      </c>
    </row>
    <row r="1724" spans="8:31" hidden="1" x14ac:dyDescent="0.3">
      <c r="H1724" t="s">
        <v>140</v>
      </c>
      <c r="I1724" t="s">
        <v>4530</v>
      </c>
      <c r="J1724" t="s">
        <v>4531</v>
      </c>
      <c r="K1724" t="s">
        <v>20388</v>
      </c>
      <c r="L1724">
        <v>4172</v>
      </c>
      <c r="M1724" t="s">
        <v>27</v>
      </c>
      <c r="N1724" t="s">
        <v>4532</v>
      </c>
      <c r="P1724" t="s">
        <v>4533</v>
      </c>
      <c r="Q1724">
        <v>1962</v>
      </c>
      <c r="R1724" t="s">
        <v>95</v>
      </c>
      <c r="S1724" t="s">
        <v>95</v>
      </c>
      <c r="T1724" t="str">
        <f>IF(Transcripts[[#This Row],[List?]]="Y", Transcripts[[#This Row],[RefSeq mRNA ID]]&amp;IF(Transcripts[[#This Row],[Preferred?]]="Y", " (Preferred)", ""), "")</f>
        <v>NM_002233.4 (Preferred)</v>
      </c>
      <c r="V1724" s="43" t="s">
        <v>18520</v>
      </c>
      <c r="W1724" s="43" t="e">
        <f t="array" ref="W1724">INDEX(Table6[#Data], MATCH(1, ISNUMBER(SEARCH(Transcripts[[#This Row],[RefSeq mRNA ID]], Table6['#name])), 0), 1)</f>
        <v>#N/A</v>
      </c>
      <c r="X1724" s="43"/>
      <c r="Y1724" s="43"/>
      <c r="Z1724" t="s">
        <v>2316</v>
      </c>
      <c r="AA1724" t="s">
        <v>2317</v>
      </c>
      <c r="AB1724">
        <v>152</v>
      </c>
      <c r="AC1724" t="s">
        <v>2274</v>
      </c>
      <c r="AD1724" t="s">
        <v>27</v>
      </c>
      <c r="AE1724" t="s">
        <v>11087</v>
      </c>
    </row>
    <row r="1725" spans="8:31" hidden="1" x14ac:dyDescent="0.3">
      <c r="H1725" t="s">
        <v>140</v>
      </c>
      <c r="I1725" t="s">
        <v>4528</v>
      </c>
      <c r="L1725">
        <v>545</v>
      </c>
      <c r="M1725" t="s">
        <v>193</v>
      </c>
      <c r="N1725" t="s">
        <v>4529</v>
      </c>
      <c r="P1725" t="s">
        <v>98</v>
      </c>
      <c r="Q1725">
        <v>0</v>
      </c>
      <c r="R1725" t="s">
        <v>96</v>
      </c>
      <c r="S1725" t="s">
        <v>96</v>
      </c>
      <c r="T1725" t="str">
        <f>IF(Transcripts[[#This Row],[List?]]="Y", Transcripts[[#This Row],[RefSeq mRNA ID]]&amp;IF(Transcripts[[#This Row],[Preferred?]]="Y", " (Preferred)", ""), "")</f>
        <v/>
      </c>
      <c r="V1725" s="43" t="s">
        <v>18520</v>
      </c>
      <c r="W1725" s="43" t="e">
        <f t="array" ref="W1725">INDEX(Table6[#Data], MATCH(1, ISNUMBER(SEARCH(Transcripts[[#This Row],[RefSeq mRNA ID]], Table6['#name])), 0), 1)</f>
        <v>#N/A</v>
      </c>
      <c r="X1725" s="43"/>
      <c r="Y1725" s="43"/>
      <c r="Z1725" t="s">
        <v>2283</v>
      </c>
      <c r="AC1725" t="s">
        <v>2274</v>
      </c>
      <c r="AD1725" t="s">
        <v>27</v>
      </c>
      <c r="AE1725" t="s">
        <v>2283</v>
      </c>
    </row>
    <row r="1726" spans="8:31" hidden="1" x14ac:dyDescent="0.3">
      <c r="H1726" t="s">
        <v>4534</v>
      </c>
      <c r="I1726" t="s">
        <v>4535</v>
      </c>
      <c r="J1726" t="s">
        <v>4536</v>
      </c>
      <c r="K1726" t="s">
        <v>20390</v>
      </c>
      <c r="L1726">
        <v>2522</v>
      </c>
      <c r="M1726" t="s">
        <v>27</v>
      </c>
      <c r="N1726" t="s">
        <v>4537</v>
      </c>
      <c r="P1726" t="s">
        <v>4538</v>
      </c>
      <c r="Q1726">
        <v>1227</v>
      </c>
      <c r="R1726" t="s">
        <v>95</v>
      </c>
      <c r="S1726" t="s">
        <v>95</v>
      </c>
      <c r="T1726" t="str">
        <f>IF(Transcripts[[#This Row],[List?]]="Y", Transcripts[[#This Row],[RefSeq mRNA ID]]&amp;IF(Transcripts[[#This Row],[Preferred?]]="Y", " (Preferred)", ""), "")</f>
        <v>NM_022054.4 (Preferred)</v>
      </c>
      <c r="V1726" s="43" t="s">
        <v>18521</v>
      </c>
      <c r="W1726" s="43" t="e">
        <f t="array" ref="W1726">INDEX(Table6[#Data], MATCH(1, ISNUMBER(SEARCH(Transcripts[[#This Row],[RefSeq mRNA ID]], Table6['#name])), 0), 1)</f>
        <v>#N/A</v>
      </c>
      <c r="X1726" s="43"/>
      <c r="Y1726" s="43"/>
      <c r="Z1726" t="s">
        <v>2281</v>
      </c>
      <c r="AC1726" t="s">
        <v>2274</v>
      </c>
      <c r="AD1726" t="s">
        <v>27</v>
      </c>
      <c r="AE1726" t="s">
        <v>2281</v>
      </c>
    </row>
    <row r="1727" spans="8:31" hidden="1" x14ac:dyDescent="0.3">
      <c r="H1727" t="s">
        <v>4539</v>
      </c>
      <c r="I1727" t="s">
        <v>4574</v>
      </c>
      <c r="J1727" t="s">
        <v>4575</v>
      </c>
      <c r="K1727" t="s">
        <v>19565</v>
      </c>
      <c r="L1727">
        <v>6031</v>
      </c>
      <c r="M1727" t="s">
        <v>27</v>
      </c>
      <c r="N1727" t="s">
        <v>4576</v>
      </c>
      <c r="P1727" t="s">
        <v>4577</v>
      </c>
      <c r="Q1727">
        <v>4683</v>
      </c>
      <c r="R1727" t="s">
        <v>95</v>
      </c>
      <c r="S1727" t="s">
        <v>95</v>
      </c>
      <c r="T1727" t="str">
        <f>IF(Transcripts[[#This Row],[List?]]="Y", Transcripts[[#This Row],[RefSeq mRNA ID]]&amp;IF(Transcripts[[#This Row],[Preferred?]]="Y", " (Preferred)", ""), "")</f>
        <v>NM_004187.3 (Preferred)</v>
      </c>
      <c r="V1727" s="43" t="s">
        <v>18522</v>
      </c>
      <c r="W1727" s="43" t="e">
        <f t="array" ref="W1727">INDEX(Table6[#Data], MATCH(1, ISNUMBER(SEARCH(Transcripts[[#This Row],[RefSeq mRNA ID]], Table6['#name])), 0), 1)</f>
        <v>#N/A</v>
      </c>
      <c r="X1727" s="43"/>
      <c r="Y1727" s="43"/>
      <c r="Z1727" t="s">
        <v>2279</v>
      </c>
      <c r="AC1727" t="s">
        <v>2274</v>
      </c>
      <c r="AD1727" t="s">
        <v>27</v>
      </c>
      <c r="AE1727" t="s">
        <v>2279</v>
      </c>
    </row>
    <row r="1728" spans="8:31" hidden="1" x14ac:dyDescent="0.3">
      <c r="H1728" t="s">
        <v>4539</v>
      </c>
      <c r="I1728" t="s">
        <v>4578</v>
      </c>
      <c r="J1728" t="s">
        <v>4579</v>
      </c>
      <c r="L1728">
        <v>6031</v>
      </c>
      <c r="M1728" t="s">
        <v>27</v>
      </c>
      <c r="N1728" t="s">
        <v>4576</v>
      </c>
      <c r="Q1728">
        <v>4683</v>
      </c>
      <c r="R1728" t="s">
        <v>96</v>
      </c>
      <c r="S1728" t="s">
        <v>96</v>
      </c>
      <c r="T1728" t="str">
        <f>IF(Transcripts[[#This Row],[List?]]="Y", Transcripts[[#This Row],[RefSeq mRNA ID]]&amp;IF(Transcripts[[#This Row],[Preferred?]]="Y", " (Preferred)", ""), "")</f>
        <v/>
      </c>
      <c r="V1728" s="43" t="s">
        <v>18522</v>
      </c>
      <c r="W1728" s="43" t="e">
        <f t="array" ref="W1728">INDEX(Table6[#Data], MATCH(1, ISNUMBER(SEARCH(Transcripts[[#This Row],[RefSeq mRNA ID]], Table6['#name])), 0), 1)</f>
        <v>#N/A</v>
      </c>
      <c r="X1728" s="43"/>
      <c r="Y1728" s="43"/>
      <c r="Z1728" t="s">
        <v>2275</v>
      </c>
      <c r="AC1728" t="s">
        <v>2274</v>
      </c>
      <c r="AD1728" t="s">
        <v>27</v>
      </c>
      <c r="AE1728" t="s">
        <v>2275</v>
      </c>
    </row>
    <row r="1729" spans="8:31" hidden="1" x14ac:dyDescent="0.3">
      <c r="H1729" t="s">
        <v>4539</v>
      </c>
      <c r="I1729" t="s">
        <v>4580</v>
      </c>
      <c r="J1729" t="s">
        <v>4581</v>
      </c>
      <c r="K1729" t="s">
        <v>19564</v>
      </c>
      <c r="L1729">
        <v>5677</v>
      </c>
      <c r="M1729" t="s">
        <v>27</v>
      </c>
      <c r="N1729" t="s">
        <v>4582</v>
      </c>
      <c r="P1729" t="s">
        <v>4583</v>
      </c>
      <c r="Q1729">
        <v>4680</v>
      </c>
      <c r="R1729" t="s">
        <v>96</v>
      </c>
      <c r="S1729" t="s">
        <v>95</v>
      </c>
      <c r="T1729" t="str">
        <f>IF(Transcripts[[#This Row],[List?]]="Y", Transcripts[[#This Row],[RefSeq mRNA ID]]&amp;IF(Transcripts[[#This Row],[Preferred?]]="Y", " (Preferred)", ""), "")</f>
        <v>NM_001282622.1</v>
      </c>
      <c r="V1729" s="43" t="s">
        <v>18522</v>
      </c>
      <c r="W1729" s="43" t="e">
        <f t="array" ref="W1729">INDEX(Table6[#Data], MATCH(1, ISNUMBER(SEARCH(Transcripts[[#This Row],[RefSeq mRNA ID]], Table6['#name])), 0), 1)</f>
        <v>#N/A</v>
      </c>
      <c r="X1729" s="43"/>
      <c r="Y1729" s="43"/>
      <c r="Z1729" t="s">
        <v>2328</v>
      </c>
      <c r="AC1729" t="s">
        <v>2274</v>
      </c>
      <c r="AD1729" t="s">
        <v>27</v>
      </c>
      <c r="AE1729" t="s">
        <v>2328</v>
      </c>
    </row>
    <row r="1730" spans="8:31" hidden="1" x14ac:dyDescent="0.3">
      <c r="H1730" t="s">
        <v>4539</v>
      </c>
      <c r="I1730" t="s">
        <v>4584</v>
      </c>
      <c r="J1730" t="s">
        <v>4585</v>
      </c>
      <c r="L1730">
        <v>5677</v>
      </c>
      <c r="M1730" t="s">
        <v>27</v>
      </c>
      <c r="N1730" t="s">
        <v>4582</v>
      </c>
      <c r="Q1730">
        <v>4680</v>
      </c>
      <c r="R1730" t="s">
        <v>96</v>
      </c>
      <c r="S1730" t="s">
        <v>96</v>
      </c>
      <c r="T1730" t="str">
        <f>IF(Transcripts[[#This Row],[List?]]="Y", Transcripts[[#This Row],[RefSeq mRNA ID]]&amp;IF(Transcripts[[#This Row],[Preferred?]]="Y", " (Preferred)", ""), "")</f>
        <v/>
      </c>
      <c r="V1730" s="43" t="s">
        <v>18522</v>
      </c>
      <c r="W1730" s="43" t="e">
        <f t="array" ref="W1730">INDEX(Table6[#Data], MATCH(1, ISNUMBER(SEARCH(Transcripts[[#This Row],[RefSeq mRNA ID]], Table6['#name])), 0), 1)</f>
        <v>#N/A</v>
      </c>
      <c r="X1730" s="43"/>
      <c r="Y1730" s="43"/>
      <c r="Z1730" t="s">
        <v>2277</v>
      </c>
      <c r="AC1730" t="s">
        <v>2274</v>
      </c>
      <c r="AD1730" t="s">
        <v>27</v>
      </c>
      <c r="AE1730" t="s">
        <v>2277</v>
      </c>
    </row>
    <row r="1731" spans="8:31" hidden="1" x14ac:dyDescent="0.3">
      <c r="H1731" t="s">
        <v>4539</v>
      </c>
      <c r="I1731" t="s">
        <v>4586</v>
      </c>
      <c r="J1731" t="s">
        <v>4587</v>
      </c>
      <c r="K1731" t="s">
        <v>20393</v>
      </c>
      <c r="L1731">
        <v>5245</v>
      </c>
      <c r="M1731" t="s">
        <v>27</v>
      </c>
      <c r="N1731" t="s">
        <v>4588</v>
      </c>
      <c r="Q1731">
        <v>4674</v>
      </c>
      <c r="R1731" t="s">
        <v>96</v>
      </c>
      <c r="S1731" t="s">
        <v>95</v>
      </c>
      <c r="T1731" t="str">
        <f>IF(Transcripts[[#This Row],[List?]]="Y", Transcripts[[#This Row],[RefSeq mRNA ID]]&amp;IF(Transcripts[[#This Row],[Preferred?]]="Y", " (Preferred)", ""), "")</f>
        <v>NM_001353978.1</v>
      </c>
      <c r="V1731" s="43" t="s">
        <v>18522</v>
      </c>
      <c r="W1731" s="43" t="e">
        <f t="array" ref="W1731">INDEX(Table6[#Data], MATCH(1, ISNUMBER(SEARCH(Transcripts[[#This Row],[RefSeq mRNA ID]], Table6['#name])), 0), 1)</f>
        <v>#N/A</v>
      </c>
      <c r="X1731" s="43"/>
      <c r="Y1731" s="43"/>
      <c r="Z1731" t="s">
        <v>2285</v>
      </c>
      <c r="AC1731" t="s">
        <v>2274</v>
      </c>
      <c r="AD1731" t="s">
        <v>27</v>
      </c>
      <c r="AE1731" t="s">
        <v>2285</v>
      </c>
    </row>
    <row r="1732" spans="8:31" hidden="1" x14ac:dyDescent="0.3">
      <c r="H1732" t="s">
        <v>4539</v>
      </c>
      <c r="I1732" t="s">
        <v>4589</v>
      </c>
      <c r="J1732" t="s">
        <v>4590</v>
      </c>
      <c r="L1732">
        <v>5245</v>
      </c>
      <c r="M1732" t="s">
        <v>27</v>
      </c>
      <c r="N1732" t="s">
        <v>4588</v>
      </c>
      <c r="Q1732">
        <v>4674</v>
      </c>
      <c r="R1732" t="s">
        <v>96</v>
      </c>
      <c r="S1732" t="s">
        <v>96</v>
      </c>
      <c r="T1732" t="str">
        <f>IF(Transcripts[[#This Row],[List?]]="Y", Transcripts[[#This Row],[RefSeq mRNA ID]]&amp;IF(Transcripts[[#This Row],[Preferred?]]="Y", " (Preferred)", ""), "")</f>
        <v/>
      </c>
      <c r="V1732" s="43" t="s">
        <v>18522</v>
      </c>
      <c r="W1732" s="43" t="e">
        <f t="array" ref="W1732">INDEX(Table6[#Data], MATCH(1, ISNUMBER(SEARCH(Transcripts[[#This Row],[RefSeq mRNA ID]], Table6['#name])), 0), 1)</f>
        <v>#N/A</v>
      </c>
      <c r="X1732" s="43"/>
      <c r="Y1732" s="43"/>
      <c r="Z1732" t="s">
        <v>2310</v>
      </c>
      <c r="AA1732" t="s">
        <v>2311</v>
      </c>
      <c r="AB1732">
        <v>868</v>
      </c>
      <c r="AC1732" t="s">
        <v>2274</v>
      </c>
      <c r="AD1732" t="s">
        <v>27</v>
      </c>
      <c r="AE1732" t="s">
        <v>11088</v>
      </c>
    </row>
    <row r="1733" spans="8:31" hidden="1" x14ac:dyDescent="0.3">
      <c r="H1733" t="s">
        <v>4539</v>
      </c>
      <c r="I1733" t="s">
        <v>4591</v>
      </c>
      <c r="J1733" t="s">
        <v>4592</v>
      </c>
      <c r="L1733">
        <v>5122</v>
      </c>
      <c r="M1733" t="s">
        <v>27</v>
      </c>
      <c r="N1733" t="s">
        <v>4593</v>
      </c>
      <c r="Q1733">
        <v>4551</v>
      </c>
      <c r="R1733" t="s">
        <v>96</v>
      </c>
      <c r="S1733" t="s">
        <v>96</v>
      </c>
      <c r="T1733" t="str">
        <f>IF(Transcripts[[#This Row],[List?]]="Y", Transcripts[[#This Row],[RefSeq mRNA ID]]&amp;IF(Transcripts[[#This Row],[Preferred?]]="Y", " (Preferred)", ""), "")</f>
        <v/>
      </c>
      <c r="V1733" s="43" t="s">
        <v>18522</v>
      </c>
      <c r="W1733" s="43" t="e">
        <f t="array" ref="W1733">INDEX(Table6[#Data], MATCH(1, ISNUMBER(SEARCH(Transcripts[[#This Row],[RefSeq mRNA ID]], Table6['#name])), 0), 1)</f>
        <v>#N/A</v>
      </c>
      <c r="X1733" s="43"/>
      <c r="Y1733" s="43"/>
      <c r="Z1733" t="s">
        <v>2334</v>
      </c>
      <c r="AC1733" t="s">
        <v>2274</v>
      </c>
      <c r="AD1733" t="s">
        <v>27</v>
      </c>
      <c r="AE1733" t="s">
        <v>2334</v>
      </c>
    </row>
    <row r="1734" spans="8:31" hidden="1" x14ac:dyDescent="0.3">
      <c r="H1734" t="s">
        <v>4539</v>
      </c>
      <c r="I1734" t="s">
        <v>4594</v>
      </c>
      <c r="J1734" t="s">
        <v>4595</v>
      </c>
      <c r="L1734">
        <v>5122</v>
      </c>
      <c r="M1734" t="s">
        <v>27</v>
      </c>
      <c r="N1734" t="s">
        <v>4593</v>
      </c>
      <c r="Q1734">
        <v>4551</v>
      </c>
      <c r="R1734" t="s">
        <v>96</v>
      </c>
      <c r="S1734" t="s">
        <v>96</v>
      </c>
      <c r="T1734" t="str">
        <f>IF(Transcripts[[#This Row],[List?]]="Y", Transcripts[[#This Row],[RefSeq mRNA ID]]&amp;IF(Transcripts[[#This Row],[Preferred?]]="Y", " (Preferred)", ""), "")</f>
        <v/>
      </c>
      <c r="V1734" s="43" t="s">
        <v>18522</v>
      </c>
      <c r="W1734" s="43" t="e">
        <f t="array" ref="W1734">INDEX(Table6[#Data], MATCH(1, ISNUMBER(SEARCH(Transcripts[[#This Row],[RefSeq mRNA ID]], Table6['#name])), 0), 1)</f>
        <v>#N/A</v>
      </c>
      <c r="X1734" s="43"/>
      <c r="Y1734" s="43"/>
      <c r="Z1734" t="s">
        <v>2330</v>
      </c>
      <c r="AC1734" t="s">
        <v>2274</v>
      </c>
      <c r="AD1734" t="s">
        <v>27</v>
      </c>
      <c r="AE1734" t="s">
        <v>2330</v>
      </c>
    </row>
    <row r="1735" spans="8:31" hidden="1" x14ac:dyDescent="0.3">
      <c r="H1735" t="s">
        <v>4539</v>
      </c>
      <c r="I1735" t="s">
        <v>4567</v>
      </c>
      <c r="J1735" t="s">
        <v>4568</v>
      </c>
      <c r="K1735" t="s">
        <v>19563</v>
      </c>
      <c r="L1735">
        <v>6096</v>
      </c>
      <c r="M1735" t="s">
        <v>27</v>
      </c>
      <c r="N1735" t="s">
        <v>4569</v>
      </c>
      <c r="P1735" t="s">
        <v>4570</v>
      </c>
      <c r="Q1735">
        <v>4140</v>
      </c>
      <c r="R1735" t="s">
        <v>96</v>
      </c>
      <c r="S1735" t="s">
        <v>95</v>
      </c>
      <c r="T1735" t="str">
        <f>IF(Transcripts[[#This Row],[List?]]="Y", Transcripts[[#This Row],[RefSeq mRNA ID]]&amp;IF(Transcripts[[#This Row],[Preferred?]]="Y", " (Preferred)", ""), "")</f>
        <v>NM_001146702.1</v>
      </c>
      <c r="V1735" s="43" t="s">
        <v>18522</v>
      </c>
      <c r="W1735" s="43" t="e">
        <f t="array" ref="W1735">INDEX(Table6[#Data], MATCH(1, ISNUMBER(SEARCH(Transcripts[[#This Row],[RefSeq mRNA ID]], Table6['#name])), 0), 1)</f>
        <v>#N/A</v>
      </c>
      <c r="X1735" s="43"/>
      <c r="Y1735" s="43"/>
      <c r="Z1735" t="s">
        <v>2332</v>
      </c>
      <c r="AC1735" t="s">
        <v>2274</v>
      </c>
      <c r="AD1735" t="s">
        <v>27</v>
      </c>
      <c r="AE1735" t="s">
        <v>2332</v>
      </c>
    </row>
    <row r="1736" spans="8:31" hidden="1" x14ac:dyDescent="0.3">
      <c r="H1736" t="s">
        <v>4539</v>
      </c>
      <c r="I1736" t="s">
        <v>4571</v>
      </c>
      <c r="J1736" t="s">
        <v>4572</v>
      </c>
      <c r="L1736">
        <v>6096</v>
      </c>
      <c r="M1736" t="s">
        <v>27</v>
      </c>
      <c r="N1736" t="s">
        <v>4573</v>
      </c>
      <c r="Q1736">
        <v>4140</v>
      </c>
      <c r="R1736" t="s">
        <v>96</v>
      </c>
      <c r="S1736" t="s">
        <v>96</v>
      </c>
      <c r="T1736" t="str">
        <f>IF(Transcripts[[#This Row],[List?]]="Y", Transcripts[[#This Row],[RefSeq mRNA ID]]&amp;IF(Transcripts[[#This Row],[Preferred?]]="Y", " (Preferred)", ""), "")</f>
        <v/>
      </c>
      <c r="V1736" s="43" t="s">
        <v>18522</v>
      </c>
      <c r="W1736" s="43" t="e">
        <f t="array" ref="W1736">INDEX(Table6[#Data], MATCH(1, ISNUMBER(SEARCH(Transcripts[[#This Row],[RefSeq mRNA ID]], Table6['#name])), 0), 1)</f>
        <v>#N/A</v>
      </c>
      <c r="X1736" s="43"/>
      <c r="Y1736" s="43"/>
      <c r="Z1736" t="s">
        <v>2322</v>
      </c>
      <c r="AC1736" t="s">
        <v>2274</v>
      </c>
      <c r="AD1736" t="s">
        <v>27</v>
      </c>
      <c r="AE1736" t="s">
        <v>2322</v>
      </c>
    </row>
    <row r="1737" spans="8:31" hidden="1" x14ac:dyDescent="0.3">
      <c r="H1737" t="s">
        <v>4539</v>
      </c>
      <c r="I1737" t="s">
        <v>4545</v>
      </c>
      <c r="J1737" t="s">
        <v>4546</v>
      </c>
      <c r="L1737">
        <v>766</v>
      </c>
      <c r="M1737" t="s">
        <v>187</v>
      </c>
      <c r="N1737" t="s">
        <v>4547</v>
      </c>
      <c r="Q1737">
        <v>300</v>
      </c>
      <c r="R1737" t="s">
        <v>96</v>
      </c>
      <c r="S1737" t="s">
        <v>96</v>
      </c>
      <c r="T1737" t="str">
        <f>IF(Transcripts[[#This Row],[List?]]="Y", Transcripts[[#This Row],[RefSeq mRNA ID]]&amp;IF(Transcripts[[#This Row],[Preferred?]]="Y", " (Preferred)", ""), "")</f>
        <v/>
      </c>
      <c r="V1737" s="43" t="s">
        <v>18522</v>
      </c>
      <c r="W1737" s="43" t="e">
        <f t="array" ref="W1737">INDEX(Table6[#Data], MATCH(1, ISNUMBER(SEARCH(Transcripts[[#This Row],[RefSeq mRNA ID]], Table6['#name])), 0), 1)</f>
        <v>#N/A</v>
      </c>
      <c r="X1737" s="43"/>
      <c r="Y1737" s="43"/>
      <c r="Z1737" t="s">
        <v>2324</v>
      </c>
      <c r="AC1737" t="s">
        <v>2274</v>
      </c>
      <c r="AD1737" t="s">
        <v>27</v>
      </c>
      <c r="AE1737" t="s">
        <v>2324</v>
      </c>
    </row>
    <row r="1738" spans="8:31" hidden="1" x14ac:dyDescent="0.3">
      <c r="H1738" t="s">
        <v>4539</v>
      </c>
      <c r="I1738" t="s">
        <v>4548</v>
      </c>
      <c r="J1738" t="s">
        <v>4549</v>
      </c>
      <c r="L1738">
        <v>766</v>
      </c>
      <c r="M1738" t="s">
        <v>187</v>
      </c>
      <c r="N1738" t="s">
        <v>4547</v>
      </c>
      <c r="Q1738">
        <v>300</v>
      </c>
      <c r="R1738" t="s">
        <v>96</v>
      </c>
      <c r="S1738" t="s">
        <v>96</v>
      </c>
      <c r="T1738" t="str">
        <f>IF(Transcripts[[#This Row],[List?]]="Y", Transcripts[[#This Row],[RefSeq mRNA ID]]&amp;IF(Transcripts[[#This Row],[Preferred?]]="Y", " (Preferred)", ""), "")</f>
        <v/>
      </c>
      <c r="V1738" s="43" t="s">
        <v>18522</v>
      </c>
      <c r="W1738" s="43" t="e">
        <f t="array" ref="W1738">INDEX(Table6[#Data], MATCH(1, ISNUMBER(SEARCH(Transcripts[[#This Row],[RefSeq mRNA ID]], Table6['#name])), 0), 1)</f>
        <v>#N/A</v>
      </c>
      <c r="X1738" s="43"/>
      <c r="Y1738" s="43"/>
      <c r="Z1738" t="s">
        <v>2326</v>
      </c>
      <c r="AC1738" t="s">
        <v>2274</v>
      </c>
      <c r="AD1738" t="s">
        <v>27</v>
      </c>
      <c r="AE1738" t="s">
        <v>2326</v>
      </c>
    </row>
    <row r="1739" spans="8:31" hidden="1" x14ac:dyDescent="0.3">
      <c r="H1739" t="s">
        <v>4539</v>
      </c>
      <c r="I1739" t="s">
        <v>4550</v>
      </c>
      <c r="J1739" t="s">
        <v>4551</v>
      </c>
      <c r="L1739">
        <v>548</v>
      </c>
      <c r="M1739" t="s">
        <v>187</v>
      </c>
      <c r="N1739" t="s">
        <v>4552</v>
      </c>
      <c r="Q1739">
        <v>225</v>
      </c>
      <c r="R1739" t="s">
        <v>96</v>
      </c>
      <c r="S1739" t="s">
        <v>96</v>
      </c>
      <c r="T1739" t="str">
        <f>IF(Transcripts[[#This Row],[List?]]="Y", Transcripts[[#This Row],[RefSeq mRNA ID]]&amp;IF(Transcripts[[#This Row],[Preferred?]]="Y", " (Preferred)", ""), "")</f>
        <v/>
      </c>
      <c r="V1739" s="43" t="s">
        <v>18522</v>
      </c>
      <c r="W1739" s="43" t="e">
        <f t="array" ref="W1739">INDEX(Table6[#Data], MATCH(1, ISNUMBER(SEARCH(Transcripts[[#This Row],[RefSeq mRNA ID]], Table6['#name])), 0), 1)</f>
        <v>#N/A</v>
      </c>
      <c r="X1739" s="43"/>
      <c r="Y1739" s="43"/>
      <c r="Z1739" t="s">
        <v>2313</v>
      </c>
      <c r="AA1739" t="s">
        <v>2314</v>
      </c>
      <c r="AB1739">
        <v>413</v>
      </c>
      <c r="AC1739" t="s">
        <v>2274</v>
      </c>
      <c r="AD1739" t="s">
        <v>27</v>
      </c>
      <c r="AE1739" t="s">
        <v>11089</v>
      </c>
    </row>
    <row r="1740" spans="8:31" hidden="1" x14ac:dyDescent="0.3">
      <c r="H1740" t="s">
        <v>4539</v>
      </c>
      <c r="I1740" t="s">
        <v>4553</v>
      </c>
      <c r="J1740" t="s">
        <v>4554</v>
      </c>
      <c r="L1740">
        <v>548</v>
      </c>
      <c r="M1740" t="s">
        <v>187</v>
      </c>
      <c r="N1740" t="s">
        <v>4552</v>
      </c>
      <c r="Q1740">
        <v>225</v>
      </c>
      <c r="R1740" t="s">
        <v>96</v>
      </c>
      <c r="S1740" t="s">
        <v>96</v>
      </c>
      <c r="T1740" t="str">
        <f>IF(Transcripts[[#This Row],[List?]]="Y", Transcripts[[#This Row],[RefSeq mRNA ID]]&amp;IF(Transcripts[[#This Row],[Preferred?]]="Y", " (Preferred)", ""), "")</f>
        <v/>
      </c>
      <c r="V1740" s="43" t="s">
        <v>18522</v>
      </c>
      <c r="W1740" s="43" t="e">
        <f t="array" ref="W1740">INDEX(Table6[#Data], MATCH(1, ISNUMBER(SEARCH(Transcripts[[#This Row],[RefSeq mRNA ID]], Table6['#name])), 0), 1)</f>
        <v>#N/A</v>
      </c>
      <c r="X1740" s="43"/>
      <c r="Y1740" s="43"/>
      <c r="Z1740" t="s">
        <v>2319</v>
      </c>
      <c r="AA1740" t="s">
        <v>2320</v>
      </c>
      <c r="AB1740">
        <v>510</v>
      </c>
      <c r="AC1740" t="s">
        <v>2274</v>
      </c>
      <c r="AD1740" t="s">
        <v>27</v>
      </c>
      <c r="AE1740" t="s">
        <v>11090</v>
      </c>
    </row>
    <row r="1741" spans="8:31" hidden="1" x14ac:dyDescent="0.3">
      <c r="H1741" t="s">
        <v>4539</v>
      </c>
      <c r="I1741" t="s">
        <v>4540</v>
      </c>
      <c r="J1741" t="s">
        <v>4541</v>
      </c>
      <c r="L1741">
        <v>870</v>
      </c>
      <c r="M1741" t="s">
        <v>187</v>
      </c>
      <c r="N1741" t="s">
        <v>4542</v>
      </c>
      <c r="Q1741">
        <v>162</v>
      </c>
      <c r="R1741" t="s">
        <v>96</v>
      </c>
      <c r="S1741" t="s">
        <v>96</v>
      </c>
      <c r="T1741" t="str">
        <f>IF(Transcripts[[#This Row],[List?]]="Y", Transcripts[[#This Row],[RefSeq mRNA ID]]&amp;IF(Transcripts[[#This Row],[Preferred?]]="Y", " (Preferred)", ""), "")</f>
        <v/>
      </c>
      <c r="V1741" s="43" t="s">
        <v>18522</v>
      </c>
      <c r="W1741" s="43" t="e">
        <f t="array" ref="W1741">INDEX(Table6[#Data], MATCH(1, ISNUMBER(SEARCH(Transcripts[[#This Row],[RefSeq mRNA ID]], Table6['#name])), 0), 1)</f>
        <v>#N/A</v>
      </c>
      <c r="X1741" s="43"/>
      <c r="Y1741" s="43"/>
      <c r="Z1741" t="s">
        <v>2287</v>
      </c>
      <c r="AA1741" t="s">
        <v>2288</v>
      </c>
      <c r="AB1741">
        <v>2613</v>
      </c>
      <c r="AC1741" t="s">
        <v>2274</v>
      </c>
      <c r="AD1741" t="s">
        <v>27</v>
      </c>
      <c r="AE1741" t="s">
        <v>11091</v>
      </c>
    </row>
    <row r="1742" spans="8:31" hidden="1" x14ac:dyDescent="0.3">
      <c r="H1742" t="s">
        <v>4539</v>
      </c>
      <c r="I1742" t="s">
        <v>4543</v>
      </c>
      <c r="J1742" t="s">
        <v>4544</v>
      </c>
      <c r="L1742">
        <v>870</v>
      </c>
      <c r="M1742" t="s">
        <v>187</v>
      </c>
      <c r="N1742" t="s">
        <v>4542</v>
      </c>
      <c r="Q1742">
        <v>162</v>
      </c>
      <c r="R1742" t="s">
        <v>96</v>
      </c>
      <c r="S1742" t="s">
        <v>96</v>
      </c>
      <c r="T1742" t="str">
        <f>IF(Transcripts[[#This Row],[List?]]="Y", Transcripts[[#This Row],[RefSeq mRNA ID]]&amp;IF(Transcripts[[#This Row],[Preferred?]]="Y", " (Preferred)", ""), "")</f>
        <v/>
      </c>
      <c r="V1742" s="43" t="s">
        <v>18522</v>
      </c>
      <c r="W1742" s="43" t="e">
        <f t="array" ref="W1742">INDEX(Table6[#Data], MATCH(1, ISNUMBER(SEARCH(Transcripts[[#This Row],[RefSeq mRNA ID]], Table6['#name])), 0), 1)</f>
        <v>#N/A</v>
      </c>
      <c r="X1742" s="43"/>
      <c r="Y1742" s="43"/>
      <c r="Z1742" t="s">
        <v>7090</v>
      </c>
      <c r="AC1742" t="s">
        <v>7089</v>
      </c>
      <c r="AD1742" t="s">
        <v>27</v>
      </c>
      <c r="AE1742" t="s">
        <v>7090</v>
      </c>
    </row>
    <row r="1743" spans="8:31" hidden="1" x14ac:dyDescent="0.3">
      <c r="H1743" t="s">
        <v>4539</v>
      </c>
      <c r="I1743" t="s">
        <v>4555</v>
      </c>
      <c r="L1743">
        <v>720</v>
      </c>
      <c r="M1743" t="s">
        <v>193</v>
      </c>
      <c r="N1743" t="s">
        <v>4556</v>
      </c>
      <c r="Q1743">
        <v>0</v>
      </c>
      <c r="R1743" t="s">
        <v>96</v>
      </c>
      <c r="S1743" t="s">
        <v>96</v>
      </c>
      <c r="T1743" t="str">
        <f>IF(Transcripts[[#This Row],[List?]]="Y", Transcripts[[#This Row],[RefSeq mRNA ID]]&amp;IF(Transcripts[[#This Row],[Preferred?]]="Y", " (Preferred)", ""), "")</f>
        <v/>
      </c>
      <c r="V1743" s="43" t="s">
        <v>18522</v>
      </c>
      <c r="W1743" s="43" t="e">
        <f t="array" ref="W1743">INDEX(Table6[#Data], MATCH(1, ISNUMBER(SEARCH(Transcripts[[#This Row],[RefSeq mRNA ID]], Table6['#name])), 0), 1)</f>
        <v>#N/A</v>
      </c>
      <c r="X1743" s="43"/>
      <c r="Y1743" s="43"/>
      <c r="Z1743" t="s">
        <v>7092</v>
      </c>
      <c r="AC1743" t="s">
        <v>7089</v>
      </c>
      <c r="AD1743" t="s">
        <v>27</v>
      </c>
      <c r="AE1743" t="s">
        <v>7092</v>
      </c>
    </row>
    <row r="1744" spans="8:31" hidden="1" x14ac:dyDescent="0.3">
      <c r="H1744" t="s">
        <v>4539</v>
      </c>
      <c r="I1744" t="s">
        <v>4557</v>
      </c>
      <c r="L1744">
        <v>720</v>
      </c>
      <c r="M1744" t="s">
        <v>193</v>
      </c>
      <c r="N1744" t="s">
        <v>4556</v>
      </c>
      <c r="Q1744">
        <v>0</v>
      </c>
      <c r="R1744" t="s">
        <v>96</v>
      </c>
      <c r="S1744" t="s">
        <v>96</v>
      </c>
      <c r="T1744" t="str">
        <f>IF(Transcripts[[#This Row],[List?]]="Y", Transcripts[[#This Row],[RefSeq mRNA ID]]&amp;IF(Transcripts[[#This Row],[Preferred?]]="Y", " (Preferred)", ""), "")</f>
        <v/>
      </c>
      <c r="V1744" s="43" t="s">
        <v>18522</v>
      </c>
      <c r="W1744" s="43" t="e">
        <f t="array" ref="W1744">INDEX(Table6[#Data], MATCH(1, ISNUMBER(SEARCH(Transcripts[[#This Row],[RefSeq mRNA ID]], Table6['#name])), 0), 1)</f>
        <v>#N/A</v>
      </c>
      <c r="X1744" s="43"/>
      <c r="Y1744" s="43"/>
      <c r="Z1744" t="s">
        <v>7101</v>
      </c>
      <c r="AA1744" t="s">
        <v>7102</v>
      </c>
      <c r="AB1744">
        <v>271</v>
      </c>
      <c r="AC1744" t="s">
        <v>7089</v>
      </c>
      <c r="AD1744" t="s">
        <v>27</v>
      </c>
      <c r="AE1744" t="s">
        <v>11092</v>
      </c>
    </row>
    <row r="1745" spans="8:31" hidden="1" x14ac:dyDescent="0.3">
      <c r="H1745" t="s">
        <v>4539</v>
      </c>
      <c r="I1745" t="s">
        <v>4558</v>
      </c>
      <c r="L1745">
        <v>600</v>
      </c>
      <c r="M1745" t="s">
        <v>193</v>
      </c>
      <c r="N1745" t="s">
        <v>4559</v>
      </c>
      <c r="Q1745">
        <v>0</v>
      </c>
      <c r="R1745" t="s">
        <v>96</v>
      </c>
      <c r="S1745" t="s">
        <v>96</v>
      </c>
      <c r="T1745" t="str">
        <f>IF(Transcripts[[#This Row],[List?]]="Y", Transcripts[[#This Row],[RefSeq mRNA ID]]&amp;IF(Transcripts[[#This Row],[Preferred?]]="Y", " (Preferred)", ""), "")</f>
        <v/>
      </c>
      <c r="V1745" s="43" t="s">
        <v>18522</v>
      </c>
      <c r="W1745" s="43" t="e">
        <f t="array" ref="W1745">INDEX(Table6[#Data], MATCH(1, ISNUMBER(SEARCH(Transcripts[[#This Row],[RefSeq mRNA ID]], Table6['#name])), 0), 1)</f>
        <v>#N/A</v>
      </c>
      <c r="X1745" s="43"/>
      <c r="Y1745" s="43"/>
      <c r="Z1745" t="s">
        <v>7109</v>
      </c>
      <c r="AC1745" t="s">
        <v>7089</v>
      </c>
      <c r="AD1745" t="s">
        <v>27</v>
      </c>
      <c r="AE1745" t="s">
        <v>7109</v>
      </c>
    </row>
    <row r="1746" spans="8:31" hidden="1" x14ac:dyDescent="0.3">
      <c r="H1746" t="s">
        <v>4539</v>
      </c>
      <c r="I1746" t="s">
        <v>4560</v>
      </c>
      <c r="L1746">
        <v>600</v>
      </c>
      <c r="M1746" t="s">
        <v>193</v>
      </c>
      <c r="N1746" t="s">
        <v>4559</v>
      </c>
      <c r="Q1746">
        <v>0</v>
      </c>
      <c r="R1746" t="s">
        <v>96</v>
      </c>
      <c r="S1746" t="s">
        <v>96</v>
      </c>
      <c r="T1746" t="str">
        <f>IF(Transcripts[[#This Row],[List?]]="Y", Transcripts[[#This Row],[RefSeq mRNA ID]]&amp;IF(Transcripts[[#This Row],[Preferred?]]="Y", " (Preferred)", ""), "")</f>
        <v/>
      </c>
      <c r="V1746" s="43" t="s">
        <v>18522</v>
      </c>
      <c r="W1746" s="43" t="e">
        <f t="array" ref="W1746">INDEX(Table6[#Data], MATCH(1, ISNUMBER(SEARCH(Transcripts[[#This Row],[RefSeq mRNA ID]], Table6['#name])), 0), 1)</f>
        <v>#N/A</v>
      </c>
      <c r="X1746" s="43"/>
      <c r="Y1746" s="43"/>
      <c r="Z1746" t="s">
        <v>7107</v>
      </c>
      <c r="AC1746" t="s">
        <v>7089</v>
      </c>
      <c r="AD1746" t="s">
        <v>27</v>
      </c>
      <c r="AE1746" t="s">
        <v>7107</v>
      </c>
    </row>
    <row r="1747" spans="8:31" hidden="1" x14ac:dyDescent="0.3">
      <c r="H1747" t="s">
        <v>4539</v>
      </c>
      <c r="I1747" t="s">
        <v>4561</v>
      </c>
      <c r="L1747">
        <v>446</v>
      </c>
      <c r="M1747" t="s">
        <v>193</v>
      </c>
      <c r="N1747" t="s">
        <v>4562</v>
      </c>
      <c r="Q1747">
        <v>0</v>
      </c>
      <c r="R1747" t="s">
        <v>96</v>
      </c>
      <c r="S1747" t="s">
        <v>96</v>
      </c>
      <c r="T1747" t="str">
        <f>IF(Transcripts[[#This Row],[List?]]="Y", Transcripts[[#This Row],[RefSeq mRNA ID]]&amp;IF(Transcripts[[#This Row],[Preferred?]]="Y", " (Preferred)", ""), "")</f>
        <v/>
      </c>
      <c r="V1747" s="43" t="s">
        <v>18522</v>
      </c>
      <c r="W1747" s="43" t="e">
        <f t="array" ref="W1747">INDEX(Table6[#Data], MATCH(1, ISNUMBER(SEARCH(Transcripts[[#This Row],[RefSeq mRNA ID]], Table6['#name])), 0), 1)</f>
        <v>#N/A</v>
      </c>
      <c r="X1747" s="43"/>
      <c r="Y1747" s="43"/>
      <c r="Z1747" t="s">
        <v>7117</v>
      </c>
      <c r="AC1747" t="s">
        <v>7089</v>
      </c>
      <c r="AD1747" t="s">
        <v>27</v>
      </c>
      <c r="AE1747" t="s">
        <v>7117</v>
      </c>
    </row>
    <row r="1748" spans="8:31" hidden="1" x14ac:dyDescent="0.3">
      <c r="H1748" t="s">
        <v>4539</v>
      </c>
      <c r="I1748" t="s">
        <v>4563</v>
      </c>
      <c r="L1748">
        <v>446</v>
      </c>
      <c r="M1748" t="s">
        <v>193</v>
      </c>
      <c r="N1748" t="s">
        <v>4562</v>
      </c>
      <c r="Q1748">
        <v>0</v>
      </c>
      <c r="R1748" t="s">
        <v>96</v>
      </c>
      <c r="S1748" t="s">
        <v>96</v>
      </c>
      <c r="T1748" t="str">
        <f>IF(Transcripts[[#This Row],[List?]]="Y", Transcripts[[#This Row],[RefSeq mRNA ID]]&amp;IF(Transcripts[[#This Row],[Preferred?]]="Y", " (Preferred)", ""), "")</f>
        <v/>
      </c>
      <c r="V1748" s="43" t="s">
        <v>18522</v>
      </c>
      <c r="W1748" s="43" t="e">
        <f t="array" ref="W1748">INDEX(Table6[#Data], MATCH(1, ISNUMBER(SEARCH(Transcripts[[#This Row],[RefSeq mRNA ID]], Table6['#name])), 0), 1)</f>
        <v>#N/A</v>
      </c>
      <c r="X1748" s="43"/>
      <c r="Y1748" s="43"/>
      <c r="Z1748" t="s">
        <v>7115</v>
      </c>
      <c r="AC1748" t="s">
        <v>7089</v>
      </c>
      <c r="AD1748" t="s">
        <v>27</v>
      </c>
      <c r="AE1748" t="s">
        <v>7115</v>
      </c>
    </row>
    <row r="1749" spans="8:31" hidden="1" x14ac:dyDescent="0.3">
      <c r="H1749" t="s">
        <v>4539</v>
      </c>
      <c r="I1749" t="s">
        <v>4564</v>
      </c>
      <c r="L1749">
        <v>297</v>
      </c>
      <c r="M1749" t="s">
        <v>193</v>
      </c>
      <c r="N1749" t="s">
        <v>4565</v>
      </c>
      <c r="Q1749">
        <v>0</v>
      </c>
      <c r="R1749" t="s">
        <v>96</v>
      </c>
      <c r="S1749" t="s">
        <v>96</v>
      </c>
      <c r="T1749" t="str">
        <f>IF(Transcripts[[#This Row],[List?]]="Y", Transcripts[[#This Row],[RefSeq mRNA ID]]&amp;IF(Transcripts[[#This Row],[Preferred?]]="Y", " (Preferred)", ""), "")</f>
        <v/>
      </c>
      <c r="V1749" s="43" t="s">
        <v>18522</v>
      </c>
      <c r="W1749" s="43" t="e">
        <f t="array" ref="W1749">INDEX(Table6[#Data], MATCH(1, ISNUMBER(SEARCH(Transcripts[[#This Row],[RefSeq mRNA ID]], Table6['#name])), 0), 1)</f>
        <v>#N/A</v>
      </c>
      <c r="X1749" s="43"/>
      <c r="Y1749" s="43"/>
      <c r="Z1749" t="s">
        <v>7113</v>
      </c>
      <c r="AC1749" t="s">
        <v>7089</v>
      </c>
      <c r="AD1749" t="s">
        <v>27</v>
      </c>
      <c r="AE1749" t="s">
        <v>7113</v>
      </c>
    </row>
    <row r="1750" spans="8:31" hidden="1" x14ac:dyDescent="0.3">
      <c r="H1750" t="s">
        <v>4539</v>
      </c>
      <c r="I1750" t="s">
        <v>4566</v>
      </c>
      <c r="L1750">
        <v>297</v>
      </c>
      <c r="M1750" t="s">
        <v>193</v>
      </c>
      <c r="N1750" t="s">
        <v>4565</v>
      </c>
      <c r="Q1750">
        <v>0</v>
      </c>
      <c r="R1750" t="s">
        <v>96</v>
      </c>
      <c r="S1750" t="s">
        <v>96</v>
      </c>
      <c r="T1750" t="str">
        <f>IF(Transcripts[[#This Row],[List?]]="Y", Transcripts[[#This Row],[RefSeq mRNA ID]]&amp;IF(Transcripts[[#This Row],[Preferred?]]="Y", " (Preferred)", ""), "")</f>
        <v/>
      </c>
      <c r="V1750" s="43" t="s">
        <v>18522</v>
      </c>
      <c r="W1750" s="43" t="e">
        <f t="array" ref="W1750">INDEX(Table6[#Data], MATCH(1, ISNUMBER(SEARCH(Transcripts[[#This Row],[RefSeq mRNA ID]], Table6['#name])), 0), 1)</f>
        <v>#N/A</v>
      </c>
      <c r="X1750" s="43"/>
      <c r="Y1750" s="43"/>
      <c r="Z1750" t="s">
        <v>7111</v>
      </c>
      <c r="AC1750" t="s">
        <v>7089</v>
      </c>
      <c r="AD1750" t="s">
        <v>27</v>
      </c>
      <c r="AE1750" t="s">
        <v>7111</v>
      </c>
    </row>
    <row r="1751" spans="8:31" hidden="1" x14ac:dyDescent="0.3">
      <c r="H1751" t="s">
        <v>4539</v>
      </c>
      <c r="I1751" t="s">
        <v>4596</v>
      </c>
      <c r="L1751">
        <v>1403</v>
      </c>
      <c r="M1751" t="s">
        <v>210</v>
      </c>
      <c r="N1751" t="s">
        <v>4597</v>
      </c>
      <c r="Q1751">
        <v>0</v>
      </c>
      <c r="R1751" t="s">
        <v>96</v>
      </c>
      <c r="S1751" t="s">
        <v>96</v>
      </c>
      <c r="T1751" t="str">
        <f>IF(Transcripts[[#This Row],[List?]]="Y", Transcripts[[#This Row],[RefSeq mRNA ID]]&amp;IF(Transcripts[[#This Row],[Preferred?]]="Y", " (Preferred)", ""), "")</f>
        <v/>
      </c>
      <c r="V1751" s="43" t="s">
        <v>18522</v>
      </c>
      <c r="W1751" s="43" t="e">
        <f t="array" ref="W1751">INDEX(Table6[#Data], MATCH(1, ISNUMBER(SEARCH(Transcripts[[#This Row],[RefSeq mRNA ID]], Table6['#name])), 0), 1)</f>
        <v>#N/A</v>
      </c>
      <c r="X1751" s="43"/>
      <c r="Y1751" s="43"/>
      <c r="Z1751" t="s">
        <v>7119</v>
      </c>
      <c r="AC1751" t="s">
        <v>7089</v>
      </c>
      <c r="AD1751" t="s">
        <v>27</v>
      </c>
      <c r="AE1751" t="s">
        <v>7119</v>
      </c>
    </row>
    <row r="1752" spans="8:31" hidden="1" x14ac:dyDescent="0.3">
      <c r="H1752" t="s">
        <v>4539</v>
      </c>
      <c r="I1752" t="s">
        <v>4598</v>
      </c>
      <c r="L1752">
        <v>1403</v>
      </c>
      <c r="M1752" t="s">
        <v>210</v>
      </c>
      <c r="N1752" t="s">
        <v>4597</v>
      </c>
      <c r="Q1752">
        <v>0</v>
      </c>
      <c r="R1752" t="s">
        <v>96</v>
      </c>
      <c r="S1752" t="s">
        <v>96</v>
      </c>
      <c r="T1752" t="str">
        <f>IF(Transcripts[[#This Row],[List?]]="Y", Transcripts[[#This Row],[RefSeq mRNA ID]]&amp;IF(Transcripts[[#This Row],[Preferred?]]="Y", " (Preferred)", ""), "")</f>
        <v/>
      </c>
      <c r="V1752" s="43" t="s">
        <v>18522</v>
      </c>
      <c r="W1752" s="43" t="e">
        <f t="array" ref="W1752">INDEX(Table6[#Data], MATCH(1, ISNUMBER(SEARCH(Transcripts[[#This Row],[RefSeq mRNA ID]], Table6['#name])), 0), 1)</f>
        <v>#N/A</v>
      </c>
      <c r="X1752" s="43"/>
      <c r="Y1752" s="43"/>
      <c r="Z1752" t="s">
        <v>7104</v>
      </c>
      <c r="AA1752" t="s">
        <v>7105</v>
      </c>
      <c r="AB1752">
        <v>211</v>
      </c>
      <c r="AC1752" t="s">
        <v>7089</v>
      </c>
      <c r="AD1752" t="s">
        <v>27</v>
      </c>
      <c r="AE1752" t="s">
        <v>11093</v>
      </c>
    </row>
    <row r="1753" spans="8:31" hidden="1" x14ac:dyDescent="0.3">
      <c r="H1753" t="s">
        <v>4539</v>
      </c>
      <c r="I1753" t="s">
        <v>4599</v>
      </c>
      <c r="L1753">
        <v>1361</v>
      </c>
      <c r="M1753" t="s">
        <v>210</v>
      </c>
      <c r="N1753" t="s">
        <v>4600</v>
      </c>
      <c r="Q1753">
        <v>0</v>
      </c>
      <c r="R1753" t="s">
        <v>96</v>
      </c>
      <c r="S1753" t="s">
        <v>96</v>
      </c>
      <c r="T1753" t="str">
        <f>IF(Transcripts[[#This Row],[List?]]="Y", Transcripts[[#This Row],[RefSeq mRNA ID]]&amp;IF(Transcripts[[#This Row],[Preferred?]]="Y", " (Preferred)", ""), "")</f>
        <v/>
      </c>
      <c r="V1753" s="43" t="s">
        <v>18522</v>
      </c>
      <c r="W1753" s="43" t="e">
        <f t="array" ref="W1753">INDEX(Table6[#Data], MATCH(1, ISNUMBER(SEARCH(Transcripts[[#This Row],[RefSeq mRNA ID]], Table6['#name])), 0), 1)</f>
        <v>#N/A</v>
      </c>
      <c r="X1753" s="43"/>
      <c r="Y1753" s="43"/>
      <c r="Z1753" t="s">
        <v>7094</v>
      </c>
      <c r="AA1753" t="s">
        <v>7095</v>
      </c>
      <c r="AB1753">
        <v>12384</v>
      </c>
      <c r="AC1753" t="s">
        <v>7089</v>
      </c>
      <c r="AD1753" t="s">
        <v>27</v>
      </c>
      <c r="AE1753" t="s">
        <v>11094</v>
      </c>
    </row>
    <row r="1754" spans="8:31" hidden="1" x14ac:dyDescent="0.3">
      <c r="H1754" t="s">
        <v>4539</v>
      </c>
      <c r="I1754" t="s">
        <v>4601</v>
      </c>
      <c r="L1754">
        <v>1361</v>
      </c>
      <c r="M1754" t="s">
        <v>210</v>
      </c>
      <c r="N1754" t="s">
        <v>4600</v>
      </c>
      <c r="Q1754">
        <v>0</v>
      </c>
      <c r="R1754" t="s">
        <v>96</v>
      </c>
      <c r="S1754" t="s">
        <v>96</v>
      </c>
      <c r="T1754" t="str">
        <f>IF(Transcripts[[#This Row],[List?]]="Y", Transcripts[[#This Row],[RefSeq mRNA ID]]&amp;IF(Transcripts[[#This Row],[Preferred?]]="Y", " (Preferred)", ""), "")</f>
        <v/>
      </c>
      <c r="V1754" s="43" t="s">
        <v>18522</v>
      </c>
      <c r="W1754" s="43" t="e">
        <f t="array" ref="W1754">INDEX(Table6[#Data], MATCH(1, ISNUMBER(SEARCH(Transcripts[[#This Row],[RefSeq mRNA ID]], Table6['#name])), 0), 1)</f>
        <v>#N/A</v>
      </c>
      <c r="X1754" s="43"/>
      <c r="Y1754" s="43"/>
      <c r="Z1754" t="s">
        <v>7098</v>
      </c>
      <c r="AA1754" t="s">
        <v>7099</v>
      </c>
      <c r="AB1754">
        <v>12291</v>
      </c>
      <c r="AC1754" t="s">
        <v>7089</v>
      </c>
      <c r="AD1754" t="s">
        <v>27</v>
      </c>
      <c r="AE1754" t="s">
        <v>11095</v>
      </c>
    </row>
    <row r="1755" spans="8:31" hidden="1" x14ac:dyDescent="0.3">
      <c r="H1755" t="s">
        <v>4539</v>
      </c>
      <c r="I1755" t="s">
        <v>4602</v>
      </c>
      <c r="L1755">
        <v>394</v>
      </c>
      <c r="M1755" t="s">
        <v>210</v>
      </c>
      <c r="N1755" t="s">
        <v>4603</v>
      </c>
      <c r="Q1755">
        <v>0</v>
      </c>
      <c r="R1755" t="s">
        <v>96</v>
      </c>
      <c r="S1755" t="s">
        <v>96</v>
      </c>
      <c r="T1755" t="str">
        <f>IF(Transcripts[[#This Row],[List?]]="Y", Transcripts[[#This Row],[RefSeq mRNA ID]]&amp;IF(Transcripts[[#This Row],[Preferred?]]="Y", " (Preferred)", ""), "")</f>
        <v/>
      </c>
      <c r="V1755" s="43" t="s">
        <v>18522</v>
      </c>
      <c r="W1755" s="43" t="e">
        <f t="array" ref="W1755">INDEX(Table6[#Data], MATCH(1, ISNUMBER(SEARCH(Transcripts[[#This Row],[RefSeq mRNA ID]], Table6['#name])), 0), 1)</f>
        <v>#N/A</v>
      </c>
      <c r="X1755" s="43"/>
      <c r="Y1755" s="43"/>
      <c r="Z1755" t="s">
        <v>9305</v>
      </c>
      <c r="AA1755" t="s">
        <v>9306</v>
      </c>
      <c r="AB1755">
        <v>4098</v>
      </c>
      <c r="AC1755" t="s">
        <v>9261</v>
      </c>
      <c r="AD1755" t="s">
        <v>27</v>
      </c>
      <c r="AE1755" t="s">
        <v>11096</v>
      </c>
    </row>
    <row r="1756" spans="8:31" hidden="1" x14ac:dyDescent="0.3">
      <c r="H1756" t="s">
        <v>4539</v>
      </c>
      <c r="I1756" t="s">
        <v>4604</v>
      </c>
      <c r="L1756">
        <v>394</v>
      </c>
      <c r="M1756" t="s">
        <v>210</v>
      </c>
      <c r="N1756" t="s">
        <v>4603</v>
      </c>
      <c r="Q1756">
        <v>0</v>
      </c>
      <c r="R1756" t="s">
        <v>96</v>
      </c>
      <c r="S1756" t="s">
        <v>96</v>
      </c>
      <c r="T1756" t="str">
        <f>IF(Transcripts[[#This Row],[List?]]="Y", Transcripts[[#This Row],[RefSeq mRNA ID]]&amp;IF(Transcripts[[#This Row],[Preferred?]]="Y", " (Preferred)", ""), "")</f>
        <v/>
      </c>
      <c r="V1756" s="43" t="s">
        <v>18522</v>
      </c>
      <c r="W1756" s="43" t="e">
        <f t="array" ref="W1756">INDEX(Table6[#Data], MATCH(1, ISNUMBER(SEARCH(Transcripts[[#This Row],[RefSeq mRNA ID]], Table6['#name])), 0), 1)</f>
        <v>#N/A</v>
      </c>
      <c r="X1756" s="43"/>
      <c r="Y1756" s="43"/>
      <c r="Z1756" t="s">
        <v>9326</v>
      </c>
      <c r="AA1756" t="s">
        <v>9327</v>
      </c>
      <c r="AB1756">
        <v>112</v>
      </c>
      <c r="AC1756" t="s">
        <v>9261</v>
      </c>
      <c r="AD1756" t="s">
        <v>27</v>
      </c>
      <c r="AE1756" t="s">
        <v>11097</v>
      </c>
    </row>
    <row r="1757" spans="8:31" hidden="1" x14ac:dyDescent="0.3">
      <c r="H1757" t="s">
        <v>4605</v>
      </c>
      <c r="I1757" t="s">
        <v>4614</v>
      </c>
      <c r="J1757" t="s">
        <v>4615</v>
      </c>
      <c r="K1757" t="s">
        <v>19571</v>
      </c>
      <c r="L1757">
        <v>5438</v>
      </c>
      <c r="M1757" t="s">
        <v>27</v>
      </c>
      <c r="N1757" t="s">
        <v>4619</v>
      </c>
      <c r="P1757" t="s">
        <v>4616</v>
      </c>
      <c r="Q1757">
        <v>4206</v>
      </c>
      <c r="R1757" t="s">
        <v>95</v>
      </c>
      <c r="S1757" t="s">
        <v>95</v>
      </c>
      <c r="T1757" t="str">
        <f>IF(Transcripts[[#This Row],[List?]]="Y", Transcripts[[#This Row],[RefSeq mRNA ID]]&amp;IF(Transcripts[[#This Row],[Preferred?]]="Y", " (Preferred)", ""), "")</f>
        <v>NM_021140.3 (Preferred)</v>
      </c>
      <c r="V1757" s="43" t="s">
        <v>18523</v>
      </c>
      <c r="W1757" s="43" t="e">
        <f t="array" ref="W1757">INDEX(Table6[#Data], MATCH(1, ISNUMBER(SEARCH(Transcripts[[#This Row],[RefSeq mRNA ID]], Table6['#name])), 0), 1)</f>
        <v>#N/A</v>
      </c>
      <c r="X1757" s="43"/>
      <c r="Y1757" s="43"/>
      <c r="Z1757" t="s">
        <v>9329</v>
      </c>
      <c r="AC1757" t="s">
        <v>9261</v>
      </c>
      <c r="AD1757" t="s">
        <v>27</v>
      </c>
      <c r="AE1757" t="s">
        <v>9329</v>
      </c>
    </row>
    <row r="1758" spans="8:31" hidden="1" x14ac:dyDescent="0.3">
      <c r="H1758" t="s">
        <v>4605</v>
      </c>
      <c r="I1758" t="s">
        <v>4628</v>
      </c>
      <c r="J1758" t="s">
        <v>4629</v>
      </c>
      <c r="L1758">
        <v>3969</v>
      </c>
      <c r="M1758" t="s">
        <v>27</v>
      </c>
      <c r="N1758" t="s">
        <v>4630</v>
      </c>
      <c r="Q1758">
        <v>3969</v>
      </c>
      <c r="R1758" t="s">
        <v>96</v>
      </c>
      <c r="S1758" t="s">
        <v>96</v>
      </c>
      <c r="T1758" t="str">
        <f>IF(Transcripts[[#This Row],[List?]]="Y", Transcripts[[#This Row],[RefSeq mRNA ID]]&amp;IF(Transcripts[[#This Row],[Preferred?]]="Y", " (Preferred)", ""), "")</f>
        <v/>
      </c>
      <c r="V1758" s="43" t="s">
        <v>18523</v>
      </c>
      <c r="W1758" s="43" t="e">
        <f t="array" ref="W1758">INDEX(Table6[#Data], MATCH(1, ISNUMBER(SEARCH(Transcripts[[#This Row],[RefSeq mRNA ID]], Table6['#name])), 0), 1)</f>
        <v>#N/A</v>
      </c>
      <c r="X1758" s="43"/>
      <c r="Y1758" s="43"/>
      <c r="Z1758" t="s">
        <v>9308</v>
      </c>
      <c r="AA1758" t="s">
        <v>9309</v>
      </c>
      <c r="AB1758">
        <v>1890</v>
      </c>
      <c r="AC1758" t="s">
        <v>9261</v>
      </c>
      <c r="AD1758" t="s">
        <v>27</v>
      </c>
      <c r="AE1758" t="s">
        <v>11098</v>
      </c>
    </row>
    <row r="1759" spans="8:31" hidden="1" x14ac:dyDescent="0.3">
      <c r="H1759" t="s">
        <v>4605</v>
      </c>
      <c r="I1759" t="s">
        <v>4620</v>
      </c>
      <c r="J1759" t="s">
        <v>4621</v>
      </c>
      <c r="L1759">
        <v>4324</v>
      </c>
      <c r="M1759" t="s">
        <v>27</v>
      </c>
      <c r="N1759" t="s">
        <v>4622</v>
      </c>
      <c r="Q1759">
        <v>3133</v>
      </c>
      <c r="R1759" t="s">
        <v>96</v>
      </c>
      <c r="S1759" t="s">
        <v>96</v>
      </c>
      <c r="T1759" t="str">
        <f>IF(Transcripts[[#This Row],[List?]]="Y", Transcripts[[#This Row],[RefSeq mRNA ID]]&amp;IF(Transcripts[[#This Row],[Preferred?]]="Y", " (Preferred)", ""), "")</f>
        <v/>
      </c>
      <c r="V1759" s="43" t="s">
        <v>18523</v>
      </c>
      <c r="W1759" s="43" t="e">
        <f t="array" ref="W1759">INDEX(Table6[#Data], MATCH(1, ISNUMBER(SEARCH(Transcripts[[#This Row],[RefSeq mRNA ID]], Table6['#name])), 0), 1)</f>
        <v>#N/A</v>
      </c>
      <c r="X1759" s="43"/>
      <c r="Y1759" s="43"/>
      <c r="Z1759" t="s">
        <v>9323</v>
      </c>
      <c r="AA1759" t="s">
        <v>9324</v>
      </c>
      <c r="AB1759">
        <v>597</v>
      </c>
      <c r="AC1759" t="s">
        <v>9261</v>
      </c>
      <c r="AD1759" t="s">
        <v>27</v>
      </c>
      <c r="AE1759" t="s">
        <v>11099</v>
      </c>
    </row>
    <row r="1760" spans="8:31" hidden="1" x14ac:dyDescent="0.3">
      <c r="H1760" t="s">
        <v>4605</v>
      </c>
      <c r="I1760" t="s">
        <v>4634</v>
      </c>
      <c r="J1760" t="s">
        <v>4635</v>
      </c>
      <c r="L1760">
        <v>671</v>
      </c>
      <c r="M1760" t="s">
        <v>27</v>
      </c>
      <c r="N1760" t="s">
        <v>4636</v>
      </c>
      <c r="Q1760">
        <v>671</v>
      </c>
      <c r="R1760" t="s">
        <v>96</v>
      </c>
      <c r="S1760" t="s">
        <v>96</v>
      </c>
      <c r="T1760" t="str">
        <f>IF(Transcripts[[#This Row],[List?]]="Y", Transcripts[[#This Row],[RefSeq mRNA ID]]&amp;IF(Transcripts[[#This Row],[Preferred?]]="Y", " (Preferred)", ""), "")</f>
        <v/>
      </c>
      <c r="V1760" s="43" t="s">
        <v>18523</v>
      </c>
      <c r="W1760" s="43" t="e">
        <f t="array" ref="W1760">INDEX(Table6[#Data], MATCH(1, ISNUMBER(SEARCH(Transcripts[[#This Row],[RefSeq mRNA ID]], Table6['#name])), 0), 1)</f>
        <v>#N/A</v>
      </c>
      <c r="X1760" s="43"/>
      <c r="Y1760" s="43"/>
      <c r="Z1760" t="s">
        <v>9266</v>
      </c>
      <c r="AA1760" t="s">
        <v>9267</v>
      </c>
      <c r="AB1760">
        <v>1944</v>
      </c>
      <c r="AC1760" t="s">
        <v>9261</v>
      </c>
      <c r="AD1760" t="s">
        <v>27</v>
      </c>
      <c r="AE1760" t="s">
        <v>11100</v>
      </c>
    </row>
    <row r="1761" spans="8:31" hidden="1" x14ac:dyDescent="0.3">
      <c r="H1761" t="s">
        <v>4605</v>
      </c>
      <c r="I1761" t="s">
        <v>4631</v>
      </c>
      <c r="J1761" t="s">
        <v>4632</v>
      </c>
      <c r="L1761">
        <v>735</v>
      </c>
      <c r="M1761" t="s">
        <v>27</v>
      </c>
      <c r="N1761" t="s">
        <v>4633</v>
      </c>
      <c r="Q1761">
        <v>484</v>
      </c>
      <c r="R1761" t="s">
        <v>96</v>
      </c>
      <c r="S1761" t="s">
        <v>96</v>
      </c>
      <c r="T1761" t="str">
        <f>IF(Transcripts[[#This Row],[List?]]="Y", Transcripts[[#This Row],[RefSeq mRNA ID]]&amp;IF(Transcripts[[#This Row],[Preferred?]]="Y", " (Preferred)", ""), "")</f>
        <v/>
      </c>
      <c r="V1761" s="43" t="s">
        <v>18523</v>
      </c>
      <c r="W1761" s="43" t="e">
        <f t="array" ref="W1761">INDEX(Table6[#Data], MATCH(1, ISNUMBER(SEARCH(Transcripts[[#This Row],[RefSeq mRNA ID]], Table6['#name])), 0), 1)</f>
        <v>#N/A</v>
      </c>
      <c r="X1761" s="43"/>
      <c r="Y1761" s="43"/>
      <c r="Z1761" t="s">
        <v>9301</v>
      </c>
      <c r="AA1761" t="s">
        <v>9302</v>
      </c>
      <c r="AB1761">
        <v>1890</v>
      </c>
      <c r="AC1761" t="s">
        <v>9261</v>
      </c>
      <c r="AD1761" t="s">
        <v>27</v>
      </c>
      <c r="AE1761" t="s">
        <v>11101</v>
      </c>
    </row>
    <row r="1762" spans="8:31" hidden="1" x14ac:dyDescent="0.3">
      <c r="H1762" t="s">
        <v>4605</v>
      </c>
      <c r="I1762" t="s">
        <v>4606</v>
      </c>
      <c r="L1762">
        <v>768</v>
      </c>
      <c r="M1762" t="s">
        <v>193</v>
      </c>
      <c r="N1762" t="s">
        <v>4607</v>
      </c>
      <c r="P1762" t="s">
        <v>98</v>
      </c>
      <c r="Q1762">
        <v>0</v>
      </c>
      <c r="R1762" t="s">
        <v>96</v>
      </c>
      <c r="S1762" t="s">
        <v>96</v>
      </c>
      <c r="T1762" t="str">
        <f>IF(Transcripts[[#This Row],[List?]]="Y", Transcripts[[#This Row],[RefSeq mRNA ID]]&amp;IF(Transcripts[[#This Row],[Preferred?]]="Y", " (Preferred)", ""), "")</f>
        <v/>
      </c>
      <c r="V1762" s="43" t="s">
        <v>18523</v>
      </c>
      <c r="W1762" s="43" t="e">
        <f t="array" ref="W1762">INDEX(Table6[#Data], MATCH(1, ISNUMBER(SEARCH(Transcripts[[#This Row],[RefSeq mRNA ID]], Table6['#name])), 0), 1)</f>
        <v>#N/A</v>
      </c>
      <c r="X1762" s="43"/>
      <c r="Y1762" s="43"/>
      <c r="Z1762" t="s">
        <v>9262</v>
      </c>
      <c r="AA1762" t="s">
        <v>9263</v>
      </c>
      <c r="AB1762">
        <v>1944</v>
      </c>
      <c r="AC1762" t="s">
        <v>9261</v>
      </c>
      <c r="AD1762" t="s">
        <v>27</v>
      </c>
      <c r="AE1762" t="s">
        <v>11102</v>
      </c>
    </row>
    <row r="1763" spans="8:31" hidden="1" x14ac:dyDescent="0.3">
      <c r="H1763" t="s">
        <v>4605</v>
      </c>
      <c r="I1763" t="s">
        <v>4608</v>
      </c>
      <c r="L1763">
        <v>640</v>
      </c>
      <c r="M1763" t="s">
        <v>193</v>
      </c>
      <c r="N1763" t="s">
        <v>4609</v>
      </c>
      <c r="P1763" t="s">
        <v>98</v>
      </c>
      <c r="Q1763">
        <v>0</v>
      </c>
      <c r="R1763" t="s">
        <v>96</v>
      </c>
      <c r="S1763" t="s">
        <v>96</v>
      </c>
      <c r="T1763" t="str">
        <f>IF(Transcripts[[#This Row],[List?]]="Y", Transcripts[[#This Row],[RefSeq mRNA ID]]&amp;IF(Transcripts[[#This Row],[Preferred?]]="Y", " (Preferred)", ""), "")</f>
        <v/>
      </c>
      <c r="V1763" s="43" t="s">
        <v>18523</v>
      </c>
      <c r="W1763" s="43" t="e">
        <f t="array" ref="W1763">INDEX(Table6[#Data], MATCH(1, ISNUMBER(SEARCH(Transcripts[[#This Row],[RefSeq mRNA ID]], Table6['#name])), 0), 1)</f>
        <v>#N/A</v>
      </c>
      <c r="X1763" s="43"/>
      <c r="Y1763" s="43"/>
      <c r="Z1763" t="s">
        <v>9291</v>
      </c>
      <c r="AA1763" t="s">
        <v>9292</v>
      </c>
      <c r="AB1763">
        <v>4098</v>
      </c>
      <c r="AC1763" t="s">
        <v>9261</v>
      </c>
      <c r="AD1763" t="s">
        <v>27</v>
      </c>
      <c r="AE1763" t="s">
        <v>11103</v>
      </c>
    </row>
    <row r="1764" spans="8:31" hidden="1" x14ac:dyDescent="0.3">
      <c r="H1764" t="s">
        <v>4605</v>
      </c>
      <c r="I1764" t="s">
        <v>4610</v>
      </c>
      <c r="L1764">
        <v>612</v>
      </c>
      <c r="M1764" t="s">
        <v>193</v>
      </c>
      <c r="N1764" t="s">
        <v>4611</v>
      </c>
      <c r="P1764" t="s">
        <v>98</v>
      </c>
      <c r="Q1764">
        <v>0</v>
      </c>
      <c r="R1764" t="s">
        <v>96</v>
      </c>
      <c r="S1764" t="s">
        <v>96</v>
      </c>
      <c r="T1764" t="str">
        <f>IF(Transcripts[[#This Row],[List?]]="Y", Transcripts[[#This Row],[RefSeq mRNA ID]]&amp;IF(Transcripts[[#This Row],[Preferred?]]="Y", " (Preferred)", ""), "")</f>
        <v/>
      </c>
      <c r="V1764" s="43" t="s">
        <v>18523</v>
      </c>
      <c r="W1764" s="43" t="e">
        <f t="array" ref="W1764">INDEX(Table6[#Data], MATCH(1, ISNUMBER(SEARCH(Transcripts[[#This Row],[RefSeq mRNA ID]], Table6['#name])), 0), 1)</f>
        <v>#N/A</v>
      </c>
      <c r="X1764" s="43"/>
      <c r="Y1764" s="43"/>
      <c r="Z1764" t="s">
        <v>9285</v>
      </c>
      <c r="AA1764" t="s">
        <v>9286</v>
      </c>
      <c r="AB1764">
        <v>1944</v>
      </c>
      <c r="AC1764" t="s">
        <v>9261</v>
      </c>
      <c r="AD1764" t="s">
        <v>27</v>
      </c>
      <c r="AE1764" t="s">
        <v>11104</v>
      </c>
    </row>
    <row r="1765" spans="8:31" hidden="1" x14ac:dyDescent="0.3">
      <c r="H1765" t="s">
        <v>4605</v>
      </c>
      <c r="I1765" t="s">
        <v>4612</v>
      </c>
      <c r="L1765">
        <v>382</v>
      </c>
      <c r="M1765" t="s">
        <v>193</v>
      </c>
      <c r="N1765" t="s">
        <v>4613</v>
      </c>
      <c r="P1765" t="s">
        <v>98</v>
      </c>
      <c r="Q1765">
        <v>0</v>
      </c>
      <c r="R1765" t="s">
        <v>96</v>
      </c>
      <c r="S1765" t="s">
        <v>96</v>
      </c>
      <c r="T1765" t="str">
        <f>IF(Transcripts[[#This Row],[List?]]="Y", Transcripts[[#This Row],[RefSeq mRNA ID]]&amp;IF(Transcripts[[#This Row],[Preferred?]]="Y", " (Preferred)", ""), "")</f>
        <v/>
      </c>
      <c r="V1765" s="43" t="s">
        <v>18523</v>
      </c>
      <c r="W1765" s="43" t="e">
        <f t="array" ref="W1765">INDEX(Table6[#Data], MATCH(1, ISNUMBER(SEARCH(Transcripts[[#This Row],[RefSeq mRNA ID]], Table6['#name])), 0), 1)</f>
        <v>#N/A</v>
      </c>
      <c r="X1765" s="43"/>
      <c r="Y1765" s="43"/>
      <c r="Z1765" t="s">
        <v>9317</v>
      </c>
      <c r="AA1765" t="s">
        <v>9318</v>
      </c>
      <c r="AB1765">
        <v>1176</v>
      </c>
      <c r="AC1765" t="s">
        <v>9261</v>
      </c>
      <c r="AD1765" t="s">
        <v>27</v>
      </c>
      <c r="AE1765" t="s">
        <v>11105</v>
      </c>
    </row>
    <row r="1766" spans="8:31" hidden="1" x14ac:dyDescent="0.3">
      <c r="H1766" t="s">
        <v>4605</v>
      </c>
      <c r="I1766" t="s">
        <v>18708</v>
      </c>
      <c r="J1766" t="s">
        <v>18709</v>
      </c>
      <c r="K1766" t="s">
        <v>19566</v>
      </c>
      <c r="L1766">
        <v>5940</v>
      </c>
      <c r="M1766" t="s">
        <v>27</v>
      </c>
      <c r="N1766" t="s">
        <v>18710</v>
      </c>
      <c r="O1766" t="s">
        <v>18711</v>
      </c>
      <c r="R1766" t="s">
        <v>96</v>
      </c>
      <c r="S1766" t="s">
        <v>95</v>
      </c>
      <c r="T1766" t="str">
        <f>IF(Transcripts[[#This Row],[List?]]="Y", Transcripts[[#This Row],[RefSeq mRNA ID]]&amp;IF(Transcripts[[#This Row],[Preferred?]]="Y", " (Preferred)", ""), "")</f>
        <v>NM_001291415.1</v>
      </c>
      <c r="V1766" s="43" t="s">
        <v>18523</v>
      </c>
      <c r="W1766" s="43" t="e">
        <f t="array" ref="W1766">INDEX(Table6[#Data], MATCH(1, ISNUMBER(SEARCH(Transcripts[[#This Row],[RefSeq mRNA ID]], Table6['#name])), 0), 1)</f>
        <v>#N/A</v>
      </c>
      <c r="X1766" s="43"/>
      <c r="Y1766" s="43"/>
      <c r="Z1766" t="s">
        <v>9269</v>
      </c>
      <c r="AA1766" t="s">
        <v>9270</v>
      </c>
      <c r="AB1766">
        <v>822</v>
      </c>
      <c r="AC1766" t="s">
        <v>9261</v>
      </c>
      <c r="AD1766" t="s">
        <v>27</v>
      </c>
      <c r="AE1766" t="s">
        <v>11106</v>
      </c>
    </row>
    <row r="1767" spans="8:31" hidden="1" x14ac:dyDescent="0.3">
      <c r="H1767" t="s">
        <v>4605</v>
      </c>
      <c r="I1767" t="s">
        <v>4617</v>
      </c>
      <c r="J1767" t="s">
        <v>4618</v>
      </c>
      <c r="K1767" t="s">
        <v>19567</v>
      </c>
      <c r="L1767">
        <v>5789</v>
      </c>
      <c r="M1767" t="s">
        <v>27</v>
      </c>
      <c r="N1767" t="s">
        <v>4627</v>
      </c>
      <c r="R1767" t="s">
        <v>96</v>
      </c>
      <c r="S1767" t="s">
        <v>95</v>
      </c>
      <c r="T1767" t="str">
        <f>IF(Transcripts[[#This Row],[List?]]="Y", Transcripts[[#This Row],[RefSeq mRNA ID]]&amp;IF(Transcripts[[#This Row],[Preferred?]]="Y", " (Preferred)", ""), "")</f>
        <v>NM_001291416.1</v>
      </c>
      <c r="V1767" s="43" t="s">
        <v>18523</v>
      </c>
      <c r="W1767" s="43" t="e">
        <f t="array" ref="W1767">INDEX(Table6[#Data], MATCH(1, ISNUMBER(SEARCH(Transcripts[[#This Row],[RefSeq mRNA ID]], Table6['#name])), 0), 1)</f>
        <v>#N/A</v>
      </c>
      <c r="X1767" s="43"/>
      <c r="Y1767" s="43"/>
      <c r="Z1767" t="s">
        <v>9272</v>
      </c>
      <c r="AA1767" t="s">
        <v>9273</v>
      </c>
      <c r="AB1767">
        <v>492</v>
      </c>
      <c r="AC1767" t="s">
        <v>9261</v>
      </c>
      <c r="AD1767" t="s">
        <v>27</v>
      </c>
      <c r="AE1767" t="s">
        <v>11107</v>
      </c>
    </row>
    <row r="1768" spans="8:31" hidden="1" x14ac:dyDescent="0.3">
      <c r="H1768" t="s">
        <v>4605</v>
      </c>
      <c r="I1768" t="s">
        <v>4625</v>
      </c>
      <c r="J1768" t="s">
        <v>4626</v>
      </c>
      <c r="K1768" t="s">
        <v>19568</v>
      </c>
      <c r="L1768">
        <v>5633</v>
      </c>
      <c r="M1768" t="s">
        <v>27</v>
      </c>
      <c r="N1768" t="s">
        <v>18712</v>
      </c>
      <c r="R1768" t="s">
        <v>96</v>
      </c>
      <c r="S1768" t="s">
        <v>95</v>
      </c>
      <c r="T1768" t="str">
        <f>IF(Transcripts[[#This Row],[List?]]="Y", Transcripts[[#This Row],[RefSeq mRNA ID]]&amp;IF(Transcripts[[#This Row],[Preferred?]]="Y", " (Preferred)", ""), "")</f>
        <v>NM_001291417.1</v>
      </c>
      <c r="V1768" s="43" t="s">
        <v>18523</v>
      </c>
      <c r="W1768" s="43" t="e">
        <f t="array" ref="W1768">INDEX(Table6[#Data], MATCH(1, ISNUMBER(SEARCH(Transcripts[[#This Row],[RefSeq mRNA ID]], Table6['#name])), 0), 1)</f>
        <v>#N/A</v>
      </c>
      <c r="X1768" s="43"/>
      <c r="Y1768" s="43"/>
      <c r="Z1768" t="s">
        <v>9281</v>
      </c>
      <c r="AC1768" t="s">
        <v>9261</v>
      </c>
      <c r="AD1768" t="s">
        <v>27</v>
      </c>
      <c r="AE1768" t="s">
        <v>9281</v>
      </c>
    </row>
    <row r="1769" spans="8:31" hidden="1" x14ac:dyDescent="0.3">
      <c r="H1769" t="s">
        <v>4605</v>
      </c>
      <c r="I1769" t="s">
        <v>4623</v>
      </c>
      <c r="J1769" t="s">
        <v>4624</v>
      </c>
      <c r="K1769" t="s">
        <v>19570</v>
      </c>
      <c r="L1769">
        <v>4189</v>
      </c>
      <c r="M1769" t="s">
        <v>27</v>
      </c>
      <c r="N1769" t="s">
        <v>4630</v>
      </c>
      <c r="R1769" t="s">
        <v>96</v>
      </c>
      <c r="S1769" t="s">
        <v>95</v>
      </c>
      <c r="T1769" t="str">
        <f>IF(Transcripts[[#This Row],[List?]]="Y", Transcripts[[#This Row],[RefSeq mRNA ID]]&amp;IF(Transcripts[[#This Row],[Preferred?]]="Y", " (Preferred)", ""), "")</f>
        <v>NM_001291421.1</v>
      </c>
      <c r="V1769" s="43" t="s">
        <v>18523</v>
      </c>
      <c r="W1769" s="43" t="e">
        <f t="array" ref="W1769">INDEX(Table6[#Data], MATCH(1, ISNUMBER(SEARCH(Transcripts[[#This Row],[RefSeq mRNA ID]], Table6['#name])), 0), 1)</f>
        <v>#N/A</v>
      </c>
      <c r="X1769" s="43"/>
      <c r="Y1769" s="43"/>
      <c r="Z1769" t="s">
        <v>9275</v>
      </c>
      <c r="AC1769" t="s">
        <v>9261</v>
      </c>
      <c r="AD1769" t="s">
        <v>27</v>
      </c>
      <c r="AE1769" t="s">
        <v>9275</v>
      </c>
    </row>
    <row r="1770" spans="8:31" hidden="1" x14ac:dyDescent="0.3">
      <c r="H1770" t="s">
        <v>4637</v>
      </c>
      <c r="I1770" t="s">
        <v>4638</v>
      </c>
      <c r="J1770" t="s">
        <v>4639</v>
      </c>
      <c r="K1770" t="s">
        <v>20394</v>
      </c>
      <c r="L1770">
        <v>5831</v>
      </c>
      <c r="M1770" t="s">
        <v>27</v>
      </c>
      <c r="N1770" t="s">
        <v>4640</v>
      </c>
      <c r="P1770" t="s">
        <v>4641</v>
      </c>
      <c r="Q1770">
        <v>4071</v>
      </c>
      <c r="R1770" t="s">
        <v>95</v>
      </c>
      <c r="S1770" t="s">
        <v>95</v>
      </c>
      <c r="T1770" t="str">
        <f>IF(Transcripts[[#This Row],[List?]]="Y", Transcripts[[#This Row],[RefSeq mRNA ID]]&amp;IF(Transcripts[[#This Row],[Preferred?]]="Y", " (Preferred)", ""), "")</f>
        <v>NM_002253.3 (Preferred)</v>
      </c>
      <c r="V1770" s="43" t="s">
        <v>18524</v>
      </c>
      <c r="W1770" s="43" t="e">
        <f t="array" ref="W1770">INDEX(Table6[#Data], MATCH(1, ISNUMBER(SEARCH(Transcripts[[#This Row],[RefSeq mRNA ID]], Table6['#name])), 0), 1)</f>
        <v>#N/A</v>
      </c>
      <c r="X1770" s="43"/>
      <c r="Y1770" s="43"/>
      <c r="Z1770" t="s">
        <v>9320</v>
      </c>
      <c r="AA1770" t="s">
        <v>9321</v>
      </c>
      <c r="AB1770">
        <v>851</v>
      </c>
      <c r="AC1770" t="s">
        <v>9261</v>
      </c>
      <c r="AD1770" t="s">
        <v>27</v>
      </c>
      <c r="AE1770" t="s">
        <v>11108</v>
      </c>
    </row>
    <row r="1771" spans="8:31" hidden="1" x14ac:dyDescent="0.3">
      <c r="H1771" t="s">
        <v>4637</v>
      </c>
      <c r="I1771" t="s">
        <v>4642</v>
      </c>
      <c r="L1771">
        <v>2037</v>
      </c>
      <c r="M1771" t="s">
        <v>210</v>
      </c>
      <c r="N1771" t="s">
        <v>4643</v>
      </c>
      <c r="P1771" t="s">
        <v>98</v>
      </c>
      <c r="Q1771">
        <v>0</v>
      </c>
      <c r="R1771" t="s">
        <v>96</v>
      </c>
      <c r="S1771" t="s">
        <v>96</v>
      </c>
      <c r="T1771" t="str">
        <f>IF(Transcripts[[#This Row],[List?]]="Y", Transcripts[[#This Row],[RefSeq mRNA ID]]&amp;IF(Transcripts[[#This Row],[Preferred?]]="Y", " (Preferred)", ""), "")</f>
        <v/>
      </c>
      <c r="V1771" s="43" t="s">
        <v>18524</v>
      </c>
      <c r="W1771" s="43" t="e">
        <f t="array" ref="W1771">INDEX(Table6[#Data], MATCH(1, ISNUMBER(SEARCH(Transcripts[[#This Row],[RefSeq mRNA ID]], Table6['#name])), 0), 1)</f>
        <v>#N/A</v>
      </c>
      <c r="X1771" s="43"/>
      <c r="Y1771" s="43"/>
      <c r="Z1771" t="s">
        <v>9283</v>
      </c>
      <c r="AC1771" t="s">
        <v>9261</v>
      </c>
      <c r="AD1771" t="s">
        <v>27</v>
      </c>
      <c r="AE1771" t="s">
        <v>9283</v>
      </c>
    </row>
    <row r="1772" spans="8:31" hidden="1" x14ac:dyDescent="0.3">
      <c r="H1772" t="s">
        <v>4637</v>
      </c>
      <c r="I1772" t="s">
        <v>4644</v>
      </c>
      <c r="L1772">
        <v>687</v>
      </c>
      <c r="M1772" t="s">
        <v>210</v>
      </c>
      <c r="N1772" t="s">
        <v>4645</v>
      </c>
      <c r="P1772" t="s">
        <v>98</v>
      </c>
      <c r="Q1772">
        <v>0</v>
      </c>
      <c r="R1772" t="s">
        <v>96</v>
      </c>
      <c r="S1772" t="s">
        <v>96</v>
      </c>
      <c r="T1772" t="str">
        <f>IF(Transcripts[[#This Row],[List?]]="Y", Transcripts[[#This Row],[RefSeq mRNA ID]]&amp;IF(Transcripts[[#This Row],[Preferred?]]="Y", " (Preferred)", ""), "")</f>
        <v/>
      </c>
      <c r="V1772" s="43" t="s">
        <v>18524</v>
      </c>
      <c r="W1772" s="43" t="e">
        <f t="array" ref="W1772">INDEX(Table6[#Data], MATCH(1, ISNUMBER(SEARCH(Transcripts[[#This Row],[RefSeq mRNA ID]], Table6['#name])), 0), 1)</f>
        <v>#N/A</v>
      </c>
      <c r="X1772" s="43"/>
      <c r="Y1772" s="43"/>
      <c r="Z1772" t="s">
        <v>9277</v>
      </c>
      <c r="AC1772" t="s">
        <v>9261</v>
      </c>
      <c r="AD1772" t="s">
        <v>27</v>
      </c>
      <c r="AE1772" t="s">
        <v>9277</v>
      </c>
    </row>
    <row r="1773" spans="8:31" hidden="1" x14ac:dyDescent="0.3">
      <c r="H1773" t="s">
        <v>4646</v>
      </c>
      <c r="I1773" t="s">
        <v>4655</v>
      </c>
      <c r="J1773" t="s">
        <v>4656</v>
      </c>
      <c r="K1773" t="s">
        <v>20396</v>
      </c>
      <c r="L1773">
        <v>2955</v>
      </c>
      <c r="M1773" t="s">
        <v>27</v>
      </c>
      <c r="N1773" t="s">
        <v>4657</v>
      </c>
      <c r="P1773" t="s">
        <v>4658</v>
      </c>
      <c r="Q1773">
        <v>1875</v>
      </c>
      <c r="R1773" t="s">
        <v>95</v>
      </c>
      <c r="S1773" t="s">
        <v>95</v>
      </c>
      <c r="T1773" t="str">
        <f>IF(Transcripts[[#This Row],[List?]]="Y", Transcripts[[#This Row],[RefSeq mRNA ID]]&amp;IF(Transcripts[[#This Row],[Preferred?]]="Y", " (Preferred)", ""), "")</f>
        <v>NM_203500.2 (Preferred)</v>
      </c>
      <c r="V1773" s="43" t="s">
        <v>18525</v>
      </c>
      <c r="W1773" s="43" t="e">
        <f t="array" ref="W1773">INDEX(Table6[#Data], MATCH(1, ISNUMBER(SEARCH(Transcripts[[#This Row],[RefSeq mRNA ID]], Table6['#name])), 0), 1)</f>
        <v>#N/A</v>
      </c>
      <c r="X1773" s="43"/>
      <c r="Y1773" s="43"/>
      <c r="Z1773" t="s">
        <v>9311</v>
      </c>
      <c r="AA1773" t="s">
        <v>9312</v>
      </c>
      <c r="AB1773">
        <v>2142</v>
      </c>
      <c r="AC1773" t="s">
        <v>9261</v>
      </c>
      <c r="AD1773" t="s">
        <v>27</v>
      </c>
      <c r="AE1773" t="s">
        <v>11109</v>
      </c>
    </row>
    <row r="1774" spans="8:31" hidden="1" x14ac:dyDescent="0.3">
      <c r="H1774" t="s">
        <v>4646</v>
      </c>
      <c r="I1774" t="s">
        <v>4659</v>
      </c>
      <c r="J1774" t="s">
        <v>4660</v>
      </c>
      <c r="K1774" t="s">
        <v>19574</v>
      </c>
      <c r="L1774">
        <v>2648</v>
      </c>
      <c r="M1774" t="s">
        <v>27</v>
      </c>
      <c r="N1774" t="s">
        <v>4661</v>
      </c>
      <c r="P1774" t="s">
        <v>4658</v>
      </c>
      <c r="Q1774">
        <v>1875</v>
      </c>
      <c r="R1774" t="s">
        <v>96</v>
      </c>
      <c r="S1774" t="s">
        <v>95</v>
      </c>
      <c r="T1774" t="str">
        <f>IF(Transcripts[[#This Row],[List?]]="Y", Transcripts[[#This Row],[RefSeq mRNA ID]]&amp;IF(Transcripts[[#This Row],[Preferred?]]="Y", " (Preferred)", ""), "")</f>
        <v>NM_012289.3</v>
      </c>
      <c r="V1774" s="43" t="s">
        <v>18525</v>
      </c>
      <c r="W1774" s="43" t="e">
        <f t="array" ref="W1774">INDEX(Table6[#Data], MATCH(1, ISNUMBER(SEARCH(Transcripts[[#This Row],[RefSeq mRNA ID]], Table6['#name])), 0), 1)</f>
        <v>#N/A</v>
      </c>
      <c r="X1774" s="43"/>
      <c r="Y1774" s="43"/>
      <c r="Z1774" t="s">
        <v>9279</v>
      </c>
      <c r="AC1774" t="s">
        <v>9261</v>
      </c>
      <c r="AD1774" t="s">
        <v>27</v>
      </c>
      <c r="AE1774" t="s">
        <v>9279</v>
      </c>
    </row>
    <row r="1775" spans="8:31" hidden="1" x14ac:dyDescent="0.3">
      <c r="H1775" t="s">
        <v>4646</v>
      </c>
      <c r="I1775" t="s">
        <v>4668</v>
      </c>
      <c r="J1775" t="s">
        <v>4669</v>
      </c>
      <c r="L1775">
        <v>979</v>
      </c>
      <c r="M1775" t="s">
        <v>27</v>
      </c>
      <c r="N1775" t="s">
        <v>4670</v>
      </c>
      <c r="Q1775">
        <v>838</v>
      </c>
      <c r="R1775" t="s">
        <v>96</v>
      </c>
      <c r="S1775" t="s">
        <v>96</v>
      </c>
      <c r="T1775" t="str">
        <f>IF(Transcripts[[#This Row],[List?]]="Y", Transcripts[[#This Row],[RefSeq mRNA ID]]&amp;IF(Transcripts[[#This Row],[Preferred?]]="Y", " (Preferred)", ""), "")</f>
        <v/>
      </c>
      <c r="V1775" s="43" t="s">
        <v>18525</v>
      </c>
      <c r="W1775" s="43" t="e">
        <f t="array" ref="W1775">INDEX(Table6[#Data], MATCH(1, ISNUMBER(SEARCH(Transcripts[[#This Row],[RefSeq mRNA ID]], Table6['#name])), 0), 1)</f>
        <v>#N/A</v>
      </c>
      <c r="X1775" s="43"/>
      <c r="Y1775" s="43"/>
      <c r="Z1775" t="s">
        <v>9335</v>
      </c>
      <c r="AC1775" t="s">
        <v>9261</v>
      </c>
      <c r="AD1775" t="s">
        <v>27</v>
      </c>
      <c r="AE1775" t="s">
        <v>9335</v>
      </c>
    </row>
    <row r="1776" spans="8:31" hidden="1" x14ac:dyDescent="0.3">
      <c r="H1776" t="s">
        <v>4646</v>
      </c>
      <c r="I1776" t="s">
        <v>4665</v>
      </c>
      <c r="J1776" t="s">
        <v>4666</v>
      </c>
      <c r="L1776">
        <v>989</v>
      </c>
      <c r="M1776" t="s">
        <v>27</v>
      </c>
      <c r="N1776" t="s">
        <v>4667</v>
      </c>
      <c r="Q1776">
        <v>642</v>
      </c>
      <c r="R1776" t="s">
        <v>96</v>
      </c>
      <c r="S1776" t="s">
        <v>96</v>
      </c>
      <c r="T1776" t="str">
        <f>IF(Transcripts[[#This Row],[List?]]="Y", Transcripts[[#This Row],[RefSeq mRNA ID]]&amp;IF(Transcripts[[#This Row],[Preferred?]]="Y", " (Preferred)", ""), "")</f>
        <v/>
      </c>
      <c r="V1776" s="43" t="s">
        <v>18525</v>
      </c>
      <c r="W1776" s="43" t="e">
        <f t="array" ref="W1776">INDEX(Table6[#Data], MATCH(1, ISNUMBER(SEARCH(Transcripts[[#This Row],[RefSeq mRNA ID]], Table6['#name])), 0), 1)</f>
        <v>#N/A</v>
      </c>
      <c r="X1776" s="43"/>
      <c r="Y1776" s="43"/>
      <c r="Z1776" t="s">
        <v>9333</v>
      </c>
      <c r="AC1776" t="s">
        <v>9261</v>
      </c>
      <c r="AD1776" t="s">
        <v>27</v>
      </c>
      <c r="AE1776" t="s">
        <v>9333</v>
      </c>
    </row>
    <row r="1777" spans="8:31" hidden="1" x14ac:dyDescent="0.3">
      <c r="H1777" t="s">
        <v>4646</v>
      </c>
      <c r="I1777" t="s">
        <v>4671</v>
      </c>
      <c r="J1777" t="s">
        <v>4672</v>
      </c>
      <c r="L1777">
        <v>960</v>
      </c>
      <c r="M1777" t="s">
        <v>27</v>
      </c>
      <c r="N1777" t="s">
        <v>4673</v>
      </c>
      <c r="Q1777">
        <v>636</v>
      </c>
      <c r="R1777" t="s">
        <v>96</v>
      </c>
      <c r="S1777" t="s">
        <v>96</v>
      </c>
      <c r="T1777" t="str">
        <f>IF(Transcripts[[#This Row],[List?]]="Y", Transcripts[[#This Row],[RefSeq mRNA ID]]&amp;IF(Transcripts[[#This Row],[Preferred?]]="Y", " (Preferred)", ""), "")</f>
        <v/>
      </c>
      <c r="V1777" s="43" t="s">
        <v>18525</v>
      </c>
      <c r="W1777" s="43" t="e">
        <f t="array" ref="W1777">INDEX(Table6[#Data], MATCH(1, ISNUMBER(SEARCH(Transcripts[[#This Row],[RefSeq mRNA ID]], Table6['#name])), 0), 1)</f>
        <v>#N/A</v>
      </c>
      <c r="X1777" s="43"/>
      <c r="Y1777" s="43"/>
      <c r="Z1777" t="s">
        <v>9331</v>
      </c>
      <c r="AC1777" t="s">
        <v>9261</v>
      </c>
      <c r="AD1777" t="s">
        <v>27</v>
      </c>
      <c r="AE1777" t="s">
        <v>9331</v>
      </c>
    </row>
    <row r="1778" spans="8:31" hidden="1" x14ac:dyDescent="0.3">
      <c r="H1778" t="s">
        <v>4646</v>
      </c>
      <c r="I1778" t="s">
        <v>4662</v>
      </c>
      <c r="J1778" t="s">
        <v>4663</v>
      </c>
      <c r="L1778">
        <v>1044</v>
      </c>
      <c r="M1778" t="s">
        <v>27</v>
      </c>
      <c r="N1778" t="s">
        <v>4664</v>
      </c>
      <c r="Q1778">
        <v>517</v>
      </c>
      <c r="R1778" t="s">
        <v>96</v>
      </c>
      <c r="S1778" t="s">
        <v>96</v>
      </c>
      <c r="T1778" t="str">
        <f>IF(Transcripts[[#This Row],[List?]]="Y", Transcripts[[#This Row],[RefSeq mRNA ID]]&amp;IF(Transcripts[[#This Row],[Preferred?]]="Y", " (Preferred)", ""), "")</f>
        <v/>
      </c>
      <c r="V1778" s="43" t="s">
        <v>18525</v>
      </c>
      <c r="W1778" s="43" t="e">
        <f t="array" ref="W1778">INDEX(Table6[#Data], MATCH(1, ISNUMBER(SEARCH(Transcripts[[#This Row],[RefSeq mRNA ID]], Table6['#name])), 0), 1)</f>
        <v>#N/A</v>
      </c>
      <c r="X1778" s="43"/>
      <c r="Y1778" s="43"/>
      <c r="Z1778" t="s">
        <v>9298</v>
      </c>
      <c r="AA1778" t="s">
        <v>9299</v>
      </c>
      <c r="AB1778">
        <v>4098</v>
      </c>
      <c r="AC1778" t="s">
        <v>9261</v>
      </c>
      <c r="AD1778" t="s">
        <v>27</v>
      </c>
      <c r="AE1778" t="s">
        <v>11110</v>
      </c>
    </row>
    <row r="1779" spans="8:31" hidden="1" x14ac:dyDescent="0.3">
      <c r="H1779" t="s">
        <v>4646</v>
      </c>
      <c r="I1779" t="s">
        <v>4647</v>
      </c>
      <c r="J1779" t="s">
        <v>4648</v>
      </c>
      <c r="L1779">
        <v>774</v>
      </c>
      <c r="M1779" t="s">
        <v>187</v>
      </c>
      <c r="N1779" t="s">
        <v>4649</v>
      </c>
      <c r="Q1779">
        <v>389</v>
      </c>
      <c r="R1779" t="s">
        <v>96</v>
      </c>
      <c r="S1779" t="s">
        <v>96</v>
      </c>
      <c r="T1779" t="str">
        <f>IF(Transcripts[[#This Row],[List?]]="Y", Transcripts[[#This Row],[RefSeq mRNA ID]]&amp;IF(Transcripts[[#This Row],[Preferred?]]="Y", " (Preferred)", ""), "")</f>
        <v/>
      </c>
      <c r="V1779" s="43" t="s">
        <v>18525</v>
      </c>
      <c r="W1779" s="43" t="e">
        <f t="array" ref="W1779">INDEX(Table6[#Data], MATCH(1, ISNUMBER(SEARCH(Transcripts[[#This Row],[RefSeq mRNA ID]], Table6['#name])), 0), 1)</f>
        <v>#N/A</v>
      </c>
      <c r="X1779" s="43"/>
      <c r="Y1779" s="43"/>
      <c r="Z1779" t="s">
        <v>9295</v>
      </c>
      <c r="AA1779" t="s">
        <v>9296</v>
      </c>
      <c r="AB1779">
        <v>4098</v>
      </c>
      <c r="AC1779" t="s">
        <v>9261</v>
      </c>
      <c r="AD1779" t="s">
        <v>27</v>
      </c>
      <c r="AE1779" t="s">
        <v>11111</v>
      </c>
    </row>
    <row r="1780" spans="8:31" hidden="1" x14ac:dyDescent="0.3">
      <c r="H1780" t="s">
        <v>4646</v>
      </c>
      <c r="I1780" t="s">
        <v>4650</v>
      </c>
      <c r="J1780" t="s">
        <v>4651</v>
      </c>
      <c r="L1780">
        <v>582</v>
      </c>
      <c r="M1780" t="s">
        <v>187</v>
      </c>
      <c r="N1780" t="s">
        <v>4652</v>
      </c>
      <c r="Q1780">
        <v>350</v>
      </c>
      <c r="R1780" t="s">
        <v>96</v>
      </c>
      <c r="S1780" t="s">
        <v>96</v>
      </c>
      <c r="T1780" t="str">
        <f>IF(Transcripts[[#This Row],[List?]]="Y", Transcripts[[#This Row],[RefSeq mRNA ID]]&amp;IF(Transcripts[[#This Row],[Preferred?]]="Y", " (Preferred)", ""), "")</f>
        <v/>
      </c>
      <c r="V1780" s="43" t="s">
        <v>18525</v>
      </c>
      <c r="W1780" s="43" t="e">
        <f t="array" ref="W1780">INDEX(Table6[#Data], MATCH(1, ISNUMBER(SEARCH(Transcripts[[#This Row],[RefSeq mRNA ID]], Table6['#name])), 0), 1)</f>
        <v>#N/A</v>
      </c>
      <c r="X1780" s="43"/>
      <c r="Y1780" s="43"/>
      <c r="Z1780" t="s">
        <v>9288</v>
      </c>
      <c r="AA1780" t="s">
        <v>9289</v>
      </c>
      <c r="AB1780">
        <v>1944</v>
      </c>
      <c r="AC1780" t="s">
        <v>9261</v>
      </c>
      <c r="AD1780" t="s">
        <v>27</v>
      </c>
      <c r="AE1780" t="s">
        <v>11112</v>
      </c>
    </row>
    <row r="1781" spans="8:31" hidden="1" x14ac:dyDescent="0.3">
      <c r="H1781" t="s">
        <v>4646</v>
      </c>
      <c r="I1781" t="s">
        <v>4653</v>
      </c>
      <c r="L1781">
        <v>576</v>
      </c>
      <c r="M1781" t="s">
        <v>193</v>
      </c>
      <c r="N1781" t="s">
        <v>4654</v>
      </c>
      <c r="Q1781">
        <v>0</v>
      </c>
      <c r="R1781" t="s">
        <v>96</v>
      </c>
      <c r="S1781" t="s">
        <v>96</v>
      </c>
      <c r="T1781" t="str">
        <f>IF(Transcripts[[#This Row],[List?]]="Y", Transcripts[[#This Row],[RefSeq mRNA ID]]&amp;IF(Transcripts[[#This Row],[Preferred?]]="Y", " (Preferred)", ""), "")</f>
        <v/>
      </c>
      <c r="V1781" s="43" t="s">
        <v>18525</v>
      </c>
      <c r="W1781" s="43" t="e">
        <f t="array" ref="W1781">INDEX(Table6[#Data], MATCH(1, ISNUMBER(SEARCH(Transcripts[[#This Row],[RefSeq mRNA ID]], Table6['#name])), 0), 1)</f>
        <v>#N/A</v>
      </c>
      <c r="X1781" s="43"/>
      <c r="Y1781" s="43"/>
      <c r="Z1781" t="s">
        <v>9314</v>
      </c>
      <c r="AA1781" t="s">
        <v>9315</v>
      </c>
      <c r="AB1781">
        <v>822</v>
      </c>
      <c r="AC1781" t="s">
        <v>9261</v>
      </c>
      <c r="AD1781" t="s">
        <v>27</v>
      </c>
      <c r="AE1781" t="s">
        <v>11113</v>
      </c>
    </row>
    <row r="1782" spans="8:31" hidden="1" x14ac:dyDescent="0.3">
      <c r="H1782" t="s">
        <v>4646</v>
      </c>
      <c r="I1782" t="s">
        <v>4674</v>
      </c>
      <c r="L1782">
        <v>451</v>
      </c>
      <c r="M1782" t="s">
        <v>210</v>
      </c>
      <c r="N1782" t="s">
        <v>4675</v>
      </c>
      <c r="Q1782">
        <v>0</v>
      </c>
      <c r="R1782" t="s">
        <v>96</v>
      </c>
      <c r="S1782" t="s">
        <v>96</v>
      </c>
      <c r="T1782" t="str">
        <f>IF(Transcripts[[#This Row],[List?]]="Y", Transcripts[[#This Row],[RefSeq mRNA ID]]&amp;IF(Transcripts[[#This Row],[Preferred?]]="Y", " (Preferred)", ""), "")</f>
        <v/>
      </c>
      <c r="V1782" s="43" t="s">
        <v>18525</v>
      </c>
      <c r="W1782" s="43" t="e">
        <f t="array" ref="W1782">INDEX(Table6[#Data], MATCH(1, ISNUMBER(SEARCH(Transcripts[[#This Row],[RefSeq mRNA ID]], Table6['#name])), 0), 1)</f>
        <v>#N/A</v>
      </c>
      <c r="X1782" s="43"/>
      <c r="Y1782" s="43"/>
      <c r="Z1782" t="s">
        <v>4016</v>
      </c>
      <c r="AA1782" t="s">
        <v>4017</v>
      </c>
      <c r="AB1782">
        <v>411</v>
      </c>
      <c r="AC1782" t="s">
        <v>4005</v>
      </c>
      <c r="AD1782" t="s">
        <v>27</v>
      </c>
      <c r="AE1782" t="s">
        <v>11114</v>
      </c>
    </row>
    <row r="1783" spans="8:31" hidden="1" x14ac:dyDescent="0.3">
      <c r="H1783" t="s">
        <v>106</v>
      </c>
      <c r="I1783" t="s">
        <v>4676</v>
      </c>
      <c r="J1783" t="s">
        <v>4677</v>
      </c>
      <c r="K1783" t="s">
        <v>19576</v>
      </c>
      <c r="L1783">
        <v>5186</v>
      </c>
      <c r="M1783" t="s">
        <v>27</v>
      </c>
      <c r="N1783" t="s">
        <v>4678</v>
      </c>
      <c r="O1783" t="s">
        <v>4679</v>
      </c>
      <c r="P1783" t="s">
        <v>4680</v>
      </c>
      <c r="Q1783">
        <v>2931</v>
      </c>
      <c r="R1783" t="s">
        <v>95</v>
      </c>
      <c r="S1783" t="s">
        <v>95</v>
      </c>
      <c r="T1783" t="str">
        <f>IF(Transcripts[[#This Row],[List?]]="Y", Transcripts[[#This Row],[RefSeq mRNA ID]]&amp;IF(Transcripts[[#This Row],[Preferred?]]="Y", " (Preferred)", ""), "")</f>
        <v>NM_000222.2 (Preferred)</v>
      </c>
      <c r="V1783" s="43" t="s">
        <v>18526</v>
      </c>
      <c r="W1783" s="43" t="e">
        <f t="array" ref="W1783">INDEX(Table6[#Data], MATCH(1, ISNUMBER(SEARCH(Transcripts[[#This Row],[RefSeq mRNA ID]], Table6['#name])), 0), 1)</f>
        <v>#N/A</v>
      </c>
      <c r="X1783" s="43"/>
      <c r="Y1783" s="43"/>
      <c r="Z1783" t="s">
        <v>4013</v>
      </c>
      <c r="AA1783" t="s">
        <v>4014</v>
      </c>
      <c r="AB1783">
        <v>411</v>
      </c>
      <c r="AC1783" t="s">
        <v>4005</v>
      </c>
      <c r="AD1783" t="s">
        <v>27</v>
      </c>
      <c r="AE1783" t="s">
        <v>11115</v>
      </c>
    </row>
    <row r="1784" spans="8:31" hidden="1" x14ac:dyDescent="0.3">
      <c r="H1784" t="s">
        <v>106</v>
      </c>
      <c r="I1784" t="s">
        <v>4681</v>
      </c>
      <c r="J1784" t="s">
        <v>4682</v>
      </c>
      <c r="K1784" t="s">
        <v>19577</v>
      </c>
      <c r="L1784">
        <v>3470</v>
      </c>
      <c r="M1784" t="s">
        <v>27</v>
      </c>
      <c r="N1784" t="s">
        <v>4683</v>
      </c>
      <c r="P1784" t="s">
        <v>4684</v>
      </c>
      <c r="Q1784">
        <v>2919</v>
      </c>
      <c r="R1784" t="s">
        <v>96</v>
      </c>
      <c r="S1784" t="s">
        <v>95</v>
      </c>
      <c r="T1784" t="str">
        <f>IF(Transcripts[[#This Row],[List?]]="Y", Transcripts[[#This Row],[RefSeq mRNA ID]]&amp;IF(Transcripts[[#This Row],[Preferred?]]="Y", " (Preferred)", ""), "")</f>
        <v>NM_001093772.1</v>
      </c>
      <c r="V1784" s="43" t="s">
        <v>18526</v>
      </c>
      <c r="W1784" s="43" t="e">
        <f t="array" ref="W1784">INDEX(Table6[#Data], MATCH(1, ISNUMBER(SEARCH(Transcripts[[#This Row],[RefSeq mRNA ID]], Table6['#name])), 0), 1)</f>
        <v>#N/A</v>
      </c>
      <c r="X1784" s="43"/>
      <c r="Y1784" s="43"/>
      <c r="Z1784" t="s">
        <v>4006</v>
      </c>
      <c r="AA1784" t="s">
        <v>4007</v>
      </c>
      <c r="AB1784">
        <v>372</v>
      </c>
      <c r="AC1784" t="s">
        <v>4005</v>
      </c>
      <c r="AD1784" t="s">
        <v>27</v>
      </c>
      <c r="AE1784" t="s">
        <v>11116</v>
      </c>
    </row>
    <row r="1785" spans="8:31" hidden="1" x14ac:dyDescent="0.3">
      <c r="H1785" t="s">
        <v>106</v>
      </c>
      <c r="I1785" t="s">
        <v>4685</v>
      </c>
      <c r="L1785">
        <v>746</v>
      </c>
      <c r="M1785" t="s">
        <v>210</v>
      </c>
      <c r="N1785" t="s">
        <v>4686</v>
      </c>
      <c r="P1785" t="s">
        <v>98</v>
      </c>
      <c r="Q1785">
        <v>0</v>
      </c>
      <c r="R1785" t="s">
        <v>96</v>
      </c>
      <c r="S1785" t="s">
        <v>96</v>
      </c>
      <c r="T1785" t="str">
        <f>IF(Transcripts[[#This Row],[List?]]="Y", Transcripts[[#This Row],[RefSeq mRNA ID]]&amp;IF(Transcripts[[#This Row],[Preferred?]]="Y", " (Preferred)", ""), "")</f>
        <v/>
      </c>
      <c r="V1785" s="43" t="s">
        <v>18526</v>
      </c>
      <c r="W1785" s="43" t="e">
        <f t="array" ref="W1785">INDEX(Table6[#Data], MATCH(1, ISNUMBER(SEARCH(Transcripts[[#This Row],[RefSeq mRNA ID]], Table6['#name])), 0), 1)</f>
        <v>#N/A</v>
      </c>
      <c r="X1785" s="43"/>
      <c r="Y1785" s="43"/>
      <c r="Z1785" t="s">
        <v>4009</v>
      </c>
      <c r="AA1785" t="s">
        <v>4010</v>
      </c>
      <c r="AB1785">
        <v>411</v>
      </c>
      <c r="AC1785" t="s">
        <v>4005</v>
      </c>
      <c r="AD1785" t="s">
        <v>27</v>
      </c>
      <c r="AE1785" t="s">
        <v>11117</v>
      </c>
    </row>
    <row r="1786" spans="8:31" hidden="1" x14ac:dyDescent="0.3">
      <c r="H1786" t="s">
        <v>106</v>
      </c>
      <c r="I1786" t="s">
        <v>4687</v>
      </c>
      <c r="L1786">
        <v>538</v>
      </c>
      <c r="M1786" t="s">
        <v>210</v>
      </c>
      <c r="N1786" t="s">
        <v>4688</v>
      </c>
      <c r="P1786" t="s">
        <v>98</v>
      </c>
      <c r="Q1786">
        <v>0</v>
      </c>
      <c r="R1786" t="s">
        <v>96</v>
      </c>
      <c r="S1786" t="s">
        <v>96</v>
      </c>
      <c r="T1786" t="str">
        <f>IF(Transcripts[[#This Row],[List?]]="Y", Transcripts[[#This Row],[RefSeq mRNA ID]]&amp;IF(Transcripts[[#This Row],[Preferred?]]="Y", " (Preferred)", ""), "")</f>
        <v/>
      </c>
      <c r="V1786" s="43" t="s">
        <v>18526</v>
      </c>
      <c r="W1786" s="43" t="e">
        <f t="array" ref="W1786">INDEX(Table6[#Data], MATCH(1, ISNUMBER(SEARCH(Transcripts[[#This Row],[RefSeq mRNA ID]], Table6['#name])), 0), 1)</f>
        <v>#N/A</v>
      </c>
      <c r="X1786" s="43"/>
      <c r="Y1786" s="43"/>
      <c r="Z1786" t="s">
        <v>9803</v>
      </c>
      <c r="AA1786" t="s">
        <v>9804</v>
      </c>
      <c r="AB1786">
        <v>360</v>
      </c>
      <c r="AC1786" t="s">
        <v>9802</v>
      </c>
      <c r="AD1786" t="s">
        <v>27</v>
      </c>
      <c r="AE1786" t="s">
        <v>11118</v>
      </c>
    </row>
    <row r="1787" spans="8:31" hidden="1" x14ac:dyDescent="0.3">
      <c r="H1787" t="s">
        <v>4689</v>
      </c>
      <c r="I1787" t="s">
        <v>4696</v>
      </c>
      <c r="J1787" t="s">
        <v>4697</v>
      </c>
      <c r="K1787" t="s">
        <v>20399</v>
      </c>
      <c r="L1787">
        <v>1957</v>
      </c>
      <c r="M1787" t="s">
        <v>27</v>
      </c>
      <c r="N1787" t="s">
        <v>4698</v>
      </c>
      <c r="P1787" t="s">
        <v>4699</v>
      </c>
      <c r="Q1787">
        <v>1065</v>
      </c>
      <c r="R1787" t="s">
        <v>95</v>
      </c>
      <c r="S1787" t="s">
        <v>95</v>
      </c>
      <c r="T1787" t="str">
        <f>IF(Transcripts[[#This Row],[List?]]="Y", Transcripts[[#This Row],[RefSeq mRNA ID]]&amp;IF(Transcripts[[#This Row],[Preferred?]]="Y", " (Preferred)", ""), "")</f>
        <v>NM_173546.3 (Preferred)</v>
      </c>
      <c r="V1787" s="43" t="s">
        <v>18527</v>
      </c>
      <c r="W1787" s="43" t="e">
        <f t="array" ref="W1787">INDEX(Table6[#Data], MATCH(1, ISNUMBER(SEARCH(Transcripts[[#This Row],[RefSeq mRNA ID]], Table6['#name])), 0), 1)</f>
        <v>#N/A</v>
      </c>
      <c r="X1787" s="43"/>
      <c r="Y1787" s="43"/>
      <c r="Z1787" t="s">
        <v>9806</v>
      </c>
      <c r="AA1787" t="s">
        <v>9807</v>
      </c>
      <c r="AB1787">
        <v>369</v>
      </c>
      <c r="AC1787" t="s">
        <v>9802</v>
      </c>
      <c r="AD1787" t="s">
        <v>27</v>
      </c>
      <c r="AE1787" t="s">
        <v>11119</v>
      </c>
    </row>
    <row r="1788" spans="8:31" hidden="1" x14ac:dyDescent="0.3">
      <c r="H1788" t="s">
        <v>4689</v>
      </c>
      <c r="I1788" t="s">
        <v>4690</v>
      </c>
      <c r="L1788">
        <v>853</v>
      </c>
      <c r="M1788" t="s">
        <v>193</v>
      </c>
      <c r="N1788" t="s">
        <v>4691</v>
      </c>
      <c r="P1788" t="s">
        <v>98</v>
      </c>
      <c r="Q1788">
        <v>0</v>
      </c>
      <c r="R1788" t="s">
        <v>96</v>
      </c>
      <c r="S1788" t="s">
        <v>96</v>
      </c>
      <c r="T1788" t="str">
        <f>IF(Transcripts[[#This Row],[List?]]="Y", Transcripts[[#This Row],[RefSeq mRNA ID]]&amp;IF(Transcripts[[#This Row],[Preferred?]]="Y", " (Preferred)", ""), "")</f>
        <v/>
      </c>
      <c r="V1788" s="43" t="s">
        <v>18527</v>
      </c>
      <c r="W1788" s="43" t="e">
        <f t="array" ref="W1788">INDEX(Table6[#Data], MATCH(1, ISNUMBER(SEARCH(Transcripts[[#This Row],[RefSeq mRNA ID]], Table6['#name])), 0), 1)</f>
        <v>#N/A</v>
      </c>
      <c r="X1788" s="43"/>
      <c r="Y1788" s="43"/>
      <c r="Z1788" t="s">
        <v>9809</v>
      </c>
      <c r="AA1788" t="s">
        <v>9810</v>
      </c>
      <c r="AB1788">
        <v>360</v>
      </c>
      <c r="AC1788" t="s">
        <v>9802</v>
      </c>
      <c r="AD1788" t="s">
        <v>27</v>
      </c>
      <c r="AE1788" t="s">
        <v>11120</v>
      </c>
    </row>
    <row r="1789" spans="8:31" hidden="1" x14ac:dyDescent="0.3">
      <c r="H1789" t="s">
        <v>4689</v>
      </c>
      <c r="I1789" t="s">
        <v>4692</v>
      </c>
      <c r="L1789">
        <v>832</v>
      </c>
      <c r="M1789" t="s">
        <v>193</v>
      </c>
      <c r="N1789" t="s">
        <v>4693</v>
      </c>
      <c r="P1789" t="s">
        <v>98</v>
      </c>
      <c r="Q1789">
        <v>0</v>
      </c>
      <c r="R1789" t="s">
        <v>96</v>
      </c>
      <c r="S1789" t="s">
        <v>96</v>
      </c>
      <c r="T1789" t="str">
        <f>IF(Transcripts[[#This Row],[List?]]="Y", Transcripts[[#This Row],[RefSeq mRNA ID]]&amp;IF(Transcripts[[#This Row],[Preferred?]]="Y", " (Preferred)", ""), "")</f>
        <v/>
      </c>
      <c r="V1789" s="43" t="s">
        <v>18527</v>
      </c>
      <c r="W1789" s="43" t="e">
        <f t="array" ref="W1789">INDEX(Table6[#Data], MATCH(1, ISNUMBER(SEARCH(Transcripts[[#This Row],[RefSeq mRNA ID]], Table6['#name])), 0), 1)</f>
        <v>#N/A</v>
      </c>
      <c r="X1789" s="43"/>
      <c r="Y1789" s="43"/>
      <c r="Z1789" t="s">
        <v>9812</v>
      </c>
      <c r="AA1789" t="s">
        <v>9813</v>
      </c>
      <c r="AB1789">
        <v>360</v>
      </c>
      <c r="AC1789" t="s">
        <v>9802</v>
      </c>
      <c r="AD1789" t="s">
        <v>27</v>
      </c>
      <c r="AE1789" t="s">
        <v>11121</v>
      </c>
    </row>
    <row r="1790" spans="8:31" hidden="1" x14ac:dyDescent="0.3">
      <c r="H1790" t="s">
        <v>4689</v>
      </c>
      <c r="I1790" t="s">
        <v>4694</v>
      </c>
      <c r="L1790">
        <v>726</v>
      </c>
      <c r="M1790" t="s">
        <v>193</v>
      </c>
      <c r="N1790" t="s">
        <v>4695</v>
      </c>
      <c r="P1790" t="s">
        <v>98</v>
      </c>
      <c r="Q1790">
        <v>0</v>
      </c>
      <c r="R1790" t="s">
        <v>96</v>
      </c>
      <c r="S1790" t="s">
        <v>96</v>
      </c>
      <c r="T1790" t="str">
        <f>IF(Transcripts[[#This Row],[List?]]="Y", Transcripts[[#This Row],[RefSeq mRNA ID]]&amp;IF(Transcripts[[#This Row],[Preferred?]]="Y", " (Preferred)", ""), "")</f>
        <v/>
      </c>
      <c r="V1790" s="43" t="s">
        <v>18527</v>
      </c>
      <c r="W1790" s="43" t="e">
        <f t="array" ref="W1790">INDEX(Table6[#Data], MATCH(1, ISNUMBER(SEARCH(Transcripts[[#This Row],[RefSeq mRNA ID]], Table6['#name])), 0), 1)</f>
        <v>#N/A</v>
      </c>
      <c r="X1790" s="43"/>
      <c r="Y1790" s="43"/>
      <c r="Z1790" t="s">
        <v>9815</v>
      </c>
      <c r="AA1790" t="s">
        <v>9816</v>
      </c>
      <c r="AB1790">
        <v>174</v>
      </c>
      <c r="AC1790" t="s">
        <v>9802</v>
      </c>
      <c r="AD1790" t="s">
        <v>27</v>
      </c>
      <c r="AE1790" t="s">
        <v>11122</v>
      </c>
    </row>
    <row r="1791" spans="8:31" hidden="1" x14ac:dyDescent="0.3">
      <c r="H1791" t="s">
        <v>4689</v>
      </c>
      <c r="I1791" t="s">
        <v>4700</v>
      </c>
      <c r="L1791">
        <v>661</v>
      </c>
      <c r="M1791" t="s">
        <v>210</v>
      </c>
      <c r="N1791" t="s">
        <v>4701</v>
      </c>
      <c r="P1791" t="s">
        <v>98</v>
      </c>
      <c r="Q1791">
        <v>0</v>
      </c>
      <c r="R1791" t="s">
        <v>96</v>
      </c>
      <c r="S1791" t="s">
        <v>96</v>
      </c>
      <c r="T1791" t="str">
        <f>IF(Transcripts[[#This Row],[List?]]="Y", Transcripts[[#This Row],[RefSeq mRNA ID]]&amp;IF(Transcripts[[#This Row],[Preferred?]]="Y", " (Preferred)", ""), "")</f>
        <v/>
      </c>
      <c r="V1791" s="43" t="s">
        <v>18527</v>
      </c>
      <c r="W1791" s="43" t="e">
        <f t="array" ref="W1791">INDEX(Table6[#Data], MATCH(1, ISNUMBER(SEARCH(Transcripts[[#This Row],[RefSeq mRNA ID]], Table6['#name])), 0), 1)</f>
        <v>#N/A</v>
      </c>
      <c r="X1791" s="43"/>
      <c r="Y1791" s="43"/>
      <c r="Z1791" t="s">
        <v>9818</v>
      </c>
      <c r="AA1791" t="s">
        <v>9819</v>
      </c>
      <c r="AB1791">
        <v>156</v>
      </c>
      <c r="AC1791" t="s">
        <v>9802</v>
      </c>
      <c r="AD1791" t="s">
        <v>27</v>
      </c>
      <c r="AE1791" t="s">
        <v>11123</v>
      </c>
    </row>
    <row r="1792" spans="8:31" hidden="1" x14ac:dyDescent="0.3">
      <c r="H1792" t="s">
        <v>4702</v>
      </c>
      <c r="I1792" t="s">
        <v>4708</v>
      </c>
      <c r="J1792" t="s">
        <v>4709</v>
      </c>
      <c r="K1792" t="s">
        <v>20620</v>
      </c>
      <c r="L1792">
        <v>6298</v>
      </c>
      <c r="M1792" t="s">
        <v>27</v>
      </c>
      <c r="N1792" t="s">
        <v>4710</v>
      </c>
      <c r="P1792" t="s">
        <v>4711</v>
      </c>
      <c r="Q1792">
        <v>1866</v>
      </c>
      <c r="R1792" t="s">
        <v>95</v>
      </c>
      <c r="S1792" t="s">
        <v>95</v>
      </c>
      <c r="T1792" t="str">
        <f>IF(Transcripts[[#This Row],[List?]]="Y", Transcripts[[#This Row],[RefSeq mRNA ID]]&amp;IF(Transcripts[[#This Row],[Preferred?]]="Y", " (Preferred)", ""), "")</f>
        <v>NM_130446.3 (Preferred)</v>
      </c>
      <c r="V1792" s="43" t="s">
        <v>18528</v>
      </c>
      <c r="W1792" s="43" t="e">
        <f t="array" ref="W1792">INDEX(Table6[#Data], MATCH(1, ISNUMBER(SEARCH(Transcripts[[#This Row],[RefSeq mRNA ID]], Table6['#name])), 0), 1)</f>
        <v>#N/A</v>
      </c>
      <c r="X1792" s="43"/>
      <c r="Y1792" s="43"/>
      <c r="Z1792" t="s">
        <v>9821</v>
      </c>
      <c r="AC1792" t="s">
        <v>9802</v>
      </c>
      <c r="AD1792" t="s">
        <v>27</v>
      </c>
      <c r="AE1792" t="s">
        <v>9821</v>
      </c>
    </row>
    <row r="1793" spans="8:31" hidden="1" x14ac:dyDescent="0.3">
      <c r="H1793" t="s">
        <v>4702</v>
      </c>
      <c r="I1793" t="s">
        <v>4703</v>
      </c>
      <c r="J1793" t="s">
        <v>4704</v>
      </c>
      <c r="L1793">
        <v>5453</v>
      </c>
      <c r="M1793" t="s">
        <v>187</v>
      </c>
      <c r="N1793" t="s">
        <v>4705</v>
      </c>
      <c r="P1793" t="s">
        <v>98</v>
      </c>
      <c r="Q1793">
        <v>1833</v>
      </c>
      <c r="R1793" t="s">
        <v>96</v>
      </c>
      <c r="S1793" t="s">
        <v>96</v>
      </c>
      <c r="T1793" t="str">
        <f>IF(Transcripts[[#This Row],[List?]]="Y", Transcripts[[#This Row],[RefSeq mRNA ID]]&amp;IF(Transcripts[[#This Row],[Preferred?]]="Y", " (Preferred)", ""), "")</f>
        <v/>
      </c>
      <c r="V1793" s="43" t="s">
        <v>18528</v>
      </c>
      <c r="W1793" s="43" t="e">
        <f t="array" ref="W1793">INDEX(Table6[#Data], MATCH(1, ISNUMBER(SEARCH(Transcripts[[#This Row],[RefSeq mRNA ID]], Table6['#name])), 0), 1)</f>
        <v>#N/A</v>
      </c>
      <c r="X1793" s="43"/>
      <c r="Y1793" s="43"/>
      <c r="Z1793" t="s">
        <v>9823</v>
      </c>
      <c r="AC1793" t="s">
        <v>9802</v>
      </c>
      <c r="AD1793" t="s">
        <v>27</v>
      </c>
      <c r="AE1793" t="s">
        <v>9823</v>
      </c>
    </row>
    <row r="1794" spans="8:31" hidden="1" x14ac:dyDescent="0.3">
      <c r="H1794" t="s">
        <v>4702</v>
      </c>
      <c r="I1794" t="s">
        <v>4706</v>
      </c>
      <c r="L1794">
        <v>2778</v>
      </c>
      <c r="M1794" t="s">
        <v>193</v>
      </c>
      <c r="N1794" t="s">
        <v>4707</v>
      </c>
      <c r="P1794" t="s">
        <v>98</v>
      </c>
      <c r="Q1794">
        <v>0</v>
      </c>
      <c r="R1794" t="s">
        <v>96</v>
      </c>
      <c r="S1794" t="s">
        <v>96</v>
      </c>
      <c r="T1794" t="str">
        <f>IF(Transcripts[[#This Row],[List?]]="Y", Transcripts[[#This Row],[RefSeq mRNA ID]]&amp;IF(Transcripts[[#This Row],[Preferred?]]="Y", " (Preferred)", ""), "")</f>
        <v/>
      </c>
      <c r="V1794" s="43" t="s">
        <v>18528</v>
      </c>
      <c r="W1794" s="43" t="e">
        <f t="array" ref="W1794">INDEX(Table6[#Data], MATCH(1, ISNUMBER(SEARCH(Transcripts[[#This Row],[RefSeq mRNA ID]], Table6['#name])), 0), 1)</f>
        <v>#N/A</v>
      </c>
      <c r="X1794" s="43"/>
      <c r="Y1794" s="43"/>
      <c r="Z1794" t="s">
        <v>9825</v>
      </c>
      <c r="AC1794" t="s">
        <v>9802</v>
      </c>
      <c r="AD1794" t="s">
        <v>27</v>
      </c>
      <c r="AE1794" t="s">
        <v>9825</v>
      </c>
    </row>
    <row r="1795" spans="8:31" hidden="1" x14ac:dyDescent="0.3">
      <c r="H1795" t="s">
        <v>4702</v>
      </c>
      <c r="I1795" t="s">
        <v>4712</v>
      </c>
      <c r="L1795">
        <v>4193</v>
      </c>
      <c r="M1795" t="s">
        <v>210</v>
      </c>
      <c r="N1795" t="s">
        <v>4713</v>
      </c>
      <c r="P1795" t="s">
        <v>98</v>
      </c>
      <c r="Q1795">
        <v>0</v>
      </c>
      <c r="R1795" t="s">
        <v>96</v>
      </c>
      <c r="S1795" t="s">
        <v>96</v>
      </c>
      <c r="T1795" t="str">
        <f>IF(Transcripts[[#This Row],[List?]]="Y", Transcripts[[#This Row],[RefSeq mRNA ID]]&amp;IF(Transcripts[[#This Row],[Preferred?]]="Y", " (Preferred)", ""), "")</f>
        <v/>
      </c>
      <c r="V1795" s="43" t="s">
        <v>18528</v>
      </c>
      <c r="W1795" s="43" t="e">
        <f t="array" ref="W1795">INDEX(Table6[#Data], MATCH(1, ISNUMBER(SEARCH(Transcripts[[#This Row],[RefSeq mRNA ID]], Table6['#name])), 0), 1)</f>
        <v>#N/A</v>
      </c>
      <c r="X1795" s="43"/>
      <c r="Y1795" s="43"/>
      <c r="Z1795" t="s">
        <v>9827</v>
      </c>
      <c r="AA1795" t="s">
        <v>9828</v>
      </c>
      <c r="AB1795">
        <v>216</v>
      </c>
      <c r="AC1795" t="s">
        <v>9802</v>
      </c>
      <c r="AD1795" t="s">
        <v>27</v>
      </c>
      <c r="AE1795" t="s">
        <v>11124</v>
      </c>
    </row>
    <row r="1796" spans="8:31" hidden="1" x14ac:dyDescent="0.3">
      <c r="H1796" t="s">
        <v>4714</v>
      </c>
      <c r="I1796" t="s">
        <v>4718</v>
      </c>
      <c r="J1796" t="s">
        <v>4719</v>
      </c>
      <c r="K1796" t="s">
        <v>18870</v>
      </c>
      <c r="L1796">
        <v>16594</v>
      </c>
      <c r="M1796" t="s">
        <v>27</v>
      </c>
      <c r="N1796" t="s">
        <v>4720</v>
      </c>
      <c r="P1796" t="s">
        <v>4721</v>
      </c>
      <c r="Q1796">
        <v>11919</v>
      </c>
      <c r="R1796" t="s">
        <v>95</v>
      </c>
      <c r="S1796" t="s">
        <v>95</v>
      </c>
      <c r="T1796" t="str">
        <f>IF(Transcripts[[#This Row],[List?]]="Y", Transcripts[[#This Row],[RefSeq mRNA ID]]&amp;IF(Transcripts[[#This Row],[Preferred?]]="Y", " (Preferred)", ""), "")</f>
        <v>NM_001197104.1 (Preferred)</v>
      </c>
      <c r="V1796" s="43" t="s">
        <v>18529</v>
      </c>
      <c r="W1796" s="43" t="e">
        <f t="array" ref="W1796">INDEX(Table6[#Data], MATCH(1, ISNUMBER(SEARCH(Transcripts[[#This Row],[RefSeq mRNA ID]], Table6['#name])), 0), 1)</f>
        <v>#N/A</v>
      </c>
      <c r="X1796" s="43"/>
      <c r="Y1796" s="43"/>
      <c r="Z1796" t="s">
        <v>9830</v>
      </c>
      <c r="AC1796" t="s">
        <v>9802</v>
      </c>
      <c r="AD1796" t="s">
        <v>27</v>
      </c>
      <c r="AE1796" t="s">
        <v>9830</v>
      </c>
    </row>
    <row r="1797" spans="8:31" hidden="1" x14ac:dyDescent="0.3">
      <c r="H1797" t="s">
        <v>4714</v>
      </c>
      <c r="I1797" t="s">
        <v>4722</v>
      </c>
      <c r="J1797" t="s">
        <v>4723</v>
      </c>
      <c r="L1797">
        <v>16594</v>
      </c>
      <c r="M1797" t="s">
        <v>27</v>
      </c>
      <c r="N1797" t="s">
        <v>4720</v>
      </c>
      <c r="Q1797">
        <v>11919</v>
      </c>
      <c r="R1797" t="s">
        <v>96</v>
      </c>
      <c r="S1797" t="s">
        <v>96</v>
      </c>
      <c r="T1797" t="str">
        <f>IF(Transcripts[[#This Row],[List?]]="Y", Transcripts[[#This Row],[RefSeq mRNA ID]]&amp;IF(Transcripts[[#This Row],[Preferred?]]="Y", " (Preferred)", ""), "")</f>
        <v/>
      </c>
      <c r="V1797" s="43" t="s">
        <v>18529</v>
      </c>
      <c r="W1797" s="43" t="e">
        <f t="array" ref="W1797">INDEX(Table6[#Data], MATCH(1, ISNUMBER(SEARCH(Transcripts[[#This Row],[RefSeq mRNA ID]], Table6['#name])), 0), 1)</f>
        <v>#N/A</v>
      </c>
      <c r="X1797" s="43"/>
      <c r="Y1797" s="43"/>
      <c r="Z1797" t="s">
        <v>9832</v>
      </c>
      <c r="AA1797" t="s">
        <v>9833</v>
      </c>
      <c r="AB1797">
        <v>369</v>
      </c>
      <c r="AC1797" t="s">
        <v>9802</v>
      </c>
      <c r="AD1797" t="s">
        <v>27</v>
      </c>
      <c r="AE1797" t="s">
        <v>11125</v>
      </c>
    </row>
    <row r="1798" spans="8:31" hidden="1" x14ac:dyDescent="0.3">
      <c r="H1798" t="s">
        <v>4714</v>
      </c>
      <c r="I1798" t="s">
        <v>4730</v>
      </c>
      <c r="J1798" t="s">
        <v>4731</v>
      </c>
      <c r="K1798" t="s">
        <v>18869</v>
      </c>
      <c r="L1798">
        <v>13655</v>
      </c>
      <c r="M1798" t="s">
        <v>27</v>
      </c>
      <c r="N1798" t="s">
        <v>4732</v>
      </c>
      <c r="P1798" t="s">
        <v>4733</v>
      </c>
      <c r="Q1798">
        <v>11910</v>
      </c>
      <c r="R1798" t="s">
        <v>96</v>
      </c>
      <c r="S1798" t="s">
        <v>95</v>
      </c>
      <c r="T1798" t="str">
        <f>IF(Transcripts[[#This Row],[List?]]="Y", Transcripts[[#This Row],[RefSeq mRNA ID]]&amp;IF(Transcripts[[#This Row],[Preferred?]]="Y", " (Preferred)", ""), "")</f>
        <v>NM_005933.3</v>
      </c>
      <c r="V1798" s="43" t="s">
        <v>18529</v>
      </c>
      <c r="W1798" s="43" t="e">
        <f t="array" ref="W1798">INDEX(Table6[#Data], MATCH(1, ISNUMBER(SEARCH(Transcripts[[#This Row],[RefSeq mRNA ID]], Table6['#name])), 0), 1)</f>
        <v>#N/A</v>
      </c>
      <c r="X1798" s="43"/>
      <c r="Y1798" s="43"/>
      <c r="Z1798" t="s">
        <v>4814</v>
      </c>
      <c r="AA1798" t="s">
        <v>4815</v>
      </c>
      <c r="AB1798">
        <v>7324</v>
      </c>
      <c r="AC1798" t="s">
        <v>116</v>
      </c>
      <c r="AD1798" t="s">
        <v>27</v>
      </c>
      <c r="AE1798" t="s">
        <v>11126</v>
      </c>
    </row>
    <row r="1799" spans="8:31" hidden="1" x14ac:dyDescent="0.3">
      <c r="H1799" t="s">
        <v>4714</v>
      </c>
      <c r="I1799" t="s">
        <v>4734</v>
      </c>
      <c r="J1799" t="s">
        <v>4735</v>
      </c>
      <c r="L1799">
        <v>13655</v>
      </c>
      <c r="M1799" t="s">
        <v>27</v>
      </c>
      <c r="N1799" t="s">
        <v>4732</v>
      </c>
      <c r="P1799" t="s">
        <v>4733</v>
      </c>
      <c r="Q1799">
        <v>11910</v>
      </c>
      <c r="R1799" t="s">
        <v>96</v>
      </c>
      <c r="S1799" t="s">
        <v>96</v>
      </c>
      <c r="T1799" t="str">
        <f>IF(Transcripts[[#This Row],[List?]]="Y", Transcripts[[#This Row],[RefSeq mRNA ID]]&amp;IF(Transcripts[[#This Row],[Preferred?]]="Y", " (Preferred)", ""), "")</f>
        <v/>
      </c>
      <c r="V1799" s="43" t="s">
        <v>18529</v>
      </c>
      <c r="W1799" s="43" t="e">
        <f t="array" ref="W1799">INDEX(Table6[#Data], MATCH(1, ISNUMBER(SEARCH(Transcripts[[#This Row],[RefSeq mRNA ID]], Table6['#name])), 0), 1)</f>
        <v>#N/A</v>
      </c>
      <c r="X1799" s="43"/>
      <c r="Y1799" s="43"/>
      <c r="Z1799" t="s">
        <v>4802</v>
      </c>
      <c r="AA1799" t="s">
        <v>4803</v>
      </c>
      <c r="AB1799">
        <v>2480</v>
      </c>
      <c r="AC1799" t="s">
        <v>116</v>
      </c>
      <c r="AD1799" t="s">
        <v>27</v>
      </c>
      <c r="AE1799" t="s">
        <v>11127</v>
      </c>
    </row>
    <row r="1800" spans="8:31" hidden="1" x14ac:dyDescent="0.3">
      <c r="H1800" t="s">
        <v>4714</v>
      </c>
      <c r="I1800" t="s">
        <v>4724</v>
      </c>
      <c r="J1800" t="s">
        <v>4725</v>
      </c>
      <c r="L1800">
        <v>14320</v>
      </c>
      <c r="M1800" t="s">
        <v>27</v>
      </c>
      <c r="N1800" t="s">
        <v>4726</v>
      </c>
      <c r="Q1800">
        <v>11796</v>
      </c>
      <c r="R1800" t="s">
        <v>96</v>
      </c>
      <c r="S1800" t="s">
        <v>96</v>
      </c>
      <c r="T1800" t="str">
        <f>IF(Transcripts[[#This Row],[List?]]="Y", Transcripts[[#This Row],[RefSeq mRNA ID]]&amp;IF(Transcripts[[#This Row],[Preferred?]]="Y", " (Preferred)", ""), "")</f>
        <v/>
      </c>
      <c r="V1800" s="43" t="s">
        <v>18529</v>
      </c>
      <c r="W1800" s="43" t="e">
        <f t="array" ref="W1800">INDEX(Table6[#Data], MATCH(1, ISNUMBER(SEARCH(Transcripts[[#This Row],[RefSeq mRNA ID]], Table6['#name])), 0), 1)</f>
        <v>#N/A</v>
      </c>
      <c r="X1800" s="43"/>
      <c r="Y1800" s="43"/>
      <c r="Z1800" t="s">
        <v>4810</v>
      </c>
      <c r="AA1800" t="s">
        <v>4811</v>
      </c>
      <c r="AB1800">
        <v>14736</v>
      </c>
      <c r="AC1800" t="s">
        <v>116</v>
      </c>
      <c r="AD1800" t="s">
        <v>27</v>
      </c>
      <c r="AE1800" t="s">
        <v>11128</v>
      </c>
    </row>
    <row r="1801" spans="8:31" hidden="1" x14ac:dyDescent="0.3">
      <c r="H1801" t="s">
        <v>4714</v>
      </c>
      <c r="I1801" t="s">
        <v>4727</v>
      </c>
      <c r="J1801" t="s">
        <v>4728</v>
      </c>
      <c r="L1801">
        <v>14320</v>
      </c>
      <c r="M1801" t="s">
        <v>27</v>
      </c>
      <c r="N1801" t="s">
        <v>4729</v>
      </c>
      <c r="Q1801">
        <v>11796</v>
      </c>
      <c r="R1801" t="s">
        <v>96</v>
      </c>
      <c r="S1801" t="s">
        <v>96</v>
      </c>
      <c r="T1801" t="str">
        <f>IF(Transcripts[[#This Row],[List?]]="Y", Transcripts[[#This Row],[RefSeq mRNA ID]]&amp;IF(Transcripts[[#This Row],[Preferred?]]="Y", " (Preferred)", ""), "")</f>
        <v/>
      </c>
      <c r="V1801" s="43" t="s">
        <v>18529</v>
      </c>
      <c r="W1801" s="43" t="e">
        <f t="array" ref="W1801">INDEX(Table6[#Data], MATCH(1, ISNUMBER(SEARCH(Transcripts[[#This Row],[RefSeq mRNA ID]], Table6['#name])), 0), 1)</f>
        <v>#N/A</v>
      </c>
      <c r="X1801" s="43"/>
      <c r="Y1801" s="43"/>
      <c r="Z1801" t="s">
        <v>4817</v>
      </c>
      <c r="AA1801" t="s">
        <v>4818</v>
      </c>
      <c r="AB1801">
        <v>4575</v>
      </c>
      <c r="AC1801" t="s">
        <v>116</v>
      </c>
      <c r="AD1801" t="s">
        <v>27</v>
      </c>
      <c r="AE1801" t="s">
        <v>11129</v>
      </c>
    </row>
    <row r="1802" spans="8:31" hidden="1" x14ac:dyDescent="0.3">
      <c r="H1802" t="s">
        <v>4714</v>
      </c>
      <c r="I1802" t="s">
        <v>4736</v>
      </c>
      <c r="J1802" t="s">
        <v>4737</v>
      </c>
      <c r="L1802">
        <v>4320</v>
      </c>
      <c r="M1802" t="s">
        <v>27</v>
      </c>
      <c r="N1802" t="s">
        <v>4738</v>
      </c>
      <c r="Q1802">
        <v>4317</v>
      </c>
      <c r="R1802" t="s">
        <v>96</v>
      </c>
      <c r="S1802" t="s">
        <v>96</v>
      </c>
      <c r="T1802" t="str">
        <f>IF(Transcripts[[#This Row],[List?]]="Y", Transcripts[[#This Row],[RefSeq mRNA ID]]&amp;IF(Transcripts[[#This Row],[Preferred?]]="Y", " (Preferred)", ""), "")</f>
        <v/>
      </c>
      <c r="V1802" s="43" t="s">
        <v>18529</v>
      </c>
      <c r="W1802" s="43" t="e">
        <f t="array" ref="W1802">INDEX(Table6[#Data], MATCH(1, ISNUMBER(SEARCH(Transcripts[[#This Row],[RefSeq mRNA ID]], Table6['#name])), 0), 1)</f>
        <v>#N/A</v>
      </c>
      <c r="X1802" s="43"/>
      <c r="Y1802" s="43"/>
      <c r="Z1802" t="s">
        <v>4835</v>
      </c>
      <c r="AC1802" t="s">
        <v>116</v>
      </c>
      <c r="AD1802" t="s">
        <v>27</v>
      </c>
      <c r="AE1802" t="s">
        <v>4835</v>
      </c>
    </row>
    <row r="1803" spans="8:31" hidden="1" x14ac:dyDescent="0.3">
      <c r="H1803" t="s">
        <v>4714</v>
      </c>
      <c r="I1803" t="s">
        <v>4739</v>
      </c>
      <c r="J1803" t="s">
        <v>4740</v>
      </c>
      <c r="L1803">
        <v>4320</v>
      </c>
      <c r="M1803" t="s">
        <v>27</v>
      </c>
      <c r="N1803" t="s">
        <v>4738</v>
      </c>
      <c r="Q1803">
        <v>4317</v>
      </c>
      <c r="R1803" t="s">
        <v>96</v>
      </c>
      <c r="S1803" t="s">
        <v>96</v>
      </c>
      <c r="T1803" t="str">
        <f>IF(Transcripts[[#This Row],[List?]]="Y", Transcripts[[#This Row],[RefSeq mRNA ID]]&amp;IF(Transcripts[[#This Row],[Preferred?]]="Y", " (Preferred)", ""), "")</f>
        <v/>
      </c>
      <c r="V1803" s="43" t="s">
        <v>18529</v>
      </c>
      <c r="W1803" s="43" t="e">
        <f t="array" ref="W1803">INDEX(Table6[#Data], MATCH(1, ISNUMBER(SEARCH(Transcripts[[#This Row],[RefSeq mRNA ID]], Table6['#name])), 0), 1)</f>
        <v>#N/A</v>
      </c>
      <c r="X1803" s="43"/>
      <c r="Y1803" s="43"/>
      <c r="Z1803" t="s">
        <v>4805</v>
      </c>
      <c r="AC1803" t="s">
        <v>116</v>
      </c>
      <c r="AD1803" t="s">
        <v>27</v>
      </c>
      <c r="AE1803" t="s">
        <v>4805</v>
      </c>
    </row>
    <row r="1804" spans="8:31" hidden="1" x14ac:dyDescent="0.3">
      <c r="H1804" t="s">
        <v>4714</v>
      </c>
      <c r="I1804" t="s">
        <v>4746</v>
      </c>
      <c r="J1804" t="s">
        <v>4747</v>
      </c>
      <c r="L1804">
        <v>1098</v>
      </c>
      <c r="M1804" t="s">
        <v>27</v>
      </c>
      <c r="N1804" t="s">
        <v>4748</v>
      </c>
      <c r="Q1804">
        <v>1098</v>
      </c>
      <c r="R1804" t="s">
        <v>96</v>
      </c>
      <c r="S1804" t="s">
        <v>96</v>
      </c>
      <c r="T1804" t="str">
        <f>IF(Transcripts[[#This Row],[List?]]="Y", Transcripts[[#This Row],[RefSeq mRNA ID]]&amp;IF(Transcripts[[#This Row],[Preferred?]]="Y", " (Preferred)", ""), "")</f>
        <v/>
      </c>
      <c r="V1804" s="43" t="s">
        <v>18529</v>
      </c>
      <c r="W1804" s="43" t="e">
        <f t="array" ref="W1804">INDEX(Table6[#Data], MATCH(1, ISNUMBER(SEARCH(Transcripts[[#This Row],[RefSeq mRNA ID]], Table6['#name])), 0), 1)</f>
        <v>#N/A</v>
      </c>
      <c r="X1804" s="43"/>
      <c r="Y1804" s="43"/>
      <c r="Z1804" t="s">
        <v>4823</v>
      </c>
      <c r="AA1804" t="s">
        <v>4824</v>
      </c>
      <c r="AB1804">
        <v>710</v>
      </c>
      <c r="AC1804" t="s">
        <v>116</v>
      </c>
      <c r="AD1804" t="s">
        <v>27</v>
      </c>
      <c r="AE1804" t="s">
        <v>11130</v>
      </c>
    </row>
    <row r="1805" spans="8:31" hidden="1" x14ac:dyDescent="0.3">
      <c r="H1805" t="s">
        <v>4714</v>
      </c>
      <c r="I1805" t="s">
        <v>4749</v>
      </c>
      <c r="J1805" t="s">
        <v>4750</v>
      </c>
      <c r="L1805">
        <v>1098</v>
      </c>
      <c r="M1805" t="s">
        <v>27</v>
      </c>
      <c r="N1805" t="s">
        <v>4748</v>
      </c>
      <c r="Q1805">
        <v>1098</v>
      </c>
      <c r="R1805" t="s">
        <v>96</v>
      </c>
      <c r="S1805" t="s">
        <v>96</v>
      </c>
      <c r="T1805" t="str">
        <f>IF(Transcripts[[#This Row],[List?]]="Y", Transcripts[[#This Row],[RefSeq mRNA ID]]&amp;IF(Transcripts[[#This Row],[Preferred?]]="Y", " (Preferred)", ""), "")</f>
        <v/>
      </c>
      <c r="V1805" s="43" t="s">
        <v>18529</v>
      </c>
      <c r="W1805" s="43" t="e">
        <f t="array" ref="W1805">INDEX(Table6[#Data], MATCH(1, ISNUMBER(SEARCH(Transcripts[[#This Row],[RefSeq mRNA ID]], Table6['#name])), 0), 1)</f>
        <v>#N/A</v>
      </c>
      <c r="X1805" s="43"/>
      <c r="Y1805" s="43"/>
      <c r="Z1805" t="s">
        <v>4829</v>
      </c>
      <c r="AA1805" t="s">
        <v>4830</v>
      </c>
      <c r="AB1805">
        <v>538</v>
      </c>
      <c r="AC1805" t="s">
        <v>116</v>
      </c>
      <c r="AD1805" t="s">
        <v>27</v>
      </c>
      <c r="AE1805" t="s">
        <v>11131</v>
      </c>
    </row>
    <row r="1806" spans="8:31" hidden="1" x14ac:dyDescent="0.3">
      <c r="H1806" t="s">
        <v>4714</v>
      </c>
      <c r="I1806" t="s">
        <v>4751</v>
      </c>
      <c r="J1806" t="s">
        <v>4752</v>
      </c>
      <c r="L1806">
        <v>804</v>
      </c>
      <c r="M1806" t="s">
        <v>27</v>
      </c>
      <c r="N1806" t="s">
        <v>4753</v>
      </c>
      <c r="Q1806">
        <v>804</v>
      </c>
      <c r="R1806" t="s">
        <v>96</v>
      </c>
      <c r="S1806" t="s">
        <v>96</v>
      </c>
      <c r="T1806" t="str">
        <f>IF(Transcripts[[#This Row],[List?]]="Y", Transcripts[[#This Row],[RefSeq mRNA ID]]&amp;IF(Transcripts[[#This Row],[Preferred?]]="Y", " (Preferred)", ""), "")</f>
        <v/>
      </c>
      <c r="V1806" s="43" t="s">
        <v>18529</v>
      </c>
      <c r="W1806" s="43" t="e">
        <f t="array" ref="W1806">INDEX(Table6[#Data], MATCH(1, ISNUMBER(SEARCH(Transcripts[[#This Row],[RefSeq mRNA ID]], Table6['#name])), 0), 1)</f>
        <v>#N/A</v>
      </c>
      <c r="X1806" s="43"/>
      <c r="Y1806" s="43"/>
      <c r="Z1806" t="s">
        <v>4837</v>
      </c>
      <c r="AC1806" t="s">
        <v>116</v>
      </c>
      <c r="AD1806" t="s">
        <v>27</v>
      </c>
      <c r="AE1806" t="s">
        <v>4837</v>
      </c>
    </row>
    <row r="1807" spans="8:31" hidden="1" x14ac:dyDescent="0.3">
      <c r="H1807" t="s">
        <v>4714</v>
      </c>
      <c r="I1807" t="s">
        <v>4754</v>
      </c>
      <c r="J1807" t="s">
        <v>4755</v>
      </c>
      <c r="L1807">
        <v>804</v>
      </c>
      <c r="M1807" t="s">
        <v>27</v>
      </c>
      <c r="N1807" t="s">
        <v>4753</v>
      </c>
      <c r="Q1807">
        <v>804</v>
      </c>
      <c r="R1807" t="s">
        <v>96</v>
      </c>
      <c r="S1807" t="s">
        <v>96</v>
      </c>
      <c r="T1807" t="str">
        <f>IF(Transcripts[[#This Row],[List?]]="Y", Transcripts[[#This Row],[RefSeq mRNA ID]]&amp;IF(Transcripts[[#This Row],[Preferred?]]="Y", " (Preferred)", ""), "")</f>
        <v/>
      </c>
      <c r="V1807" s="43" t="s">
        <v>18529</v>
      </c>
      <c r="W1807" s="43" t="e">
        <f t="array" ref="W1807">INDEX(Table6[#Data], MATCH(1, ISNUMBER(SEARCH(Transcripts[[#This Row],[RefSeq mRNA ID]], Table6['#name])), 0), 1)</f>
        <v>#N/A</v>
      </c>
      <c r="X1807" s="43"/>
      <c r="Y1807" s="43"/>
      <c r="Z1807" t="s">
        <v>4826</v>
      </c>
      <c r="AA1807" t="s">
        <v>4827</v>
      </c>
      <c r="AB1807">
        <v>682</v>
      </c>
      <c r="AC1807" t="s">
        <v>116</v>
      </c>
      <c r="AD1807" t="s">
        <v>27</v>
      </c>
      <c r="AE1807" t="s">
        <v>11132</v>
      </c>
    </row>
    <row r="1808" spans="8:31" hidden="1" x14ac:dyDescent="0.3">
      <c r="H1808" t="s">
        <v>4714</v>
      </c>
      <c r="I1808" t="s">
        <v>4761</v>
      </c>
      <c r="J1808" t="s">
        <v>4762</v>
      </c>
      <c r="L1808">
        <v>481</v>
      </c>
      <c r="M1808" t="s">
        <v>27</v>
      </c>
      <c r="N1808" t="s">
        <v>4763</v>
      </c>
      <c r="Q1808">
        <v>481</v>
      </c>
      <c r="R1808" t="s">
        <v>96</v>
      </c>
      <c r="S1808" t="s">
        <v>96</v>
      </c>
      <c r="T1808" t="str">
        <f>IF(Transcripts[[#This Row],[List?]]="Y", Transcripts[[#This Row],[RefSeq mRNA ID]]&amp;IF(Transcripts[[#This Row],[Preferred?]]="Y", " (Preferred)", ""), "")</f>
        <v/>
      </c>
      <c r="V1808" s="43" t="s">
        <v>18529</v>
      </c>
      <c r="W1808" s="43" t="e">
        <f t="array" ref="W1808">INDEX(Table6[#Data], MATCH(1, ISNUMBER(SEARCH(Transcripts[[#This Row],[RefSeq mRNA ID]], Table6['#name])), 0), 1)</f>
        <v>#N/A</v>
      </c>
      <c r="X1808" s="43"/>
      <c r="Y1808" s="43"/>
      <c r="Z1808" t="s">
        <v>4839</v>
      </c>
      <c r="AC1808" t="s">
        <v>116</v>
      </c>
      <c r="AD1808" t="s">
        <v>27</v>
      </c>
      <c r="AE1808" t="s">
        <v>4839</v>
      </c>
    </row>
    <row r="1809" spans="8:31" hidden="1" x14ac:dyDescent="0.3">
      <c r="H1809" t="s">
        <v>4714</v>
      </c>
      <c r="I1809" t="s">
        <v>4764</v>
      </c>
      <c r="J1809" t="s">
        <v>4765</v>
      </c>
      <c r="L1809">
        <v>481</v>
      </c>
      <c r="M1809" t="s">
        <v>27</v>
      </c>
      <c r="N1809" t="s">
        <v>4763</v>
      </c>
      <c r="Q1809">
        <v>481</v>
      </c>
      <c r="R1809" t="s">
        <v>96</v>
      </c>
      <c r="S1809" t="s">
        <v>96</v>
      </c>
      <c r="T1809" t="str">
        <f>IF(Transcripts[[#This Row],[List?]]="Y", Transcripts[[#This Row],[RefSeq mRNA ID]]&amp;IF(Transcripts[[#This Row],[Preferred?]]="Y", " (Preferred)", ""), "")</f>
        <v/>
      </c>
      <c r="V1809" s="43" t="s">
        <v>18529</v>
      </c>
      <c r="W1809" s="43" t="e">
        <f t="array" ref="W1809">INDEX(Table6[#Data], MATCH(1, ISNUMBER(SEARCH(Transcripts[[#This Row],[RefSeq mRNA ID]], Table6['#name])), 0), 1)</f>
        <v>#N/A</v>
      </c>
      <c r="X1809" s="43"/>
      <c r="Y1809" s="43"/>
      <c r="Z1809" t="s">
        <v>4832</v>
      </c>
      <c r="AA1809" t="s">
        <v>4833</v>
      </c>
      <c r="AB1809">
        <v>466</v>
      </c>
      <c r="AC1809" t="s">
        <v>116</v>
      </c>
      <c r="AD1809" t="s">
        <v>27</v>
      </c>
      <c r="AE1809" t="s">
        <v>11133</v>
      </c>
    </row>
    <row r="1810" spans="8:31" hidden="1" x14ac:dyDescent="0.3">
      <c r="H1810" t="s">
        <v>4714</v>
      </c>
      <c r="I1810" t="s">
        <v>4741</v>
      </c>
      <c r="J1810" t="s">
        <v>4742</v>
      </c>
      <c r="L1810">
        <v>3323</v>
      </c>
      <c r="M1810" t="s">
        <v>27</v>
      </c>
      <c r="N1810" t="s">
        <v>4743</v>
      </c>
      <c r="Q1810">
        <v>264</v>
      </c>
      <c r="R1810" t="s">
        <v>96</v>
      </c>
      <c r="S1810" t="s">
        <v>96</v>
      </c>
      <c r="T1810" t="str">
        <f>IF(Transcripts[[#This Row],[List?]]="Y", Transcripts[[#This Row],[RefSeq mRNA ID]]&amp;IF(Transcripts[[#This Row],[Preferred?]]="Y", " (Preferred)", ""), "")</f>
        <v/>
      </c>
      <c r="V1810" s="43" t="s">
        <v>18529</v>
      </c>
      <c r="W1810" s="43" t="e">
        <f t="array" ref="W1810">INDEX(Table6[#Data], MATCH(1, ISNUMBER(SEARCH(Transcripts[[#This Row],[RefSeq mRNA ID]], Table6['#name])), 0), 1)</f>
        <v>#N/A</v>
      </c>
      <c r="X1810" s="43"/>
      <c r="Y1810" s="43"/>
      <c r="Z1810" t="s">
        <v>4807</v>
      </c>
      <c r="AA1810" t="s">
        <v>4808</v>
      </c>
      <c r="AB1810">
        <v>14907</v>
      </c>
      <c r="AC1810" t="s">
        <v>116</v>
      </c>
      <c r="AD1810" t="s">
        <v>27</v>
      </c>
      <c r="AE1810" t="s">
        <v>11134</v>
      </c>
    </row>
    <row r="1811" spans="8:31" hidden="1" x14ac:dyDescent="0.3">
      <c r="H1811" t="s">
        <v>4714</v>
      </c>
      <c r="I1811" t="s">
        <v>4744</v>
      </c>
      <c r="J1811" t="s">
        <v>4745</v>
      </c>
      <c r="L1811">
        <v>3323</v>
      </c>
      <c r="M1811" t="s">
        <v>27</v>
      </c>
      <c r="N1811" t="s">
        <v>4743</v>
      </c>
      <c r="Q1811">
        <v>264</v>
      </c>
      <c r="R1811" t="s">
        <v>96</v>
      </c>
      <c r="S1811" t="s">
        <v>96</v>
      </c>
      <c r="T1811" t="str">
        <f>IF(Transcripts[[#This Row],[List?]]="Y", Transcripts[[#This Row],[RefSeq mRNA ID]]&amp;IF(Transcripts[[#This Row],[Preferred?]]="Y", " (Preferred)", ""), "")</f>
        <v/>
      </c>
      <c r="V1811" s="43" t="s">
        <v>18529</v>
      </c>
      <c r="W1811" s="43" t="e">
        <f t="array" ref="W1811">INDEX(Table6[#Data], MATCH(1, ISNUMBER(SEARCH(Transcripts[[#This Row],[RefSeq mRNA ID]], Table6['#name])), 0), 1)</f>
        <v>#N/A</v>
      </c>
      <c r="X1811" s="43"/>
      <c r="Y1811" s="43"/>
      <c r="Z1811" t="s">
        <v>4820</v>
      </c>
      <c r="AA1811" t="s">
        <v>4821</v>
      </c>
      <c r="AB1811">
        <v>351</v>
      </c>
      <c r="AC1811" t="s">
        <v>116</v>
      </c>
      <c r="AD1811" t="s">
        <v>27</v>
      </c>
      <c r="AE1811" t="s">
        <v>11135</v>
      </c>
    </row>
    <row r="1812" spans="8:31" hidden="1" x14ac:dyDescent="0.3">
      <c r="H1812" t="s">
        <v>4714</v>
      </c>
      <c r="I1812" t="s">
        <v>4756</v>
      </c>
      <c r="J1812" t="s">
        <v>4757</v>
      </c>
      <c r="L1812">
        <v>499</v>
      </c>
      <c r="M1812" t="s">
        <v>27</v>
      </c>
      <c r="N1812" t="s">
        <v>4758</v>
      </c>
      <c r="Q1812">
        <v>264</v>
      </c>
      <c r="R1812" t="s">
        <v>96</v>
      </c>
      <c r="S1812" t="s">
        <v>96</v>
      </c>
      <c r="T1812" t="str">
        <f>IF(Transcripts[[#This Row],[List?]]="Y", Transcripts[[#This Row],[RefSeq mRNA ID]]&amp;IF(Transcripts[[#This Row],[Preferred?]]="Y", " (Preferred)", ""), "")</f>
        <v/>
      </c>
      <c r="V1812" s="43" t="s">
        <v>18529</v>
      </c>
      <c r="W1812" s="43" t="e">
        <f t="array" ref="W1812">INDEX(Table6[#Data], MATCH(1, ISNUMBER(SEARCH(Transcripts[[#This Row],[RefSeq mRNA ID]], Table6['#name])), 0), 1)</f>
        <v>#N/A</v>
      </c>
      <c r="X1812" s="43"/>
      <c r="Y1812" s="43"/>
      <c r="Z1812" t="s">
        <v>6042</v>
      </c>
      <c r="AA1812" t="s">
        <v>6043</v>
      </c>
      <c r="AB1812">
        <v>885</v>
      </c>
      <c r="AC1812" t="s">
        <v>19</v>
      </c>
      <c r="AD1812" t="s">
        <v>27</v>
      </c>
      <c r="AE1812" t="s">
        <v>11136</v>
      </c>
    </row>
    <row r="1813" spans="8:31" hidden="1" x14ac:dyDescent="0.3">
      <c r="H1813" t="s">
        <v>4714</v>
      </c>
      <c r="I1813" t="s">
        <v>4759</v>
      </c>
      <c r="J1813" t="s">
        <v>4760</v>
      </c>
      <c r="L1813">
        <v>499</v>
      </c>
      <c r="M1813" t="s">
        <v>27</v>
      </c>
      <c r="N1813" t="s">
        <v>4758</v>
      </c>
      <c r="Q1813">
        <v>264</v>
      </c>
      <c r="R1813" t="s">
        <v>96</v>
      </c>
      <c r="S1813" t="s">
        <v>96</v>
      </c>
      <c r="T1813" t="str">
        <f>IF(Transcripts[[#This Row],[List?]]="Y", Transcripts[[#This Row],[RefSeq mRNA ID]]&amp;IF(Transcripts[[#This Row],[Preferred?]]="Y", " (Preferred)", ""), "")</f>
        <v/>
      </c>
      <c r="V1813" s="43" t="s">
        <v>18529</v>
      </c>
      <c r="W1813" s="43" t="e">
        <f t="array" ref="W1813">INDEX(Table6[#Data], MATCH(1, ISNUMBER(SEARCH(Transcripts[[#This Row],[RefSeq mRNA ID]], Table6['#name])), 0), 1)</f>
        <v>#N/A</v>
      </c>
      <c r="X1813" s="43"/>
      <c r="Y1813" s="43"/>
      <c r="Z1813" t="s">
        <v>6033</v>
      </c>
      <c r="AA1813" t="s">
        <v>6034</v>
      </c>
      <c r="AB1813">
        <v>885</v>
      </c>
      <c r="AC1813" t="s">
        <v>19</v>
      </c>
      <c r="AD1813" t="s">
        <v>27</v>
      </c>
      <c r="AE1813" t="s">
        <v>11137</v>
      </c>
    </row>
    <row r="1814" spans="8:31" hidden="1" x14ac:dyDescent="0.3">
      <c r="H1814" t="s">
        <v>4714</v>
      </c>
      <c r="I1814" t="s">
        <v>4715</v>
      </c>
      <c r="L1814">
        <v>254</v>
      </c>
      <c r="M1814" t="s">
        <v>193</v>
      </c>
      <c r="N1814" t="s">
        <v>4716</v>
      </c>
      <c r="P1814" t="s">
        <v>98</v>
      </c>
      <c r="Q1814">
        <v>0</v>
      </c>
      <c r="R1814" t="s">
        <v>96</v>
      </c>
      <c r="S1814" t="s">
        <v>96</v>
      </c>
      <c r="T1814" t="str">
        <f>IF(Transcripts[[#This Row],[List?]]="Y", Transcripts[[#This Row],[RefSeq mRNA ID]]&amp;IF(Transcripts[[#This Row],[Preferred?]]="Y", " (Preferred)", ""), "")</f>
        <v/>
      </c>
      <c r="V1814" s="43" t="s">
        <v>18529</v>
      </c>
      <c r="W1814" s="43" t="e">
        <f t="array" ref="W1814">INDEX(Table6[#Data], MATCH(1, ISNUMBER(SEARCH(Transcripts[[#This Row],[RefSeq mRNA ID]], Table6['#name])), 0), 1)</f>
        <v>#N/A</v>
      </c>
      <c r="X1814" s="43"/>
      <c r="Y1814" s="43"/>
      <c r="Z1814" t="s">
        <v>6049</v>
      </c>
      <c r="AA1814" t="s">
        <v>6050</v>
      </c>
      <c r="AB1814">
        <v>335</v>
      </c>
      <c r="AC1814" t="s">
        <v>19</v>
      </c>
      <c r="AD1814" t="s">
        <v>27</v>
      </c>
      <c r="AE1814" t="s">
        <v>11138</v>
      </c>
    </row>
    <row r="1815" spans="8:31" hidden="1" x14ac:dyDescent="0.3">
      <c r="H1815" t="s">
        <v>4714</v>
      </c>
      <c r="I1815" t="s">
        <v>4717</v>
      </c>
      <c r="L1815">
        <v>254</v>
      </c>
      <c r="M1815" t="s">
        <v>193</v>
      </c>
      <c r="N1815" t="s">
        <v>4716</v>
      </c>
      <c r="P1815" t="s">
        <v>98</v>
      </c>
      <c r="Q1815">
        <v>0</v>
      </c>
      <c r="R1815" t="s">
        <v>96</v>
      </c>
      <c r="S1815" t="s">
        <v>96</v>
      </c>
      <c r="T1815" t="str">
        <f>IF(Transcripts[[#This Row],[List?]]="Y", Transcripts[[#This Row],[RefSeq mRNA ID]]&amp;IF(Transcripts[[#This Row],[Preferred?]]="Y", " (Preferred)", ""), "")</f>
        <v/>
      </c>
      <c r="V1815" s="43" t="s">
        <v>18529</v>
      </c>
      <c r="W1815" s="43" t="e">
        <f t="array" ref="W1815">INDEX(Table6[#Data], MATCH(1, ISNUMBER(SEARCH(Transcripts[[#This Row],[RefSeq mRNA ID]], Table6['#name])), 0), 1)</f>
        <v>#N/A</v>
      </c>
      <c r="X1815" s="43"/>
      <c r="Y1815" s="43"/>
      <c r="Z1815" t="s">
        <v>6045</v>
      </c>
      <c r="AA1815" t="s">
        <v>6046</v>
      </c>
      <c r="AB1815">
        <v>798</v>
      </c>
      <c r="AC1815" t="s">
        <v>19</v>
      </c>
      <c r="AD1815" t="s">
        <v>27</v>
      </c>
      <c r="AE1815" t="s">
        <v>11139</v>
      </c>
    </row>
    <row r="1816" spans="8:31" hidden="1" x14ac:dyDescent="0.3">
      <c r="H1816" t="s">
        <v>4714</v>
      </c>
      <c r="I1816" t="s">
        <v>4766</v>
      </c>
      <c r="L1816">
        <v>2096</v>
      </c>
      <c r="M1816" t="s">
        <v>210</v>
      </c>
      <c r="N1816" t="s">
        <v>4767</v>
      </c>
      <c r="P1816" t="s">
        <v>98</v>
      </c>
      <c r="Q1816">
        <v>0</v>
      </c>
      <c r="R1816" t="s">
        <v>96</v>
      </c>
      <c r="S1816" t="s">
        <v>96</v>
      </c>
      <c r="T1816" t="str">
        <f>IF(Transcripts[[#This Row],[List?]]="Y", Transcripts[[#This Row],[RefSeq mRNA ID]]&amp;IF(Transcripts[[#This Row],[Preferred?]]="Y", " (Preferred)", ""), "")</f>
        <v/>
      </c>
      <c r="V1816" s="43" t="s">
        <v>18529</v>
      </c>
      <c r="W1816" s="43" t="e">
        <f t="array" ref="W1816">INDEX(Table6[#Data], MATCH(1, ISNUMBER(SEARCH(Transcripts[[#This Row],[RefSeq mRNA ID]], Table6['#name])), 0), 1)</f>
        <v>#N/A</v>
      </c>
      <c r="X1816" s="43"/>
      <c r="Y1816" s="43"/>
      <c r="Z1816" t="s">
        <v>6038</v>
      </c>
      <c r="AA1816" t="s">
        <v>6039</v>
      </c>
      <c r="AB1816">
        <v>780</v>
      </c>
      <c r="AC1816" t="s">
        <v>19</v>
      </c>
      <c r="AD1816" t="s">
        <v>27</v>
      </c>
      <c r="AE1816" t="s">
        <v>11140</v>
      </c>
    </row>
    <row r="1817" spans="8:31" hidden="1" x14ac:dyDescent="0.3">
      <c r="H1817" t="s">
        <v>4714</v>
      </c>
      <c r="I1817" t="s">
        <v>4768</v>
      </c>
      <c r="L1817">
        <v>2096</v>
      </c>
      <c r="M1817" t="s">
        <v>210</v>
      </c>
      <c r="N1817" t="s">
        <v>4767</v>
      </c>
      <c r="P1817" t="s">
        <v>98</v>
      </c>
      <c r="Q1817">
        <v>0</v>
      </c>
      <c r="R1817" t="s">
        <v>96</v>
      </c>
      <c r="S1817" t="s">
        <v>96</v>
      </c>
      <c r="T1817" t="str">
        <f>IF(Transcripts[[#This Row],[List?]]="Y", Transcripts[[#This Row],[RefSeq mRNA ID]]&amp;IF(Transcripts[[#This Row],[Preferred?]]="Y", " (Preferred)", ""), "")</f>
        <v/>
      </c>
      <c r="V1817" s="43" t="s">
        <v>18529</v>
      </c>
      <c r="W1817" s="43" t="e">
        <f t="array" ref="W1817">INDEX(Table6[#Data], MATCH(1, ISNUMBER(SEARCH(Transcripts[[#This Row],[RefSeq mRNA ID]], Table6['#name])), 0), 1)</f>
        <v>#N/A</v>
      </c>
      <c r="X1817" s="43"/>
      <c r="Y1817" s="43"/>
      <c r="Z1817" t="s">
        <v>6065</v>
      </c>
      <c r="AC1817" t="s">
        <v>19</v>
      </c>
      <c r="AD1817" t="s">
        <v>27</v>
      </c>
      <c r="AE1817" t="s">
        <v>6065</v>
      </c>
    </row>
    <row r="1818" spans="8:31" hidden="1" x14ac:dyDescent="0.3">
      <c r="H1818" t="s">
        <v>4714</v>
      </c>
      <c r="I1818" t="s">
        <v>4769</v>
      </c>
      <c r="L1818">
        <v>1799</v>
      </c>
      <c r="M1818" t="s">
        <v>210</v>
      </c>
      <c r="N1818" t="s">
        <v>4770</v>
      </c>
      <c r="P1818" t="s">
        <v>98</v>
      </c>
      <c r="Q1818">
        <v>0</v>
      </c>
      <c r="R1818" t="s">
        <v>96</v>
      </c>
      <c r="S1818" t="s">
        <v>96</v>
      </c>
      <c r="T1818" t="str">
        <f>IF(Transcripts[[#This Row],[List?]]="Y", Transcripts[[#This Row],[RefSeq mRNA ID]]&amp;IF(Transcripts[[#This Row],[Preferred?]]="Y", " (Preferred)", ""), "")</f>
        <v/>
      </c>
      <c r="V1818" s="43" t="s">
        <v>18529</v>
      </c>
      <c r="W1818" s="43" t="e">
        <f t="array" ref="W1818">INDEX(Table6[#Data], MATCH(1, ISNUMBER(SEARCH(Transcripts[[#This Row],[RefSeq mRNA ID]], Table6['#name])), 0), 1)</f>
        <v>#N/A</v>
      </c>
      <c r="X1818" s="43"/>
      <c r="Y1818" s="43"/>
      <c r="Z1818" t="s">
        <v>6052</v>
      </c>
      <c r="AA1818" t="s">
        <v>6053</v>
      </c>
      <c r="AB1818">
        <v>179</v>
      </c>
      <c r="AC1818" t="s">
        <v>19</v>
      </c>
      <c r="AD1818" t="s">
        <v>27</v>
      </c>
      <c r="AE1818" t="s">
        <v>11141</v>
      </c>
    </row>
    <row r="1819" spans="8:31" hidden="1" x14ac:dyDescent="0.3">
      <c r="H1819" t="s">
        <v>4714</v>
      </c>
      <c r="I1819" t="s">
        <v>4771</v>
      </c>
      <c r="L1819">
        <v>1799</v>
      </c>
      <c r="M1819" t="s">
        <v>210</v>
      </c>
      <c r="N1819" t="s">
        <v>4770</v>
      </c>
      <c r="P1819" t="s">
        <v>98</v>
      </c>
      <c r="Q1819">
        <v>0</v>
      </c>
      <c r="R1819" t="s">
        <v>96</v>
      </c>
      <c r="S1819" t="s">
        <v>96</v>
      </c>
      <c r="T1819" t="str">
        <f>IF(Transcripts[[#This Row],[List?]]="Y", Transcripts[[#This Row],[RefSeq mRNA ID]]&amp;IF(Transcripts[[#This Row],[Preferred?]]="Y", " (Preferred)", ""), "")</f>
        <v/>
      </c>
      <c r="V1819" s="43" t="s">
        <v>18529</v>
      </c>
      <c r="W1819" s="43" t="e">
        <f t="array" ref="W1819">INDEX(Table6[#Data], MATCH(1, ISNUMBER(SEARCH(Transcripts[[#This Row],[RefSeq mRNA ID]], Table6['#name])), 0), 1)</f>
        <v>#N/A</v>
      </c>
      <c r="X1819" s="43"/>
      <c r="Y1819" s="43"/>
      <c r="Z1819" t="s">
        <v>6055</v>
      </c>
      <c r="AC1819" t="s">
        <v>19</v>
      </c>
      <c r="AD1819" t="s">
        <v>27</v>
      </c>
      <c r="AE1819" t="s">
        <v>6055</v>
      </c>
    </row>
    <row r="1820" spans="8:31" hidden="1" x14ac:dyDescent="0.3">
      <c r="H1820" t="s">
        <v>4714</v>
      </c>
      <c r="I1820" t="s">
        <v>4772</v>
      </c>
      <c r="L1820">
        <v>853</v>
      </c>
      <c r="M1820" t="s">
        <v>210</v>
      </c>
      <c r="N1820" t="s">
        <v>4773</v>
      </c>
      <c r="P1820" t="s">
        <v>98</v>
      </c>
      <c r="Q1820">
        <v>0</v>
      </c>
      <c r="R1820" t="s">
        <v>96</v>
      </c>
      <c r="S1820" t="s">
        <v>96</v>
      </c>
      <c r="T1820" t="str">
        <f>IF(Transcripts[[#This Row],[List?]]="Y", Transcripts[[#This Row],[RefSeq mRNA ID]]&amp;IF(Transcripts[[#This Row],[Preferred?]]="Y", " (Preferred)", ""), "")</f>
        <v/>
      </c>
      <c r="V1820" s="43" t="s">
        <v>18529</v>
      </c>
      <c r="W1820" s="43" t="e">
        <f t="array" ref="W1820">INDEX(Table6[#Data], MATCH(1, ISNUMBER(SEARCH(Transcripts[[#This Row],[RefSeq mRNA ID]], Table6['#name])), 0), 1)</f>
        <v>#N/A</v>
      </c>
      <c r="X1820" s="43"/>
      <c r="Y1820" s="43"/>
      <c r="Z1820" t="s">
        <v>6061</v>
      </c>
      <c r="AC1820" t="s">
        <v>19</v>
      </c>
      <c r="AD1820" t="s">
        <v>27</v>
      </c>
      <c r="AE1820" t="s">
        <v>6061</v>
      </c>
    </row>
    <row r="1821" spans="8:31" hidden="1" x14ac:dyDescent="0.3">
      <c r="H1821" t="s">
        <v>4714</v>
      </c>
      <c r="I1821" t="s">
        <v>4774</v>
      </c>
      <c r="L1821">
        <v>853</v>
      </c>
      <c r="M1821" t="s">
        <v>210</v>
      </c>
      <c r="N1821" t="s">
        <v>4773</v>
      </c>
      <c r="P1821" t="s">
        <v>98</v>
      </c>
      <c r="Q1821" s="43">
        <v>0</v>
      </c>
      <c r="R1821" t="s">
        <v>96</v>
      </c>
      <c r="S1821" s="43" t="s">
        <v>96</v>
      </c>
      <c r="T1821" t="str">
        <f>IF(Transcripts[[#This Row],[List?]]="Y", Transcripts[[#This Row],[RefSeq mRNA ID]]&amp;IF(Transcripts[[#This Row],[Preferred?]]="Y", " (Preferred)", ""), "")</f>
        <v/>
      </c>
      <c r="V1821" s="43" t="s">
        <v>18529</v>
      </c>
      <c r="W1821" s="43" t="e">
        <f t="array" ref="W1821">INDEX(Table6[#Data], MATCH(1, ISNUMBER(SEARCH(Transcripts[[#This Row],[RefSeq mRNA ID]], Table6['#name])), 0), 1)</f>
        <v>#N/A</v>
      </c>
      <c r="X1821" s="43"/>
      <c r="Y1821" s="43"/>
      <c r="Z1821" t="s">
        <v>6063</v>
      </c>
      <c r="AC1821" t="s">
        <v>19</v>
      </c>
      <c r="AD1821" t="s">
        <v>27</v>
      </c>
      <c r="AE1821" t="s">
        <v>6063</v>
      </c>
    </row>
    <row r="1822" spans="8:31" hidden="1" x14ac:dyDescent="0.3">
      <c r="H1822" t="s">
        <v>4714</v>
      </c>
      <c r="I1822" t="s">
        <v>4775</v>
      </c>
      <c r="L1822">
        <v>605</v>
      </c>
      <c r="M1822" t="s">
        <v>210</v>
      </c>
      <c r="N1822" t="s">
        <v>4776</v>
      </c>
      <c r="P1822" t="s">
        <v>98</v>
      </c>
      <c r="Q1822" s="43">
        <v>0</v>
      </c>
      <c r="R1822" t="s">
        <v>96</v>
      </c>
      <c r="S1822" s="43" t="s">
        <v>96</v>
      </c>
      <c r="T1822" t="str">
        <f>IF(Transcripts[[#This Row],[List?]]="Y", Transcripts[[#This Row],[RefSeq mRNA ID]]&amp;IF(Transcripts[[#This Row],[Preferred?]]="Y", " (Preferred)", ""), "")</f>
        <v/>
      </c>
      <c r="V1822" s="43" t="s">
        <v>18529</v>
      </c>
      <c r="W1822" s="43" t="e">
        <f t="array" ref="W1822">INDEX(Table6[#Data], MATCH(1, ISNUMBER(SEARCH(Transcripts[[#This Row],[RefSeq mRNA ID]], Table6['#name])), 0), 1)</f>
        <v>#N/A</v>
      </c>
      <c r="X1822" s="43"/>
      <c r="Y1822" s="43"/>
      <c r="Z1822" t="s">
        <v>6059</v>
      </c>
      <c r="AC1822" t="s">
        <v>19</v>
      </c>
      <c r="AD1822" t="s">
        <v>27</v>
      </c>
      <c r="AE1822" t="s">
        <v>6059</v>
      </c>
    </row>
    <row r="1823" spans="8:31" hidden="1" x14ac:dyDescent="0.3">
      <c r="H1823" t="s">
        <v>4714</v>
      </c>
      <c r="I1823" t="s">
        <v>4777</v>
      </c>
      <c r="L1823">
        <v>605</v>
      </c>
      <c r="M1823" t="s">
        <v>210</v>
      </c>
      <c r="N1823" t="s">
        <v>4776</v>
      </c>
      <c r="P1823" t="s">
        <v>98</v>
      </c>
      <c r="Q1823" s="43">
        <v>0</v>
      </c>
      <c r="R1823" t="s">
        <v>96</v>
      </c>
      <c r="S1823" s="43" t="s">
        <v>96</v>
      </c>
      <c r="T1823" t="str">
        <f>IF(Transcripts[[#This Row],[List?]]="Y", Transcripts[[#This Row],[RefSeq mRNA ID]]&amp;IF(Transcripts[[#This Row],[Preferred?]]="Y", " (Preferred)", ""), "")</f>
        <v/>
      </c>
      <c r="V1823" s="43" t="s">
        <v>18529</v>
      </c>
      <c r="W1823" s="43" t="e">
        <f t="array" ref="W1823">INDEX(Table6[#Data], MATCH(1, ISNUMBER(SEARCH(Transcripts[[#This Row],[RefSeq mRNA ID]], Table6['#name])), 0), 1)</f>
        <v>#N/A</v>
      </c>
      <c r="X1823" s="43"/>
      <c r="Y1823" s="43"/>
      <c r="Z1823" t="s">
        <v>6057</v>
      </c>
      <c r="AC1823" t="s">
        <v>19</v>
      </c>
      <c r="AD1823" t="s">
        <v>27</v>
      </c>
      <c r="AE1823" t="s">
        <v>6057</v>
      </c>
    </row>
    <row r="1824" spans="8:31" hidden="1" x14ac:dyDescent="0.3">
      <c r="H1824" t="s">
        <v>4714</v>
      </c>
      <c r="I1824" t="s">
        <v>4778</v>
      </c>
      <c r="L1824">
        <v>323</v>
      </c>
      <c r="M1824" t="s">
        <v>210</v>
      </c>
      <c r="N1824" t="s">
        <v>4779</v>
      </c>
      <c r="P1824" t="s">
        <v>98</v>
      </c>
      <c r="Q1824" s="43">
        <v>0</v>
      </c>
      <c r="R1824" t="s">
        <v>96</v>
      </c>
      <c r="S1824" s="43" t="s">
        <v>96</v>
      </c>
      <c r="T1824" t="str">
        <f>IF(Transcripts[[#This Row],[List?]]="Y", Transcripts[[#This Row],[RefSeq mRNA ID]]&amp;IF(Transcripts[[#This Row],[Preferred?]]="Y", " (Preferred)", ""), "")</f>
        <v/>
      </c>
      <c r="V1824" s="43" t="s">
        <v>18529</v>
      </c>
      <c r="W1824" s="43" t="e">
        <f t="array" ref="W1824">INDEX(Table6[#Data], MATCH(1, ISNUMBER(SEARCH(Transcripts[[#This Row],[RefSeq mRNA ID]], Table6['#name])), 0), 1)</f>
        <v>#N/A</v>
      </c>
      <c r="X1824" s="43"/>
      <c r="Y1824" s="43"/>
      <c r="Z1824" t="s">
        <v>7444</v>
      </c>
      <c r="AA1824" t="s">
        <v>7445</v>
      </c>
      <c r="AB1824">
        <v>327</v>
      </c>
      <c r="AC1824" t="s">
        <v>7443</v>
      </c>
      <c r="AD1824" t="s">
        <v>27</v>
      </c>
      <c r="AE1824" t="s">
        <v>11142</v>
      </c>
    </row>
    <row r="1825" spans="8:31" hidden="1" x14ac:dyDescent="0.3">
      <c r="H1825" t="s">
        <v>4714</v>
      </c>
      <c r="I1825" t="s">
        <v>4780</v>
      </c>
      <c r="L1825">
        <v>323</v>
      </c>
      <c r="M1825" t="s">
        <v>210</v>
      </c>
      <c r="N1825" t="s">
        <v>4779</v>
      </c>
      <c r="P1825" t="s">
        <v>98</v>
      </c>
      <c r="Q1825" s="43">
        <v>0</v>
      </c>
      <c r="R1825" t="s">
        <v>96</v>
      </c>
      <c r="S1825" s="43" t="s">
        <v>96</v>
      </c>
      <c r="T1825" t="str">
        <f>IF(Transcripts[[#This Row],[List?]]="Y", Transcripts[[#This Row],[RefSeq mRNA ID]]&amp;IF(Transcripts[[#This Row],[Preferred?]]="Y", " (Preferred)", ""), "")</f>
        <v/>
      </c>
      <c r="V1825" s="43" t="s">
        <v>18529</v>
      </c>
      <c r="W1825" s="43" t="e">
        <f t="array" ref="W1825">INDEX(Table6[#Data], MATCH(1, ISNUMBER(SEARCH(Transcripts[[#This Row],[RefSeq mRNA ID]], Table6['#name])), 0), 1)</f>
        <v>#N/A</v>
      </c>
      <c r="X1825" s="43"/>
      <c r="Y1825" s="43"/>
      <c r="Z1825" t="s">
        <v>7479</v>
      </c>
      <c r="AA1825" t="s">
        <v>7480</v>
      </c>
      <c r="AB1825">
        <v>1278</v>
      </c>
      <c r="AC1825" t="s">
        <v>7443</v>
      </c>
      <c r="AD1825" t="s">
        <v>27</v>
      </c>
      <c r="AE1825" t="s">
        <v>11143</v>
      </c>
    </row>
    <row r="1826" spans="8:31" hidden="1" x14ac:dyDescent="0.3">
      <c r="H1826" t="s">
        <v>4781</v>
      </c>
      <c r="I1826" t="s">
        <v>4786</v>
      </c>
      <c r="J1826" t="s">
        <v>4787</v>
      </c>
      <c r="K1826" t="s">
        <v>19580</v>
      </c>
      <c r="L1826">
        <v>8469</v>
      </c>
      <c r="M1826" t="s">
        <v>27</v>
      </c>
      <c r="N1826" t="s">
        <v>4788</v>
      </c>
      <c r="Q1826">
        <v>8148</v>
      </c>
      <c r="R1826" t="s">
        <v>95</v>
      </c>
      <c r="S1826" t="s">
        <v>95</v>
      </c>
      <c r="T1826" t="str">
        <f>IF(Transcripts[[#This Row],[List?]]="Y", Transcripts[[#This Row],[RefSeq mRNA ID]]&amp;IF(Transcripts[[#This Row],[Preferred?]]="Y", " (Preferred)", ""), "")</f>
        <v>NM_014727.2 (Preferred)</v>
      </c>
      <c r="V1826" s="43" t="s">
        <v>18530</v>
      </c>
      <c r="W1826" s="43" t="e">
        <f t="array" ref="W1826">INDEX(Table6[#Data], MATCH(1, ISNUMBER(SEARCH(Transcripts[[#This Row],[RefSeq mRNA ID]], Table6['#name])), 0), 1)</f>
        <v>#N/A</v>
      </c>
      <c r="X1826" s="43"/>
      <c r="Y1826" s="43"/>
      <c r="Z1826" t="s">
        <v>7485</v>
      </c>
      <c r="AA1826" t="s">
        <v>7486</v>
      </c>
      <c r="AB1826">
        <v>1053</v>
      </c>
      <c r="AC1826" t="s">
        <v>7443</v>
      </c>
      <c r="AD1826" t="s">
        <v>27</v>
      </c>
      <c r="AE1826" t="s">
        <v>11144</v>
      </c>
    </row>
    <row r="1827" spans="8:31" hidden="1" x14ac:dyDescent="0.3">
      <c r="H1827" t="s">
        <v>4781</v>
      </c>
      <c r="I1827" t="s">
        <v>4789</v>
      </c>
      <c r="J1827" t="s">
        <v>4790</v>
      </c>
      <c r="L1827">
        <v>8469</v>
      </c>
      <c r="M1827" t="s">
        <v>27</v>
      </c>
      <c r="N1827" t="s">
        <v>4791</v>
      </c>
      <c r="P1827" t="s">
        <v>4792</v>
      </c>
      <c r="Q1827">
        <v>8148</v>
      </c>
      <c r="R1827" t="s">
        <v>96</v>
      </c>
      <c r="S1827" t="s">
        <v>96</v>
      </c>
      <c r="T1827" t="str">
        <f>IF(Transcripts[[#This Row],[List?]]="Y", Transcripts[[#This Row],[RefSeq mRNA ID]]&amp;IF(Transcripts[[#This Row],[Preferred?]]="Y", " (Preferred)", ""), "")</f>
        <v/>
      </c>
      <c r="V1827" s="43" t="s">
        <v>18530</v>
      </c>
      <c r="W1827" s="43" t="e">
        <f t="array" ref="W1827">INDEX(Table6[#Data], MATCH(1, ISNUMBER(SEARCH(Transcripts[[#This Row],[RefSeq mRNA ID]], Table6['#name])), 0), 1)</f>
        <v>#N/A</v>
      </c>
      <c r="X1827" s="43"/>
      <c r="Y1827" s="43"/>
      <c r="Z1827" t="s">
        <v>7475</v>
      </c>
      <c r="AA1827" t="s">
        <v>7476</v>
      </c>
      <c r="AB1827">
        <v>1155</v>
      </c>
      <c r="AC1827" t="s">
        <v>7443</v>
      </c>
      <c r="AD1827" t="s">
        <v>27</v>
      </c>
      <c r="AE1827" t="s">
        <v>11145</v>
      </c>
    </row>
    <row r="1828" spans="8:31" hidden="1" x14ac:dyDescent="0.3">
      <c r="H1828" t="s">
        <v>4781</v>
      </c>
      <c r="I1828" t="s">
        <v>4793</v>
      </c>
      <c r="J1828" t="s">
        <v>4794</v>
      </c>
      <c r="L1828">
        <v>1749</v>
      </c>
      <c r="M1828" t="s">
        <v>27</v>
      </c>
      <c r="N1828" t="s">
        <v>4795</v>
      </c>
      <c r="Q1828">
        <v>1749</v>
      </c>
      <c r="R1828" t="s">
        <v>96</v>
      </c>
      <c r="S1828" t="s">
        <v>96</v>
      </c>
      <c r="T1828" t="str">
        <f>IF(Transcripts[[#This Row],[List?]]="Y", Transcripts[[#This Row],[RefSeq mRNA ID]]&amp;IF(Transcripts[[#This Row],[Preferred?]]="Y", " (Preferred)", ""), "")</f>
        <v/>
      </c>
      <c r="V1828" s="43" t="s">
        <v>18530</v>
      </c>
      <c r="W1828" s="43" t="e">
        <f t="array" ref="W1828">INDEX(Table6[#Data], MATCH(1, ISNUMBER(SEARCH(Transcripts[[#This Row],[RefSeq mRNA ID]], Table6['#name])), 0), 1)</f>
        <v>#N/A</v>
      </c>
      <c r="X1828" s="43"/>
      <c r="Y1828" s="43"/>
      <c r="Z1828" t="s">
        <v>7482</v>
      </c>
      <c r="AA1828" t="s">
        <v>7483</v>
      </c>
      <c r="AB1828">
        <v>1101</v>
      </c>
      <c r="AC1828" t="s">
        <v>7443</v>
      </c>
      <c r="AD1828" t="s">
        <v>27</v>
      </c>
      <c r="AE1828" t="s">
        <v>11146</v>
      </c>
    </row>
    <row r="1829" spans="8:31" hidden="1" x14ac:dyDescent="0.3">
      <c r="H1829" t="s">
        <v>4781</v>
      </c>
      <c r="I1829" t="s">
        <v>4782</v>
      </c>
      <c r="L1829">
        <v>8469</v>
      </c>
      <c r="M1829" t="s">
        <v>193</v>
      </c>
      <c r="N1829" t="s">
        <v>4783</v>
      </c>
      <c r="Q1829">
        <v>0</v>
      </c>
      <c r="R1829" t="s">
        <v>96</v>
      </c>
      <c r="S1829" t="s">
        <v>96</v>
      </c>
      <c r="T1829" t="str">
        <f>IF(Transcripts[[#This Row],[List?]]="Y", Transcripts[[#This Row],[RefSeq mRNA ID]]&amp;IF(Transcripts[[#This Row],[Preferred?]]="Y", " (Preferred)", ""), "")</f>
        <v/>
      </c>
      <c r="V1829" s="43" t="s">
        <v>18530</v>
      </c>
      <c r="W1829" s="43" t="e">
        <f t="array" ref="W1829">INDEX(Table6[#Data], MATCH(1, ISNUMBER(SEARCH(Transcripts[[#This Row],[RefSeq mRNA ID]], Table6['#name])), 0), 1)</f>
        <v>#N/A</v>
      </c>
      <c r="X1829" s="43"/>
      <c r="Y1829" s="43"/>
      <c r="Z1829" t="s">
        <v>7492</v>
      </c>
      <c r="AA1829" t="s">
        <v>7493</v>
      </c>
      <c r="AB1829">
        <v>400</v>
      </c>
      <c r="AC1829" t="s">
        <v>7443</v>
      </c>
      <c r="AD1829" t="s">
        <v>27</v>
      </c>
      <c r="AE1829" t="s">
        <v>11147</v>
      </c>
    </row>
    <row r="1830" spans="8:31" hidden="1" x14ac:dyDescent="0.3">
      <c r="H1830" t="s">
        <v>4781</v>
      </c>
      <c r="I1830" t="s">
        <v>4784</v>
      </c>
      <c r="L1830">
        <v>1749</v>
      </c>
      <c r="M1830" t="s">
        <v>193</v>
      </c>
      <c r="N1830" t="s">
        <v>4785</v>
      </c>
      <c r="Q1830">
        <v>0</v>
      </c>
      <c r="R1830" t="s">
        <v>96</v>
      </c>
      <c r="S1830" t="s">
        <v>96</v>
      </c>
      <c r="T1830" t="str">
        <f>IF(Transcripts[[#This Row],[List?]]="Y", Transcripts[[#This Row],[RefSeq mRNA ID]]&amp;IF(Transcripts[[#This Row],[Preferred?]]="Y", " (Preferred)", ""), "")</f>
        <v/>
      </c>
      <c r="V1830" s="43" t="s">
        <v>18530</v>
      </c>
      <c r="W1830" s="43" t="e">
        <f t="array" ref="W1830">INDEX(Table6[#Data], MATCH(1, ISNUMBER(SEARCH(Transcripts[[#This Row],[RefSeq mRNA ID]], Table6['#name])), 0), 1)</f>
        <v>#N/A</v>
      </c>
      <c r="X1830" s="43"/>
      <c r="Y1830" s="43"/>
      <c r="Z1830" t="s">
        <v>7498</v>
      </c>
      <c r="AA1830" t="s">
        <v>7499</v>
      </c>
      <c r="AB1830">
        <v>225</v>
      </c>
      <c r="AC1830" t="s">
        <v>7443</v>
      </c>
      <c r="AD1830" t="s">
        <v>27</v>
      </c>
      <c r="AE1830" t="s">
        <v>11148</v>
      </c>
    </row>
    <row r="1831" spans="8:31" hidden="1" x14ac:dyDescent="0.3">
      <c r="H1831" t="s">
        <v>4781</v>
      </c>
      <c r="I1831" t="s">
        <v>4796</v>
      </c>
      <c r="L1831">
        <v>2864</v>
      </c>
      <c r="M1831" t="s">
        <v>210</v>
      </c>
      <c r="N1831" t="s">
        <v>4797</v>
      </c>
      <c r="Q1831">
        <v>0</v>
      </c>
      <c r="R1831" t="s">
        <v>96</v>
      </c>
      <c r="S1831" t="s">
        <v>96</v>
      </c>
      <c r="T1831" t="str">
        <f>IF(Transcripts[[#This Row],[List?]]="Y", Transcripts[[#This Row],[RefSeq mRNA ID]]&amp;IF(Transcripts[[#This Row],[Preferred?]]="Y", " (Preferred)", ""), "")</f>
        <v/>
      </c>
      <c r="V1831" s="43" t="s">
        <v>18530</v>
      </c>
      <c r="W1831" s="43" t="e">
        <f t="array" ref="W1831">INDEX(Table6[#Data], MATCH(1, ISNUMBER(SEARCH(Transcripts[[#This Row],[RefSeq mRNA ID]], Table6['#name])), 0), 1)</f>
        <v>#N/A</v>
      </c>
      <c r="X1831" s="43"/>
      <c r="Y1831" s="43"/>
      <c r="Z1831" t="s">
        <v>7471</v>
      </c>
      <c r="AC1831" t="s">
        <v>7443</v>
      </c>
      <c r="AD1831" t="s">
        <v>27</v>
      </c>
      <c r="AE1831" t="s">
        <v>7471</v>
      </c>
    </row>
    <row r="1832" spans="8:31" hidden="1" x14ac:dyDescent="0.3">
      <c r="H1832" t="s">
        <v>4781</v>
      </c>
      <c r="I1832" t="s">
        <v>4798</v>
      </c>
      <c r="L1832">
        <v>823</v>
      </c>
      <c r="M1832" t="s">
        <v>210</v>
      </c>
      <c r="N1832" t="s">
        <v>4799</v>
      </c>
      <c r="Q1832">
        <v>0</v>
      </c>
      <c r="R1832" t="s">
        <v>96</v>
      </c>
      <c r="S1832" t="s">
        <v>96</v>
      </c>
      <c r="T1832" t="str">
        <f>IF(Transcripts[[#This Row],[List?]]="Y", Transcripts[[#This Row],[RefSeq mRNA ID]]&amp;IF(Transcripts[[#This Row],[Preferred?]]="Y", " (Preferred)", ""), "")</f>
        <v/>
      </c>
      <c r="V1832" s="43" t="s">
        <v>18530</v>
      </c>
      <c r="W1832" s="43" t="e">
        <f t="array" ref="W1832">INDEX(Table6[#Data], MATCH(1, ISNUMBER(SEARCH(Transcripts[[#This Row],[RefSeq mRNA ID]], Table6['#name])), 0), 1)</f>
        <v>#N/A</v>
      </c>
      <c r="X1832" s="43"/>
      <c r="Y1832" s="43"/>
      <c r="Z1832" t="s">
        <v>7459</v>
      </c>
      <c r="AC1832" t="s">
        <v>7443</v>
      </c>
      <c r="AD1832" t="s">
        <v>27</v>
      </c>
      <c r="AE1832" t="s">
        <v>7459</v>
      </c>
    </row>
    <row r="1833" spans="8:31" hidden="1" x14ac:dyDescent="0.3">
      <c r="H1833" t="s">
        <v>4781</v>
      </c>
      <c r="I1833" t="s">
        <v>4800</v>
      </c>
      <c r="L1833">
        <v>705</v>
      </c>
      <c r="M1833" t="s">
        <v>210</v>
      </c>
      <c r="N1833" t="s">
        <v>4801</v>
      </c>
      <c r="Q1833">
        <v>0</v>
      </c>
      <c r="R1833" t="s">
        <v>96</v>
      </c>
      <c r="S1833" t="s">
        <v>96</v>
      </c>
      <c r="T1833" t="str">
        <f>IF(Transcripts[[#This Row],[List?]]="Y", Transcripts[[#This Row],[RefSeq mRNA ID]]&amp;IF(Transcripts[[#This Row],[Preferred?]]="Y", " (Preferred)", ""), "")</f>
        <v/>
      </c>
      <c r="V1833" s="43" t="s">
        <v>18530</v>
      </c>
      <c r="W1833" s="43" t="e">
        <f t="array" ref="W1833">INDEX(Table6[#Data], MATCH(1, ISNUMBER(SEARCH(Transcripts[[#This Row],[RefSeq mRNA ID]], Table6['#name])), 0), 1)</f>
        <v>#N/A</v>
      </c>
      <c r="X1833" s="43"/>
      <c r="Y1833" s="43"/>
      <c r="Z1833" t="s">
        <v>7451</v>
      </c>
      <c r="AC1833" t="s">
        <v>7443</v>
      </c>
      <c r="AD1833" t="s">
        <v>27</v>
      </c>
      <c r="AE1833" t="s">
        <v>7451</v>
      </c>
    </row>
    <row r="1834" spans="8:31" hidden="1" x14ac:dyDescent="0.3">
      <c r="H1834" t="s">
        <v>116</v>
      </c>
      <c r="I1834" t="s">
        <v>4807</v>
      </c>
      <c r="J1834" t="s">
        <v>4808</v>
      </c>
      <c r="L1834">
        <v>17029</v>
      </c>
      <c r="M1834" t="s">
        <v>27</v>
      </c>
      <c r="N1834" t="s">
        <v>4809</v>
      </c>
      <c r="Q1834">
        <v>14907</v>
      </c>
      <c r="R1834" t="s">
        <v>96</v>
      </c>
      <c r="S1834" t="s">
        <v>96</v>
      </c>
      <c r="T1834" t="str">
        <f>IF(Transcripts[[#This Row],[List?]]="Y", Transcripts[[#This Row],[RefSeq mRNA ID]]&amp;IF(Transcripts[[#This Row],[Preferred?]]="Y", " (Preferred)", ""), "")</f>
        <v/>
      </c>
      <c r="V1834" s="43" t="s">
        <v>18531</v>
      </c>
      <c r="W1834" s="43" t="e">
        <f t="array" ref="W1834">INDEX(Table6[#Data], MATCH(1, ISNUMBER(SEARCH(Transcripts[[#This Row],[RefSeq mRNA ID]], Table6['#name])), 0), 1)</f>
        <v>#N/A</v>
      </c>
      <c r="X1834" s="43"/>
      <c r="Y1834" s="43"/>
      <c r="Z1834" t="s">
        <v>7501</v>
      </c>
      <c r="AC1834" t="s">
        <v>7443</v>
      </c>
      <c r="AD1834" t="s">
        <v>27</v>
      </c>
      <c r="AE1834" t="s">
        <v>7501</v>
      </c>
    </row>
    <row r="1835" spans="8:31" hidden="1" x14ac:dyDescent="0.3">
      <c r="H1835" t="s">
        <v>116</v>
      </c>
      <c r="I1835" t="s">
        <v>4810</v>
      </c>
      <c r="J1835" t="s">
        <v>4811</v>
      </c>
      <c r="K1835" t="s">
        <v>18871</v>
      </c>
      <c r="L1835">
        <v>16862</v>
      </c>
      <c r="M1835" t="s">
        <v>27</v>
      </c>
      <c r="N1835" t="s">
        <v>4812</v>
      </c>
      <c r="P1835" t="s">
        <v>4813</v>
      </c>
      <c r="Q1835">
        <v>14736</v>
      </c>
      <c r="R1835" t="s">
        <v>95</v>
      </c>
      <c r="S1835" t="s">
        <v>95</v>
      </c>
      <c r="T1835" t="str">
        <f>IF(Transcripts[[#This Row],[List?]]="Y", Transcripts[[#This Row],[RefSeq mRNA ID]]&amp;IF(Transcripts[[#This Row],[Preferred?]]="Y", " (Preferred)", ""), "")</f>
        <v>NM_170606.2 (Preferred)</v>
      </c>
      <c r="V1835" s="43" t="s">
        <v>18531</v>
      </c>
      <c r="W1835" s="43" t="e">
        <f t="array" ref="W1835">INDEX(Table6[#Data], MATCH(1, ISNUMBER(SEARCH(Transcripts[[#This Row],[RefSeq mRNA ID]], Table6['#name])), 0), 1)</f>
        <v>#N/A</v>
      </c>
      <c r="X1835" s="43"/>
      <c r="Y1835" s="43"/>
      <c r="Z1835" t="s">
        <v>7465</v>
      </c>
      <c r="AC1835" t="s">
        <v>7443</v>
      </c>
      <c r="AD1835" t="s">
        <v>27</v>
      </c>
      <c r="AE1835" t="s">
        <v>7465</v>
      </c>
    </row>
    <row r="1836" spans="8:31" hidden="1" x14ac:dyDescent="0.3">
      <c r="H1836" t="s">
        <v>116</v>
      </c>
      <c r="I1836" t="s">
        <v>4814</v>
      </c>
      <c r="J1836" t="s">
        <v>4815</v>
      </c>
      <c r="L1836">
        <v>11183</v>
      </c>
      <c r="M1836" t="s">
        <v>27</v>
      </c>
      <c r="N1836" t="s">
        <v>4816</v>
      </c>
      <c r="Q1836">
        <v>7324</v>
      </c>
      <c r="R1836" t="s">
        <v>96</v>
      </c>
      <c r="S1836" t="s">
        <v>96</v>
      </c>
      <c r="T1836" t="str">
        <f>IF(Transcripts[[#This Row],[List?]]="Y", Transcripts[[#This Row],[RefSeq mRNA ID]]&amp;IF(Transcripts[[#This Row],[Preferred?]]="Y", " (Preferred)", ""), "")</f>
        <v/>
      </c>
      <c r="V1836" s="43" t="s">
        <v>18531</v>
      </c>
      <c r="W1836" s="43" t="e">
        <f t="array" ref="W1836">INDEX(Table6[#Data], MATCH(1, ISNUMBER(SEARCH(Transcripts[[#This Row],[RefSeq mRNA ID]], Table6['#name])), 0), 1)</f>
        <v>#N/A</v>
      </c>
      <c r="X1836" s="43"/>
      <c r="Y1836" s="43"/>
      <c r="Z1836" t="s">
        <v>7473</v>
      </c>
      <c r="AC1836" t="s">
        <v>7443</v>
      </c>
      <c r="AD1836" t="s">
        <v>27</v>
      </c>
      <c r="AE1836" t="s">
        <v>7473</v>
      </c>
    </row>
    <row r="1837" spans="8:31" hidden="1" x14ac:dyDescent="0.3">
      <c r="H1837" t="s">
        <v>116</v>
      </c>
      <c r="I1837" t="s">
        <v>4817</v>
      </c>
      <c r="J1837" t="s">
        <v>4818</v>
      </c>
      <c r="L1837">
        <v>5874</v>
      </c>
      <c r="M1837" t="s">
        <v>27</v>
      </c>
      <c r="N1837" t="s">
        <v>4819</v>
      </c>
      <c r="Q1837">
        <v>4575</v>
      </c>
      <c r="R1837" t="s">
        <v>96</v>
      </c>
      <c r="S1837" t="s">
        <v>96</v>
      </c>
      <c r="T1837" t="str">
        <f>IF(Transcripts[[#This Row],[List?]]="Y", Transcripts[[#This Row],[RefSeq mRNA ID]]&amp;IF(Transcripts[[#This Row],[Preferred?]]="Y", " (Preferred)", ""), "")</f>
        <v/>
      </c>
      <c r="V1837" s="43" t="s">
        <v>18531</v>
      </c>
      <c r="W1837" s="43" t="e">
        <f t="array" ref="W1837">INDEX(Table6[#Data], MATCH(1, ISNUMBER(SEARCH(Transcripts[[#This Row],[RefSeq mRNA ID]], Table6['#name])), 0), 1)</f>
        <v>#N/A</v>
      </c>
      <c r="X1837" s="43"/>
      <c r="Y1837" s="43"/>
      <c r="Z1837" t="s">
        <v>7455</v>
      </c>
      <c r="AC1837" t="s">
        <v>7443</v>
      </c>
      <c r="AD1837" t="s">
        <v>27</v>
      </c>
      <c r="AE1837" t="s">
        <v>7455</v>
      </c>
    </row>
    <row r="1838" spans="8:31" hidden="1" x14ac:dyDescent="0.3">
      <c r="H1838" t="s">
        <v>116</v>
      </c>
      <c r="I1838" t="s">
        <v>4802</v>
      </c>
      <c r="J1838" t="s">
        <v>4803</v>
      </c>
      <c r="L1838">
        <v>16862</v>
      </c>
      <c r="M1838" t="s">
        <v>187</v>
      </c>
      <c r="N1838" t="s">
        <v>4804</v>
      </c>
      <c r="P1838" t="s">
        <v>98</v>
      </c>
      <c r="Q1838">
        <v>2480</v>
      </c>
      <c r="R1838" t="s">
        <v>96</v>
      </c>
      <c r="S1838" t="s">
        <v>96</v>
      </c>
      <c r="T1838" t="str">
        <f>IF(Transcripts[[#This Row],[List?]]="Y", Transcripts[[#This Row],[RefSeq mRNA ID]]&amp;IF(Transcripts[[#This Row],[Preferred?]]="Y", " (Preferred)", ""), "")</f>
        <v/>
      </c>
      <c r="V1838" s="43" t="s">
        <v>18531</v>
      </c>
      <c r="W1838" s="43" t="e">
        <f t="array" ref="W1838">INDEX(Table6[#Data], MATCH(1, ISNUMBER(SEARCH(Transcripts[[#This Row],[RefSeq mRNA ID]], Table6['#name])), 0), 1)</f>
        <v>#N/A</v>
      </c>
      <c r="X1838" s="43"/>
      <c r="Y1838" s="43"/>
      <c r="Z1838" t="s">
        <v>7457</v>
      </c>
      <c r="AC1838" t="s">
        <v>7443</v>
      </c>
      <c r="AD1838" t="s">
        <v>27</v>
      </c>
      <c r="AE1838" t="s">
        <v>7457</v>
      </c>
    </row>
    <row r="1839" spans="8:31" hidden="1" x14ac:dyDescent="0.3">
      <c r="H1839" t="s">
        <v>116</v>
      </c>
      <c r="I1839" t="s">
        <v>4823</v>
      </c>
      <c r="J1839" t="s">
        <v>4824</v>
      </c>
      <c r="L1839">
        <v>710</v>
      </c>
      <c r="M1839" t="s">
        <v>27</v>
      </c>
      <c r="N1839" t="s">
        <v>4825</v>
      </c>
      <c r="Q1839">
        <v>710</v>
      </c>
      <c r="R1839" t="s">
        <v>96</v>
      </c>
      <c r="S1839" t="s">
        <v>96</v>
      </c>
      <c r="T1839" t="str">
        <f>IF(Transcripts[[#This Row],[List?]]="Y", Transcripts[[#This Row],[RefSeq mRNA ID]]&amp;IF(Transcripts[[#This Row],[Preferred?]]="Y", " (Preferred)", ""), "")</f>
        <v/>
      </c>
      <c r="V1839" s="43" t="s">
        <v>18531</v>
      </c>
      <c r="W1839" s="43" t="e">
        <f t="array" ref="W1839">INDEX(Table6[#Data], MATCH(1, ISNUMBER(SEARCH(Transcripts[[#This Row],[RefSeq mRNA ID]], Table6['#name])), 0), 1)</f>
        <v>#N/A</v>
      </c>
      <c r="X1839" s="43"/>
      <c r="Y1839" s="43"/>
      <c r="Z1839" t="s">
        <v>7453</v>
      </c>
      <c r="AC1839" t="s">
        <v>7443</v>
      </c>
      <c r="AD1839" t="s">
        <v>27</v>
      </c>
      <c r="AE1839" t="s">
        <v>7453</v>
      </c>
    </row>
    <row r="1840" spans="8:31" hidden="1" x14ac:dyDescent="0.3">
      <c r="H1840" t="s">
        <v>116</v>
      </c>
      <c r="I1840" t="s">
        <v>4826</v>
      </c>
      <c r="J1840" t="s">
        <v>4827</v>
      </c>
      <c r="L1840">
        <v>682</v>
      </c>
      <c r="M1840" t="s">
        <v>27</v>
      </c>
      <c r="N1840" t="s">
        <v>4828</v>
      </c>
      <c r="Q1840">
        <v>682</v>
      </c>
      <c r="R1840" t="s">
        <v>96</v>
      </c>
      <c r="S1840" t="s">
        <v>96</v>
      </c>
      <c r="T1840" t="str">
        <f>IF(Transcripts[[#This Row],[List?]]="Y", Transcripts[[#This Row],[RefSeq mRNA ID]]&amp;IF(Transcripts[[#This Row],[Preferred?]]="Y", " (Preferred)", ""), "")</f>
        <v/>
      </c>
      <c r="V1840" s="43" t="s">
        <v>18531</v>
      </c>
      <c r="W1840" s="43" t="e">
        <f t="array" ref="W1840">INDEX(Table6[#Data], MATCH(1, ISNUMBER(SEARCH(Transcripts[[#This Row],[RefSeq mRNA ID]], Table6['#name])), 0), 1)</f>
        <v>#N/A</v>
      </c>
      <c r="X1840" s="43"/>
      <c r="Y1840" s="43"/>
      <c r="Z1840" t="s">
        <v>7447</v>
      </c>
      <c r="AC1840" t="s">
        <v>7443</v>
      </c>
      <c r="AD1840" t="s">
        <v>27</v>
      </c>
      <c r="AE1840" t="s">
        <v>7447</v>
      </c>
    </row>
    <row r="1841" spans="8:31" hidden="1" x14ac:dyDescent="0.3">
      <c r="H1841" t="s">
        <v>116</v>
      </c>
      <c r="I1841" t="s">
        <v>4829</v>
      </c>
      <c r="J1841" t="s">
        <v>4830</v>
      </c>
      <c r="L1841">
        <v>538</v>
      </c>
      <c r="M1841" t="s">
        <v>27</v>
      </c>
      <c r="N1841" t="s">
        <v>4831</v>
      </c>
      <c r="Q1841">
        <v>538</v>
      </c>
      <c r="R1841" t="s">
        <v>96</v>
      </c>
      <c r="S1841" t="s">
        <v>96</v>
      </c>
      <c r="T1841" t="str">
        <f>IF(Transcripts[[#This Row],[List?]]="Y", Transcripts[[#This Row],[RefSeq mRNA ID]]&amp;IF(Transcripts[[#This Row],[Preferred?]]="Y", " (Preferred)", ""), "")</f>
        <v/>
      </c>
      <c r="V1841" s="43" t="s">
        <v>18531</v>
      </c>
      <c r="W1841" s="43" t="e">
        <f t="array" ref="W1841">INDEX(Table6[#Data], MATCH(1, ISNUMBER(SEARCH(Transcripts[[#This Row],[RefSeq mRNA ID]], Table6['#name])), 0), 1)</f>
        <v>#N/A</v>
      </c>
      <c r="X1841" s="43"/>
      <c r="Y1841" s="43"/>
      <c r="Z1841" t="s">
        <v>7449</v>
      </c>
      <c r="AC1841" t="s">
        <v>7443</v>
      </c>
      <c r="AD1841" t="s">
        <v>27</v>
      </c>
      <c r="AE1841" t="s">
        <v>7449</v>
      </c>
    </row>
    <row r="1842" spans="8:31" hidden="1" x14ac:dyDescent="0.3">
      <c r="H1842" t="s">
        <v>116</v>
      </c>
      <c r="I1842" t="s">
        <v>4832</v>
      </c>
      <c r="J1842" t="s">
        <v>4833</v>
      </c>
      <c r="L1842">
        <v>479</v>
      </c>
      <c r="M1842" t="s">
        <v>27</v>
      </c>
      <c r="N1842" t="s">
        <v>4834</v>
      </c>
      <c r="Q1842">
        <v>466</v>
      </c>
      <c r="R1842" t="s">
        <v>96</v>
      </c>
      <c r="S1842" t="s">
        <v>96</v>
      </c>
      <c r="T1842" t="str">
        <f>IF(Transcripts[[#This Row],[List?]]="Y", Transcripts[[#This Row],[RefSeq mRNA ID]]&amp;IF(Transcripts[[#This Row],[Preferred?]]="Y", " (Preferred)", ""), "")</f>
        <v/>
      </c>
      <c r="V1842" s="43" t="s">
        <v>18531</v>
      </c>
      <c r="W1842" s="43" t="e">
        <f t="array" ref="W1842">INDEX(Table6[#Data], MATCH(1, ISNUMBER(SEARCH(Transcripts[[#This Row],[RefSeq mRNA ID]], Table6['#name])), 0), 1)</f>
        <v>#N/A</v>
      </c>
      <c r="X1842" s="43"/>
      <c r="Y1842" s="43"/>
      <c r="Z1842" t="s">
        <v>7469</v>
      </c>
      <c r="AC1842" t="s">
        <v>7443</v>
      </c>
      <c r="AD1842" t="s">
        <v>27</v>
      </c>
      <c r="AE1842" t="s">
        <v>7469</v>
      </c>
    </row>
    <row r="1843" spans="8:31" hidden="1" x14ac:dyDescent="0.3">
      <c r="H1843" t="s">
        <v>116</v>
      </c>
      <c r="I1843" t="s">
        <v>4820</v>
      </c>
      <c r="J1843" t="s">
        <v>4821</v>
      </c>
      <c r="L1843">
        <v>4835</v>
      </c>
      <c r="M1843" t="s">
        <v>27</v>
      </c>
      <c r="N1843" t="s">
        <v>4822</v>
      </c>
      <c r="Q1843">
        <v>351</v>
      </c>
      <c r="R1843" t="s">
        <v>96</v>
      </c>
      <c r="S1843" t="s">
        <v>96</v>
      </c>
      <c r="T1843" t="str">
        <f>IF(Transcripts[[#This Row],[List?]]="Y", Transcripts[[#This Row],[RefSeq mRNA ID]]&amp;IF(Transcripts[[#This Row],[Preferred?]]="Y", " (Preferred)", ""), "")</f>
        <v/>
      </c>
      <c r="V1843" s="43" t="s">
        <v>18531</v>
      </c>
      <c r="W1843" s="43" t="e">
        <f t="array" ref="W1843">INDEX(Table6[#Data], MATCH(1, ISNUMBER(SEARCH(Transcripts[[#This Row],[RefSeq mRNA ID]], Table6['#name])), 0), 1)</f>
        <v>#N/A</v>
      </c>
      <c r="X1843" s="43"/>
      <c r="Y1843" s="43"/>
      <c r="Z1843" t="s">
        <v>7463</v>
      </c>
      <c r="AC1843" t="s">
        <v>7443</v>
      </c>
      <c r="AD1843" t="s">
        <v>27</v>
      </c>
      <c r="AE1843" t="s">
        <v>7463</v>
      </c>
    </row>
    <row r="1844" spans="8:31" hidden="1" x14ac:dyDescent="0.3">
      <c r="H1844" t="s">
        <v>116</v>
      </c>
      <c r="I1844" t="s">
        <v>4805</v>
      </c>
      <c r="L1844">
        <v>479</v>
      </c>
      <c r="M1844" t="s">
        <v>193</v>
      </c>
      <c r="N1844" t="s">
        <v>4806</v>
      </c>
      <c r="P1844" t="s">
        <v>98</v>
      </c>
      <c r="Q1844">
        <v>0</v>
      </c>
      <c r="R1844" t="s">
        <v>96</v>
      </c>
      <c r="S1844" t="s">
        <v>96</v>
      </c>
      <c r="T1844" t="str">
        <f>IF(Transcripts[[#This Row],[List?]]="Y", Transcripts[[#This Row],[RefSeq mRNA ID]]&amp;IF(Transcripts[[#This Row],[Preferred?]]="Y", " (Preferred)", ""), "")</f>
        <v/>
      </c>
      <c r="V1844" s="43" t="s">
        <v>18531</v>
      </c>
      <c r="W1844" s="43" t="e">
        <f t="array" ref="W1844">INDEX(Table6[#Data], MATCH(1, ISNUMBER(SEARCH(Transcripts[[#This Row],[RefSeq mRNA ID]], Table6['#name])), 0), 1)</f>
        <v>#N/A</v>
      </c>
      <c r="X1844" s="43"/>
      <c r="Y1844" s="43"/>
      <c r="Z1844" t="s">
        <v>7495</v>
      </c>
      <c r="AA1844" t="s">
        <v>7496</v>
      </c>
      <c r="AB1844">
        <v>108</v>
      </c>
      <c r="AC1844" t="s">
        <v>7443</v>
      </c>
      <c r="AD1844" t="s">
        <v>27</v>
      </c>
      <c r="AE1844" t="s">
        <v>11149</v>
      </c>
    </row>
    <row r="1845" spans="8:31" hidden="1" x14ac:dyDescent="0.3">
      <c r="H1845" t="s">
        <v>116</v>
      </c>
      <c r="I1845" t="s">
        <v>4835</v>
      </c>
      <c r="L1845">
        <v>12854</v>
      </c>
      <c r="M1845" t="s">
        <v>210</v>
      </c>
      <c r="N1845" t="s">
        <v>4836</v>
      </c>
      <c r="P1845" t="s">
        <v>98</v>
      </c>
      <c r="Q1845">
        <v>0</v>
      </c>
      <c r="R1845" t="s">
        <v>96</v>
      </c>
      <c r="S1845" t="s">
        <v>96</v>
      </c>
      <c r="T1845" t="str">
        <f>IF(Transcripts[[#This Row],[List?]]="Y", Transcripts[[#This Row],[RefSeq mRNA ID]]&amp;IF(Transcripts[[#This Row],[Preferred?]]="Y", " (Preferred)", ""), "")</f>
        <v/>
      </c>
      <c r="V1845" s="43" t="s">
        <v>18531</v>
      </c>
      <c r="W1845" s="43" t="e">
        <f t="array" ref="W1845">INDEX(Table6[#Data], MATCH(1, ISNUMBER(SEARCH(Transcripts[[#This Row],[RefSeq mRNA ID]], Table6['#name])), 0), 1)</f>
        <v>#N/A</v>
      </c>
      <c r="X1845" s="43"/>
      <c r="Y1845" s="43"/>
      <c r="Z1845" t="s">
        <v>7467</v>
      </c>
      <c r="AC1845" t="s">
        <v>7443</v>
      </c>
      <c r="AD1845" t="s">
        <v>27</v>
      </c>
      <c r="AE1845" t="s">
        <v>7467</v>
      </c>
    </row>
    <row r="1846" spans="8:31" hidden="1" x14ac:dyDescent="0.3">
      <c r="H1846" t="s">
        <v>116</v>
      </c>
      <c r="I1846" t="s">
        <v>4837</v>
      </c>
      <c r="L1846">
        <v>761</v>
      </c>
      <c r="M1846" t="s">
        <v>210</v>
      </c>
      <c r="N1846" t="s">
        <v>4838</v>
      </c>
      <c r="P1846" t="s">
        <v>98</v>
      </c>
      <c r="Q1846">
        <v>0</v>
      </c>
      <c r="R1846" t="s">
        <v>96</v>
      </c>
      <c r="S1846" t="s">
        <v>96</v>
      </c>
      <c r="T1846" t="str">
        <f>IF(Transcripts[[#This Row],[List?]]="Y", Transcripts[[#This Row],[RefSeq mRNA ID]]&amp;IF(Transcripts[[#This Row],[Preferred?]]="Y", " (Preferred)", ""), "")</f>
        <v/>
      </c>
      <c r="V1846" s="43" t="s">
        <v>18531</v>
      </c>
      <c r="W1846" s="43" t="e">
        <f t="array" ref="W1846">INDEX(Table6[#Data], MATCH(1, ISNUMBER(SEARCH(Transcripts[[#This Row],[RefSeq mRNA ID]], Table6['#name])), 0), 1)</f>
        <v>#N/A</v>
      </c>
      <c r="X1846" s="43"/>
      <c r="Y1846" s="43"/>
      <c r="Z1846" t="s">
        <v>7461</v>
      </c>
      <c r="AC1846" t="s">
        <v>7443</v>
      </c>
      <c r="AD1846" t="s">
        <v>27</v>
      </c>
      <c r="AE1846" t="s">
        <v>7461</v>
      </c>
    </row>
    <row r="1847" spans="8:31" hidden="1" x14ac:dyDescent="0.3">
      <c r="H1847" t="s">
        <v>116</v>
      </c>
      <c r="I1847" t="s">
        <v>4839</v>
      </c>
      <c r="L1847">
        <v>641</v>
      </c>
      <c r="M1847" t="s">
        <v>210</v>
      </c>
      <c r="N1847" t="s">
        <v>4840</v>
      </c>
      <c r="P1847" t="s">
        <v>98</v>
      </c>
      <c r="Q1847">
        <v>0</v>
      </c>
      <c r="R1847" t="s">
        <v>96</v>
      </c>
      <c r="S1847" t="s">
        <v>96</v>
      </c>
      <c r="T1847" t="str">
        <f>IF(Transcripts[[#This Row],[List?]]="Y", Transcripts[[#This Row],[RefSeq mRNA ID]]&amp;IF(Transcripts[[#This Row],[Preferred?]]="Y", " (Preferred)", ""), "")</f>
        <v/>
      </c>
      <c r="V1847" s="43" t="s">
        <v>18531</v>
      </c>
      <c r="W1847" s="43" t="e">
        <f t="array" ref="W1847">INDEX(Table6[#Data], MATCH(1, ISNUMBER(SEARCH(Transcripts[[#This Row],[RefSeq mRNA ID]], Table6['#name])), 0), 1)</f>
        <v>#N/A</v>
      </c>
      <c r="X1847" s="43"/>
      <c r="Y1847" s="43"/>
      <c r="Z1847" t="s">
        <v>7489</v>
      </c>
      <c r="AA1847" t="s">
        <v>7490</v>
      </c>
      <c r="AB1847">
        <v>1101</v>
      </c>
      <c r="AC1847" t="s">
        <v>7443</v>
      </c>
      <c r="AD1847" t="s">
        <v>27</v>
      </c>
      <c r="AE1847" t="s">
        <v>11150</v>
      </c>
    </row>
    <row r="1848" spans="8:31" hidden="1" x14ac:dyDescent="0.3">
      <c r="H1848" t="s">
        <v>4841</v>
      </c>
      <c r="I1848" t="s">
        <v>4846</v>
      </c>
      <c r="J1848" t="s">
        <v>4847</v>
      </c>
      <c r="K1848" t="s">
        <v>19581</v>
      </c>
      <c r="L1848">
        <v>19419</v>
      </c>
      <c r="M1848" t="s">
        <v>27</v>
      </c>
      <c r="N1848" t="s">
        <v>4848</v>
      </c>
      <c r="P1848" t="s">
        <v>4849</v>
      </c>
      <c r="Q1848">
        <v>16614</v>
      </c>
      <c r="R1848" t="s">
        <v>95</v>
      </c>
      <c r="S1848" t="s">
        <v>95</v>
      </c>
      <c r="T1848" t="str">
        <f>IF(Transcripts[[#This Row],[List?]]="Y", Transcripts[[#This Row],[RefSeq mRNA ID]]&amp;IF(Transcripts[[#This Row],[Preferred?]]="Y", " (Preferred)", ""), "")</f>
        <v>NM_003482.3 (Preferred)</v>
      </c>
      <c r="V1848" s="43" t="s">
        <v>18532</v>
      </c>
      <c r="W1848" s="43" t="e">
        <f t="array" ref="W1848">INDEX(Table6[#Data], MATCH(1, ISNUMBER(SEARCH(Transcripts[[#This Row],[RefSeq mRNA ID]], Table6['#name])), 0), 1)</f>
        <v>#N/A</v>
      </c>
      <c r="X1848" s="43"/>
      <c r="Y1848" s="43"/>
      <c r="Z1848" t="s">
        <v>9256</v>
      </c>
      <c r="AA1848" t="s">
        <v>9257</v>
      </c>
      <c r="AB1848">
        <v>650</v>
      </c>
      <c r="AC1848" t="s">
        <v>9233</v>
      </c>
      <c r="AD1848" t="s">
        <v>27</v>
      </c>
      <c r="AE1848" t="s">
        <v>11151</v>
      </c>
    </row>
    <row r="1849" spans="8:31" hidden="1" x14ac:dyDescent="0.3">
      <c r="H1849" t="s">
        <v>4841</v>
      </c>
      <c r="I1849" t="s">
        <v>4850</v>
      </c>
      <c r="J1849" t="s">
        <v>4851</v>
      </c>
      <c r="L1849">
        <v>859</v>
      </c>
      <c r="M1849" t="s">
        <v>27</v>
      </c>
      <c r="N1849" t="s">
        <v>4852</v>
      </c>
      <c r="Q1849">
        <v>657</v>
      </c>
      <c r="R1849" t="s">
        <v>96</v>
      </c>
      <c r="S1849" t="s">
        <v>96</v>
      </c>
      <c r="T1849" t="str">
        <f>IF(Transcripts[[#This Row],[List?]]="Y", Transcripts[[#This Row],[RefSeq mRNA ID]]&amp;IF(Transcripts[[#This Row],[Preferred?]]="Y", " (Preferred)", ""), "")</f>
        <v/>
      </c>
      <c r="V1849" s="43" t="s">
        <v>18532</v>
      </c>
      <c r="W1849" s="43" t="e">
        <f t="array" ref="W1849">INDEX(Table6[#Data], MATCH(1, ISNUMBER(SEARCH(Transcripts[[#This Row],[RefSeq mRNA ID]], Table6['#name])), 0), 1)</f>
        <v>#N/A</v>
      </c>
      <c r="X1849" s="43"/>
      <c r="Y1849" s="43"/>
      <c r="Z1849" t="s">
        <v>9249</v>
      </c>
      <c r="AA1849" t="s">
        <v>9250</v>
      </c>
      <c r="AB1849">
        <v>1509</v>
      </c>
      <c r="AC1849" t="s">
        <v>9233</v>
      </c>
      <c r="AD1849" t="s">
        <v>27</v>
      </c>
      <c r="AE1849" t="s">
        <v>11152</v>
      </c>
    </row>
    <row r="1850" spans="8:31" hidden="1" x14ac:dyDescent="0.3">
      <c r="H1850" t="s">
        <v>4841</v>
      </c>
      <c r="I1850" t="s">
        <v>4853</v>
      </c>
      <c r="J1850" t="s">
        <v>4854</v>
      </c>
      <c r="L1850">
        <v>636</v>
      </c>
      <c r="M1850" t="s">
        <v>27</v>
      </c>
      <c r="N1850" t="s">
        <v>4855</v>
      </c>
      <c r="Q1850">
        <v>437</v>
      </c>
      <c r="R1850" t="s">
        <v>96</v>
      </c>
      <c r="S1850" t="s">
        <v>96</v>
      </c>
      <c r="T1850" t="str">
        <f>IF(Transcripts[[#This Row],[List?]]="Y", Transcripts[[#This Row],[RefSeq mRNA ID]]&amp;IF(Transcripts[[#This Row],[Preferred?]]="Y", " (Preferred)", ""), "")</f>
        <v/>
      </c>
      <c r="V1850" s="43" t="s">
        <v>18532</v>
      </c>
      <c r="W1850" s="43" t="e">
        <f t="array" ref="W1850">INDEX(Table6[#Data], MATCH(1, ISNUMBER(SEARCH(Transcripts[[#This Row],[RefSeq mRNA ID]], Table6['#name])), 0), 1)</f>
        <v>#N/A</v>
      </c>
      <c r="X1850" s="43"/>
      <c r="Y1850" s="43"/>
      <c r="Z1850" t="s">
        <v>9237</v>
      </c>
      <c r="AC1850" t="s">
        <v>9233</v>
      </c>
      <c r="AD1850" t="s">
        <v>27</v>
      </c>
      <c r="AE1850" t="s">
        <v>9237</v>
      </c>
    </row>
    <row r="1851" spans="8:31" hidden="1" x14ac:dyDescent="0.3">
      <c r="H1851" t="s">
        <v>4841</v>
      </c>
      <c r="I1851" t="s">
        <v>4842</v>
      </c>
      <c r="L1851">
        <v>615</v>
      </c>
      <c r="M1851" t="s">
        <v>193</v>
      </c>
      <c r="N1851" t="s">
        <v>4843</v>
      </c>
      <c r="Q1851">
        <v>0</v>
      </c>
      <c r="R1851" t="s">
        <v>96</v>
      </c>
      <c r="S1851" t="s">
        <v>96</v>
      </c>
      <c r="T1851" t="str">
        <f>IF(Transcripts[[#This Row],[List?]]="Y", Transcripts[[#This Row],[RefSeq mRNA ID]]&amp;IF(Transcripts[[#This Row],[Preferred?]]="Y", " (Preferred)", ""), "")</f>
        <v/>
      </c>
      <c r="V1851" s="43" t="s">
        <v>18532</v>
      </c>
      <c r="W1851" s="43" t="e">
        <f t="array" ref="W1851">INDEX(Table6[#Data], MATCH(1, ISNUMBER(SEARCH(Transcripts[[#This Row],[RefSeq mRNA ID]], Table6['#name])), 0), 1)</f>
        <v>#N/A</v>
      </c>
      <c r="X1851" s="43"/>
      <c r="Y1851" s="43"/>
      <c r="Z1851" t="s">
        <v>9234</v>
      </c>
      <c r="AC1851" t="s">
        <v>9233</v>
      </c>
      <c r="AD1851" t="s">
        <v>27</v>
      </c>
      <c r="AE1851" t="s">
        <v>9234</v>
      </c>
    </row>
    <row r="1852" spans="8:31" hidden="1" x14ac:dyDescent="0.3">
      <c r="H1852" t="s">
        <v>4841</v>
      </c>
      <c r="I1852" t="s">
        <v>4844</v>
      </c>
      <c r="L1852">
        <v>530</v>
      </c>
      <c r="M1852" t="s">
        <v>193</v>
      </c>
      <c r="N1852" t="s">
        <v>4845</v>
      </c>
      <c r="Q1852">
        <v>0</v>
      </c>
      <c r="R1852" t="s">
        <v>96</v>
      </c>
      <c r="S1852" t="s">
        <v>96</v>
      </c>
      <c r="T1852" t="str">
        <f>IF(Transcripts[[#This Row],[List?]]="Y", Transcripts[[#This Row],[RefSeq mRNA ID]]&amp;IF(Transcripts[[#This Row],[Preferred?]]="Y", " (Preferred)", ""), "")</f>
        <v/>
      </c>
      <c r="V1852" s="43" t="s">
        <v>18532</v>
      </c>
      <c r="W1852" s="43" t="e">
        <f t="array" ref="W1852">INDEX(Table6[#Data], MATCH(1, ISNUMBER(SEARCH(Transcripts[[#This Row],[RefSeq mRNA ID]], Table6['#name])), 0), 1)</f>
        <v>#N/A</v>
      </c>
      <c r="X1852" s="43"/>
      <c r="Y1852" s="43"/>
      <c r="Z1852" t="s">
        <v>9246</v>
      </c>
      <c r="AC1852" t="s">
        <v>9233</v>
      </c>
      <c r="AD1852" t="s">
        <v>27</v>
      </c>
      <c r="AE1852" t="s">
        <v>9246</v>
      </c>
    </row>
    <row r="1853" spans="8:31" hidden="1" x14ac:dyDescent="0.3">
      <c r="H1853" t="s">
        <v>4841</v>
      </c>
      <c r="I1853" t="s">
        <v>4856</v>
      </c>
      <c r="L1853">
        <v>860</v>
      </c>
      <c r="M1853" t="s">
        <v>210</v>
      </c>
      <c r="N1853" t="s">
        <v>4857</v>
      </c>
      <c r="Q1853">
        <v>0</v>
      </c>
      <c r="R1853" t="s">
        <v>96</v>
      </c>
      <c r="S1853" t="s">
        <v>96</v>
      </c>
      <c r="T1853" t="str">
        <f>IF(Transcripts[[#This Row],[List?]]="Y", Transcripts[[#This Row],[RefSeq mRNA ID]]&amp;IF(Transcripts[[#This Row],[Preferred?]]="Y", " (Preferred)", ""), "")</f>
        <v/>
      </c>
      <c r="V1853" s="43" t="s">
        <v>18532</v>
      </c>
      <c r="W1853" s="43" t="e">
        <f t="array" ref="W1853">INDEX(Table6[#Data], MATCH(1, ISNUMBER(SEARCH(Transcripts[[#This Row],[RefSeq mRNA ID]], Table6['#name])), 0), 1)</f>
        <v>#N/A</v>
      </c>
      <c r="X1853" s="43"/>
      <c r="Y1853" s="43"/>
      <c r="Z1853" t="s">
        <v>9240</v>
      </c>
      <c r="AC1853" t="s">
        <v>9233</v>
      </c>
      <c r="AD1853" t="s">
        <v>27</v>
      </c>
      <c r="AE1853" t="s">
        <v>9240</v>
      </c>
    </row>
    <row r="1854" spans="8:31" hidden="1" x14ac:dyDescent="0.3">
      <c r="H1854" t="s">
        <v>4841</v>
      </c>
      <c r="I1854" t="s">
        <v>4858</v>
      </c>
      <c r="L1854">
        <v>445</v>
      </c>
      <c r="M1854" t="s">
        <v>210</v>
      </c>
      <c r="N1854" t="s">
        <v>4859</v>
      </c>
      <c r="Q1854">
        <v>0</v>
      </c>
      <c r="R1854" t="s">
        <v>96</v>
      </c>
      <c r="S1854" t="s">
        <v>96</v>
      </c>
      <c r="T1854" t="str">
        <f>IF(Transcripts[[#This Row],[List?]]="Y", Transcripts[[#This Row],[RefSeq mRNA ID]]&amp;IF(Transcripts[[#This Row],[Preferred?]]="Y", " (Preferred)", ""), "")</f>
        <v/>
      </c>
      <c r="V1854" s="43" t="s">
        <v>18532</v>
      </c>
      <c r="W1854" s="43" t="e">
        <f t="array" ref="W1854">INDEX(Table6[#Data], MATCH(1, ISNUMBER(SEARCH(Transcripts[[#This Row],[RefSeq mRNA ID]], Table6['#name])), 0), 1)</f>
        <v>#N/A</v>
      </c>
      <c r="X1854" s="43"/>
      <c r="Y1854" s="43"/>
      <c r="Z1854" t="s">
        <v>9243</v>
      </c>
      <c r="AC1854" t="s">
        <v>9233</v>
      </c>
      <c r="AD1854" t="s">
        <v>27</v>
      </c>
      <c r="AE1854" t="s">
        <v>9243</v>
      </c>
    </row>
    <row r="1855" spans="8:31" hidden="1" x14ac:dyDescent="0.3">
      <c r="H1855" t="s">
        <v>18</v>
      </c>
      <c r="I1855" t="s">
        <v>4867</v>
      </c>
      <c r="J1855" t="s">
        <v>4868</v>
      </c>
      <c r="K1855" t="s">
        <v>18855</v>
      </c>
      <c r="L1855">
        <v>1119</v>
      </c>
      <c r="M1855" t="s">
        <v>27</v>
      </c>
      <c r="N1855" t="s">
        <v>4869</v>
      </c>
      <c r="P1855" t="s">
        <v>4870</v>
      </c>
      <c r="Q1855">
        <v>570</v>
      </c>
      <c r="R1855" t="s">
        <v>96</v>
      </c>
      <c r="S1855" t="s">
        <v>95</v>
      </c>
      <c r="T1855" t="str">
        <f>IF(Transcripts[[#This Row],[List?]]="Y", Transcripts[[#This Row],[RefSeq mRNA ID]]&amp;IF(Transcripts[[#This Row],[Preferred?]]="Y", " (Preferred)", ""), "")</f>
        <v>NM_033360.3</v>
      </c>
      <c r="U1855" t="s">
        <v>12168</v>
      </c>
      <c r="V1855" s="43" t="s">
        <v>18533</v>
      </c>
      <c r="W1855" s="43" t="e">
        <f t="array" ref="W1855">INDEX(Table6[#Data], MATCH(1, ISNUMBER(SEARCH(Transcripts[[#This Row],[RefSeq mRNA ID]], Table6['#name])), 0), 1)</f>
        <v>#N/A</v>
      </c>
      <c r="X1855" s="43"/>
      <c r="Y1855" s="43"/>
      <c r="Z1855" t="s">
        <v>6281</v>
      </c>
      <c r="AA1855" t="s">
        <v>6282</v>
      </c>
      <c r="AB1855">
        <v>927</v>
      </c>
      <c r="AC1855" t="s">
        <v>6280</v>
      </c>
      <c r="AD1855" t="s">
        <v>27</v>
      </c>
      <c r="AE1855" t="s">
        <v>11153</v>
      </c>
    </row>
    <row r="1856" spans="8:31" hidden="1" x14ac:dyDescent="0.3">
      <c r="H1856" t="s">
        <v>18</v>
      </c>
      <c r="I1856" t="s">
        <v>4860</v>
      </c>
      <c r="J1856" t="s">
        <v>4861</v>
      </c>
      <c r="K1856" t="s">
        <v>18854</v>
      </c>
      <c r="L1856">
        <v>5765</v>
      </c>
      <c r="M1856" t="s">
        <v>27</v>
      </c>
      <c r="N1856" t="s">
        <v>4862</v>
      </c>
      <c r="P1856" t="s">
        <v>4863</v>
      </c>
      <c r="Q1856">
        <v>567</v>
      </c>
      <c r="R1856" t="s">
        <v>95</v>
      </c>
      <c r="S1856" t="s">
        <v>95</v>
      </c>
      <c r="T1856" t="str">
        <f>IF(Transcripts[[#This Row],[List?]]="Y", Transcripts[[#This Row],[RefSeq mRNA ID]]&amp;IF(Transcripts[[#This Row],[Preferred?]]="Y", " (Preferred)", ""), "")</f>
        <v>NM_004985.4 (Preferred)</v>
      </c>
      <c r="U1856" t="s">
        <v>12169</v>
      </c>
      <c r="V1856" s="43" t="s">
        <v>18533</v>
      </c>
      <c r="W1856" s="43" t="e">
        <f t="array" ref="W1856">INDEX(Table6[#Data], MATCH(1, ISNUMBER(SEARCH(Transcripts[[#This Row],[RefSeq mRNA ID]], Table6['#name])), 0), 1)</f>
        <v>#N/A</v>
      </c>
      <c r="X1856" s="43"/>
      <c r="Y1856" s="43"/>
      <c r="Z1856" t="s">
        <v>8245</v>
      </c>
      <c r="AA1856" t="s">
        <v>8246</v>
      </c>
      <c r="AB1856">
        <v>4944</v>
      </c>
      <c r="AC1856" t="s">
        <v>8231</v>
      </c>
      <c r="AD1856" t="s">
        <v>27</v>
      </c>
      <c r="AE1856" t="s">
        <v>11154</v>
      </c>
    </row>
    <row r="1857" spans="8:31" hidden="1" x14ac:dyDescent="0.3">
      <c r="H1857" t="s">
        <v>18</v>
      </c>
      <c r="I1857" t="s">
        <v>4871</v>
      </c>
      <c r="J1857" t="s">
        <v>4872</v>
      </c>
      <c r="L1857">
        <v>1052</v>
      </c>
      <c r="M1857" t="s">
        <v>27</v>
      </c>
      <c r="N1857" t="s">
        <v>4873</v>
      </c>
      <c r="Q1857">
        <v>228</v>
      </c>
      <c r="R1857" t="s">
        <v>96</v>
      </c>
      <c r="S1857" t="s">
        <v>96</v>
      </c>
      <c r="T1857" t="str">
        <f>IF(Transcripts[[#This Row],[List?]]="Y", Transcripts[[#This Row],[RefSeq mRNA ID]]&amp;IF(Transcripts[[#This Row],[Preferred?]]="Y", " (Preferred)", ""), "")</f>
        <v/>
      </c>
      <c r="V1857" s="43" t="s">
        <v>18533</v>
      </c>
      <c r="W1857" s="43" t="e">
        <f t="array" ref="W1857">INDEX(Table6[#Data], MATCH(1, ISNUMBER(SEARCH(Transcripts[[#This Row],[RefSeq mRNA ID]], Table6['#name])), 0), 1)</f>
        <v>#N/A</v>
      </c>
      <c r="X1857" s="43"/>
      <c r="Y1857" s="43"/>
      <c r="Z1857" t="s">
        <v>8241</v>
      </c>
      <c r="AA1857" t="s">
        <v>8242</v>
      </c>
      <c r="AB1857">
        <v>4944</v>
      </c>
      <c r="AC1857" t="s">
        <v>8231</v>
      </c>
      <c r="AD1857" t="s">
        <v>27</v>
      </c>
      <c r="AE1857" t="s">
        <v>11155</v>
      </c>
    </row>
    <row r="1858" spans="8:31" hidden="1" x14ac:dyDescent="0.3">
      <c r="H1858" t="s">
        <v>18</v>
      </c>
      <c r="I1858" t="s">
        <v>4864</v>
      </c>
      <c r="J1858" t="s">
        <v>4865</v>
      </c>
      <c r="L1858">
        <v>1696</v>
      </c>
      <c r="M1858" t="s">
        <v>27</v>
      </c>
      <c r="N1858" t="s">
        <v>4866</v>
      </c>
      <c r="Q1858">
        <v>132</v>
      </c>
      <c r="R1858" t="s">
        <v>96</v>
      </c>
      <c r="S1858" t="s">
        <v>96</v>
      </c>
      <c r="T1858" t="str">
        <f>IF(Transcripts[[#This Row],[List?]]="Y", Transcripts[[#This Row],[RefSeq mRNA ID]]&amp;IF(Transcripts[[#This Row],[Preferred?]]="Y", " (Preferred)", ""), "")</f>
        <v/>
      </c>
      <c r="V1858" s="43" t="s">
        <v>18533</v>
      </c>
      <c r="W1858" s="43" t="e">
        <f t="array" ref="W1858">INDEX(Table6[#Data], MATCH(1, ISNUMBER(SEARCH(Transcripts[[#This Row],[RefSeq mRNA ID]], Table6['#name])), 0), 1)</f>
        <v>#N/A</v>
      </c>
      <c r="X1858" s="43"/>
      <c r="Y1858" s="43"/>
      <c r="Z1858" t="s">
        <v>8262</v>
      </c>
      <c r="AA1858" t="s">
        <v>8263</v>
      </c>
      <c r="AB1858">
        <v>4854</v>
      </c>
      <c r="AC1858" t="s">
        <v>8231</v>
      </c>
      <c r="AD1858" t="s">
        <v>27</v>
      </c>
      <c r="AE1858" t="s">
        <v>11156</v>
      </c>
    </row>
    <row r="1859" spans="8:31" hidden="1" x14ac:dyDescent="0.3">
      <c r="H1859" t="s">
        <v>4874</v>
      </c>
      <c r="I1859" t="s">
        <v>4877</v>
      </c>
      <c r="J1859" t="s">
        <v>4878</v>
      </c>
      <c r="K1859" t="s">
        <v>19582</v>
      </c>
      <c r="L1859">
        <v>16535</v>
      </c>
      <c r="M1859" t="s">
        <v>27</v>
      </c>
      <c r="N1859" t="s">
        <v>4879</v>
      </c>
      <c r="P1859" t="s">
        <v>4880</v>
      </c>
      <c r="Q1859">
        <v>13800</v>
      </c>
      <c r="R1859" t="s">
        <v>95</v>
      </c>
      <c r="S1859" t="s">
        <v>95</v>
      </c>
      <c r="T1859" t="str">
        <f>IF(Transcripts[[#This Row],[List?]]="Y", Transcripts[[#This Row],[RefSeq mRNA ID]]&amp;IF(Transcripts[[#This Row],[Preferred?]]="Y", " (Preferred)", ""), "")</f>
        <v>NM_018557.2 (Preferred)</v>
      </c>
      <c r="V1859" s="43" t="s">
        <v>18534</v>
      </c>
      <c r="W1859" s="43" t="e">
        <f t="array" ref="W1859">INDEX(Table6[#Data], MATCH(1, ISNUMBER(SEARCH(Transcripts[[#This Row],[RefSeq mRNA ID]], Table6['#name])), 0), 1)</f>
        <v>#N/A</v>
      </c>
      <c r="X1859" s="43"/>
      <c r="Y1859" s="43"/>
      <c r="Z1859" t="s">
        <v>8259</v>
      </c>
      <c r="AA1859" t="s">
        <v>8260</v>
      </c>
      <c r="AB1859">
        <v>4851</v>
      </c>
      <c r="AC1859" t="s">
        <v>8231</v>
      </c>
      <c r="AD1859" t="s">
        <v>27</v>
      </c>
      <c r="AE1859" t="s">
        <v>11157</v>
      </c>
    </row>
    <row r="1860" spans="8:31" hidden="1" x14ac:dyDescent="0.3">
      <c r="H1860" t="s">
        <v>4874</v>
      </c>
      <c r="I1860" t="s">
        <v>4881</v>
      </c>
      <c r="J1860" t="s">
        <v>4882</v>
      </c>
      <c r="L1860">
        <v>3810</v>
      </c>
      <c r="M1860" t="s">
        <v>27</v>
      </c>
      <c r="N1860" t="s">
        <v>4883</v>
      </c>
      <c r="Q1860">
        <v>2396</v>
      </c>
      <c r="R1860" t="s">
        <v>96</v>
      </c>
      <c r="S1860" t="s">
        <v>96</v>
      </c>
      <c r="T1860" t="str">
        <f>IF(Transcripts[[#This Row],[List?]]="Y", Transcripts[[#This Row],[RefSeq mRNA ID]]&amp;IF(Transcripts[[#This Row],[Preferred?]]="Y", " (Preferred)", ""), "")</f>
        <v/>
      </c>
      <c r="V1860" s="43" t="s">
        <v>18534</v>
      </c>
      <c r="W1860" s="43" t="e">
        <f t="array" ref="W1860">INDEX(Table6[#Data], MATCH(1, ISNUMBER(SEARCH(Transcripts[[#This Row],[RefSeq mRNA ID]], Table6['#name])), 0), 1)</f>
        <v>#N/A</v>
      </c>
      <c r="X1860" s="43"/>
      <c r="Y1860" s="43"/>
      <c r="Z1860" t="s">
        <v>8265</v>
      </c>
      <c r="AA1860" t="s">
        <v>8266</v>
      </c>
      <c r="AB1860">
        <v>4842</v>
      </c>
      <c r="AC1860" t="s">
        <v>8231</v>
      </c>
      <c r="AD1860" t="s">
        <v>27</v>
      </c>
      <c r="AE1860" t="s">
        <v>11158</v>
      </c>
    </row>
    <row r="1861" spans="8:31" hidden="1" x14ac:dyDescent="0.3">
      <c r="H1861" t="s">
        <v>4874</v>
      </c>
      <c r="I1861" t="s">
        <v>4884</v>
      </c>
      <c r="J1861" t="s">
        <v>4885</v>
      </c>
      <c r="L1861">
        <v>2621</v>
      </c>
      <c r="M1861" t="s">
        <v>27</v>
      </c>
      <c r="N1861" t="s">
        <v>4886</v>
      </c>
      <c r="Q1861">
        <v>2345</v>
      </c>
      <c r="R1861" t="s">
        <v>96</v>
      </c>
      <c r="S1861" t="s">
        <v>96</v>
      </c>
      <c r="T1861" t="str">
        <f>IF(Transcripts[[#This Row],[List?]]="Y", Transcripts[[#This Row],[RefSeq mRNA ID]]&amp;IF(Transcripts[[#This Row],[Preferred?]]="Y", " (Preferred)", ""), "")</f>
        <v/>
      </c>
      <c r="V1861" s="43" t="s">
        <v>18534</v>
      </c>
      <c r="W1861" s="43" t="e">
        <f t="array" ref="W1861">INDEX(Table6[#Data], MATCH(1, ISNUMBER(SEARCH(Transcripts[[#This Row],[RefSeq mRNA ID]], Table6['#name])), 0), 1)</f>
        <v>#N/A</v>
      </c>
      <c r="X1861" s="43"/>
      <c r="Y1861" s="43"/>
      <c r="Z1861" t="s">
        <v>8255</v>
      </c>
      <c r="AA1861" t="s">
        <v>8256</v>
      </c>
      <c r="AB1861">
        <v>4845</v>
      </c>
      <c r="AC1861" t="s">
        <v>8231</v>
      </c>
      <c r="AD1861" t="s">
        <v>27</v>
      </c>
      <c r="AE1861" t="s">
        <v>11159</v>
      </c>
    </row>
    <row r="1862" spans="8:31" hidden="1" x14ac:dyDescent="0.3">
      <c r="H1862" t="s">
        <v>4874</v>
      </c>
      <c r="I1862" t="s">
        <v>4887</v>
      </c>
      <c r="J1862" t="s">
        <v>4888</v>
      </c>
      <c r="L1862">
        <v>839</v>
      </c>
      <c r="M1862" t="s">
        <v>27</v>
      </c>
      <c r="N1862" t="s">
        <v>4889</v>
      </c>
      <c r="Q1862">
        <v>839</v>
      </c>
      <c r="R1862" t="s">
        <v>96</v>
      </c>
      <c r="S1862" t="s">
        <v>96</v>
      </c>
      <c r="T1862" t="str">
        <f>IF(Transcripts[[#This Row],[List?]]="Y", Transcripts[[#This Row],[RefSeq mRNA ID]]&amp;IF(Transcripts[[#This Row],[Preferred?]]="Y", " (Preferred)", ""), "")</f>
        <v/>
      </c>
      <c r="V1862" s="43" t="s">
        <v>18534</v>
      </c>
      <c r="W1862" s="43" t="e">
        <f t="array" ref="W1862">INDEX(Table6[#Data], MATCH(1, ISNUMBER(SEARCH(Transcripts[[#This Row],[RefSeq mRNA ID]], Table6['#name])), 0), 1)</f>
        <v>#N/A</v>
      </c>
      <c r="X1862" s="43"/>
      <c r="Y1862" s="43"/>
      <c r="Z1862" t="s">
        <v>8275</v>
      </c>
      <c r="AC1862" t="s">
        <v>8231</v>
      </c>
      <c r="AD1862" t="s">
        <v>27</v>
      </c>
      <c r="AE1862" t="s">
        <v>8275</v>
      </c>
    </row>
    <row r="1863" spans="8:31" hidden="1" x14ac:dyDescent="0.3">
      <c r="H1863" t="s">
        <v>4874</v>
      </c>
      <c r="I1863" t="s">
        <v>4875</v>
      </c>
      <c r="L1863">
        <v>514</v>
      </c>
      <c r="M1863" t="s">
        <v>193</v>
      </c>
      <c r="N1863" t="s">
        <v>4876</v>
      </c>
      <c r="Q1863">
        <v>0</v>
      </c>
      <c r="R1863" t="s">
        <v>96</v>
      </c>
      <c r="S1863" t="s">
        <v>96</v>
      </c>
      <c r="T1863" t="str">
        <f>IF(Transcripts[[#This Row],[List?]]="Y", Transcripts[[#This Row],[RefSeq mRNA ID]]&amp;IF(Transcripts[[#This Row],[Preferred?]]="Y", " (Preferred)", ""), "")</f>
        <v/>
      </c>
      <c r="V1863" s="43" t="s">
        <v>18534</v>
      </c>
      <c r="W1863" s="43" t="e">
        <f t="array" ref="W1863">INDEX(Table6[#Data], MATCH(1, ISNUMBER(SEARCH(Transcripts[[#This Row],[RefSeq mRNA ID]], Table6['#name])), 0), 1)</f>
        <v>#N/A</v>
      </c>
      <c r="X1863" s="43"/>
      <c r="Y1863" s="43"/>
      <c r="Z1863" t="s">
        <v>8281</v>
      </c>
      <c r="AC1863" t="s">
        <v>8231</v>
      </c>
      <c r="AD1863" t="s">
        <v>27</v>
      </c>
      <c r="AE1863" t="s">
        <v>8281</v>
      </c>
    </row>
    <row r="1864" spans="8:31" hidden="1" x14ac:dyDescent="0.3">
      <c r="H1864" t="s">
        <v>4890</v>
      </c>
      <c r="I1864" t="s">
        <v>4891</v>
      </c>
      <c r="J1864" t="s">
        <v>4892</v>
      </c>
      <c r="K1864" t="s">
        <v>20405</v>
      </c>
      <c r="L1864">
        <v>3828</v>
      </c>
      <c r="M1864" t="s">
        <v>27</v>
      </c>
      <c r="N1864" t="s">
        <v>4893</v>
      </c>
      <c r="P1864" t="s">
        <v>4894</v>
      </c>
      <c r="Q1864">
        <v>1962</v>
      </c>
      <c r="R1864" t="s">
        <v>95</v>
      </c>
      <c r="S1864" t="s">
        <v>95</v>
      </c>
      <c r="T1864" t="str">
        <f>IF(Transcripts[[#This Row],[List?]]="Y", Transcripts[[#This Row],[RefSeq mRNA ID]]&amp;IF(Transcripts[[#This Row],[Preferred?]]="Y", " (Preferred)", ""), "")</f>
        <v>NM_022143.5 (Preferred)</v>
      </c>
      <c r="V1864" s="43" t="s">
        <v>18535</v>
      </c>
      <c r="W1864" s="43" t="e">
        <f t="array" ref="W1864">INDEX(Table6[#Data], MATCH(1, ISNUMBER(SEARCH(Transcripts[[#This Row],[RefSeq mRNA ID]], Table6['#name])), 0), 1)</f>
        <v>#N/A</v>
      </c>
      <c r="X1864" s="43"/>
      <c r="Y1864" s="43"/>
      <c r="Z1864" t="s">
        <v>8236</v>
      </c>
      <c r="AC1864" t="s">
        <v>8231</v>
      </c>
      <c r="AD1864" t="s">
        <v>27</v>
      </c>
      <c r="AE1864" t="s">
        <v>8236</v>
      </c>
    </row>
    <row r="1865" spans="8:31" hidden="1" x14ac:dyDescent="0.3">
      <c r="H1865" t="s">
        <v>4890</v>
      </c>
      <c r="I1865" t="s">
        <v>4895</v>
      </c>
      <c r="J1865" t="s">
        <v>4896</v>
      </c>
      <c r="L1865">
        <v>561</v>
      </c>
      <c r="M1865" t="s">
        <v>27</v>
      </c>
      <c r="N1865" t="s">
        <v>4897</v>
      </c>
      <c r="Q1865">
        <v>284</v>
      </c>
      <c r="R1865" t="s">
        <v>96</v>
      </c>
      <c r="S1865" t="s">
        <v>96</v>
      </c>
      <c r="T1865" t="str">
        <f>IF(Transcripts[[#This Row],[List?]]="Y", Transcripts[[#This Row],[RefSeq mRNA ID]]&amp;IF(Transcripts[[#This Row],[Preferred?]]="Y", " (Preferred)", ""), "")</f>
        <v/>
      </c>
      <c r="V1865" s="43" t="s">
        <v>18535</v>
      </c>
      <c r="W1865" s="43" t="e">
        <f t="array" ref="W1865">INDEX(Table6[#Data], MATCH(1, ISNUMBER(SEARCH(Transcripts[[#This Row],[RefSeq mRNA ID]], Table6['#name])), 0), 1)</f>
        <v>#N/A</v>
      </c>
      <c r="X1865" s="43"/>
      <c r="Y1865" s="43"/>
      <c r="Z1865" t="s">
        <v>8285</v>
      </c>
      <c r="AC1865" t="s">
        <v>8231</v>
      </c>
      <c r="AD1865" t="s">
        <v>27</v>
      </c>
      <c r="AE1865" t="s">
        <v>8285</v>
      </c>
    </row>
    <row r="1866" spans="8:31" hidden="1" x14ac:dyDescent="0.3">
      <c r="H1866" t="s">
        <v>4890</v>
      </c>
      <c r="I1866" t="s">
        <v>4898</v>
      </c>
      <c r="J1866" t="s">
        <v>4899</v>
      </c>
      <c r="L1866">
        <v>557</v>
      </c>
      <c r="M1866" t="s">
        <v>27</v>
      </c>
      <c r="N1866" t="s">
        <v>4900</v>
      </c>
      <c r="Q1866">
        <v>236</v>
      </c>
      <c r="R1866" t="s">
        <v>96</v>
      </c>
      <c r="S1866" t="s">
        <v>96</v>
      </c>
      <c r="T1866" t="str">
        <f>IF(Transcripts[[#This Row],[List?]]="Y", Transcripts[[#This Row],[RefSeq mRNA ID]]&amp;IF(Transcripts[[#This Row],[Preferred?]]="Y", " (Preferred)", ""), "")</f>
        <v/>
      </c>
      <c r="V1866" s="43" t="s">
        <v>18535</v>
      </c>
      <c r="W1866" s="43" t="e">
        <f t="array" ref="W1866">INDEX(Table6[#Data], MATCH(1, ISNUMBER(SEARCH(Transcripts[[#This Row],[RefSeq mRNA ID]], Table6['#name])), 0), 1)</f>
        <v>#N/A</v>
      </c>
      <c r="X1866" s="43"/>
      <c r="Y1866" s="43"/>
      <c r="Z1866" t="s">
        <v>8279</v>
      </c>
      <c r="AC1866" t="s">
        <v>8231</v>
      </c>
      <c r="AD1866" t="s">
        <v>27</v>
      </c>
      <c r="AE1866" t="s">
        <v>8279</v>
      </c>
    </row>
    <row r="1867" spans="8:31" hidden="1" x14ac:dyDescent="0.3">
      <c r="H1867" t="s">
        <v>4890</v>
      </c>
      <c r="I1867" t="s">
        <v>4901</v>
      </c>
      <c r="J1867" t="s">
        <v>4902</v>
      </c>
      <c r="L1867">
        <v>451</v>
      </c>
      <c r="M1867" t="s">
        <v>27</v>
      </c>
      <c r="N1867" t="s">
        <v>4903</v>
      </c>
      <c r="Q1867">
        <v>152</v>
      </c>
      <c r="R1867" t="s">
        <v>96</v>
      </c>
      <c r="S1867" t="s">
        <v>96</v>
      </c>
      <c r="T1867" t="str">
        <f>IF(Transcripts[[#This Row],[List?]]="Y", Transcripts[[#This Row],[RefSeq mRNA ID]]&amp;IF(Transcripts[[#This Row],[Preferred?]]="Y", " (Preferred)", ""), "")</f>
        <v/>
      </c>
      <c r="V1867" s="43" t="s">
        <v>18535</v>
      </c>
      <c r="W1867" s="43" t="e">
        <f t="array" ref="W1867">INDEX(Table6[#Data], MATCH(1, ISNUMBER(SEARCH(Transcripts[[#This Row],[RefSeq mRNA ID]], Table6['#name])), 0), 1)</f>
        <v>#N/A</v>
      </c>
      <c r="X1867" s="43"/>
      <c r="Y1867" s="43"/>
      <c r="Z1867" t="s">
        <v>8277</v>
      </c>
      <c r="AC1867" t="s">
        <v>8231</v>
      </c>
      <c r="AD1867" t="s">
        <v>27</v>
      </c>
      <c r="AE1867" t="s">
        <v>8277</v>
      </c>
    </row>
    <row r="1868" spans="8:31" hidden="1" x14ac:dyDescent="0.3">
      <c r="H1868" t="s">
        <v>4904</v>
      </c>
      <c r="I1868" t="s">
        <v>4905</v>
      </c>
      <c r="J1868" t="s">
        <v>4906</v>
      </c>
      <c r="L1868">
        <v>1661</v>
      </c>
      <c r="M1868" t="s">
        <v>27</v>
      </c>
      <c r="N1868" t="s">
        <v>4907</v>
      </c>
      <c r="P1868" t="s">
        <v>4908</v>
      </c>
      <c r="Q1868">
        <v>1377</v>
      </c>
      <c r="R1868" t="s">
        <v>96</v>
      </c>
      <c r="S1868" t="s">
        <v>96</v>
      </c>
      <c r="T1868" t="str">
        <f>IF(Transcripts[[#This Row],[List?]]="Y", Transcripts[[#This Row],[RefSeq mRNA ID]]&amp;IF(Transcripts[[#This Row],[Preferred?]]="Y", " (Preferred)", ""), "")</f>
        <v/>
      </c>
      <c r="V1868" s="43" t="s">
        <v>18536</v>
      </c>
      <c r="W1868" s="43" t="e">
        <f t="array" ref="W1868">INDEX(Table6[#Data], MATCH(1, ISNUMBER(SEARCH(Transcripts[[#This Row],[RefSeq mRNA ID]], Table6['#name])), 0), 1)</f>
        <v>#N/A</v>
      </c>
      <c r="X1868" s="43"/>
      <c r="Y1868" s="43"/>
      <c r="Z1868" t="s">
        <v>8272</v>
      </c>
      <c r="AA1868" t="s">
        <v>8273</v>
      </c>
      <c r="AB1868">
        <v>409</v>
      </c>
      <c r="AC1868" t="s">
        <v>8231</v>
      </c>
      <c r="AD1868" t="s">
        <v>27</v>
      </c>
      <c r="AE1868" t="s">
        <v>11160</v>
      </c>
    </row>
    <row r="1869" spans="8:31" hidden="1" x14ac:dyDescent="0.3">
      <c r="H1869" t="s">
        <v>4904</v>
      </c>
      <c r="I1869" t="s">
        <v>20263</v>
      </c>
      <c r="J1869" t="s">
        <v>20264</v>
      </c>
      <c r="K1869" t="s">
        <v>19584</v>
      </c>
      <c r="M1869" t="s">
        <v>27</v>
      </c>
      <c r="P1869" t="s">
        <v>20271</v>
      </c>
      <c r="R1869" t="s">
        <v>96</v>
      </c>
      <c r="S1869" t="s">
        <v>95</v>
      </c>
      <c r="T1869" t="str">
        <f>IF(Transcripts[[#This Row],[List?]]="Y", Transcripts[[#This Row],[RefSeq mRNA ID]]&amp;IF(Transcripts[[#This Row],[Preferred?]]="Y", " (Preferred)", ""), "")</f>
        <v>NM_001244585.1</v>
      </c>
      <c r="V1869" s="43"/>
      <c r="W1869" s="43" t="e">
        <f t="array" ref="W1869">INDEX(Table6[#Data], MATCH(1, ISNUMBER(SEARCH(Transcripts[[#This Row],[RefSeq mRNA ID]], Table6['#name])), 0), 1)</f>
        <v>#N/A</v>
      </c>
      <c r="X1869" s="43"/>
      <c r="Y1869" s="43"/>
      <c r="Z1869" t="s">
        <v>8283</v>
      </c>
      <c r="AC1869" t="s">
        <v>8231</v>
      </c>
      <c r="AD1869" t="s">
        <v>27</v>
      </c>
      <c r="AE1869" t="s">
        <v>8283</v>
      </c>
    </row>
    <row r="1870" spans="8:31" hidden="1" x14ac:dyDescent="0.3">
      <c r="H1870" t="s">
        <v>4904</v>
      </c>
      <c r="I1870" t="s">
        <v>20265</v>
      </c>
      <c r="J1870" t="s">
        <v>20266</v>
      </c>
      <c r="K1870" t="s">
        <v>19585</v>
      </c>
      <c r="M1870" t="s">
        <v>27</v>
      </c>
      <c r="P1870" t="s">
        <v>20270</v>
      </c>
      <c r="R1870" t="s">
        <v>96</v>
      </c>
      <c r="S1870" t="s">
        <v>95</v>
      </c>
      <c r="T1870" t="str">
        <f>IF(Transcripts[[#This Row],[List?]]="Y", Transcripts[[#This Row],[RefSeq mRNA ID]]&amp;IF(Transcripts[[#This Row],[Preferred?]]="Y", " (Preferred)", ""), "")</f>
        <v>NM_001270643.1</v>
      </c>
      <c r="V1870" s="43"/>
      <c r="W1870" s="43" t="e">
        <f t="array" ref="W1870">INDEX(Table6[#Data], MATCH(1, ISNUMBER(SEARCH(Transcripts[[#This Row],[RefSeq mRNA ID]], Table6['#name])), 0), 1)</f>
        <v>#N/A</v>
      </c>
      <c r="X1870" s="43"/>
      <c r="Y1870" s="43"/>
      <c r="Z1870" t="s">
        <v>8232</v>
      </c>
      <c r="AC1870" t="s">
        <v>8231</v>
      </c>
      <c r="AD1870" t="s">
        <v>27</v>
      </c>
      <c r="AE1870" t="s">
        <v>8232</v>
      </c>
    </row>
    <row r="1871" spans="8:31" hidden="1" x14ac:dyDescent="0.3">
      <c r="H1871" t="s">
        <v>4904</v>
      </c>
      <c r="I1871" t="s">
        <v>20267</v>
      </c>
      <c r="J1871" t="s">
        <v>20268</v>
      </c>
      <c r="K1871" t="s">
        <v>19586</v>
      </c>
      <c r="M1871" t="s">
        <v>27</v>
      </c>
      <c r="P1871" t="s">
        <v>20269</v>
      </c>
      <c r="R1871" t="s">
        <v>95</v>
      </c>
      <c r="S1871" t="s">
        <v>95</v>
      </c>
      <c r="T1871" t="str">
        <f>IF(Transcripts[[#This Row],[List?]]="Y", Transcripts[[#This Row],[RefSeq mRNA ID]]&amp;IF(Transcripts[[#This Row],[Preferred?]]="Y", " (Preferred)", ""), "")</f>
        <v>NM_016019.4 (Preferred)</v>
      </c>
      <c r="V1871" s="43"/>
      <c r="W1871" s="43" t="e">
        <f t="array" ref="W1871">INDEX(Table6[#Data], MATCH(1, ISNUMBER(SEARCH(Transcripts[[#This Row],[RefSeq mRNA ID]], Table6['#name])), 0), 1)</f>
        <v>#N/A</v>
      </c>
      <c r="X1871" s="43"/>
      <c r="Y1871" s="43"/>
      <c r="Z1871" t="s">
        <v>8269</v>
      </c>
      <c r="AA1871" t="s">
        <v>8270</v>
      </c>
      <c r="AB1871">
        <v>340</v>
      </c>
      <c r="AC1871" t="s">
        <v>8231</v>
      </c>
      <c r="AD1871" t="s">
        <v>27</v>
      </c>
      <c r="AE1871" t="s">
        <v>11161</v>
      </c>
    </row>
    <row r="1872" spans="8:31" hidden="1" x14ac:dyDescent="0.3">
      <c r="H1872" t="s">
        <v>4909</v>
      </c>
      <c r="I1872" t="s">
        <v>4910</v>
      </c>
      <c r="J1872" t="s">
        <v>4911</v>
      </c>
      <c r="K1872" t="s">
        <v>19587</v>
      </c>
      <c r="L1872">
        <v>3410</v>
      </c>
      <c r="M1872" t="s">
        <v>27</v>
      </c>
      <c r="N1872" t="s">
        <v>4912</v>
      </c>
      <c r="P1872" t="s">
        <v>4913</v>
      </c>
      <c r="Q1872">
        <v>1182</v>
      </c>
      <c r="R1872" t="s">
        <v>95</v>
      </c>
      <c r="S1872" t="s">
        <v>95</v>
      </c>
      <c r="T1872" t="str">
        <f>IF(Transcripts[[#This Row],[List?]]="Y", Transcripts[[#This Row],[RefSeq mRNA ID]]&amp;IF(Transcripts[[#This Row],[Preferred?]]="Y", " (Preferred)", ""), "")</f>
        <v>NM_002755.3 (Preferred)</v>
      </c>
      <c r="V1872" s="43" t="s">
        <v>18537</v>
      </c>
      <c r="W1872" s="43" t="e">
        <f t="array" ref="W1872">INDEX(Table6[#Data], MATCH(1, ISNUMBER(SEARCH(Transcripts[[#This Row],[RefSeq mRNA ID]], Table6['#name])), 0), 1)</f>
        <v>#N/A</v>
      </c>
      <c r="X1872" s="43"/>
      <c r="Y1872" s="43"/>
      <c r="Z1872" t="s">
        <v>8234</v>
      </c>
      <c r="AC1872" t="s">
        <v>8231</v>
      </c>
      <c r="AD1872" t="s">
        <v>27</v>
      </c>
      <c r="AE1872" t="s">
        <v>8234</v>
      </c>
    </row>
    <row r="1873" spans="8:31" hidden="1" x14ac:dyDescent="0.3">
      <c r="H1873" t="s">
        <v>4909</v>
      </c>
      <c r="I1873" t="s">
        <v>4914</v>
      </c>
      <c r="J1873" t="s">
        <v>4915</v>
      </c>
      <c r="L1873">
        <v>1432</v>
      </c>
      <c r="M1873" t="s">
        <v>27</v>
      </c>
      <c r="N1873" t="s">
        <v>4916</v>
      </c>
      <c r="Q1873">
        <v>654</v>
      </c>
      <c r="R1873" t="s">
        <v>96</v>
      </c>
      <c r="S1873" t="s">
        <v>96</v>
      </c>
      <c r="T1873" t="str">
        <f>IF(Transcripts[[#This Row],[List?]]="Y", Transcripts[[#This Row],[RefSeq mRNA ID]]&amp;IF(Transcripts[[#This Row],[Preferred?]]="Y", " (Preferred)", ""), "")</f>
        <v/>
      </c>
      <c r="V1873" s="43" t="s">
        <v>18537</v>
      </c>
      <c r="W1873" s="43" t="e">
        <f t="array" ref="W1873">INDEX(Table6[#Data], MATCH(1, ISNUMBER(SEARCH(Transcripts[[#This Row],[RefSeq mRNA ID]], Table6['#name])), 0), 1)</f>
        <v>#N/A</v>
      </c>
      <c r="X1873" s="43"/>
      <c r="Y1873" s="43"/>
      <c r="Z1873" t="s">
        <v>8238</v>
      </c>
      <c r="AA1873" t="s">
        <v>8239</v>
      </c>
      <c r="AB1873">
        <v>5040</v>
      </c>
      <c r="AC1873" t="s">
        <v>8231</v>
      </c>
      <c r="AD1873" t="s">
        <v>27</v>
      </c>
      <c r="AE1873" t="s">
        <v>11162</v>
      </c>
    </row>
    <row r="1874" spans="8:31" hidden="1" x14ac:dyDescent="0.3">
      <c r="H1874" t="s">
        <v>4909</v>
      </c>
      <c r="I1874" t="s">
        <v>4917</v>
      </c>
      <c r="L1874">
        <v>1338</v>
      </c>
      <c r="M1874" t="s">
        <v>210</v>
      </c>
      <c r="N1874" t="s">
        <v>4918</v>
      </c>
      <c r="P1874" t="s">
        <v>98</v>
      </c>
      <c r="Q1874">
        <v>0</v>
      </c>
      <c r="R1874" t="s">
        <v>96</v>
      </c>
      <c r="S1874" t="s">
        <v>96</v>
      </c>
      <c r="T1874" t="str">
        <f>IF(Transcripts[[#This Row],[List?]]="Y", Transcripts[[#This Row],[RefSeq mRNA ID]]&amp;IF(Transcripts[[#This Row],[Preferred?]]="Y", " (Preferred)", ""), "")</f>
        <v/>
      </c>
      <c r="V1874" s="43" t="s">
        <v>18537</v>
      </c>
      <c r="W1874" s="43" t="e">
        <f t="array" ref="W1874">INDEX(Table6[#Data], MATCH(1, ISNUMBER(SEARCH(Transcripts[[#This Row],[RefSeq mRNA ID]], Table6['#name])), 0), 1)</f>
        <v>#N/A</v>
      </c>
      <c r="X1874" s="43"/>
      <c r="Y1874" s="43"/>
      <c r="Z1874" t="s">
        <v>8248</v>
      </c>
      <c r="AA1874" t="s">
        <v>8249</v>
      </c>
      <c r="AB1874">
        <v>4854</v>
      </c>
      <c r="AC1874" t="s">
        <v>8231</v>
      </c>
      <c r="AD1874" t="s">
        <v>27</v>
      </c>
      <c r="AE1874" t="s">
        <v>11163</v>
      </c>
    </row>
    <row r="1875" spans="8:31" hidden="1" x14ac:dyDescent="0.3">
      <c r="H1875" t="s">
        <v>4919</v>
      </c>
      <c r="I1875" t="s">
        <v>4930</v>
      </c>
      <c r="J1875" t="s">
        <v>4931</v>
      </c>
      <c r="K1875" t="s">
        <v>19588</v>
      </c>
      <c r="L1875">
        <v>1734</v>
      </c>
      <c r="M1875" t="s">
        <v>27</v>
      </c>
      <c r="N1875" t="s">
        <v>4932</v>
      </c>
      <c r="P1875" t="s">
        <v>4933</v>
      </c>
      <c r="Q1875">
        <v>1203</v>
      </c>
      <c r="R1875" t="s">
        <v>95</v>
      </c>
      <c r="S1875" t="s">
        <v>95</v>
      </c>
      <c r="T1875" t="str">
        <f>IF(Transcripts[[#This Row],[List?]]="Y", Transcripts[[#This Row],[RefSeq mRNA ID]]&amp;IF(Transcripts[[#This Row],[Preferred?]]="Y", " (Preferred)", ""), "")</f>
        <v>NM_030662.3 (Preferred)</v>
      </c>
      <c r="V1875" s="43" t="s">
        <v>18538</v>
      </c>
      <c r="W1875" s="43" t="e">
        <f t="array" ref="W1875">INDEX(Table6[#Data], MATCH(1, ISNUMBER(SEARCH(Transcripts[[#This Row],[RefSeq mRNA ID]], Table6['#name])), 0), 1)</f>
        <v>#N/A</v>
      </c>
      <c r="X1875" s="43"/>
      <c r="Y1875" s="43"/>
      <c r="Z1875" t="s">
        <v>8252</v>
      </c>
      <c r="AA1875" t="s">
        <v>8253</v>
      </c>
      <c r="AB1875">
        <v>4851</v>
      </c>
      <c r="AC1875" t="s">
        <v>8231</v>
      </c>
      <c r="AD1875" t="s">
        <v>27</v>
      </c>
      <c r="AE1875" t="s">
        <v>11164</v>
      </c>
    </row>
    <row r="1876" spans="8:31" hidden="1" x14ac:dyDescent="0.3">
      <c r="H1876" t="s">
        <v>4919</v>
      </c>
      <c r="I1876" t="s">
        <v>4934</v>
      </c>
      <c r="J1876" t="s">
        <v>4935</v>
      </c>
      <c r="L1876">
        <v>1471</v>
      </c>
      <c r="M1876" t="s">
        <v>27</v>
      </c>
      <c r="N1876" t="s">
        <v>4936</v>
      </c>
      <c r="Q1876">
        <v>912</v>
      </c>
      <c r="R1876" t="s">
        <v>96</v>
      </c>
      <c r="S1876" t="s">
        <v>96</v>
      </c>
      <c r="T1876" t="str">
        <f>IF(Transcripts[[#This Row],[List?]]="Y", Transcripts[[#This Row],[RefSeq mRNA ID]]&amp;IF(Transcripts[[#This Row],[Preferred?]]="Y", " (Preferred)", ""), "")</f>
        <v/>
      </c>
      <c r="V1876" s="43" t="s">
        <v>18538</v>
      </c>
      <c r="W1876" s="43" t="e">
        <f t="array" ref="W1876">INDEX(Table6[#Data], MATCH(1, ISNUMBER(SEARCH(Transcripts[[#This Row],[RefSeq mRNA ID]], Table6['#name])), 0), 1)</f>
        <v>#N/A</v>
      </c>
      <c r="X1876" s="43"/>
      <c r="Y1876" s="43"/>
      <c r="Z1876" t="s">
        <v>1625</v>
      </c>
      <c r="AA1876" t="s">
        <v>1626</v>
      </c>
      <c r="AB1876">
        <v>7329</v>
      </c>
      <c r="AC1876" t="s">
        <v>144</v>
      </c>
      <c r="AD1876" t="s">
        <v>27</v>
      </c>
      <c r="AE1876" t="s">
        <v>11165</v>
      </c>
    </row>
    <row r="1877" spans="8:31" hidden="1" x14ac:dyDescent="0.3">
      <c r="H1877" t="s">
        <v>4919</v>
      </c>
      <c r="I1877" t="s">
        <v>4937</v>
      </c>
      <c r="J1877" t="s">
        <v>4938</v>
      </c>
      <c r="L1877">
        <v>314</v>
      </c>
      <c r="M1877" t="s">
        <v>27</v>
      </c>
      <c r="N1877" t="s">
        <v>4939</v>
      </c>
      <c r="Q1877">
        <v>313</v>
      </c>
      <c r="R1877" t="s">
        <v>96</v>
      </c>
      <c r="S1877" t="s">
        <v>96</v>
      </c>
      <c r="T1877" t="str">
        <f>IF(Transcripts[[#This Row],[List?]]="Y", Transcripts[[#This Row],[RefSeq mRNA ID]]&amp;IF(Transcripts[[#This Row],[Preferred?]]="Y", " (Preferred)", ""), "")</f>
        <v/>
      </c>
      <c r="V1877" s="43" t="s">
        <v>18538</v>
      </c>
      <c r="W1877" s="43" t="e">
        <f t="array" ref="W1877">INDEX(Table6[#Data], MATCH(1, ISNUMBER(SEARCH(Transcripts[[#This Row],[RefSeq mRNA ID]], Table6['#name])), 0), 1)</f>
        <v>#N/A</v>
      </c>
      <c r="X1877" s="43"/>
      <c r="Y1877" s="43"/>
      <c r="Z1877" t="s">
        <v>1629</v>
      </c>
      <c r="AA1877" t="s">
        <v>1630</v>
      </c>
      <c r="AB1877">
        <v>7215</v>
      </c>
      <c r="AC1877" t="s">
        <v>144</v>
      </c>
      <c r="AD1877" t="s">
        <v>27</v>
      </c>
      <c r="AE1877" t="s">
        <v>11166</v>
      </c>
    </row>
    <row r="1878" spans="8:31" hidden="1" x14ac:dyDescent="0.3">
      <c r="H1878" t="s">
        <v>4919</v>
      </c>
      <c r="I1878" t="s">
        <v>4920</v>
      </c>
      <c r="L1878">
        <v>923</v>
      </c>
      <c r="M1878" t="s">
        <v>193</v>
      </c>
      <c r="N1878" t="s">
        <v>4921</v>
      </c>
      <c r="Q1878">
        <v>0</v>
      </c>
      <c r="R1878" t="s">
        <v>96</v>
      </c>
      <c r="S1878" t="s">
        <v>96</v>
      </c>
      <c r="T1878" t="str">
        <f>IF(Transcripts[[#This Row],[List?]]="Y", Transcripts[[#This Row],[RefSeq mRNA ID]]&amp;IF(Transcripts[[#This Row],[Preferred?]]="Y", " (Preferred)", ""), "")</f>
        <v/>
      </c>
      <c r="V1878" s="43" t="s">
        <v>18538</v>
      </c>
      <c r="W1878" s="43" t="e">
        <f t="array" ref="W1878">INDEX(Table6[#Data], MATCH(1, ISNUMBER(SEARCH(Transcripts[[#This Row],[RefSeq mRNA ID]], Table6['#name])), 0), 1)</f>
        <v>#N/A</v>
      </c>
      <c r="X1878" s="43"/>
      <c r="Y1878" s="43"/>
      <c r="Z1878" t="s">
        <v>1651</v>
      </c>
      <c r="AC1878" t="s">
        <v>144</v>
      </c>
      <c r="AD1878" t="s">
        <v>27</v>
      </c>
      <c r="AE1878" t="s">
        <v>1651</v>
      </c>
    </row>
    <row r="1879" spans="8:31" hidden="1" x14ac:dyDescent="0.3">
      <c r="H1879" t="s">
        <v>4919</v>
      </c>
      <c r="I1879" t="s">
        <v>4922</v>
      </c>
      <c r="L1879">
        <v>872</v>
      </c>
      <c r="M1879" t="s">
        <v>193</v>
      </c>
      <c r="N1879" t="s">
        <v>4923</v>
      </c>
      <c r="Q1879">
        <v>0</v>
      </c>
      <c r="R1879" t="s">
        <v>96</v>
      </c>
      <c r="S1879" t="s">
        <v>96</v>
      </c>
      <c r="T1879" t="str">
        <f>IF(Transcripts[[#This Row],[List?]]="Y", Transcripts[[#This Row],[RefSeq mRNA ID]]&amp;IF(Transcripts[[#This Row],[Preferred?]]="Y", " (Preferred)", ""), "")</f>
        <v/>
      </c>
      <c r="V1879" s="43" t="s">
        <v>18538</v>
      </c>
      <c r="W1879" s="43" t="e">
        <f t="array" ref="W1879">INDEX(Table6[#Data], MATCH(1, ISNUMBER(SEARCH(Transcripts[[#This Row],[RefSeq mRNA ID]], Table6['#name])), 0), 1)</f>
        <v>#N/A</v>
      </c>
      <c r="X1879" s="43"/>
      <c r="Y1879" s="43"/>
      <c r="Z1879" t="s">
        <v>1645</v>
      </c>
      <c r="AC1879" t="s">
        <v>144</v>
      </c>
      <c r="AD1879" t="s">
        <v>27</v>
      </c>
      <c r="AE1879" t="s">
        <v>1645</v>
      </c>
    </row>
    <row r="1880" spans="8:31" hidden="1" x14ac:dyDescent="0.3">
      <c r="H1880" t="s">
        <v>4919</v>
      </c>
      <c r="I1880" t="s">
        <v>4924</v>
      </c>
      <c r="L1880">
        <v>861</v>
      </c>
      <c r="M1880" t="s">
        <v>193</v>
      </c>
      <c r="N1880" t="s">
        <v>4925</v>
      </c>
      <c r="Q1880">
        <v>0</v>
      </c>
      <c r="R1880" t="s">
        <v>96</v>
      </c>
      <c r="S1880" t="s">
        <v>96</v>
      </c>
      <c r="T1880" t="str">
        <f>IF(Transcripts[[#This Row],[List?]]="Y", Transcripts[[#This Row],[RefSeq mRNA ID]]&amp;IF(Transcripts[[#This Row],[Preferred?]]="Y", " (Preferred)", ""), "")</f>
        <v/>
      </c>
      <c r="V1880" s="43" t="s">
        <v>18538</v>
      </c>
      <c r="W1880" s="43" t="e">
        <f t="array" ref="W1880">INDEX(Table6[#Data], MATCH(1, ISNUMBER(SEARCH(Transcripts[[#This Row],[RefSeq mRNA ID]], Table6['#name])), 0), 1)</f>
        <v>#N/A</v>
      </c>
      <c r="X1880" s="43"/>
      <c r="Y1880" s="43"/>
      <c r="Z1880" t="s">
        <v>1653</v>
      </c>
      <c r="AC1880" t="s">
        <v>144</v>
      </c>
      <c r="AD1880" t="s">
        <v>27</v>
      </c>
      <c r="AE1880" t="s">
        <v>1653</v>
      </c>
    </row>
    <row r="1881" spans="8:31" hidden="1" x14ac:dyDescent="0.3">
      <c r="H1881" t="s">
        <v>4919</v>
      </c>
      <c r="I1881" t="s">
        <v>4926</v>
      </c>
      <c r="L1881">
        <v>552</v>
      </c>
      <c r="M1881" t="s">
        <v>193</v>
      </c>
      <c r="N1881" t="s">
        <v>4927</v>
      </c>
      <c r="Q1881">
        <v>0</v>
      </c>
      <c r="R1881" t="s">
        <v>96</v>
      </c>
      <c r="S1881" t="s">
        <v>96</v>
      </c>
      <c r="T1881" t="str">
        <f>IF(Transcripts[[#This Row],[List?]]="Y", Transcripts[[#This Row],[RefSeq mRNA ID]]&amp;IF(Transcripts[[#This Row],[Preferred?]]="Y", " (Preferred)", ""), "")</f>
        <v/>
      </c>
      <c r="V1881" s="43" t="s">
        <v>18538</v>
      </c>
      <c r="W1881" s="43" t="e">
        <f t="array" ref="W1881">INDEX(Table6[#Data], MATCH(1, ISNUMBER(SEARCH(Transcripts[[#This Row],[RefSeq mRNA ID]], Table6['#name])), 0), 1)</f>
        <v>#N/A</v>
      </c>
      <c r="X1881" s="43"/>
      <c r="Y1881" s="43"/>
      <c r="Z1881" t="s">
        <v>1639</v>
      </c>
      <c r="AA1881" t="s">
        <v>1640</v>
      </c>
      <c r="AB1881">
        <v>588</v>
      </c>
      <c r="AC1881" t="s">
        <v>144</v>
      </c>
      <c r="AD1881" t="s">
        <v>27</v>
      </c>
      <c r="AE1881" t="s">
        <v>11167</v>
      </c>
    </row>
    <row r="1882" spans="8:31" hidden="1" x14ac:dyDescent="0.3">
      <c r="H1882" t="s">
        <v>4919</v>
      </c>
      <c r="I1882" t="s">
        <v>4928</v>
      </c>
      <c r="L1882">
        <v>431</v>
      </c>
      <c r="M1882" t="s">
        <v>193</v>
      </c>
      <c r="N1882" t="s">
        <v>4929</v>
      </c>
      <c r="Q1882">
        <v>0</v>
      </c>
      <c r="R1882" t="s">
        <v>96</v>
      </c>
      <c r="S1882" t="s">
        <v>96</v>
      </c>
      <c r="T1882" t="str">
        <f>IF(Transcripts[[#This Row],[List?]]="Y", Transcripts[[#This Row],[RefSeq mRNA ID]]&amp;IF(Transcripts[[#This Row],[Preferred?]]="Y", " (Preferred)", ""), "")</f>
        <v/>
      </c>
      <c r="V1882" s="43" t="s">
        <v>18538</v>
      </c>
      <c r="W1882" s="43" t="e">
        <f t="array" ref="W1882">INDEX(Table6[#Data], MATCH(1, ISNUMBER(SEARCH(Transcripts[[#This Row],[RefSeq mRNA ID]], Table6['#name])), 0), 1)</f>
        <v>#N/A</v>
      </c>
      <c r="X1882" s="43"/>
      <c r="Y1882" s="43"/>
      <c r="Z1882" t="s">
        <v>1633</v>
      </c>
      <c r="AA1882" t="s">
        <v>1634</v>
      </c>
      <c r="AB1882">
        <v>864</v>
      </c>
      <c r="AC1882" t="s">
        <v>144</v>
      </c>
      <c r="AD1882" t="s">
        <v>27</v>
      </c>
      <c r="AE1882" t="s">
        <v>11168</v>
      </c>
    </row>
    <row r="1883" spans="8:31" hidden="1" x14ac:dyDescent="0.3">
      <c r="H1883" t="s">
        <v>4919</v>
      </c>
      <c r="I1883" t="s">
        <v>4940</v>
      </c>
      <c r="L1883">
        <v>2926</v>
      </c>
      <c r="M1883" t="s">
        <v>210</v>
      </c>
      <c r="N1883" t="s">
        <v>4941</v>
      </c>
      <c r="Q1883">
        <v>0</v>
      </c>
      <c r="R1883" t="s">
        <v>96</v>
      </c>
      <c r="S1883" t="s">
        <v>96</v>
      </c>
      <c r="T1883" t="str">
        <f>IF(Transcripts[[#This Row],[List?]]="Y", Transcripts[[#This Row],[RefSeq mRNA ID]]&amp;IF(Transcripts[[#This Row],[Preferred?]]="Y", " (Preferred)", ""), "")</f>
        <v/>
      </c>
      <c r="V1883" s="43" t="s">
        <v>18538</v>
      </c>
      <c r="W1883" s="43" t="e">
        <f t="array" ref="W1883">INDEX(Table6[#Data], MATCH(1, ISNUMBER(SEARCH(Transcripts[[#This Row],[RefSeq mRNA ID]], Table6['#name])), 0), 1)</f>
        <v>#N/A</v>
      </c>
      <c r="X1883" s="43"/>
      <c r="Y1883" s="43"/>
      <c r="Z1883" t="s">
        <v>1649</v>
      </c>
      <c r="AC1883" t="s">
        <v>144</v>
      </c>
      <c r="AD1883" t="s">
        <v>27</v>
      </c>
      <c r="AE1883" t="s">
        <v>1649</v>
      </c>
    </row>
    <row r="1884" spans="8:31" hidden="1" x14ac:dyDescent="0.3">
      <c r="H1884" t="s">
        <v>4919</v>
      </c>
      <c r="I1884" t="s">
        <v>4942</v>
      </c>
      <c r="L1884">
        <v>1778</v>
      </c>
      <c r="M1884" t="s">
        <v>210</v>
      </c>
      <c r="N1884" t="s">
        <v>4943</v>
      </c>
      <c r="Q1884">
        <v>0</v>
      </c>
      <c r="R1884" t="s">
        <v>96</v>
      </c>
      <c r="S1884" t="s">
        <v>96</v>
      </c>
      <c r="T1884" t="str">
        <f>IF(Transcripts[[#This Row],[List?]]="Y", Transcripts[[#This Row],[RefSeq mRNA ID]]&amp;IF(Transcripts[[#This Row],[Preferred?]]="Y", " (Preferred)", ""), "")</f>
        <v/>
      </c>
      <c r="V1884" s="43" t="s">
        <v>18538</v>
      </c>
      <c r="W1884" s="43" t="e">
        <f t="array" ref="W1884">INDEX(Table6[#Data], MATCH(1, ISNUMBER(SEARCH(Transcripts[[#This Row],[RefSeq mRNA ID]], Table6['#name])), 0), 1)</f>
        <v>#N/A</v>
      </c>
      <c r="X1884" s="43"/>
      <c r="Y1884" s="43"/>
      <c r="Z1884" t="s">
        <v>1647</v>
      </c>
      <c r="AC1884" t="s">
        <v>144</v>
      </c>
      <c r="AD1884" t="s">
        <v>27</v>
      </c>
      <c r="AE1884" t="s">
        <v>1647</v>
      </c>
    </row>
    <row r="1885" spans="8:31" hidden="1" x14ac:dyDescent="0.3">
      <c r="H1885" t="s">
        <v>4919</v>
      </c>
      <c r="I1885" t="s">
        <v>4944</v>
      </c>
      <c r="L1885">
        <v>866</v>
      </c>
      <c r="M1885" t="s">
        <v>210</v>
      </c>
      <c r="N1885" t="s">
        <v>4945</v>
      </c>
      <c r="Q1885">
        <v>0</v>
      </c>
      <c r="R1885" t="s">
        <v>96</v>
      </c>
      <c r="S1885" t="s">
        <v>96</v>
      </c>
      <c r="T1885" t="str">
        <f>IF(Transcripts[[#This Row],[List?]]="Y", Transcripts[[#This Row],[RefSeq mRNA ID]]&amp;IF(Transcripts[[#This Row],[Preferred?]]="Y", " (Preferred)", ""), "")</f>
        <v/>
      </c>
      <c r="V1885" s="43" t="s">
        <v>18538</v>
      </c>
      <c r="W1885" s="43" t="e">
        <f t="array" ref="W1885">INDEX(Table6[#Data], MATCH(1, ISNUMBER(SEARCH(Transcripts[[#This Row],[RefSeq mRNA ID]], Table6['#name])), 0), 1)</f>
        <v>#N/A</v>
      </c>
      <c r="X1885" s="43"/>
      <c r="Y1885" s="43"/>
      <c r="Z1885" t="s">
        <v>1642</v>
      </c>
      <c r="AA1885" t="s">
        <v>1643</v>
      </c>
      <c r="AB1885">
        <v>545</v>
      </c>
      <c r="AC1885" t="s">
        <v>144</v>
      </c>
      <c r="AD1885" t="s">
        <v>27</v>
      </c>
      <c r="AE1885" t="s">
        <v>11169</v>
      </c>
    </row>
    <row r="1886" spans="8:31" hidden="1" x14ac:dyDescent="0.3">
      <c r="H1886" t="s">
        <v>4946</v>
      </c>
      <c r="I1886" t="s">
        <v>4974</v>
      </c>
      <c r="J1886" t="s">
        <v>4975</v>
      </c>
      <c r="K1886" t="s">
        <v>19589</v>
      </c>
      <c r="L1886">
        <v>3856</v>
      </c>
      <c r="M1886" t="s">
        <v>27</v>
      </c>
      <c r="N1886" t="s">
        <v>4976</v>
      </c>
      <c r="P1886" t="s">
        <v>4977</v>
      </c>
      <c r="Q1886">
        <v>1233</v>
      </c>
      <c r="R1886" t="s">
        <v>95</v>
      </c>
      <c r="S1886" t="s">
        <v>95</v>
      </c>
      <c r="T1886" t="str">
        <f>IF(Transcripts[[#This Row],[List?]]="Y", Transcripts[[#This Row],[RefSeq mRNA ID]]&amp;IF(Transcripts[[#This Row],[Preferred?]]="Y", " (Preferred)", ""), "")</f>
        <v>NM_001281435.1 (Preferred)</v>
      </c>
      <c r="V1886" s="43" t="s">
        <v>18539</v>
      </c>
      <c r="W1886" s="43" t="e">
        <f t="array" ref="W1886">INDEX(Table6[#Data], MATCH(1, ISNUMBER(SEARCH(Transcripts[[#This Row],[RefSeq mRNA ID]], Table6['#name])), 0), 1)</f>
        <v>#N/A</v>
      </c>
      <c r="X1886" s="43"/>
      <c r="Y1886" s="43"/>
      <c r="Z1886" t="s">
        <v>1636</v>
      </c>
      <c r="AA1886" t="s">
        <v>1637</v>
      </c>
      <c r="AB1886">
        <v>764</v>
      </c>
      <c r="AC1886" t="s">
        <v>144</v>
      </c>
      <c r="AD1886" t="s">
        <v>27</v>
      </c>
      <c r="AE1886" t="s">
        <v>11170</v>
      </c>
    </row>
    <row r="1887" spans="8:31" hidden="1" x14ac:dyDescent="0.3">
      <c r="H1887" t="s">
        <v>4946</v>
      </c>
      <c r="I1887" t="s">
        <v>4978</v>
      </c>
      <c r="J1887" t="s">
        <v>4979</v>
      </c>
      <c r="K1887" t="s">
        <v>20410</v>
      </c>
      <c r="L1887">
        <v>3826</v>
      </c>
      <c r="M1887" t="s">
        <v>27</v>
      </c>
      <c r="N1887" t="s">
        <v>4980</v>
      </c>
      <c r="P1887" t="s">
        <v>4981</v>
      </c>
      <c r="Q1887">
        <v>1200</v>
      </c>
      <c r="R1887" t="s">
        <v>96</v>
      </c>
      <c r="S1887" t="s">
        <v>95</v>
      </c>
      <c r="T1887" t="str">
        <f>IF(Transcripts[[#This Row],[List?]]="Y", Transcripts[[#This Row],[RefSeq mRNA ID]]&amp;IF(Transcripts[[#This Row],[Preferred?]]="Y", " (Preferred)", ""), "")</f>
        <v>NM_003010.4</v>
      </c>
      <c r="V1887" s="43" t="s">
        <v>18539</v>
      </c>
      <c r="W1887" s="43" t="e">
        <f t="array" ref="W1887">INDEX(Table6[#Data], MATCH(1, ISNUMBER(SEARCH(Transcripts[[#This Row],[RefSeq mRNA ID]], Table6['#name])), 0), 1)</f>
        <v>#N/A</v>
      </c>
      <c r="X1887" s="43"/>
      <c r="Y1887" s="43"/>
      <c r="Z1887" t="s">
        <v>1655</v>
      </c>
      <c r="AC1887" t="s">
        <v>144</v>
      </c>
      <c r="AD1887" t="s">
        <v>27</v>
      </c>
      <c r="AE1887" t="s">
        <v>1655</v>
      </c>
    </row>
    <row r="1888" spans="8:31" hidden="1" x14ac:dyDescent="0.3">
      <c r="H1888" t="s">
        <v>4946</v>
      </c>
      <c r="I1888" t="s">
        <v>4950</v>
      </c>
      <c r="J1888" t="s">
        <v>4951</v>
      </c>
      <c r="L1888">
        <v>1064</v>
      </c>
      <c r="M1888" t="s">
        <v>187</v>
      </c>
      <c r="N1888" t="s">
        <v>4952</v>
      </c>
      <c r="Q1888">
        <v>279</v>
      </c>
      <c r="R1888" t="s">
        <v>96</v>
      </c>
      <c r="S1888" t="s">
        <v>96</v>
      </c>
      <c r="T1888" t="str">
        <f>IF(Transcripts[[#This Row],[List?]]="Y", Transcripts[[#This Row],[RefSeq mRNA ID]]&amp;IF(Transcripts[[#This Row],[Preferred?]]="Y", " (Preferred)", ""), "")</f>
        <v/>
      </c>
      <c r="V1888" s="43" t="s">
        <v>18539</v>
      </c>
      <c r="W1888" s="43" t="e">
        <f t="array" ref="W1888">INDEX(Table6[#Data], MATCH(1, ISNUMBER(SEARCH(Transcripts[[#This Row],[RefSeq mRNA ID]], Table6['#name])), 0), 1)</f>
        <v>#N/A</v>
      </c>
      <c r="X1888" s="43"/>
      <c r="Y1888" s="43"/>
      <c r="Z1888" t="s">
        <v>3715</v>
      </c>
      <c r="AA1888" t="s">
        <v>3716</v>
      </c>
      <c r="AB1888">
        <v>1242</v>
      </c>
      <c r="AC1888" t="s">
        <v>3714</v>
      </c>
      <c r="AD1888" t="s">
        <v>27</v>
      </c>
      <c r="AE1888" t="s">
        <v>11171</v>
      </c>
    </row>
    <row r="1889" spans="8:31" hidden="1" x14ac:dyDescent="0.3">
      <c r="H1889" t="s">
        <v>4946</v>
      </c>
      <c r="I1889" t="s">
        <v>4956</v>
      </c>
      <c r="J1889" t="s">
        <v>4957</v>
      </c>
      <c r="L1889">
        <v>961</v>
      </c>
      <c r="M1889" t="s">
        <v>187</v>
      </c>
      <c r="N1889" t="s">
        <v>4958</v>
      </c>
      <c r="Q1889">
        <v>138</v>
      </c>
      <c r="R1889" t="s">
        <v>96</v>
      </c>
      <c r="S1889" t="s">
        <v>96</v>
      </c>
      <c r="T1889" t="str">
        <f>IF(Transcripts[[#This Row],[List?]]="Y", Transcripts[[#This Row],[RefSeq mRNA ID]]&amp;IF(Transcripts[[#This Row],[Preferred?]]="Y", " (Preferred)", ""), "")</f>
        <v/>
      </c>
      <c r="V1889" s="43" t="s">
        <v>18539</v>
      </c>
      <c r="W1889" s="43" t="e">
        <f t="array" ref="W1889">INDEX(Table6[#Data], MATCH(1, ISNUMBER(SEARCH(Transcripts[[#This Row],[RefSeq mRNA ID]], Table6['#name])), 0), 1)</f>
        <v>#N/A</v>
      </c>
      <c r="X1889" s="43"/>
      <c r="Y1889" s="43"/>
      <c r="Z1889" t="s">
        <v>3721</v>
      </c>
      <c r="AA1889" t="s">
        <v>3722</v>
      </c>
      <c r="AB1889">
        <v>1005</v>
      </c>
      <c r="AC1889" t="s">
        <v>3714</v>
      </c>
      <c r="AD1889" t="s">
        <v>27</v>
      </c>
      <c r="AE1889" t="s">
        <v>11172</v>
      </c>
    </row>
    <row r="1890" spans="8:31" hidden="1" x14ac:dyDescent="0.3">
      <c r="H1890" t="s">
        <v>4946</v>
      </c>
      <c r="I1890" t="s">
        <v>4965</v>
      </c>
      <c r="J1890" t="s">
        <v>4966</v>
      </c>
      <c r="L1890">
        <v>551</v>
      </c>
      <c r="M1890" t="s">
        <v>187</v>
      </c>
      <c r="N1890" t="s">
        <v>4967</v>
      </c>
      <c r="Q1890">
        <v>138</v>
      </c>
      <c r="R1890" t="s">
        <v>96</v>
      </c>
      <c r="S1890" t="s">
        <v>96</v>
      </c>
      <c r="T1890" t="str">
        <f>IF(Transcripts[[#This Row],[List?]]="Y", Transcripts[[#This Row],[RefSeq mRNA ID]]&amp;IF(Transcripts[[#This Row],[Preferred?]]="Y", " (Preferred)", ""), "")</f>
        <v/>
      </c>
      <c r="V1890" s="43" t="s">
        <v>18539</v>
      </c>
      <c r="W1890" s="43" t="e">
        <f t="array" ref="W1890">INDEX(Table6[#Data], MATCH(1, ISNUMBER(SEARCH(Transcripts[[#This Row],[RefSeq mRNA ID]], Table6['#name])), 0), 1)</f>
        <v>#N/A</v>
      </c>
      <c r="X1890" s="43"/>
      <c r="Y1890" s="43"/>
      <c r="Z1890" t="s">
        <v>989</v>
      </c>
      <c r="AA1890" t="s">
        <v>990</v>
      </c>
      <c r="AB1890">
        <v>1980</v>
      </c>
      <c r="AC1890" t="s">
        <v>976</v>
      </c>
      <c r="AD1890" t="s">
        <v>27</v>
      </c>
      <c r="AE1890" t="s">
        <v>11173</v>
      </c>
    </row>
    <row r="1891" spans="8:31" hidden="1" x14ac:dyDescent="0.3">
      <c r="H1891" t="s">
        <v>4946</v>
      </c>
      <c r="I1891" t="s">
        <v>4947</v>
      </c>
      <c r="J1891" t="s">
        <v>4948</v>
      </c>
      <c r="L1891">
        <v>1136</v>
      </c>
      <c r="M1891" t="s">
        <v>187</v>
      </c>
      <c r="N1891" t="s">
        <v>4949</v>
      </c>
      <c r="Q1891">
        <v>126</v>
      </c>
      <c r="R1891" t="s">
        <v>96</v>
      </c>
      <c r="S1891" t="s">
        <v>96</v>
      </c>
      <c r="T1891" t="str">
        <f>IF(Transcripts[[#This Row],[List?]]="Y", Transcripts[[#This Row],[RefSeq mRNA ID]]&amp;IF(Transcripts[[#This Row],[Preferred?]]="Y", " (Preferred)", ""), "")</f>
        <v/>
      </c>
      <c r="V1891" s="43" t="s">
        <v>18539</v>
      </c>
      <c r="W1891" s="43" t="e">
        <f t="array" ref="W1891">INDEX(Table6[#Data], MATCH(1, ISNUMBER(SEARCH(Transcripts[[#This Row],[RefSeq mRNA ID]], Table6['#name])), 0), 1)</f>
        <v>#N/A</v>
      </c>
      <c r="X1891" s="43"/>
      <c r="Y1891" s="43"/>
      <c r="Z1891" t="s">
        <v>980</v>
      </c>
      <c r="AC1891" t="s">
        <v>976</v>
      </c>
      <c r="AD1891" t="s">
        <v>27</v>
      </c>
      <c r="AE1891" t="s">
        <v>980</v>
      </c>
    </row>
    <row r="1892" spans="8:31" hidden="1" x14ac:dyDescent="0.3">
      <c r="H1892" t="s">
        <v>4946</v>
      </c>
      <c r="I1892" t="s">
        <v>4953</v>
      </c>
      <c r="J1892" t="s">
        <v>4954</v>
      </c>
      <c r="L1892">
        <v>977</v>
      </c>
      <c r="M1892" t="s">
        <v>187</v>
      </c>
      <c r="N1892" t="s">
        <v>4955</v>
      </c>
      <c r="Q1892">
        <v>126</v>
      </c>
      <c r="R1892" t="s">
        <v>96</v>
      </c>
      <c r="S1892" t="s">
        <v>96</v>
      </c>
      <c r="T1892" t="str">
        <f>IF(Transcripts[[#This Row],[List?]]="Y", Transcripts[[#This Row],[RefSeq mRNA ID]]&amp;IF(Transcripts[[#This Row],[Preferred?]]="Y", " (Preferred)", ""), "")</f>
        <v/>
      </c>
      <c r="V1892" s="43" t="s">
        <v>18539</v>
      </c>
      <c r="W1892" s="43" t="e">
        <f t="array" ref="W1892">INDEX(Table6[#Data], MATCH(1, ISNUMBER(SEARCH(Transcripts[[#This Row],[RefSeq mRNA ID]], Table6['#name])), 0), 1)</f>
        <v>#N/A</v>
      </c>
      <c r="X1892" s="43"/>
      <c r="Y1892" s="43"/>
      <c r="Z1892" t="s">
        <v>983</v>
      </c>
      <c r="AC1892" t="s">
        <v>976</v>
      </c>
      <c r="AD1892" t="s">
        <v>27</v>
      </c>
      <c r="AE1892" t="s">
        <v>983</v>
      </c>
    </row>
    <row r="1893" spans="8:31" hidden="1" x14ac:dyDescent="0.3">
      <c r="H1893" t="s">
        <v>4946</v>
      </c>
      <c r="I1893" t="s">
        <v>4959</v>
      </c>
      <c r="J1893" t="s">
        <v>4960</v>
      </c>
      <c r="L1893">
        <v>948</v>
      </c>
      <c r="M1893" t="s">
        <v>187</v>
      </c>
      <c r="N1893" t="s">
        <v>4961</v>
      </c>
      <c r="Q1893">
        <v>126</v>
      </c>
      <c r="R1893" t="s">
        <v>96</v>
      </c>
      <c r="S1893" t="s">
        <v>96</v>
      </c>
      <c r="T1893" t="str">
        <f>IF(Transcripts[[#This Row],[List?]]="Y", Transcripts[[#This Row],[RefSeq mRNA ID]]&amp;IF(Transcripts[[#This Row],[Preferred?]]="Y", " (Preferred)", ""), "")</f>
        <v/>
      </c>
      <c r="V1893" s="43" t="s">
        <v>18539</v>
      </c>
      <c r="W1893" s="43" t="e">
        <f t="array" ref="W1893">INDEX(Table6[#Data], MATCH(1, ISNUMBER(SEARCH(Transcripts[[#This Row],[RefSeq mRNA ID]], Table6['#name])), 0), 1)</f>
        <v>#N/A</v>
      </c>
      <c r="X1893" s="43"/>
      <c r="Y1893" s="43"/>
      <c r="Z1893" t="s">
        <v>1001</v>
      </c>
      <c r="AC1893" t="s">
        <v>976</v>
      </c>
      <c r="AD1893" t="s">
        <v>27</v>
      </c>
      <c r="AE1893" t="s">
        <v>1001</v>
      </c>
    </row>
    <row r="1894" spans="8:31" hidden="1" x14ac:dyDescent="0.3">
      <c r="H1894" t="s">
        <v>4946</v>
      </c>
      <c r="I1894" t="s">
        <v>4962</v>
      </c>
      <c r="J1894" t="s">
        <v>4963</v>
      </c>
      <c r="L1894">
        <v>925</v>
      </c>
      <c r="M1894" t="s">
        <v>187</v>
      </c>
      <c r="N1894" t="s">
        <v>4964</v>
      </c>
      <c r="Q1894">
        <v>49</v>
      </c>
      <c r="R1894" t="s">
        <v>96</v>
      </c>
      <c r="S1894" t="s">
        <v>96</v>
      </c>
      <c r="T1894" t="str">
        <f>IF(Transcripts[[#This Row],[List?]]="Y", Transcripts[[#This Row],[RefSeq mRNA ID]]&amp;IF(Transcripts[[#This Row],[Preferred?]]="Y", " (Preferred)", ""), "")</f>
        <v/>
      </c>
      <c r="V1894" s="43" t="s">
        <v>18539</v>
      </c>
      <c r="W1894" s="43" t="e">
        <f t="array" ref="W1894">INDEX(Table6[#Data], MATCH(1, ISNUMBER(SEARCH(Transcripts[[#This Row],[RefSeq mRNA ID]], Table6['#name])), 0), 1)</f>
        <v>#N/A</v>
      </c>
      <c r="X1894" s="43"/>
      <c r="Y1894" s="43"/>
      <c r="Z1894" t="s">
        <v>1004</v>
      </c>
      <c r="AC1894" t="s">
        <v>976</v>
      </c>
      <c r="AD1894" t="s">
        <v>27</v>
      </c>
      <c r="AE1894" t="s">
        <v>1004</v>
      </c>
    </row>
    <row r="1895" spans="8:31" hidden="1" x14ac:dyDescent="0.3">
      <c r="H1895" t="s">
        <v>4946</v>
      </c>
      <c r="I1895" t="s">
        <v>4968</v>
      </c>
      <c r="L1895">
        <v>813</v>
      </c>
      <c r="M1895" t="s">
        <v>193</v>
      </c>
      <c r="N1895" t="s">
        <v>4969</v>
      </c>
      <c r="Q1895">
        <v>0</v>
      </c>
      <c r="R1895" t="s">
        <v>96</v>
      </c>
      <c r="S1895" t="s">
        <v>96</v>
      </c>
      <c r="T1895" t="str">
        <f>IF(Transcripts[[#This Row],[List?]]="Y", Transcripts[[#This Row],[RefSeq mRNA ID]]&amp;IF(Transcripts[[#This Row],[Preferred?]]="Y", " (Preferred)", ""), "")</f>
        <v/>
      </c>
      <c r="V1895" s="43" t="s">
        <v>18539</v>
      </c>
      <c r="W1895" s="43" t="e">
        <f t="array" ref="W1895">INDEX(Table6[#Data], MATCH(1, ISNUMBER(SEARCH(Transcripts[[#This Row],[RefSeq mRNA ID]], Table6['#name])), 0), 1)</f>
        <v>#N/A</v>
      </c>
      <c r="X1895" s="43"/>
      <c r="Y1895" s="43"/>
      <c r="Z1895" t="s">
        <v>986</v>
      </c>
      <c r="AC1895" t="s">
        <v>976</v>
      </c>
      <c r="AD1895" t="s">
        <v>27</v>
      </c>
      <c r="AE1895" t="s">
        <v>986</v>
      </c>
    </row>
    <row r="1896" spans="8:31" hidden="1" x14ac:dyDescent="0.3">
      <c r="H1896" t="s">
        <v>4946</v>
      </c>
      <c r="I1896" t="s">
        <v>4970</v>
      </c>
      <c r="L1896">
        <v>571</v>
      </c>
      <c r="M1896" t="s">
        <v>193</v>
      </c>
      <c r="N1896" t="s">
        <v>4971</v>
      </c>
      <c r="Q1896">
        <v>0</v>
      </c>
      <c r="R1896" t="s">
        <v>96</v>
      </c>
      <c r="S1896" t="s">
        <v>96</v>
      </c>
      <c r="T1896" t="str">
        <f>IF(Transcripts[[#This Row],[List?]]="Y", Transcripts[[#This Row],[RefSeq mRNA ID]]&amp;IF(Transcripts[[#This Row],[Preferred?]]="Y", " (Preferred)", ""), "")</f>
        <v/>
      </c>
      <c r="V1896" s="43" t="s">
        <v>18539</v>
      </c>
      <c r="W1896" s="43" t="e">
        <f t="array" ref="W1896">INDEX(Table6[#Data], MATCH(1, ISNUMBER(SEARCH(Transcripts[[#This Row],[RefSeq mRNA ID]], Table6['#name])), 0), 1)</f>
        <v>#N/A</v>
      </c>
      <c r="X1896" s="43"/>
      <c r="Y1896" s="43"/>
      <c r="Z1896" t="s">
        <v>977</v>
      </c>
      <c r="AC1896" t="s">
        <v>976</v>
      </c>
      <c r="AD1896" t="s">
        <v>27</v>
      </c>
      <c r="AE1896" t="s">
        <v>977</v>
      </c>
    </row>
    <row r="1897" spans="8:31" hidden="1" x14ac:dyDescent="0.3">
      <c r="H1897" t="s">
        <v>4946</v>
      </c>
      <c r="I1897" t="s">
        <v>4972</v>
      </c>
      <c r="L1897">
        <v>482</v>
      </c>
      <c r="M1897" t="s">
        <v>193</v>
      </c>
      <c r="N1897" t="s">
        <v>4973</v>
      </c>
      <c r="Q1897">
        <v>0</v>
      </c>
      <c r="R1897" t="s">
        <v>96</v>
      </c>
      <c r="S1897" t="s">
        <v>96</v>
      </c>
      <c r="T1897" t="str">
        <f>IF(Transcripts[[#This Row],[List?]]="Y", Transcripts[[#This Row],[RefSeq mRNA ID]]&amp;IF(Transcripts[[#This Row],[Preferred?]]="Y", " (Preferred)", ""), "")</f>
        <v/>
      </c>
      <c r="V1897" s="43" t="s">
        <v>18539</v>
      </c>
      <c r="W1897" s="43" t="e">
        <f t="array" ref="W1897">INDEX(Table6[#Data], MATCH(1, ISNUMBER(SEARCH(Transcripts[[#This Row],[RefSeq mRNA ID]], Table6['#name])), 0), 1)</f>
        <v>#N/A</v>
      </c>
      <c r="X1897" s="43"/>
      <c r="Y1897" s="43"/>
      <c r="Z1897" t="s">
        <v>996</v>
      </c>
      <c r="AA1897" t="s">
        <v>997</v>
      </c>
      <c r="AB1897">
        <v>1452</v>
      </c>
      <c r="AC1897" t="s">
        <v>976</v>
      </c>
      <c r="AD1897" t="s">
        <v>27</v>
      </c>
      <c r="AE1897" t="s">
        <v>11174</v>
      </c>
    </row>
    <row r="1898" spans="8:31" hidden="1" x14ac:dyDescent="0.3">
      <c r="H1898" t="s">
        <v>4946</v>
      </c>
      <c r="I1898" t="s">
        <v>4982</v>
      </c>
      <c r="L1898">
        <v>3852</v>
      </c>
      <c r="M1898" t="s">
        <v>210</v>
      </c>
      <c r="N1898" t="s">
        <v>4983</v>
      </c>
      <c r="Q1898">
        <v>0</v>
      </c>
      <c r="R1898" t="s">
        <v>96</v>
      </c>
      <c r="S1898" t="s">
        <v>96</v>
      </c>
      <c r="T1898" t="str">
        <f>IF(Transcripts[[#This Row],[List?]]="Y", Transcripts[[#This Row],[RefSeq mRNA ID]]&amp;IF(Transcripts[[#This Row],[Preferred?]]="Y", " (Preferred)", ""), "")</f>
        <v/>
      </c>
      <c r="V1898" s="43" t="s">
        <v>18539</v>
      </c>
      <c r="W1898" s="43" t="e">
        <f t="array" ref="W1898">INDEX(Table6[#Data], MATCH(1, ISNUMBER(SEARCH(Transcripts[[#This Row],[RefSeq mRNA ID]], Table6['#name])), 0), 1)</f>
        <v>#N/A</v>
      </c>
      <c r="X1898" s="43"/>
      <c r="Y1898" s="43"/>
      <c r="Z1898" t="s">
        <v>4186</v>
      </c>
      <c r="AA1898" t="s">
        <v>4187</v>
      </c>
      <c r="AB1898">
        <v>2199</v>
      </c>
      <c r="AC1898" t="s">
        <v>4173</v>
      </c>
      <c r="AD1898" t="s">
        <v>27</v>
      </c>
      <c r="AE1898" t="s">
        <v>11175</v>
      </c>
    </row>
    <row r="1899" spans="8:31" hidden="1" x14ac:dyDescent="0.3">
      <c r="H1899" t="s">
        <v>4946</v>
      </c>
      <c r="I1899" t="s">
        <v>4984</v>
      </c>
      <c r="L1899">
        <v>648</v>
      </c>
      <c r="M1899" t="s">
        <v>210</v>
      </c>
      <c r="N1899" t="s">
        <v>4985</v>
      </c>
      <c r="Q1899">
        <v>0</v>
      </c>
      <c r="R1899" t="s">
        <v>96</v>
      </c>
      <c r="S1899" t="s">
        <v>96</v>
      </c>
      <c r="T1899" t="str">
        <f>IF(Transcripts[[#This Row],[List?]]="Y", Transcripts[[#This Row],[RefSeq mRNA ID]]&amp;IF(Transcripts[[#This Row],[Preferred?]]="Y", " (Preferred)", ""), "")</f>
        <v/>
      </c>
      <c r="V1899" s="43" t="s">
        <v>18539</v>
      </c>
      <c r="W1899" s="43" t="e">
        <f t="array" ref="W1899">INDEX(Table6[#Data], MATCH(1, ISNUMBER(SEARCH(Transcripts[[#This Row],[RefSeq mRNA ID]], Table6['#name])), 0), 1)</f>
        <v>#N/A</v>
      </c>
      <c r="X1899" s="43"/>
      <c r="Y1899" s="43"/>
      <c r="Z1899" t="s">
        <v>4182</v>
      </c>
      <c r="AA1899" t="s">
        <v>4183</v>
      </c>
      <c r="AB1899">
        <v>2565</v>
      </c>
      <c r="AC1899" t="s">
        <v>4173</v>
      </c>
      <c r="AD1899" t="s">
        <v>27</v>
      </c>
      <c r="AE1899" t="s">
        <v>11176</v>
      </c>
    </row>
    <row r="1900" spans="8:31" hidden="1" x14ac:dyDescent="0.3">
      <c r="H1900" t="s">
        <v>4946</v>
      </c>
      <c r="I1900" t="s">
        <v>4986</v>
      </c>
      <c r="L1900">
        <v>543</v>
      </c>
      <c r="M1900" t="s">
        <v>210</v>
      </c>
      <c r="N1900" t="s">
        <v>4987</v>
      </c>
      <c r="Q1900">
        <v>0</v>
      </c>
      <c r="R1900" t="s">
        <v>96</v>
      </c>
      <c r="S1900" t="s">
        <v>96</v>
      </c>
      <c r="T1900" t="str">
        <f>IF(Transcripts[[#This Row],[List?]]="Y", Transcripts[[#This Row],[RefSeq mRNA ID]]&amp;IF(Transcripts[[#This Row],[Preferred?]]="Y", " (Preferred)", ""), "")</f>
        <v/>
      </c>
      <c r="V1900" s="43" t="s">
        <v>18539</v>
      </c>
      <c r="W1900" s="43" t="e">
        <f t="array" ref="W1900">INDEX(Table6[#Data], MATCH(1, ISNUMBER(SEARCH(Transcripts[[#This Row],[RefSeq mRNA ID]], Table6['#name])), 0), 1)</f>
        <v>#N/A</v>
      </c>
      <c r="X1900" s="43"/>
      <c r="Y1900" s="43"/>
      <c r="Z1900" t="s">
        <v>4174</v>
      </c>
      <c r="AA1900" t="s">
        <v>4175</v>
      </c>
      <c r="AB1900">
        <v>157</v>
      </c>
      <c r="AC1900" t="s">
        <v>4173</v>
      </c>
      <c r="AD1900" t="s">
        <v>27</v>
      </c>
      <c r="AE1900" t="s">
        <v>11177</v>
      </c>
    </row>
    <row r="1901" spans="8:31" hidden="1" x14ac:dyDescent="0.3">
      <c r="H1901" t="s">
        <v>4988</v>
      </c>
      <c r="I1901" t="s">
        <v>4989</v>
      </c>
      <c r="J1901" t="s">
        <v>4990</v>
      </c>
      <c r="K1901" t="s">
        <v>20411</v>
      </c>
      <c r="L1901">
        <v>7011</v>
      </c>
      <c r="M1901" t="s">
        <v>27</v>
      </c>
      <c r="N1901" t="s">
        <v>4991</v>
      </c>
      <c r="P1901" t="s">
        <v>4992</v>
      </c>
      <c r="Q1901">
        <v>4539</v>
      </c>
      <c r="R1901" t="s">
        <v>95</v>
      </c>
      <c r="S1901" t="s">
        <v>95</v>
      </c>
      <c r="T1901" t="str">
        <f>IF(Transcripts[[#This Row],[List?]]="Y", Transcripts[[#This Row],[RefSeq mRNA ID]]&amp;IF(Transcripts[[#This Row],[Preferred?]]="Y", " (Preferred)", ""), "")</f>
        <v>NM_005921.2 (Preferred)</v>
      </c>
      <c r="V1901" s="43" t="s">
        <v>18540</v>
      </c>
      <c r="W1901" s="43" t="e">
        <f t="array" ref="W1901">INDEX(Table6[#Data], MATCH(1, ISNUMBER(SEARCH(Transcripts[[#This Row],[RefSeq mRNA ID]], Table6['#name])), 0), 1)</f>
        <v>#N/A</v>
      </c>
      <c r="X1901" s="43"/>
      <c r="Y1901" s="43"/>
      <c r="Z1901" t="s">
        <v>4196</v>
      </c>
      <c r="AC1901" t="s">
        <v>4173</v>
      </c>
      <c r="AD1901" t="s">
        <v>27</v>
      </c>
      <c r="AE1901" t="s">
        <v>4196</v>
      </c>
    </row>
    <row r="1902" spans="8:31" hidden="1" x14ac:dyDescent="0.3">
      <c r="H1902" t="s">
        <v>4988</v>
      </c>
      <c r="I1902" t="s">
        <v>4993</v>
      </c>
      <c r="L1902">
        <v>3713</v>
      </c>
      <c r="M1902" t="s">
        <v>210</v>
      </c>
      <c r="N1902" t="s">
        <v>4994</v>
      </c>
      <c r="Q1902">
        <v>0</v>
      </c>
      <c r="R1902" t="s">
        <v>96</v>
      </c>
      <c r="S1902" t="s">
        <v>96</v>
      </c>
      <c r="T1902" t="str">
        <f>IF(Transcripts[[#This Row],[List?]]="Y", Transcripts[[#This Row],[RefSeq mRNA ID]]&amp;IF(Transcripts[[#This Row],[Preferred?]]="Y", " (Preferred)", ""), "")</f>
        <v/>
      </c>
      <c r="V1902" s="43" t="s">
        <v>18540</v>
      </c>
      <c r="W1902" s="43" t="e">
        <f t="array" ref="W1902">INDEX(Table6[#Data], MATCH(1, ISNUMBER(SEARCH(Transcripts[[#This Row],[RefSeq mRNA ID]], Table6['#name])), 0), 1)</f>
        <v>#N/A</v>
      </c>
      <c r="X1902" s="43"/>
      <c r="Y1902" s="43"/>
      <c r="Z1902" t="s">
        <v>4200</v>
      </c>
      <c r="AC1902" t="s">
        <v>4173</v>
      </c>
      <c r="AD1902" t="s">
        <v>27</v>
      </c>
      <c r="AE1902" t="s">
        <v>4200</v>
      </c>
    </row>
    <row r="1903" spans="8:31" hidden="1" x14ac:dyDescent="0.3">
      <c r="H1903" t="s">
        <v>4995</v>
      </c>
      <c r="I1903" t="s">
        <v>4996</v>
      </c>
      <c r="J1903" t="s">
        <v>4997</v>
      </c>
      <c r="L1903">
        <v>1049</v>
      </c>
      <c r="M1903" t="s">
        <v>27</v>
      </c>
      <c r="N1903" t="s">
        <v>4998</v>
      </c>
      <c r="Q1903">
        <v>1049</v>
      </c>
      <c r="R1903" t="s">
        <v>96</v>
      </c>
      <c r="S1903" t="s">
        <v>96</v>
      </c>
      <c r="T1903" t="str">
        <f>IF(Transcripts[[#This Row],[List?]]="Y", Transcripts[[#This Row],[RefSeq mRNA ID]]&amp;IF(Transcripts[[#This Row],[Preferred?]]="Y", " (Preferred)", ""), "")</f>
        <v/>
      </c>
      <c r="V1903" s="43" t="s">
        <v>18541</v>
      </c>
      <c r="W1903" s="43" t="e">
        <f t="array" ref="W1903">INDEX(Table6[#Data], MATCH(1, ISNUMBER(SEARCH(Transcripts[[#This Row],[RefSeq mRNA ID]], Table6['#name])), 0), 1)</f>
        <v>#N/A</v>
      </c>
      <c r="X1903" s="43"/>
      <c r="Y1903" s="43"/>
      <c r="Z1903" t="s">
        <v>4193</v>
      </c>
      <c r="AA1903" t="s">
        <v>4194</v>
      </c>
      <c r="AB1903">
        <v>522</v>
      </c>
      <c r="AC1903" t="s">
        <v>4173</v>
      </c>
      <c r="AD1903" t="s">
        <v>27</v>
      </c>
      <c r="AE1903" t="s">
        <v>11178</v>
      </c>
    </row>
    <row r="1904" spans="8:31" hidden="1" x14ac:dyDescent="0.3">
      <c r="H1904" t="s">
        <v>4995</v>
      </c>
      <c r="I1904" t="s">
        <v>4999</v>
      </c>
      <c r="J1904" t="s">
        <v>5000</v>
      </c>
      <c r="K1904" t="s">
        <v>20413</v>
      </c>
      <c r="L1904">
        <v>4460</v>
      </c>
      <c r="M1904" t="s">
        <v>27</v>
      </c>
      <c r="N1904" t="s">
        <v>5001</v>
      </c>
      <c r="P1904" t="s">
        <v>5002</v>
      </c>
      <c r="Q1904">
        <v>4460</v>
      </c>
      <c r="R1904" t="s">
        <v>95</v>
      </c>
      <c r="S1904" t="s">
        <v>95</v>
      </c>
      <c r="T1904" t="str">
        <f>IF(Transcripts[[#This Row],[List?]]="Y", Transcripts[[#This Row],[RefSeq mRNA ID]]&amp;IF(Transcripts[[#This Row],[Preferred?]]="Y", " (Preferred)", ""), "")</f>
        <v>NM_003954.5 (Preferred)</v>
      </c>
      <c r="V1904" s="43" t="s">
        <v>18541</v>
      </c>
      <c r="W1904" s="43" t="e">
        <f t="array" ref="W1904">INDEX(Table6[#Data], MATCH(1, ISNUMBER(SEARCH(Transcripts[[#This Row],[RefSeq mRNA ID]], Table6['#name])), 0), 1)</f>
        <v>#N/A</v>
      </c>
      <c r="X1904" s="43"/>
      <c r="Y1904" s="43"/>
      <c r="Z1904" t="s">
        <v>4202</v>
      </c>
      <c r="AC1904" t="s">
        <v>4173</v>
      </c>
      <c r="AD1904" t="s">
        <v>27</v>
      </c>
      <c r="AE1904" t="s">
        <v>4202</v>
      </c>
    </row>
    <row r="1905" spans="8:31" hidden="1" x14ac:dyDescent="0.3">
      <c r="H1905" t="s">
        <v>4995</v>
      </c>
      <c r="I1905" t="s">
        <v>5005</v>
      </c>
      <c r="J1905" t="s">
        <v>5006</v>
      </c>
      <c r="L1905">
        <v>4583</v>
      </c>
      <c r="M1905" t="s">
        <v>27</v>
      </c>
      <c r="N1905" t="s">
        <v>5007</v>
      </c>
      <c r="P1905" t="s">
        <v>5002</v>
      </c>
      <c r="Q1905">
        <v>4583</v>
      </c>
      <c r="R1905" t="s">
        <v>96</v>
      </c>
      <c r="S1905" t="s">
        <v>96</v>
      </c>
      <c r="T1905" t="str">
        <f>IF(Transcripts[[#This Row],[List?]]="Y", Transcripts[[#This Row],[RefSeq mRNA ID]]&amp;IF(Transcripts[[#This Row],[Preferred?]]="Y", " (Preferred)", ""), "")</f>
        <v/>
      </c>
      <c r="V1905" s="43" t="s">
        <v>18541</v>
      </c>
      <c r="W1905" s="43" t="e">
        <f t="array" ref="W1905">INDEX(Table6[#Data], MATCH(1, ISNUMBER(SEARCH(Transcripts[[#This Row],[RefSeq mRNA ID]], Table6['#name])), 0), 1)</f>
        <v>#N/A</v>
      </c>
      <c r="X1905" s="43"/>
      <c r="Y1905" s="43"/>
      <c r="Z1905" t="s">
        <v>4198</v>
      </c>
      <c r="AC1905" t="s">
        <v>4173</v>
      </c>
      <c r="AD1905" t="s">
        <v>27</v>
      </c>
      <c r="AE1905" t="s">
        <v>4198</v>
      </c>
    </row>
    <row r="1906" spans="8:31" hidden="1" x14ac:dyDescent="0.3">
      <c r="H1906" t="s">
        <v>4995</v>
      </c>
      <c r="I1906" t="s">
        <v>9526</v>
      </c>
      <c r="L1906">
        <v>4583</v>
      </c>
      <c r="M1906" t="s">
        <v>210</v>
      </c>
      <c r="N1906" t="s">
        <v>9527</v>
      </c>
      <c r="Q1906">
        <v>0</v>
      </c>
      <c r="R1906" t="s">
        <v>96</v>
      </c>
      <c r="S1906" t="s">
        <v>96</v>
      </c>
      <c r="T1906" t="str">
        <f>IF(Transcripts[[#This Row],[List?]]="Y", Transcripts[[#This Row],[RefSeq mRNA ID]]&amp;IF(Transcripts[[#This Row],[Preferred?]]="Y", " (Preferred)", ""), "")</f>
        <v/>
      </c>
      <c r="V1906" s="43" t="s">
        <v>18541</v>
      </c>
      <c r="W1906" s="43" t="e">
        <f t="array" ref="W1906">INDEX(Table6[#Data], MATCH(1, ISNUMBER(SEARCH(Transcripts[[#This Row],[RefSeq mRNA ID]], Table6['#name])), 0), 1)</f>
        <v>#N/A</v>
      </c>
      <c r="X1906" s="43"/>
      <c r="Y1906" s="43"/>
      <c r="Z1906" t="s">
        <v>4177</v>
      </c>
      <c r="AA1906" t="s">
        <v>4178</v>
      </c>
      <c r="AB1906">
        <v>243</v>
      </c>
      <c r="AC1906" t="s">
        <v>4173</v>
      </c>
      <c r="AD1906" t="s">
        <v>27</v>
      </c>
      <c r="AE1906" t="s">
        <v>11179</v>
      </c>
    </row>
    <row r="1907" spans="8:31" hidden="1" x14ac:dyDescent="0.3">
      <c r="H1907" t="s">
        <v>4995</v>
      </c>
      <c r="I1907" t="s">
        <v>5003</v>
      </c>
      <c r="L1907">
        <v>4452</v>
      </c>
      <c r="M1907" t="s">
        <v>193</v>
      </c>
      <c r="N1907" t="s">
        <v>5004</v>
      </c>
      <c r="Q1907">
        <v>0</v>
      </c>
      <c r="R1907" t="s">
        <v>96</v>
      </c>
      <c r="S1907" t="s">
        <v>96</v>
      </c>
      <c r="T1907" t="str">
        <f>IF(Transcripts[[#This Row],[List?]]="Y", Transcripts[[#This Row],[RefSeq mRNA ID]]&amp;IF(Transcripts[[#This Row],[Preferred?]]="Y", " (Preferred)", ""), "")</f>
        <v/>
      </c>
      <c r="V1907" s="43" t="s">
        <v>18541</v>
      </c>
      <c r="W1907" s="43" t="e">
        <f t="array" ref="W1907">INDEX(Table6[#Data], MATCH(1, ISNUMBER(SEARCH(Transcripts[[#This Row],[RefSeq mRNA ID]], Table6['#name])), 0), 1)</f>
        <v>#N/A</v>
      </c>
      <c r="X1907" s="43"/>
      <c r="Y1907" s="43"/>
      <c r="Z1907" t="s">
        <v>4180</v>
      </c>
      <c r="AC1907" t="s">
        <v>4173</v>
      </c>
      <c r="AD1907" t="s">
        <v>27</v>
      </c>
      <c r="AE1907" t="s">
        <v>4180</v>
      </c>
    </row>
    <row r="1908" spans="8:31" hidden="1" x14ac:dyDescent="0.3">
      <c r="H1908" t="s">
        <v>4995</v>
      </c>
      <c r="I1908" t="s">
        <v>5008</v>
      </c>
      <c r="L1908">
        <v>3152</v>
      </c>
      <c r="M1908" t="s">
        <v>210</v>
      </c>
      <c r="N1908" t="s">
        <v>5009</v>
      </c>
      <c r="Q1908">
        <v>0</v>
      </c>
      <c r="R1908" t="s">
        <v>96</v>
      </c>
      <c r="S1908" t="s">
        <v>96</v>
      </c>
      <c r="T1908" t="str">
        <f>IF(Transcripts[[#This Row],[List?]]="Y", Transcripts[[#This Row],[RefSeq mRNA ID]]&amp;IF(Transcripts[[#This Row],[Preferred?]]="Y", " (Preferred)", ""), "")</f>
        <v/>
      </c>
      <c r="V1908" s="43" t="s">
        <v>18541</v>
      </c>
      <c r="W1908" s="43" t="e">
        <f t="array" ref="W1908">INDEX(Table6[#Data], MATCH(1, ISNUMBER(SEARCH(Transcripts[[#This Row],[RefSeq mRNA ID]], Table6['#name])), 0), 1)</f>
        <v>#N/A</v>
      </c>
      <c r="X1908" s="43"/>
      <c r="Y1908" s="43"/>
      <c r="Z1908" t="s">
        <v>4190</v>
      </c>
      <c r="AA1908" t="s">
        <v>4191</v>
      </c>
      <c r="AB1908">
        <v>1242</v>
      </c>
      <c r="AC1908" t="s">
        <v>4173</v>
      </c>
      <c r="AD1908" t="s">
        <v>27</v>
      </c>
      <c r="AE1908" t="s">
        <v>11180</v>
      </c>
    </row>
    <row r="1909" spans="8:31" hidden="1" x14ac:dyDescent="0.3">
      <c r="H1909" t="s">
        <v>4995</v>
      </c>
      <c r="I1909" t="s">
        <v>5010</v>
      </c>
      <c r="L1909">
        <v>570</v>
      </c>
      <c r="M1909" t="s">
        <v>210</v>
      </c>
      <c r="N1909" t="s">
        <v>5011</v>
      </c>
      <c r="Q1909">
        <v>0</v>
      </c>
      <c r="R1909" t="s">
        <v>96</v>
      </c>
      <c r="S1909" t="s">
        <v>96</v>
      </c>
      <c r="T1909" t="str">
        <f>IF(Transcripts[[#This Row],[List?]]="Y", Transcripts[[#This Row],[RefSeq mRNA ID]]&amp;IF(Transcripts[[#This Row],[Preferred?]]="Y", " (Preferred)", ""), "")</f>
        <v/>
      </c>
      <c r="V1909" s="43" t="s">
        <v>18541</v>
      </c>
      <c r="W1909" s="43" t="e">
        <f t="array" ref="W1909">INDEX(Table6[#Data], MATCH(1, ISNUMBER(SEARCH(Transcripts[[#This Row],[RefSeq mRNA ID]], Table6['#name])), 0), 1)</f>
        <v>#N/A</v>
      </c>
      <c r="X1909" s="43"/>
      <c r="Y1909" s="43"/>
      <c r="Z1909" t="s">
        <v>3181</v>
      </c>
      <c r="AA1909" t="s">
        <v>3182</v>
      </c>
      <c r="AB1909">
        <v>1125</v>
      </c>
      <c r="AC1909" t="s">
        <v>3180</v>
      </c>
      <c r="AD1909" t="s">
        <v>27</v>
      </c>
      <c r="AE1909" t="s">
        <v>11181</v>
      </c>
    </row>
    <row r="1910" spans="8:31" hidden="1" x14ac:dyDescent="0.3">
      <c r="H1910" t="s">
        <v>5012</v>
      </c>
      <c r="I1910" t="s">
        <v>5015</v>
      </c>
      <c r="J1910" t="s">
        <v>5016</v>
      </c>
      <c r="K1910" t="s">
        <v>19593</v>
      </c>
      <c r="L1910">
        <v>11022</v>
      </c>
      <c r="M1910" t="s">
        <v>27</v>
      </c>
      <c r="N1910" t="s">
        <v>5017</v>
      </c>
      <c r="P1910" t="s">
        <v>5018</v>
      </c>
      <c r="Q1910">
        <v>1083</v>
      </c>
      <c r="R1910" t="s">
        <v>95</v>
      </c>
      <c r="S1910" t="s">
        <v>95</v>
      </c>
      <c r="T1910" t="str">
        <f>IF(Transcripts[[#This Row],[List?]]="Y", Transcripts[[#This Row],[RefSeq mRNA ID]]&amp;IF(Transcripts[[#This Row],[Preferred?]]="Y", " (Preferred)", ""), "")</f>
        <v>NM_002745.4 (Preferred)</v>
      </c>
      <c r="V1910" s="43" t="s">
        <v>18542</v>
      </c>
      <c r="W1910" s="43" t="e">
        <f t="array" ref="W1910">INDEX(Table6[#Data], MATCH(1, ISNUMBER(SEARCH(Transcripts[[#This Row],[RefSeq mRNA ID]], Table6['#name])), 0), 1)</f>
        <v>#N/A</v>
      </c>
      <c r="X1910" s="43"/>
      <c r="Y1910" s="43"/>
      <c r="Z1910" t="s">
        <v>9441</v>
      </c>
      <c r="AC1910" t="s">
        <v>9440</v>
      </c>
      <c r="AD1910" t="s">
        <v>27</v>
      </c>
      <c r="AE1910" t="s">
        <v>9441</v>
      </c>
    </row>
    <row r="1911" spans="8:31" hidden="1" x14ac:dyDescent="0.3">
      <c r="H1911" t="s">
        <v>5012</v>
      </c>
      <c r="I1911" t="s">
        <v>5019</v>
      </c>
      <c r="J1911" t="s">
        <v>5020</v>
      </c>
      <c r="K1911" t="s">
        <v>19594</v>
      </c>
      <c r="L1911">
        <v>1487</v>
      </c>
      <c r="M1911" t="s">
        <v>27</v>
      </c>
      <c r="N1911" t="s">
        <v>5021</v>
      </c>
      <c r="P1911" t="s">
        <v>5018</v>
      </c>
      <c r="Q1911">
        <v>1083</v>
      </c>
      <c r="R1911" t="s">
        <v>96</v>
      </c>
      <c r="S1911" t="s">
        <v>95</v>
      </c>
      <c r="T1911" t="str">
        <f>IF(Transcripts[[#This Row],[List?]]="Y", Transcripts[[#This Row],[RefSeq mRNA ID]]&amp;IF(Transcripts[[#This Row],[Preferred?]]="Y", " (Preferred)", ""), "")</f>
        <v>NM_138957.3</v>
      </c>
      <c r="V1911" s="43" t="s">
        <v>18542</v>
      </c>
      <c r="W1911" s="43" t="e">
        <f t="array" ref="W1911">INDEX(Table6[#Data], MATCH(1, ISNUMBER(SEARCH(Transcripts[[#This Row],[RefSeq mRNA ID]], Table6['#name])), 0), 1)</f>
        <v>#N/A</v>
      </c>
      <c r="X1911" s="43"/>
      <c r="Y1911" s="43"/>
      <c r="Z1911" t="s">
        <v>9443</v>
      </c>
      <c r="AA1911" t="s">
        <v>9444</v>
      </c>
      <c r="AB1911">
        <v>843</v>
      </c>
      <c r="AC1911" t="s">
        <v>9440</v>
      </c>
      <c r="AD1911" t="s">
        <v>27</v>
      </c>
      <c r="AE1911" t="s">
        <v>11182</v>
      </c>
    </row>
    <row r="1912" spans="8:31" hidden="1" x14ac:dyDescent="0.3">
      <c r="H1912" t="s">
        <v>5012</v>
      </c>
      <c r="I1912" t="s">
        <v>5022</v>
      </c>
      <c r="J1912" t="s">
        <v>5023</v>
      </c>
      <c r="L1912">
        <v>951</v>
      </c>
      <c r="M1912" t="s">
        <v>27</v>
      </c>
      <c r="N1912" t="s">
        <v>5024</v>
      </c>
      <c r="Q1912">
        <v>951</v>
      </c>
      <c r="R1912" t="s">
        <v>96</v>
      </c>
      <c r="S1912" t="s">
        <v>96</v>
      </c>
      <c r="T1912" t="str">
        <f>IF(Transcripts[[#This Row],[List?]]="Y", Transcripts[[#This Row],[RefSeq mRNA ID]]&amp;IF(Transcripts[[#This Row],[Preferred?]]="Y", " (Preferred)", ""), "")</f>
        <v/>
      </c>
      <c r="V1912" s="43" t="s">
        <v>18542</v>
      </c>
      <c r="W1912" s="43" t="e">
        <f t="array" ref="W1912">INDEX(Table6[#Data], MATCH(1, ISNUMBER(SEARCH(Transcripts[[#This Row],[RefSeq mRNA ID]], Table6['#name])), 0), 1)</f>
        <v>#N/A</v>
      </c>
      <c r="X1912" s="43"/>
      <c r="Y1912" s="43"/>
      <c r="Z1912" t="s">
        <v>5978</v>
      </c>
      <c r="AA1912" t="s">
        <v>5979</v>
      </c>
      <c r="AB1912">
        <v>7668</v>
      </c>
      <c r="AC1912" t="s">
        <v>101</v>
      </c>
      <c r="AD1912" t="s">
        <v>27</v>
      </c>
      <c r="AE1912" t="s">
        <v>11183</v>
      </c>
    </row>
    <row r="1913" spans="8:31" hidden="1" x14ac:dyDescent="0.3">
      <c r="H1913" t="s">
        <v>5012</v>
      </c>
      <c r="I1913" t="s">
        <v>5013</v>
      </c>
      <c r="L1913">
        <v>491</v>
      </c>
      <c r="M1913" t="s">
        <v>193</v>
      </c>
      <c r="N1913" t="s">
        <v>5014</v>
      </c>
      <c r="Q1913">
        <v>0</v>
      </c>
      <c r="R1913" t="s">
        <v>96</v>
      </c>
      <c r="S1913" t="s">
        <v>96</v>
      </c>
      <c r="T1913" t="str">
        <f>IF(Transcripts[[#This Row],[List?]]="Y", Transcripts[[#This Row],[RefSeq mRNA ID]]&amp;IF(Transcripts[[#This Row],[Preferred?]]="Y", " (Preferred)", ""), "")</f>
        <v/>
      </c>
      <c r="V1913" s="43" t="s">
        <v>18542</v>
      </c>
      <c r="W1913" s="43" t="e">
        <f t="array" ref="W1913">INDEX(Table6[#Data], MATCH(1, ISNUMBER(SEARCH(Transcripts[[#This Row],[RefSeq mRNA ID]], Table6['#name])), 0), 1)</f>
        <v>#N/A</v>
      </c>
      <c r="X1913" s="43"/>
      <c r="Y1913" s="43"/>
      <c r="Z1913" t="s">
        <v>5976</v>
      </c>
      <c r="AC1913" t="s">
        <v>101</v>
      </c>
      <c r="AD1913" t="s">
        <v>27</v>
      </c>
      <c r="AE1913" t="s">
        <v>5976</v>
      </c>
    </row>
    <row r="1914" spans="8:31" hidden="1" x14ac:dyDescent="0.3">
      <c r="H1914" t="s">
        <v>5025</v>
      </c>
      <c r="I1914" t="s">
        <v>5028</v>
      </c>
      <c r="J1914" t="s">
        <v>5029</v>
      </c>
      <c r="K1914" t="s">
        <v>20416</v>
      </c>
      <c r="L1914">
        <v>3932</v>
      </c>
      <c r="M1914" t="s">
        <v>27</v>
      </c>
      <c r="N1914" t="s">
        <v>5030</v>
      </c>
      <c r="P1914" t="s">
        <v>5031</v>
      </c>
      <c r="Q1914">
        <v>1053</v>
      </c>
      <c r="R1914" t="s">
        <v>95</v>
      </c>
      <c r="S1914" t="s">
        <v>95</v>
      </c>
      <c r="T1914" t="str">
        <f>IF(Transcripts[[#This Row],[List?]]="Y", Transcripts[[#This Row],[RefSeq mRNA ID]]&amp;IF(Transcripts[[#This Row],[Preferred?]]="Y", " (Preferred)", ""), "")</f>
        <v>NM_021960.5 (Preferred)</v>
      </c>
      <c r="V1914" s="43" t="s">
        <v>18543</v>
      </c>
      <c r="W1914" s="43" t="e">
        <f t="array" ref="W1914">INDEX(Table6[#Data], MATCH(1, ISNUMBER(SEARCH(Transcripts[[#This Row],[RefSeq mRNA ID]], Table6['#name])), 0), 1)</f>
        <v>#N/A</v>
      </c>
      <c r="X1914" s="43"/>
      <c r="Y1914" s="43"/>
      <c r="Z1914" t="s">
        <v>5974</v>
      </c>
      <c r="AC1914" t="s">
        <v>101</v>
      </c>
      <c r="AD1914" t="s">
        <v>27</v>
      </c>
      <c r="AE1914" t="s">
        <v>5974</v>
      </c>
    </row>
    <row r="1915" spans="8:31" hidden="1" x14ac:dyDescent="0.3">
      <c r="H1915" t="s">
        <v>5025</v>
      </c>
      <c r="I1915" t="s">
        <v>20418</v>
      </c>
      <c r="J1915" t="s">
        <v>20419</v>
      </c>
      <c r="K1915" t="s">
        <v>19595</v>
      </c>
      <c r="L1915">
        <v>3932</v>
      </c>
      <c r="M1915" t="s">
        <v>27</v>
      </c>
      <c r="N1915" t="s">
        <v>5030</v>
      </c>
      <c r="P1915" t="s">
        <v>5031</v>
      </c>
      <c r="Q1915">
        <v>1053</v>
      </c>
      <c r="R1915" t="s">
        <v>96</v>
      </c>
      <c r="S1915" t="s">
        <v>95</v>
      </c>
      <c r="T1915" t="str">
        <f>IF(Transcripts[[#This Row],[List?]]="Y", Transcripts[[#This Row],[RefSeq mRNA ID]]&amp;IF(Transcripts[[#This Row],[Preferred?]]="Y", " (Preferred)", ""), "")</f>
        <v>NM_001197320.1</v>
      </c>
      <c r="V1915" s="43" t="s">
        <v>18543</v>
      </c>
      <c r="W1915" s="43" t="e">
        <f t="array" ref="W1915">INDEX(Table6[#Data], MATCH(1, ISNUMBER(SEARCH(Transcripts[[#This Row],[RefSeq mRNA ID]], Table6['#name])), 0), 1)</f>
        <v>#N/A</v>
      </c>
      <c r="X1915" s="43"/>
      <c r="Y1915" s="43"/>
      <c r="Z1915" t="s">
        <v>7813</v>
      </c>
      <c r="AA1915" t="s">
        <v>7814</v>
      </c>
      <c r="AB1915">
        <v>2352</v>
      </c>
      <c r="AC1915" t="s">
        <v>7806</v>
      </c>
      <c r="AD1915" t="s">
        <v>27</v>
      </c>
      <c r="AE1915" t="s">
        <v>11184</v>
      </c>
    </row>
    <row r="1916" spans="8:31" hidden="1" x14ac:dyDescent="0.3">
      <c r="H1916" t="s">
        <v>5025</v>
      </c>
      <c r="I1916" t="s">
        <v>5032</v>
      </c>
      <c r="J1916" t="s">
        <v>5033</v>
      </c>
      <c r="K1916" t="s">
        <v>19597</v>
      </c>
      <c r="L1916">
        <v>1110</v>
      </c>
      <c r="M1916" t="s">
        <v>27</v>
      </c>
      <c r="N1916" t="s">
        <v>5034</v>
      </c>
      <c r="P1916" t="s">
        <v>5035</v>
      </c>
      <c r="Q1916">
        <v>816</v>
      </c>
      <c r="R1916" t="s">
        <v>96</v>
      </c>
      <c r="S1916" t="s">
        <v>95</v>
      </c>
      <c r="T1916" t="str">
        <f>IF(Transcripts[[#This Row],[List?]]="Y", Transcripts[[#This Row],[RefSeq mRNA ID]]&amp;IF(Transcripts[[#This Row],[Preferred?]]="Y", " (Preferred)", ""), "")</f>
        <v>NM_182763.2</v>
      </c>
      <c r="V1916" s="43" t="s">
        <v>18543</v>
      </c>
      <c r="W1916" s="43" t="e">
        <f t="array" ref="W1916">INDEX(Table6[#Data], MATCH(1, ISNUMBER(SEARCH(Transcripts[[#This Row],[RefSeq mRNA ID]], Table6['#name])), 0), 1)</f>
        <v>#N/A</v>
      </c>
      <c r="X1916" s="43"/>
      <c r="Y1916" s="43"/>
      <c r="Z1916" t="s">
        <v>7822</v>
      </c>
      <c r="AA1916" t="s">
        <v>7823</v>
      </c>
      <c r="AB1916">
        <v>2229</v>
      </c>
      <c r="AC1916" t="s">
        <v>7806</v>
      </c>
      <c r="AD1916" t="s">
        <v>27</v>
      </c>
      <c r="AE1916" t="s">
        <v>11185</v>
      </c>
    </row>
    <row r="1917" spans="8:31" hidden="1" x14ac:dyDescent="0.3">
      <c r="H1917" t="s">
        <v>5025</v>
      </c>
      <c r="I1917" t="s">
        <v>5026</v>
      </c>
      <c r="L1917">
        <v>1099</v>
      </c>
      <c r="M1917" t="s">
        <v>193</v>
      </c>
      <c r="N1917" t="s">
        <v>5027</v>
      </c>
      <c r="Q1917">
        <v>0</v>
      </c>
      <c r="R1917" t="s">
        <v>96</v>
      </c>
      <c r="S1917" t="s">
        <v>96</v>
      </c>
      <c r="T1917" t="str">
        <f>IF(Transcripts[[#This Row],[List?]]="Y", Transcripts[[#This Row],[RefSeq mRNA ID]]&amp;IF(Transcripts[[#This Row],[Preferred?]]="Y", " (Preferred)", ""), "")</f>
        <v/>
      </c>
      <c r="V1917" s="43" t="s">
        <v>18543</v>
      </c>
      <c r="W1917" s="43" t="e">
        <f t="array" ref="W1917">INDEX(Table6[#Data], MATCH(1, ISNUMBER(SEARCH(Transcripts[[#This Row],[RefSeq mRNA ID]], Table6['#name])), 0), 1)</f>
        <v>#N/A</v>
      </c>
      <c r="X1917" s="43"/>
      <c r="Y1917" s="43"/>
      <c r="Z1917" t="s">
        <v>7809</v>
      </c>
      <c r="AA1917" t="s">
        <v>7810</v>
      </c>
      <c r="AB1917">
        <v>2352</v>
      </c>
      <c r="AC1917" t="s">
        <v>7806</v>
      </c>
      <c r="AD1917" t="s">
        <v>27</v>
      </c>
      <c r="AE1917" t="s">
        <v>11186</v>
      </c>
    </row>
    <row r="1918" spans="8:31" hidden="1" x14ac:dyDescent="0.3">
      <c r="H1918" t="s">
        <v>5036</v>
      </c>
      <c r="I1918" t="s">
        <v>5070</v>
      </c>
      <c r="J1918" t="s">
        <v>5071</v>
      </c>
      <c r="L1918">
        <v>7381</v>
      </c>
      <c r="M1918" t="s">
        <v>27</v>
      </c>
      <c r="N1918" t="s">
        <v>5072</v>
      </c>
      <c r="P1918" t="s">
        <v>5073</v>
      </c>
      <c r="Q1918">
        <v>1494</v>
      </c>
      <c r="R1918" t="s">
        <v>96</v>
      </c>
      <c r="S1918" t="s">
        <v>96</v>
      </c>
      <c r="T1918" t="str">
        <f>IF(Transcripts[[#This Row],[List?]]="Y", Transcripts[[#This Row],[RefSeq mRNA ID]]&amp;IF(Transcripts[[#This Row],[Preferred?]]="Y", " (Preferred)", ""), "")</f>
        <v/>
      </c>
      <c r="V1918" s="43" t="s">
        <v>18544</v>
      </c>
      <c r="W1918" s="43" t="e">
        <f t="array" ref="W1918">INDEX(Table6[#Data], MATCH(1, ISNUMBER(SEARCH(Transcripts[[#This Row],[RefSeq mRNA ID]], Table6['#name])), 0), 1)</f>
        <v>#N/A</v>
      </c>
      <c r="X1918" s="43"/>
      <c r="Y1918" s="43"/>
      <c r="Z1918" t="s">
        <v>7819</v>
      </c>
      <c r="AA1918" t="s">
        <v>7820</v>
      </c>
      <c r="AB1918">
        <v>2352</v>
      </c>
      <c r="AC1918" t="s">
        <v>7806</v>
      </c>
      <c r="AD1918" t="s">
        <v>27</v>
      </c>
      <c r="AE1918" t="s">
        <v>11187</v>
      </c>
    </row>
    <row r="1919" spans="8:31" hidden="1" x14ac:dyDescent="0.3">
      <c r="H1919" t="s">
        <v>5036</v>
      </c>
      <c r="I1919" t="s">
        <v>5087</v>
      </c>
      <c r="J1919" t="s">
        <v>5088</v>
      </c>
      <c r="L1919">
        <v>1401</v>
      </c>
      <c r="M1919" t="s">
        <v>27</v>
      </c>
      <c r="N1919" t="s">
        <v>5089</v>
      </c>
      <c r="Q1919">
        <v>1401</v>
      </c>
      <c r="R1919" t="s">
        <v>96</v>
      </c>
      <c r="S1919" t="s">
        <v>96</v>
      </c>
      <c r="T1919" t="str">
        <f>IF(Transcripts[[#This Row],[List?]]="Y", Transcripts[[#This Row],[RefSeq mRNA ID]]&amp;IF(Transcripts[[#This Row],[Preferred?]]="Y", " (Preferred)", ""), "")</f>
        <v/>
      </c>
      <c r="V1919" s="43" t="s">
        <v>18544</v>
      </c>
      <c r="W1919" s="43" t="e">
        <f t="array" ref="W1919">INDEX(Table6[#Data], MATCH(1, ISNUMBER(SEARCH(Transcripts[[#This Row],[RefSeq mRNA ID]], Table6['#name])), 0), 1)</f>
        <v>#N/A</v>
      </c>
      <c r="X1919" s="43"/>
      <c r="Y1919" s="43"/>
      <c r="Z1919" t="s">
        <v>7828</v>
      </c>
      <c r="AA1919" t="s">
        <v>7829</v>
      </c>
      <c r="AB1919">
        <v>1971</v>
      </c>
      <c r="AC1919" t="s">
        <v>7806</v>
      </c>
      <c r="AD1919" t="s">
        <v>27</v>
      </c>
      <c r="AE1919" t="s">
        <v>11188</v>
      </c>
    </row>
    <row r="1920" spans="8:31" hidden="1" x14ac:dyDescent="0.3">
      <c r="H1920" t="s">
        <v>5036</v>
      </c>
      <c r="I1920" t="s">
        <v>5090</v>
      </c>
      <c r="J1920" t="s">
        <v>5091</v>
      </c>
      <c r="K1920" t="s">
        <v>19599</v>
      </c>
      <c r="L1920">
        <v>1361</v>
      </c>
      <c r="M1920" t="s">
        <v>27</v>
      </c>
      <c r="N1920" t="s">
        <v>5092</v>
      </c>
      <c r="Q1920">
        <v>1329</v>
      </c>
      <c r="R1920" t="s">
        <v>96</v>
      </c>
      <c r="S1920" t="s">
        <v>95</v>
      </c>
      <c r="T1920" t="str">
        <f>IF(Transcripts[[#This Row],[List?]]="Y", Transcripts[[#This Row],[RefSeq mRNA ID]]&amp;IF(Transcripts[[#This Row],[Preferred?]]="Y", " (Preferred)", ""), "")</f>
        <v>NM_001145339.2</v>
      </c>
      <c r="V1920" s="43" t="s">
        <v>18544</v>
      </c>
      <c r="W1920" s="43" t="e">
        <f t="array" ref="W1920">INDEX(Table6[#Data], MATCH(1, ISNUMBER(SEARCH(Transcripts[[#This Row],[RefSeq mRNA ID]], Table6['#name])), 0), 1)</f>
        <v>#N/A</v>
      </c>
      <c r="X1920" s="43"/>
      <c r="Y1920" s="43"/>
      <c r="Z1920" t="s">
        <v>7825</v>
      </c>
      <c r="AA1920" t="s">
        <v>7826</v>
      </c>
      <c r="AB1920">
        <v>2229</v>
      </c>
      <c r="AC1920" t="s">
        <v>7806</v>
      </c>
      <c r="AD1920" t="s">
        <v>27</v>
      </c>
      <c r="AE1920" t="s">
        <v>11189</v>
      </c>
    </row>
    <row r="1921" spans="8:31" hidden="1" x14ac:dyDescent="0.3">
      <c r="H1921" t="s">
        <v>5036</v>
      </c>
      <c r="I1921" t="s">
        <v>5074</v>
      </c>
      <c r="J1921" t="s">
        <v>5075</v>
      </c>
      <c r="K1921" t="s">
        <v>19602</v>
      </c>
      <c r="L1921">
        <v>7198</v>
      </c>
      <c r="M1921" t="s">
        <v>27</v>
      </c>
      <c r="N1921" t="s">
        <v>5076</v>
      </c>
      <c r="Q1921">
        <v>1311</v>
      </c>
      <c r="R1921" t="s">
        <v>95</v>
      </c>
      <c r="S1921" t="s">
        <v>95</v>
      </c>
      <c r="T1921" t="str">
        <f>IF(Transcripts[[#This Row],[List?]]="Y", Transcripts[[#This Row],[RefSeq mRNA ID]]&amp;IF(Transcripts[[#This Row],[Preferred?]]="Y", " (Preferred)", ""), "")</f>
        <v>NM_002392.5 (Preferred)</v>
      </c>
      <c r="V1921" s="43" t="s">
        <v>18544</v>
      </c>
      <c r="W1921" s="43" t="e">
        <f t="array" ref="W1921">INDEX(Table6[#Data], MATCH(1, ISNUMBER(SEARCH(Transcripts[[#This Row],[RefSeq mRNA ID]], Table6['#name])), 0), 1)</f>
        <v>#N/A</v>
      </c>
      <c r="X1921" s="43"/>
      <c r="Y1921" s="43"/>
      <c r="Z1921" t="s">
        <v>7831</v>
      </c>
      <c r="AC1921" t="s">
        <v>7806</v>
      </c>
      <c r="AD1921" t="s">
        <v>27</v>
      </c>
      <c r="AE1921" t="s">
        <v>7831</v>
      </c>
    </row>
    <row r="1922" spans="8:31" hidden="1" x14ac:dyDescent="0.3">
      <c r="H1922" t="s">
        <v>5036</v>
      </c>
      <c r="I1922" t="s">
        <v>5077</v>
      </c>
      <c r="J1922" t="s">
        <v>5078</v>
      </c>
      <c r="L1922">
        <v>6853</v>
      </c>
      <c r="M1922" t="s">
        <v>27</v>
      </c>
      <c r="N1922" t="s">
        <v>5079</v>
      </c>
      <c r="P1922" t="s">
        <v>5080</v>
      </c>
      <c r="Q1922">
        <v>966</v>
      </c>
      <c r="R1922" t="s">
        <v>96</v>
      </c>
      <c r="S1922" t="s">
        <v>96</v>
      </c>
      <c r="T1922" t="str">
        <f>IF(Transcripts[[#This Row],[List?]]="Y", Transcripts[[#This Row],[RefSeq mRNA ID]]&amp;IF(Transcripts[[#This Row],[Preferred?]]="Y", " (Preferred)", ""), "")</f>
        <v/>
      </c>
      <c r="V1922" s="43" t="s">
        <v>18544</v>
      </c>
      <c r="W1922" s="43" t="e">
        <f t="array" ref="W1922">INDEX(Table6[#Data], MATCH(1, ISNUMBER(SEARCH(Transcripts[[#This Row],[RefSeq mRNA ID]], Table6['#name])), 0), 1)</f>
        <v>#N/A</v>
      </c>
      <c r="X1922" s="43"/>
      <c r="Y1922" s="43"/>
      <c r="Z1922" t="s">
        <v>7807</v>
      </c>
      <c r="AC1922" t="s">
        <v>7806</v>
      </c>
      <c r="AD1922" t="s">
        <v>27</v>
      </c>
      <c r="AE1922" t="s">
        <v>7807</v>
      </c>
    </row>
    <row r="1923" spans="8:31" hidden="1" x14ac:dyDescent="0.3">
      <c r="H1923" t="s">
        <v>5036</v>
      </c>
      <c r="I1923" t="s">
        <v>5096</v>
      </c>
      <c r="J1923" t="s">
        <v>5097</v>
      </c>
      <c r="K1923" t="s">
        <v>19601</v>
      </c>
      <c r="L1923">
        <v>966</v>
      </c>
      <c r="M1923" t="s">
        <v>27</v>
      </c>
      <c r="N1923" t="s">
        <v>5098</v>
      </c>
      <c r="P1923" t="s">
        <v>5080</v>
      </c>
      <c r="Q1923">
        <v>966</v>
      </c>
      <c r="R1923" t="s">
        <v>96</v>
      </c>
      <c r="S1923" t="s">
        <v>95</v>
      </c>
      <c r="T1923" t="str">
        <f>IF(Transcripts[[#This Row],[List?]]="Y", Transcripts[[#This Row],[RefSeq mRNA ID]]&amp;IF(Transcripts[[#This Row],[Preferred?]]="Y", " (Preferred)", ""), "")</f>
        <v>NM_001278462.1</v>
      </c>
      <c r="V1923" s="43" t="s">
        <v>18544</v>
      </c>
      <c r="W1923" s="43" t="e">
        <f t="array" ref="W1923">INDEX(Table6[#Data], MATCH(1, ISNUMBER(SEARCH(Transcripts[[#This Row],[RefSeq mRNA ID]], Table6['#name])), 0), 1)</f>
        <v>#N/A</v>
      </c>
      <c r="X1923" s="43"/>
      <c r="Y1923" s="43"/>
      <c r="Z1923" t="s">
        <v>7816</v>
      </c>
      <c r="AA1923" t="s">
        <v>7817</v>
      </c>
      <c r="AB1923">
        <v>2229</v>
      </c>
      <c r="AC1923" t="s">
        <v>7806</v>
      </c>
      <c r="AD1923" t="s">
        <v>27</v>
      </c>
      <c r="AE1923" t="s">
        <v>11190</v>
      </c>
    </row>
    <row r="1924" spans="8:31" hidden="1" x14ac:dyDescent="0.3">
      <c r="H1924" t="s">
        <v>5036</v>
      </c>
      <c r="I1924" t="s">
        <v>5081</v>
      </c>
      <c r="J1924" t="s">
        <v>5082</v>
      </c>
      <c r="L1924">
        <v>6778</v>
      </c>
      <c r="M1924" t="s">
        <v>27</v>
      </c>
      <c r="N1924" t="s">
        <v>5083</v>
      </c>
      <c r="Q1924">
        <v>891</v>
      </c>
      <c r="R1924" t="s">
        <v>96</v>
      </c>
      <c r="S1924" t="s">
        <v>96</v>
      </c>
      <c r="T1924" t="str">
        <f>IF(Transcripts[[#This Row],[List?]]="Y", Transcripts[[#This Row],[RefSeq mRNA ID]]&amp;IF(Transcripts[[#This Row],[Preferred?]]="Y", " (Preferred)", ""), "")</f>
        <v/>
      </c>
      <c r="V1924" s="43" t="s">
        <v>18544</v>
      </c>
      <c r="W1924" s="43" t="e">
        <f t="array" ref="W1924">INDEX(Table6[#Data], MATCH(1, ISNUMBER(SEARCH(Transcripts[[#This Row],[RefSeq mRNA ID]], Table6['#name])), 0), 1)</f>
        <v>#N/A</v>
      </c>
      <c r="X1924" s="43"/>
      <c r="Y1924" s="43"/>
      <c r="Z1924" t="s">
        <v>1238</v>
      </c>
      <c r="AA1924" t="s">
        <v>1239</v>
      </c>
      <c r="AB1924">
        <v>693</v>
      </c>
      <c r="AC1924" t="s">
        <v>1233</v>
      </c>
      <c r="AD1924" t="s">
        <v>27</v>
      </c>
      <c r="AE1924" t="s">
        <v>11191</v>
      </c>
    </row>
    <row r="1925" spans="8:31" hidden="1" x14ac:dyDescent="0.3">
      <c r="H1925" t="s">
        <v>5036</v>
      </c>
      <c r="I1925" t="s">
        <v>5099</v>
      </c>
      <c r="J1925" t="s">
        <v>5100</v>
      </c>
      <c r="L1925">
        <v>891</v>
      </c>
      <c r="M1925" t="s">
        <v>27</v>
      </c>
      <c r="N1925" t="s">
        <v>5101</v>
      </c>
      <c r="Q1925">
        <v>891</v>
      </c>
      <c r="R1925" t="s">
        <v>96</v>
      </c>
      <c r="S1925" t="s">
        <v>96</v>
      </c>
      <c r="T1925" t="str">
        <f>IF(Transcripts[[#This Row],[List?]]="Y", Transcripts[[#This Row],[RefSeq mRNA ID]]&amp;IF(Transcripts[[#This Row],[Preferred?]]="Y", " (Preferred)", ""), "")</f>
        <v/>
      </c>
      <c r="V1925" s="43" t="s">
        <v>18544</v>
      </c>
      <c r="W1925" s="43" t="e">
        <f t="array" ref="W1925">INDEX(Table6[#Data], MATCH(1, ISNUMBER(SEARCH(Transcripts[[#This Row],[RefSeq mRNA ID]], Table6['#name])), 0), 1)</f>
        <v>#N/A</v>
      </c>
      <c r="X1925" s="43"/>
      <c r="Y1925" s="43"/>
      <c r="Z1925" t="s">
        <v>1234</v>
      </c>
      <c r="AA1925" t="s">
        <v>1235</v>
      </c>
      <c r="AB1925">
        <v>690</v>
      </c>
      <c r="AC1925" t="s">
        <v>1233</v>
      </c>
      <c r="AD1925" t="s">
        <v>27</v>
      </c>
      <c r="AE1925" t="s">
        <v>11192</v>
      </c>
    </row>
    <row r="1926" spans="8:31" hidden="1" x14ac:dyDescent="0.3">
      <c r="H1926" t="s">
        <v>5036</v>
      </c>
      <c r="I1926" t="s">
        <v>5084</v>
      </c>
      <c r="J1926" t="s">
        <v>5085</v>
      </c>
      <c r="L1926">
        <v>6700</v>
      </c>
      <c r="M1926" t="s">
        <v>27</v>
      </c>
      <c r="N1926" t="s">
        <v>5086</v>
      </c>
      <c r="Q1926">
        <v>813</v>
      </c>
      <c r="R1926" t="s">
        <v>96</v>
      </c>
      <c r="S1926" t="s">
        <v>96</v>
      </c>
      <c r="T1926" t="str">
        <f>IF(Transcripts[[#This Row],[List?]]="Y", Transcripts[[#This Row],[RefSeq mRNA ID]]&amp;IF(Transcripts[[#This Row],[Preferred?]]="Y", " (Preferred)", ""), "")</f>
        <v/>
      </c>
      <c r="V1926" s="43" t="s">
        <v>18544</v>
      </c>
      <c r="W1926" s="43" t="e">
        <f t="array" ref="W1926">INDEX(Table6[#Data], MATCH(1, ISNUMBER(SEARCH(Transcripts[[#This Row],[RefSeq mRNA ID]], Table6['#name])), 0), 1)</f>
        <v>#N/A</v>
      </c>
      <c r="X1926" s="43"/>
      <c r="Y1926" s="43"/>
      <c r="Z1926" t="s">
        <v>1247</v>
      </c>
      <c r="AC1926" t="s">
        <v>1233</v>
      </c>
      <c r="AD1926" t="s">
        <v>27</v>
      </c>
      <c r="AE1926" t="s">
        <v>1247</v>
      </c>
    </row>
    <row r="1927" spans="8:31" hidden="1" x14ac:dyDescent="0.3">
      <c r="H1927" t="s">
        <v>5036</v>
      </c>
      <c r="I1927" t="s">
        <v>5108</v>
      </c>
      <c r="J1927" t="s">
        <v>5109</v>
      </c>
      <c r="K1927" t="s">
        <v>19600</v>
      </c>
      <c r="L1927">
        <v>798</v>
      </c>
      <c r="M1927" t="s">
        <v>27</v>
      </c>
      <c r="N1927" t="s">
        <v>5110</v>
      </c>
      <c r="Q1927" s="43">
        <v>798</v>
      </c>
      <c r="R1927" t="s">
        <v>96</v>
      </c>
      <c r="S1927" s="43" t="s">
        <v>95</v>
      </c>
      <c r="T1927" t="str">
        <f>IF(Transcripts[[#This Row],[List?]]="Y", Transcripts[[#This Row],[RefSeq mRNA ID]]&amp;IF(Transcripts[[#This Row],[Preferred?]]="Y", " (Preferred)", ""), "")</f>
        <v>NM_001145340.2</v>
      </c>
      <c r="V1927" s="43" t="s">
        <v>18544</v>
      </c>
      <c r="W1927" s="43" t="e">
        <f t="array" ref="W1927">INDEX(Table6[#Data], MATCH(1, ISNUMBER(SEARCH(Transcripts[[#This Row],[RefSeq mRNA ID]], Table6['#name])), 0), 1)</f>
        <v>#N/A</v>
      </c>
      <c r="X1927" s="43"/>
      <c r="Y1927" s="43"/>
      <c r="Z1927" t="s">
        <v>1243</v>
      </c>
      <c r="AA1927" t="s">
        <v>1244</v>
      </c>
      <c r="AB1927">
        <v>378</v>
      </c>
      <c r="AC1927" t="s">
        <v>1233</v>
      </c>
      <c r="AD1927" t="s">
        <v>27</v>
      </c>
      <c r="AE1927" t="s">
        <v>11193</v>
      </c>
    </row>
    <row r="1928" spans="8:31" hidden="1" x14ac:dyDescent="0.3">
      <c r="H1928" t="s">
        <v>5036</v>
      </c>
      <c r="I1928" t="s">
        <v>5102</v>
      </c>
      <c r="J1928" t="s">
        <v>5103</v>
      </c>
      <c r="L1928">
        <v>845</v>
      </c>
      <c r="M1928" t="s">
        <v>27</v>
      </c>
      <c r="N1928" t="s">
        <v>5104</v>
      </c>
      <c r="Q1928" s="43">
        <v>771</v>
      </c>
      <c r="R1928" t="s">
        <v>96</v>
      </c>
      <c r="S1928" s="43" t="s">
        <v>96</v>
      </c>
      <c r="T1928" t="str">
        <f>IF(Transcripts[[#This Row],[List?]]="Y", Transcripts[[#This Row],[RefSeq mRNA ID]]&amp;IF(Transcripts[[#This Row],[Preferred?]]="Y", " (Preferred)", ""), "")</f>
        <v/>
      </c>
      <c r="V1928" s="43" t="s">
        <v>18544</v>
      </c>
      <c r="W1928" s="43" t="e">
        <f t="array" ref="W1928">INDEX(Table6[#Data], MATCH(1, ISNUMBER(SEARCH(Transcripts[[#This Row],[RefSeq mRNA ID]], Table6['#name])), 0), 1)</f>
        <v>#N/A</v>
      </c>
      <c r="X1928" s="43"/>
      <c r="Y1928" s="43"/>
      <c r="Z1928" t="s">
        <v>1249</v>
      </c>
      <c r="AC1928" t="s">
        <v>1233</v>
      </c>
      <c r="AD1928" t="s">
        <v>27</v>
      </c>
      <c r="AE1928" t="s">
        <v>1249</v>
      </c>
    </row>
    <row r="1929" spans="8:31" hidden="1" x14ac:dyDescent="0.3">
      <c r="H1929" t="s">
        <v>5036</v>
      </c>
      <c r="I1929" t="s">
        <v>5105</v>
      </c>
      <c r="J1929" t="s">
        <v>5106</v>
      </c>
      <c r="K1929" t="s">
        <v>19598</v>
      </c>
      <c r="L1929">
        <v>842</v>
      </c>
      <c r="M1929" t="s">
        <v>27</v>
      </c>
      <c r="N1929" t="s">
        <v>5107</v>
      </c>
      <c r="Q1929" s="43">
        <v>768</v>
      </c>
      <c r="R1929" t="s">
        <v>96</v>
      </c>
      <c r="S1929" s="43" t="s">
        <v>95</v>
      </c>
      <c r="T1929" t="str">
        <f>IF(Transcripts[[#This Row],[List?]]="Y", Transcripts[[#This Row],[RefSeq mRNA ID]]&amp;IF(Transcripts[[#This Row],[Preferred?]]="Y", " (Preferred)", ""), "")</f>
        <v>NM_001145337.2</v>
      </c>
      <c r="V1929" s="43" t="s">
        <v>18544</v>
      </c>
      <c r="W1929" s="43" t="e">
        <f t="array" ref="W1929">INDEX(Table6[#Data], MATCH(1, ISNUMBER(SEARCH(Transcripts[[#This Row],[RefSeq mRNA ID]], Table6['#name])), 0), 1)</f>
        <v>#N/A</v>
      </c>
      <c r="X1929" s="43"/>
      <c r="Y1929" s="43"/>
      <c r="Z1929" t="s">
        <v>1251</v>
      </c>
      <c r="AC1929" t="s">
        <v>1233</v>
      </c>
      <c r="AD1929" t="s">
        <v>27</v>
      </c>
      <c r="AE1929" t="s">
        <v>1251</v>
      </c>
    </row>
    <row r="1930" spans="8:31" hidden="1" x14ac:dyDescent="0.3">
      <c r="H1930" t="s">
        <v>5036</v>
      </c>
      <c r="I1930" t="s">
        <v>5114</v>
      </c>
      <c r="J1930" t="s">
        <v>5115</v>
      </c>
      <c r="L1930">
        <v>732</v>
      </c>
      <c r="M1930" t="s">
        <v>27</v>
      </c>
      <c r="N1930" t="s">
        <v>5116</v>
      </c>
      <c r="Q1930">
        <v>732</v>
      </c>
      <c r="R1930" t="s">
        <v>96</v>
      </c>
      <c r="S1930" t="s">
        <v>96</v>
      </c>
      <c r="T1930" t="str">
        <f>IF(Transcripts[[#This Row],[List?]]="Y", Transcripts[[#This Row],[RefSeq mRNA ID]]&amp;IF(Transcripts[[#This Row],[Preferred?]]="Y", " (Preferred)", ""), "")</f>
        <v/>
      </c>
      <c r="V1930" s="43" t="s">
        <v>18544</v>
      </c>
      <c r="W1930" s="43" t="e">
        <f t="array" ref="W1930">INDEX(Table6[#Data], MATCH(1, ISNUMBER(SEARCH(Transcripts[[#This Row],[RefSeq mRNA ID]], Table6['#name])), 0), 1)</f>
        <v>#N/A</v>
      </c>
      <c r="X1930" s="43"/>
      <c r="Y1930" s="43"/>
      <c r="Z1930" t="s">
        <v>594</v>
      </c>
      <c r="AA1930" t="s">
        <v>595</v>
      </c>
      <c r="AB1930">
        <v>2190</v>
      </c>
      <c r="AC1930" t="s">
        <v>590</v>
      </c>
      <c r="AD1930" t="s">
        <v>27</v>
      </c>
      <c r="AE1930" t="s">
        <v>11194</v>
      </c>
    </row>
    <row r="1931" spans="8:31" hidden="1" x14ac:dyDescent="0.3">
      <c r="H1931" t="s">
        <v>5036</v>
      </c>
      <c r="I1931" t="s">
        <v>5111</v>
      </c>
      <c r="J1931" t="s">
        <v>5112</v>
      </c>
      <c r="L1931">
        <v>754</v>
      </c>
      <c r="M1931" t="s">
        <v>27</v>
      </c>
      <c r="N1931" t="s">
        <v>5113</v>
      </c>
      <c r="Q1931">
        <v>687</v>
      </c>
      <c r="R1931" t="s">
        <v>96</v>
      </c>
      <c r="S1931" t="s">
        <v>96</v>
      </c>
      <c r="T1931" t="str">
        <f>IF(Transcripts[[#This Row],[List?]]="Y", Transcripts[[#This Row],[RefSeq mRNA ID]]&amp;IF(Transcripts[[#This Row],[Preferred?]]="Y", " (Preferred)", ""), "")</f>
        <v/>
      </c>
      <c r="V1931" s="43" t="s">
        <v>18544</v>
      </c>
      <c r="W1931" s="43" t="e">
        <f t="array" ref="W1931">INDEX(Table6[#Data], MATCH(1, ISNUMBER(SEARCH(Transcripts[[#This Row],[RefSeq mRNA ID]], Table6['#name])), 0), 1)</f>
        <v>#N/A</v>
      </c>
      <c r="X1931" s="43"/>
      <c r="Y1931" s="43"/>
      <c r="Z1931" t="s">
        <v>601</v>
      </c>
      <c r="AA1931" t="s">
        <v>602</v>
      </c>
      <c r="AB1931">
        <v>389</v>
      </c>
      <c r="AC1931" t="s">
        <v>590</v>
      </c>
      <c r="AD1931" t="s">
        <v>27</v>
      </c>
      <c r="AE1931" t="s">
        <v>11195</v>
      </c>
    </row>
    <row r="1932" spans="8:31" hidden="1" x14ac:dyDescent="0.3">
      <c r="H1932" t="s">
        <v>5036</v>
      </c>
      <c r="I1932" t="s">
        <v>5093</v>
      </c>
      <c r="J1932" t="s">
        <v>5094</v>
      </c>
      <c r="L1932">
        <v>1171</v>
      </c>
      <c r="M1932" t="s">
        <v>27</v>
      </c>
      <c r="N1932" t="s">
        <v>5095</v>
      </c>
      <c r="Q1932">
        <v>657</v>
      </c>
      <c r="R1932" t="s">
        <v>96</v>
      </c>
      <c r="S1932" t="s">
        <v>96</v>
      </c>
      <c r="T1932" t="str">
        <f>IF(Transcripts[[#This Row],[List?]]="Y", Transcripts[[#This Row],[RefSeq mRNA ID]]&amp;IF(Transcripts[[#This Row],[Preferred?]]="Y", " (Preferred)", ""), "")</f>
        <v/>
      </c>
      <c r="V1932" s="43" t="s">
        <v>18544</v>
      </c>
      <c r="W1932" s="43" t="e">
        <f t="array" ref="W1932">INDEX(Table6[#Data], MATCH(1, ISNUMBER(SEARCH(Transcripts[[#This Row],[RefSeq mRNA ID]], Table6['#name])), 0), 1)</f>
        <v>#N/A</v>
      </c>
      <c r="X1932" s="43"/>
      <c r="Y1932" s="43"/>
      <c r="Z1932" t="s">
        <v>598</v>
      </c>
      <c r="AA1932" t="s">
        <v>599</v>
      </c>
      <c r="AB1932">
        <v>2136</v>
      </c>
      <c r="AC1932" t="s">
        <v>590</v>
      </c>
      <c r="AD1932" t="s">
        <v>27</v>
      </c>
      <c r="AE1932" t="s">
        <v>11196</v>
      </c>
    </row>
    <row r="1933" spans="8:31" hidden="1" x14ac:dyDescent="0.3">
      <c r="H1933" t="s">
        <v>5036</v>
      </c>
      <c r="I1933" t="s">
        <v>5120</v>
      </c>
      <c r="J1933" t="s">
        <v>5121</v>
      </c>
      <c r="L1933">
        <v>657</v>
      </c>
      <c r="M1933" t="s">
        <v>27</v>
      </c>
      <c r="N1933" t="s">
        <v>5122</v>
      </c>
      <c r="Q1933">
        <v>657</v>
      </c>
      <c r="R1933" t="s">
        <v>96</v>
      </c>
      <c r="S1933" t="s">
        <v>96</v>
      </c>
      <c r="T1933" t="str">
        <f>IF(Transcripts[[#This Row],[List?]]="Y", Transcripts[[#This Row],[RefSeq mRNA ID]]&amp;IF(Transcripts[[#This Row],[Preferred?]]="Y", " (Preferred)", ""), "")</f>
        <v/>
      </c>
      <c r="V1933" s="43" t="s">
        <v>18544</v>
      </c>
      <c r="W1933" s="43" t="e">
        <f t="array" ref="W1933">INDEX(Table6[#Data], MATCH(1, ISNUMBER(SEARCH(Transcripts[[#This Row],[RefSeq mRNA ID]], Table6['#name])), 0), 1)</f>
        <v>#N/A</v>
      </c>
      <c r="X1933" s="43"/>
      <c r="Y1933" s="43"/>
      <c r="Z1933" t="s">
        <v>604</v>
      </c>
      <c r="AA1933" t="s">
        <v>605</v>
      </c>
      <c r="AB1933">
        <v>762</v>
      </c>
      <c r="AC1933" t="s">
        <v>590</v>
      </c>
      <c r="AD1933" t="s">
        <v>27</v>
      </c>
      <c r="AE1933" t="s">
        <v>11197</v>
      </c>
    </row>
    <row r="1934" spans="8:31" hidden="1" x14ac:dyDescent="0.3">
      <c r="H1934" t="s">
        <v>5036</v>
      </c>
      <c r="I1934" t="s">
        <v>5043</v>
      </c>
      <c r="J1934" t="s">
        <v>5044</v>
      </c>
      <c r="L1934">
        <v>1315</v>
      </c>
      <c r="M1934" t="s">
        <v>187</v>
      </c>
      <c r="N1934" t="s">
        <v>5045</v>
      </c>
      <c r="Q1934">
        <v>513</v>
      </c>
      <c r="R1934" t="s">
        <v>96</v>
      </c>
      <c r="S1934" t="s">
        <v>96</v>
      </c>
      <c r="T1934" t="str">
        <f>IF(Transcripts[[#This Row],[List?]]="Y", Transcripts[[#This Row],[RefSeq mRNA ID]]&amp;IF(Transcripts[[#This Row],[Preferred?]]="Y", " (Preferred)", ""), "")</f>
        <v/>
      </c>
      <c r="V1934" s="43" t="s">
        <v>18544</v>
      </c>
      <c r="W1934" s="43" t="e">
        <f t="array" ref="W1934">INDEX(Table6[#Data], MATCH(1, ISNUMBER(SEARCH(Transcripts[[#This Row],[RefSeq mRNA ID]], Table6['#name])), 0), 1)</f>
        <v>#N/A</v>
      </c>
      <c r="X1934" s="43"/>
      <c r="Y1934" s="43"/>
      <c r="Z1934" t="s">
        <v>610</v>
      </c>
      <c r="AC1934" t="s">
        <v>590</v>
      </c>
      <c r="AD1934" t="s">
        <v>27</v>
      </c>
      <c r="AE1934" t="s">
        <v>610</v>
      </c>
    </row>
    <row r="1935" spans="8:31" hidden="1" x14ac:dyDescent="0.3">
      <c r="H1935" t="s">
        <v>5036</v>
      </c>
      <c r="I1935" t="s">
        <v>5123</v>
      </c>
      <c r="J1935" t="s">
        <v>5124</v>
      </c>
      <c r="L1935">
        <v>505</v>
      </c>
      <c r="M1935" t="s">
        <v>27</v>
      </c>
      <c r="N1935" t="s">
        <v>5125</v>
      </c>
      <c r="Q1935">
        <v>431</v>
      </c>
      <c r="R1935" t="s">
        <v>96</v>
      </c>
      <c r="S1935" t="s">
        <v>96</v>
      </c>
      <c r="T1935" t="str">
        <f>IF(Transcripts[[#This Row],[List?]]="Y", Transcripts[[#This Row],[RefSeq mRNA ID]]&amp;IF(Transcripts[[#This Row],[Preferred?]]="Y", " (Preferred)", ""), "")</f>
        <v/>
      </c>
      <c r="V1935" s="43" t="s">
        <v>18544</v>
      </c>
      <c r="W1935" s="43" t="e">
        <f t="array" ref="W1935">INDEX(Table6[#Data], MATCH(1, ISNUMBER(SEARCH(Transcripts[[#This Row],[RefSeq mRNA ID]], Table6['#name])), 0), 1)</f>
        <v>#N/A</v>
      </c>
      <c r="X1935" s="43"/>
      <c r="Y1935" s="43"/>
      <c r="Z1935" t="s">
        <v>614</v>
      </c>
      <c r="AC1935" t="s">
        <v>590</v>
      </c>
      <c r="AD1935" t="s">
        <v>27</v>
      </c>
      <c r="AE1935" t="s">
        <v>614</v>
      </c>
    </row>
    <row r="1936" spans="8:31" hidden="1" x14ac:dyDescent="0.3">
      <c r="H1936" t="s">
        <v>5036</v>
      </c>
      <c r="I1936" t="s">
        <v>5132</v>
      </c>
      <c r="J1936" t="s">
        <v>5133</v>
      </c>
      <c r="L1936">
        <v>393</v>
      </c>
      <c r="M1936" t="s">
        <v>27</v>
      </c>
      <c r="N1936" t="s">
        <v>5134</v>
      </c>
      <c r="Q1936">
        <v>393</v>
      </c>
      <c r="R1936" t="s">
        <v>96</v>
      </c>
      <c r="S1936" t="s">
        <v>96</v>
      </c>
      <c r="T1936" t="str">
        <f>IF(Transcripts[[#This Row],[List?]]="Y", Transcripts[[#This Row],[RefSeq mRNA ID]]&amp;IF(Transcripts[[#This Row],[Preferred?]]="Y", " (Preferred)", ""), "")</f>
        <v/>
      </c>
      <c r="V1936" s="43" t="s">
        <v>18544</v>
      </c>
      <c r="W1936" s="43" t="e">
        <f t="array" ref="W1936">INDEX(Table6[#Data], MATCH(1, ISNUMBER(SEARCH(Transcripts[[#This Row],[RefSeq mRNA ID]], Table6['#name])), 0), 1)</f>
        <v>#N/A</v>
      </c>
      <c r="X1936" s="43"/>
      <c r="Y1936" s="43"/>
      <c r="Z1936" t="s">
        <v>612</v>
      </c>
      <c r="AC1936" t="s">
        <v>590</v>
      </c>
      <c r="AD1936" t="s">
        <v>27</v>
      </c>
      <c r="AE1936" t="s">
        <v>612</v>
      </c>
    </row>
    <row r="1937" spans="8:31" hidden="1" x14ac:dyDescent="0.3">
      <c r="H1937" t="s">
        <v>5036</v>
      </c>
      <c r="I1937" t="s">
        <v>5126</v>
      </c>
      <c r="J1937" t="s">
        <v>5127</v>
      </c>
      <c r="L1937">
        <v>427</v>
      </c>
      <c r="M1937" t="s">
        <v>27</v>
      </c>
      <c r="N1937" t="s">
        <v>5128</v>
      </c>
      <c r="Q1937">
        <v>353</v>
      </c>
      <c r="R1937" t="s">
        <v>96</v>
      </c>
      <c r="S1937" t="s">
        <v>96</v>
      </c>
      <c r="T1937" t="str">
        <f>IF(Transcripts[[#This Row],[List?]]="Y", Transcripts[[#This Row],[RefSeq mRNA ID]]&amp;IF(Transcripts[[#This Row],[Preferred?]]="Y", " (Preferred)", ""), "")</f>
        <v/>
      </c>
      <c r="V1937" s="43" t="s">
        <v>18544</v>
      </c>
      <c r="W1937" s="43" t="e">
        <f t="array" ref="W1937">INDEX(Table6[#Data], MATCH(1, ISNUMBER(SEARCH(Transcripts[[#This Row],[RefSeq mRNA ID]], Table6['#name])), 0), 1)</f>
        <v>#N/A</v>
      </c>
      <c r="X1937" s="43"/>
      <c r="Y1937" s="43"/>
      <c r="Z1937" t="s">
        <v>616</v>
      </c>
      <c r="AC1937" t="s">
        <v>590</v>
      </c>
      <c r="AD1937" t="s">
        <v>27</v>
      </c>
      <c r="AE1937" t="s">
        <v>616</v>
      </c>
    </row>
    <row r="1938" spans="8:31" hidden="1" x14ac:dyDescent="0.3">
      <c r="H1938" t="s">
        <v>5036</v>
      </c>
      <c r="I1938" t="s">
        <v>5040</v>
      </c>
      <c r="J1938" t="s">
        <v>5041</v>
      </c>
      <c r="L1938">
        <v>1583</v>
      </c>
      <c r="M1938" t="s">
        <v>187</v>
      </c>
      <c r="N1938" t="s">
        <v>5042</v>
      </c>
      <c r="Q1938">
        <v>255</v>
      </c>
      <c r="R1938" t="s">
        <v>96</v>
      </c>
      <c r="S1938" t="s">
        <v>96</v>
      </c>
      <c r="T1938" t="str">
        <f>IF(Transcripts[[#This Row],[List?]]="Y", Transcripts[[#This Row],[RefSeq mRNA ID]]&amp;IF(Transcripts[[#This Row],[Preferred?]]="Y", " (Preferred)", ""), "")</f>
        <v/>
      </c>
      <c r="V1938" s="43" t="s">
        <v>18544</v>
      </c>
      <c r="W1938" s="43" t="e">
        <f t="array" ref="W1938">INDEX(Table6[#Data], MATCH(1, ISNUMBER(SEARCH(Transcripts[[#This Row],[RefSeq mRNA ID]], Table6['#name])), 0), 1)</f>
        <v>#N/A</v>
      </c>
      <c r="X1938" s="43"/>
      <c r="Y1938" s="43"/>
      <c r="Z1938" t="s">
        <v>591</v>
      </c>
      <c r="AA1938" t="s">
        <v>592</v>
      </c>
      <c r="AB1938">
        <v>126</v>
      </c>
      <c r="AC1938" t="s">
        <v>590</v>
      </c>
      <c r="AD1938" t="s">
        <v>27</v>
      </c>
      <c r="AE1938" t="s">
        <v>11198</v>
      </c>
    </row>
    <row r="1939" spans="8:31" hidden="1" x14ac:dyDescent="0.3">
      <c r="H1939" t="s">
        <v>5036</v>
      </c>
      <c r="I1939" t="s">
        <v>5049</v>
      </c>
      <c r="J1939" t="s">
        <v>5050</v>
      </c>
      <c r="L1939">
        <v>1127</v>
      </c>
      <c r="M1939" t="s">
        <v>187</v>
      </c>
      <c r="N1939" t="s">
        <v>5051</v>
      </c>
      <c r="Q1939">
        <v>255</v>
      </c>
      <c r="R1939" t="s">
        <v>96</v>
      </c>
      <c r="S1939" t="s">
        <v>96</v>
      </c>
      <c r="T1939" t="str">
        <f>IF(Transcripts[[#This Row],[List?]]="Y", Transcripts[[#This Row],[RefSeq mRNA ID]]&amp;IF(Transcripts[[#This Row],[Preferred?]]="Y", " (Preferred)", ""), "")</f>
        <v/>
      </c>
      <c r="V1939" s="43" t="s">
        <v>18544</v>
      </c>
      <c r="W1939" s="43" t="e">
        <f t="array" ref="W1939">INDEX(Table6[#Data], MATCH(1, ISNUMBER(SEARCH(Transcripts[[#This Row],[RefSeq mRNA ID]], Table6['#name])), 0), 1)</f>
        <v>#N/A</v>
      </c>
      <c r="X1939" s="43"/>
      <c r="Y1939" s="43"/>
      <c r="Z1939" t="s">
        <v>607</v>
      </c>
      <c r="AA1939" t="s">
        <v>608</v>
      </c>
      <c r="AB1939">
        <v>338</v>
      </c>
      <c r="AC1939" t="s">
        <v>590</v>
      </c>
      <c r="AD1939" t="s">
        <v>27</v>
      </c>
      <c r="AE1939" t="s">
        <v>11199</v>
      </c>
    </row>
    <row r="1940" spans="8:31" hidden="1" x14ac:dyDescent="0.3">
      <c r="H1940" t="s">
        <v>5036</v>
      </c>
      <c r="I1940" t="s">
        <v>5046</v>
      </c>
      <c r="J1940" t="s">
        <v>5047</v>
      </c>
      <c r="L1940">
        <v>1181</v>
      </c>
      <c r="M1940" t="s">
        <v>187</v>
      </c>
      <c r="N1940" t="s">
        <v>5048</v>
      </c>
      <c r="Q1940">
        <v>237</v>
      </c>
      <c r="R1940" t="s">
        <v>96</v>
      </c>
      <c r="S1940" t="s">
        <v>96</v>
      </c>
      <c r="T1940" t="str">
        <f>IF(Transcripts[[#This Row],[List?]]="Y", Transcripts[[#This Row],[RefSeq mRNA ID]]&amp;IF(Transcripts[[#This Row],[Preferred?]]="Y", " (Preferred)", ""), "")</f>
        <v/>
      </c>
      <c r="V1940" s="43" t="s">
        <v>18544</v>
      </c>
      <c r="W1940" s="43" t="e">
        <f t="array" ref="W1940">INDEX(Table6[#Data], MATCH(1, ISNUMBER(SEARCH(Transcripts[[#This Row],[RefSeq mRNA ID]], Table6['#name])), 0), 1)</f>
        <v>#N/A</v>
      </c>
      <c r="X1940" s="43"/>
      <c r="Y1940" s="43"/>
      <c r="Z1940" t="s">
        <v>4718</v>
      </c>
      <c r="AA1940" t="s">
        <v>4719</v>
      </c>
      <c r="AB1940">
        <v>11919</v>
      </c>
      <c r="AC1940" t="s">
        <v>4714</v>
      </c>
      <c r="AD1940" t="s">
        <v>27</v>
      </c>
      <c r="AE1940" t="s">
        <v>11200</v>
      </c>
    </row>
    <row r="1941" spans="8:31" hidden="1" x14ac:dyDescent="0.3">
      <c r="H1941" t="s">
        <v>5036</v>
      </c>
      <c r="I1941" t="s">
        <v>5055</v>
      </c>
      <c r="J1941" t="s">
        <v>5056</v>
      </c>
      <c r="L1941">
        <v>1011</v>
      </c>
      <c r="M1941" t="s">
        <v>187</v>
      </c>
      <c r="N1941" t="s">
        <v>5057</v>
      </c>
      <c r="Q1941">
        <v>237</v>
      </c>
      <c r="R1941" t="s">
        <v>96</v>
      </c>
      <c r="S1941" t="s">
        <v>96</v>
      </c>
      <c r="T1941" t="str">
        <f>IF(Transcripts[[#This Row],[List?]]="Y", Transcripts[[#This Row],[RefSeq mRNA ID]]&amp;IF(Transcripts[[#This Row],[Preferred?]]="Y", " (Preferred)", ""), "")</f>
        <v/>
      </c>
      <c r="V1941" s="43" t="s">
        <v>18544</v>
      </c>
      <c r="W1941" s="43" t="e">
        <f t="array" ref="W1941">INDEX(Table6[#Data], MATCH(1, ISNUMBER(SEARCH(Transcripts[[#This Row],[RefSeq mRNA ID]], Table6['#name])), 0), 1)</f>
        <v>#N/A</v>
      </c>
      <c r="X1941" s="43"/>
      <c r="Y1941" s="43"/>
      <c r="Z1941" t="s">
        <v>4736</v>
      </c>
      <c r="AA1941" t="s">
        <v>4737</v>
      </c>
      <c r="AB1941">
        <v>4317</v>
      </c>
      <c r="AC1941" t="s">
        <v>4714</v>
      </c>
      <c r="AD1941" t="s">
        <v>27</v>
      </c>
      <c r="AE1941" t="s">
        <v>11201</v>
      </c>
    </row>
    <row r="1942" spans="8:31" hidden="1" x14ac:dyDescent="0.3">
      <c r="H1942" t="s">
        <v>5036</v>
      </c>
      <c r="I1942" t="s">
        <v>5061</v>
      </c>
      <c r="J1942" t="s">
        <v>5062</v>
      </c>
      <c r="L1942">
        <v>363</v>
      </c>
      <c r="M1942" t="s">
        <v>187</v>
      </c>
      <c r="N1942" t="s">
        <v>5063</v>
      </c>
      <c r="Q1942">
        <v>237</v>
      </c>
      <c r="R1942" t="s">
        <v>96</v>
      </c>
      <c r="S1942" t="s">
        <v>96</v>
      </c>
      <c r="T1942" t="str">
        <f>IF(Transcripts[[#This Row],[List?]]="Y", Transcripts[[#This Row],[RefSeq mRNA ID]]&amp;IF(Transcripts[[#This Row],[Preferred?]]="Y", " (Preferred)", ""), "")</f>
        <v/>
      </c>
      <c r="V1942" s="43" t="s">
        <v>18544</v>
      </c>
      <c r="W1942" s="43" t="e">
        <f t="array" ref="W1942">INDEX(Table6[#Data], MATCH(1, ISNUMBER(SEARCH(Transcripts[[#This Row],[RefSeq mRNA ID]], Table6['#name])), 0), 1)</f>
        <v>#N/A</v>
      </c>
      <c r="X1942" s="43"/>
      <c r="Y1942" s="43"/>
      <c r="Z1942" t="s">
        <v>4730</v>
      </c>
      <c r="AA1942" t="s">
        <v>4731</v>
      </c>
      <c r="AB1942">
        <v>11910</v>
      </c>
      <c r="AC1942" t="s">
        <v>4714</v>
      </c>
      <c r="AD1942" t="s">
        <v>27</v>
      </c>
      <c r="AE1942" t="s">
        <v>11202</v>
      </c>
    </row>
    <row r="1943" spans="8:31" hidden="1" x14ac:dyDescent="0.3">
      <c r="H1943" t="s">
        <v>5036</v>
      </c>
      <c r="I1943" t="s">
        <v>5037</v>
      </c>
      <c r="J1943" t="s">
        <v>5038</v>
      </c>
      <c r="L1943">
        <v>1683</v>
      </c>
      <c r="M1943" t="s">
        <v>187</v>
      </c>
      <c r="N1943" t="s">
        <v>5039</v>
      </c>
      <c r="Q1943">
        <v>213</v>
      </c>
      <c r="R1943" t="s">
        <v>96</v>
      </c>
      <c r="S1943" t="s">
        <v>96</v>
      </c>
      <c r="T1943" t="str">
        <f>IF(Transcripts[[#This Row],[List?]]="Y", Transcripts[[#This Row],[RefSeq mRNA ID]]&amp;IF(Transcripts[[#This Row],[Preferred?]]="Y", " (Preferred)", ""), "")</f>
        <v/>
      </c>
      <c r="V1943" s="43" t="s">
        <v>18544</v>
      </c>
      <c r="W1943" s="43" t="e">
        <f t="array" ref="W1943">INDEX(Table6[#Data], MATCH(1, ISNUMBER(SEARCH(Transcripts[[#This Row],[RefSeq mRNA ID]], Table6['#name])), 0), 1)</f>
        <v>#N/A</v>
      </c>
      <c r="X1943" s="43"/>
      <c r="Y1943" s="43"/>
      <c r="Z1943" t="s">
        <v>4756</v>
      </c>
      <c r="AA1943" t="s">
        <v>4757</v>
      </c>
      <c r="AB1943">
        <v>264</v>
      </c>
      <c r="AC1943" t="s">
        <v>4714</v>
      </c>
      <c r="AD1943" t="s">
        <v>27</v>
      </c>
      <c r="AE1943" t="s">
        <v>11203</v>
      </c>
    </row>
    <row r="1944" spans="8:31" hidden="1" x14ac:dyDescent="0.3">
      <c r="H1944" t="s">
        <v>5036</v>
      </c>
      <c r="I1944" t="s">
        <v>5135</v>
      </c>
      <c r="J1944" t="s">
        <v>5136</v>
      </c>
      <c r="L1944">
        <v>213</v>
      </c>
      <c r="M1944" t="s">
        <v>27</v>
      </c>
      <c r="N1944" t="s">
        <v>5137</v>
      </c>
      <c r="Q1944">
        <v>213</v>
      </c>
      <c r="R1944" t="s">
        <v>96</v>
      </c>
      <c r="S1944" t="s">
        <v>96</v>
      </c>
      <c r="T1944" t="str">
        <f>IF(Transcripts[[#This Row],[List?]]="Y", Transcripts[[#This Row],[RefSeq mRNA ID]]&amp;IF(Transcripts[[#This Row],[Preferred?]]="Y", " (Preferred)", ""), "")</f>
        <v/>
      </c>
      <c r="V1944" s="43" t="s">
        <v>18544</v>
      </c>
      <c r="W1944" s="43" t="e">
        <f t="array" ref="W1944">INDEX(Table6[#Data], MATCH(1, ISNUMBER(SEARCH(Transcripts[[#This Row],[RefSeq mRNA ID]], Table6['#name])), 0), 1)</f>
        <v>#N/A</v>
      </c>
      <c r="X1944" s="43"/>
      <c r="Y1944" s="43"/>
      <c r="Z1944" t="s">
        <v>4741</v>
      </c>
      <c r="AA1944" t="s">
        <v>4742</v>
      </c>
      <c r="AB1944">
        <v>264</v>
      </c>
      <c r="AC1944" t="s">
        <v>4714</v>
      </c>
      <c r="AD1944" t="s">
        <v>27</v>
      </c>
      <c r="AE1944" t="s">
        <v>11204</v>
      </c>
    </row>
    <row r="1945" spans="8:31" hidden="1" x14ac:dyDescent="0.3">
      <c r="H1945" t="s">
        <v>5036</v>
      </c>
      <c r="I1945" t="s">
        <v>5058</v>
      </c>
      <c r="J1945" t="s">
        <v>5059</v>
      </c>
      <c r="L1945">
        <v>897</v>
      </c>
      <c r="M1945" t="s">
        <v>187</v>
      </c>
      <c r="N1945" t="s">
        <v>5060</v>
      </c>
      <c r="Q1945">
        <v>183</v>
      </c>
      <c r="R1945" t="s">
        <v>96</v>
      </c>
      <c r="S1945" t="s">
        <v>96</v>
      </c>
      <c r="T1945" t="str">
        <f>IF(Transcripts[[#This Row],[List?]]="Y", Transcripts[[#This Row],[RefSeq mRNA ID]]&amp;IF(Transcripts[[#This Row],[Preferred?]]="Y", " (Preferred)", ""), "")</f>
        <v/>
      </c>
      <c r="V1945" s="43" t="s">
        <v>18544</v>
      </c>
      <c r="W1945" s="43" t="e">
        <f t="array" ref="W1945">INDEX(Table6[#Data], MATCH(1, ISNUMBER(SEARCH(Transcripts[[#This Row],[RefSeq mRNA ID]], Table6['#name])), 0), 1)</f>
        <v>#N/A</v>
      </c>
      <c r="X1945" s="43"/>
      <c r="Y1945" s="43"/>
      <c r="Z1945" t="s">
        <v>4761</v>
      </c>
      <c r="AA1945" t="s">
        <v>4762</v>
      </c>
      <c r="AB1945">
        <v>481</v>
      </c>
      <c r="AC1945" t="s">
        <v>4714</v>
      </c>
      <c r="AD1945" t="s">
        <v>27</v>
      </c>
      <c r="AE1945" t="s">
        <v>11205</v>
      </c>
    </row>
    <row r="1946" spans="8:31" hidden="1" x14ac:dyDescent="0.3">
      <c r="H1946" t="s">
        <v>5036</v>
      </c>
      <c r="I1946" t="s">
        <v>5129</v>
      </c>
      <c r="J1946" t="s">
        <v>5130</v>
      </c>
      <c r="L1946">
        <v>398</v>
      </c>
      <c r="M1946" t="s">
        <v>27</v>
      </c>
      <c r="N1946" t="s">
        <v>5131</v>
      </c>
      <c r="Q1946">
        <v>156</v>
      </c>
      <c r="R1946" t="s">
        <v>96</v>
      </c>
      <c r="S1946" t="s">
        <v>96</v>
      </c>
      <c r="T1946" t="str">
        <f>IF(Transcripts[[#This Row],[List?]]="Y", Transcripts[[#This Row],[RefSeq mRNA ID]]&amp;IF(Transcripts[[#This Row],[Preferred?]]="Y", " (Preferred)", ""), "")</f>
        <v/>
      </c>
      <c r="V1946" s="43" t="s">
        <v>18544</v>
      </c>
      <c r="W1946" s="43" t="e">
        <f t="array" ref="W1946">INDEX(Table6[#Data], MATCH(1, ISNUMBER(SEARCH(Transcripts[[#This Row],[RefSeq mRNA ID]], Table6['#name])), 0), 1)</f>
        <v>#N/A</v>
      </c>
      <c r="X1946" s="43"/>
      <c r="Y1946" s="43"/>
      <c r="Z1946" t="s">
        <v>4751</v>
      </c>
      <c r="AA1946" t="s">
        <v>4752</v>
      </c>
      <c r="AB1946">
        <v>804</v>
      </c>
      <c r="AC1946" t="s">
        <v>4714</v>
      </c>
      <c r="AD1946" t="s">
        <v>27</v>
      </c>
      <c r="AE1946" t="s">
        <v>11206</v>
      </c>
    </row>
    <row r="1947" spans="8:31" hidden="1" x14ac:dyDescent="0.3">
      <c r="H1947" t="s">
        <v>5036</v>
      </c>
      <c r="I1947" t="s">
        <v>5117</v>
      </c>
      <c r="J1947" t="s">
        <v>5118</v>
      </c>
      <c r="L1947">
        <v>692</v>
      </c>
      <c r="M1947" t="s">
        <v>27</v>
      </c>
      <c r="N1947" t="s">
        <v>5119</v>
      </c>
      <c r="Q1947">
        <v>150</v>
      </c>
      <c r="R1947" t="s">
        <v>96</v>
      </c>
      <c r="S1947" t="s">
        <v>96</v>
      </c>
      <c r="T1947" t="str">
        <f>IF(Transcripts[[#This Row],[List?]]="Y", Transcripts[[#This Row],[RefSeq mRNA ID]]&amp;IF(Transcripts[[#This Row],[Preferred?]]="Y", " (Preferred)", ""), "")</f>
        <v/>
      </c>
      <c r="V1947" s="43" t="s">
        <v>18544</v>
      </c>
      <c r="W1947" s="43" t="e">
        <f t="array" ref="W1947">INDEX(Table6[#Data], MATCH(1, ISNUMBER(SEARCH(Transcripts[[#This Row],[RefSeq mRNA ID]], Table6['#name])), 0), 1)</f>
        <v>#N/A</v>
      </c>
      <c r="X1947" s="43"/>
      <c r="Y1947" s="43"/>
      <c r="Z1947" t="s">
        <v>4746</v>
      </c>
      <c r="AA1947" t="s">
        <v>4747</v>
      </c>
      <c r="AB1947">
        <v>1098</v>
      </c>
      <c r="AC1947" t="s">
        <v>4714</v>
      </c>
      <c r="AD1947" t="s">
        <v>27</v>
      </c>
      <c r="AE1947" t="s">
        <v>11207</v>
      </c>
    </row>
    <row r="1948" spans="8:31" hidden="1" x14ac:dyDescent="0.3">
      <c r="H1948" t="s">
        <v>5036</v>
      </c>
      <c r="I1948" t="s">
        <v>5052</v>
      </c>
      <c r="J1948" t="s">
        <v>5053</v>
      </c>
      <c r="L1948">
        <v>1056</v>
      </c>
      <c r="M1948" t="s">
        <v>187</v>
      </c>
      <c r="N1948" t="s">
        <v>5054</v>
      </c>
      <c r="Q1948">
        <v>108</v>
      </c>
      <c r="R1948" t="s">
        <v>96</v>
      </c>
      <c r="S1948" t="s">
        <v>96</v>
      </c>
      <c r="T1948" t="str">
        <f>IF(Transcripts[[#This Row],[List?]]="Y", Transcripts[[#This Row],[RefSeq mRNA ID]]&amp;IF(Transcripts[[#This Row],[Preferred?]]="Y", " (Preferred)", ""), "")</f>
        <v/>
      </c>
      <c r="V1948" s="43" t="s">
        <v>18544</v>
      </c>
      <c r="W1948" s="43" t="e">
        <f t="array" ref="W1948">INDEX(Table6[#Data], MATCH(1, ISNUMBER(SEARCH(Transcripts[[#This Row],[RefSeq mRNA ID]], Table6['#name])), 0), 1)</f>
        <v>#N/A</v>
      </c>
      <c r="X1948" s="43"/>
      <c r="Y1948" s="43"/>
      <c r="Z1948" t="s">
        <v>4715</v>
      </c>
      <c r="AC1948" t="s">
        <v>4714</v>
      </c>
      <c r="AD1948" t="s">
        <v>27</v>
      </c>
      <c r="AE1948" t="s">
        <v>4715</v>
      </c>
    </row>
    <row r="1949" spans="8:31" hidden="1" x14ac:dyDescent="0.3">
      <c r="H1949" t="s">
        <v>5036</v>
      </c>
      <c r="I1949" t="s">
        <v>5064</v>
      </c>
      <c r="L1949">
        <v>649</v>
      </c>
      <c r="M1949" t="s">
        <v>193</v>
      </c>
      <c r="N1949" t="s">
        <v>5065</v>
      </c>
      <c r="Q1949">
        <v>0</v>
      </c>
      <c r="R1949" t="s">
        <v>96</v>
      </c>
      <c r="S1949" t="s">
        <v>96</v>
      </c>
      <c r="T1949" t="str">
        <f>IF(Transcripts[[#This Row],[List?]]="Y", Transcripts[[#This Row],[RefSeq mRNA ID]]&amp;IF(Transcripts[[#This Row],[Preferred?]]="Y", " (Preferred)", ""), "")</f>
        <v/>
      </c>
      <c r="V1949" s="43" t="s">
        <v>18544</v>
      </c>
      <c r="W1949" s="43" t="e">
        <f t="array" ref="W1949">INDEX(Table6[#Data], MATCH(1, ISNUMBER(SEARCH(Transcripts[[#This Row],[RefSeq mRNA ID]], Table6['#name])), 0), 1)</f>
        <v>#N/A</v>
      </c>
      <c r="X1949" s="43"/>
      <c r="Y1949" s="43"/>
      <c r="Z1949" t="s">
        <v>4769</v>
      </c>
      <c r="AC1949" t="s">
        <v>4714</v>
      </c>
      <c r="AD1949" t="s">
        <v>27</v>
      </c>
      <c r="AE1949" t="s">
        <v>4769</v>
      </c>
    </row>
    <row r="1950" spans="8:31" hidden="1" x14ac:dyDescent="0.3">
      <c r="H1950" t="s">
        <v>5036</v>
      </c>
      <c r="I1950" t="s">
        <v>5066</v>
      </c>
      <c r="L1950">
        <v>502</v>
      </c>
      <c r="M1950" t="s">
        <v>193</v>
      </c>
      <c r="N1950" t="s">
        <v>5067</v>
      </c>
      <c r="Q1950">
        <v>0</v>
      </c>
      <c r="R1950" t="s">
        <v>96</v>
      </c>
      <c r="S1950" t="s">
        <v>96</v>
      </c>
      <c r="T1950" t="str">
        <f>IF(Transcripts[[#This Row],[List?]]="Y", Transcripts[[#This Row],[RefSeq mRNA ID]]&amp;IF(Transcripts[[#This Row],[Preferred?]]="Y", " (Preferred)", ""), "")</f>
        <v/>
      </c>
      <c r="V1950" s="43" t="s">
        <v>18544</v>
      </c>
      <c r="W1950" s="43" t="e">
        <f t="array" ref="W1950">INDEX(Table6[#Data], MATCH(1, ISNUMBER(SEARCH(Transcripts[[#This Row],[RefSeq mRNA ID]], Table6['#name])), 0), 1)</f>
        <v>#N/A</v>
      </c>
      <c r="X1950" s="43"/>
      <c r="Y1950" s="43"/>
      <c r="Z1950" t="s">
        <v>4778</v>
      </c>
      <c r="AC1950" t="s">
        <v>4714</v>
      </c>
      <c r="AD1950" t="s">
        <v>27</v>
      </c>
      <c r="AE1950" t="s">
        <v>4778</v>
      </c>
    </row>
    <row r="1951" spans="8:31" hidden="1" x14ac:dyDescent="0.3">
      <c r="H1951" t="s">
        <v>5036</v>
      </c>
      <c r="I1951" t="s">
        <v>5068</v>
      </c>
      <c r="L1951">
        <v>406</v>
      </c>
      <c r="M1951" t="s">
        <v>193</v>
      </c>
      <c r="N1951" t="s">
        <v>5069</v>
      </c>
      <c r="Q1951">
        <v>0</v>
      </c>
      <c r="R1951" t="s">
        <v>96</v>
      </c>
      <c r="S1951" t="s">
        <v>96</v>
      </c>
      <c r="T1951" t="str">
        <f>IF(Transcripts[[#This Row],[List?]]="Y", Transcripts[[#This Row],[RefSeq mRNA ID]]&amp;IF(Transcripts[[#This Row],[Preferred?]]="Y", " (Preferred)", ""), "")</f>
        <v/>
      </c>
      <c r="V1951" s="43" t="s">
        <v>18544</v>
      </c>
      <c r="W1951" s="43" t="e">
        <f t="array" ref="W1951">INDEX(Table6[#Data], MATCH(1, ISNUMBER(SEARCH(Transcripts[[#This Row],[RefSeq mRNA ID]], Table6['#name])), 0), 1)</f>
        <v>#N/A</v>
      </c>
      <c r="X1951" s="43"/>
      <c r="Y1951" s="43"/>
      <c r="Z1951" t="s">
        <v>4775</v>
      </c>
      <c r="AC1951" t="s">
        <v>4714</v>
      </c>
      <c r="AD1951" t="s">
        <v>27</v>
      </c>
      <c r="AE1951" t="s">
        <v>4775</v>
      </c>
    </row>
    <row r="1952" spans="8:31" hidden="1" x14ac:dyDescent="0.3">
      <c r="H1952" t="s">
        <v>5036</v>
      </c>
      <c r="I1952" t="s">
        <v>5138</v>
      </c>
      <c r="L1952">
        <v>577</v>
      </c>
      <c r="M1952" t="s">
        <v>210</v>
      </c>
      <c r="N1952" t="s">
        <v>5139</v>
      </c>
      <c r="Q1952">
        <v>0</v>
      </c>
      <c r="R1952" t="s">
        <v>96</v>
      </c>
      <c r="S1952" t="s">
        <v>96</v>
      </c>
      <c r="T1952" t="str">
        <f>IF(Transcripts[[#This Row],[List?]]="Y", Transcripts[[#This Row],[RefSeq mRNA ID]]&amp;IF(Transcripts[[#This Row],[Preferred?]]="Y", " (Preferred)", ""), "")</f>
        <v/>
      </c>
      <c r="V1952" s="43" t="s">
        <v>18544</v>
      </c>
      <c r="W1952" s="43" t="e">
        <f t="array" ref="W1952">INDEX(Table6[#Data], MATCH(1, ISNUMBER(SEARCH(Transcripts[[#This Row],[RefSeq mRNA ID]], Table6['#name])), 0), 1)</f>
        <v>#N/A</v>
      </c>
      <c r="X1952" s="43"/>
      <c r="Y1952" s="43"/>
      <c r="Z1952" t="s">
        <v>4772</v>
      </c>
      <c r="AC1952" t="s">
        <v>4714</v>
      </c>
      <c r="AD1952" t="s">
        <v>27</v>
      </c>
      <c r="AE1952" t="s">
        <v>4772</v>
      </c>
    </row>
    <row r="1953" spans="8:31" hidden="1" x14ac:dyDescent="0.3">
      <c r="H1953" t="s">
        <v>5036</v>
      </c>
      <c r="I1953" t="s">
        <v>5140</v>
      </c>
      <c r="L1953">
        <v>432</v>
      </c>
      <c r="M1953" t="s">
        <v>210</v>
      </c>
      <c r="N1953" t="s">
        <v>5141</v>
      </c>
      <c r="Q1953">
        <v>0</v>
      </c>
      <c r="R1953" t="s">
        <v>96</v>
      </c>
      <c r="S1953" t="s">
        <v>96</v>
      </c>
      <c r="T1953" t="str">
        <f>IF(Transcripts[[#This Row],[List?]]="Y", Transcripts[[#This Row],[RefSeq mRNA ID]]&amp;IF(Transcripts[[#This Row],[Preferred?]]="Y", " (Preferred)", ""), "")</f>
        <v/>
      </c>
      <c r="V1953" s="43" t="s">
        <v>18544</v>
      </c>
      <c r="W1953" s="43" t="e">
        <f t="array" ref="W1953">INDEX(Table6[#Data], MATCH(1, ISNUMBER(SEARCH(Transcripts[[#This Row],[RefSeq mRNA ID]], Table6['#name])), 0), 1)</f>
        <v>#N/A</v>
      </c>
      <c r="X1953" s="43"/>
      <c r="Y1953" s="43"/>
      <c r="Z1953" t="s">
        <v>4766</v>
      </c>
      <c r="AC1953" t="s">
        <v>4714</v>
      </c>
      <c r="AD1953" t="s">
        <v>27</v>
      </c>
      <c r="AE1953" t="s">
        <v>4766</v>
      </c>
    </row>
    <row r="1954" spans="8:31" hidden="1" x14ac:dyDescent="0.3">
      <c r="H1954" t="s">
        <v>5036</v>
      </c>
      <c r="I1954" t="s">
        <v>5142</v>
      </c>
      <c r="L1954">
        <v>251</v>
      </c>
      <c r="M1954" t="s">
        <v>210</v>
      </c>
      <c r="N1954" t="s">
        <v>5143</v>
      </c>
      <c r="Q1954">
        <v>0</v>
      </c>
      <c r="R1954" t="s">
        <v>96</v>
      </c>
      <c r="S1954" t="s">
        <v>96</v>
      </c>
      <c r="T1954" t="str">
        <f>IF(Transcripts[[#This Row],[List?]]="Y", Transcripts[[#This Row],[RefSeq mRNA ID]]&amp;IF(Transcripts[[#This Row],[Preferred?]]="Y", " (Preferred)", ""), "")</f>
        <v/>
      </c>
      <c r="V1954" s="43" t="s">
        <v>18544</v>
      </c>
      <c r="W1954" s="43" t="e">
        <f t="array" ref="W1954">INDEX(Table6[#Data], MATCH(1, ISNUMBER(SEARCH(Transcripts[[#This Row],[RefSeq mRNA ID]], Table6['#name])), 0), 1)</f>
        <v>#N/A</v>
      </c>
      <c r="X1954" s="43"/>
      <c r="Y1954" s="43"/>
      <c r="Z1954" t="s">
        <v>4724</v>
      </c>
      <c r="AA1954" t="s">
        <v>4725</v>
      </c>
      <c r="AB1954">
        <v>11796</v>
      </c>
      <c r="AC1954" t="s">
        <v>4714</v>
      </c>
      <c r="AD1954" t="s">
        <v>27</v>
      </c>
      <c r="AE1954" t="s">
        <v>11208</v>
      </c>
    </row>
    <row r="1955" spans="8:31" hidden="1" x14ac:dyDescent="0.3">
      <c r="H1955" t="s">
        <v>5144</v>
      </c>
      <c r="I1955" t="s">
        <v>5155</v>
      </c>
      <c r="J1955" t="s">
        <v>5156</v>
      </c>
      <c r="K1955" t="s">
        <v>20421</v>
      </c>
      <c r="L1955">
        <v>10073</v>
      </c>
      <c r="M1955" t="s">
        <v>27</v>
      </c>
      <c r="N1955" t="s">
        <v>5157</v>
      </c>
      <c r="P1955" t="s">
        <v>5158</v>
      </c>
      <c r="Q1955">
        <v>1473</v>
      </c>
      <c r="R1955" t="s">
        <v>95</v>
      </c>
      <c r="S1955" t="s">
        <v>95</v>
      </c>
      <c r="T1955" t="str">
        <f>IF(Transcripts[[#This Row],[List?]]="Y", Transcripts[[#This Row],[RefSeq mRNA ID]]&amp;IF(Transcripts[[#This Row],[Preferred?]]="Y", " (Preferred)", ""), "")</f>
        <v>NM_002393.5 (Preferred)</v>
      </c>
      <c r="V1955" s="43" t="s">
        <v>18545</v>
      </c>
      <c r="W1955" s="43" t="e">
        <f t="array" ref="W1955">INDEX(Table6[#Data], MATCH(1, ISNUMBER(SEARCH(Transcripts[[#This Row],[RefSeq mRNA ID]], Table6['#name])), 0), 1)</f>
        <v>#N/A</v>
      </c>
      <c r="X1955" s="43"/>
      <c r="Y1955" s="43"/>
      <c r="Z1955" t="s">
        <v>651</v>
      </c>
      <c r="AA1955" t="s">
        <v>652</v>
      </c>
      <c r="AB1955">
        <v>2121</v>
      </c>
      <c r="AC1955" t="s">
        <v>643</v>
      </c>
      <c r="AD1955" t="s">
        <v>27</v>
      </c>
      <c r="AE1955" t="s">
        <v>11209</v>
      </c>
    </row>
    <row r="1956" spans="8:31" hidden="1" x14ac:dyDescent="0.3">
      <c r="H1956" t="s">
        <v>5144</v>
      </c>
      <c r="I1956" t="s">
        <v>20423</v>
      </c>
      <c r="J1956" t="s">
        <v>20424</v>
      </c>
      <c r="K1956" t="s">
        <v>19608</v>
      </c>
      <c r="L1956">
        <v>10073</v>
      </c>
      <c r="M1956" t="s">
        <v>27</v>
      </c>
      <c r="N1956" t="s">
        <v>5157</v>
      </c>
      <c r="P1956" t="s">
        <v>5158</v>
      </c>
      <c r="Q1956">
        <v>1473</v>
      </c>
      <c r="R1956" t="s">
        <v>96</v>
      </c>
      <c r="S1956" t="s">
        <v>95</v>
      </c>
      <c r="T1956" t="str">
        <f>IF(Transcripts[[#This Row],[List?]]="Y", Transcripts[[#This Row],[RefSeq mRNA ID]]&amp;IF(Transcripts[[#This Row],[Preferred?]]="Y", " (Preferred)", ""), "")</f>
        <v>NM_001278519.1</v>
      </c>
      <c r="V1956" s="43" t="s">
        <v>18545</v>
      </c>
      <c r="W1956" s="43" t="e">
        <f t="array" ref="W1956">INDEX(Table6[#Data], MATCH(1, ISNUMBER(SEARCH(Transcripts[[#This Row],[RefSeq mRNA ID]], Table6['#name])), 0), 1)</f>
        <v>#N/A</v>
      </c>
      <c r="X1956" s="43"/>
      <c r="Y1956" s="43"/>
      <c r="Z1956" t="s">
        <v>644</v>
      </c>
      <c r="AA1956" t="s">
        <v>645</v>
      </c>
      <c r="AB1956">
        <v>168</v>
      </c>
      <c r="AC1956" t="s">
        <v>643</v>
      </c>
      <c r="AD1956" t="s">
        <v>27</v>
      </c>
      <c r="AE1956" t="s">
        <v>11210</v>
      </c>
    </row>
    <row r="1957" spans="8:31" hidden="1" x14ac:dyDescent="0.3">
      <c r="H1957" t="s">
        <v>5144</v>
      </c>
      <c r="I1957" t="s">
        <v>20425</v>
      </c>
      <c r="J1957" t="s">
        <v>20426</v>
      </c>
      <c r="K1957" t="s">
        <v>19607</v>
      </c>
      <c r="L1957">
        <v>10073</v>
      </c>
      <c r="M1957" t="s">
        <v>27</v>
      </c>
      <c r="N1957" t="s">
        <v>5157</v>
      </c>
      <c r="P1957" t="s">
        <v>5158</v>
      </c>
      <c r="Q1957">
        <v>1473</v>
      </c>
      <c r="R1957" t="s">
        <v>96</v>
      </c>
      <c r="S1957" t="s">
        <v>95</v>
      </c>
      <c r="T1957" t="str">
        <f>IF(Transcripts[[#This Row],[List?]]="Y", Transcripts[[#This Row],[RefSeq mRNA ID]]&amp;IF(Transcripts[[#This Row],[Preferred?]]="Y", " (Preferred)", ""), "")</f>
        <v>NM_001278518.1</v>
      </c>
      <c r="V1957" s="43" t="s">
        <v>18545</v>
      </c>
      <c r="W1957" s="43" t="e">
        <f t="array" ref="W1957">INDEX(Table6[#Data], MATCH(1, ISNUMBER(SEARCH(Transcripts[[#This Row],[RefSeq mRNA ID]], Table6['#name])), 0), 1)</f>
        <v>#N/A</v>
      </c>
      <c r="X1957" s="43"/>
      <c r="Y1957" s="43"/>
      <c r="Z1957" t="s">
        <v>655</v>
      </c>
      <c r="AA1957" t="s">
        <v>656</v>
      </c>
      <c r="AB1957">
        <v>2121</v>
      </c>
      <c r="AC1957" t="s">
        <v>643</v>
      </c>
      <c r="AD1957" t="s">
        <v>27</v>
      </c>
      <c r="AE1957" t="s">
        <v>11211</v>
      </c>
    </row>
    <row r="1958" spans="8:31" hidden="1" x14ac:dyDescent="0.3">
      <c r="H1958" t="s">
        <v>5144</v>
      </c>
      <c r="I1958" t="s">
        <v>20427</v>
      </c>
      <c r="J1958" t="s">
        <v>20428</v>
      </c>
      <c r="K1958" t="s">
        <v>19606</v>
      </c>
      <c r="L1958">
        <v>10073</v>
      </c>
      <c r="M1958" t="s">
        <v>27</v>
      </c>
      <c r="N1958" t="s">
        <v>5157</v>
      </c>
      <c r="P1958" t="s">
        <v>5158</v>
      </c>
      <c r="Q1958">
        <v>1473</v>
      </c>
      <c r="R1958" t="s">
        <v>96</v>
      </c>
      <c r="S1958" t="s">
        <v>95</v>
      </c>
      <c r="T1958" t="str">
        <f>IF(Transcripts[[#This Row],[List?]]="Y", Transcripts[[#This Row],[RefSeq mRNA ID]]&amp;IF(Transcripts[[#This Row],[Preferred?]]="Y", " (Preferred)", ""), "")</f>
        <v>NM_001278517.1</v>
      </c>
      <c r="V1958" s="43" t="s">
        <v>18545</v>
      </c>
      <c r="W1958" s="43" t="e">
        <f t="array" ref="W1958">INDEX(Table6[#Data], MATCH(1, ISNUMBER(SEARCH(Transcripts[[#This Row],[RefSeq mRNA ID]], Table6['#name])), 0), 1)</f>
        <v>#N/A</v>
      </c>
      <c r="X1958" s="43"/>
      <c r="Y1958" s="43"/>
      <c r="Z1958" t="s">
        <v>658</v>
      </c>
      <c r="AA1958" t="s">
        <v>659</v>
      </c>
      <c r="AB1958">
        <v>1953</v>
      </c>
      <c r="AC1958" t="s">
        <v>643</v>
      </c>
      <c r="AD1958" t="s">
        <v>27</v>
      </c>
      <c r="AE1958" t="s">
        <v>11212</v>
      </c>
    </row>
    <row r="1959" spans="8:31" hidden="1" x14ac:dyDescent="0.3">
      <c r="H1959" t="s">
        <v>5144</v>
      </c>
      <c r="I1959" t="s">
        <v>5159</v>
      </c>
      <c r="J1959" t="s">
        <v>5160</v>
      </c>
      <c r="K1959" t="s">
        <v>19603</v>
      </c>
      <c r="L1959">
        <v>1477</v>
      </c>
      <c r="M1959" t="s">
        <v>27</v>
      </c>
      <c r="N1959" t="s">
        <v>5161</v>
      </c>
      <c r="P1959" t="s">
        <v>5162</v>
      </c>
      <c r="Q1959">
        <v>1323</v>
      </c>
      <c r="R1959" t="s">
        <v>96</v>
      </c>
      <c r="S1959" t="s">
        <v>95</v>
      </c>
      <c r="T1959" t="str">
        <f>IF(Transcripts[[#This Row],[List?]]="Y", Transcripts[[#This Row],[RefSeq mRNA ID]]&amp;IF(Transcripts[[#This Row],[Preferred?]]="Y", " (Preferred)", ""), "")</f>
        <v>NM_001204171.1</v>
      </c>
      <c r="V1959" s="43" t="s">
        <v>18545</v>
      </c>
      <c r="W1959" s="43" t="e">
        <f t="array" ref="W1959">INDEX(Table6[#Data], MATCH(1, ISNUMBER(SEARCH(Transcripts[[#This Row],[RefSeq mRNA ID]], Table6['#name])), 0), 1)</f>
        <v>#N/A</v>
      </c>
      <c r="X1959" s="43"/>
      <c r="Y1959" s="43"/>
      <c r="Z1959" t="s">
        <v>668</v>
      </c>
      <c r="AC1959" t="s">
        <v>643</v>
      </c>
      <c r="AD1959" t="s">
        <v>27</v>
      </c>
      <c r="AE1959" t="s">
        <v>668</v>
      </c>
    </row>
    <row r="1960" spans="8:31" hidden="1" x14ac:dyDescent="0.3">
      <c r="H1960" t="s">
        <v>5144</v>
      </c>
      <c r="I1960" t="s">
        <v>5170</v>
      </c>
      <c r="J1960" t="s">
        <v>5171</v>
      </c>
      <c r="L1960">
        <v>697</v>
      </c>
      <c r="M1960" t="s">
        <v>27</v>
      </c>
      <c r="N1960" t="s">
        <v>5172</v>
      </c>
      <c r="Q1960">
        <v>640</v>
      </c>
      <c r="R1960" t="s">
        <v>96</v>
      </c>
      <c r="S1960" t="s">
        <v>96</v>
      </c>
      <c r="T1960" t="str">
        <f>IF(Transcripts[[#This Row],[List?]]="Y", Transcripts[[#This Row],[RefSeq mRNA ID]]&amp;IF(Transcripts[[#This Row],[Preferred?]]="Y", " (Preferred)", ""), "")</f>
        <v/>
      </c>
      <c r="V1960" s="43" t="s">
        <v>18545</v>
      </c>
      <c r="W1960" s="43" t="e">
        <f t="array" ref="W1960">INDEX(Table6[#Data], MATCH(1, ISNUMBER(SEARCH(Transcripts[[#This Row],[RefSeq mRNA ID]], Table6['#name])), 0), 1)</f>
        <v>#N/A</v>
      </c>
      <c r="X1960" s="43"/>
      <c r="Y1960" s="43"/>
      <c r="Z1960" t="s">
        <v>665</v>
      </c>
      <c r="AA1960" t="s">
        <v>666</v>
      </c>
      <c r="AB1960">
        <v>365</v>
      </c>
      <c r="AC1960" t="s">
        <v>643</v>
      </c>
      <c r="AD1960" t="s">
        <v>27</v>
      </c>
      <c r="AE1960" t="s">
        <v>11213</v>
      </c>
    </row>
    <row r="1961" spans="8:31" hidden="1" x14ac:dyDescent="0.3">
      <c r="H1961" t="s">
        <v>5144</v>
      </c>
      <c r="I1961" t="s">
        <v>5180</v>
      </c>
      <c r="J1961" t="s">
        <v>5181</v>
      </c>
      <c r="L1961">
        <v>513</v>
      </c>
      <c r="M1961" t="s">
        <v>27</v>
      </c>
      <c r="N1961" t="s">
        <v>5182</v>
      </c>
      <c r="Q1961">
        <v>513</v>
      </c>
      <c r="R1961" t="s">
        <v>96</v>
      </c>
      <c r="S1961" t="s">
        <v>96</v>
      </c>
      <c r="T1961" t="str">
        <f>IF(Transcripts[[#This Row],[List?]]="Y", Transcripts[[#This Row],[RefSeq mRNA ID]]&amp;IF(Transcripts[[#This Row],[Preferred?]]="Y", " (Preferred)", ""), "")</f>
        <v/>
      </c>
      <c r="V1961" s="43" t="s">
        <v>18545</v>
      </c>
      <c r="W1961" s="43" t="e">
        <f t="array" ref="W1961">INDEX(Table6[#Data], MATCH(1, ISNUMBER(SEARCH(Transcripts[[#This Row],[RefSeq mRNA ID]], Table6['#name])), 0), 1)</f>
        <v>#N/A</v>
      </c>
      <c r="X1961" s="43"/>
      <c r="Y1961" s="43"/>
      <c r="Z1961" t="s">
        <v>649</v>
      </c>
      <c r="AC1961" t="s">
        <v>643</v>
      </c>
      <c r="AD1961" t="s">
        <v>27</v>
      </c>
      <c r="AE1961" t="s">
        <v>649</v>
      </c>
    </row>
    <row r="1962" spans="8:31" hidden="1" x14ac:dyDescent="0.3">
      <c r="H1962" t="s">
        <v>5144</v>
      </c>
      <c r="I1962" t="s">
        <v>5173</v>
      </c>
      <c r="J1962" t="s">
        <v>5174</v>
      </c>
      <c r="K1962" t="s">
        <v>19604</v>
      </c>
      <c r="L1962">
        <v>646</v>
      </c>
      <c r="M1962" t="s">
        <v>27</v>
      </c>
      <c r="N1962" t="s">
        <v>5175</v>
      </c>
      <c r="P1962" t="s">
        <v>5176</v>
      </c>
      <c r="Q1962">
        <v>495</v>
      </c>
      <c r="R1962" t="s">
        <v>96</v>
      </c>
      <c r="S1962" t="s">
        <v>95</v>
      </c>
      <c r="T1962" t="str">
        <f>IF(Transcripts[[#This Row],[List?]]="Y", Transcripts[[#This Row],[RefSeq mRNA ID]]&amp;IF(Transcripts[[#This Row],[Preferred?]]="Y", " (Preferred)", ""), "")</f>
        <v>NM_001204172.1</v>
      </c>
      <c r="V1962" s="43" t="s">
        <v>18545</v>
      </c>
      <c r="W1962" s="43" t="e">
        <f t="array" ref="W1962">INDEX(Table6[#Data], MATCH(1, ISNUMBER(SEARCH(Transcripts[[#This Row],[RefSeq mRNA ID]], Table6['#name])), 0), 1)</f>
        <v>#N/A</v>
      </c>
      <c r="X1962" s="43"/>
      <c r="Y1962" s="43"/>
      <c r="Z1962" t="s">
        <v>662</v>
      </c>
      <c r="AA1962" t="s">
        <v>663</v>
      </c>
      <c r="AB1962">
        <v>312</v>
      </c>
      <c r="AC1962" t="s">
        <v>643</v>
      </c>
      <c r="AD1962" t="s">
        <v>27</v>
      </c>
      <c r="AE1962" t="s">
        <v>11214</v>
      </c>
    </row>
    <row r="1963" spans="8:31" hidden="1" x14ac:dyDescent="0.3">
      <c r="H1963" t="s">
        <v>5144</v>
      </c>
      <c r="I1963" t="s">
        <v>5163</v>
      </c>
      <c r="J1963" t="s">
        <v>5164</v>
      </c>
      <c r="K1963" t="s">
        <v>19605</v>
      </c>
      <c r="L1963">
        <v>1405</v>
      </c>
      <c r="M1963" t="s">
        <v>27</v>
      </c>
      <c r="N1963" t="s">
        <v>5165</v>
      </c>
      <c r="P1963" t="s">
        <v>5166</v>
      </c>
      <c r="Q1963">
        <v>423</v>
      </c>
      <c r="R1963" t="s">
        <v>96</v>
      </c>
      <c r="S1963" t="s">
        <v>95</v>
      </c>
      <c r="T1963" t="str">
        <f>IF(Transcripts[[#This Row],[List?]]="Y", Transcripts[[#This Row],[RefSeq mRNA ID]]&amp;IF(Transcripts[[#This Row],[Preferred?]]="Y", " (Preferred)", ""), "")</f>
        <v>NM_001278516.1</v>
      </c>
      <c r="V1963" s="43" t="s">
        <v>18545</v>
      </c>
      <c r="W1963" s="43" t="e">
        <f t="array" ref="W1963">INDEX(Table6[#Data], MATCH(1, ISNUMBER(SEARCH(Transcripts[[#This Row],[RefSeq mRNA ID]], Table6['#name])), 0), 1)</f>
        <v>#N/A</v>
      </c>
      <c r="X1963" s="43"/>
      <c r="Y1963" s="43"/>
      <c r="Z1963" t="s">
        <v>670</v>
      </c>
      <c r="AC1963" t="s">
        <v>643</v>
      </c>
      <c r="AD1963" t="s">
        <v>27</v>
      </c>
      <c r="AE1963" t="s">
        <v>670</v>
      </c>
    </row>
    <row r="1964" spans="8:31" hidden="1" x14ac:dyDescent="0.3">
      <c r="H1964" t="s">
        <v>5144</v>
      </c>
      <c r="I1964" t="s">
        <v>5177</v>
      </c>
      <c r="J1964" t="s">
        <v>5178</v>
      </c>
      <c r="L1964">
        <v>547</v>
      </c>
      <c r="M1964" t="s">
        <v>27</v>
      </c>
      <c r="N1964" t="s">
        <v>5179</v>
      </c>
      <c r="Q1964">
        <v>396</v>
      </c>
      <c r="R1964" t="s">
        <v>96</v>
      </c>
      <c r="S1964" t="s">
        <v>96</v>
      </c>
      <c r="T1964" t="str">
        <f>IF(Transcripts[[#This Row],[List?]]="Y", Transcripts[[#This Row],[RefSeq mRNA ID]]&amp;IF(Transcripts[[#This Row],[Preferred?]]="Y", " (Preferred)", ""), "")</f>
        <v/>
      </c>
      <c r="V1964" s="43" t="s">
        <v>18545</v>
      </c>
      <c r="W1964" s="43" t="e">
        <f t="array" ref="W1964">INDEX(Table6[#Data], MATCH(1, ISNUMBER(SEARCH(Transcripts[[#This Row],[RefSeq mRNA ID]], Table6['#name])), 0), 1)</f>
        <v>#N/A</v>
      </c>
      <c r="X1964" s="43"/>
      <c r="Y1964" s="43"/>
      <c r="Z1964" t="s">
        <v>647</v>
      </c>
      <c r="AC1964" t="s">
        <v>643</v>
      </c>
      <c r="AD1964" t="s">
        <v>27</v>
      </c>
      <c r="AE1964" t="s">
        <v>647</v>
      </c>
    </row>
    <row r="1965" spans="8:31" hidden="1" x14ac:dyDescent="0.3">
      <c r="H1965" t="s">
        <v>5144</v>
      </c>
      <c r="I1965" t="s">
        <v>5167</v>
      </c>
      <c r="J1965" t="s">
        <v>5168</v>
      </c>
      <c r="L1965">
        <v>863</v>
      </c>
      <c r="M1965" t="s">
        <v>27</v>
      </c>
      <c r="N1965" t="s">
        <v>5169</v>
      </c>
      <c r="Q1965">
        <v>384</v>
      </c>
      <c r="R1965" t="s">
        <v>96</v>
      </c>
      <c r="S1965" t="s">
        <v>96</v>
      </c>
      <c r="T1965" t="str">
        <f>IF(Transcripts[[#This Row],[List?]]="Y", Transcripts[[#This Row],[RefSeq mRNA ID]]&amp;IF(Transcripts[[#This Row],[Preferred?]]="Y", " (Preferred)", ""), "")</f>
        <v/>
      </c>
      <c r="V1965" s="43" t="s">
        <v>18545</v>
      </c>
      <c r="W1965" s="43" t="e">
        <f t="array" ref="W1965">INDEX(Table6[#Data], MATCH(1, ISNUMBER(SEARCH(Transcripts[[#This Row],[RefSeq mRNA ID]], Table6['#name])), 0), 1)</f>
        <v>#N/A</v>
      </c>
      <c r="X1965" s="43"/>
      <c r="Y1965" s="43"/>
      <c r="Z1965" t="s">
        <v>1807</v>
      </c>
      <c r="AA1965" t="s">
        <v>1808</v>
      </c>
      <c r="AB1965">
        <v>353</v>
      </c>
      <c r="AC1965" t="s">
        <v>1754</v>
      </c>
      <c r="AD1965" t="s">
        <v>27</v>
      </c>
      <c r="AE1965" t="s">
        <v>11215</v>
      </c>
    </row>
    <row r="1966" spans="8:31" hidden="1" x14ac:dyDescent="0.3">
      <c r="H1966" t="s">
        <v>5144</v>
      </c>
      <c r="I1966" t="s">
        <v>5145</v>
      </c>
      <c r="L1966">
        <v>6102</v>
      </c>
      <c r="M1966" t="s">
        <v>193</v>
      </c>
      <c r="N1966" t="s">
        <v>5146</v>
      </c>
      <c r="Q1966">
        <v>0</v>
      </c>
      <c r="R1966" t="s">
        <v>96</v>
      </c>
      <c r="S1966" t="s">
        <v>96</v>
      </c>
      <c r="T1966" t="str">
        <f>IF(Transcripts[[#This Row],[List?]]="Y", Transcripts[[#This Row],[RefSeq mRNA ID]]&amp;IF(Transcripts[[#This Row],[Preferred?]]="Y", " (Preferred)", ""), "")</f>
        <v/>
      </c>
      <c r="V1966" s="43" t="s">
        <v>18545</v>
      </c>
      <c r="W1966" s="43" t="e">
        <f t="array" ref="W1966">INDEX(Table6[#Data], MATCH(1, ISNUMBER(SEARCH(Transcripts[[#This Row],[RefSeq mRNA ID]], Table6['#name])), 0), 1)</f>
        <v>#N/A</v>
      </c>
      <c r="X1966" s="43"/>
      <c r="Y1966" s="43"/>
      <c r="Z1966" t="s">
        <v>1813</v>
      </c>
      <c r="AA1966" t="s">
        <v>1814</v>
      </c>
      <c r="AB1966">
        <v>369</v>
      </c>
      <c r="AC1966" t="s">
        <v>1754</v>
      </c>
      <c r="AD1966" t="s">
        <v>27</v>
      </c>
      <c r="AE1966" t="s">
        <v>11216</v>
      </c>
    </row>
    <row r="1967" spans="8:31" hidden="1" x14ac:dyDescent="0.3">
      <c r="H1967" t="s">
        <v>5144</v>
      </c>
      <c r="I1967" t="s">
        <v>5147</v>
      </c>
      <c r="L1967">
        <v>909</v>
      </c>
      <c r="M1967" t="s">
        <v>193</v>
      </c>
      <c r="N1967" t="s">
        <v>5148</v>
      </c>
      <c r="Q1967">
        <v>0</v>
      </c>
      <c r="R1967" t="s">
        <v>96</v>
      </c>
      <c r="S1967" t="s">
        <v>96</v>
      </c>
      <c r="T1967" t="str">
        <f>IF(Transcripts[[#This Row],[List?]]="Y", Transcripts[[#This Row],[RefSeq mRNA ID]]&amp;IF(Transcripts[[#This Row],[Preferred?]]="Y", " (Preferred)", ""), "")</f>
        <v/>
      </c>
      <c r="V1967" s="43" t="s">
        <v>18545</v>
      </c>
      <c r="W1967" s="43" t="e">
        <f t="array" ref="W1967">INDEX(Table6[#Data], MATCH(1, ISNUMBER(SEARCH(Transcripts[[#This Row],[RefSeq mRNA ID]], Table6['#name])), 0), 1)</f>
        <v>#N/A</v>
      </c>
      <c r="X1967" s="43"/>
      <c r="Y1967" s="43"/>
      <c r="Z1967" t="s">
        <v>1855</v>
      </c>
      <c r="AA1967" t="s">
        <v>1856</v>
      </c>
      <c r="AB1967">
        <v>282</v>
      </c>
      <c r="AC1967" t="s">
        <v>1754</v>
      </c>
      <c r="AD1967" t="s">
        <v>27</v>
      </c>
      <c r="AE1967" t="s">
        <v>11217</v>
      </c>
    </row>
    <row r="1968" spans="8:31" hidden="1" x14ac:dyDescent="0.3">
      <c r="H1968" t="s">
        <v>5144</v>
      </c>
      <c r="I1968" t="s">
        <v>5149</v>
      </c>
      <c r="L1968">
        <v>884</v>
      </c>
      <c r="M1968" t="s">
        <v>193</v>
      </c>
      <c r="N1968" t="s">
        <v>5150</v>
      </c>
      <c r="Q1968">
        <v>0</v>
      </c>
      <c r="R1968" t="s">
        <v>96</v>
      </c>
      <c r="S1968" t="s">
        <v>96</v>
      </c>
      <c r="T1968" t="str">
        <f>IF(Transcripts[[#This Row],[List?]]="Y", Transcripts[[#This Row],[RefSeq mRNA ID]]&amp;IF(Transcripts[[#This Row],[Preferred?]]="Y", " (Preferred)", ""), "")</f>
        <v/>
      </c>
      <c r="V1968" s="43" t="s">
        <v>18545</v>
      </c>
      <c r="W1968" s="43" t="e">
        <f t="array" ref="W1968">INDEX(Table6[#Data], MATCH(1, ISNUMBER(SEARCH(Transcripts[[#This Row],[RefSeq mRNA ID]], Table6['#name])), 0), 1)</f>
        <v>#N/A</v>
      </c>
      <c r="X1968" s="43"/>
      <c r="Y1968" s="43"/>
      <c r="Z1968" t="s">
        <v>1846</v>
      </c>
      <c r="AA1968" t="s">
        <v>1847</v>
      </c>
      <c r="AB1968">
        <v>468</v>
      </c>
      <c r="AC1968" t="s">
        <v>1754</v>
      </c>
      <c r="AD1968" t="s">
        <v>27</v>
      </c>
      <c r="AE1968" t="s">
        <v>11218</v>
      </c>
    </row>
    <row r="1969" spans="8:31" hidden="1" x14ac:dyDescent="0.3">
      <c r="H1969" t="s">
        <v>5144</v>
      </c>
      <c r="I1969" t="s">
        <v>5151</v>
      </c>
      <c r="L1969">
        <v>582</v>
      </c>
      <c r="M1969" t="s">
        <v>193</v>
      </c>
      <c r="N1969" t="s">
        <v>5152</v>
      </c>
      <c r="Q1969">
        <v>0</v>
      </c>
      <c r="R1969" t="s">
        <v>96</v>
      </c>
      <c r="S1969" t="s">
        <v>96</v>
      </c>
      <c r="T1969" t="str">
        <f>IF(Transcripts[[#This Row],[List?]]="Y", Transcripts[[#This Row],[RefSeq mRNA ID]]&amp;IF(Transcripts[[#This Row],[Preferred?]]="Y", " (Preferred)", ""), "")</f>
        <v/>
      </c>
      <c r="V1969" s="43" t="s">
        <v>18545</v>
      </c>
      <c r="W1969" s="43" t="e">
        <f t="array" ref="W1969">INDEX(Table6[#Data], MATCH(1, ISNUMBER(SEARCH(Transcripts[[#This Row],[RefSeq mRNA ID]], Table6['#name])), 0), 1)</f>
        <v>#N/A</v>
      </c>
      <c r="X1969" s="43"/>
      <c r="Y1969" s="43"/>
      <c r="Z1969" t="s">
        <v>1795</v>
      </c>
      <c r="AA1969" t="s">
        <v>1796</v>
      </c>
      <c r="AB1969">
        <v>303</v>
      </c>
      <c r="AC1969" t="s">
        <v>1754</v>
      </c>
      <c r="AD1969" t="s">
        <v>27</v>
      </c>
      <c r="AE1969" t="s">
        <v>11219</v>
      </c>
    </row>
    <row r="1970" spans="8:31" hidden="1" x14ac:dyDescent="0.3">
      <c r="H1970" t="s">
        <v>5144</v>
      </c>
      <c r="I1970" t="s">
        <v>5153</v>
      </c>
      <c r="L1970">
        <v>552</v>
      </c>
      <c r="M1970" t="s">
        <v>193</v>
      </c>
      <c r="N1970" t="s">
        <v>5154</v>
      </c>
      <c r="Q1970">
        <v>0</v>
      </c>
      <c r="R1970" t="s">
        <v>96</v>
      </c>
      <c r="S1970" t="s">
        <v>96</v>
      </c>
      <c r="T1970" t="str">
        <f>IF(Transcripts[[#This Row],[List?]]="Y", Transcripts[[#This Row],[RefSeq mRNA ID]]&amp;IF(Transcripts[[#This Row],[Preferred?]]="Y", " (Preferred)", ""), "")</f>
        <v/>
      </c>
      <c r="V1970" s="43" t="s">
        <v>18545</v>
      </c>
      <c r="W1970" s="43" t="e">
        <f t="array" ref="W1970">INDEX(Table6[#Data], MATCH(1, ISNUMBER(SEARCH(Transcripts[[#This Row],[RefSeq mRNA ID]], Table6['#name])), 0), 1)</f>
        <v>#N/A</v>
      </c>
      <c r="X1970" s="43"/>
      <c r="Y1970" s="43"/>
      <c r="Z1970" t="s">
        <v>1755</v>
      </c>
      <c r="AA1970" t="s">
        <v>1756</v>
      </c>
      <c r="AB1970">
        <v>114</v>
      </c>
      <c r="AC1970" t="s">
        <v>1754</v>
      </c>
      <c r="AD1970" t="s">
        <v>27</v>
      </c>
      <c r="AE1970" t="s">
        <v>11220</v>
      </c>
    </row>
    <row r="1971" spans="8:31" hidden="1" x14ac:dyDescent="0.3">
      <c r="H1971" t="s">
        <v>5183</v>
      </c>
      <c r="I1971" t="s">
        <v>5192</v>
      </c>
      <c r="J1971" t="s">
        <v>5193</v>
      </c>
      <c r="L1971">
        <v>6977</v>
      </c>
      <c r="M1971" t="s">
        <v>27</v>
      </c>
      <c r="N1971" t="s">
        <v>5194</v>
      </c>
      <c r="Q1971">
        <v>6543</v>
      </c>
      <c r="R1971" t="s">
        <v>96</v>
      </c>
      <c r="S1971" t="s">
        <v>96</v>
      </c>
      <c r="T1971" t="str">
        <f>IF(Transcripts[[#This Row],[List?]]="Y", Transcripts[[#This Row],[RefSeq mRNA ID]]&amp;IF(Transcripts[[#This Row],[Preferred?]]="Y", " (Preferred)", ""), "")</f>
        <v/>
      </c>
      <c r="V1971" s="43" t="s">
        <v>18546</v>
      </c>
      <c r="W1971" s="43" t="e">
        <f t="array" ref="W1971">INDEX(Table6[#Data], MATCH(1, ISNUMBER(SEARCH(Transcripts[[#This Row],[RefSeq mRNA ID]], Table6['#name])), 0), 1)</f>
        <v>#N/A</v>
      </c>
      <c r="X1971" s="43"/>
      <c r="Y1971" s="43"/>
      <c r="Z1971" t="s">
        <v>1779</v>
      </c>
      <c r="AA1971" t="s">
        <v>1780</v>
      </c>
      <c r="AB1971">
        <v>2721</v>
      </c>
      <c r="AC1971" t="s">
        <v>1754</v>
      </c>
      <c r="AD1971" t="s">
        <v>27</v>
      </c>
      <c r="AE1971" t="s">
        <v>11221</v>
      </c>
    </row>
    <row r="1972" spans="8:31" hidden="1" x14ac:dyDescent="0.3">
      <c r="H1972" t="s">
        <v>5183</v>
      </c>
      <c r="I1972" t="s">
        <v>5198</v>
      </c>
      <c r="J1972" t="s">
        <v>5199</v>
      </c>
      <c r="K1972" t="s">
        <v>19610</v>
      </c>
      <c r="L1972">
        <v>6795</v>
      </c>
      <c r="M1972" t="s">
        <v>27</v>
      </c>
      <c r="N1972" t="s">
        <v>5200</v>
      </c>
      <c r="P1972" t="s">
        <v>5201</v>
      </c>
      <c r="Q1972">
        <v>6534</v>
      </c>
      <c r="R1972" t="s">
        <v>95</v>
      </c>
      <c r="S1972" t="s">
        <v>95</v>
      </c>
      <c r="T1972" t="str">
        <f>IF(Transcripts[[#This Row],[List?]]="Y", Transcripts[[#This Row],[RefSeq mRNA ID]]&amp;IF(Transcripts[[#This Row],[Preferred?]]="Y", " (Preferred)", ""), "")</f>
        <v>NM_005120.2 (Preferred)</v>
      </c>
      <c r="V1972" s="43" t="s">
        <v>18546</v>
      </c>
      <c r="W1972" s="43" t="e">
        <f t="array" ref="W1972">INDEX(Table6[#Data], MATCH(1, ISNUMBER(SEARCH(Transcripts[[#This Row],[RefSeq mRNA ID]], Table6['#name])), 0), 1)</f>
        <v>#N/A</v>
      </c>
      <c r="X1972" s="43"/>
      <c r="Y1972" s="43"/>
      <c r="Z1972" t="s">
        <v>1825</v>
      </c>
      <c r="AA1972" t="s">
        <v>1826</v>
      </c>
      <c r="AB1972">
        <v>484</v>
      </c>
      <c r="AC1972" t="s">
        <v>1754</v>
      </c>
      <c r="AD1972" t="s">
        <v>27</v>
      </c>
      <c r="AE1972" t="s">
        <v>11222</v>
      </c>
    </row>
    <row r="1973" spans="8:31" hidden="1" x14ac:dyDescent="0.3">
      <c r="H1973" t="s">
        <v>5183</v>
      </c>
      <c r="I1973" t="s">
        <v>5195</v>
      </c>
      <c r="J1973" t="s">
        <v>5196</v>
      </c>
      <c r="L1973">
        <v>6823</v>
      </c>
      <c r="M1973" t="s">
        <v>27</v>
      </c>
      <c r="N1973" t="s">
        <v>5197</v>
      </c>
      <c r="Q1973">
        <v>6531</v>
      </c>
      <c r="R1973" t="s">
        <v>96</v>
      </c>
      <c r="S1973" t="s">
        <v>96</v>
      </c>
      <c r="T1973" t="str">
        <f>IF(Transcripts[[#This Row],[List?]]="Y", Transcripts[[#This Row],[RefSeq mRNA ID]]&amp;IF(Transcripts[[#This Row],[Preferred?]]="Y", " (Preferred)", ""), "")</f>
        <v/>
      </c>
      <c r="V1973" s="43" t="s">
        <v>18546</v>
      </c>
      <c r="W1973" s="43" t="e">
        <f t="array" ref="W1973">INDEX(Table6[#Data], MATCH(1, ISNUMBER(SEARCH(Transcripts[[#This Row],[RefSeq mRNA ID]], Table6['#name])), 0), 1)</f>
        <v>#N/A</v>
      </c>
      <c r="X1973" s="43"/>
      <c r="Y1973" s="43"/>
      <c r="Z1973" t="s">
        <v>1777</v>
      </c>
      <c r="AC1973" t="s">
        <v>1754</v>
      </c>
      <c r="AD1973" t="s">
        <v>27</v>
      </c>
      <c r="AE1973" t="s">
        <v>1777</v>
      </c>
    </row>
    <row r="1974" spans="8:31" hidden="1" x14ac:dyDescent="0.3">
      <c r="H1974" t="s">
        <v>5183</v>
      </c>
      <c r="I1974" t="s">
        <v>5202</v>
      </c>
      <c r="J1974" t="s">
        <v>5203</v>
      </c>
      <c r="L1974">
        <v>752</v>
      </c>
      <c r="M1974" t="s">
        <v>27</v>
      </c>
      <c r="N1974" t="s">
        <v>5204</v>
      </c>
      <c r="Q1974">
        <v>752</v>
      </c>
      <c r="R1974" t="s">
        <v>96</v>
      </c>
      <c r="S1974" t="s">
        <v>96</v>
      </c>
      <c r="T1974" t="str">
        <f>IF(Transcripts[[#This Row],[List?]]="Y", Transcripts[[#This Row],[RefSeq mRNA ID]]&amp;IF(Transcripts[[#This Row],[Preferred?]]="Y", " (Preferred)", ""), "")</f>
        <v/>
      </c>
      <c r="V1974" s="43" t="s">
        <v>18546</v>
      </c>
      <c r="W1974" s="43" t="e">
        <f t="array" ref="W1974">INDEX(Table6[#Data], MATCH(1, ISNUMBER(SEARCH(Transcripts[[#This Row],[RefSeq mRNA ID]], Table6['#name])), 0), 1)</f>
        <v>#N/A</v>
      </c>
      <c r="X1974" s="43"/>
      <c r="Y1974" s="43"/>
      <c r="Z1974" t="s">
        <v>1758</v>
      </c>
      <c r="AA1974" t="s">
        <v>1759</v>
      </c>
      <c r="AB1974">
        <v>168</v>
      </c>
      <c r="AC1974" t="s">
        <v>1754</v>
      </c>
      <c r="AD1974" t="s">
        <v>27</v>
      </c>
      <c r="AE1974" t="s">
        <v>11223</v>
      </c>
    </row>
    <row r="1975" spans="8:31" hidden="1" x14ac:dyDescent="0.3">
      <c r="H1975" t="s">
        <v>5183</v>
      </c>
      <c r="I1975" t="s">
        <v>5205</v>
      </c>
      <c r="J1975" t="s">
        <v>5206</v>
      </c>
      <c r="L1975">
        <v>389</v>
      </c>
      <c r="M1975" t="s">
        <v>27</v>
      </c>
      <c r="N1975" t="s">
        <v>5207</v>
      </c>
      <c r="Q1975">
        <v>389</v>
      </c>
      <c r="R1975" t="s">
        <v>96</v>
      </c>
      <c r="S1975" t="s">
        <v>96</v>
      </c>
      <c r="T1975" t="str">
        <f>IF(Transcripts[[#This Row],[List?]]="Y", Transcripts[[#This Row],[RefSeq mRNA ID]]&amp;IF(Transcripts[[#This Row],[Preferred?]]="Y", " (Preferred)", ""), "")</f>
        <v/>
      </c>
      <c r="V1975" s="43" t="s">
        <v>18546</v>
      </c>
      <c r="W1975" s="43" t="e">
        <f t="array" ref="W1975">INDEX(Table6[#Data], MATCH(1, ISNUMBER(SEARCH(Transcripts[[#This Row],[RefSeq mRNA ID]], Table6['#name])), 0), 1)</f>
        <v>#N/A</v>
      </c>
      <c r="X1975" s="43"/>
      <c r="Y1975" s="43"/>
      <c r="Z1975" t="s">
        <v>1798</v>
      </c>
      <c r="AA1975" t="s">
        <v>1799</v>
      </c>
      <c r="AB1975">
        <v>419</v>
      </c>
      <c r="AC1975" t="s">
        <v>1754</v>
      </c>
      <c r="AD1975" t="s">
        <v>27</v>
      </c>
      <c r="AE1975" t="s">
        <v>11224</v>
      </c>
    </row>
    <row r="1976" spans="8:31" hidden="1" x14ac:dyDescent="0.3">
      <c r="H1976" t="s">
        <v>5183</v>
      </c>
      <c r="I1976" t="s">
        <v>5184</v>
      </c>
      <c r="L1976">
        <v>631</v>
      </c>
      <c r="M1976" t="s">
        <v>193</v>
      </c>
      <c r="N1976" t="s">
        <v>5185</v>
      </c>
      <c r="Q1976">
        <v>0</v>
      </c>
      <c r="R1976" t="s">
        <v>96</v>
      </c>
      <c r="S1976" t="s">
        <v>96</v>
      </c>
      <c r="T1976" t="str">
        <f>IF(Transcripts[[#This Row],[List?]]="Y", Transcripts[[#This Row],[RefSeq mRNA ID]]&amp;IF(Transcripts[[#This Row],[Preferred?]]="Y", " (Preferred)", ""), "")</f>
        <v/>
      </c>
      <c r="V1976" s="43" t="s">
        <v>18546</v>
      </c>
      <c r="W1976" s="43" t="e">
        <f t="array" ref="W1976">INDEX(Table6[#Data], MATCH(1, ISNUMBER(SEARCH(Transcripts[[#This Row],[RefSeq mRNA ID]], Table6['#name])), 0), 1)</f>
        <v>#N/A</v>
      </c>
      <c r="X1976" s="43"/>
      <c r="Y1976" s="43"/>
      <c r="Z1976" t="s">
        <v>1801</v>
      </c>
      <c r="AA1976" t="s">
        <v>1802</v>
      </c>
      <c r="AB1976">
        <v>647</v>
      </c>
      <c r="AC1976" t="s">
        <v>1754</v>
      </c>
      <c r="AD1976" t="s">
        <v>27</v>
      </c>
      <c r="AE1976" t="s">
        <v>11225</v>
      </c>
    </row>
    <row r="1977" spans="8:31" hidden="1" x14ac:dyDescent="0.3">
      <c r="H1977" t="s">
        <v>5183</v>
      </c>
      <c r="I1977" t="s">
        <v>5186</v>
      </c>
      <c r="L1977">
        <v>439</v>
      </c>
      <c r="M1977" t="s">
        <v>193</v>
      </c>
      <c r="N1977" t="s">
        <v>5187</v>
      </c>
      <c r="Q1977">
        <v>0</v>
      </c>
      <c r="R1977" t="s">
        <v>96</v>
      </c>
      <c r="S1977" t="s">
        <v>96</v>
      </c>
      <c r="T1977" t="str">
        <f>IF(Transcripts[[#This Row],[List?]]="Y", Transcripts[[#This Row],[RefSeq mRNA ID]]&amp;IF(Transcripts[[#This Row],[Preferred?]]="Y", " (Preferred)", ""), "")</f>
        <v/>
      </c>
      <c r="V1977" s="43" t="s">
        <v>18546</v>
      </c>
      <c r="W1977" s="43" t="e">
        <f t="array" ref="W1977">INDEX(Table6[#Data], MATCH(1, ISNUMBER(SEARCH(Transcripts[[#This Row],[RefSeq mRNA ID]], Table6['#name])), 0), 1)</f>
        <v>#N/A</v>
      </c>
      <c r="X1977" s="43"/>
      <c r="Y1977" s="43"/>
      <c r="Z1977" t="s">
        <v>1783</v>
      </c>
      <c r="AA1977" t="s">
        <v>1784</v>
      </c>
      <c r="AB1977">
        <v>2526</v>
      </c>
      <c r="AC1977" t="s">
        <v>1754</v>
      </c>
      <c r="AD1977" t="s">
        <v>27</v>
      </c>
      <c r="AE1977" t="s">
        <v>11226</v>
      </c>
    </row>
    <row r="1978" spans="8:31" hidden="1" x14ac:dyDescent="0.3">
      <c r="H1978" t="s">
        <v>5183</v>
      </c>
      <c r="I1978" t="s">
        <v>5188</v>
      </c>
      <c r="L1978">
        <v>349</v>
      </c>
      <c r="M1978" t="s">
        <v>193</v>
      </c>
      <c r="N1978" t="s">
        <v>5189</v>
      </c>
      <c r="Q1978">
        <v>0</v>
      </c>
      <c r="R1978" t="s">
        <v>96</v>
      </c>
      <c r="S1978" t="s">
        <v>96</v>
      </c>
      <c r="T1978" t="str">
        <f>IF(Transcripts[[#This Row],[List?]]="Y", Transcripts[[#This Row],[RefSeq mRNA ID]]&amp;IF(Transcripts[[#This Row],[Preferred?]]="Y", " (Preferred)", ""), "")</f>
        <v/>
      </c>
      <c r="V1978" s="43" t="s">
        <v>18546</v>
      </c>
      <c r="W1978" s="43" t="e">
        <f t="array" ref="W1978">INDEX(Table6[#Data], MATCH(1, ISNUMBER(SEARCH(Transcripts[[#This Row],[RefSeq mRNA ID]], Table6['#name])), 0), 1)</f>
        <v>#N/A</v>
      </c>
      <c r="X1978" s="43"/>
      <c r="Y1978" s="43"/>
      <c r="Z1978" t="s">
        <v>1771</v>
      </c>
      <c r="AC1978" t="s">
        <v>1754</v>
      </c>
      <c r="AD1978" t="s">
        <v>27</v>
      </c>
      <c r="AE1978" t="s">
        <v>1771</v>
      </c>
    </row>
    <row r="1979" spans="8:31" hidden="1" x14ac:dyDescent="0.3">
      <c r="H1979" t="s">
        <v>5183</v>
      </c>
      <c r="I1979" t="s">
        <v>5190</v>
      </c>
      <c r="L1979">
        <v>330</v>
      </c>
      <c r="M1979" t="s">
        <v>193</v>
      </c>
      <c r="N1979" t="s">
        <v>5191</v>
      </c>
      <c r="Q1979">
        <v>0</v>
      </c>
      <c r="R1979" t="s">
        <v>96</v>
      </c>
      <c r="S1979" t="s">
        <v>96</v>
      </c>
      <c r="T1979" t="str">
        <f>IF(Transcripts[[#This Row],[List?]]="Y", Transcripts[[#This Row],[RefSeq mRNA ID]]&amp;IF(Transcripts[[#This Row],[Preferred?]]="Y", " (Preferred)", ""), "")</f>
        <v/>
      </c>
      <c r="V1979" s="43" t="s">
        <v>18546</v>
      </c>
      <c r="W1979" s="43" t="e">
        <f t="array" ref="W1979">INDEX(Table6[#Data], MATCH(1, ISNUMBER(SEARCH(Transcripts[[#This Row],[RefSeq mRNA ID]], Table6['#name])), 0), 1)</f>
        <v>#N/A</v>
      </c>
      <c r="X1979" s="43"/>
      <c r="Y1979" s="43"/>
      <c r="Z1979" t="s">
        <v>1869</v>
      </c>
      <c r="AC1979" t="s">
        <v>1754</v>
      </c>
      <c r="AD1979" t="s">
        <v>27</v>
      </c>
      <c r="AE1979" t="s">
        <v>1869</v>
      </c>
    </row>
    <row r="1980" spans="8:31" hidden="1" x14ac:dyDescent="0.3">
      <c r="H1980" t="s">
        <v>5208</v>
      </c>
      <c r="I1980" t="s">
        <v>5220</v>
      </c>
      <c r="J1980" t="s">
        <v>5221</v>
      </c>
      <c r="L1980">
        <v>1429</v>
      </c>
      <c r="M1980" t="s">
        <v>27</v>
      </c>
      <c r="N1980" t="s">
        <v>5222</v>
      </c>
      <c r="Q1980">
        <v>1128</v>
      </c>
      <c r="R1980" t="s">
        <v>96</v>
      </c>
      <c r="S1980" t="s">
        <v>96</v>
      </c>
      <c r="T1980" t="str">
        <f>IF(Transcripts[[#This Row],[List?]]="Y", Transcripts[[#This Row],[RefSeq mRNA ID]]&amp;IF(Transcripts[[#This Row],[Preferred?]]="Y", " (Preferred)", ""), "")</f>
        <v/>
      </c>
      <c r="V1980" s="43" t="s">
        <v>18547</v>
      </c>
      <c r="W1980" s="43" t="e">
        <f t="array" ref="W1980">INDEX(Table6[#Data], MATCH(1, ISNUMBER(SEARCH(Transcripts[[#This Row],[RefSeq mRNA ID]], Table6['#name])), 0), 1)</f>
        <v>#N/A</v>
      </c>
      <c r="X1980" s="43"/>
      <c r="Y1980" s="43"/>
      <c r="Z1980" t="s">
        <v>1764</v>
      </c>
      <c r="AA1980" t="s">
        <v>1765</v>
      </c>
      <c r="AB1980">
        <v>390</v>
      </c>
      <c r="AC1980" t="s">
        <v>1754</v>
      </c>
      <c r="AD1980" t="s">
        <v>27</v>
      </c>
      <c r="AE1980" t="s">
        <v>11227</v>
      </c>
    </row>
    <row r="1981" spans="8:31" hidden="1" x14ac:dyDescent="0.3">
      <c r="H1981" t="s">
        <v>5208</v>
      </c>
      <c r="I1981" t="s">
        <v>5216</v>
      </c>
      <c r="J1981" t="s">
        <v>5217</v>
      </c>
      <c r="L1981">
        <v>1623</v>
      </c>
      <c r="M1981" t="s">
        <v>27</v>
      </c>
      <c r="N1981" t="s">
        <v>5218</v>
      </c>
      <c r="P1981" t="s">
        <v>5219</v>
      </c>
      <c r="Q1981">
        <v>1107</v>
      </c>
      <c r="R1981" t="s">
        <v>96</v>
      </c>
      <c r="S1981" t="s">
        <v>96</v>
      </c>
      <c r="T1981" t="str">
        <f>IF(Transcripts[[#This Row],[List?]]="Y", Transcripts[[#This Row],[RefSeq mRNA ID]]&amp;IF(Transcripts[[#This Row],[Preferred?]]="Y", " (Preferred)", ""), "")</f>
        <v/>
      </c>
      <c r="V1981" s="43" t="s">
        <v>18547</v>
      </c>
      <c r="W1981" s="43" t="e">
        <f t="array" ref="W1981">INDEX(Table6[#Data], MATCH(1, ISNUMBER(SEARCH(Transcripts[[#This Row],[RefSeq mRNA ID]], Table6['#name])), 0), 1)</f>
        <v>#N/A</v>
      </c>
      <c r="X1981" s="43"/>
      <c r="Y1981" s="43"/>
      <c r="Z1981" t="s">
        <v>1865</v>
      </c>
      <c r="AC1981" t="s">
        <v>1754</v>
      </c>
      <c r="AD1981" t="s">
        <v>27</v>
      </c>
      <c r="AE1981" t="s">
        <v>1865</v>
      </c>
    </row>
    <row r="1982" spans="8:31" hidden="1" x14ac:dyDescent="0.3">
      <c r="H1982" t="s">
        <v>5208</v>
      </c>
      <c r="I1982" t="s">
        <v>5223</v>
      </c>
      <c r="J1982" t="s">
        <v>5224</v>
      </c>
      <c r="K1982" t="s">
        <v>20429</v>
      </c>
      <c r="L1982">
        <v>1405</v>
      </c>
      <c r="M1982" t="s">
        <v>27</v>
      </c>
      <c r="N1982" t="s">
        <v>5225</v>
      </c>
      <c r="P1982" t="s">
        <v>5219</v>
      </c>
      <c r="Q1982">
        <v>1107</v>
      </c>
      <c r="R1982" t="s">
        <v>95</v>
      </c>
      <c r="S1982" t="s">
        <v>95</v>
      </c>
      <c r="T1982" t="str">
        <f>IF(Transcripts[[#This Row],[List?]]="Y", Transcripts[[#This Row],[RefSeq mRNA ID]]&amp;IF(Transcripts[[#This Row],[Preferred?]]="Y", " (Preferred)", ""), "")</f>
        <v>NM_001145785.2 (Preferred)</v>
      </c>
      <c r="V1982" s="43" t="s">
        <v>18547</v>
      </c>
      <c r="W1982" s="43" t="e">
        <f t="array" ref="W1982">INDEX(Table6[#Data], MATCH(1, ISNUMBER(SEARCH(Transcripts[[#This Row],[RefSeq mRNA ID]], Table6['#name])), 0), 1)</f>
        <v>#N/A</v>
      </c>
      <c r="X1982" s="43"/>
      <c r="Y1982" s="43"/>
      <c r="Z1982" t="s">
        <v>1871</v>
      </c>
      <c r="AC1982" t="s">
        <v>1754</v>
      </c>
      <c r="AD1982" t="s">
        <v>27</v>
      </c>
      <c r="AE1982" t="s">
        <v>1871</v>
      </c>
    </row>
    <row r="1983" spans="8:31" hidden="1" x14ac:dyDescent="0.3">
      <c r="H1983" t="s">
        <v>5208</v>
      </c>
      <c r="I1983" t="s">
        <v>5209</v>
      </c>
      <c r="J1983" t="s">
        <v>5210</v>
      </c>
      <c r="L1983">
        <v>1949</v>
      </c>
      <c r="M1983" t="s">
        <v>27</v>
      </c>
      <c r="N1983" t="s">
        <v>5211</v>
      </c>
      <c r="P1983" t="s">
        <v>5212</v>
      </c>
      <c r="Q1983">
        <v>1098</v>
      </c>
      <c r="R1983" t="s">
        <v>96</v>
      </c>
      <c r="S1983" t="s">
        <v>96</v>
      </c>
      <c r="T1983" t="str">
        <f>IF(Transcripts[[#This Row],[List?]]="Y", Transcripts[[#This Row],[RefSeq mRNA ID]]&amp;IF(Transcripts[[#This Row],[Preferred?]]="Y", " (Preferred)", ""), "")</f>
        <v/>
      </c>
      <c r="V1983" s="43" t="s">
        <v>18547</v>
      </c>
      <c r="W1983" s="43" t="e">
        <f t="array" ref="W1983">INDEX(Table6[#Data], MATCH(1, ISNUMBER(SEARCH(Transcripts[[#This Row],[RefSeq mRNA ID]], Table6['#name])), 0), 1)</f>
        <v>#N/A</v>
      </c>
      <c r="X1983" s="43"/>
      <c r="Y1983" s="43"/>
      <c r="Z1983" t="s">
        <v>1767</v>
      </c>
      <c r="AC1983" t="s">
        <v>1754</v>
      </c>
      <c r="AD1983" t="s">
        <v>27</v>
      </c>
      <c r="AE1983" t="s">
        <v>1767</v>
      </c>
    </row>
    <row r="1984" spans="8:31" hidden="1" x14ac:dyDescent="0.3">
      <c r="H1984" t="s">
        <v>5208</v>
      </c>
      <c r="I1984" t="s">
        <v>5213</v>
      </c>
      <c r="J1984" t="s">
        <v>5214</v>
      </c>
      <c r="L1984">
        <v>1683</v>
      </c>
      <c r="M1984" t="s">
        <v>27</v>
      </c>
      <c r="N1984" t="s">
        <v>5215</v>
      </c>
      <c r="Q1984">
        <v>894</v>
      </c>
      <c r="R1984" t="s">
        <v>96</v>
      </c>
      <c r="S1984" t="s">
        <v>96</v>
      </c>
      <c r="T1984" t="str">
        <f>IF(Transcripts[[#This Row],[List?]]="Y", Transcripts[[#This Row],[RefSeq mRNA ID]]&amp;IF(Transcripts[[#This Row],[Preferred?]]="Y", " (Preferred)", ""), "")</f>
        <v/>
      </c>
      <c r="V1984" s="43" t="s">
        <v>18547</v>
      </c>
      <c r="W1984" s="43" t="e">
        <f t="array" ref="W1984">INDEX(Table6[#Data], MATCH(1, ISNUMBER(SEARCH(Transcripts[[#This Row],[RefSeq mRNA ID]], Table6['#name])), 0), 1)</f>
        <v>#N/A</v>
      </c>
      <c r="X1984" s="43"/>
      <c r="Y1984" s="43"/>
      <c r="Z1984" t="s">
        <v>1849</v>
      </c>
      <c r="AA1984" t="s">
        <v>1850</v>
      </c>
      <c r="AB1984">
        <v>225</v>
      </c>
      <c r="AC1984" t="s">
        <v>1754</v>
      </c>
      <c r="AD1984" t="s">
        <v>27</v>
      </c>
      <c r="AE1984" t="s">
        <v>11228</v>
      </c>
    </row>
    <row r="1985" spans="8:31" hidden="1" x14ac:dyDescent="0.3">
      <c r="H1985" t="s">
        <v>5208</v>
      </c>
      <c r="I1985" t="s">
        <v>5226</v>
      </c>
      <c r="J1985" t="s">
        <v>5227</v>
      </c>
      <c r="L1985">
        <v>1297</v>
      </c>
      <c r="M1985" t="s">
        <v>27</v>
      </c>
      <c r="N1985" t="s">
        <v>5228</v>
      </c>
      <c r="Q1985">
        <v>861</v>
      </c>
      <c r="R1985" t="s">
        <v>96</v>
      </c>
      <c r="S1985" t="s">
        <v>96</v>
      </c>
      <c r="T1985" t="str">
        <f>IF(Transcripts[[#This Row],[List?]]="Y", Transcripts[[#This Row],[RefSeq mRNA ID]]&amp;IF(Transcripts[[#This Row],[Preferred?]]="Y", " (Preferred)", ""), "")</f>
        <v/>
      </c>
      <c r="V1985" s="43" t="s">
        <v>18547</v>
      </c>
      <c r="W1985" s="43" t="e">
        <f t="array" ref="W1985">INDEX(Table6[#Data], MATCH(1, ISNUMBER(SEARCH(Transcripts[[#This Row],[RefSeq mRNA ID]], Table6['#name])), 0), 1)</f>
        <v>#N/A</v>
      </c>
      <c r="X1985" s="43"/>
      <c r="Y1985" s="43"/>
      <c r="Z1985" t="s">
        <v>1792</v>
      </c>
      <c r="AA1985" t="s">
        <v>1793</v>
      </c>
      <c r="AB1985">
        <v>317</v>
      </c>
      <c r="AC1985" t="s">
        <v>1754</v>
      </c>
      <c r="AD1985" t="s">
        <v>27</v>
      </c>
      <c r="AE1985" t="s">
        <v>11229</v>
      </c>
    </row>
    <row r="1986" spans="8:31" hidden="1" x14ac:dyDescent="0.3">
      <c r="H1986" t="s">
        <v>5208</v>
      </c>
      <c r="I1986" t="s">
        <v>20431</v>
      </c>
      <c r="J1986" t="s">
        <v>20432</v>
      </c>
      <c r="K1986" t="s">
        <v>20433</v>
      </c>
      <c r="R1986" t="s">
        <v>96</v>
      </c>
      <c r="S1986" t="s">
        <v>95</v>
      </c>
      <c r="T1986" t="str">
        <f>IF(Transcripts[[#This Row],[List?]]="Y", Transcripts[[#This Row],[RefSeq mRNA ID]]&amp;IF(Transcripts[[#This Row],[Preferred?]]="Y", " (Preferred)", ""), "")</f>
        <v>NM_005919.3</v>
      </c>
      <c r="V1986" s="43"/>
      <c r="W1986" s="43" t="e">
        <f t="array" ref="W1986">INDEX(Table6[#Data], MATCH(1, ISNUMBER(SEARCH(Transcripts[[#This Row],[RefSeq mRNA ID]], Table6['#name])), 0), 1)</f>
        <v>#N/A</v>
      </c>
      <c r="X1986" s="43"/>
      <c r="Y1986" s="43"/>
      <c r="Z1986" t="s">
        <v>1804</v>
      </c>
      <c r="AA1986" t="s">
        <v>1805</v>
      </c>
      <c r="AB1986">
        <v>96</v>
      </c>
      <c r="AC1986" t="s">
        <v>1754</v>
      </c>
      <c r="AD1986" t="s">
        <v>27</v>
      </c>
      <c r="AE1986" t="s">
        <v>11230</v>
      </c>
    </row>
    <row r="1987" spans="8:31" hidden="1" x14ac:dyDescent="0.3">
      <c r="H1987" t="s">
        <v>5229</v>
      </c>
      <c r="I1987" t="s">
        <v>5234</v>
      </c>
      <c r="J1987" t="s">
        <v>5235</v>
      </c>
      <c r="K1987" t="s">
        <v>19617</v>
      </c>
      <c r="L1987">
        <v>3162</v>
      </c>
      <c r="M1987" t="s">
        <v>27</v>
      </c>
      <c r="N1987" t="s">
        <v>5236</v>
      </c>
      <c r="P1987" t="s">
        <v>5237</v>
      </c>
      <c r="Q1987">
        <v>1848</v>
      </c>
      <c r="R1987" t="s">
        <v>96</v>
      </c>
      <c r="S1987" t="s">
        <v>95</v>
      </c>
      <c r="T1987" t="str">
        <f>IF(Transcripts[[#This Row],[List?]]="Y", Transcripts[[#This Row],[RefSeq mRNA ID]]&amp;IF(Transcripts[[#This Row],[Preferred?]]="Y", " (Preferred)", ""), "")</f>
        <v>NM_130803.2</v>
      </c>
      <c r="V1987" s="43" t="s">
        <v>18548</v>
      </c>
      <c r="W1987" s="43" t="e">
        <f t="array" ref="W1987">INDEX(Table6[#Data], MATCH(1, ISNUMBER(SEARCH(Transcripts[[#This Row],[RefSeq mRNA ID]], Table6['#name])), 0), 1)</f>
        <v>#N/A</v>
      </c>
      <c r="X1987" s="43"/>
      <c r="Y1987" s="43"/>
      <c r="Z1987" t="s">
        <v>1773</v>
      </c>
      <c r="AC1987" t="s">
        <v>1754</v>
      </c>
      <c r="AD1987" t="s">
        <v>27</v>
      </c>
      <c r="AE1987" t="s">
        <v>1773</v>
      </c>
    </row>
    <row r="1988" spans="8:31" hidden="1" x14ac:dyDescent="0.3">
      <c r="H1988" t="s">
        <v>5229</v>
      </c>
      <c r="I1988" t="s">
        <v>5238</v>
      </c>
      <c r="J1988" t="s">
        <v>5239</v>
      </c>
      <c r="K1988" t="s">
        <v>19616</v>
      </c>
      <c r="L1988">
        <v>3155</v>
      </c>
      <c r="M1988" t="s">
        <v>27</v>
      </c>
      <c r="N1988" t="s">
        <v>5240</v>
      </c>
      <c r="P1988" t="s">
        <v>5237</v>
      </c>
      <c r="Q1988">
        <v>1848</v>
      </c>
      <c r="R1988" t="s">
        <v>96</v>
      </c>
      <c r="S1988" t="s">
        <v>95</v>
      </c>
      <c r="T1988" t="str">
        <f>IF(Transcripts[[#This Row],[List?]]="Y", Transcripts[[#This Row],[RefSeq mRNA ID]]&amp;IF(Transcripts[[#This Row],[Preferred?]]="Y", " (Preferred)", ""), "")</f>
        <v>NM_130802.2</v>
      </c>
      <c r="V1988" s="43" t="s">
        <v>18548</v>
      </c>
      <c r="W1988" s="43" t="e">
        <f t="array" ref="W1988">INDEX(Table6[#Data], MATCH(1, ISNUMBER(SEARCH(Transcripts[[#This Row],[RefSeq mRNA ID]], Table6['#name])), 0), 1)</f>
        <v>#N/A</v>
      </c>
      <c r="X1988" s="43"/>
      <c r="Y1988" s="43"/>
      <c r="Z1988" t="s">
        <v>1822</v>
      </c>
      <c r="AA1988" t="s">
        <v>1823</v>
      </c>
      <c r="AB1988">
        <v>331</v>
      </c>
      <c r="AC1988" t="s">
        <v>1754</v>
      </c>
      <c r="AD1988" t="s">
        <v>27</v>
      </c>
      <c r="AE1988" t="s">
        <v>11231</v>
      </c>
    </row>
    <row r="1989" spans="8:31" hidden="1" x14ac:dyDescent="0.3">
      <c r="H1989" t="s">
        <v>5229</v>
      </c>
      <c r="I1989" t="s">
        <v>5249</v>
      </c>
      <c r="J1989" t="s">
        <v>5250</v>
      </c>
      <c r="K1989" t="s">
        <v>19618</v>
      </c>
      <c r="L1989">
        <v>3034</v>
      </c>
      <c r="M1989" t="s">
        <v>27</v>
      </c>
      <c r="N1989" t="s">
        <v>5251</v>
      </c>
      <c r="P1989" t="s">
        <v>5237</v>
      </c>
      <c r="Q1989">
        <v>1848</v>
      </c>
      <c r="R1989" t="s">
        <v>96</v>
      </c>
      <c r="S1989" t="s">
        <v>95</v>
      </c>
      <c r="T1989" t="str">
        <f>IF(Transcripts[[#This Row],[List?]]="Y", Transcripts[[#This Row],[RefSeq mRNA ID]]&amp;IF(Transcripts[[#This Row],[Preferred?]]="Y", " (Preferred)", ""), "")</f>
        <v>NM_130804.2</v>
      </c>
      <c r="V1989" s="43" t="s">
        <v>18548</v>
      </c>
      <c r="W1989" s="43" t="e">
        <f t="array" ref="W1989">INDEX(Table6[#Data], MATCH(1, ISNUMBER(SEARCH(Transcripts[[#This Row],[RefSeq mRNA ID]], Table6['#name])), 0), 1)</f>
        <v>#N/A</v>
      </c>
      <c r="X1989" s="43"/>
      <c r="Y1989" s="43"/>
      <c r="Z1989" t="s">
        <v>1840</v>
      </c>
      <c r="AA1989" t="s">
        <v>1841</v>
      </c>
      <c r="AB1989">
        <v>110</v>
      </c>
      <c r="AC1989" t="s">
        <v>1754</v>
      </c>
      <c r="AD1989" t="s">
        <v>27</v>
      </c>
      <c r="AE1989" t="s">
        <v>11232</v>
      </c>
    </row>
    <row r="1990" spans="8:31" hidden="1" x14ac:dyDescent="0.3">
      <c r="H1990" t="s">
        <v>5229</v>
      </c>
      <c r="I1990" t="s">
        <v>5255</v>
      </c>
      <c r="J1990" t="s">
        <v>5256</v>
      </c>
      <c r="K1990" t="s">
        <v>19612</v>
      </c>
      <c r="L1990">
        <v>2768</v>
      </c>
      <c r="M1990" t="s">
        <v>27</v>
      </c>
      <c r="N1990" t="s">
        <v>5257</v>
      </c>
      <c r="O1990" t="s">
        <v>5244</v>
      </c>
      <c r="P1990" t="s">
        <v>5237</v>
      </c>
      <c r="Q1990">
        <v>1848</v>
      </c>
      <c r="R1990" t="s">
        <v>95</v>
      </c>
      <c r="S1990" t="s">
        <v>95</v>
      </c>
      <c r="T1990" t="str">
        <f>IF(Transcripts[[#This Row],[List?]]="Y", Transcripts[[#This Row],[RefSeq mRNA ID]]&amp;IF(Transcripts[[#This Row],[Preferred?]]="Y", " (Preferred)", ""), "")</f>
        <v>NM_000244.3 (Preferred)</v>
      </c>
      <c r="V1990" s="43" t="s">
        <v>18548</v>
      </c>
      <c r="W1990" s="43" t="e">
        <f t="array" ref="W1990">INDEX(Table6[#Data], MATCH(1, ISNUMBER(SEARCH(Transcripts[[#This Row],[RefSeq mRNA ID]], Table6['#name])), 0), 1)</f>
        <v>#N/A</v>
      </c>
      <c r="X1990" s="43"/>
      <c r="Y1990" s="43"/>
      <c r="Z1990" t="s">
        <v>1816</v>
      </c>
      <c r="AA1990" t="s">
        <v>1817</v>
      </c>
      <c r="AB1990">
        <v>152</v>
      </c>
      <c r="AC1990" t="s">
        <v>1754</v>
      </c>
      <c r="AD1990" t="s">
        <v>27</v>
      </c>
      <c r="AE1990" t="s">
        <v>11233</v>
      </c>
    </row>
    <row r="1991" spans="8:31" hidden="1" x14ac:dyDescent="0.3">
      <c r="H1991" t="s">
        <v>5229</v>
      </c>
      <c r="I1991" t="s">
        <v>5265</v>
      </c>
      <c r="J1991" t="s">
        <v>5266</v>
      </c>
      <c r="K1991" t="s">
        <v>19615</v>
      </c>
      <c r="L1991">
        <v>1871</v>
      </c>
      <c r="M1991" t="s">
        <v>27</v>
      </c>
      <c r="N1991" t="s">
        <v>5267</v>
      </c>
      <c r="P1991" t="s">
        <v>5237</v>
      </c>
      <c r="Q1991">
        <v>1848</v>
      </c>
      <c r="R1991" t="s">
        <v>96</v>
      </c>
      <c r="S1991" t="s">
        <v>95</v>
      </c>
      <c r="T1991" t="str">
        <f>IF(Transcripts[[#This Row],[List?]]="Y", Transcripts[[#This Row],[RefSeq mRNA ID]]&amp;IF(Transcripts[[#This Row],[Preferred?]]="Y", " (Preferred)", ""), "")</f>
        <v>NM_130801.2</v>
      </c>
      <c r="V1991" s="43" t="s">
        <v>18548</v>
      </c>
      <c r="W1991" s="43" t="e">
        <f t="array" ref="W1991">INDEX(Table6[#Data], MATCH(1, ISNUMBER(SEARCH(Transcripts[[#This Row],[RefSeq mRNA ID]], Table6['#name])), 0), 1)</f>
        <v>#N/A</v>
      </c>
      <c r="X1991" s="43"/>
      <c r="Y1991" s="43"/>
      <c r="Z1991" t="s">
        <v>1819</v>
      </c>
      <c r="AA1991" t="s">
        <v>1820</v>
      </c>
      <c r="AB1991">
        <v>357</v>
      </c>
      <c r="AC1991" t="s">
        <v>1754</v>
      </c>
      <c r="AD1991" t="s">
        <v>27</v>
      </c>
      <c r="AE1991" t="s">
        <v>11234</v>
      </c>
    </row>
    <row r="1992" spans="8:31" hidden="1" x14ac:dyDescent="0.3">
      <c r="H1992" t="s">
        <v>5229</v>
      </c>
      <c r="I1992" t="s">
        <v>5241</v>
      </c>
      <c r="J1992" t="s">
        <v>5242</v>
      </c>
      <c r="K1992" t="s">
        <v>19614</v>
      </c>
      <c r="L1992">
        <v>3150</v>
      </c>
      <c r="M1992" t="s">
        <v>27</v>
      </c>
      <c r="N1992" t="s">
        <v>5243</v>
      </c>
      <c r="O1992" t="s">
        <v>5244</v>
      </c>
      <c r="P1992" t="s">
        <v>5245</v>
      </c>
      <c r="Q1992">
        <v>1833</v>
      </c>
      <c r="R1992" t="s">
        <v>96</v>
      </c>
      <c r="S1992" t="s">
        <v>95</v>
      </c>
      <c r="T1992" t="str">
        <f>IF(Transcripts[[#This Row],[List?]]="Y", Transcripts[[#This Row],[RefSeq mRNA ID]]&amp;IF(Transcripts[[#This Row],[Preferred?]]="Y", " (Preferred)", ""), "")</f>
        <v>NM_130800.2</v>
      </c>
      <c r="V1992" s="43" t="s">
        <v>18548</v>
      </c>
      <c r="W1992" s="43" t="e">
        <f t="array" ref="W1992">INDEX(Table6[#Data], MATCH(1, ISNUMBER(SEARCH(Transcripts[[#This Row],[RefSeq mRNA ID]], Table6['#name])), 0), 1)</f>
        <v>#N/A</v>
      </c>
      <c r="X1992" s="43"/>
      <c r="Y1992" s="43"/>
      <c r="Z1992" t="s">
        <v>1810</v>
      </c>
      <c r="AA1992" t="s">
        <v>1811</v>
      </c>
      <c r="AB1992">
        <v>385</v>
      </c>
      <c r="AC1992" t="s">
        <v>1754</v>
      </c>
      <c r="AD1992" t="s">
        <v>27</v>
      </c>
      <c r="AE1992" t="s">
        <v>11235</v>
      </c>
    </row>
    <row r="1993" spans="8:31" hidden="1" x14ac:dyDescent="0.3">
      <c r="H1993" t="s">
        <v>5229</v>
      </c>
      <c r="I1993" t="s">
        <v>5246</v>
      </c>
      <c r="J1993" t="s">
        <v>5247</v>
      </c>
      <c r="L1993">
        <v>3148</v>
      </c>
      <c r="M1993" t="s">
        <v>27</v>
      </c>
      <c r="N1993" t="s">
        <v>5248</v>
      </c>
      <c r="P1993" t="s">
        <v>5245</v>
      </c>
      <c r="Q1993">
        <v>1833</v>
      </c>
      <c r="R1993" t="s">
        <v>96</v>
      </c>
      <c r="S1993" t="s">
        <v>96</v>
      </c>
      <c r="T1993" t="str">
        <f>IF(Transcripts[[#This Row],[List?]]="Y", Transcripts[[#This Row],[RefSeq mRNA ID]]&amp;IF(Transcripts[[#This Row],[Preferred?]]="Y", " (Preferred)", ""), "")</f>
        <v/>
      </c>
      <c r="V1993" s="43" t="s">
        <v>18548</v>
      </c>
      <c r="W1993" s="43" t="e">
        <f t="array" ref="W1993">INDEX(Table6[#Data], MATCH(1, ISNUMBER(SEARCH(Transcripts[[#This Row],[RefSeq mRNA ID]], Table6['#name])), 0), 1)</f>
        <v>#N/A</v>
      </c>
      <c r="X1993" s="43"/>
      <c r="Y1993" s="43"/>
      <c r="Z1993" t="s">
        <v>1775</v>
      </c>
      <c r="AC1993" t="s">
        <v>1754</v>
      </c>
      <c r="AD1993" t="s">
        <v>27</v>
      </c>
      <c r="AE1993" t="s">
        <v>1775</v>
      </c>
    </row>
    <row r="1994" spans="8:31" hidden="1" x14ac:dyDescent="0.3">
      <c r="H1994" t="s">
        <v>5229</v>
      </c>
      <c r="I1994" t="s">
        <v>5258</v>
      </c>
      <c r="J1994" t="s">
        <v>5259</v>
      </c>
      <c r="K1994" t="s">
        <v>19613</v>
      </c>
      <c r="L1994">
        <v>2761</v>
      </c>
      <c r="M1994" t="s">
        <v>27</v>
      </c>
      <c r="N1994" t="s">
        <v>5260</v>
      </c>
      <c r="O1994" t="s">
        <v>5261</v>
      </c>
      <c r="P1994" t="s">
        <v>5245</v>
      </c>
      <c r="Q1994">
        <v>1833</v>
      </c>
      <c r="R1994" t="s">
        <v>96</v>
      </c>
      <c r="S1994" t="s">
        <v>95</v>
      </c>
      <c r="T1994" t="str">
        <f>IF(Transcripts[[#This Row],[List?]]="Y", Transcripts[[#This Row],[RefSeq mRNA ID]]&amp;IF(Transcripts[[#This Row],[Preferred?]]="Y", " (Preferred)", ""), "")</f>
        <v>NM_130799.2</v>
      </c>
      <c r="V1994" s="43" t="s">
        <v>18548</v>
      </c>
      <c r="W1994" s="43" t="e">
        <f t="array" ref="W1994">INDEX(Table6[#Data], MATCH(1, ISNUMBER(SEARCH(Transcripts[[#This Row],[RefSeq mRNA ID]], Table6['#name])), 0), 1)</f>
        <v>#N/A</v>
      </c>
      <c r="X1994" s="43"/>
      <c r="Y1994" s="43"/>
      <c r="Z1994" t="s">
        <v>1837</v>
      </c>
      <c r="AA1994" t="s">
        <v>1838</v>
      </c>
      <c r="AB1994">
        <v>61</v>
      </c>
      <c r="AC1994" t="s">
        <v>1754</v>
      </c>
      <c r="AD1994" t="s">
        <v>27</v>
      </c>
      <c r="AE1994" t="s">
        <v>11236</v>
      </c>
    </row>
    <row r="1995" spans="8:31" hidden="1" x14ac:dyDescent="0.3">
      <c r="H1995" t="s">
        <v>5229</v>
      </c>
      <c r="I1995" t="s">
        <v>5262</v>
      </c>
      <c r="J1995" t="s">
        <v>5263</v>
      </c>
      <c r="L1995">
        <v>2614</v>
      </c>
      <c r="M1995" t="s">
        <v>27</v>
      </c>
      <c r="N1995" t="s">
        <v>5264</v>
      </c>
      <c r="Q1995">
        <v>1728</v>
      </c>
      <c r="R1995" t="s">
        <v>96</v>
      </c>
      <c r="S1995" t="s">
        <v>96</v>
      </c>
      <c r="T1995" t="str">
        <f>IF(Transcripts[[#This Row],[List?]]="Y", Transcripts[[#This Row],[RefSeq mRNA ID]]&amp;IF(Transcripts[[#This Row],[Preferred?]]="Y", " (Preferred)", ""), "")</f>
        <v/>
      </c>
      <c r="V1995" s="43" t="s">
        <v>18548</v>
      </c>
      <c r="W1995" s="43" t="e">
        <f t="array" ref="W1995">INDEX(Table6[#Data], MATCH(1, ISNUMBER(SEARCH(Transcripts[[#This Row],[RefSeq mRNA ID]], Table6['#name])), 0), 1)</f>
        <v>#N/A</v>
      </c>
      <c r="X1995" s="43"/>
      <c r="Y1995" s="43"/>
      <c r="Z1995" t="s">
        <v>1843</v>
      </c>
      <c r="AA1995" t="s">
        <v>1844</v>
      </c>
      <c r="AB1995">
        <v>118</v>
      </c>
      <c r="AC1995" t="s">
        <v>1754</v>
      </c>
      <c r="AD1995" t="s">
        <v>27</v>
      </c>
      <c r="AE1995" t="s">
        <v>11237</v>
      </c>
    </row>
    <row r="1996" spans="8:31" hidden="1" x14ac:dyDescent="0.3">
      <c r="H1996" t="s">
        <v>5229</v>
      </c>
      <c r="I1996" t="s">
        <v>5252</v>
      </c>
      <c r="J1996" t="s">
        <v>5253</v>
      </c>
      <c r="L1996">
        <v>2868</v>
      </c>
      <c r="M1996" t="s">
        <v>27</v>
      </c>
      <c r="N1996" t="s">
        <v>5254</v>
      </c>
      <c r="Q1996">
        <v>1668</v>
      </c>
      <c r="R1996" t="s">
        <v>96</v>
      </c>
      <c r="S1996" t="s">
        <v>96</v>
      </c>
      <c r="T1996" t="str">
        <f>IF(Transcripts[[#This Row],[List?]]="Y", Transcripts[[#This Row],[RefSeq mRNA ID]]&amp;IF(Transcripts[[#This Row],[Preferred?]]="Y", " (Preferred)", ""), "")</f>
        <v/>
      </c>
      <c r="V1996" s="43" t="s">
        <v>18548</v>
      </c>
      <c r="W1996" s="43" t="e">
        <f t="array" ref="W1996">INDEX(Table6[#Data], MATCH(1, ISNUMBER(SEARCH(Transcripts[[#This Row],[RefSeq mRNA ID]], Table6['#name])), 0), 1)</f>
        <v>#N/A</v>
      </c>
      <c r="X1996" s="43"/>
      <c r="Y1996" s="43"/>
      <c r="Z1996" t="s">
        <v>1831</v>
      </c>
      <c r="AA1996" t="s">
        <v>1832</v>
      </c>
      <c r="AB1996">
        <v>213</v>
      </c>
      <c r="AC1996" t="s">
        <v>1754</v>
      </c>
      <c r="AD1996" t="s">
        <v>27</v>
      </c>
      <c r="AE1996" t="s">
        <v>11238</v>
      </c>
    </row>
    <row r="1997" spans="8:31" hidden="1" x14ac:dyDescent="0.3">
      <c r="H1997" t="s">
        <v>5229</v>
      </c>
      <c r="I1997" t="s">
        <v>5268</v>
      </c>
      <c r="J1997" t="s">
        <v>5269</v>
      </c>
      <c r="L1997">
        <v>1107</v>
      </c>
      <c r="M1997" t="s">
        <v>27</v>
      </c>
      <c r="N1997" t="s">
        <v>5270</v>
      </c>
      <c r="Q1997">
        <v>1039</v>
      </c>
      <c r="R1997" t="s">
        <v>96</v>
      </c>
      <c r="S1997" t="s">
        <v>96</v>
      </c>
      <c r="T1997" t="str">
        <f>IF(Transcripts[[#This Row],[List?]]="Y", Transcripts[[#This Row],[RefSeq mRNA ID]]&amp;IF(Transcripts[[#This Row],[Preferred?]]="Y", " (Preferred)", ""), "")</f>
        <v/>
      </c>
      <c r="V1997" s="43" t="s">
        <v>18548</v>
      </c>
      <c r="W1997" s="43" t="e">
        <f t="array" ref="W1997">INDEX(Table6[#Data], MATCH(1, ISNUMBER(SEARCH(Transcripts[[#This Row],[RefSeq mRNA ID]], Table6['#name])), 0), 1)</f>
        <v>#N/A</v>
      </c>
      <c r="X1997" s="43"/>
      <c r="Y1997" s="43"/>
      <c r="Z1997" t="s">
        <v>1828</v>
      </c>
      <c r="AA1997" t="s">
        <v>1829</v>
      </c>
      <c r="AB1997">
        <v>122</v>
      </c>
      <c r="AC1997" t="s">
        <v>1754</v>
      </c>
      <c r="AD1997" t="s">
        <v>27</v>
      </c>
      <c r="AE1997" t="s">
        <v>11239</v>
      </c>
    </row>
    <row r="1998" spans="8:31" hidden="1" x14ac:dyDescent="0.3">
      <c r="H1998" t="s">
        <v>5229</v>
      </c>
      <c r="I1998" t="s">
        <v>5274</v>
      </c>
      <c r="J1998" t="s">
        <v>5275</v>
      </c>
      <c r="L1998">
        <v>922</v>
      </c>
      <c r="M1998" t="s">
        <v>27</v>
      </c>
      <c r="N1998" t="s">
        <v>5276</v>
      </c>
      <c r="Q1998">
        <v>843</v>
      </c>
      <c r="R1998" t="s">
        <v>96</v>
      </c>
      <c r="S1998" t="s">
        <v>96</v>
      </c>
      <c r="T1998" t="str">
        <f>IF(Transcripts[[#This Row],[List?]]="Y", Transcripts[[#This Row],[RefSeq mRNA ID]]&amp;IF(Transcripts[[#This Row],[Preferred?]]="Y", " (Preferred)", ""), "")</f>
        <v/>
      </c>
      <c r="V1998" s="43" t="s">
        <v>18548</v>
      </c>
      <c r="W1998" s="43" t="e">
        <f t="array" ref="W1998">INDEX(Table6[#Data], MATCH(1, ISNUMBER(SEARCH(Transcripts[[#This Row],[RefSeq mRNA ID]], Table6['#name])), 0), 1)</f>
        <v>#N/A</v>
      </c>
      <c r="X1998" s="43"/>
      <c r="Y1998" s="43"/>
      <c r="Z1998" t="s">
        <v>1834</v>
      </c>
      <c r="AA1998" t="s">
        <v>1835</v>
      </c>
      <c r="AB1998">
        <v>275</v>
      </c>
      <c r="AC1998" t="s">
        <v>1754</v>
      </c>
      <c r="AD1998" t="s">
        <v>27</v>
      </c>
      <c r="AE1998" t="s">
        <v>11240</v>
      </c>
    </row>
    <row r="1999" spans="8:31" hidden="1" x14ac:dyDescent="0.3">
      <c r="H1999" t="s">
        <v>5229</v>
      </c>
      <c r="I1999" t="s">
        <v>5277</v>
      </c>
      <c r="J1999" t="s">
        <v>5278</v>
      </c>
      <c r="L1999">
        <v>870</v>
      </c>
      <c r="M1999" t="s">
        <v>27</v>
      </c>
      <c r="N1999" t="s">
        <v>5279</v>
      </c>
      <c r="Q1999">
        <v>783</v>
      </c>
      <c r="R1999" t="s">
        <v>96</v>
      </c>
      <c r="S1999" t="s">
        <v>96</v>
      </c>
      <c r="T1999" t="str">
        <f>IF(Transcripts[[#This Row],[List?]]="Y", Transcripts[[#This Row],[RefSeq mRNA ID]]&amp;IF(Transcripts[[#This Row],[Preferred?]]="Y", " (Preferred)", ""), "")</f>
        <v/>
      </c>
      <c r="V1999" s="43" t="s">
        <v>18548</v>
      </c>
      <c r="W1999" s="43" t="e">
        <f t="array" ref="W1999">INDEX(Table6[#Data], MATCH(1, ISNUMBER(SEARCH(Transcripts[[#This Row],[RefSeq mRNA ID]], Table6['#name])), 0), 1)</f>
        <v>#N/A</v>
      </c>
      <c r="X1999" s="43"/>
      <c r="Y1999" s="43"/>
      <c r="Z1999" t="s">
        <v>1769</v>
      </c>
      <c r="AC1999" t="s">
        <v>1754</v>
      </c>
      <c r="AD1999" t="s">
        <v>27</v>
      </c>
      <c r="AE1999" t="s">
        <v>1769</v>
      </c>
    </row>
    <row r="2000" spans="8:31" hidden="1" x14ac:dyDescent="0.3">
      <c r="H2000" t="s">
        <v>5229</v>
      </c>
      <c r="I2000" t="s">
        <v>5271</v>
      </c>
      <c r="J2000" t="s">
        <v>5272</v>
      </c>
      <c r="L2000">
        <v>944</v>
      </c>
      <c r="M2000" t="s">
        <v>27</v>
      </c>
      <c r="N2000" t="s">
        <v>5273</v>
      </c>
      <c r="Q2000">
        <v>440</v>
      </c>
      <c r="R2000" t="s">
        <v>96</v>
      </c>
      <c r="S2000" t="s">
        <v>96</v>
      </c>
      <c r="T2000" t="str">
        <f>IF(Transcripts[[#This Row],[List?]]="Y", Transcripts[[#This Row],[RefSeq mRNA ID]]&amp;IF(Transcripts[[#This Row],[Preferred?]]="Y", " (Preferred)", ""), "")</f>
        <v/>
      </c>
      <c r="V2000" s="43" t="s">
        <v>18548</v>
      </c>
      <c r="W2000" s="43" t="e">
        <f t="array" ref="W2000">INDEX(Table6[#Data], MATCH(1, ISNUMBER(SEARCH(Transcripts[[#This Row],[RefSeq mRNA ID]], Table6['#name])), 0), 1)</f>
        <v>#N/A</v>
      </c>
      <c r="X2000" s="43"/>
      <c r="Y2000" s="43"/>
      <c r="Z2000" t="s">
        <v>1858</v>
      </c>
      <c r="AA2000" t="s">
        <v>1859</v>
      </c>
      <c r="AB2000">
        <v>152</v>
      </c>
      <c r="AC2000" t="s">
        <v>1754</v>
      </c>
      <c r="AD2000" t="s">
        <v>27</v>
      </c>
      <c r="AE2000" t="s">
        <v>11241</v>
      </c>
    </row>
    <row r="2001" spans="8:31" hidden="1" x14ac:dyDescent="0.3">
      <c r="H2001" t="s">
        <v>5229</v>
      </c>
      <c r="I2001" t="s">
        <v>5280</v>
      </c>
      <c r="J2001" t="s">
        <v>5281</v>
      </c>
      <c r="L2001">
        <v>816</v>
      </c>
      <c r="M2001" t="s">
        <v>27</v>
      </c>
      <c r="N2001" t="s">
        <v>5282</v>
      </c>
      <c r="Q2001">
        <v>440</v>
      </c>
      <c r="R2001" t="s">
        <v>96</v>
      </c>
      <c r="S2001" t="s">
        <v>96</v>
      </c>
      <c r="T2001" t="str">
        <f>IF(Transcripts[[#This Row],[List?]]="Y", Transcripts[[#This Row],[RefSeq mRNA ID]]&amp;IF(Transcripts[[#This Row],[Preferred?]]="Y", " (Preferred)", ""), "")</f>
        <v/>
      </c>
      <c r="V2001" s="43" t="s">
        <v>18548</v>
      </c>
      <c r="W2001" s="43" t="e">
        <f t="array" ref="W2001">INDEX(Table6[#Data], MATCH(1, ISNUMBER(SEARCH(Transcripts[[#This Row],[RefSeq mRNA ID]], Table6['#name])), 0), 1)</f>
        <v>#N/A</v>
      </c>
      <c r="X2001" s="43"/>
      <c r="Y2001" s="43"/>
      <c r="Z2001" t="s">
        <v>1867</v>
      </c>
      <c r="AC2001" t="s">
        <v>1754</v>
      </c>
      <c r="AD2001" t="s">
        <v>27</v>
      </c>
      <c r="AE2001" t="s">
        <v>1867</v>
      </c>
    </row>
    <row r="2002" spans="8:31" hidden="1" x14ac:dyDescent="0.3">
      <c r="H2002" t="s">
        <v>5229</v>
      </c>
      <c r="I2002" t="s">
        <v>5230</v>
      </c>
      <c r="L2002">
        <v>1341</v>
      </c>
      <c r="M2002" t="s">
        <v>193</v>
      </c>
      <c r="N2002" t="s">
        <v>5231</v>
      </c>
      <c r="Q2002">
        <v>0</v>
      </c>
      <c r="R2002" t="s">
        <v>96</v>
      </c>
      <c r="S2002" t="s">
        <v>96</v>
      </c>
      <c r="T2002" t="str">
        <f>IF(Transcripts[[#This Row],[List?]]="Y", Transcripts[[#This Row],[RefSeq mRNA ID]]&amp;IF(Transcripts[[#This Row],[Preferred?]]="Y", " (Preferred)", ""), "")</f>
        <v/>
      </c>
      <c r="V2002" s="43" t="s">
        <v>18548</v>
      </c>
      <c r="W2002" s="43" t="e">
        <f t="array" ref="W2002">INDEX(Table6[#Data], MATCH(1, ISNUMBER(SEARCH(Transcripts[[#This Row],[RefSeq mRNA ID]], Table6['#name])), 0), 1)</f>
        <v>#N/A</v>
      </c>
      <c r="X2002" s="43"/>
      <c r="Y2002" s="43"/>
      <c r="Z2002" t="s">
        <v>1761</v>
      </c>
      <c r="AA2002" t="s">
        <v>1762</v>
      </c>
      <c r="AB2002">
        <v>67</v>
      </c>
      <c r="AC2002" t="s">
        <v>1754</v>
      </c>
      <c r="AD2002" t="s">
        <v>27</v>
      </c>
      <c r="AE2002" t="s">
        <v>11242</v>
      </c>
    </row>
    <row r="2003" spans="8:31" hidden="1" x14ac:dyDescent="0.3">
      <c r="H2003" t="s">
        <v>5229</v>
      </c>
      <c r="I2003" t="s">
        <v>5232</v>
      </c>
      <c r="L2003">
        <v>314</v>
      </c>
      <c r="M2003" t="s">
        <v>193</v>
      </c>
      <c r="N2003" t="s">
        <v>5233</v>
      </c>
      <c r="Q2003">
        <v>0</v>
      </c>
      <c r="R2003" t="s">
        <v>96</v>
      </c>
      <c r="S2003" t="s">
        <v>96</v>
      </c>
      <c r="T2003" t="str">
        <f>IF(Transcripts[[#This Row],[List?]]="Y", Transcripts[[#This Row],[RefSeq mRNA ID]]&amp;IF(Transcripts[[#This Row],[Preferred?]]="Y", " (Preferred)", ""), "")</f>
        <v/>
      </c>
      <c r="V2003" s="43" t="s">
        <v>18548</v>
      </c>
      <c r="W2003" s="43" t="e">
        <f t="array" ref="W2003">INDEX(Table6[#Data], MATCH(1, ISNUMBER(SEARCH(Transcripts[[#This Row],[RefSeq mRNA ID]], Table6['#name])), 0), 1)</f>
        <v>#N/A</v>
      </c>
      <c r="X2003" s="43"/>
      <c r="Y2003" s="43"/>
      <c r="Z2003" t="s">
        <v>1863</v>
      </c>
      <c r="AC2003" t="s">
        <v>1754</v>
      </c>
      <c r="AD2003" t="s">
        <v>27</v>
      </c>
      <c r="AE2003" t="s">
        <v>1863</v>
      </c>
    </row>
    <row r="2004" spans="8:31" hidden="1" x14ac:dyDescent="0.3">
      <c r="H2004" t="s">
        <v>5283</v>
      </c>
      <c r="I2004" t="s">
        <v>5290</v>
      </c>
      <c r="J2004" t="s">
        <v>5291</v>
      </c>
      <c r="K2004" t="s">
        <v>19620</v>
      </c>
      <c r="L2004">
        <v>4632</v>
      </c>
      <c r="M2004" t="s">
        <v>27</v>
      </c>
      <c r="N2004" t="s">
        <v>5292</v>
      </c>
      <c r="P2004" t="s">
        <v>5293</v>
      </c>
      <c r="Q2004">
        <v>4227</v>
      </c>
      <c r="R2004" t="s">
        <v>95</v>
      </c>
      <c r="S2004" t="s">
        <v>95</v>
      </c>
      <c r="T2004" t="str">
        <f>IF(Transcripts[[#This Row],[List?]]="Y", Transcripts[[#This Row],[RefSeq mRNA ID]]&amp;IF(Transcripts[[#This Row],[Preferred?]]="Y", " (Preferred)", ""), "")</f>
        <v>NM_001127500.2 (Preferred)</v>
      </c>
      <c r="V2004" s="43" t="s">
        <v>18549</v>
      </c>
      <c r="W2004" s="43" t="e">
        <f t="array" ref="W2004">INDEX(Table6[#Data], MATCH(1, ISNUMBER(SEARCH(Transcripts[[#This Row],[RefSeq mRNA ID]], Table6['#name])), 0), 1)</f>
        <v>#N/A</v>
      </c>
      <c r="X2004" s="43"/>
      <c r="Y2004" s="43"/>
      <c r="Z2004" t="s">
        <v>1873</v>
      </c>
      <c r="AC2004" t="s">
        <v>1754</v>
      </c>
      <c r="AD2004" t="s">
        <v>27</v>
      </c>
      <c r="AE2004" t="s">
        <v>1873</v>
      </c>
    </row>
    <row r="2005" spans="8:31" hidden="1" x14ac:dyDescent="0.3">
      <c r="H2005" t="s">
        <v>5283</v>
      </c>
      <c r="I2005" t="s">
        <v>5286</v>
      </c>
      <c r="J2005" t="s">
        <v>5287</v>
      </c>
      <c r="K2005" t="s">
        <v>19619</v>
      </c>
      <c r="L2005">
        <v>6635</v>
      </c>
      <c r="M2005" t="s">
        <v>27</v>
      </c>
      <c r="N2005" t="s">
        <v>5288</v>
      </c>
      <c r="P2005" t="s">
        <v>5289</v>
      </c>
      <c r="Q2005">
        <v>4173</v>
      </c>
      <c r="R2005" t="s">
        <v>96</v>
      </c>
      <c r="S2005" t="s">
        <v>95</v>
      </c>
      <c r="T2005" t="str">
        <f>IF(Transcripts[[#This Row],[List?]]="Y", Transcripts[[#This Row],[RefSeq mRNA ID]]&amp;IF(Transcripts[[#This Row],[Preferred?]]="Y", " (Preferred)", ""), "")</f>
        <v>NM_000245.3</v>
      </c>
      <c r="V2005" s="43" t="s">
        <v>18549</v>
      </c>
      <c r="W2005" s="43" t="e">
        <f t="array" ref="W2005">INDEX(Table6[#Data], MATCH(1, ISNUMBER(SEARCH(Transcripts[[#This Row],[RefSeq mRNA ID]], Table6['#name])), 0), 1)</f>
        <v>#N/A</v>
      </c>
      <c r="X2005" s="43"/>
      <c r="Y2005" s="43"/>
      <c r="Z2005" t="s">
        <v>1852</v>
      </c>
      <c r="AA2005" t="s">
        <v>1853</v>
      </c>
      <c r="AB2005">
        <v>411</v>
      </c>
      <c r="AC2005" t="s">
        <v>1754</v>
      </c>
      <c r="AD2005" t="s">
        <v>27</v>
      </c>
      <c r="AE2005" t="s">
        <v>11243</v>
      </c>
    </row>
    <row r="2006" spans="8:31" hidden="1" x14ac:dyDescent="0.3">
      <c r="H2006" t="s">
        <v>5283</v>
      </c>
      <c r="I2006" t="s">
        <v>5294</v>
      </c>
      <c r="J2006" t="s">
        <v>5295</v>
      </c>
      <c r="K2006" t="s">
        <v>19621</v>
      </c>
      <c r="L2006">
        <v>2295</v>
      </c>
      <c r="M2006" t="s">
        <v>27</v>
      </c>
      <c r="N2006" t="s">
        <v>5296</v>
      </c>
      <c r="Q2006">
        <v>2295</v>
      </c>
      <c r="R2006" t="s">
        <v>96</v>
      </c>
      <c r="S2006" t="s">
        <v>95</v>
      </c>
      <c r="T2006" t="str">
        <f>IF(Transcripts[[#This Row],[List?]]="Y", Transcripts[[#This Row],[RefSeq mRNA ID]]&amp;IF(Transcripts[[#This Row],[Preferred?]]="Y", " (Preferred)", ""), "")</f>
        <v>NM_001324401.1</v>
      </c>
      <c r="V2006" s="43" t="s">
        <v>18549</v>
      </c>
      <c r="W2006" s="43" t="e">
        <f t="array" ref="W2006">INDEX(Table6[#Data], MATCH(1, ISNUMBER(SEARCH(Transcripts[[#This Row],[RefSeq mRNA ID]], Table6['#name])), 0), 1)</f>
        <v>#N/A</v>
      </c>
      <c r="X2006" s="43"/>
      <c r="Y2006" s="43"/>
      <c r="Z2006" t="s">
        <v>1861</v>
      </c>
      <c r="AC2006" t="s">
        <v>1754</v>
      </c>
      <c r="AD2006" t="s">
        <v>27</v>
      </c>
      <c r="AE2006" t="s">
        <v>1861</v>
      </c>
    </row>
    <row r="2007" spans="8:31" hidden="1" x14ac:dyDescent="0.3">
      <c r="H2007" t="s">
        <v>5283</v>
      </c>
      <c r="I2007" t="s">
        <v>5297</v>
      </c>
      <c r="J2007" t="s">
        <v>5298</v>
      </c>
      <c r="L2007">
        <v>1460</v>
      </c>
      <c r="M2007" t="s">
        <v>27</v>
      </c>
      <c r="N2007" t="s">
        <v>5299</v>
      </c>
      <c r="Q2007">
        <v>783</v>
      </c>
      <c r="R2007" t="s">
        <v>96</v>
      </c>
      <c r="S2007" t="s">
        <v>96</v>
      </c>
      <c r="T2007" t="str">
        <f>IF(Transcripts[[#This Row],[List?]]="Y", Transcripts[[#This Row],[RefSeq mRNA ID]]&amp;IF(Transcripts[[#This Row],[Preferred?]]="Y", " (Preferred)", ""), "")</f>
        <v/>
      </c>
      <c r="V2007" s="43" t="s">
        <v>18549</v>
      </c>
      <c r="W2007" s="43" t="e">
        <f t="array" ref="W2007">INDEX(Table6[#Data], MATCH(1, ISNUMBER(SEARCH(Transcripts[[#This Row],[RefSeq mRNA ID]], Table6['#name])), 0), 1)</f>
        <v>#N/A</v>
      </c>
      <c r="X2007" s="43"/>
      <c r="Y2007" s="43"/>
      <c r="Z2007" t="s">
        <v>1786</v>
      </c>
      <c r="AA2007" t="s">
        <v>1787</v>
      </c>
      <c r="AB2007">
        <v>2412</v>
      </c>
      <c r="AC2007" t="s">
        <v>1754</v>
      </c>
      <c r="AD2007" t="s">
        <v>27</v>
      </c>
      <c r="AE2007" t="s">
        <v>11244</v>
      </c>
    </row>
    <row r="2008" spans="8:31" hidden="1" x14ac:dyDescent="0.3">
      <c r="H2008" t="s">
        <v>5283</v>
      </c>
      <c r="I2008" t="s">
        <v>5303</v>
      </c>
      <c r="J2008" t="s">
        <v>5304</v>
      </c>
      <c r="L2008">
        <v>688</v>
      </c>
      <c r="M2008" t="s">
        <v>27</v>
      </c>
      <c r="N2008" t="s">
        <v>5305</v>
      </c>
      <c r="Q2008">
        <v>645</v>
      </c>
      <c r="R2008" t="s">
        <v>96</v>
      </c>
      <c r="S2008" t="s">
        <v>96</v>
      </c>
      <c r="T2008" t="str">
        <f>IF(Transcripts[[#This Row],[List?]]="Y", Transcripts[[#This Row],[RefSeq mRNA ID]]&amp;IF(Transcripts[[#This Row],[Preferred?]]="Y", " (Preferred)", ""), "")</f>
        <v/>
      </c>
      <c r="V2008" s="43" t="s">
        <v>18549</v>
      </c>
      <c r="W2008" s="43" t="e">
        <f t="array" ref="W2008">INDEX(Table6[#Data], MATCH(1, ISNUMBER(SEARCH(Transcripts[[#This Row],[RefSeq mRNA ID]], Table6['#name])), 0), 1)</f>
        <v>#N/A</v>
      </c>
      <c r="X2008" s="43"/>
      <c r="Y2008" s="43"/>
      <c r="Z2008" t="s">
        <v>1789</v>
      </c>
      <c r="AA2008" t="s">
        <v>1790</v>
      </c>
      <c r="AB2008">
        <v>1611</v>
      </c>
      <c r="AC2008" t="s">
        <v>1754</v>
      </c>
      <c r="AD2008" t="s">
        <v>27</v>
      </c>
      <c r="AE2008" t="s">
        <v>11245</v>
      </c>
    </row>
    <row r="2009" spans="8:31" hidden="1" x14ac:dyDescent="0.3">
      <c r="H2009" t="s">
        <v>5283</v>
      </c>
      <c r="I2009" t="s">
        <v>5300</v>
      </c>
      <c r="J2009" t="s">
        <v>5301</v>
      </c>
      <c r="L2009">
        <v>767</v>
      </c>
      <c r="M2009" t="s">
        <v>27</v>
      </c>
      <c r="N2009" t="s">
        <v>5302</v>
      </c>
      <c r="Q2009">
        <v>572</v>
      </c>
      <c r="R2009" t="s">
        <v>96</v>
      </c>
      <c r="S2009" t="s">
        <v>96</v>
      </c>
      <c r="T2009" t="str">
        <f>IF(Transcripts[[#This Row],[List?]]="Y", Transcripts[[#This Row],[RefSeq mRNA ID]]&amp;IF(Transcripts[[#This Row],[Preferred?]]="Y", " (Preferred)", ""), "")</f>
        <v/>
      </c>
      <c r="V2009" s="43" t="s">
        <v>18549</v>
      </c>
      <c r="W2009" s="43" t="e">
        <f t="array" ref="W2009">INDEX(Table6[#Data], MATCH(1, ISNUMBER(SEARCH(Transcripts[[#This Row],[RefSeq mRNA ID]], Table6['#name])), 0), 1)</f>
        <v>#N/A</v>
      </c>
      <c r="X2009" s="43"/>
      <c r="Y2009" s="43"/>
      <c r="Z2009" t="s">
        <v>8826</v>
      </c>
      <c r="AC2009" t="s">
        <v>128</v>
      </c>
      <c r="AD2009" t="s">
        <v>27</v>
      </c>
      <c r="AE2009" t="s">
        <v>8826</v>
      </c>
    </row>
    <row r="2010" spans="8:31" hidden="1" x14ac:dyDescent="0.3">
      <c r="H2010" t="s">
        <v>5283</v>
      </c>
      <c r="I2010" t="s">
        <v>5306</v>
      </c>
      <c r="J2010" t="s">
        <v>5307</v>
      </c>
      <c r="L2010">
        <v>475</v>
      </c>
      <c r="M2010" t="s">
        <v>27</v>
      </c>
      <c r="N2010" t="s">
        <v>5308</v>
      </c>
      <c r="Q2010">
        <v>475</v>
      </c>
      <c r="R2010" t="s">
        <v>96</v>
      </c>
      <c r="S2010" t="s">
        <v>96</v>
      </c>
      <c r="T2010" t="str">
        <f>IF(Transcripts[[#This Row],[List?]]="Y", Transcripts[[#This Row],[RefSeq mRNA ID]]&amp;IF(Transcripts[[#This Row],[Preferred?]]="Y", " (Preferred)", ""), "")</f>
        <v/>
      </c>
      <c r="V2010" s="43" t="s">
        <v>18549</v>
      </c>
      <c r="W2010" s="43" t="e">
        <f t="array" ref="W2010">INDEX(Table6[#Data], MATCH(1, ISNUMBER(SEARCH(Transcripts[[#This Row],[RefSeq mRNA ID]], Table6['#name])), 0), 1)</f>
        <v>#N/A</v>
      </c>
      <c r="X2010" s="43"/>
      <c r="Y2010" s="43"/>
      <c r="Z2010" t="s">
        <v>8811</v>
      </c>
      <c r="AA2010" t="s">
        <v>8812</v>
      </c>
      <c r="AB2010">
        <v>3399</v>
      </c>
      <c r="AC2010" t="s">
        <v>128</v>
      </c>
      <c r="AD2010" t="s">
        <v>27</v>
      </c>
      <c r="AE2010" t="s">
        <v>11246</v>
      </c>
    </row>
    <row r="2011" spans="8:31" hidden="1" x14ac:dyDescent="0.3">
      <c r="H2011" t="s">
        <v>5283</v>
      </c>
      <c r="I2011" t="s">
        <v>5284</v>
      </c>
      <c r="L2011">
        <v>741</v>
      </c>
      <c r="M2011" t="s">
        <v>193</v>
      </c>
      <c r="N2011" t="s">
        <v>5285</v>
      </c>
      <c r="Q2011">
        <v>0</v>
      </c>
      <c r="R2011" t="s">
        <v>96</v>
      </c>
      <c r="S2011" t="s">
        <v>96</v>
      </c>
      <c r="T2011" t="str">
        <f>IF(Transcripts[[#This Row],[List?]]="Y", Transcripts[[#This Row],[RefSeq mRNA ID]]&amp;IF(Transcripts[[#This Row],[Preferred?]]="Y", " (Preferred)", ""), "")</f>
        <v/>
      </c>
      <c r="V2011" s="43" t="s">
        <v>18549</v>
      </c>
      <c r="W2011" s="43" t="e">
        <f t="array" ref="W2011">INDEX(Table6[#Data], MATCH(1, ISNUMBER(SEARCH(Transcripts[[#This Row],[RefSeq mRNA ID]], Table6['#name])), 0), 1)</f>
        <v>#N/A</v>
      </c>
      <c r="X2011" s="43"/>
      <c r="Y2011" s="43"/>
      <c r="Z2011" t="s">
        <v>8806</v>
      </c>
      <c r="AA2011" t="s">
        <v>8807</v>
      </c>
      <c r="AB2011">
        <v>2388</v>
      </c>
      <c r="AC2011" t="s">
        <v>128</v>
      </c>
      <c r="AD2011" t="s">
        <v>27</v>
      </c>
      <c r="AE2011" t="s">
        <v>11247</v>
      </c>
    </row>
    <row r="2012" spans="8:31" hidden="1" x14ac:dyDescent="0.3">
      <c r="H2012" t="s">
        <v>5309</v>
      </c>
      <c r="I2012" t="s">
        <v>5331</v>
      </c>
      <c r="J2012" t="s">
        <v>5332</v>
      </c>
      <c r="K2012" t="s">
        <v>20435</v>
      </c>
      <c r="L2012">
        <v>2489</v>
      </c>
      <c r="M2012" t="s">
        <v>27</v>
      </c>
      <c r="N2012" t="s">
        <v>5333</v>
      </c>
      <c r="Q2012">
        <v>1581</v>
      </c>
      <c r="R2012" t="s">
        <v>96</v>
      </c>
      <c r="S2012" t="s">
        <v>95</v>
      </c>
      <c r="T2012" t="str">
        <f>IF(Transcripts[[#This Row],[List?]]="Y", Transcripts[[#This Row],[RefSeq mRNA ID]]&amp;IF(Transcripts[[#This Row],[Preferred?]]="Y", " (Preferred)", ""), "")</f>
        <v>NM_001354604.1</v>
      </c>
      <c r="V2012" s="43" t="s">
        <v>18550</v>
      </c>
      <c r="W2012" s="43" t="e">
        <f t="array" ref="W2012">INDEX(Table6[#Data], MATCH(1, ISNUMBER(SEARCH(Transcripts[[#This Row],[RefSeq mRNA ID]], Table6['#name])), 0), 1)</f>
        <v>#N/A</v>
      </c>
      <c r="X2012" s="43"/>
      <c r="Y2012" s="43"/>
      <c r="Z2012" t="s">
        <v>8819</v>
      </c>
      <c r="AA2012" t="s">
        <v>8820</v>
      </c>
      <c r="AB2012">
        <v>3210</v>
      </c>
      <c r="AC2012" t="s">
        <v>128</v>
      </c>
      <c r="AD2012" t="s">
        <v>27</v>
      </c>
      <c r="AE2012" t="s">
        <v>11248</v>
      </c>
    </row>
    <row r="2013" spans="8:31" hidden="1" x14ac:dyDescent="0.3">
      <c r="H2013" t="s">
        <v>5309</v>
      </c>
      <c r="I2013" t="s">
        <v>5321</v>
      </c>
      <c r="J2013" t="s">
        <v>5322</v>
      </c>
      <c r="K2013" t="s">
        <v>19628</v>
      </c>
      <c r="L2013">
        <v>4814</v>
      </c>
      <c r="M2013" t="s">
        <v>27</v>
      </c>
      <c r="N2013" t="s">
        <v>5323</v>
      </c>
      <c r="P2013" t="s">
        <v>5324</v>
      </c>
      <c r="Q2013">
        <v>1563</v>
      </c>
      <c r="R2013" t="s">
        <v>95</v>
      </c>
      <c r="S2013" t="s">
        <v>95</v>
      </c>
      <c r="T2013" t="str">
        <f>IF(Transcripts[[#This Row],[List?]]="Y", Transcripts[[#This Row],[RefSeq mRNA ID]]&amp;IF(Transcripts[[#This Row],[Preferred?]]="Y", " (Preferred)", ""), "")</f>
        <v>NM_198159.2 (Preferred)</v>
      </c>
      <c r="V2013" s="43" t="s">
        <v>18550</v>
      </c>
      <c r="W2013" s="43" t="e">
        <f t="array" ref="W2013">INDEX(Table6[#Data], MATCH(1, ISNUMBER(SEARCH(Transcripts[[#This Row],[RefSeq mRNA ID]], Table6['#name])), 0), 1)</f>
        <v>#N/A</v>
      </c>
      <c r="X2013" s="43"/>
      <c r="Y2013" s="43"/>
      <c r="Z2013" t="s">
        <v>8828</v>
      </c>
      <c r="AC2013" t="s">
        <v>128</v>
      </c>
      <c r="AD2013" t="s">
        <v>27</v>
      </c>
      <c r="AE2013" t="s">
        <v>8828</v>
      </c>
    </row>
    <row r="2014" spans="8:31" hidden="1" x14ac:dyDescent="0.3">
      <c r="H2014" t="s">
        <v>5309</v>
      </c>
      <c r="I2014" t="s">
        <v>5325</v>
      </c>
      <c r="J2014" t="s">
        <v>5326</v>
      </c>
      <c r="K2014" t="s">
        <v>19626</v>
      </c>
      <c r="L2014">
        <v>4680</v>
      </c>
      <c r="M2014" t="s">
        <v>27</v>
      </c>
      <c r="N2014" t="s">
        <v>5327</v>
      </c>
      <c r="Q2014">
        <v>1560</v>
      </c>
      <c r="R2014" t="s">
        <v>96</v>
      </c>
      <c r="S2014" t="s">
        <v>95</v>
      </c>
      <c r="T2014" t="str">
        <f>IF(Transcripts[[#This Row],[List?]]="Y", Transcripts[[#This Row],[RefSeq mRNA ID]]&amp;IF(Transcripts[[#This Row],[Preferred?]]="Y", " (Preferred)", ""), "")</f>
        <v>NM_006722.2</v>
      </c>
      <c r="V2014" s="43" t="s">
        <v>18550</v>
      </c>
      <c r="W2014" s="43" t="e">
        <f t="array" ref="W2014">INDEX(Table6[#Data], MATCH(1, ISNUMBER(SEARCH(Transcripts[[#This Row],[RefSeq mRNA ID]], Table6['#name])), 0), 1)</f>
        <v>#N/A</v>
      </c>
      <c r="X2014" s="43"/>
      <c r="Y2014" s="43"/>
      <c r="Z2014" t="s">
        <v>8823</v>
      </c>
      <c r="AA2014" t="s">
        <v>8824</v>
      </c>
      <c r="AB2014">
        <v>2424</v>
      </c>
      <c r="AC2014" t="s">
        <v>128</v>
      </c>
      <c r="AD2014" t="s">
        <v>27</v>
      </c>
      <c r="AE2014" t="s">
        <v>11249</v>
      </c>
    </row>
    <row r="2015" spans="8:31" hidden="1" x14ac:dyDescent="0.3">
      <c r="H2015" t="s">
        <v>5309</v>
      </c>
      <c r="I2015" t="s">
        <v>5342</v>
      </c>
      <c r="J2015" t="s">
        <v>5343</v>
      </c>
      <c r="K2015" t="s">
        <v>19629</v>
      </c>
      <c r="L2015">
        <v>1926</v>
      </c>
      <c r="M2015" t="s">
        <v>27</v>
      </c>
      <c r="N2015" t="s">
        <v>5344</v>
      </c>
      <c r="P2015" t="s">
        <v>5345</v>
      </c>
      <c r="Q2015">
        <v>1515</v>
      </c>
      <c r="R2015" t="s">
        <v>96</v>
      </c>
      <c r="S2015" t="s">
        <v>95</v>
      </c>
      <c r="T2015" t="str">
        <f>IF(Transcripts[[#This Row],[List?]]="Y", Transcripts[[#This Row],[RefSeq mRNA ID]]&amp;IF(Transcripts[[#This Row],[Preferred?]]="Y", " (Preferred)", ""), "")</f>
        <v>NM_198177.2</v>
      </c>
      <c r="V2015" s="43" t="s">
        <v>18550</v>
      </c>
      <c r="W2015" s="43" t="e">
        <f t="array" ref="W2015">INDEX(Table6[#Data], MATCH(1, ISNUMBER(SEARCH(Transcripts[[#This Row],[RefSeq mRNA ID]], Table6['#name])), 0), 1)</f>
        <v>#N/A</v>
      </c>
      <c r="X2015" s="43"/>
      <c r="Y2015" s="43"/>
      <c r="Z2015" t="s">
        <v>8809</v>
      </c>
      <c r="AC2015" t="s">
        <v>128</v>
      </c>
      <c r="AD2015" t="s">
        <v>27</v>
      </c>
      <c r="AE2015" t="s">
        <v>8809</v>
      </c>
    </row>
    <row r="2016" spans="8:31" hidden="1" x14ac:dyDescent="0.3">
      <c r="H2016" t="s">
        <v>5309</v>
      </c>
      <c r="I2016" t="s">
        <v>5328</v>
      </c>
      <c r="J2016" t="s">
        <v>5329</v>
      </c>
      <c r="L2016">
        <v>4573</v>
      </c>
      <c r="M2016" t="s">
        <v>27</v>
      </c>
      <c r="N2016" t="s">
        <v>5330</v>
      </c>
      <c r="Q2016">
        <v>1488</v>
      </c>
      <c r="R2016" t="s">
        <v>96</v>
      </c>
      <c r="S2016" t="s">
        <v>96</v>
      </c>
      <c r="T2016" t="str">
        <f>IF(Transcripts[[#This Row],[List?]]="Y", Transcripts[[#This Row],[RefSeq mRNA ID]]&amp;IF(Transcripts[[#This Row],[Preferred?]]="Y", " (Preferred)", ""), "")</f>
        <v/>
      </c>
      <c r="V2016" s="43" t="s">
        <v>18550</v>
      </c>
      <c r="W2016" s="43" t="e">
        <f t="array" ref="W2016">INDEX(Table6[#Data], MATCH(1, ISNUMBER(SEARCH(Transcripts[[#This Row],[RefSeq mRNA ID]], Table6['#name])), 0), 1)</f>
        <v>#N/A</v>
      </c>
      <c r="X2016" s="43"/>
      <c r="Y2016" s="43"/>
      <c r="Z2016" t="s">
        <v>8816</v>
      </c>
      <c r="AA2016" t="s">
        <v>8817</v>
      </c>
      <c r="AB2016">
        <v>2424</v>
      </c>
      <c r="AC2016" t="s">
        <v>128</v>
      </c>
      <c r="AD2016" t="s">
        <v>27</v>
      </c>
      <c r="AE2016" t="s">
        <v>11250</v>
      </c>
    </row>
    <row r="2017" spans="8:31" hidden="1" x14ac:dyDescent="0.3">
      <c r="H2017" t="s">
        <v>5309</v>
      </c>
      <c r="I2017" t="s">
        <v>5334</v>
      </c>
      <c r="J2017" t="s">
        <v>5335</v>
      </c>
      <c r="K2017" t="s">
        <v>19624</v>
      </c>
      <c r="L2017">
        <v>1995</v>
      </c>
      <c r="M2017" t="s">
        <v>27</v>
      </c>
      <c r="N2017" t="s">
        <v>5336</v>
      </c>
      <c r="P2017" t="s">
        <v>5337</v>
      </c>
      <c r="Q2017">
        <v>1407</v>
      </c>
      <c r="R2017" t="s">
        <v>96</v>
      </c>
      <c r="S2017" t="s">
        <v>95</v>
      </c>
      <c r="T2017" t="str">
        <f>IF(Transcripts[[#This Row],[List?]]="Y", Transcripts[[#This Row],[RefSeq mRNA ID]]&amp;IF(Transcripts[[#This Row],[Preferred?]]="Y", " (Preferred)", ""), "")</f>
        <v>NM_001184967.1</v>
      </c>
      <c r="V2017" s="43" t="s">
        <v>18550</v>
      </c>
      <c r="W2017" s="43" t="e">
        <f t="array" ref="W2017">INDEX(Table6[#Data], MATCH(1, ISNUMBER(SEARCH(Transcripts[[#This Row],[RefSeq mRNA ID]], Table6['#name])), 0), 1)</f>
        <v>#N/A</v>
      </c>
      <c r="X2017" s="43"/>
      <c r="Y2017" s="43"/>
      <c r="Z2017" t="s">
        <v>6739</v>
      </c>
      <c r="AA2017" t="s">
        <v>6740</v>
      </c>
      <c r="AB2017">
        <v>1902</v>
      </c>
      <c r="AC2017" t="s">
        <v>6702</v>
      </c>
      <c r="AD2017" t="s">
        <v>27</v>
      </c>
      <c r="AE2017" t="s">
        <v>11251</v>
      </c>
    </row>
    <row r="2018" spans="8:31" hidden="1" x14ac:dyDescent="0.3">
      <c r="H2018" t="s">
        <v>5309</v>
      </c>
      <c r="I2018" t="s">
        <v>5338</v>
      </c>
      <c r="J2018" t="s">
        <v>5339</v>
      </c>
      <c r="K2018" t="s">
        <v>19623</v>
      </c>
      <c r="L2018">
        <v>1956</v>
      </c>
      <c r="M2018" t="s">
        <v>27</v>
      </c>
      <c r="N2018" t="s">
        <v>5340</v>
      </c>
      <c r="P2018" t="s">
        <v>5341</v>
      </c>
      <c r="Q2018">
        <v>1260</v>
      </c>
      <c r="R2018" t="s">
        <v>96</v>
      </c>
      <c r="S2018" t="s">
        <v>95</v>
      </c>
      <c r="T2018" t="str">
        <f>IF(Transcripts[[#This Row],[List?]]="Y", Transcripts[[#This Row],[RefSeq mRNA ID]]&amp;IF(Transcripts[[#This Row],[Preferred?]]="Y", " (Preferred)", ""), "")</f>
        <v>NM_000248.3</v>
      </c>
      <c r="V2018" s="43" t="s">
        <v>18550</v>
      </c>
      <c r="W2018" s="43" t="e">
        <f t="array" ref="W2018">INDEX(Table6[#Data], MATCH(1, ISNUMBER(SEARCH(Transcripts[[#This Row],[RefSeq mRNA ID]], Table6['#name])), 0), 1)</f>
        <v>#N/A</v>
      </c>
      <c r="X2018" s="43"/>
      <c r="Y2018" s="43"/>
      <c r="Z2018" t="s">
        <v>6753</v>
      </c>
      <c r="AA2018" t="s">
        <v>6754</v>
      </c>
      <c r="AB2018">
        <v>1308</v>
      </c>
      <c r="AC2018" t="s">
        <v>6702</v>
      </c>
      <c r="AD2018" t="s">
        <v>27</v>
      </c>
      <c r="AE2018" t="s">
        <v>11252</v>
      </c>
    </row>
    <row r="2019" spans="8:31" hidden="1" x14ac:dyDescent="0.3">
      <c r="H2019" t="s">
        <v>5309</v>
      </c>
      <c r="I2019" t="s">
        <v>5346</v>
      </c>
      <c r="J2019" t="s">
        <v>5347</v>
      </c>
      <c r="K2019" t="s">
        <v>19627</v>
      </c>
      <c r="L2019">
        <v>1798</v>
      </c>
      <c r="M2019" t="s">
        <v>27</v>
      </c>
      <c r="N2019" t="s">
        <v>5348</v>
      </c>
      <c r="P2019" t="s">
        <v>5349</v>
      </c>
      <c r="Q2019">
        <v>1242</v>
      </c>
      <c r="R2019" t="s">
        <v>96</v>
      </c>
      <c r="S2019" t="s">
        <v>95</v>
      </c>
      <c r="T2019" t="str">
        <f>IF(Transcripts[[#This Row],[List?]]="Y", Transcripts[[#This Row],[RefSeq mRNA ID]]&amp;IF(Transcripts[[#This Row],[Preferred?]]="Y", " (Preferred)", ""), "")</f>
        <v>NM_198158.2</v>
      </c>
      <c r="V2019" s="43" t="s">
        <v>18550</v>
      </c>
      <c r="W2019" s="43" t="e">
        <f t="array" ref="W2019">INDEX(Table6[#Data], MATCH(1, ISNUMBER(SEARCH(Transcripts[[#This Row],[RefSeq mRNA ID]], Table6['#name])), 0), 1)</f>
        <v>#N/A</v>
      </c>
      <c r="X2019" s="43"/>
      <c r="Y2019" s="43"/>
      <c r="Z2019" t="s">
        <v>6721</v>
      </c>
      <c r="AA2019" t="s">
        <v>6722</v>
      </c>
      <c r="AB2019">
        <v>2490</v>
      </c>
      <c r="AC2019" t="s">
        <v>6702</v>
      </c>
      <c r="AD2019" t="s">
        <v>27</v>
      </c>
      <c r="AE2019" t="s">
        <v>11253</v>
      </c>
    </row>
    <row r="2020" spans="8:31" hidden="1" x14ac:dyDescent="0.3">
      <c r="H2020" t="s">
        <v>5309</v>
      </c>
      <c r="I2020" t="s">
        <v>5350</v>
      </c>
      <c r="J2020" t="s">
        <v>5351</v>
      </c>
      <c r="L2020">
        <v>1163</v>
      </c>
      <c r="M2020" t="s">
        <v>27</v>
      </c>
      <c r="N2020" t="s">
        <v>5352</v>
      </c>
      <c r="Q2020">
        <v>1084</v>
      </c>
      <c r="R2020" t="s">
        <v>96</v>
      </c>
      <c r="S2020" t="s">
        <v>96</v>
      </c>
      <c r="T2020" t="str">
        <f>IF(Transcripts[[#This Row],[List?]]="Y", Transcripts[[#This Row],[RefSeq mRNA ID]]&amp;IF(Transcripts[[#This Row],[Preferred?]]="Y", " (Preferred)", ""), "")</f>
        <v/>
      </c>
      <c r="V2020" s="43" t="s">
        <v>18550</v>
      </c>
      <c r="W2020" s="43" t="e">
        <f t="array" ref="W2020">INDEX(Table6[#Data], MATCH(1, ISNUMBER(SEARCH(Transcripts[[#This Row],[RefSeq mRNA ID]], Table6['#name])), 0), 1)</f>
        <v>#N/A</v>
      </c>
      <c r="X2020" s="43"/>
      <c r="Y2020" s="43"/>
      <c r="Z2020" t="s">
        <v>6729</v>
      </c>
      <c r="AA2020" t="s">
        <v>6730</v>
      </c>
      <c r="AB2020">
        <v>2346</v>
      </c>
      <c r="AC2020" t="s">
        <v>6702</v>
      </c>
      <c r="AD2020" t="s">
        <v>27</v>
      </c>
      <c r="AE2020" t="s">
        <v>11254</v>
      </c>
    </row>
    <row r="2021" spans="8:31" hidden="1" x14ac:dyDescent="0.3">
      <c r="H2021" t="s">
        <v>5309</v>
      </c>
      <c r="I2021" t="s">
        <v>5353</v>
      </c>
      <c r="J2021" t="s">
        <v>5354</v>
      </c>
      <c r="K2021" t="s">
        <v>19630</v>
      </c>
      <c r="L2021">
        <v>1074</v>
      </c>
      <c r="M2021" t="s">
        <v>27</v>
      </c>
      <c r="N2021" t="s">
        <v>5355</v>
      </c>
      <c r="P2021" t="s">
        <v>5356</v>
      </c>
      <c r="Q2021">
        <v>1074</v>
      </c>
      <c r="R2021" t="s">
        <v>96</v>
      </c>
      <c r="S2021" t="s">
        <v>95</v>
      </c>
      <c r="T2021" t="str">
        <f>IF(Transcripts[[#This Row],[List?]]="Y", Transcripts[[#This Row],[RefSeq mRNA ID]]&amp;IF(Transcripts[[#This Row],[Preferred?]]="Y", " (Preferred)", ""), "")</f>
        <v>NM_198178.2</v>
      </c>
      <c r="V2021" s="43" t="s">
        <v>18550</v>
      </c>
      <c r="W2021" s="43" t="e">
        <f t="array" ref="W2021">INDEX(Table6[#Data], MATCH(1, ISNUMBER(SEARCH(Transcripts[[#This Row],[RefSeq mRNA ID]], Table6['#name])), 0), 1)</f>
        <v>#N/A</v>
      </c>
      <c r="X2021" s="43"/>
      <c r="Y2021" s="43"/>
      <c r="Z2021" t="s">
        <v>6710</v>
      </c>
      <c r="AA2021" t="s">
        <v>6711</v>
      </c>
      <c r="AB2021">
        <v>2649</v>
      </c>
      <c r="AC2021" t="s">
        <v>6702</v>
      </c>
      <c r="AD2021" t="s">
        <v>27</v>
      </c>
      <c r="AE2021" t="s">
        <v>11255</v>
      </c>
    </row>
    <row r="2022" spans="8:31" hidden="1" x14ac:dyDescent="0.3">
      <c r="H2022" t="s">
        <v>5309</v>
      </c>
      <c r="I2022" t="s">
        <v>5357</v>
      </c>
      <c r="J2022" t="s">
        <v>5358</v>
      </c>
      <c r="L2022">
        <v>589</v>
      </c>
      <c r="M2022" t="s">
        <v>27</v>
      </c>
      <c r="N2022" t="s">
        <v>5359</v>
      </c>
      <c r="Q2022">
        <v>471</v>
      </c>
      <c r="R2022" t="s">
        <v>96</v>
      </c>
      <c r="S2022" t="s">
        <v>96</v>
      </c>
      <c r="T2022" t="str">
        <f>IF(Transcripts[[#This Row],[List?]]="Y", Transcripts[[#This Row],[RefSeq mRNA ID]]&amp;IF(Transcripts[[#This Row],[Preferred?]]="Y", " (Preferred)", ""), "")</f>
        <v/>
      </c>
      <c r="V2022" s="43" t="s">
        <v>18550</v>
      </c>
      <c r="W2022" s="43" t="e">
        <f t="array" ref="W2022">INDEX(Table6[#Data], MATCH(1, ISNUMBER(SEARCH(Transcripts[[#This Row],[RefSeq mRNA ID]], Table6['#name])), 0), 1)</f>
        <v>#N/A</v>
      </c>
      <c r="X2022" s="43"/>
      <c r="Y2022" s="43"/>
      <c r="Z2022" t="s">
        <v>6707</v>
      </c>
      <c r="AA2022" t="s">
        <v>6708</v>
      </c>
      <c r="AB2022">
        <v>2505</v>
      </c>
      <c r="AC2022" t="s">
        <v>6702</v>
      </c>
      <c r="AD2022" t="s">
        <v>27</v>
      </c>
      <c r="AE2022" t="s">
        <v>11256</v>
      </c>
    </row>
    <row r="2023" spans="8:31" hidden="1" x14ac:dyDescent="0.3">
      <c r="H2023" t="s">
        <v>5309</v>
      </c>
      <c r="I2023" t="s">
        <v>5363</v>
      </c>
      <c r="J2023" t="s">
        <v>5364</v>
      </c>
      <c r="L2023">
        <v>382</v>
      </c>
      <c r="M2023" t="s">
        <v>27</v>
      </c>
      <c r="N2023" t="s">
        <v>5365</v>
      </c>
      <c r="Q2023">
        <v>351</v>
      </c>
      <c r="R2023" t="s">
        <v>96</v>
      </c>
      <c r="S2023" t="s">
        <v>96</v>
      </c>
      <c r="T2023" t="str">
        <f>IF(Transcripts[[#This Row],[List?]]="Y", Transcripts[[#This Row],[RefSeq mRNA ID]]&amp;IF(Transcripts[[#This Row],[Preferred?]]="Y", " (Preferred)", ""), "")</f>
        <v/>
      </c>
      <c r="V2023" s="43" t="s">
        <v>18550</v>
      </c>
      <c r="W2023" s="43" t="e">
        <f t="array" ref="W2023">INDEX(Table6[#Data], MATCH(1, ISNUMBER(SEARCH(Transcripts[[#This Row],[RefSeq mRNA ID]], Table6['#name])), 0), 1)</f>
        <v>#N/A</v>
      </c>
      <c r="X2023" s="43"/>
      <c r="Y2023" s="43"/>
      <c r="Z2023" t="s">
        <v>6733</v>
      </c>
      <c r="AA2023" t="s">
        <v>6734</v>
      </c>
      <c r="AB2023">
        <v>1926</v>
      </c>
      <c r="AC2023" t="s">
        <v>6702</v>
      </c>
      <c r="AD2023" t="s">
        <v>27</v>
      </c>
      <c r="AE2023" t="s">
        <v>11257</v>
      </c>
    </row>
    <row r="2024" spans="8:31" hidden="1" x14ac:dyDescent="0.3">
      <c r="H2024" t="s">
        <v>5309</v>
      </c>
      <c r="I2024" t="s">
        <v>5310</v>
      </c>
      <c r="J2024" t="s">
        <v>5311</v>
      </c>
      <c r="L2024">
        <v>1642</v>
      </c>
      <c r="M2024" t="s">
        <v>187</v>
      </c>
      <c r="N2024" t="s">
        <v>5312</v>
      </c>
      <c r="Q2024">
        <v>318</v>
      </c>
      <c r="R2024" t="s">
        <v>96</v>
      </c>
      <c r="S2024" t="s">
        <v>96</v>
      </c>
      <c r="T2024" t="str">
        <f>IF(Transcripts[[#This Row],[List?]]="Y", Transcripts[[#This Row],[RefSeq mRNA ID]]&amp;IF(Transcripts[[#This Row],[Preferred?]]="Y", " (Preferred)", ""), "")</f>
        <v/>
      </c>
      <c r="V2024" s="43" t="s">
        <v>18550</v>
      </c>
      <c r="W2024" s="43" t="e">
        <f t="array" ref="W2024">INDEX(Table6[#Data], MATCH(1, ISNUMBER(SEARCH(Transcripts[[#This Row],[RefSeq mRNA ID]], Table6['#name])), 0), 1)</f>
        <v>#N/A</v>
      </c>
      <c r="X2024" s="43"/>
      <c r="Y2024" s="43"/>
      <c r="Z2024" t="s">
        <v>6743</v>
      </c>
      <c r="AA2024" t="s">
        <v>6744</v>
      </c>
      <c r="AB2024">
        <v>1683</v>
      </c>
      <c r="AC2024" t="s">
        <v>6702</v>
      </c>
      <c r="AD2024" t="s">
        <v>27</v>
      </c>
      <c r="AE2024" t="s">
        <v>11258</v>
      </c>
    </row>
    <row r="2025" spans="8:31" hidden="1" x14ac:dyDescent="0.3">
      <c r="H2025" t="s">
        <v>5309</v>
      </c>
      <c r="I2025" t="s">
        <v>5360</v>
      </c>
      <c r="J2025" t="s">
        <v>5361</v>
      </c>
      <c r="L2025">
        <v>542</v>
      </c>
      <c r="M2025" t="s">
        <v>27</v>
      </c>
      <c r="N2025" t="s">
        <v>5362</v>
      </c>
      <c r="Q2025">
        <v>212</v>
      </c>
      <c r="R2025" t="s">
        <v>96</v>
      </c>
      <c r="S2025" t="s">
        <v>96</v>
      </c>
      <c r="T2025" t="str">
        <f>IF(Transcripts[[#This Row],[List?]]="Y", Transcripts[[#This Row],[RefSeq mRNA ID]]&amp;IF(Transcripts[[#This Row],[Preferred?]]="Y", " (Preferred)", ""), "")</f>
        <v/>
      </c>
      <c r="V2025" s="43" t="s">
        <v>18550</v>
      </c>
      <c r="W2025" s="43" t="e">
        <f t="array" ref="W2025">INDEX(Table6[#Data], MATCH(1, ISNUMBER(SEARCH(Transcripts[[#This Row],[RefSeq mRNA ID]], Table6['#name])), 0), 1)</f>
        <v>#N/A</v>
      </c>
      <c r="X2025" s="43"/>
      <c r="Y2025" s="43"/>
      <c r="Z2025" t="s">
        <v>6761</v>
      </c>
      <c r="AA2025" t="s">
        <v>6762</v>
      </c>
      <c r="AB2025">
        <v>1272</v>
      </c>
      <c r="AC2025" t="s">
        <v>6702</v>
      </c>
      <c r="AD2025" t="s">
        <v>27</v>
      </c>
      <c r="AE2025" t="s">
        <v>11259</v>
      </c>
    </row>
    <row r="2026" spans="8:31" hidden="1" x14ac:dyDescent="0.3">
      <c r="H2026" t="s">
        <v>5309</v>
      </c>
      <c r="I2026" t="s">
        <v>5313</v>
      </c>
      <c r="J2026" t="s">
        <v>20437</v>
      </c>
      <c r="K2026" t="s">
        <v>19625</v>
      </c>
      <c r="L2026">
        <v>1069</v>
      </c>
      <c r="M2026" t="s">
        <v>193</v>
      </c>
      <c r="N2026" t="s">
        <v>5314</v>
      </c>
      <c r="Q2026">
        <v>0</v>
      </c>
      <c r="R2026" t="s">
        <v>96</v>
      </c>
      <c r="S2026" t="s">
        <v>95</v>
      </c>
      <c r="T2026" t="str">
        <f>IF(Transcripts[[#This Row],[List?]]="Y", Transcripts[[#This Row],[RefSeq mRNA ID]]&amp;IF(Transcripts[[#This Row],[Preferred?]]="Y", " (Preferred)", ""), "")</f>
        <v>NM_001184968.1</v>
      </c>
      <c r="V2026" s="43" t="s">
        <v>18550</v>
      </c>
      <c r="W2026" s="43" t="e">
        <f t="array" ref="W2026">INDEX(Table6[#Data], MATCH(1, ISNUMBER(SEARCH(Transcripts[[#This Row],[RefSeq mRNA ID]], Table6['#name])), 0), 1)</f>
        <v>#N/A</v>
      </c>
      <c r="X2026" s="43"/>
      <c r="Y2026" s="43"/>
      <c r="Z2026" t="s">
        <v>6725</v>
      </c>
      <c r="AA2026" t="s">
        <v>6726</v>
      </c>
      <c r="AB2026">
        <v>1683</v>
      </c>
      <c r="AC2026" t="s">
        <v>6702</v>
      </c>
      <c r="AD2026" t="s">
        <v>27</v>
      </c>
      <c r="AE2026" t="s">
        <v>11260</v>
      </c>
    </row>
    <row r="2027" spans="8:31" hidden="1" x14ac:dyDescent="0.3">
      <c r="H2027" t="s">
        <v>5309</v>
      </c>
      <c r="I2027" t="s">
        <v>5315</v>
      </c>
      <c r="L2027">
        <v>752</v>
      </c>
      <c r="M2027" t="s">
        <v>193</v>
      </c>
      <c r="N2027" t="s">
        <v>5316</v>
      </c>
      <c r="Q2027">
        <v>0</v>
      </c>
      <c r="R2027" t="s">
        <v>96</v>
      </c>
      <c r="S2027" t="s">
        <v>96</v>
      </c>
      <c r="T2027" t="str">
        <f>IF(Transcripts[[#This Row],[List?]]="Y", Transcripts[[#This Row],[RefSeq mRNA ID]]&amp;IF(Transcripts[[#This Row],[Preferred?]]="Y", " (Preferred)", ""), "")</f>
        <v/>
      </c>
      <c r="V2027" s="43" t="s">
        <v>18550</v>
      </c>
      <c r="W2027" s="43" t="e">
        <f t="array" ref="W2027">INDEX(Table6[#Data], MATCH(1, ISNUMBER(SEARCH(Transcripts[[#This Row],[RefSeq mRNA ID]], Table6['#name])), 0), 1)</f>
        <v>#N/A</v>
      </c>
      <c r="X2027" s="43"/>
      <c r="Y2027" s="43"/>
      <c r="Z2027" t="s">
        <v>6717</v>
      </c>
      <c r="AA2027" t="s">
        <v>6718</v>
      </c>
      <c r="AB2027">
        <v>1836</v>
      </c>
      <c r="AC2027" t="s">
        <v>6702</v>
      </c>
      <c r="AD2027" t="s">
        <v>27</v>
      </c>
      <c r="AE2027" t="s">
        <v>11261</v>
      </c>
    </row>
    <row r="2028" spans="8:31" hidden="1" x14ac:dyDescent="0.3">
      <c r="H2028" t="s">
        <v>5309</v>
      </c>
      <c r="I2028" t="s">
        <v>5317</v>
      </c>
      <c r="L2028">
        <v>574</v>
      </c>
      <c r="M2028" t="s">
        <v>193</v>
      </c>
      <c r="N2028" t="s">
        <v>5318</v>
      </c>
      <c r="Q2028">
        <v>0</v>
      </c>
      <c r="R2028" t="s">
        <v>96</v>
      </c>
      <c r="S2028" t="s">
        <v>96</v>
      </c>
      <c r="T2028" t="str">
        <f>IF(Transcripts[[#This Row],[List?]]="Y", Transcripts[[#This Row],[RefSeq mRNA ID]]&amp;IF(Transcripts[[#This Row],[Preferred?]]="Y", " (Preferred)", ""), "")</f>
        <v/>
      </c>
      <c r="V2028" s="43" t="s">
        <v>18550</v>
      </c>
      <c r="W2028" s="43" t="e">
        <f t="array" ref="W2028">INDEX(Table6[#Data], MATCH(1, ISNUMBER(SEARCH(Transcripts[[#This Row],[RefSeq mRNA ID]], Table6['#name])), 0), 1)</f>
        <v>#N/A</v>
      </c>
      <c r="X2028" s="43"/>
      <c r="Y2028" s="43"/>
      <c r="Z2028" t="s">
        <v>6749</v>
      </c>
      <c r="AA2028" t="s">
        <v>6750</v>
      </c>
      <c r="AB2028">
        <v>1758</v>
      </c>
      <c r="AC2028" t="s">
        <v>6702</v>
      </c>
      <c r="AD2028" t="s">
        <v>27</v>
      </c>
      <c r="AE2028" t="s">
        <v>11262</v>
      </c>
    </row>
    <row r="2029" spans="8:31" hidden="1" x14ac:dyDescent="0.3">
      <c r="H2029" t="s">
        <v>5309</v>
      </c>
      <c r="I2029" t="s">
        <v>5319</v>
      </c>
      <c r="L2029">
        <v>473</v>
      </c>
      <c r="M2029" t="s">
        <v>193</v>
      </c>
      <c r="N2029" t="s">
        <v>5320</v>
      </c>
      <c r="Q2029">
        <v>0</v>
      </c>
      <c r="R2029" t="s">
        <v>96</v>
      </c>
      <c r="S2029" t="s">
        <v>96</v>
      </c>
      <c r="T2029" t="str">
        <f>IF(Transcripts[[#This Row],[List?]]="Y", Transcripts[[#This Row],[RefSeq mRNA ID]]&amp;IF(Transcripts[[#This Row],[Preferred?]]="Y", " (Preferred)", ""), "")</f>
        <v/>
      </c>
      <c r="V2029" s="43" t="s">
        <v>18550</v>
      </c>
      <c r="W2029" s="43" t="e">
        <f t="array" ref="W2029">INDEX(Table6[#Data], MATCH(1, ISNUMBER(SEARCH(Transcripts[[#This Row],[RefSeq mRNA ID]], Table6['#name])), 0), 1)</f>
        <v>#N/A</v>
      </c>
      <c r="X2029" s="43"/>
      <c r="Y2029" s="43"/>
      <c r="Z2029" t="s">
        <v>6757</v>
      </c>
      <c r="AA2029" t="s">
        <v>6758</v>
      </c>
      <c r="AB2029">
        <v>1272</v>
      </c>
      <c r="AC2029" t="s">
        <v>6702</v>
      </c>
      <c r="AD2029" t="s">
        <v>27</v>
      </c>
      <c r="AE2029" t="s">
        <v>11263</v>
      </c>
    </row>
    <row r="2030" spans="8:31" hidden="1" x14ac:dyDescent="0.3">
      <c r="H2030" t="s">
        <v>5366</v>
      </c>
      <c r="I2030" t="s">
        <v>5396</v>
      </c>
      <c r="J2030" t="s">
        <v>5397</v>
      </c>
      <c r="K2030" t="s">
        <v>19631</v>
      </c>
      <c r="L2030">
        <v>2752</v>
      </c>
      <c r="M2030" t="s">
        <v>27</v>
      </c>
      <c r="N2030" t="s">
        <v>5398</v>
      </c>
      <c r="O2030" t="s">
        <v>5399</v>
      </c>
      <c r="P2030" t="s">
        <v>5400</v>
      </c>
      <c r="Q2030">
        <v>2271</v>
      </c>
      <c r="R2030" t="s">
        <v>95</v>
      </c>
      <c r="S2030" t="s">
        <v>95</v>
      </c>
      <c r="T2030" t="str">
        <f>IF(Transcripts[[#This Row],[List?]]="Y", Transcripts[[#This Row],[RefSeq mRNA ID]]&amp;IF(Transcripts[[#This Row],[Preferred?]]="Y", " (Preferred)", ""), "")</f>
        <v>NM_000249.3 (Preferred)</v>
      </c>
      <c r="V2030" s="43" t="s">
        <v>18551</v>
      </c>
      <c r="W2030" s="43" t="e">
        <f t="array" ref="W2030">INDEX(Table6[#Data], MATCH(1, ISNUMBER(SEARCH(Transcripts[[#This Row],[RefSeq mRNA ID]], Table6['#name])), 0), 1)</f>
        <v>#N/A</v>
      </c>
      <c r="X2030" s="43"/>
      <c r="Y2030" s="43"/>
      <c r="Z2030" t="s">
        <v>6714</v>
      </c>
      <c r="AA2030" t="s">
        <v>6715</v>
      </c>
      <c r="AB2030">
        <v>1707</v>
      </c>
      <c r="AC2030" t="s">
        <v>6702</v>
      </c>
      <c r="AD2030" t="s">
        <v>27</v>
      </c>
      <c r="AE2030" t="s">
        <v>11264</v>
      </c>
    </row>
    <row r="2031" spans="8:31" hidden="1" x14ac:dyDescent="0.3">
      <c r="H2031" t="s">
        <v>5366</v>
      </c>
      <c r="I2031" t="s">
        <v>5418</v>
      </c>
      <c r="J2031" t="s">
        <v>5419</v>
      </c>
      <c r="K2031" t="s">
        <v>19635</v>
      </c>
      <c r="L2031">
        <v>2230</v>
      </c>
      <c r="M2031" t="s">
        <v>27</v>
      </c>
      <c r="N2031" t="s">
        <v>5420</v>
      </c>
      <c r="Q2031">
        <v>2039</v>
      </c>
      <c r="R2031" t="s">
        <v>96</v>
      </c>
      <c r="S2031" t="s">
        <v>95</v>
      </c>
      <c r="T2031" t="str">
        <f>IF(Transcripts[[#This Row],[List?]]="Y", Transcripts[[#This Row],[RefSeq mRNA ID]]&amp;IF(Transcripts[[#This Row],[Preferred?]]="Y", " (Preferred)", ""), "")</f>
        <v>NM_001258271.1</v>
      </c>
      <c r="V2031" s="43" t="s">
        <v>18551</v>
      </c>
      <c r="W2031" s="43" t="e">
        <f t="array" ref="W2031">INDEX(Table6[#Data], MATCH(1, ISNUMBER(SEARCH(Transcripts[[#This Row],[RefSeq mRNA ID]], Table6['#name])), 0), 1)</f>
        <v>#N/A</v>
      </c>
      <c r="X2031" s="43"/>
      <c r="Y2031" s="43"/>
      <c r="Z2031" t="s">
        <v>6770</v>
      </c>
      <c r="AC2031" t="s">
        <v>6702</v>
      </c>
      <c r="AD2031" t="s">
        <v>27</v>
      </c>
      <c r="AE2031" t="s">
        <v>6770</v>
      </c>
    </row>
    <row r="2032" spans="8:31" hidden="1" x14ac:dyDescent="0.3">
      <c r="H2032" t="s">
        <v>5366</v>
      </c>
      <c r="I2032" t="s">
        <v>5405</v>
      </c>
      <c r="J2032" t="s">
        <v>5406</v>
      </c>
      <c r="K2032" t="s">
        <v>20439</v>
      </c>
      <c r="L2032">
        <v>2428</v>
      </c>
      <c r="M2032" t="s">
        <v>27</v>
      </c>
      <c r="N2032" t="s">
        <v>5407</v>
      </c>
      <c r="O2032" t="s">
        <v>5399</v>
      </c>
      <c r="P2032" t="s">
        <v>5408</v>
      </c>
      <c r="Q2032">
        <v>1977</v>
      </c>
      <c r="R2032" t="s">
        <v>96</v>
      </c>
      <c r="S2032" t="s">
        <v>95</v>
      </c>
      <c r="T2032" t="str">
        <f>IF(Transcripts[[#This Row],[List?]]="Y", Transcripts[[#This Row],[RefSeq mRNA ID]]&amp;IF(Transcripts[[#This Row],[Preferred?]]="Y", " (Preferred)", ""), "")</f>
        <v>NM_001167617.2</v>
      </c>
      <c r="V2032" s="43" t="s">
        <v>18551</v>
      </c>
      <c r="W2032" s="43" t="e">
        <f t="array" ref="W2032">INDEX(Table6[#Data], MATCH(1, ISNUMBER(SEARCH(Transcripts[[#This Row],[RefSeq mRNA ID]], Table6['#name])), 0), 1)</f>
        <v>#N/A</v>
      </c>
      <c r="X2032" s="43"/>
      <c r="Y2032" s="43"/>
      <c r="Z2032" t="s">
        <v>6703</v>
      </c>
      <c r="AC2032" t="s">
        <v>6702</v>
      </c>
      <c r="AD2032" t="s">
        <v>27</v>
      </c>
      <c r="AE2032" t="s">
        <v>6703</v>
      </c>
    </row>
    <row r="2033" spans="8:31" hidden="1" x14ac:dyDescent="0.3">
      <c r="H2033" t="s">
        <v>5366</v>
      </c>
      <c r="I2033" t="s">
        <v>5401</v>
      </c>
      <c r="J2033" t="s">
        <v>5402</v>
      </c>
      <c r="K2033" t="s">
        <v>20440</v>
      </c>
      <c r="L2033">
        <v>2608</v>
      </c>
      <c r="M2033" t="s">
        <v>27</v>
      </c>
      <c r="N2033" t="s">
        <v>5403</v>
      </c>
      <c r="O2033" t="s">
        <v>5399</v>
      </c>
      <c r="P2033" t="s">
        <v>5404</v>
      </c>
      <c r="Q2033">
        <v>1548</v>
      </c>
      <c r="R2033" t="s">
        <v>96</v>
      </c>
      <c r="S2033" t="s">
        <v>95</v>
      </c>
      <c r="T2033" t="str">
        <f>IF(Transcripts[[#This Row],[List?]]="Y", Transcripts[[#This Row],[RefSeq mRNA ID]]&amp;IF(Transcripts[[#This Row],[Preferred?]]="Y", " (Preferred)", ""), "")</f>
        <v>NM_001258274.2</v>
      </c>
      <c r="V2033" s="43" t="s">
        <v>18551</v>
      </c>
      <c r="W2033" s="43" t="e">
        <f t="array" ref="W2033">INDEX(Table6[#Data], MATCH(1, ISNUMBER(SEARCH(Transcripts[[#This Row],[RefSeq mRNA ID]], Table6['#name])), 0), 1)</f>
        <v>#N/A</v>
      </c>
      <c r="X2033" s="43"/>
      <c r="Y2033" s="43"/>
      <c r="Z2033" t="s">
        <v>6767</v>
      </c>
      <c r="AA2033" t="s">
        <v>6768</v>
      </c>
      <c r="AB2033">
        <v>721</v>
      </c>
      <c r="AC2033" t="s">
        <v>6702</v>
      </c>
      <c r="AD2033" t="s">
        <v>27</v>
      </c>
      <c r="AE2033" t="s">
        <v>11265</v>
      </c>
    </row>
    <row r="2034" spans="8:31" hidden="1" x14ac:dyDescent="0.3">
      <c r="H2034" t="s">
        <v>5366</v>
      </c>
      <c r="I2034" t="s">
        <v>5409</v>
      </c>
      <c r="J2034" t="s">
        <v>5410</v>
      </c>
      <c r="K2034" t="s">
        <v>20441</v>
      </c>
      <c r="L2034">
        <v>2366</v>
      </c>
      <c r="M2034" t="s">
        <v>27</v>
      </c>
      <c r="N2034" t="s">
        <v>5411</v>
      </c>
      <c r="O2034" t="s">
        <v>5399</v>
      </c>
      <c r="P2034" t="s">
        <v>5404</v>
      </c>
      <c r="Q2034">
        <v>1548</v>
      </c>
      <c r="R2034" t="s">
        <v>96</v>
      </c>
      <c r="S2034" t="s">
        <v>95</v>
      </c>
      <c r="T2034" t="str">
        <f>IF(Transcripts[[#This Row],[List?]]="Y", Transcripts[[#This Row],[RefSeq mRNA ID]]&amp;IF(Transcripts[[#This Row],[Preferred?]]="Y", " (Preferred)", ""), "")</f>
        <v>NM_001167619.2</v>
      </c>
      <c r="V2034" s="43" t="s">
        <v>18551</v>
      </c>
      <c r="W2034" s="43" t="e">
        <f t="array" ref="W2034">INDEX(Table6[#Data], MATCH(1, ISNUMBER(SEARCH(Transcripts[[#This Row],[RefSeq mRNA ID]], Table6['#name])), 0), 1)</f>
        <v>#N/A</v>
      </c>
      <c r="X2034" s="43"/>
      <c r="Y2034" s="43"/>
      <c r="Z2034" t="s">
        <v>6746</v>
      </c>
      <c r="AA2034" t="s">
        <v>6747</v>
      </c>
      <c r="AB2034">
        <v>784</v>
      </c>
      <c r="AC2034" t="s">
        <v>6702</v>
      </c>
      <c r="AD2034" t="s">
        <v>27</v>
      </c>
      <c r="AE2034" t="s">
        <v>11266</v>
      </c>
    </row>
    <row r="2035" spans="8:31" hidden="1" x14ac:dyDescent="0.3">
      <c r="H2035" t="s">
        <v>5366</v>
      </c>
      <c r="I2035" t="s">
        <v>5415</v>
      </c>
      <c r="J2035" t="s">
        <v>5416</v>
      </c>
      <c r="K2035" t="s">
        <v>20442</v>
      </c>
      <c r="L2035">
        <v>2296</v>
      </c>
      <c r="M2035" t="s">
        <v>27</v>
      </c>
      <c r="N2035" t="s">
        <v>5417</v>
      </c>
      <c r="P2035" t="s">
        <v>5404</v>
      </c>
      <c r="Q2035">
        <v>1548</v>
      </c>
      <c r="R2035" t="s">
        <v>96</v>
      </c>
      <c r="S2035" t="s">
        <v>95</v>
      </c>
      <c r="T2035" t="str">
        <f>IF(Transcripts[[#This Row],[List?]]="Y", Transcripts[[#This Row],[RefSeq mRNA ID]]&amp;IF(Transcripts[[#This Row],[Preferred?]]="Y", " (Preferred)", ""), "")</f>
        <v>NM_001167618.2</v>
      </c>
      <c r="V2035" s="43" t="s">
        <v>18551</v>
      </c>
      <c r="W2035" s="43" t="e">
        <f t="array" ref="W2035">INDEX(Table6[#Data], MATCH(1, ISNUMBER(SEARCH(Transcripts[[#This Row],[RefSeq mRNA ID]], Table6['#name])), 0), 1)</f>
        <v>#N/A</v>
      </c>
      <c r="X2035" s="43"/>
      <c r="Y2035" s="43"/>
      <c r="Z2035" t="s">
        <v>6764</v>
      </c>
      <c r="AA2035" t="s">
        <v>6765</v>
      </c>
      <c r="AB2035">
        <v>653</v>
      </c>
      <c r="AC2035" t="s">
        <v>6702</v>
      </c>
      <c r="AD2035" t="s">
        <v>27</v>
      </c>
      <c r="AE2035" t="s">
        <v>11267</v>
      </c>
    </row>
    <row r="2036" spans="8:31" hidden="1" x14ac:dyDescent="0.3">
      <c r="H2036" t="s">
        <v>5366</v>
      </c>
      <c r="I2036" t="s">
        <v>5412</v>
      </c>
      <c r="J2036" t="s">
        <v>5413</v>
      </c>
      <c r="K2036" t="s">
        <v>19636</v>
      </c>
      <c r="L2036">
        <v>2303</v>
      </c>
      <c r="M2036" t="s">
        <v>27</v>
      </c>
      <c r="N2036" t="s">
        <v>5414</v>
      </c>
      <c r="Q2036">
        <v>1383</v>
      </c>
      <c r="R2036" t="s">
        <v>96</v>
      </c>
      <c r="S2036" t="s">
        <v>95</v>
      </c>
      <c r="T2036" t="str">
        <f>IF(Transcripts[[#This Row],[List?]]="Y", Transcripts[[#This Row],[RefSeq mRNA ID]]&amp;IF(Transcripts[[#This Row],[Preferred?]]="Y", " (Preferred)", ""), "")</f>
        <v>NM_001258273.1</v>
      </c>
      <c r="V2036" s="43" t="s">
        <v>18551</v>
      </c>
      <c r="W2036" s="43" t="e">
        <f t="array" ref="W2036">INDEX(Table6[#Data], MATCH(1, ISNUMBER(SEARCH(Transcripts[[#This Row],[RefSeq mRNA ID]], Table6['#name])), 0), 1)</f>
        <v>#N/A</v>
      </c>
      <c r="X2036" s="43"/>
      <c r="Y2036" s="43"/>
      <c r="Z2036" t="s">
        <v>6736</v>
      </c>
      <c r="AA2036" t="s">
        <v>6737</v>
      </c>
      <c r="AB2036">
        <v>333</v>
      </c>
      <c r="AC2036" t="s">
        <v>6702</v>
      </c>
      <c r="AD2036" t="s">
        <v>27</v>
      </c>
      <c r="AE2036" t="s">
        <v>11268</v>
      </c>
    </row>
    <row r="2037" spans="8:31" hidden="1" x14ac:dyDescent="0.3">
      <c r="H2037" t="s">
        <v>5366</v>
      </c>
      <c r="I2037" t="s">
        <v>5427</v>
      </c>
      <c r="J2037" t="s">
        <v>5428</v>
      </c>
      <c r="L2037">
        <v>342</v>
      </c>
      <c r="M2037" t="s">
        <v>27</v>
      </c>
      <c r="N2037" t="s">
        <v>5429</v>
      </c>
      <c r="Q2037">
        <v>342</v>
      </c>
      <c r="R2037" t="s">
        <v>96</v>
      </c>
      <c r="S2037" t="s">
        <v>96</v>
      </c>
      <c r="T2037" t="str">
        <f>IF(Transcripts[[#This Row],[List?]]="Y", Transcripts[[#This Row],[RefSeq mRNA ID]]&amp;IF(Transcripts[[#This Row],[Preferred?]]="Y", " (Preferred)", ""), "")</f>
        <v/>
      </c>
      <c r="V2037" s="43" t="s">
        <v>18551</v>
      </c>
      <c r="W2037" s="43" t="e">
        <f t="array" ref="W2037">INDEX(Table6[#Data], MATCH(1, ISNUMBER(SEARCH(Transcripts[[#This Row],[RefSeq mRNA ID]], Table6['#name])), 0), 1)</f>
        <v>#N/A</v>
      </c>
      <c r="X2037" s="43"/>
      <c r="Y2037" s="43"/>
      <c r="Z2037" t="s">
        <v>6772</v>
      </c>
      <c r="AC2037" t="s">
        <v>6702</v>
      </c>
      <c r="AD2037" t="s">
        <v>27</v>
      </c>
      <c r="AE2037" t="s">
        <v>6772</v>
      </c>
    </row>
    <row r="2038" spans="8:31" hidden="1" x14ac:dyDescent="0.3">
      <c r="H2038" t="s">
        <v>5366</v>
      </c>
      <c r="I2038" t="s">
        <v>5421</v>
      </c>
      <c r="J2038" t="s">
        <v>5422</v>
      </c>
      <c r="L2038">
        <v>917</v>
      </c>
      <c r="M2038" t="s">
        <v>27</v>
      </c>
      <c r="N2038" t="s">
        <v>5423</v>
      </c>
      <c r="Q2038">
        <v>315</v>
      </c>
      <c r="R2038" t="s">
        <v>96</v>
      </c>
      <c r="S2038" t="s">
        <v>96</v>
      </c>
      <c r="T2038" t="str">
        <f>IF(Transcripts[[#This Row],[List?]]="Y", Transcripts[[#This Row],[RefSeq mRNA ID]]&amp;IF(Transcripts[[#This Row],[Preferred?]]="Y", " (Preferred)", ""), "")</f>
        <v/>
      </c>
      <c r="V2038" s="43" t="s">
        <v>18551</v>
      </c>
      <c r="W2038" s="43" t="e">
        <f t="array" ref="W2038">INDEX(Table6[#Data], MATCH(1, ISNUMBER(SEARCH(Transcripts[[#This Row],[RefSeq mRNA ID]], Table6['#name])), 0), 1)</f>
        <v>#N/A</v>
      </c>
      <c r="X2038" s="43"/>
      <c r="Y2038" s="43"/>
      <c r="Z2038" t="s">
        <v>6705</v>
      </c>
      <c r="AC2038" t="s">
        <v>6702</v>
      </c>
      <c r="AD2038" t="s">
        <v>27</v>
      </c>
      <c r="AE2038" t="s">
        <v>6705</v>
      </c>
    </row>
    <row r="2039" spans="8:31" hidden="1" x14ac:dyDescent="0.3">
      <c r="H2039" t="s">
        <v>5366</v>
      </c>
      <c r="I2039" t="s">
        <v>5376</v>
      </c>
      <c r="J2039" t="s">
        <v>5377</v>
      </c>
      <c r="L2039">
        <v>660</v>
      </c>
      <c r="M2039" t="s">
        <v>187</v>
      </c>
      <c r="N2039" t="s">
        <v>5378</v>
      </c>
      <c r="P2039" t="s">
        <v>98</v>
      </c>
      <c r="Q2039">
        <v>286</v>
      </c>
      <c r="R2039" t="s">
        <v>96</v>
      </c>
      <c r="S2039" t="s">
        <v>96</v>
      </c>
      <c r="T2039" t="str">
        <f>IF(Transcripts[[#This Row],[List?]]="Y", Transcripts[[#This Row],[RefSeq mRNA ID]]&amp;IF(Transcripts[[#This Row],[Preferred?]]="Y", " (Preferred)", ""), "")</f>
        <v/>
      </c>
      <c r="V2039" s="43" t="s">
        <v>18551</v>
      </c>
      <c r="W2039" s="43" t="e">
        <f t="array" ref="W2039">INDEX(Table6[#Data], MATCH(1, ISNUMBER(SEARCH(Transcripts[[#This Row],[RefSeq mRNA ID]], Table6['#name])), 0), 1)</f>
        <v>#N/A</v>
      </c>
      <c r="X2039" s="43"/>
      <c r="Y2039" s="43"/>
      <c r="Z2039" t="s">
        <v>5480</v>
      </c>
      <c r="AA2039" t="s">
        <v>5481</v>
      </c>
      <c r="AB2039">
        <v>2805</v>
      </c>
      <c r="AC2039" t="s">
        <v>126</v>
      </c>
      <c r="AD2039" t="s">
        <v>27</v>
      </c>
      <c r="AE2039" t="s">
        <v>11269</v>
      </c>
    </row>
    <row r="2040" spans="8:31" hidden="1" x14ac:dyDescent="0.3">
      <c r="H2040" t="s">
        <v>5366</v>
      </c>
      <c r="I2040" t="s">
        <v>5424</v>
      </c>
      <c r="J2040" t="s">
        <v>5425</v>
      </c>
      <c r="L2040">
        <v>562</v>
      </c>
      <c r="M2040" t="s">
        <v>27</v>
      </c>
      <c r="N2040" t="s">
        <v>5426</v>
      </c>
      <c r="Q2040">
        <v>250</v>
      </c>
      <c r="R2040" t="s">
        <v>96</v>
      </c>
      <c r="S2040" t="s">
        <v>96</v>
      </c>
      <c r="T2040" t="str">
        <f>IF(Transcripts[[#This Row],[List?]]="Y", Transcripts[[#This Row],[RefSeq mRNA ID]]&amp;IF(Transcripts[[#This Row],[Preferred?]]="Y", " (Preferred)", ""), "")</f>
        <v/>
      </c>
      <c r="V2040" s="43" t="s">
        <v>18551</v>
      </c>
      <c r="W2040" s="43" t="e">
        <f t="array" ref="W2040">INDEX(Table6[#Data], MATCH(1, ISNUMBER(SEARCH(Transcripts[[#This Row],[RefSeq mRNA ID]], Table6['#name])), 0), 1)</f>
        <v>#N/A</v>
      </c>
      <c r="X2040" s="43"/>
      <c r="Y2040" s="43"/>
      <c r="Z2040" t="s">
        <v>5489</v>
      </c>
      <c r="AA2040" t="s">
        <v>5490</v>
      </c>
      <c r="AB2040">
        <v>421</v>
      </c>
      <c r="AC2040" t="s">
        <v>126</v>
      </c>
      <c r="AD2040" t="s">
        <v>27</v>
      </c>
      <c r="AE2040" t="s">
        <v>11270</v>
      </c>
    </row>
    <row r="2041" spans="8:31" hidden="1" x14ac:dyDescent="0.3">
      <c r="H2041" t="s">
        <v>5366</v>
      </c>
      <c r="I2041" t="s">
        <v>5430</v>
      </c>
      <c r="J2041" t="s">
        <v>5431</v>
      </c>
      <c r="L2041">
        <v>233</v>
      </c>
      <c r="M2041" t="s">
        <v>27</v>
      </c>
      <c r="N2041" t="s">
        <v>5432</v>
      </c>
      <c r="Q2041">
        <v>186</v>
      </c>
      <c r="R2041" t="s">
        <v>96</v>
      </c>
      <c r="S2041" t="s">
        <v>96</v>
      </c>
      <c r="T2041" t="str">
        <f>IF(Transcripts[[#This Row],[List?]]="Y", Transcripts[[#This Row],[RefSeq mRNA ID]]&amp;IF(Transcripts[[#This Row],[Preferred?]]="Y", " (Preferred)", ""), "")</f>
        <v/>
      </c>
      <c r="V2041" s="43" t="s">
        <v>18551</v>
      </c>
      <c r="W2041" s="43" t="e">
        <f t="array" ref="W2041">INDEX(Table6[#Data], MATCH(1, ISNUMBER(SEARCH(Transcripts[[#This Row],[RefSeq mRNA ID]], Table6['#name])), 0), 1)</f>
        <v>#N/A</v>
      </c>
      <c r="X2041" s="43"/>
      <c r="Y2041" s="43"/>
      <c r="Z2041" t="s">
        <v>5477</v>
      </c>
      <c r="AA2041" t="s">
        <v>5478</v>
      </c>
      <c r="AB2041">
        <v>2766</v>
      </c>
      <c r="AC2041" t="s">
        <v>126</v>
      </c>
      <c r="AD2041" t="s">
        <v>27</v>
      </c>
      <c r="AE2041" t="s">
        <v>11271</v>
      </c>
    </row>
    <row r="2042" spans="8:31" hidden="1" x14ac:dyDescent="0.3">
      <c r="H2042" t="s">
        <v>5366</v>
      </c>
      <c r="I2042" t="s">
        <v>5379</v>
      </c>
      <c r="J2042" t="s">
        <v>5380</v>
      </c>
      <c r="L2042">
        <v>608</v>
      </c>
      <c r="M2042" t="s">
        <v>187</v>
      </c>
      <c r="N2042" t="s">
        <v>5381</v>
      </c>
      <c r="P2042" t="s">
        <v>98</v>
      </c>
      <c r="Q2042">
        <v>176</v>
      </c>
      <c r="R2042" t="s">
        <v>96</v>
      </c>
      <c r="S2042" t="s">
        <v>96</v>
      </c>
      <c r="T2042" t="str">
        <f>IF(Transcripts[[#This Row],[List?]]="Y", Transcripts[[#This Row],[RefSeq mRNA ID]]&amp;IF(Transcripts[[#This Row],[Preferred?]]="Y", " (Preferred)", ""), "")</f>
        <v/>
      </c>
      <c r="V2042" s="43" t="s">
        <v>18551</v>
      </c>
      <c r="W2042" s="43" t="e">
        <f t="array" ref="W2042">INDEX(Table6[#Data], MATCH(1, ISNUMBER(SEARCH(Transcripts[[#This Row],[RefSeq mRNA ID]], Table6['#name])), 0), 1)</f>
        <v>#N/A</v>
      </c>
      <c r="X2042" s="43"/>
      <c r="Y2042" s="43"/>
      <c r="Z2042" t="s">
        <v>5473</v>
      </c>
      <c r="AC2042" t="s">
        <v>126</v>
      </c>
      <c r="AD2042" t="s">
        <v>27</v>
      </c>
      <c r="AE2042" t="s">
        <v>5473</v>
      </c>
    </row>
    <row r="2043" spans="8:31" hidden="1" x14ac:dyDescent="0.3">
      <c r="H2043" t="s">
        <v>5366</v>
      </c>
      <c r="I2043" t="s">
        <v>5370</v>
      </c>
      <c r="J2043" t="s">
        <v>5371</v>
      </c>
      <c r="L2043">
        <v>684</v>
      </c>
      <c r="M2043" t="s">
        <v>187</v>
      </c>
      <c r="N2043" t="s">
        <v>5372</v>
      </c>
      <c r="P2043" t="s">
        <v>98</v>
      </c>
      <c r="Q2043">
        <v>157</v>
      </c>
      <c r="R2043" t="s">
        <v>96</v>
      </c>
      <c r="S2043" t="s">
        <v>96</v>
      </c>
      <c r="T2043" t="str">
        <f>IF(Transcripts[[#This Row],[List?]]="Y", Transcripts[[#This Row],[RefSeq mRNA ID]]&amp;IF(Transcripts[[#This Row],[Preferred?]]="Y", " (Preferred)", ""), "")</f>
        <v/>
      </c>
      <c r="V2043" s="43" t="s">
        <v>18551</v>
      </c>
      <c r="W2043" s="43" t="e">
        <f t="array" ref="W2043">INDEX(Table6[#Data], MATCH(1, ISNUMBER(SEARCH(Transcripts[[#This Row],[RefSeq mRNA ID]], Table6['#name])), 0), 1)</f>
        <v>#N/A</v>
      </c>
      <c r="X2043" s="43"/>
      <c r="Y2043" s="43"/>
      <c r="Z2043" t="s">
        <v>5475</v>
      </c>
      <c r="AC2043" t="s">
        <v>126</v>
      </c>
      <c r="AD2043" t="s">
        <v>27</v>
      </c>
      <c r="AE2043" t="s">
        <v>5475</v>
      </c>
    </row>
    <row r="2044" spans="8:31" hidden="1" x14ac:dyDescent="0.3">
      <c r="H2044" t="s">
        <v>5366</v>
      </c>
      <c r="I2044" t="s">
        <v>5367</v>
      </c>
      <c r="J2044" t="s">
        <v>5368</v>
      </c>
      <c r="L2044">
        <v>928</v>
      </c>
      <c r="M2044" t="s">
        <v>187</v>
      </c>
      <c r="N2044" t="s">
        <v>5369</v>
      </c>
      <c r="P2044" t="s">
        <v>98</v>
      </c>
      <c r="Q2044">
        <v>147</v>
      </c>
      <c r="R2044" t="s">
        <v>96</v>
      </c>
      <c r="S2044" t="s">
        <v>96</v>
      </c>
      <c r="T2044" t="str">
        <f>IF(Transcripts[[#This Row],[List?]]="Y", Transcripts[[#This Row],[RefSeq mRNA ID]]&amp;IF(Transcripts[[#This Row],[Preferred?]]="Y", " (Preferred)", ""), "")</f>
        <v/>
      </c>
      <c r="V2044" s="43" t="s">
        <v>18551</v>
      </c>
      <c r="W2044" s="43" t="e">
        <f t="array" ref="W2044">INDEX(Table6[#Data], MATCH(1, ISNUMBER(SEARCH(Transcripts[[#This Row],[RefSeq mRNA ID]], Table6['#name])), 0), 1)</f>
        <v>#N/A</v>
      </c>
      <c r="X2044" s="43"/>
      <c r="Y2044" s="43"/>
      <c r="Z2044" t="s">
        <v>5485</v>
      </c>
      <c r="AA2044" t="s">
        <v>5486</v>
      </c>
      <c r="AB2044">
        <v>2607</v>
      </c>
      <c r="AC2044" t="s">
        <v>126</v>
      </c>
      <c r="AD2044" t="s">
        <v>27</v>
      </c>
      <c r="AE2044" t="s">
        <v>11272</v>
      </c>
    </row>
    <row r="2045" spans="8:31" hidden="1" x14ac:dyDescent="0.3">
      <c r="H2045" t="s">
        <v>5366</v>
      </c>
      <c r="I2045" t="s">
        <v>5373</v>
      </c>
      <c r="J2045" t="s">
        <v>5374</v>
      </c>
      <c r="L2045">
        <v>668</v>
      </c>
      <c r="M2045" t="s">
        <v>187</v>
      </c>
      <c r="N2045" t="s">
        <v>5375</v>
      </c>
      <c r="P2045" t="s">
        <v>98</v>
      </c>
      <c r="Q2045">
        <v>117</v>
      </c>
      <c r="R2045" t="s">
        <v>96</v>
      </c>
      <c r="S2045" t="s">
        <v>96</v>
      </c>
      <c r="T2045" t="str">
        <f>IF(Transcripts[[#This Row],[List?]]="Y", Transcripts[[#This Row],[RefSeq mRNA ID]]&amp;IF(Transcripts[[#This Row],[Preferred?]]="Y", " (Preferred)", ""), "")</f>
        <v/>
      </c>
      <c r="V2045" s="43" t="s">
        <v>18551</v>
      </c>
      <c r="W2045" s="43" t="e">
        <f t="array" ref="W2045">INDEX(Table6[#Data], MATCH(1, ISNUMBER(SEARCH(Transcripts[[#This Row],[RefSeq mRNA ID]], Table6['#name])), 0), 1)</f>
        <v>#N/A</v>
      </c>
      <c r="X2045" s="43"/>
      <c r="Y2045" s="43"/>
      <c r="Z2045" t="s">
        <v>2877</v>
      </c>
      <c r="AA2045" t="s">
        <v>2878</v>
      </c>
      <c r="AB2045">
        <v>1359</v>
      </c>
      <c r="AC2045" t="s">
        <v>2872</v>
      </c>
      <c r="AD2045" t="s">
        <v>27</v>
      </c>
      <c r="AE2045" t="s">
        <v>11273</v>
      </c>
    </row>
    <row r="2046" spans="8:31" hidden="1" x14ac:dyDescent="0.3">
      <c r="H2046" t="s">
        <v>5366</v>
      </c>
      <c r="I2046" t="s">
        <v>5382</v>
      </c>
      <c r="J2046" t="s">
        <v>5383</v>
      </c>
      <c r="L2046">
        <v>570</v>
      </c>
      <c r="M2046" t="s">
        <v>187</v>
      </c>
      <c r="N2046" t="s">
        <v>5384</v>
      </c>
      <c r="P2046" t="s">
        <v>98</v>
      </c>
      <c r="Q2046">
        <v>117</v>
      </c>
      <c r="R2046" t="s">
        <v>96</v>
      </c>
      <c r="S2046" t="s">
        <v>96</v>
      </c>
      <c r="T2046" t="str">
        <f>IF(Transcripts[[#This Row],[List?]]="Y", Transcripts[[#This Row],[RefSeq mRNA ID]]&amp;IF(Transcripts[[#This Row],[Preferred?]]="Y", " (Preferred)", ""), "")</f>
        <v/>
      </c>
      <c r="V2046" s="43" t="s">
        <v>18551</v>
      </c>
      <c r="W2046" s="43" t="e">
        <f t="array" ref="W2046">INDEX(Table6[#Data], MATCH(1, ISNUMBER(SEARCH(Transcripts[[#This Row],[RefSeq mRNA ID]], Table6['#name])), 0), 1)</f>
        <v>#N/A</v>
      </c>
      <c r="X2046" s="43"/>
      <c r="Y2046" s="43"/>
      <c r="Z2046" t="s">
        <v>2875</v>
      </c>
      <c r="AC2046" t="s">
        <v>2872</v>
      </c>
      <c r="AD2046" t="s">
        <v>27</v>
      </c>
      <c r="AE2046" t="s">
        <v>2875</v>
      </c>
    </row>
    <row r="2047" spans="8:31" hidden="1" x14ac:dyDescent="0.3">
      <c r="H2047" t="s">
        <v>5366</v>
      </c>
      <c r="I2047" t="s">
        <v>5385</v>
      </c>
      <c r="J2047" t="s">
        <v>5386</v>
      </c>
      <c r="L2047">
        <v>558</v>
      </c>
      <c r="M2047" t="s">
        <v>187</v>
      </c>
      <c r="N2047" t="s">
        <v>5387</v>
      </c>
      <c r="P2047" t="s">
        <v>98</v>
      </c>
      <c r="Q2047">
        <v>117</v>
      </c>
      <c r="R2047" t="s">
        <v>96</v>
      </c>
      <c r="S2047" t="s">
        <v>96</v>
      </c>
      <c r="T2047" t="str">
        <f>IF(Transcripts[[#This Row],[List?]]="Y", Transcripts[[#This Row],[RefSeq mRNA ID]]&amp;IF(Transcripts[[#This Row],[Preferred?]]="Y", " (Preferred)", ""), "")</f>
        <v/>
      </c>
      <c r="V2047" s="43" t="s">
        <v>18551</v>
      </c>
      <c r="W2047" s="43" t="e">
        <f t="array" ref="W2047">INDEX(Table6[#Data], MATCH(1, ISNUMBER(SEARCH(Transcripts[[#This Row],[RefSeq mRNA ID]], Table6['#name])), 0), 1)</f>
        <v>#N/A</v>
      </c>
      <c r="X2047" s="43"/>
      <c r="Y2047" s="43"/>
      <c r="Z2047" t="s">
        <v>2873</v>
      </c>
      <c r="AC2047" t="s">
        <v>2872</v>
      </c>
      <c r="AD2047" t="s">
        <v>27</v>
      </c>
      <c r="AE2047" t="s">
        <v>2873</v>
      </c>
    </row>
    <row r="2048" spans="8:31" hidden="1" x14ac:dyDescent="0.3">
      <c r="H2048" t="s">
        <v>5366</v>
      </c>
      <c r="I2048" t="s">
        <v>5388</v>
      </c>
      <c r="L2048">
        <v>589</v>
      </c>
      <c r="M2048" t="s">
        <v>193</v>
      </c>
      <c r="N2048" t="s">
        <v>5389</v>
      </c>
      <c r="P2048" t="s">
        <v>98</v>
      </c>
      <c r="Q2048">
        <v>0</v>
      </c>
      <c r="R2048" t="s">
        <v>96</v>
      </c>
      <c r="S2048" t="s">
        <v>96</v>
      </c>
      <c r="T2048" t="str">
        <f>IF(Transcripts[[#This Row],[List?]]="Y", Transcripts[[#This Row],[RefSeq mRNA ID]]&amp;IF(Transcripts[[#This Row],[Preferred?]]="Y", " (Preferred)", ""), "")</f>
        <v/>
      </c>
      <c r="V2048" s="43" t="s">
        <v>18551</v>
      </c>
      <c r="W2048" s="43" t="e">
        <f t="array" ref="W2048">INDEX(Table6[#Data], MATCH(1, ISNUMBER(SEARCH(Transcripts[[#This Row],[RefSeq mRNA ID]], Table6['#name])), 0), 1)</f>
        <v>#N/A</v>
      </c>
      <c r="X2048" s="43"/>
      <c r="Y2048" s="43"/>
      <c r="Z2048" t="s">
        <v>2881</v>
      </c>
      <c r="AA2048" t="s">
        <v>2882</v>
      </c>
      <c r="AB2048">
        <v>267</v>
      </c>
      <c r="AC2048" t="s">
        <v>2872</v>
      </c>
      <c r="AD2048" t="s">
        <v>27</v>
      </c>
      <c r="AE2048" t="s">
        <v>11274</v>
      </c>
    </row>
    <row r="2049" spans="8:31" hidden="1" x14ac:dyDescent="0.3">
      <c r="H2049" t="s">
        <v>5366</v>
      </c>
      <c r="I2049" t="s">
        <v>5390</v>
      </c>
      <c r="L2049">
        <v>566</v>
      </c>
      <c r="M2049" t="s">
        <v>193</v>
      </c>
      <c r="N2049" t="s">
        <v>5391</v>
      </c>
      <c r="P2049" t="s">
        <v>98</v>
      </c>
      <c r="Q2049">
        <v>0</v>
      </c>
      <c r="R2049" t="s">
        <v>96</v>
      </c>
      <c r="S2049" t="s">
        <v>96</v>
      </c>
      <c r="T2049" t="str">
        <f>IF(Transcripts[[#This Row],[List?]]="Y", Transcripts[[#This Row],[RefSeq mRNA ID]]&amp;IF(Transcripts[[#This Row],[Preferred?]]="Y", " (Preferred)", ""), "")</f>
        <v/>
      </c>
      <c r="V2049" s="43" t="s">
        <v>18551</v>
      </c>
      <c r="W2049" s="43" t="e">
        <f t="array" ref="W2049">INDEX(Table6[#Data], MATCH(1, ISNUMBER(SEARCH(Transcripts[[#This Row],[RefSeq mRNA ID]], Table6['#name])), 0), 1)</f>
        <v>#N/A</v>
      </c>
      <c r="X2049" s="43"/>
      <c r="Y2049" s="43"/>
      <c r="Z2049" t="s">
        <v>2884</v>
      </c>
      <c r="AA2049" t="s">
        <v>2885</v>
      </c>
      <c r="AB2049">
        <v>151</v>
      </c>
      <c r="AC2049" t="s">
        <v>2872</v>
      </c>
      <c r="AD2049" t="s">
        <v>27</v>
      </c>
      <c r="AE2049" t="s">
        <v>11275</v>
      </c>
    </row>
    <row r="2050" spans="8:31" hidden="1" x14ac:dyDescent="0.3">
      <c r="H2050" t="s">
        <v>5366</v>
      </c>
      <c r="I2050" t="s">
        <v>5392</v>
      </c>
      <c r="L2050">
        <v>555</v>
      </c>
      <c r="M2050" t="s">
        <v>193</v>
      </c>
      <c r="N2050" t="s">
        <v>5393</v>
      </c>
      <c r="P2050" t="s">
        <v>98</v>
      </c>
      <c r="Q2050">
        <v>0</v>
      </c>
      <c r="R2050" t="s">
        <v>96</v>
      </c>
      <c r="S2050" t="s">
        <v>96</v>
      </c>
      <c r="T2050" t="str">
        <f>IF(Transcripts[[#This Row],[List?]]="Y", Transcripts[[#This Row],[RefSeq mRNA ID]]&amp;IF(Transcripts[[#This Row],[Preferred?]]="Y", " (Preferred)", ""), "")</f>
        <v/>
      </c>
      <c r="V2050" s="43" t="s">
        <v>18551</v>
      </c>
      <c r="W2050" s="43" t="e">
        <f t="array" ref="W2050">INDEX(Table6[#Data], MATCH(1, ISNUMBER(SEARCH(Transcripts[[#This Row],[RefSeq mRNA ID]], Table6['#name])), 0), 1)</f>
        <v>#N/A</v>
      </c>
      <c r="X2050" s="43"/>
      <c r="Y2050" s="43"/>
      <c r="Z2050" t="s">
        <v>4217</v>
      </c>
      <c r="AA2050" t="s">
        <v>4218</v>
      </c>
      <c r="AB2050">
        <v>1245</v>
      </c>
      <c r="AC2050" t="s">
        <v>17</v>
      </c>
      <c r="AD2050" t="s">
        <v>27</v>
      </c>
      <c r="AE2050" t="s">
        <v>11276</v>
      </c>
    </row>
    <row r="2051" spans="8:31" hidden="1" x14ac:dyDescent="0.3">
      <c r="H2051" t="s">
        <v>5366</v>
      </c>
      <c r="I2051" t="s">
        <v>5394</v>
      </c>
      <c r="L2051">
        <v>429</v>
      </c>
      <c r="M2051" t="s">
        <v>193</v>
      </c>
      <c r="N2051" t="s">
        <v>5395</v>
      </c>
      <c r="P2051" t="s">
        <v>98</v>
      </c>
      <c r="Q2051">
        <v>0</v>
      </c>
      <c r="R2051" t="s">
        <v>96</v>
      </c>
      <c r="S2051" t="s">
        <v>96</v>
      </c>
      <c r="T2051" t="str">
        <f>IF(Transcripts[[#This Row],[List?]]="Y", Transcripts[[#This Row],[RefSeq mRNA ID]]&amp;IF(Transcripts[[#This Row],[Preferred?]]="Y", " (Preferred)", ""), "")</f>
        <v/>
      </c>
      <c r="V2051" s="43" t="s">
        <v>18551</v>
      </c>
      <c r="W2051" s="43" t="e">
        <f t="array" ref="W2051">INDEX(Table6[#Data], MATCH(1, ISNUMBER(SEARCH(Transcripts[[#This Row],[RefSeq mRNA ID]], Table6['#name])), 0), 1)</f>
        <v>#N/A</v>
      </c>
      <c r="X2051" s="43"/>
      <c r="Y2051" s="43"/>
      <c r="Z2051" t="s">
        <v>4220</v>
      </c>
      <c r="AA2051" t="s">
        <v>4221</v>
      </c>
      <c r="AB2051">
        <v>1245</v>
      </c>
      <c r="AC2051" t="s">
        <v>17</v>
      </c>
      <c r="AD2051" t="s">
        <v>27</v>
      </c>
      <c r="AE2051" t="s">
        <v>11277</v>
      </c>
    </row>
    <row r="2052" spans="8:31" hidden="1" x14ac:dyDescent="0.3">
      <c r="H2052" t="s">
        <v>5433</v>
      </c>
      <c r="I2052" t="s">
        <v>5434</v>
      </c>
      <c r="J2052" t="s">
        <v>5435</v>
      </c>
      <c r="K2052" t="s">
        <v>19638</v>
      </c>
      <c r="L2052">
        <v>1950</v>
      </c>
      <c r="M2052" t="s">
        <v>27</v>
      </c>
      <c r="N2052" t="s">
        <v>5436</v>
      </c>
      <c r="O2052" t="s">
        <v>5437</v>
      </c>
      <c r="P2052" t="s">
        <v>5438</v>
      </c>
      <c r="Q2052">
        <v>1908</v>
      </c>
      <c r="R2052" t="s">
        <v>95</v>
      </c>
      <c r="S2052" t="s">
        <v>95</v>
      </c>
      <c r="T2052" t="str">
        <f>IF(Transcripts[[#This Row],[List?]]="Y", Transcripts[[#This Row],[RefSeq mRNA ID]]&amp;IF(Transcripts[[#This Row],[Preferred?]]="Y", " (Preferred)", ""), "")</f>
        <v>NM_005373.2 (Preferred)</v>
      </c>
      <c r="V2052" s="43" t="s">
        <v>18552</v>
      </c>
      <c r="W2052" s="43" t="e">
        <f t="array" ref="W2052">INDEX(Table6[#Data], MATCH(1, ISNUMBER(SEARCH(Transcripts[[#This Row],[RefSeq mRNA ID]], Table6['#name])), 0), 1)</f>
        <v>#N/A</v>
      </c>
      <c r="X2052" s="43"/>
      <c r="Y2052" s="43"/>
      <c r="Z2052" t="s">
        <v>4213</v>
      </c>
      <c r="AA2052" t="s">
        <v>4214</v>
      </c>
      <c r="AB2052">
        <v>1245</v>
      </c>
      <c r="AC2052" t="s">
        <v>17</v>
      </c>
      <c r="AD2052" t="s">
        <v>27</v>
      </c>
      <c r="AE2052" t="s">
        <v>11278</v>
      </c>
    </row>
    <row r="2053" spans="8:31" hidden="1" x14ac:dyDescent="0.3">
      <c r="H2053" t="s">
        <v>5433</v>
      </c>
      <c r="I2053" t="s">
        <v>5439</v>
      </c>
      <c r="J2053" t="s">
        <v>5440</v>
      </c>
      <c r="L2053">
        <v>1743</v>
      </c>
      <c r="M2053" t="s">
        <v>27</v>
      </c>
      <c r="N2053" t="s">
        <v>5441</v>
      </c>
      <c r="Q2053">
        <v>1650</v>
      </c>
      <c r="R2053" t="s">
        <v>96</v>
      </c>
      <c r="S2053" t="s">
        <v>96</v>
      </c>
      <c r="T2053" t="str">
        <f>IF(Transcripts[[#This Row],[List?]]="Y", Transcripts[[#This Row],[RefSeq mRNA ID]]&amp;IF(Transcripts[[#This Row],[Preferred?]]="Y", " (Preferred)", ""), "")</f>
        <v/>
      </c>
      <c r="V2053" s="43" t="s">
        <v>18552</v>
      </c>
      <c r="W2053" s="43" t="e">
        <f t="array" ref="W2053">INDEX(Table6[#Data], MATCH(1, ISNUMBER(SEARCH(Transcripts[[#This Row],[RefSeq mRNA ID]], Table6['#name])), 0), 1)</f>
        <v>#N/A</v>
      </c>
      <c r="X2053" s="43"/>
      <c r="Y2053" s="43"/>
      <c r="Z2053" t="s">
        <v>4234</v>
      </c>
      <c r="AC2053" t="s">
        <v>17</v>
      </c>
      <c r="AD2053" t="s">
        <v>27</v>
      </c>
      <c r="AE2053" t="s">
        <v>4234</v>
      </c>
    </row>
    <row r="2054" spans="8:31" hidden="1" x14ac:dyDescent="0.3">
      <c r="H2054" t="s">
        <v>5442</v>
      </c>
      <c r="I2054" t="s">
        <v>5452</v>
      </c>
      <c r="J2054" t="s">
        <v>5453</v>
      </c>
      <c r="L2054">
        <v>2684</v>
      </c>
      <c r="M2054" t="s">
        <v>27</v>
      </c>
      <c r="N2054" t="s">
        <v>5454</v>
      </c>
      <c r="Q2054">
        <v>2136</v>
      </c>
      <c r="R2054" t="s">
        <v>96</v>
      </c>
      <c r="S2054" t="s">
        <v>96</v>
      </c>
      <c r="T2054" t="str">
        <f>IF(Transcripts[[#This Row],[List?]]="Y", Transcripts[[#This Row],[RefSeq mRNA ID]]&amp;IF(Transcripts[[#This Row],[Preferred?]]="Y", " (Preferred)", ""), "")</f>
        <v/>
      </c>
      <c r="V2054" s="43" t="s">
        <v>18553</v>
      </c>
      <c r="W2054" s="43" t="e">
        <f t="array" ref="W2054">INDEX(Table6[#Data], MATCH(1, ISNUMBER(SEARCH(Transcripts[[#This Row],[RefSeq mRNA ID]], Table6['#name])), 0), 1)</f>
        <v>#N/A</v>
      </c>
      <c r="X2054" s="43"/>
      <c r="Y2054" s="43"/>
      <c r="Z2054" t="s">
        <v>4223</v>
      </c>
      <c r="AA2054" t="s">
        <v>4224</v>
      </c>
      <c r="AB2054">
        <v>472</v>
      </c>
      <c r="AC2054" t="s">
        <v>17</v>
      </c>
      <c r="AD2054" t="s">
        <v>27</v>
      </c>
      <c r="AE2054" t="s">
        <v>11279</v>
      </c>
    </row>
    <row r="2055" spans="8:31" hidden="1" x14ac:dyDescent="0.3">
      <c r="H2055" t="s">
        <v>5442</v>
      </c>
      <c r="I2055" t="s">
        <v>5447</v>
      </c>
      <c r="J2055" t="s">
        <v>5448</v>
      </c>
      <c r="K2055" t="s">
        <v>20444</v>
      </c>
      <c r="L2055">
        <v>2746</v>
      </c>
      <c r="M2055" t="s">
        <v>27</v>
      </c>
      <c r="N2055" t="s">
        <v>5449</v>
      </c>
      <c r="O2055" t="s">
        <v>5450</v>
      </c>
      <c r="P2055" t="s">
        <v>5451</v>
      </c>
      <c r="Q2055">
        <v>2127</v>
      </c>
      <c r="R2055" t="s">
        <v>95</v>
      </c>
      <c r="S2055" t="s">
        <v>95</v>
      </c>
      <c r="T2055" t="str">
        <f>IF(Transcripts[[#This Row],[List?]]="Y", Transcripts[[#This Row],[RefSeq mRNA ID]]&amp;IF(Transcripts[[#This Row],[Preferred?]]="Y", " (Preferred)", ""), "")</f>
        <v>NM_005591.3 (Preferred)</v>
      </c>
      <c r="V2055" s="43" t="s">
        <v>18553</v>
      </c>
      <c r="W2055" s="43" t="e">
        <f t="array" ref="W2055">INDEX(Table6[#Data], MATCH(1, ISNUMBER(SEARCH(Transcripts[[#This Row],[RefSeq mRNA ID]], Table6['#name])), 0), 1)</f>
        <v>#N/A</v>
      </c>
      <c r="X2055" s="43"/>
      <c r="Y2055" s="43"/>
      <c r="Z2055" t="s">
        <v>4232</v>
      </c>
      <c r="AC2055" t="s">
        <v>17</v>
      </c>
      <c r="AD2055" t="s">
        <v>27</v>
      </c>
      <c r="AE2055" t="s">
        <v>4232</v>
      </c>
    </row>
    <row r="2056" spans="8:31" hidden="1" x14ac:dyDescent="0.3">
      <c r="H2056" t="s">
        <v>5442</v>
      </c>
      <c r="I2056" t="s">
        <v>5455</v>
      </c>
      <c r="J2056" t="s">
        <v>5456</v>
      </c>
      <c r="L2056">
        <v>2604</v>
      </c>
      <c r="M2056" t="s">
        <v>27</v>
      </c>
      <c r="N2056" t="s">
        <v>5457</v>
      </c>
      <c r="Q2056">
        <v>2124</v>
      </c>
      <c r="R2056" t="s">
        <v>96</v>
      </c>
      <c r="S2056" t="s">
        <v>96</v>
      </c>
      <c r="T2056" t="str">
        <f>IF(Transcripts[[#This Row],[List?]]="Y", Transcripts[[#This Row],[RefSeq mRNA ID]]&amp;IF(Transcripts[[#This Row],[Preferred?]]="Y", " (Preferred)", ""), "")</f>
        <v/>
      </c>
      <c r="V2056" s="43" t="s">
        <v>18553</v>
      </c>
      <c r="W2056" s="43" t="e">
        <f t="array" ref="W2056">INDEX(Table6[#Data], MATCH(1, ISNUMBER(SEARCH(Transcripts[[#This Row],[RefSeq mRNA ID]], Table6['#name])), 0), 1)</f>
        <v>#N/A</v>
      </c>
      <c r="X2056" s="43"/>
      <c r="Y2056" s="43"/>
      <c r="Z2056" t="s">
        <v>4226</v>
      </c>
      <c r="AA2056" t="s">
        <v>4227</v>
      </c>
      <c r="AB2056">
        <v>221</v>
      </c>
      <c r="AC2056" t="s">
        <v>17</v>
      </c>
      <c r="AD2056" t="s">
        <v>27</v>
      </c>
      <c r="AE2056" t="s">
        <v>11280</v>
      </c>
    </row>
    <row r="2057" spans="8:31" hidden="1" x14ac:dyDescent="0.3">
      <c r="H2057" t="s">
        <v>5442</v>
      </c>
      <c r="I2057" t="s">
        <v>5458</v>
      </c>
      <c r="J2057" t="s">
        <v>5459</v>
      </c>
      <c r="K2057" t="s">
        <v>20446</v>
      </c>
      <c r="L2057">
        <v>2588</v>
      </c>
      <c r="M2057" t="s">
        <v>27</v>
      </c>
      <c r="N2057" t="s">
        <v>5460</v>
      </c>
      <c r="O2057" t="s">
        <v>5450</v>
      </c>
      <c r="P2057" t="s">
        <v>5461</v>
      </c>
      <c r="Q2057">
        <v>2043</v>
      </c>
      <c r="R2057" t="s">
        <v>96</v>
      </c>
      <c r="S2057" t="s">
        <v>95</v>
      </c>
      <c r="T2057" t="str">
        <f>IF(Transcripts[[#This Row],[List?]]="Y", Transcripts[[#This Row],[RefSeq mRNA ID]]&amp;IF(Transcripts[[#This Row],[Preferred?]]="Y", " (Preferred)", ""), "")</f>
        <v>NM_005590.3</v>
      </c>
      <c r="V2057" s="43" t="s">
        <v>18553</v>
      </c>
      <c r="W2057" s="43" t="e">
        <f t="array" ref="W2057">INDEX(Table6[#Data], MATCH(1, ISNUMBER(SEARCH(Transcripts[[#This Row],[RefSeq mRNA ID]], Table6['#name])), 0), 1)</f>
        <v>#N/A</v>
      </c>
      <c r="X2057" s="43"/>
      <c r="Y2057" s="43"/>
      <c r="Z2057" t="s">
        <v>4229</v>
      </c>
      <c r="AA2057" t="s">
        <v>4230</v>
      </c>
      <c r="AB2057">
        <v>186</v>
      </c>
      <c r="AC2057" t="s">
        <v>17</v>
      </c>
      <c r="AD2057" t="s">
        <v>27</v>
      </c>
      <c r="AE2057" t="s">
        <v>11281</v>
      </c>
    </row>
    <row r="2058" spans="8:31" hidden="1" x14ac:dyDescent="0.3">
      <c r="H2058" t="s">
        <v>5442</v>
      </c>
      <c r="I2058" t="s">
        <v>5462</v>
      </c>
      <c r="J2058" t="s">
        <v>5463</v>
      </c>
      <c r="L2058">
        <v>1212</v>
      </c>
      <c r="M2058" t="s">
        <v>27</v>
      </c>
      <c r="N2058" t="s">
        <v>5464</v>
      </c>
      <c r="Q2058">
        <v>666</v>
      </c>
      <c r="R2058" t="s">
        <v>96</v>
      </c>
      <c r="S2058" t="s">
        <v>96</v>
      </c>
      <c r="T2058" t="str">
        <f>IF(Transcripts[[#This Row],[List?]]="Y", Transcripts[[#This Row],[RefSeq mRNA ID]]&amp;IF(Transcripts[[#This Row],[Preferred?]]="Y", " (Preferred)", ""), "")</f>
        <v/>
      </c>
      <c r="V2058" s="43" t="s">
        <v>18553</v>
      </c>
      <c r="W2058" s="43" t="e">
        <f t="array" ref="W2058">INDEX(Table6[#Data], MATCH(1, ISNUMBER(SEARCH(Transcripts[[#This Row],[RefSeq mRNA ID]], Table6['#name])), 0), 1)</f>
        <v>#N/A</v>
      </c>
      <c r="X2058" s="43"/>
      <c r="Y2058" s="43"/>
      <c r="Z2058" t="s">
        <v>4236</v>
      </c>
      <c r="AC2058" t="s">
        <v>17</v>
      </c>
      <c r="AD2058" t="s">
        <v>27</v>
      </c>
      <c r="AE2058" t="s">
        <v>4236</v>
      </c>
    </row>
    <row r="2059" spans="8:31" hidden="1" x14ac:dyDescent="0.3">
      <c r="H2059" t="s">
        <v>5442</v>
      </c>
      <c r="I2059" t="s">
        <v>5465</v>
      </c>
      <c r="J2059" t="s">
        <v>5466</v>
      </c>
      <c r="L2059">
        <v>572</v>
      </c>
      <c r="M2059" t="s">
        <v>27</v>
      </c>
      <c r="N2059" t="s">
        <v>5467</v>
      </c>
      <c r="Q2059">
        <v>381</v>
      </c>
      <c r="R2059" t="s">
        <v>96</v>
      </c>
      <c r="S2059" t="s">
        <v>96</v>
      </c>
      <c r="T2059" t="str">
        <f>IF(Transcripts[[#This Row],[List?]]="Y", Transcripts[[#This Row],[RefSeq mRNA ID]]&amp;IF(Transcripts[[#This Row],[Preferred?]]="Y", " (Preferred)", ""), "")</f>
        <v/>
      </c>
      <c r="V2059" s="43" t="s">
        <v>18553</v>
      </c>
      <c r="W2059" s="43" t="e">
        <f t="array" ref="W2059">INDEX(Table6[#Data], MATCH(1, ISNUMBER(SEARCH(Transcripts[[#This Row],[RefSeq mRNA ID]], Table6['#name])), 0), 1)</f>
        <v>#N/A</v>
      </c>
      <c r="X2059" s="43"/>
      <c r="Y2059" s="43"/>
      <c r="Z2059" t="s">
        <v>4530</v>
      </c>
      <c r="AA2059" t="s">
        <v>4531</v>
      </c>
      <c r="AB2059">
        <v>1962</v>
      </c>
      <c r="AC2059" t="s">
        <v>140</v>
      </c>
      <c r="AD2059" t="s">
        <v>27</v>
      </c>
      <c r="AE2059" t="s">
        <v>11282</v>
      </c>
    </row>
    <row r="2060" spans="8:31" hidden="1" x14ac:dyDescent="0.3">
      <c r="H2060" t="s">
        <v>5442</v>
      </c>
      <c r="I2060" t="s">
        <v>5468</v>
      </c>
      <c r="J2060" t="s">
        <v>5469</v>
      </c>
      <c r="L2060">
        <v>558</v>
      </c>
      <c r="M2060" t="s">
        <v>27</v>
      </c>
      <c r="N2060" t="s">
        <v>5470</v>
      </c>
      <c r="Q2060">
        <v>333</v>
      </c>
      <c r="R2060" t="s">
        <v>96</v>
      </c>
      <c r="S2060" t="s">
        <v>96</v>
      </c>
      <c r="T2060" t="str">
        <f>IF(Transcripts[[#This Row],[List?]]="Y", Transcripts[[#This Row],[RefSeq mRNA ID]]&amp;IF(Transcripts[[#This Row],[Preferred?]]="Y", " (Preferred)", ""), "")</f>
        <v/>
      </c>
      <c r="V2060" s="43" t="s">
        <v>18553</v>
      </c>
      <c r="W2060" s="43" t="e">
        <f t="array" ref="W2060">INDEX(Table6[#Data], MATCH(1, ISNUMBER(SEARCH(Transcripts[[#This Row],[RefSeq mRNA ID]], Table6['#name])), 0), 1)</f>
        <v>#N/A</v>
      </c>
      <c r="X2060" s="43"/>
      <c r="Y2060" s="43"/>
      <c r="Z2060" t="s">
        <v>4528</v>
      </c>
      <c r="AC2060" t="s">
        <v>140</v>
      </c>
      <c r="AD2060" t="s">
        <v>27</v>
      </c>
      <c r="AE2060" t="s">
        <v>4528</v>
      </c>
    </row>
    <row r="2061" spans="8:31" hidden="1" x14ac:dyDescent="0.3">
      <c r="H2061" t="s">
        <v>5442</v>
      </c>
      <c r="I2061" t="s">
        <v>5443</v>
      </c>
      <c r="L2061">
        <v>619</v>
      </c>
      <c r="M2061" t="s">
        <v>193</v>
      </c>
      <c r="N2061" t="s">
        <v>5444</v>
      </c>
      <c r="Q2061">
        <v>0</v>
      </c>
      <c r="R2061" t="s">
        <v>96</v>
      </c>
      <c r="S2061" t="s">
        <v>96</v>
      </c>
      <c r="T2061" t="str">
        <f>IF(Transcripts[[#This Row],[List?]]="Y", Transcripts[[#This Row],[RefSeq mRNA ID]]&amp;IF(Transcripts[[#This Row],[Preferred?]]="Y", " (Preferred)", ""), "")</f>
        <v/>
      </c>
      <c r="V2061" s="43" t="s">
        <v>18553</v>
      </c>
      <c r="W2061" s="43" t="e">
        <f t="array" ref="W2061">INDEX(Table6[#Data], MATCH(1, ISNUMBER(SEARCH(Transcripts[[#This Row],[RefSeq mRNA ID]], Table6['#name])), 0), 1)</f>
        <v>#N/A</v>
      </c>
      <c r="X2061" s="43"/>
      <c r="Y2061" s="43"/>
      <c r="Z2061" t="s">
        <v>6547</v>
      </c>
      <c r="AA2061" t="s">
        <v>6548</v>
      </c>
      <c r="AB2061">
        <v>1098</v>
      </c>
      <c r="AC2061" t="s">
        <v>6542</v>
      </c>
      <c r="AD2061" t="s">
        <v>27</v>
      </c>
      <c r="AE2061" t="s">
        <v>11283</v>
      </c>
    </row>
    <row r="2062" spans="8:31" hidden="1" x14ac:dyDescent="0.3">
      <c r="H2062" t="s">
        <v>5442</v>
      </c>
      <c r="I2062" t="s">
        <v>5445</v>
      </c>
      <c r="L2062">
        <v>594</v>
      </c>
      <c r="M2062" t="s">
        <v>193</v>
      </c>
      <c r="N2062" t="s">
        <v>5446</v>
      </c>
      <c r="Q2062">
        <v>0</v>
      </c>
      <c r="R2062" t="s">
        <v>96</v>
      </c>
      <c r="S2062" t="s">
        <v>96</v>
      </c>
      <c r="T2062" t="str">
        <f>IF(Transcripts[[#This Row],[List?]]="Y", Transcripts[[#This Row],[RefSeq mRNA ID]]&amp;IF(Transcripts[[#This Row],[Preferred?]]="Y", " (Preferred)", ""), "")</f>
        <v/>
      </c>
      <c r="V2062" s="43" t="s">
        <v>18553</v>
      </c>
      <c r="W2062" s="43" t="e">
        <f t="array" ref="W2062">INDEX(Table6[#Data], MATCH(1, ISNUMBER(SEARCH(Transcripts[[#This Row],[RefSeq mRNA ID]], Table6['#name])), 0), 1)</f>
        <v>#N/A</v>
      </c>
      <c r="X2062" s="43"/>
      <c r="Y2062" s="43"/>
      <c r="Z2062" t="s">
        <v>6543</v>
      </c>
      <c r="AA2062" t="s">
        <v>6544</v>
      </c>
      <c r="AB2062">
        <v>1098</v>
      </c>
      <c r="AC2062" t="s">
        <v>6542</v>
      </c>
      <c r="AD2062" t="s">
        <v>27</v>
      </c>
      <c r="AE2062" t="s">
        <v>11284</v>
      </c>
    </row>
    <row r="2063" spans="8:31" hidden="1" x14ac:dyDescent="0.3">
      <c r="H2063" t="s">
        <v>5442</v>
      </c>
      <c r="I2063" t="s">
        <v>5471</v>
      </c>
      <c r="L2063">
        <v>234</v>
      </c>
      <c r="M2063" t="s">
        <v>210</v>
      </c>
      <c r="N2063" t="s">
        <v>5472</v>
      </c>
      <c r="Q2063">
        <v>0</v>
      </c>
      <c r="R2063" t="s">
        <v>96</v>
      </c>
      <c r="S2063" t="s">
        <v>96</v>
      </c>
      <c r="T2063" t="str">
        <f>IF(Transcripts[[#This Row],[List?]]="Y", Transcripts[[#This Row],[RefSeq mRNA ID]]&amp;IF(Transcripts[[#This Row],[Preferred?]]="Y", " (Preferred)", ""), "")</f>
        <v/>
      </c>
      <c r="V2063" s="43" t="s">
        <v>18553</v>
      </c>
      <c r="W2063" s="43" t="e">
        <f t="array" ref="W2063">INDEX(Table6[#Data], MATCH(1, ISNUMBER(SEARCH(Transcripts[[#This Row],[RefSeq mRNA ID]], Table6['#name])), 0), 1)</f>
        <v>#N/A</v>
      </c>
      <c r="X2063" s="43"/>
      <c r="Y2063" s="43"/>
      <c r="Z2063" t="s">
        <v>6553</v>
      </c>
      <c r="AA2063" t="s">
        <v>6554</v>
      </c>
      <c r="AB2063">
        <v>975</v>
      </c>
      <c r="AC2063" t="s">
        <v>6542</v>
      </c>
      <c r="AD2063" t="s">
        <v>27</v>
      </c>
      <c r="AE2063" t="s">
        <v>11285</v>
      </c>
    </row>
    <row r="2064" spans="8:31" hidden="1" x14ac:dyDescent="0.3">
      <c r="H2064" t="s">
        <v>126</v>
      </c>
      <c r="I2064" t="s">
        <v>5480</v>
      </c>
      <c r="J2064" t="s">
        <v>5481</v>
      </c>
      <c r="K2064" t="s">
        <v>19639</v>
      </c>
      <c r="L2064">
        <v>3307</v>
      </c>
      <c r="M2064" t="s">
        <v>27</v>
      </c>
      <c r="N2064" t="s">
        <v>5482</v>
      </c>
      <c r="O2064" t="s">
        <v>5483</v>
      </c>
      <c r="P2064" t="s">
        <v>5484</v>
      </c>
      <c r="Q2064">
        <v>2805</v>
      </c>
      <c r="R2064" t="s">
        <v>95</v>
      </c>
      <c r="S2064" t="s">
        <v>95</v>
      </c>
      <c r="T2064" t="str">
        <f>IF(Transcripts[[#This Row],[List?]]="Y", Transcripts[[#This Row],[RefSeq mRNA ID]]&amp;IF(Transcripts[[#This Row],[Preferred?]]="Y", " (Preferred)", ""), "")</f>
        <v>NM_000251.2 (Preferred)</v>
      </c>
      <c r="V2064" s="43" t="s">
        <v>18554</v>
      </c>
      <c r="W2064" s="43" t="e">
        <f t="array" ref="W2064">INDEX(Table6[#Data], MATCH(1, ISNUMBER(SEARCH(Transcripts[[#This Row],[RefSeq mRNA ID]], Table6['#name])), 0), 1)</f>
        <v>#N/A</v>
      </c>
      <c r="X2064" s="43"/>
      <c r="Y2064" s="43"/>
      <c r="Z2064" t="s">
        <v>6559</v>
      </c>
      <c r="AA2064" t="s">
        <v>6560</v>
      </c>
      <c r="AB2064">
        <v>939</v>
      </c>
      <c r="AC2064" t="s">
        <v>6542</v>
      </c>
      <c r="AD2064" t="s">
        <v>27</v>
      </c>
      <c r="AE2064" t="s">
        <v>11286</v>
      </c>
    </row>
    <row r="2065" spans="8:31" hidden="1" x14ac:dyDescent="0.3">
      <c r="H2065" t="s">
        <v>126</v>
      </c>
      <c r="I2065" t="s">
        <v>5477</v>
      </c>
      <c r="J2065" t="s">
        <v>5478</v>
      </c>
      <c r="L2065">
        <v>3628</v>
      </c>
      <c r="M2065" t="s">
        <v>27</v>
      </c>
      <c r="N2065" t="s">
        <v>5479</v>
      </c>
      <c r="Q2065">
        <v>2766</v>
      </c>
      <c r="R2065" t="s">
        <v>96</v>
      </c>
      <c r="S2065" t="s">
        <v>96</v>
      </c>
      <c r="T2065" t="str">
        <f>IF(Transcripts[[#This Row],[List?]]="Y", Transcripts[[#This Row],[RefSeq mRNA ID]]&amp;IF(Transcripts[[#This Row],[Preferred?]]="Y", " (Preferred)", ""), "")</f>
        <v/>
      </c>
      <c r="V2065" s="43" t="s">
        <v>18554</v>
      </c>
      <c r="W2065" s="43" t="e">
        <f t="array" ref="W2065">INDEX(Table6[#Data], MATCH(1, ISNUMBER(SEARCH(Transcripts[[#This Row],[RefSeq mRNA ID]], Table6['#name])), 0), 1)</f>
        <v>#N/A</v>
      </c>
      <c r="X2065" s="43"/>
      <c r="Y2065" s="43"/>
      <c r="Z2065" t="s">
        <v>6550</v>
      </c>
      <c r="AA2065" t="s">
        <v>6551</v>
      </c>
      <c r="AB2065">
        <v>1101</v>
      </c>
      <c r="AC2065" t="s">
        <v>6542</v>
      </c>
      <c r="AD2065" t="s">
        <v>27</v>
      </c>
      <c r="AE2065" t="s">
        <v>11287</v>
      </c>
    </row>
    <row r="2066" spans="8:31" hidden="1" x14ac:dyDescent="0.3">
      <c r="H2066" t="s">
        <v>126</v>
      </c>
      <c r="I2066" t="s">
        <v>5485</v>
      </c>
      <c r="J2066" t="s">
        <v>5486</v>
      </c>
      <c r="K2066" t="s">
        <v>19640</v>
      </c>
      <c r="L2066">
        <v>3018</v>
      </c>
      <c r="M2066" t="s">
        <v>27</v>
      </c>
      <c r="N2066" t="s">
        <v>5487</v>
      </c>
      <c r="O2066" t="s">
        <v>5483</v>
      </c>
      <c r="P2066" t="s">
        <v>5488</v>
      </c>
      <c r="Q2066">
        <v>2607</v>
      </c>
      <c r="R2066" t="s">
        <v>96</v>
      </c>
      <c r="S2066" t="s">
        <v>95</v>
      </c>
      <c r="T2066" t="str">
        <f>IF(Transcripts[[#This Row],[List?]]="Y", Transcripts[[#This Row],[RefSeq mRNA ID]]&amp;IF(Transcripts[[#This Row],[Preferred?]]="Y", " (Preferred)", ""), "")</f>
        <v>NM_001258281.1</v>
      </c>
      <c r="V2066" s="43" t="s">
        <v>18554</v>
      </c>
      <c r="W2066" s="43" t="e">
        <f t="array" ref="W2066">INDEX(Table6[#Data], MATCH(1, ISNUMBER(SEARCH(Transcripts[[#This Row],[RefSeq mRNA ID]], Table6['#name])), 0), 1)</f>
        <v>#N/A</v>
      </c>
      <c r="X2066" s="43"/>
      <c r="Y2066" s="43"/>
      <c r="Z2066" t="s">
        <v>6556</v>
      </c>
      <c r="AA2066" t="s">
        <v>6557</v>
      </c>
      <c r="AB2066">
        <v>996</v>
      </c>
      <c r="AC2066" t="s">
        <v>6542</v>
      </c>
      <c r="AD2066" t="s">
        <v>27</v>
      </c>
      <c r="AE2066" t="s">
        <v>11288</v>
      </c>
    </row>
    <row r="2067" spans="8:31" hidden="1" x14ac:dyDescent="0.3">
      <c r="H2067" t="s">
        <v>126</v>
      </c>
      <c r="I2067" t="s">
        <v>5489</v>
      </c>
      <c r="J2067" t="s">
        <v>5490</v>
      </c>
      <c r="L2067">
        <v>560</v>
      </c>
      <c r="M2067" t="s">
        <v>27</v>
      </c>
      <c r="N2067" t="s">
        <v>5491</v>
      </c>
      <c r="Q2067">
        <v>421</v>
      </c>
      <c r="R2067" t="s">
        <v>96</v>
      </c>
      <c r="S2067" t="s">
        <v>96</v>
      </c>
      <c r="T2067" t="str">
        <f>IF(Transcripts[[#This Row],[List?]]="Y", Transcripts[[#This Row],[RefSeq mRNA ID]]&amp;IF(Transcripts[[#This Row],[Preferred?]]="Y", " (Preferred)", ""), "")</f>
        <v/>
      </c>
      <c r="V2067" s="43" t="s">
        <v>18554</v>
      </c>
      <c r="W2067" s="43" t="e">
        <f t="array" ref="W2067">INDEX(Table6[#Data], MATCH(1, ISNUMBER(SEARCH(Transcripts[[#This Row],[RefSeq mRNA ID]], Table6['#name])), 0), 1)</f>
        <v>#N/A</v>
      </c>
      <c r="X2067" s="43"/>
      <c r="Y2067" s="43"/>
      <c r="Z2067" t="s">
        <v>9836</v>
      </c>
      <c r="AA2067" t="s">
        <v>9837</v>
      </c>
      <c r="AB2067">
        <v>702</v>
      </c>
      <c r="AC2067" t="s">
        <v>9835</v>
      </c>
      <c r="AD2067" t="s">
        <v>27</v>
      </c>
      <c r="AE2067" t="s">
        <v>11289</v>
      </c>
    </row>
    <row r="2068" spans="8:31" hidden="1" x14ac:dyDescent="0.3">
      <c r="H2068" t="s">
        <v>126</v>
      </c>
      <c r="I2068" t="s">
        <v>5473</v>
      </c>
      <c r="L2068">
        <v>416</v>
      </c>
      <c r="M2068" t="s">
        <v>193</v>
      </c>
      <c r="N2068" t="s">
        <v>5474</v>
      </c>
      <c r="P2068" t="s">
        <v>98</v>
      </c>
      <c r="Q2068">
        <v>0</v>
      </c>
      <c r="R2068" t="s">
        <v>96</v>
      </c>
      <c r="S2068" t="s">
        <v>96</v>
      </c>
      <c r="T2068" t="str">
        <f>IF(Transcripts[[#This Row],[List?]]="Y", Transcripts[[#This Row],[RefSeq mRNA ID]]&amp;IF(Transcripts[[#This Row],[Preferred?]]="Y", " (Preferred)", ""), "")</f>
        <v/>
      </c>
      <c r="V2068" s="43" t="s">
        <v>18554</v>
      </c>
      <c r="W2068" s="43" t="e">
        <f t="array" ref="W2068">INDEX(Table6[#Data], MATCH(1, ISNUMBER(SEARCH(Transcripts[[#This Row],[RefSeq mRNA ID]], Table6['#name])), 0), 1)</f>
        <v>#N/A</v>
      </c>
      <c r="X2068" s="43"/>
      <c r="Y2068" s="43"/>
      <c r="Z2068" t="s">
        <v>9840</v>
      </c>
      <c r="AA2068" t="s">
        <v>9841</v>
      </c>
      <c r="AB2068">
        <v>513</v>
      </c>
      <c r="AC2068" t="s">
        <v>9835</v>
      </c>
      <c r="AD2068" t="s">
        <v>27</v>
      </c>
      <c r="AE2068" t="s">
        <v>11290</v>
      </c>
    </row>
    <row r="2069" spans="8:31" hidden="1" x14ac:dyDescent="0.3">
      <c r="H2069" t="s">
        <v>126</v>
      </c>
      <c r="I2069" t="s">
        <v>5475</v>
      </c>
      <c r="L2069">
        <v>313</v>
      </c>
      <c r="M2069" t="s">
        <v>193</v>
      </c>
      <c r="N2069" t="s">
        <v>5476</v>
      </c>
      <c r="P2069" t="s">
        <v>98</v>
      </c>
      <c r="Q2069">
        <v>0</v>
      </c>
      <c r="R2069" t="s">
        <v>96</v>
      </c>
      <c r="S2069" t="s">
        <v>96</v>
      </c>
      <c r="T2069" t="str">
        <f>IF(Transcripts[[#This Row],[List?]]="Y", Transcripts[[#This Row],[RefSeq mRNA ID]]&amp;IF(Transcripts[[#This Row],[Preferred?]]="Y", " (Preferred)", ""), "")</f>
        <v/>
      </c>
      <c r="V2069" s="43" t="s">
        <v>18554</v>
      </c>
      <c r="W2069" s="43" t="e">
        <f t="array" ref="W2069">INDEX(Table6[#Data], MATCH(1, ISNUMBER(SEARCH(Transcripts[[#This Row],[RefSeq mRNA ID]], Table6['#name])), 0), 1)</f>
        <v>#N/A</v>
      </c>
      <c r="X2069" s="43"/>
      <c r="Y2069" s="43"/>
      <c r="Z2069" t="s">
        <v>9844</v>
      </c>
      <c r="AA2069" t="s">
        <v>9845</v>
      </c>
      <c r="AB2069">
        <v>702</v>
      </c>
      <c r="AC2069" t="s">
        <v>9835</v>
      </c>
      <c r="AD2069" t="s">
        <v>27</v>
      </c>
      <c r="AE2069" t="s">
        <v>11291</v>
      </c>
    </row>
    <row r="2070" spans="8:31" hidden="1" x14ac:dyDescent="0.3">
      <c r="H2070" t="s">
        <v>159</v>
      </c>
      <c r="I2070" t="s">
        <v>5504</v>
      </c>
      <c r="J2070" t="s">
        <v>5505</v>
      </c>
      <c r="K2070" t="s">
        <v>18840</v>
      </c>
      <c r="L2070">
        <v>7476</v>
      </c>
      <c r="M2070" t="s">
        <v>27</v>
      </c>
      <c r="N2070" t="s">
        <v>5506</v>
      </c>
      <c r="O2070" t="s">
        <v>5507</v>
      </c>
      <c r="P2070" t="s">
        <v>5508</v>
      </c>
      <c r="Q2070">
        <v>4083</v>
      </c>
      <c r="R2070" t="s">
        <v>95</v>
      </c>
      <c r="S2070" t="s">
        <v>95</v>
      </c>
      <c r="T2070" t="str">
        <f>IF(Transcripts[[#This Row],[List?]]="Y", Transcripts[[#This Row],[RefSeq mRNA ID]]&amp;IF(Transcripts[[#This Row],[Preferred?]]="Y", " (Preferred)", ""), "")</f>
        <v>NM_000179.2 (Preferred)</v>
      </c>
      <c r="V2070" s="43" t="s">
        <v>18555</v>
      </c>
      <c r="W2070" s="43" t="e">
        <f t="array" ref="W2070">INDEX(Table6[#Data], MATCH(1, ISNUMBER(SEARCH(Transcripts[[#This Row],[RefSeq mRNA ID]], Table6['#name])), 0), 1)</f>
        <v>#N/A</v>
      </c>
      <c r="X2070" s="43"/>
      <c r="Y2070" s="43"/>
      <c r="Z2070" t="s">
        <v>9847</v>
      </c>
      <c r="AA2070" t="s">
        <v>9848</v>
      </c>
      <c r="AB2070">
        <v>616</v>
      </c>
      <c r="AC2070" t="s">
        <v>9835</v>
      </c>
      <c r="AD2070" t="s">
        <v>27</v>
      </c>
      <c r="AE2070" t="s">
        <v>11292</v>
      </c>
    </row>
    <row r="2071" spans="8:31" hidden="1" x14ac:dyDescent="0.3">
      <c r="H2071" t="s">
        <v>159</v>
      </c>
      <c r="I2071" t="s">
        <v>5513</v>
      </c>
      <c r="J2071" t="s">
        <v>5514</v>
      </c>
      <c r="K2071" t="s">
        <v>18841</v>
      </c>
      <c r="L2071">
        <v>3829</v>
      </c>
      <c r="M2071" t="s">
        <v>27</v>
      </c>
      <c r="N2071" t="s">
        <v>5515</v>
      </c>
      <c r="P2071" t="s">
        <v>5516</v>
      </c>
      <c r="Q2071">
        <v>3693</v>
      </c>
      <c r="R2071" t="s">
        <v>96</v>
      </c>
      <c r="S2071" t="s">
        <v>95</v>
      </c>
      <c r="T2071" t="str">
        <f>IF(Transcripts[[#This Row],[List?]]="Y", Transcripts[[#This Row],[RefSeq mRNA ID]]&amp;IF(Transcripts[[#This Row],[Preferred?]]="Y", " (Preferred)", ""), "")</f>
        <v>NM_001281492.1</v>
      </c>
      <c r="V2071" s="43" t="s">
        <v>18555</v>
      </c>
      <c r="W2071" s="43" t="e">
        <f t="array" ref="W2071">INDEX(Table6[#Data], MATCH(1, ISNUMBER(SEARCH(Transcripts[[#This Row],[RefSeq mRNA ID]], Table6['#name])), 0), 1)</f>
        <v>#N/A</v>
      </c>
      <c r="X2071" s="43"/>
      <c r="Y2071" s="43"/>
      <c r="Z2071" t="s">
        <v>9850</v>
      </c>
      <c r="AA2071" t="s">
        <v>9851</v>
      </c>
      <c r="AB2071">
        <v>564</v>
      </c>
      <c r="AC2071" t="s">
        <v>9835</v>
      </c>
      <c r="AD2071" t="s">
        <v>27</v>
      </c>
      <c r="AE2071" t="s">
        <v>11293</v>
      </c>
    </row>
    <row r="2072" spans="8:31" hidden="1" x14ac:dyDescent="0.3">
      <c r="H2072" t="s">
        <v>159</v>
      </c>
      <c r="I2072" t="s">
        <v>20448</v>
      </c>
      <c r="J2072" t="s">
        <v>20449</v>
      </c>
      <c r="K2072" t="s">
        <v>18842</v>
      </c>
      <c r="L2072">
        <v>3829</v>
      </c>
      <c r="M2072" t="s">
        <v>27</v>
      </c>
      <c r="N2072" t="s">
        <v>5515</v>
      </c>
      <c r="P2072" t="s">
        <v>5516</v>
      </c>
      <c r="Q2072">
        <v>3693</v>
      </c>
      <c r="R2072" t="s">
        <v>96</v>
      </c>
      <c r="S2072" t="s">
        <v>95</v>
      </c>
      <c r="T2072" t="str">
        <f>IF(Transcripts[[#This Row],[List?]]="Y", Transcripts[[#This Row],[RefSeq mRNA ID]]&amp;IF(Transcripts[[#This Row],[Preferred?]]="Y", " (Preferred)", ""), "")</f>
        <v>NM_001281493.1</v>
      </c>
      <c r="V2072" s="43" t="s">
        <v>18555</v>
      </c>
      <c r="W2072" s="43" t="e">
        <f t="array" ref="W2072">INDEX(Table6[#Data], MATCH(1, ISNUMBER(SEARCH(Transcripts[[#This Row],[RefSeq mRNA ID]], Table6['#name])), 0), 1)</f>
        <v>#N/A</v>
      </c>
      <c r="X2072" s="43"/>
      <c r="Y2072" s="43"/>
      <c r="Z2072" t="s">
        <v>9853</v>
      </c>
      <c r="AA2072" t="s">
        <v>9854</v>
      </c>
      <c r="AB2072">
        <v>564</v>
      </c>
      <c r="AC2072" t="s">
        <v>9835</v>
      </c>
      <c r="AD2072" t="s">
        <v>27</v>
      </c>
      <c r="AE2072" t="s">
        <v>11294</v>
      </c>
    </row>
    <row r="2073" spans="8:31" hidden="1" x14ac:dyDescent="0.3">
      <c r="H2073" t="s">
        <v>159</v>
      </c>
      <c r="I2073" t="s">
        <v>5509</v>
      </c>
      <c r="J2073" t="s">
        <v>5510</v>
      </c>
      <c r="K2073" t="s">
        <v>18843</v>
      </c>
      <c r="L2073">
        <v>4055</v>
      </c>
      <c r="M2073" t="s">
        <v>27</v>
      </c>
      <c r="N2073" t="s">
        <v>5511</v>
      </c>
      <c r="P2073" t="s">
        <v>5512</v>
      </c>
      <c r="Q2073">
        <v>3177</v>
      </c>
      <c r="R2073" t="s">
        <v>96</v>
      </c>
      <c r="S2073" t="s">
        <v>95</v>
      </c>
      <c r="T2073" t="str">
        <f>IF(Transcripts[[#This Row],[List?]]="Y", Transcripts[[#This Row],[RefSeq mRNA ID]]&amp;IF(Transcripts[[#This Row],[Preferred?]]="Y", " (Preferred)", ""), "")</f>
        <v>NM_001281494.1</v>
      </c>
      <c r="V2073" s="43" t="s">
        <v>18555</v>
      </c>
      <c r="W2073" s="43" t="e">
        <f t="array" ref="W2073">INDEX(Table6[#Data], MATCH(1, ISNUMBER(SEARCH(Transcripts[[#This Row],[RefSeq mRNA ID]], Table6['#name])), 0), 1)</f>
        <v>#N/A</v>
      </c>
      <c r="X2073" s="43"/>
      <c r="Y2073" s="43"/>
      <c r="Z2073" t="s">
        <v>9856</v>
      </c>
      <c r="AA2073" t="s">
        <v>9857</v>
      </c>
      <c r="AB2073">
        <v>564</v>
      </c>
      <c r="AC2073" t="s">
        <v>9835</v>
      </c>
      <c r="AD2073" t="s">
        <v>27</v>
      </c>
      <c r="AE2073" t="s">
        <v>11295</v>
      </c>
    </row>
    <row r="2074" spans="8:31" hidden="1" x14ac:dyDescent="0.3">
      <c r="H2074" t="s">
        <v>159</v>
      </c>
      <c r="I2074" t="s">
        <v>5492</v>
      </c>
      <c r="J2074" t="s">
        <v>5493</v>
      </c>
      <c r="L2074">
        <v>4158</v>
      </c>
      <c r="M2074" t="s">
        <v>187</v>
      </c>
      <c r="N2074" t="s">
        <v>5494</v>
      </c>
      <c r="P2074" t="s">
        <v>98</v>
      </c>
      <c r="Q2074">
        <v>483</v>
      </c>
      <c r="R2074" t="s">
        <v>96</v>
      </c>
      <c r="S2074" t="s">
        <v>96</v>
      </c>
      <c r="T2074" t="str">
        <f>IF(Transcripts[[#This Row],[List?]]="Y", Transcripts[[#This Row],[RefSeq mRNA ID]]&amp;IF(Transcripts[[#This Row],[Preferred?]]="Y", " (Preferred)", ""), "")</f>
        <v/>
      </c>
      <c r="V2074" s="43" t="s">
        <v>18555</v>
      </c>
      <c r="W2074" s="43" t="e">
        <f t="array" ref="W2074">INDEX(Table6[#Data], MATCH(1, ISNUMBER(SEARCH(Transcripts[[#This Row],[RefSeq mRNA ID]], Table6['#name])), 0), 1)</f>
        <v>#N/A</v>
      </c>
      <c r="X2074" s="43"/>
      <c r="Y2074" s="43"/>
      <c r="Z2074" t="s">
        <v>9859</v>
      </c>
      <c r="AA2074" t="s">
        <v>9860</v>
      </c>
      <c r="AB2074">
        <v>543</v>
      </c>
      <c r="AC2074" t="s">
        <v>9835</v>
      </c>
      <c r="AD2074" t="s">
        <v>27</v>
      </c>
      <c r="AE2074" t="s">
        <v>11296</v>
      </c>
    </row>
    <row r="2075" spans="8:31" hidden="1" x14ac:dyDescent="0.3">
      <c r="H2075" t="s">
        <v>159</v>
      </c>
      <c r="I2075" t="s">
        <v>5523</v>
      </c>
      <c r="J2075" t="s">
        <v>5524</v>
      </c>
      <c r="L2075">
        <v>548</v>
      </c>
      <c r="M2075" t="s">
        <v>27</v>
      </c>
      <c r="N2075" t="s">
        <v>5525</v>
      </c>
      <c r="Q2075">
        <v>453</v>
      </c>
      <c r="R2075" t="s">
        <v>96</v>
      </c>
      <c r="S2075" t="s">
        <v>96</v>
      </c>
      <c r="T2075" t="str">
        <f>IF(Transcripts[[#This Row],[List?]]="Y", Transcripts[[#This Row],[RefSeq mRNA ID]]&amp;IF(Transcripts[[#This Row],[Preferred?]]="Y", " (Preferred)", ""), "")</f>
        <v/>
      </c>
      <c r="V2075" s="43" t="s">
        <v>18555</v>
      </c>
      <c r="W2075" s="43" t="e">
        <f t="array" ref="W2075">INDEX(Table6[#Data], MATCH(1, ISNUMBER(SEARCH(Transcripts[[#This Row],[RefSeq mRNA ID]], Table6['#name])), 0), 1)</f>
        <v>#N/A</v>
      </c>
      <c r="X2075" s="43"/>
      <c r="Y2075" s="43"/>
      <c r="Z2075" t="s">
        <v>9862</v>
      </c>
      <c r="AA2075" t="s">
        <v>9863</v>
      </c>
      <c r="AB2075">
        <v>146</v>
      </c>
      <c r="AC2075" t="s">
        <v>9835</v>
      </c>
      <c r="AD2075" t="s">
        <v>27</v>
      </c>
      <c r="AE2075" t="s">
        <v>11297</v>
      </c>
    </row>
    <row r="2076" spans="8:31" hidden="1" x14ac:dyDescent="0.3">
      <c r="H2076" t="s">
        <v>159</v>
      </c>
      <c r="I2076" t="s">
        <v>5520</v>
      </c>
      <c r="J2076" t="s">
        <v>5521</v>
      </c>
      <c r="L2076">
        <v>578</v>
      </c>
      <c r="M2076" t="s">
        <v>27</v>
      </c>
      <c r="N2076" t="s">
        <v>5522</v>
      </c>
      <c r="Q2076">
        <v>347</v>
      </c>
      <c r="R2076" t="s">
        <v>96</v>
      </c>
      <c r="S2076" t="s">
        <v>96</v>
      </c>
      <c r="T2076" t="str">
        <f>IF(Transcripts[[#This Row],[List?]]="Y", Transcripts[[#This Row],[RefSeq mRNA ID]]&amp;IF(Transcripts[[#This Row],[Preferred?]]="Y", " (Preferred)", ""), "")</f>
        <v/>
      </c>
      <c r="V2076" s="43" t="s">
        <v>18555</v>
      </c>
      <c r="W2076" s="43" t="e">
        <f t="array" ref="W2076">INDEX(Table6[#Data], MATCH(1, ISNUMBER(SEARCH(Transcripts[[#This Row],[RefSeq mRNA ID]], Table6['#name])), 0), 1)</f>
        <v>#N/A</v>
      </c>
      <c r="X2076" s="43"/>
      <c r="Y2076" s="43"/>
      <c r="Z2076" t="s">
        <v>9865</v>
      </c>
      <c r="AA2076" t="s">
        <v>9866</v>
      </c>
      <c r="AB2076">
        <v>702</v>
      </c>
      <c r="AC2076" t="s">
        <v>9835</v>
      </c>
      <c r="AD2076" t="s">
        <v>27</v>
      </c>
      <c r="AE2076" t="s">
        <v>11298</v>
      </c>
    </row>
    <row r="2077" spans="8:31" hidden="1" x14ac:dyDescent="0.3">
      <c r="H2077" t="s">
        <v>159</v>
      </c>
      <c r="I2077" t="s">
        <v>5495</v>
      </c>
      <c r="J2077" t="s">
        <v>5496</v>
      </c>
      <c r="L2077">
        <v>846</v>
      </c>
      <c r="M2077" t="s">
        <v>187</v>
      </c>
      <c r="N2077" t="s">
        <v>5497</v>
      </c>
      <c r="P2077" t="s">
        <v>98</v>
      </c>
      <c r="Q2077">
        <v>315</v>
      </c>
      <c r="R2077" t="s">
        <v>96</v>
      </c>
      <c r="S2077" t="s">
        <v>96</v>
      </c>
      <c r="T2077" t="str">
        <f>IF(Transcripts[[#This Row],[List?]]="Y", Transcripts[[#This Row],[RefSeq mRNA ID]]&amp;IF(Transcripts[[#This Row],[Preferred?]]="Y", " (Preferred)", ""), "")</f>
        <v/>
      </c>
      <c r="V2077" s="43" t="s">
        <v>18555</v>
      </c>
      <c r="W2077" s="43" t="e">
        <f t="array" ref="W2077">INDEX(Table6[#Data], MATCH(1, ISNUMBER(SEARCH(Transcripts[[#This Row],[RefSeq mRNA ID]], Table6['#name])), 0), 1)</f>
        <v>#N/A</v>
      </c>
      <c r="X2077" s="43"/>
      <c r="Y2077" s="43"/>
      <c r="Z2077" t="s">
        <v>2546</v>
      </c>
      <c r="AA2077" t="s">
        <v>2547</v>
      </c>
      <c r="AB2077">
        <v>1281</v>
      </c>
      <c r="AC2077" t="s">
        <v>2543</v>
      </c>
      <c r="AD2077" t="s">
        <v>27</v>
      </c>
      <c r="AE2077" t="s">
        <v>11299</v>
      </c>
    </row>
    <row r="2078" spans="8:31" hidden="1" x14ac:dyDescent="0.3">
      <c r="H2078" t="s">
        <v>159</v>
      </c>
      <c r="I2078" t="s">
        <v>5526</v>
      </c>
      <c r="J2078" t="s">
        <v>5527</v>
      </c>
      <c r="L2078">
        <v>491</v>
      </c>
      <c r="M2078" t="s">
        <v>27</v>
      </c>
      <c r="N2078" t="s">
        <v>5528</v>
      </c>
      <c r="Q2078">
        <v>303</v>
      </c>
      <c r="R2078" t="s">
        <v>96</v>
      </c>
      <c r="S2078" t="s">
        <v>96</v>
      </c>
      <c r="T2078" t="str">
        <f>IF(Transcripts[[#This Row],[List?]]="Y", Transcripts[[#This Row],[RefSeq mRNA ID]]&amp;IF(Transcripts[[#This Row],[Preferred?]]="Y", " (Preferred)", ""), "")</f>
        <v/>
      </c>
      <c r="V2078" s="43" t="s">
        <v>18555</v>
      </c>
      <c r="W2078" s="43" t="e">
        <f t="array" ref="W2078">INDEX(Table6[#Data], MATCH(1, ISNUMBER(SEARCH(Transcripts[[#This Row],[RefSeq mRNA ID]], Table6['#name])), 0), 1)</f>
        <v>#N/A</v>
      </c>
      <c r="X2078" s="43"/>
      <c r="Y2078" s="43"/>
      <c r="Z2078" t="s">
        <v>2544</v>
      </c>
      <c r="AC2078" t="s">
        <v>2543</v>
      </c>
      <c r="AD2078" t="s">
        <v>27</v>
      </c>
      <c r="AE2078" t="s">
        <v>2544</v>
      </c>
    </row>
    <row r="2079" spans="8:31" hidden="1" x14ac:dyDescent="0.3">
      <c r="H2079" t="s">
        <v>159</v>
      </c>
      <c r="I2079" t="s">
        <v>5517</v>
      </c>
      <c r="J2079" t="s">
        <v>5518</v>
      </c>
      <c r="L2079">
        <v>833</v>
      </c>
      <c r="M2079" t="s">
        <v>27</v>
      </c>
      <c r="N2079" t="s">
        <v>5519</v>
      </c>
      <c r="Q2079">
        <v>153</v>
      </c>
      <c r="R2079" t="s">
        <v>96</v>
      </c>
      <c r="S2079" t="s">
        <v>96</v>
      </c>
      <c r="T2079" t="str">
        <f>IF(Transcripts[[#This Row],[List?]]="Y", Transcripts[[#This Row],[RefSeq mRNA ID]]&amp;IF(Transcripts[[#This Row],[Preferred?]]="Y", " (Preferred)", ""), "")</f>
        <v/>
      </c>
      <c r="V2079" s="43" t="s">
        <v>18555</v>
      </c>
      <c r="W2079" s="43" t="e">
        <f t="array" ref="W2079">INDEX(Table6[#Data], MATCH(1, ISNUMBER(SEARCH(Transcripts[[#This Row],[RefSeq mRNA ID]], Table6['#name])), 0), 1)</f>
        <v>#N/A</v>
      </c>
      <c r="X2079" s="43"/>
      <c r="Y2079" s="43"/>
      <c r="Z2079" t="s">
        <v>9358</v>
      </c>
      <c r="AA2079" t="s">
        <v>9359</v>
      </c>
      <c r="AB2079">
        <v>909</v>
      </c>
      <c r="AC2079" t="s">
        <v>9346</v>
      </c>
      <c r="AD2079" t="s">
        <v>27</v>
      </c>
      <c r="AE2079" t="s">
        <v>11300</v>
      </c>
    </row>
    <row r="2080" spans="8:31" hidden="1" x14ac:dyDescent="0.3">
      <c r="H2080" t="s">
        <v>159</v>
      </c>
      <c r="I2080" t="s">
        <v>5498</v>
      </c>
      <c r="L2080">
        <v>2216</v>
      </c>
      <c r="M2080" t="s">
        <v>193</v>
      </c>
      <c r="N2080" t="s">
        <v>5499</v>
      </c>
      <c r="P2080" t="s">
        <v>98</v>
      </c>
      <c r="Q2080">
        <v>0</v>
      </c>
      <c r="R2080" t="s">
        <v>96</v>
      </c>
      <c r="S2080" t="s">
        <v>96</v>
      </c>
      <c r="T2080" t="str">
        <f>IF(Transcripts[[#This Row],[List?]]="Y", Transcripts[[#This Row],[RefSeq mRNA ID]]&amp;IF(Transcripts[[#This Row],[Preferred?]]="Y", " (Preferred)", ""), "")</f>
        <v/>
      </c>
      <c r="V2080" s="43" t="s">
        <v>18555</v>
      </c>
      <c r="W2080" s="43" t="e">
        <f t="array" ref="W2080">INDEX(Table6[#Data], MATCH(1, ISNUMBER(SEARCH(Transcripts[[#This Row],[RefSeq mRNA ID]], Table6['#name])), 0), 1)</f>
        <v>#N/A</v>
      </c>
      <c r="X2080" s="43"/>
      <c r="Y2080" s="43"/>
      <c r="Z2080" t="s">
        <v>9347</v>
      </c>
      <c r="AA2080" t="s">
        <v>9348</v>
      </c>
      <c r="AB2080">
        <v>954</v>
      </c>
      <c r="AC2080" t="s">
        <v>9346</v>
      </c>
      <c r="AD2080" t="s">
        <v>27</v>
      </c>
      <c r="AE2080" t="s">
        <v>11301</v>
      </c>
    </row>
    <row r="2081" spans="8:31" hidden="1" x14ac:dyDescent="0.3">
      <c r="H2081" t="s">
        <v>159</v>
      </c>
      <c r="I2081" t="s">
        <v>5500</v>
      </c>
      <c r="L2081">
        <v>813</v>
      </c>
      <c r="M2081" t="s">
        <v>193</v>
      </c>
      <c r="N2081" t="s">
        <v>5501</v>
      </c>
      <c r="P2081" t="s">
        <v>98</v>
      </c>
      <c r="Q2081">
        <v>0</v>
      </c>
      <c r="R2081" t="s">
        <v>96</v>
      </c>
      <c r="S2081" t="s">
        <v>96</v>
      </c>
      <c r="T2081" t="str">
        <f>IF(Transcripts[[#This Row],[List?]]="Y", Transcripts[[#This Row],[RefSeq mRNA ID]]&amp;IF(Transcripts[[#This Row],[Preferred?]]="Y", " (Preferred)", ""), "")</f>
        <v/>
      </c>
      <c r="V2081" s="43" t="s">
        <v>18555</v>
      </c>
      <c r="W2081" s="43" t="e">
        <f t="array" ref="W2081">INDEX(Table6[#Data], MATCH(1, ISNUMBER(SEARCH(Transcripts[[#This Row],[RefSeq mRNA ID]], Table6['#name])), 0), 1)</f>
        <v>#N/A</v>
      </c>
      <c r="X2081" s="43"/>
      <c r="Y2081" s="43"/>
      <c r="Z2081" t="s">
        <v>9350</v>
      </c>
      <c r="AA2081" t="s">
        <v>9351</v>
      </c>
      <c r="AB2081">
        <v>1554</v>
      </c>
      <c r="AC2081" t="s">
        <v>9346</v>
      </c>
      <c r="AD2081" t="s">
        <v>27</v>
      </c>
      <c r="AE2081" t="s">
        <v>11302</v>
      </c>
    </row>
    <row r="2082" spans="8:31" hidden="1" x14ac:dyDescent="0.3">
      <c r="H2082" t="s">
        <v>159</v>
      </c>
      <c r="I2082" t="s">
        <v>5502</v>
      </c>
      <c r="L2082">
        <v>725</v>
      </c>
      <c r="M2082" t="s">
        <v>193</v>
      </c>
      <c r="N2082" t="s">
        <v>5503</v>
      </c>
      <c r="P2082" t="s">
        <v>98</v>
      </c>
      <c r="Q2082">
        <v>0</v>
      </c>
      <c r="R2082" t="s">
        <v>96</v>
      </c>
      <c r="S2082" t="s">
        <v>96</v>
      </c>
      <c r="T2082" t="str">
        <f>IF(Transcripts[[#This Row],[List?]]="Y", Transcripts[[#This Row],[RefSeq mRNA ID]]&amp;IF(Transcripts[[#This Row],[Preferred?]]="Y", " (Preferred)", ""), "")</f>
        <v/>
      </c>
      <c r="V2082" s="43" t="s">
        <v>18555</v>
      </c>
      <c r="W2082" s="43" t="e">
        <f t="array" ref="W2082">INDEX(Table6[#Data], MATCH(1, ISNUMBER(SEARCH(Transcripts[[#This Row],[RefSeq mRNA ID]], Table6['#name])), 0), 1)</f>
        <v>#N/A</v>
      </c>
      <c r="X2082" s="43"/>
      <c r="Y2082" s="43"/>
      <c r="Z2082" t="s">
        <v>9362</v>
      </c>
      <c r="AA2082" t="s">
        <v>9363</v>
      </c>
      <c r="AB2082">
        <v>867</v>
      </c>
      <c r="AC2082" t="s">
        <v>9346</v>
      </c>
      <c r="AD2082" t="s">
        <v>27</v>
      </c>
      <c r="AE2082" t="s">
        <v>11303</v>
      </c>
    </row>
    <row r="2083" spans="8:31" hidden="1" x14ac:dyDescent="0.3">
      <c r="H2083" t="s">
        <v>5529</v>
      </c>
      <c r="I2083" t="s">
        <v>5538</v>
      </c>
      <c r="J2083" t="s">
        <v>5539</v>
      </c>
      <c r="K2083" t="s">
        <v>19641</v>
      </c>
      <c r="L2083">
        <v>8677</v>
      </c>
      <c r="M2083" t="s">
        <v>27</v>
      </c>
      <c r="N2083" t="s">
        <v>5540</v>
      </c>
      <c r="P2083" t="s">
        <v>5541</v>
      </c>
      <c r="Q2083">
        <v>7650</v>
      </c>
      <c r="R2083" t="s">
        <v>95</v>
      </c>
      <c r="S2083" t="s">
        <v>95</v>
      </c>
      <c r="T2083" t="str">
        <f>IF(Transcripts[[#This Row],[List?]]="Y", Transcripts[[#This Row],[RefSeq mRNA ID]]&amp;IF(Transcripts[[#This Row],[Preferred?]]="Y", " (Preferred)", ""), "")</f>
        <v>NM_004958.3 (Preferred)</v>
      </c>
      <c r="V2083" s="43" t="s">
        <v>18556</v>
      </c>
      <c r="W2083" s="43" t="e">
        <f t="array" ref="W2083">INDEX(Table6[#Data], MATCH(1, ISNUMBER(SEARCH(Transcripts[[#This Row],[RefSeq mRNA ID]], Table6['#name])), 0), 1)</f>
        <v>#N/A</v>
      </c>
      <c r="X2083" s="43"/>
      <c r="Y2083" s="43"/>
      <c r="Z2083" t="s">
        <v>9354</v>
      </c>
      <c r="AA2083" t="s">
        <v>9355</v>
      </c>
      <c r="AB2083">
        <v>1494</v>
      </c>
      <c r="AC2083" t="s">
        <v>9346</v>
      </c>
      <c r="AD2083" t="s">
        <v>27</v>
      </c>
      <c r="AE2083" t="s">
        <v>11304</v>
      </c>
    </row>
    <row r="2084" spans="8:31" hidden="1" x14ac:dyDescent="0.3">
      <c r="H2084" t="s">
        <v>5529</v>
      </c>
      <c r="I2084" t="s">
        <v>5542</v>
      </c>
      <c r="J2084" t="s">
        <v>5543</v>
      </c>
      <c r="L2084">
        <v>4017</v>
      </c>
      <c r="M2084" t="s">
        <v>27</v>
      </c>
      <c r="N2084" t="s">
        <v>5544</v>
      </c>
      <c r="Q2084">
        <v>2265</v>
      </c>
      <c r="R2084" t="s">
        <v>96</v>
      </c>
      <c r="S2084" t="s">
        <v>96</v>
      </c>
      <c r="T2084" t="str">
        <f>IF(Transcripts[[#This Row],[List?]]="Y", Transcripts[[#This Row],[RefSeq mRNA ID]]&amp;IF(Transcripts[[#This Row],[Preferred?]]="Y", " (Preferred)", ""), "")</f>
        <v/>
      </c>
      <c r="V2084" s="43" t="s">
        <v>18556</v>
      </c>
      <c r="W2084" s="43" t="e">
        <f t="array" ref="W2084">INDEX(Table6[#Data], MATCH(1, ISNUMBER(SEARCH(Transcripts[[#This Row],[RefSeq mRNA ID]], Table6['#name])), 0), 1)</f>
        <v>#N/A</v>
      </c>
      <c r="X2084" s="43"/>
      <c r="Y2084" s="43"/>
      <c r="Z2084" t="s">
        <v>9366</v>
      </c>
      <c r="AA2084" t="s">
        <v>9367</v>
      </c>
      <c r="AB2084">
        <v>1545</v>
      </c>
      <c r="AC2084" t="s">
        <v>9346</v>
      </c>
      <c r="AD2084" t="s">
        <v>27</v>
      </c>
      <c r="AE2084" t="s">
        <v>11305</v>
      </c>
    </row>
    <row r="2085" spans="8:31" hidden="1" x14ac:dyDescent="0.3">
      <c r="H2085" t="s">
        <v>5529</v>
      </c>
      <c r="I2085" t="s">
        <v>5545</v>
      </c>
      <c r="J2085" t="s">
        <v>5546</v>
      </c>
      <c r="L2085">
        <v>694</v>
      </c>
      <c r="M2085" t="s">
        <v>27</v>
      </c>
      <c r="N2085" t="s">
        <v>5547</v>
      </c>
      <c r="Q2085">
        <v>483</v>
      </c>
      <c r="R2085" t="s">
        <v>96</v>
      </c>
      <c r="S2085" t="s">
        <v>96</v>
      </c>
      <c r="T2085" t="str">
        <f>IF(Transcripts[[#This Row],[List?]]="Y", Transcripts[[#This Row],[RefSeq mRNA ID]]&amp;IF(Transcripts[[#This Row],[Preferred?]]="Y", " (Preferred)", ""), "")</f>
        <v/>
      </c>
      <c r="V2085" s="43" t="s">
        <v>18556</v>
      </c>
      <c r="W2085" s="43" t="e">
        <f t="array" ref="W2085">INDEX(Table6[#Data], MATCH(1, ISNUMBER(SEARCH(Transcripts[[#This Row],[RefSeq mRNA ID]], Table6['#name])), 0), 1)</f>
        <v>#N/A</v>
      </c>
      <c r="X2085" s="43"/>
      <c r="Y2085" s="43"/>
      <c r="Z2085" t="s">
        <v>9376</v>
      </c>
      <c r="AA2085" t="s">
        <v>9377</v>
      </c>
      <c r="AB2085">
        <v>535</v>
      </c>
      <c r="AC2085" t="s">
        <v>9346</v>
      </c>
      <c r="AD2085" t="s">
        <v>27</v>
      </c>
      <c r="AE2085" t="s">
        <v>11306</v>
      </c>
    </row>
    <row r="2086" spans="8:31" hidden="1" x14ac:dyDescent="0.3">
      <c r="H2086" t="s">
        <v>5529</v>
      </c>
      <c r="I2086" t="s">
        <v>5530</v>
      </c>
      <c r="L2086">
        <v>2356</v>
      </c>
      <c r="M2086" t="s">
        <v>193</v>
      </c>
      <c r="N2086" t="s">
        <v>5531</v>
      </c>
      <c r="Q2086">
        <v>0</v>
      </c>
      <c r="R2086" t="s">
        <v>96</v>
      </c>
      <c r="S2086" t="s">
        <v>96</v>
      </c>
      <c r="T2086" t="str">
        <f>IF(Transcripts[[#This Row],[List?]]="Y", Transcripts[[#This Row],[RefSeq mRNA ID]]&amp;IF(Transcripts[[#This Row],[Preferred?]]="Y", " (Preferred)", ""), "")</f>
        <v/>
      </c>
      <c r="V2086" s="43" t="s">
        <v>18556</v>
      </c>
      <c r="W2086" s="43" t="e">
        <f t="array" ref="W2086">INDEX(Table6[#Data], MATCH(1, ISNUMBER(SEARCH(Transcripts[[#This Row],[RefSeq mRNA ID]], Table6['#name])), 0), 1)</f>
        <v>#N/A</v>
      </c>
      <c r="X2086" s="43"/>
      <c r="Y2086" s="43"/>
      <c r="Z2086" t="s">
        <v>9370</v>
      </c>
      <c r="AA2086" t="s">
        <v>9371</v>
      </c>
      <c r="AB2086">
        <v>76</v>
      </c>
      <c r="AC2086" t="s">
        <v>9346</v>
      </c>
      <c r="AD2086" t="s">
        <v>27</v>
      </c>
      <c r="AE2086" t="s">
        <v>11307</v>
      </c>
    </row>
    <row r="2087" spans="8:31" hidden="1" x14ac:dyDescent="0.3">
      <c r="H2087" t="s">
        <v>5529</v>
      </c>
      <c r="I2087" t="s">
        <v>5532</v>
      </c>
      <c r="L2087">
        <v>1111</v>
      </c>
      <c r="M2087" t="s">
        <v>193</v>
      </c>
      <c r="N2087" t="s">
        <v>5533</v>
      </c>
      <c r="Q2087">
        <v>0</v>
      </c>
      <c r="R2087" t="s">
        <v>96</v>
      </c>
      <c r="S2087" t="s">
        <v>96</v>
      </c>
      <c r="T2087" t="str">
        <f>IF(Transcripts[[#This Row],[List?]]="Y", Transcripts[[#This Row],[RefSeq mRNA ID]]&amp;IF(Transcripts[[#This Row],[Preferred?]]="Y", " (Preferred)", ""), "")</f>
        <v/>
      </c>
      <c r="V2087" s="43" t="s">
        <v>18556</v>
      </c>
      <c r="W2087" s="43" t="e">
        <f t="array" ref="W2087">INDEX(Table6[#Data], MATCH(1, ISNUMBER(SEARCH(Transcripts[[#This Row],[RefSeq mRNA ID]], Table6['#name])), 0), 1)</f>
        <v>#N/A</v>
      </c>
      <c r="X2087" s="43"/>
      <c r="Y2087" s="43"/>
      <c r="Z2087" t="s">
        <v>9373</v>
      </c>
      <c r="AA2087" t="s">
        <v>9374</v>
      </c>
      <c r="AB2087">
        <v>393</v>
      </c>
      <c r="AC2087" t="s">
        <v>9346</v>
      </c>
      <c r="AD2087" t="s">
        <v>27</v>
      </c>
      <c r="AE2087" t="s">
        <v>11308</v>
      </c>
    </row>
    <row r="2088" spans="8:31" hidden="1" x14ac:dyDescent="0.3">
      <c r="H2088" t="s">
        <v>5529</v>
      </c>
      <c r="I2088" t="s">
        <v>5534</v>
      </c>
      <c r="L2088">
        <v>862</v>
      </c>
      <c r="M2088" t="s">
        <v>193</v>
      </c>
      <c r="N2088" t="s">
        <v>5535</v>
      </c>
      <c r="Q2088">
        <v>0</v>
      </c>
      <c r="R2088" t="s">
        <v>96</v>
      </c>
      <c r="S2088" t="s">
        <v>96</v>
      </c>
      <c r="T2088" t="str">
        <f>IF(Transcripts[[#This Row],[List?]]="Y", Transcripts[[#This Row],[RefSeq mRNA ID]]&amp;IF(Transcripts[[#This Row],[Preferred?]]="Y", " (Preferred)", ""), "")</f>
        <v/>
      </c>
      <c r="V2088" s="43" t="s">
        <v>18556</v>
      </c>
      <c r="W2088" s="43" t="e">
        <f t="array" ref="W2088">INDEX(Table6[#Data], MATCH(1, ISNUMBER(SEARCH(Transcripts[[#This Row],[RefSeq mRNA ID]], Table6['#name])), 0), 1)</f>
        <v>#N/A</v>
      </c>
      <c r="X2088" s="43"/>
      <c r="Y2088" s="43"/>
      <c r="Z2088" t="s">
        <v>1669</v>
      </c>
      <c r="AA2088" t="s">
        <v>1670</v>
      </c>
      <c r="AB2088">
        <v>2016</v>
      </c>
      <c r="AC2088" t="s">
        <v>130</v>
      </c>
      <c r="AD2088" t="s">
        <v>27</v>
      </c>
      <c r="AE2088" t="s">
        <v>11309</v>
      </c>
    </row>
    <row r="2089" spans="8:31" hidden="1" x14ac:dyDescent="0.3">
      <c r="H2089" t="s">
        <v>5529</v>
      </c>
      <c r="I2089" t="s">
        <v>5536</v>
      </c>
      <c r="L2089">
        <v>610</v>
      </c>
      <c r="M2089" t="s">
        <v>193</v>
      </c>
      <c r="N2089" t="s">
        <v>5537</v>
      </c>
      <c r="Q2089">
        <v>0</v>
      </c>
      <c r="R2089" t="s">
        <v>96</v>
      </c>
      <c r="S2089" t="s">
        <v>96</v>
      </c>
      <c r="T2089" t="str">
        <f>IF(Transcripts[[#This Row],[List?]]="Y", Transcripts[[#This Row],[RefSeq mRNA ID]]&amp;IF(Transcripts[[#This Row],[Preferred?]]="Y", " (Preferred)", ""), "")</f>
        <v/>
      </c>
      <c r="V2089" s="43" t="s">
        <v>18556</v>
      </c>
      <c r="W2089" s="43" t="e">
        <f t="array" ref="W2089">INDEX(Table6[#Data], MATCH(1, ISNUMBER(SEARCH(Transcripts[[#This Row],[RefSeq mRNA ID]], Table6['#name])), 0), 1)</f>
        <v>#N/A</v>
      </c>
      <c r="X2089" s="43"/>
      <c r="Y2089" s="43"/>
      <c r="Z2089" t="s">
        <v>1677</v>
      </c>
      <c r="AA2089" t="s">
        <v>1678</v>
      </c>
      <c r="AB2089">
        <v>2919</v>
      </c>
      <c r="AC2089" t="s">
        <v>130</v>
      </c>
      <c r="AD2089" t="s">
        <v>27</v>
      </c>
      <c r="AE2089" t="s">
        <v>11310</v>
      </c>
    </row>
    <row r="2090" spans="8:31" hidden="1" x14ac:dyDescent="0.3">
      <c r="H2090" t="s">
        <v>5548</v>
      </c>
      <c r="I2090" t="s">
        <v>5576</v>
      </c>
      <c r="J2090" t="s">
        <v>5577</v>
      </c>
      <c r="K2090" t="s">
        <v>19646</v>
      </c>
      <c r="L2090">
        <v>1929</v>
      </c>
      <c r="M2090" t="s">
        <v>27</v>
      </c>
      <c r="N2090" t="s">
        <v>5578</v>
      </c>
      <c r="O2090" t="s">
        <v>5579</v>
      </c>
      <c r="Q2090">
        <v>1650</v>
      </c>
      <c r="R2090" t="s">
        <v>95</v>
      </c>
      <c r="S2090" t="s">
        <v>95</v>
      </c>
      <c r="T2090" t="str">
        <f>IF(Transcripts[[#This Row],[List?]]="Y", Transcripts[[#This Row],[RefSeq mRNA ID]]&amp;IF(Transcripts[[#This Row],[Preferred?]]="Y", " (Preferred)", ""), "")</f>
        <v>NM_001128425.1 (Preferred)</v>
      </c>
      <c r="V2090" s="43" t="s">
        <v>18557</v>
      </c>
      <c r="W2090" s="43" t="e">
        <f t="array" ref="W2090">INDEX(Table6[#Data], MATCH(1, ISNUMBER(SEARCH(Transcripts[[#This Row],[RefSeq mRNA ID]], Table6['#name])), 0), 1)</f>
        <v>#N/A</v>
      </c>
      <c r="X2090" s="43"/>
      <c r="Y2090" s="43"/>
      <c r="Z2090" t="s">
        <v>1689</v>
      </c>
      <c r="AC2090" t="s">
        <v>130</v>
      </c>
      <c r="AD2090" t="s">
        <v>27</v>
      </c>
      <c r="AE2090" t="s">
        <v>1689</v>
      </c>
    </row>
    <row r="2091" spans="8:31" hidden="1" x14ac:dyDescent="0.3">
      <c r="H2091" t="s">
        <v>5548</v>
      </c>
      <c r="I2091" t="s">
        <v>5584</v>
      </c>
      <c r="J2091" t="s">
        <v>5585</v>
      </c>
      <c r="K2091" t="s">
        <v>19652</v>
      </c>
      <c r="L2091">
        <v>1839</v>
      </c>
      <c r="M2091" t="s">
        <v>27</v>
      </c>
      <c r="N2091" t="s">
        <v>5586</v>
      </c>
      <c r="P2091" t="s">
        <v>5587</v>
      </c>
      <c r="Q2091">
        <v>1641</v>
      </c>
      <c r="R2091" t="s">
        <v>96</v>
      </c>
      <c r="S2091" t="s">
        <v>95</v>
      </c>
      <c r="T2091" t="str">
        <f>IF(Transcripts[[#This Row],[List?]]="Y", Transcripts[[#This Row],[RefSeq mRNA ID]]&amp;IF(Transcripts[[#This Row],[Preferred?]]="Y", " (Preferred)", ""), "")</f>
        <v>NM_012222.2</v>
      </c>
      <c r="V2091" s="43" t="s">
        <v>18557</v>
      </c>
      <c r="W2091" s="43" t="e">
        <f t="array" ref="W2091">INDEX(Table6[#Data], MATCH(1, ISNUMBER(SEARCH(Transcripts[[#This Row],[RefSeq mRNA ID]], Table6['#name])), 0), 1)</f>
        <v>#N/A</v>
      </c>
      <c r="X2091" s="43"/>
      <c r="Y2091" s="43"/>
      <c r="Z2091" t="s">
        <v>1672</v>
      </c>
      <c r="AA2091" t="s">
        <v>1673</v>
      </c>
      <c r="AB2091">
        <v>195</v>
      </c>
      <c r="AC2091" t="s">
        <v>130</v>
      </c>
      <c r="AD2091" t="s">
        <v>27</v>
      </c>
      <c r="AE2091" t="s">
        <v>11311</v>
      </c>
    </row>
    <row r="2092" spans="8:31" hidden="1" x14ac:dyDescent="0.3">
      <c r="H2092" t="s">
        <v>5548</v>
      </c>
      <c r="I2092" t="s">
        <v>5592</v>
      </c>
      <c r="J2092" t="s">
        <v>5593</v>
      </c>
      <c r="K2092" t="s">
        <v>19647</v>
      </c>
      <c r="L2092">
        <v>1809</v>
      </c>
      <c r="M2092" t="s">
        <v>27</v>
      </c>
      <c r="N2092" t="s">
        <v>5594</v>
      </c>
      <c r="Q2092">
        <v>1611</v>
      </c>
      <c r="R2092" t="s">
        <v>96</v>
      </c>
      <c r="S2092" t="s">
        <v>95</v>
      </c>
      <c r="T2092" t="str">
        <f>IF(Transcripts[[#This Row],[List?]]="Y", Transcripts[[#This Row],[RefSeq mRNA ID]]&amp;IF(Transcripts[[#This Row],[Preferred?]]="Y", " (Preferred)", ""), "")</f>
        <v>NM_001293190.1</v>
      </c>
      <c r="V2092" s="43" t="s">
        <v>18557</v>
      </c>
      <c r="W2092" s="43" t="e">
        <f t="array" ref="W2092">INDEX(Table6[#Data], MATCH(1, ISNUMBER(SEARCH(Transcripts[[#This Row],[RefSeq mRNA ID]], Table6['#name])), 0), 1)</f>
        <v>#N/A</v>
      </c>
      <c r="X2092" s="43"/>
      <c r="Y2092" s="43"/>
      <c r="Z2092" t="s">
        <v>1675</v>
      </c>
      <c r="AC2092" t="s">
        <v>130</v>
      </c>
      <c r="AD2092" t="s">
        <v>27</v>
      </c>
      <c r="AE2092" t="s">
        <v>1675</v>
      </c>
    </row>
    <row r="2093" spans="8:31" hidden="1" x14ac:dyDescent="0.3">
      <c r="H2093" t="s">
        <v>5548</v>
      </c>
      <c r="I2093" t="s">
        <v>5580</v>
      </c>
      <c r="J2093" t="s">
        <v>5581</v>
      </c>
      <c r="K2093" t="s">
        <v>19642</v>
      </c>
      <c r="L2093">
        <v>1888</v>
      </c>
      <c r="M2093" t="s">
        <v>27</v>
      </c>
      <c r="N2093" t="s">
        <v>5582</v>
      </c>
      <c r="P2093" t="s">
        <v>5583</v>
      </c>
      <c r="Q2093">
        <v>1608</v>
      </c>
      <c r="R2093" t="s">
        <v>96</v>
      </c>
      <c r="S2093" t="s">
        <v>95</v>
      </c>
      <c r="T2093" t="str">
        <f>IF(Transcripts[[#This Row],[List?]]="Y", Transcripts[[#This Row],[RefSeq mRNA ID]]&amp;IF(Transcripts[[#This Row],[Preferred?]]="Y", " (Preferred)", ""), "")</f>
        <v>NM_001048171.1</v>
      </c>
      <c r="V2093" s="43" t="s">
        <v>18557</v>
      </c>
      <c r="W2093" s="43" t="e">
        <f t="array" ref="W2093">INDEX(Table6[#Data], MATCH(1, ISNUMBER(SEARCH(Transcripts[[#This Row],[RefSeq mRNA ID]], Table6['#name])), 0), 1)</f>
        <v>#N/A</v>
      </c>
      <c r="X2093" s="43"/>
      <c r="Y2093" s="43"/>
      <c r="Z2093" t="s">
        <v>1691</v>
      </c>
      <c r="AC2093" t="s">
        <v>130</v>
      </c>
      <c r="AD2093" t="s">
        <v>27</v>
      </c>
      <c r="AE2093" t="s">
        <v>1691</v>
      </c>
    </row>
    <row r="2094" spans="8:31" hidden="1" x14ac:dyDescent="0.3">
      <c r="H2094" t="s">
        <v>5548</v>
      </c>
      <c r="I2094" t="s">
        <v>5611</v>
      </c>
      <c r="J2094" t="s">
        <v>5612</v>
      </c>
      <c r="L2094">
        <v>1662</v>
      </c>
      <c r="M2094" t="s">
        <v>27</v>
      </c>
      <c r="N2094" t="s">
        <v>5613</v>
      </c>
      <c r="Q2094">
        <v>1608</v>
      </c>
      <c r="R2094" t="s">
        <v>96</v>
      </c>
      <c r="S2094" t="s">
        <v>96</v>
      </c>
      <c r="T2094" t="str">
        <f>IF(Transcripts[[#This Row],[List?]]="Y", Transcripts[[#This Row],[RefSeq mRNA ID]]&amp;IF(Transcripts[[#This Row],[Preferred?]]="Y", " (Preferred)", ""), "")</f>
        <v/>
      </c>
      <c r="V2094" s="43" t="s">
        <v>18557</v>
      </c>
      <c r="W2094" s="43" t="e">
        <f t="array" ref="W2094">INDEX(Table6[#Data], MATCH(1, ISNUMBER(SEARCH(Transcripts[[#This Row],[RefSeq mRNA ID]], Table6['#name])), 0), 1)</f>
        <v>#N/A</v>
      </c>
      <c r="X2094" s="43"/>
      <c r="Y2094" s="43"/>
      <c r="Z2094" t="s">
        <v>1687</v>
      </c>
      <c r="AC2094" t="s">
        <v>130</v>
      </c>
      <c r="AD2094" t="s">
        <v>27</v>
      </c>
      <c r="AE2094" t="s">
        <v>1687</v>
      </c>
    </row>
    <row r="2095" spans="8:31" hidden="1" x14ac:dyDescent="0.3">
      <c r="H2095" t="s">
        <v>5548</v>
      </c>
      <c r="I2095" t="s">
        <v>5595</v>
      </c>
      <c r="J2095" t="s">
        <v>5596</v>
      </c>
      <c r="L2095">
        <v>1808</v>
      </c>
      <c r="M2095" t="s">
        <v>27</v>
      </c>
      <c r="N2095" t="s">
        <v>5597</v>
      </c>
      <c r="Q2095">
        <v>1599</v>
      </c>
      <c r="R2095" t="s">
        <v>96</v>
      </c>
      <c r="S2095" t="s">
        <v>96</v>
      </c>
      <c r="T2095" t="str">
        <f>IF(Transcripts[[#This Row],[List?]]="Y", Transcripts[[#This Row],[RefSeq mRNA ID]]&amp;IF(Transcripts[[#This Row],[Preferred?]]="Y", " (Preferred)", ""), "")</f>
        <v/>
      </c>
      <c r="V2095" s="43" t="s">
        <v>18557</v>
      </c>
      <c r="W2095" s="43" t="e">
        <f t="array" ref="W2095">INDEX(Table6[#Data], MATCH(1, ISNUMBER(SEARCH(Transcripts[[#This Row],[RefSeq mRNA ID]], Table6['#name])), 0), 1)</f>
        <v>#N/A</v>
      </c>
      <c r="X2095" s="43"/>
      <c r="Y2095" s="43"/>
      <c r="Z2095" t="s">
        <v>1684</v>
      </c>
      <c r="AA2095" t="s">
        <v>1685</v>
      </c>
      <c r="AB2095">
        <v>148</v>
      </c>
      <c r="AC2095" t="s">
        <v>130</v>
      </c>
      <c r="AD2095" t="s">
        <v>27</v>
      </c>
      <c r="AE2095" t="s">
        <v>11312</v>
      </c>
    </row>
    <row r="2096" spans="8:31" hidden="1" x14ac:dyDescent="0.3">
      <c r="H2096" t="s">
        <v>5548</v>
      </c>
      <c r="I2096" t="s">
        <v>5605</v>
      </c>
      <c r="J2096" t="s">
        <v>5606</v>
      </c>
      <c r="K2096" t="s">
        <v>19648</v>
      </c>
      <c r="L2096">
        <v>1706</v>
      </c>
      <c r="M2096" t="s">
        <v>27</v>
      </c>
      <c r="N2096" t="s">
        <v>5607</v>
      </c>
      <c r="Q2096">
        <v>1599</v>
      </c>
      <c r="R2096" t="s">
        <v>96</v>
      </c>
      <c r="S2096" t="s">
        <v>95</v>
      </c>
      <c r="T2096" t="str">
        <f>IF(Transcripts[[#This Row],[List?]]="Y", Transcripts[[#This Row],[RefSeq mRNA ID]]&amp;IF(Transcripts[[#This Row],[Preferred?]]="Y", " (Preferred)", ""), "")</f>
        <v>NM_001293191.1</v>
      </c>
      <c r="V2096" s="43" t="s">
        <v>18557</v>
      </c>
      <c r="W2096" s="43" t="e">
        <f t="array" ref="W2096">INDEX(Table6[#Data], MATCH(1, ISNUMBER(SEARCH(Transcripts[[#This Row],[RefSeq mRNA ID]], Table6['#name])), 0), 1)</f>
        <v>#N/A</v>
      </c>
      <c r="X2096" s="43"/>
      <c r="Y2096" s="43"/>
      <c r="Z2096" t="s">
        <v>1681</v>
      </c>
      <c r="AA2096" t="s">
        <v>1682</v>
      </c>
      <c r="AB2096">
        <v>921</v>
      </c>
      <c r="AC2096" t="s">
        <v>130</v>
      </c>
      <c r="AD2096" t="s">
        <v>27</v>
      </c>
      <c r="AE2096" t="s">
        <v>11313</v>
      </c>
    </row>
    <row r="2097" spans="8:31" hidden="1" x14ac:dyDescent="0.3">
      <c r="H2097" t="s">
        <v>5548</v>
      </c>
      <c r="I2097" t="s">
        <v>5601</v>
      </c>
      <c r="J2097" t="s">
        <v>5602</v>
      </c>
      <c r="K2097" t="s">
        <v>19643</v>
      </c>
      <c r="L2097">
        <v>1744</v>
      </c>
      <c r="M2097" t="s">
        <v>27</v>
      </c>
      <c r="N2097" t="s">
        <v>5603</v>
      </c>
      <c r="P2097" t="s">
        <v>5604</v>
      </c>
      <c r="Q2097">
        <v>1569</v>
      </c>
      <c r="R2097" t="s">
        <v>96</v>
      </c>
      <c r="S2097" t="s">
        <v>95</v>
      </c>
      <c r="T2097" t="str">
        <f>IF(Transcripts[[#This Row],[List?]]="Y", Transcripts[[#This Row],[RefSeq mRNA ID]]&amp;IF(Transcripts[[#This Row],[Preferred?]]="Y", " (Preferred)", ""), "")</f>
        <v>NM_001048172.1</v>
      </c>
      <c r="V2097" s="43" t="s">
        <v>18557</v>
      </c>
      <c r="W2097" s="43" t="e">
        <f t="array" ref="W2097">INDEX(Table6[#Data], MATCH(1, ISNUMBER(SEARCH(Transcripts[[#This Row],[RefSeq mRNA ID]], Table6['#name])), 0), 1)</f>
        <v>#N/A</v>
      </c>
      <c r="X2097" s="43"/>
      <c r="Y2097" s="43"/>
      <c r="Z2097" t="s">
        <v>5498</v>
      </c>
      <c r="AC2097" t="s">
        <v>159</v>
      </c>
      <c r="AD2097" t="s">
        <v>27</v>
      </c>
      <c r="AE2097" t="s">
        <v>5498</v>
      </c>
    </row>
    <row r="2098" spans="8:31" hidden="1" x14ac:dyDescent="0.3">
      <c r="H2098" t="s">
        <v>5548</v>
      </c>
      <c r="I2098" t="s">
        <v>5588</v>
      </c>
      <c r="J2098" t="s">
        <v>5589</v>
      </c>
      <c r="K2098" t="s">
        <v>19650</v>
      </c>
      <c r="L2098">
        <v>1823</v>
      </c>
      <c r="M2098" t="s">
        <v>27</v>
      </c>
      <c r="N2098" t="s">
        <v>5590</v>
      </c>
      <c r="P2098" t="s">
        <v>5591</v>
      </c>
      <c r="Q2098">
        <v>1566</v>
      </c>
      <c r="R2098" t="s">
        <v>96</v>
      </c>
      <c r="S2098" t="s">
        <v>95</v>
      </c>
      <c r="T2098" t="str">
        <f>IF(Transcripts[[#This Row],[List?]]="Y", Transcripts[[#This Row],[RefSeq mRNA ID]]&amp;IF(Transcripts[[#This Row],[Preferred?]]="Y", " (Preferred)", ""), "")</f>
        <v>NM_001293195.1</v>
      </c>
      <c r="V2098" s="43" t="s">
        <v>18557</v>
      </c>
      <c r="W2098" s="43" t="e">
        <f t="array" ref="W2098">INDEX(Table6[#Data], MATCH(1, ISNUMBER(SEARCH(Transcripts[[#This Row],[RefSeq mRNA ID]], Table6['#name])), 0), 1)</f>
        <v>#N/A</v>
      </c>
      <c r="X2098" s="43"/>
      <c r="Y2098" s="43"/>
      <c r="Z2098" t="s">
        <v>5502</v>
      </c>
      <c r="AC2098" t="s">
        <v>159</v>
      </c>
      <c r="AD2098" t="s">
        <v>27</v>
      </c>
      <c r="AE2098" t="s">
        <v>5502</v>
      </c>
    </row>
    <row r="2099" spans="8:31" hidden="1" x14ac:dyDescent="0.3">
      <c r="H2099" t="s">
        <v>5548</v>
      </c>
      <c r="I2099" t="s">
        <v>5598</v>
      </c>
      <c r="J2099" t="s">
        <v>5599</v>
      </c>
      <c r="K2099" t="s">
        <v>19644</v>
      </c>
      <c r="L2099">
        <v>1776</v>
      </c>
      <c r="M2099" t="s">
        <v>27</v>
      </c>
      <c r="N2099" t="s">
        <v>5600</v>
      </c>
      <c r="O2099" t="s">
        <v>5579</v>
      </c>
      <c r="P2099" t="s">
        <v>5591</v>
      </c>
      <c r="Q2099">
        <v>1566</v>
      </c>
      <c r="R2099" t="s">
        <v>96</v>
      </c>
      <c r="S2099" t="s">
        <v>95</v>
      </c>
      <c r="T2099" t="str">
        <f>IF(Transcripts[[#This Row],[List?]]="Y", Transcripts[[#This Row],[RefSeq mRNA ID]]&amp;IF(Transcripts[[#This Row],[Preferred?]]="Y", " (Preferred)", ""), "")</f>
        <v>NM_001048173.1</v>
      </c>
      <c r="V2099" s="43" t="s">
        <v>18557</v>
      </c>
      <c r="W2099" s="43" t="e">
        <f t="array" ref="W2099">INDEX(Table6[#Data], MATCH(1, ISNUMBER(SEARCH(Transcripts[[#This Row],[RefSeq mRNA ID]], Table6['#name])), 0), 1)</f>
        <v>#N/A</v>
      </c>
      <c r="X2099" s="43"/>
      <c r="Y2099" s="43"/>
      <c r="Z2099" t="s">
        <v>5517</v>
      </c>
      <c r="AA2099" t="s">
        <v>5518</v>
      </c>
      <c r="AB2099">
        <v>153</v>
      </c>
      <c r="AC2099" t="s">
        <v>159</v>
      </c>
      <c r="AD2099" t="s">
        <v>27</v>
      </c>
      <c r="AE2099" t="s">
        <v>11314</v>
      </c>
    </row>
    <row r="2100" spans="8:31" hidden="1" x14ac:dyDescent="0.3">
      <c r="H2100" t="s">
        <v>5548</v>
      </c>
      <c r="I2100" t="s">
        <v>5608</v>
      </c>
      <c r="J2100" t="s">
        <v>5609</v>
      </c>
      <c r="K2100" t="s">
        <v>19645</v>
      </c>
      <c r="L2100">
        <v>1692</v>
      </c>
      <c r="M2100" t="s">
        <v>27</v>
      </c>
      <c r="N2100" t="s">
        <v>5610</v>
      </c>
      <c r="O2100" t="s">
        <v>5579</v>
      </c>
      <c r="P2100" t="s">
        <v>5591</v>
      </c>
      <c r="Q2100">
        <v>1566</v>
      </c>
      <c r="R2100" t="s">
        <v>96</v>
      </c>
      <c r="S2100" t="s">
        <v>95</v>
      </c>
      <c r="T2100" t="str">
        <f>IF(Transcripts[[#This Row],[List?]]="Y", Transcripts[[#This Row],[RefSeq mRNA ID]]&amp;IF(Transcripts[[#This Row],[Preferred?]]="Y", " (Preferred)", ""), "")</f>
        <v>NM_001048174.1</v>
      </c>
      <c r="V2100" s="43" t="s">
        <v>18557</v>
      </c>
      <c r="W2100" s="43" t="e">
        <f t="array" ref="W2100">INDEX(Table6[#Data], MATCH(1, ISNUMBER(SEARCH(Transcripts[[#This Row],[RefSeq mRNA ID]], Table6['#name])), 0), 1)</f>
        <v>#N/A</v>
      </c>
      <c r="X2100" s="43"/>
      <c r="Y2100" s="43"/>
      <c r="Z2100" t="s">
        <v>5492</v>
      </c>
      <c r="AA2100" t="s">
        <v>5493</v>
      </c>
      <c r="AB2100">
        <v>483</v>
      </c>
      <c r="AC2100" t="s">
        <v>159</v>
      </c>
      <c r="AD2100" t="s">
        <v>27</v>
      </c>
      <c r="AE2100" t="s">
        <v>11315</v>
      </c>
    </row>
    <row r="2101" spans="8:31" hidden="1" x14ac:dyDescent="0.3">
      <c r="H2101" t="s">
        <v>5548</v>
      </c>
      <c r="I2101" t="s">
        <v>5620</v>
      </c>
      <c r="J2101" t="s">
        <v>5621</v>
      </c>
      <c r="L2101">
        <v>904</v>
      </c>
      <c r="M2101" t="s">
        <v>27</v>
      </c>
      <c r="N2101" t="s">
        <v>5622</v>
      </c>
      <c r="Q2101">
        <v>873</v>
      </c>
      <c r="R2101" t="s">
        <v>96</v>
      </c>
      <c r="S2101" t="s">
        <v>96</v>
      </c>
      <c r="T2101" t="str">
        <f>IF(Transcripts[[#This Row],[List?]]="Y", Transcripts[[#This Row],[RefSeq mRNA ID]]&amp;IF(Transcripts[[#This Row],[Preferred?]]="Y", " (Preferred)", ""), "")</f>
        <v/>
      </c>
      <c r="V2101" s="43" t="s">
        <v>18557</v>
      </c>
      <c r="W2101" s="43" t="e">
        <f t="array" ref="W2101">INDEX(Table6[#Data], MATCH(1, ISNUMBER(SEARCH(Transcripts[[#This Row],[RefSeq mRNA ID]], Table6['#name])), 0), 1)</f>
        <v>#N/A</v>
      </c>
      <c r="X2101" s="43"/>
      <c r="Y2101" s="43"/>
      <c r="Z2101" t="s">
        <v>5504</v>
      </c>
      <c r="AA2101" t="s">
        <v>5505</v>
      </c>
      <c r="AB2101">
        <v>4083</v>
      </c>
      <c r="AC2101" t="s">
        <v>159</v>
      </c>
      <c r="AD2101" t="s">
        <v>27</v>
      </c>
      <c r="AE2101" t="s">
        <v>11316</v>
      </c>
    </row>
    <row r="2102" spans="8:31" hidden="1" x14ac:dyDescent="0.3">
      <c r="H2102" t="s">
        <v>5548</v>
      </c>
      <c r="I2102" t="s">
        <v>5617</v>
      </c>
      <c r="J2102" t="s">
        <v>5618</v>
      </c>
      <c r="L2102">
        <v>1029</v>
      </c>
      <c r="M2102" t="s">
        <v>27</v>
      </c>
      <c r="N2102" t="s">
        <v>5619</v>
      </c>
      <c r="Q2102">
        <v>693</v>
      </c>
      <c r="R2102" t="s">
        <v>96</v>
      </c>
      <c r="S2102" t="s">
        <v>96</v>
      </c>
      <c r="T2102" t="str">
        <f>IF(Transcripts[[#This Row],[List?]]="Y", Transcripts[[#This Row],[RefSeq mRNA ID]]&amp;IF(Transcripts[[#This Row],[Preferred?]]="Y", " (Preferred)", ""), "")</f>
        <v/>
      </c>
      <c r="V2102" s="43" t="s">
        <v>18557</v>
      </c>
      <c r="W2102" s="43" t="e">
        <f t="array" ref="W2102">INDEX(Table6[#Data], MATCH(1, ISNUMBER(SEARCH(Transcripts[[#This Row],[RefSeq mRNA ID]], Table6['#name])), 0), 1)</f>
        <v>#N/A</v>
      </c>
      <c r="X2102" s="43"/>
      <c r="Y2102" s="43"/>
      <c r="Z2102" t="s">
        <v>5495</v>
      </c>
      <c r="AA2102" t="s">
        <v>5496</v>
      </c>
      <c r="AB2102">
        <v>315</v>
      </c>
      <c r="AC2102" t="s">
        <v>159</v>
      </c>
      <c r="AD2102" t="s">
        <v>27</v>
      </c>
      <c r="AE2102" t="s">
        <v>11317</v>
      </c>
    </row>
    <row r="2103" spans="8:31" hidden="1" x14ac:dyDescent="0.3">
      <c r="H2103" t="s">
        <v>5548</v>
      </c>
      <c r="I2103" t="s">
        <v>5614</v>
      </c>
      <c r="J2103" t="s">
        <v>5615</v>
      </c>
      <c r="L2103">
        <v>1029</v>
      </c>
      <c r="M2103" t="s">
        <v>27</v>
      </c>
      <c r="N2103" t="s">
        <v>5616</v>
      </c>
      <c r="Q2103">
        <v>651</v>
      </c>
      <c r="R2103" t="s">
        <v>96</v>
      </c>
      <c r="S2103" t="s">
        <v>96</v>
      </c>
      <c r="T2103" t="str">
        <f>IF(Transcripts[[#This Row],[List?]]="Y", Transcripts[[#This Row],[RefSeq mRNA ID]]&amp;IF(Transcripts[[#This Row],[Preferred?]]="Y", " (Preferred)", ""), "")</f>
        <v/>
      </c>
      <c r="V2103" s="43" t="s">
        <v>18557</v>
      </c>
      <c r="W2103" s="43" t="e">
        <f t="array" ref="W2103">INDEX(Table6[#Data], MATCH(1, ISNUMBER(SEARCH(Transcripts[[#This Row],[RefSeq mRNA ID]], Table6['#name])), 0), 1)</f>
        <v>#N/A</v>
      </c>
      <c r="X2103" s="43"/>
      <c r="Y2103" s="43"/>
      <c r="Z2103" t="s">
        <v>5500</v>
      </c>
      <c r="AC2103" t="s">
        <v>159</v>
      </c>
      <c r="AD2103" t="s">
        <v>27</v>
      </c>
      <c r="AE2103" t="s">
        <v>5500</v>
      </c>
    </row>
    <row r="2104" spans="8:31" hidden="1" x14ac:dyDescent="0.3">
      <c r="H2104" t="s">
        <v>5548</v>
      </c>
      <c r="I2104" t="s">
        <v>5629</v>
      </c>
      <c r="J2104" t="s">
        <v>5630</v>
      </c>
      <c r="L2104">
        <v>740</v>
      </c>
      <c r="M2104" t="s">
        <v>27</v>
      </c>
      <c r="N2104" t="s">
        <v>5631</v>
      </c>
      <c r="Q2104">
        <v>651</v>
      </c>
      <c r="R2104" t="s">
        <v>96</v>
      </c>
      <c r="S2104" t="s">
        <v>96</v>
      </c>
      <c r="T2104" t="str">
        <f>IF(Transcripts[[#This Row],[List?]]="Y", Transcripts[[#This Row],[RefSeq mRNA ID]]&amp;IF(Transcripts[[#This Row],[Preferred?]]="Y", " (Preferred)", ""), "")</f>
        <v/>
      </c>
      <c r="V2104" s="43" t="s">
        <v>18557</v>
      </c>
      <c r="W2104" s="43" t="e">
        <f t="array" ref="W2104">INDEX(Table6[#Data], MATCH(1, ISNUMBER(SEARCH(Transcripts[[#This Row],[RefSeq mRNA ID]], Table6['#name])), 0), 1)</f>
        <v>#N/A</v>
      </c>
      <c r="X2104" s="43"/>
      <c r="Y2104" s="43"/>
      <c r="Z2104" t="s">
        <v>5520</v>
      </c>
      <c r="AA2104" t="s">
        <v>5521</v>
      </c>
      <c r="AB2104">
        <v>347</v>
      </c>
      <c r="AC2104" t="s">
        <v>159</v>
      </c>
      <c r="AD2104" t="s">
        <v>27</v>
      </c>
      <c r="AE2104" t="s">
        <v>11318</v>
      </c>
    </row>
    <row r="2105" spans="8:31" hidden="1" x14ac:dyDescent="0.3">
      <c r="H2105" t="s">
        <v>5548</v>
      </c>
      <c r="I2105" t="s">
        <v>5626</v>
      </c>
      <c r="J2105" t="s">
        <v>5627</v>
      </c>
      <c r="L2105">
        <v>772</v>
      </c>
      <c r="M2105" t="s">
        <v>27</v>
      </c>
      <c r="N2105" t="s">
        <v>5628</v>
      </c>
      <c r="Q2105">
        <v>645</v>
      </c>
      <c r="R2105" t="s">
        <v>96</v>
      </c>
      <c r="S2105" t="s">
        <v>96</v>
      </c>
      <c r="T2105" t="str">
        <f>IF(Transcripts[[#This Row],[List?]]="Y", Transcripts[[#This Row],[RefSeq mRNA ID]]&amp;IF(Transcripts[[#This Row],[Preferred?]]="Y", " (Preferred)", ""), "")</f>
        <v/>
      </c>
      <c r="V2105" s="43" t="s">
        <v>18557</v>
      </c>
      <c r="W2105" s="43" t="e">
        <f t="array" ref="W2105">INDEX(Table6[#Data], MATCH(1, ISNUMBER(SEARCH(Transcripts[[#This Row],[RefSeq mRNA ID]], Table6['#name])), 0), 1)</f>
        <v>#N/A</v>
      </c>
      <c r="X2105" s="43"/>
      <c r="Y2105" s="43"/>
      <c r="Z2105" t="s">
        <v>5526</v>
      </c>
      <c r="AA2105" t="s">
        <v>5527</v>
      </c>
      <c r="AB2105">
        <v>303</v>
      </c>
      <c r="AC2105" t="s">
        <v>159</v>
      </c>
      <c r="AD2105" t="s">
        <v>27</v>
      </c>
      <c r="AE2105" t="s">
        <v>11319</v>
      </c>
    </row>
    <row r="2106" spans="8:31" hidden="1" x14ac:dyDescent="0.3">
      <c r="H2106" t="s">
        <v>5548</v>
      </c>
      <c r="I2106" t="s">
        <v>5632</v>
      </c>
      <c r="J2106" t="s">
        <v>5633</v>
      </c>
      <c r="L2106">
        <v>673</v>
      </c>
      <c r="M2106" t="s">
        <v>27</v>
      </c>
      <c r="N2106" t="s">
        <v>5634</v>
      </c>
      <c r="Q2106">
        <v>641</v>
      </c>
      <c r="R2106" t="s">
        <v>96</v>
      </c>
      <c r="S2106" t="s">
        <v>96</v>
      </c>
      <c r="T2106" t="str">
        <f>IF(Transcripts[[#This Row],[List?]]="Y", Transcripts[[#This Row],[RefSeq mRNA ID]]&amp;IF(Transcripts[[#This Row],[Preferred?]]="Y", " (Preferred)", ""), "")</f>
        <v/>
      </c>
      <c r="V2106" s="43" t="s">
        <v>18557</v>
      </c>
      <c r="W2106" s="43" t="e">
        <f t="array" ref="W2106">INDEX(Table6[#Data], MATCH(1, ISNUMBER(SEARCH(Transcripts[[#This Row],[RefSeq mRNA ID]], Table6['#name])), 0), 1)</f>
        <v>#N/A</v>
      </c>
      <c r="X2106" s="43"/>
      <c r="Y2106" s="43"/>
      <c r="Z2106" t="s">
        <v>5523</v>
      </c>
      <c r="AA2106" t="s">
        <v>5524</v>
      </c>
      <c r="AB2106">
        <v>453</v>
      </c>
      <c r="AC2106" t="s">
        <v>159</v>
      </c>
      <c r="AD2106" t="s">
        <v>27</v>
      </c>
      <c r="AE2106" t="s">
        <v>11320</v>
      </c>
    </row>
    <row r="2107" spans="8:31" hidden="1" x14ac:dyDescent="0.3">
      <c r="H2107" t="s">
        <v>5548</v>
      </c>
      <c r="I2107" t="s">
        <v>5567</v>
      </c>
      <c r="J2107" t="s">
        <v>5568</v>
      </c>
      <c r="L2107">
        <v>839</v>
      </c>
      <c r="M2107" t="s">
        <v>187</v>
      </c>
      <c r="N2107" t="s">
        <v>5569</v>
      </c>
      <c r="Q2107">
        <v>558</v>
      </c>
      <c r="R2107" t="s">
        <v>96</v>
      </c>
      <c r="S2107" t="s">
        <v>96</v>
      </c>
      <c r="T2107" t="str">
        <f>IF(Transcripts[[#This Row],[List?]]="Y", Transcripts[[#This Row],[RefSeq mRNA ID]]&amp;IF(Transcripts[[#This Row],[Preferred?]]="Y", " (Preferred)", ""), "")</f>
        <v/>
      </c>
      <c r="V2107" s="43" t="s">
        <v>18557</v>
      </c>
      <c r="W2107" s="43" t="e">
        <f t="array" ref="W2107">INDEX(Table6[#Data], MATCH(1, ISNUMBER(SEARCH(Transcripts[[#This Row],[RefSeq mRNA ID]], Table6['#name])), 0), 1)</f>
        <v>#N/A</v>
      </c>
      <c r="X2107" s="43"/>
      <c r="Y2107" s="43"/>
      <c r="Z2107" t="s">
        <v>5513</v>
      </c>
      <c r="AA2107" t="s">
        <v>5514</v>
      </c>
      <c r="AB2107">
        <v>3693</v>
      </c>
      <c r="AC2107" t="s">
        <v>159</v>
      </c>
      <c r="AD2107" t="s">
        <v>27</v>
      </c>
      <c r="AE2107" t="s">
        <v>11321</v>
      </c>
    </row>
    <row r="2108" spans="8:31" hidden="1" x14ac:dyDescent="0.3">
      <c r="H2108" t="s">
        <v>5548</v>
      </c>
      <c r="I2108" t="s">
        <v>5558</v>
      </c>
      <c r="J2108" t="s">
        <v>5559</v>
      </c>
      <c r="L2108">
        <v>1017</v>
      </c>
      <c r="M2108" t="s">
        <v>187</v>
      </c>
      <c r="N2108" t="s">
        <v>5560</v>
      </c>
      <c r="Q2108">
        <v>555</v>
      </c>
      <c r="R2108" t="s">
        <v>96</v>
      </c>
      <c r="S2108" t="s">
        <v>96</v>
      </c>
      <c r="T2108" t="str">
        <f>IF(Transcripts[[#This Row],[List?]]="Y", Transcripts[[#This Row],[RefSeq mRNA ID]]&amp;IF(Transcripts[[#This Row],[Preferred?]]="Y", " (Preferred)", ""), "")</f>
        <v/>
      </c>
      <c r="V2108" s="43" t="s">
        <v>18557</v>
      </c>
      <c r="W2108" s="43" t="e">
        <f t="array" ref="W2108">INDEX(Table6[#Data], MATCH(1, ISNUMBER(SEARCH(Transcripts[[#This Row],[RefSeq mRNA ID]], Table6['#name])), 0), 1)</f>
        <v>#N/A</v>
      </c>
      <c r="X2108" s="43"/>
      <c r="Y2108" s="43"/>
      <c r="Z2108" t="s">
        <v>5509</v>
      </c>
      <c r="AA2108" t="s">
        <v>5510</v>
      </c>
      <c r="AB2108">
        <v>3177</v>
      </c>
      <c r="AC2108" t="s">
        <v>159</v>
      </c>
      <c r="AD2108" t="s">
        <v>27</v>
      </c>
      <c r="AE2108" t="s">
        <v>11322</v>
      </c>
    </row>
    <row r="2109" spans="8:31" hidden="1" x14ac:dyDescent="0.3">
      <c r="H2109" t="s">
        <v>5548</v>
      </c>
      <c r="I2109" t="s">
        <v>5555</v>
      </c>
      <c r="J2109" t="s">
        <v>5556</v>
      </c>
      <c r="L2109">
        <v>1225</v>
      </c>
      <c r="M2109" t="s">
        <v>187</v>
      </c>
      <c r="N2109" t="s">
        <v>5557</v>
      </c>
      <c r="Q2109">
        <v>300</v>
      </c>
      <c r="R2109" t="s">
        <v>96</v>
      </c>
      <c r="S2109" t="s">
        <v>96</v>
      </c>
      <c r="T2109" t="str">
        <f>IF(Transcripts[[#This Row],[List?]]="Y", Transcripts[[#This Row],[RefSeq mRNA ID]]&amp;IF(Transcripts[[#This Row],[Preferred?]]="Y", " (Preferred)", ""), "")</f>
        <v/>
      </c>
      <c r="V2109" s="43" t="s">
        <v>18557</v>
      </c>
      <c r="W2109" s="43" t="e">
        <f t="array" ref="W2109">INDEX(Table6[#Data], MATCH(1, ISNUMBER(SEARCH(Transcripts[[#This Row],[RefSeq mRNA ID]], Table6['#name])), 0), 1)</f>
        <v>#N/A</v>
      </c>
      <c r="X2109" s="43"/>
      <c r="Y2109" s="43"/>
      <c r="Z2109" t="s">
        <v>3686</v>
      </c>
      <c r="AC2109" t="s">
        <v>3672</v>
      </c>
      <c r="AD2109" t="s">
        <v>27</v>
      </c>
      <c r="AE2109" t="s">
        <v>3686</v>
      </c>
    </row>
    <row r="2110" spans="8:31" hidden="1" x14ac:dyDescent="0.3">
      <c r="H2110" t="s">
        <v>5548</v>
      </c>
      <c r="I2110" t="s">
        <v>5623</v>
      </c>
      <c r="J2110" t="s">
        <v>5624</v>
      </c>
      <c r="L2110">
        <v>788</v>
      </c>
      <c r="M2110" t="s">
        <v>27</v>
      </c>
      <c r="N2110" t="s">
        <v>5625</v>
      </c>
      <c r="Q2110">
        <v>282</v>
      </c>
      <c r="R2110" t="s">
        <v>96</v>
      </c>
      <c r="S2110" t="s">
        <v>96</v>
      </c>
      <c r="T2110" t="str">
        <f>IF(Transcripts[[#This Row],[List?]]="Y", Transcripts[[#This Row],[RefSeq mRNA ID]]&amp;IF(Transcripts[[#This Row],[Preferred?]]="Y", " (Preferred)", ""), "")</f>
        <v/>
      </c>
      <c r="V2110" s="43" t="s">
        <v>18557</v>
      </c>
      <c r="W2110" s="43" t="e">
        <f t="array" ref="W2110">INDEX(Table6[#Data], MATCH(1, ISNUMBER(SEARCH(Transcripts[[#This Row],[RefSeq mRNA ID]], Table6['#name])), 0), 1)</f>
        <v>#N/A</v>
      </c>
      <c r="X2110" s="43"/>
      <c r="Y2110" s="43"/>
      <c r="Z2110" t="s">
        <v>3692</v>
      </c>
      <c r="AC2110" t="s">
        <v>3672</v>
      </c>
      <c r="AD2110" t="s">
        <v>27</v>
      </c>
      <c r="AE2110" t="s">
        <v>3692</v>
      </c>
    </row>
    <row r="2111" spans="8:31" hidden="1" x14ac:dyDescent="0.3">
      <c r="H2111" t="s">
        <v>5548</v>
      </c>
      <c r="I2111" t="s">
        <v>5635</v>
      </c>
      <c r="J2111" t="s">
        <v>5636</v>
      </c>
      <c r="L2111">
        <v>501</v>
      </c>
      <c r="M2111" t="s">
        <v>27</v>
      </c>
      <c r="N2111" t="s">
        <v>5637</v>
      </c>
      <c r="Q2111">
        <v>189</v>
      </c>
      <c r="R2111" t="s">
        <v>96</v>
      </c>
      <c r="S2111" t="s">
        <v>96</v>
      </c>
      <c r="T2111" t="str">
        <f>IF(Transcripts[[#This Row],[List?]]="Y", Transcripts[[#This Row],[RefSeq mRNA ID]]&amp;IF(Transcripts[[#This Row],[Preferred?]]="Y", " (Preferred)", ""), "")</f>
        <v/>
      </c>
      <c r="V2111" s="43" t="s">
        <v>18557</v>
      </c>
      <c r="W2111" s="43" t="e">
        <f t="array" ref="W2111">INDEX(Table6[#Data], MATCH(1, ISNUMBER(SEARCH(Transcripts[[#This Row],[RefSeq mRNA ID]], Table6['#name])), 0), 1)</f>
        <v>#N/A</v>
      </c>
      <c r="X2111" s="43"/>
      <c r="Y2111" s="43"/>
      <c r="Z2111" t="s">
        <v>3682</v>
      </c>
      <c r="AC2111" t="s">
        <v>3672</v>
      </c>
      <c r="AD2111" t="s">
        <v>27</v>
      </c>
      <c r="AE2111" t="s">
        <v>3682</v>
      </c>
    </row>
    <row r="2112" spans="8:31" hidden="1" x14ac:dyDescent="0.3">
      <c r="H2112" t="s">
        <v>5548</v>
      </c>
      <c r="I2112" t="s">
        <v>5570</v>
      </c>
      <c r="J2112" t="s">
        <v>5571</v>
      </c>
      <c r="L2112">
        <v>670</v>
      </c>
      <c r="M2112" t="s">
        <v>187</v>
      </c>
      <c r="N2112" t="s">
        <v>5572</v>
      </c>
      <c r="Q2112">
        <v>168</v>
      </c>
      <c r="R2112" t="s">
        <v>96</v>
      </c>
      <c r="S2112" t="s">
        <v>96</v>
      </c>
      <c r="T2112" t="str">
        <f>IF(Transcripts[[#This Row],[List?]]="Y", Transcripts[[#This Row],[RefSeq mRNA ID]]&amp;IF(Transcripts[[#This Row],[Preferred?]]="Y", " (Preferred)", ""), "")</f>
        <v/>
      </c>
      <c r="V2112" s="43" t="s">
        <v>18557</v>
      </c>
      <c r="W2112" s="43" t="e">
        <f t="array" ref="W2112">INDEX(Table6[#Data], MATCH(1, ISNUMBER(SEARCH(Transcripts[[#This Row],[RefSeq mRNA ID]], Table6['#name])), 0), 1)</f>
        <v>#N/A</v>
      </c>
      <c r="X2112" s="43"/>
      <c r="Y2112" s="43"/>
      <c r="Z2112" t="s">
        <v>3676</v>
      </c>
      <c r="AC2112" t="s">
        <v>3672</v>
      </c>
      <c r="AD2112" t="s">
        <v>27</v>
      </c>
      <c r="AE2112" t="s">
        <v>3676</v>
      </c>
    </row>
    <row r="2113" spans="8:31" hidden="1" x14ac:dyDescent="0.3">
      <c r="H2113" t="s">
        <v>5548</v>
      </c>
      <c r="I2113" t="s">
        <v>5549</v>
      </c>
      <c r="J2113" t="s">
        <v>5550</v>
      </c>
      <c r="L2113">
        <v>1742</v>
      </c>
      <c r="M2113" t="s">
        <v>187</v>
      </c>
      <c r="N2113" t="s">
        <v>5551</v>
      </c>
      <c r="Q2113">
        <v>165</v>
      </c>
      <c r="R2113" t="s">
        <v>96</v>
      </c>
      <c r="S2113" t="s">
        <v>96</v>
      </c>
      <c r="T2113" t="str">
        <f>IF(Transcripts[[#This Row],[List?]]="Y", Transcripts[[#This Row],[RefSeq mRNA ID]]&amp;IF(Transcripts[[#This Row],[Preferred?]]="Y", " (Preferred)", ""), "")</f>
        <v/>
      </c>
      <c r="V2113" s="43" t="s">
        <v>18557</v>
      </c>
      <c r="W2113" s="43" t="e">
        <f t="array" ref="W2113">INDEX(Table6[#Data], MATCH(1, ISNUMBER(SEARCH(Transcripts[[#This Row],[RefSeq mRNA ID]], Table6['#name])), 0), 1)</f>
        <v>#N/A</v>
      </c>
      <c r="X2113" s="43"/>
      <c r="Y2113" s="43"/>
      <c r="Z2113" t="s">
        <v>3684</v>
      </c>
      <c r="AC2113" t="s">
        <v>3672</v>
      </c>
      <c r="AD2113" t="s">
        <v>27</v>
      </c>
      <c r="AE2113" t="s">
        <v>3684</v>
      </c>
    </row>
    <row r="2114" spans="8:31" hidden="1" x14ac:dyDescent="0.3">
      <c r="H2114" t="s">
        <v>5548</v>
      </c>
      <c r="I2114" t="s">
        <v>5564</v>
      </c>
      <c r="J2114" t="s">
        <v>5565</v>
      </c>
      <c r="L2114">
        <v>965</v>
      </c>
      <c r="M2114" t="s">
        <v>187</v>
      </c>
      <c r="N2114" t="s">
        <v>5566</v>
      </c>
      <c r="Q2114">
        <v>165</v>
      </c>
      <c r="R2114" t="s">
        <v>96</v>
      </c>
      <c r="S2114" t="s">
        <v>96</v>
      </c>
      <c r="T2114" t="str">
        <f>IF(Transcripts[[#This Row],[List?]]="Y", Transcripts[[#This Row],[RefSeq mRNA ID]]&amp;IF(Transcripts[[#This Row],[Preferred?]]="Y", " (Preferred)", ""), "")</f>
        <v/>
      </c>
      <c r="V2114" s="43" t="s">
        <v>18557</v>
      </c>
      <c r="W2114" s="43" t="e">
        <f t="array" ref="W2114">INDEX(Table6[#Data], MATCH(1, ISNUMBER(SEARCH(Transcripts[[#This Row],[RefSeq mRNA ID]], Table6['#name])), 0), 1)</f>
        <v>#N/A</v>
      </c>
      <c r="X2114" s="43"/>
      <c r="Y2114" s="43"/>
      <c r="Z2114" t="s">
        <v>3680</v>
      </c>
      <c r="AC2114" t="s">
        <v>3672</v>
      </c>
      <c r="AD2114" t="s">
        <v>27</v>
      </c>
      <c r="AE2114" t="s">
        <v>3680</v>
      </c>
    </row>
    <row r="2115" spans="8:31" hidden="1" x14ac:dyDescent="0.3">
      <c r="H2115" t="s">
        <v>5548</v>
      </c>
      <c r="I2115" t="s">
        <v>5561</v>
      </c>
      <c r="J2115" t="s">
        <v>5562</v>
      </c>
      <c r="L2115">
        <v>989</v>
      </c>
      <c r="M2115" t="s">
        <v>187</v>
      </c>
      <c r="N2115" t="s">
        <v>5563</v>
      </c>
      <c r="Q2115">
        <v>138</v>
      </c>
      <c r="R2115" t="s">
        <v>96</v>
      </c>
      <c r="S2115" t="s">
        <v>96</v>
      </c>
      <c r="T2115" t="str">
        <f>IF(Transcripts[[#This Row],[List?]]="Y", Transcripts[[#This Row],[RefSeq mRNA ID]]&amp;IF(Transcripts[[#This Row],[Preferred?]]="Y", " (Preferred)", ""), "")</f>
        <v/>
      </c>
      <c r="V2115" s="43" t="s">
        <v>18557</v>
      </c>
      <c r="W2115" s="43" t="e">
        <f t="array" ref="W2115">INDEX(Table6[#Data], MATCH(1, ISNUMBER(SEARCH(Transcripts[[#This Row],[RefSeq mRNA ID]], Table6['#name])), 0), 1)</f>
        <v>#N/A</v>
      </c>
      <c r="X2115" s="43"/>
      <c r="Y2115" s="43"/>
      <c r="Z2115" t="s">
        <v>3688</v>
      </c>
      <c r="AC2115" t="s">
        <v>3672</v>
      </c>
      <c r="AD2115" t="s">
        <v>27</v>
      </c>
      <c r="AE2115" t="s">
        <v>3688</v>
      </c>
    </row>
    <row r="2116" spans="8:31" hidden="1" x14ac:dyDescent="0.3">
      <c r="H2116" t="s">
        <v>5548</v>
      </c>
      <c r="I2116" t="s">
        <v>5573</v>
      </c>
      <c r="J2116" t="s">
        <v>5574</v>
      </c>
      <c r="L2116">
        <v>507</v>
      </c>
      <c r="M2116" t="s">
        <v>187</v>
      </c>
      <c r="N2116" t="s">
        <v>5575</v>
      </c>
      <c r="Q2116">
        <v>134</v>
      </c>
      <c r="R2116" t="s">
        <v>96</v>
      </c>
      <c r="S2116" t="s">
        <v>96</v>
      </c>
      <c r="T2116" t="str">
        <f>IF(Transcripts[[#This Row],[List?]]="Y", Transcripts[[#This Row],[RefSeq mRNA ID]]&amp;IF(Transcripts[[#This Row],[Preferred?]]="Y", " (Preferred)", ""), "")</f>
        <v/>
      </c>
      <c r="V2116" s="43" t="s">
        <v>18557</v>
      </c>
      <c r="W2116" s="43" t="e">
        <f t="array" ref="W2116">INDEX(Table6[#Data], MATCH(1, ISNUMBER(SEARCH(Transcripts[[#This Row],[RefSeq mRNA ID]], Table6['#name])), 0), 1)</f>
        <v>#N/A</v>
      </c>
      <c r="X2116" s="43"/>
      <c r="Y2116" s="43"/>
      <c r="Z2116" t="s">
        <v>3673</v>
      </c>
      <c r="AA2116" t="s">
        <v>3674</v>
      </c>
      <c r="AB2116">
        <v>1962</v>
      </c>
      <c r="AC2116" t="s">
        <v>3672</v>
      </c>
      <c r="AD2116" t="s">
        <v>27</v>
      </c>
      <c r="AE2116" t="s">
        <v>11323</v>
      </c>
    </row>
    <row r="2117" spans="8:31" hidden="1" x14ac:dyDescent="0.3">
      <c r="H2117" t="s">
        <v>5548</v>
      </c>
      <c r="I2117" t="s">
        <v>5552</v>
      </c>
      <c r="J2117" t="s">
        <v>5553</v>
      </c>
      <c r="L2117">
        <v>1677</v>
      </c>
      <c r="M2117" t="s">
        <v>187</v>
      </c>
      <c r="N2117" t="s">
        <v>5554</v>
      </c>
      <c r="Q2117">
        <v>123</v>
      </c>
      <c r="R2117" t="s">
        <v>96</v>
      </c>
      <c r="S2117" t="s">
        <v>96</v>
      </c>
      <c r="T2117" t="str">
        <f>IF(Transcripts[[#This Row],[List?]]="Y", Transcripts[[#This Row],[RefSeq mRNA ID]]&amp;IF(Transcripts[[#This Row],[Preferred?]]="Y", " (Preferred)", ""), "")</f>
        <v/>
      </c>
      <c r="V2117" s="43" t="s">
        <v>18557</v>
      </c>
      <c r="W2117" s="43" t="e">
        <f t="array" ref="W2117">INDEX(Table6[#Data], MATCH(1, ISNUMBER(SEARCH(Transcripts[[#This Row],[RefSeq mRNA ID]], Table6['#name])), 0), 1)</f>
        <v>#N/A</v>
      </c>
      <c r="X2117" s="43"/>
      <c r="Y2117" s="43"/>
      <c r="Z2117" t="s">
        <v>3697</v>
      </c>
      <c r="AA2117" t="s">
        <v>3698</v>
      </c>
      <c r="AB2117">
        <v>1935</v>
      </c>
      <c r="AC2117" t="s">
        <v>3672</v>
      </c>
      <c r="AD2117" t="s">
        <v>27</v>
      </c>
      <c r="AE2117" t="s">
        <v>11324</v>
      </c>
    </row>
    <row r="2118" spans="8:31" hidden="1" x14ac:dyDescent="0.3">
      <c r="H2118" t="s">
        <v>5548</v>
      </c>
      <c r="I2118" t="s">
        <v>5638</v>
      </c>
      <c r="L2118">
        <v>1080</v>
      </c>
      <c r="M2118" t="s">
        <v>210</v>
      </c>
      <c r="N2118" t="s">
        <v>5639</v>
      </c>
      <c r="Q2118">
        <v>0</v>
      </c>
      <c r="R2118" t="s">
        <v>96</v>
      </c>
      <c r="S2118" t="s">
        <v>96</v>
      </c>
      <c r="T2118" t="str">
        <f>IF(Transcripts[[#This Row],[List?]]="Y", Transcripts[[#This Row],[RefSeq mRNA ID]]&amp;IF(Transcripts[[#This Row],[Preferred?]]="Y", " (Preferred)", ""), "")</f>
        <v/>
      </c>
      <c r="V2118" s="43" t="s">
        <v>18557</v>
      </c>
      <c r="W2118" s="43" t="e">
        <f t="array" ref="W2118">INDEX(Table6[#Data], MATCH(1, ISNUMBER(SEARCH(Transcripts[[#This Row],[RefSeq mRNA ID]], Table6['#name])), 0), 1)</f>
        <v>#N/A</v>
      </c>
      <c r="X2118" s="43"/>
      <c r="Y2118" s="43"/>
      <c r="Z2118" t="s">
        <v>3694</v>
      </c>
      <c r="AA2118" t="s">
        <v>3695</v>
      </c>
      <c r="AB2118">
        <v>1968</v>
      </c>
      <c r="AC2118" t="s">
        <v>3672</v>
      </c>
      <c r="AD2118" t="s">
        <v>27</v>
      </c>
      <c r="AE2118" t="s">
        <v>11325</v>
      </c>
    </row>
    <row r="2119" spans="8:31" hidden="1" x14ac:dyDescent="0.3">
      <c r="H2119" t="s">
        <v>5548</v>
      </c>
      <c r="I2119" t="s">
        <v>5640</v>
      </c>
      <c r="L2119">
        <v>1051</v>
      </c>
      <c r="M2119" t="s">
        <v>210</v>
      </c>
      <c r="N2119" t="s">
        <v>5641</v>
      </c>
      <c r="Q2119">
        <v>0</v>
      </c>
      <c r="R2119" t="s">
        <v>96</v>
      </c>
      <c r="S2119" t="s">
        <v>96</v>
      </c>
      <c r="T2119" t="str">
        <f>IF(Transcripts[[#This Row],[List?]]="Y", Transcripts[[#This Row],[RefSeq mRNA ID]]&amp;IF(Transcripts[[#This Row],[Preferred?]]="Y", " (Preferred)", ""), "")</f>
        <v/>
      </c>
      <c r="V2119" s="43" t="s">
        <v>18557</v>
      </c>
      <c r="W2119" s="43" t="e">
        <f t="array" ref="W2119">INDEX(Table6[#Data], MATCH(1, ISNUMBER(SEARCH(Transcripts[[#This Row],[RefSeq mRNA ID]], Table6['#name])), 0), 1)</f>
        <v>#N/A</v>
      </c>
      <c r="X2119" s="43"/>
      <c r="Y2119" s="43"/>
      <c r="Z2119" t="s">
        <v>3690</v>
      </c>
      <c r="AC2119" t="s">
        <v>3672</v>
      </c>
      <c r="AD2119" t="s">
        <v>27</v>
      </c>
      <c r="AE2119" t="s">
        <v>3690</v>
      </c>
    </row>
    <row r="2120" spans="8:31" hidden="1" x14ac:dyDescent="0.3">
      <c r="H2120" t="s">
        <v>5548</v>
      </c>
      <c r="I2120" t="s">
        <v>5642</v>
      </c>
      <c r="L2120">
        <v>998</v>
      </c>
      <c r="M2120" t="s">
        <v>210</v>
      </c>
      <c r="N2120" t="s">
        <v>5643</v>
      </c>
      <c r="Q2120">
        <v>0</v>
      </c>
      <c r="R2120" t="s">
        <v>96</v>
      </c>
      <c r="S2120" t="s">
        <v>96</v>
      </c>
      <c r="T2120" t="str">
        <f>IF(Transcripts[[#This Row],[List?]]="Y", Transcripts[[#This Row],[RefSeq mRNA ID]]&amp;IF(Transcripts[[#This Row],[Preferred?]]="Y", " (Preferred)", ""), "")</f>
        <v/>
      </c>
      <c r="V2120" s="43" t="s">
        <v>18557</v>
      </c>
      <c r="W2120" s="43" t="e">
        <f t="array" ref="W2120">INDEX(Table6[#Data], MATCH(1, ISNUMBER(SEARCH(Transcripts[[#This Row],[RefSeq mRNA ID]], Table6['#name])), 0), 1)</f>
        <v>#N/A</v>
      </c>
      <c r="X2120" s="43"/>
      <c r="Y2120" s="43"/>
      <c r="Z2120" t="s">
        <v>3678</v>
      </c>
      <c r="AC2120" t="s">
        <v>3672</v>
      </c>
      <c r="AD2120" t="s">
        <v>27</v>
      </c>
      <c r="AE2120" t="s">
        <v>3678</v>
      </c>
    </row>
    <row r="2121" spans="8:31" hidden="1" x14ac:dyDescent="0.3">
      <c r="H2121" t="s">
        <v>5548</v>
      </c>
      <c r="I2121" t="s">
        <v>5644</v>
      </c>
      <c r="L2121">
        <v>971</v>
      </c>
      <c r="M2121" t="s">
        <v>210</v>
      </c>
      <c r="N2121" t="s">
        <v>5645</v>
      </c>
      <c r="Q2121">
        <v>0</v>
      </c>
      <c r="R2121" t="s">
        <v>96</v>
      </c>
      <c r="S2121" t="s">
        <v>96</v>
      </c>
      <c r="T2121" t="str">
        <f>IF(Transcripts[[#This Row],[List?]]="Y", Transcripts[[#This Row],[RefSeq mRNA ID]]&amp;IF(Transcripts[[#This Row],[Preferred?]]="Y", " (Preferred)", ""), "")</f>
        <v/>
      </c>
      <c r="V2121" s="43" t="s">
        <v>18557</v>
      </c>
      <c r="W2121" s="43" t="e">
        <f t="array" ref="W2121">INDEX(Table6[#Data], MATCH(1, ISNUMBER(SEARCH(Transcripts[[#This Row],[RefSeq mRNA ID]], Table6['#name])), 0), 1)</f>
        <v>#N/A</v>
      </c>
      <c r="X2121" s="43"/>
      <c r="Y2121" s="43"/>
      <c r="Z2121" t="s">
        <v>3704</v>
      </c>
      <c r="AA2121" t="s">
        <v>3705</v>
      </c>
      <c r="AB2121">
        <v>696</v>
      </c>
      <c r="AC2121" t="s">
        <v>3672</v>
      </c>
      <c r="AD2121" t="s">
        <v>27</v>
      </c>
      <c r="AE2121" t="s">
        <v>11326</v>
      </c>
    </row>
    <row r="2122" spans="8:31" hidden="1" x14ac:dyDescent="0.3">
      <c r="H2122" t="s">
        <v>5548</v>
      </c>
      <c r="I2122" t="s">
        <v>5646</v>
      </c>
      <c r="L2122">
        <v>932</v>
      </c>
      <c r="M2122" t="s">
        <v>210</v>
      </c>
      <c r="N2122" t="s">
        <v>5647</v>
      </c>
      <c r="Q2122">
        <v>0</v>
      </c>
      <c r="R2122" t="s">
        <v>96</v>
      </c>
      <c r="S2122" t="s">
        <v>96</v>
      </c>
      <c r="T2122" t="str">
        <f>IF(Transcripts[[#This Row],[List?]]="Y", Transcripts[[#This Row],[RefSeq mRNA ID]]&amp;IF(Transcripts[[#This Row],[Preferred?]]="Y", " (Preferred)", ""), "")</f>
        <v/>
      </c>
      <c r="V2122" s="43" t="s">
        <v>18557</v>
      </c>
      <c r="W2122" s="43" t="e">
        <f t="array" ref="W2122">INDEX(Table6[#Data], MATCH(1, ISNUMBER(SEARCH(Transcripts[[#This Row],[RefSeq mRNA ID]], Table6['#name])), 0), 1)</f>
        <v>#N/A</v>
      </c>
      <c r="X2122" s="43"/>
      <c r="Y2122" s="43"/>
      <c r="Z2122" t="s">
        <v>3701</v>
      </c>
      <c r="AA2122" t="s">
        <v>3702</v>
      </c>
      <c r="AB2122">
        <v>1998</v>
      </c>
      <c r="AC2122" t="s">
        <v>3672</v>
      </c>
      <c r="AD2122" t="s">
        <v>27</v>
      </c>
      <c r="AE2122" t="s">
        <v>11327</v>
      </c>
    </row>
    <row r="2123" spans="8:31" hidden="1" x14ac:dyDescent="0.3">
      <c r="H2123" t="s">
        <v>5548</v>
      </c>
      <c r="I2123" t="s">
        <v>5648</v>
      </c>
      <c r="L2123">
        <v>920</v>
      </c>
      <c r="M2123" t="s">
        <v>210</v>
      </c>
      <c r="N2123" t="s">
        <v>5649</v>
      </c>
      <c r="Q2123">
        <v>0</v>
      </c>
      <c r="R2123" t="s">
        <v>96</v>
      </c>
      <c r="S2123" t="s">
        <v>96</v>
      </c>
      <c r="T2123" t="str">
        <f>IF(Transcripts[[#This Row],[List?]]="Y", Transcripts[[#This Row],[RefSeq mRNA ID]]&amp;IF(Transcripts[[#This Row],[Preferred?]]="Y", " (Preferred)", ""), "")</f>
        <v/>
      </c>
      <c r="V2123" s="43" t="s">
        <v>18557</v>
      </c>
      <c r="W2123" s="43" t="e">
        <f t="array" ref="W2123">INDEX(Table6[#Data], MATCH(1, ISNUMBER(SEARCH(Transcripts[[#This Row],[RefSeq mRNA ID]], Table6['#name])), 0), 1)</f>
        <v>#N/A</v>
      </c>
      <c r="X2123" s="43"/>
      <c r="Y2123" s="43"/>
      <c r="Z2123" t="s">
        <v>6528</v>
      </c>
      <c r="AA2123" t="s">
        <v>6529</v>
      </c>
      <c r="AB2123">
        <v>3321</v>
      </c>
      <c r="AC2123" t="s">
        <v>6514</v>
      </c>
      <c r="AD2123" t="s">
        <v>27</v>
      </c>
      <c r="AE2123" t="s">
        <v>11328</v>
      </c>
    </row>
    <row r="2124" spans="8:31" hidden="1" x14ac:dyDescent="0.3">
      <c r="H2124" t="s">
        <v>5548</v>
      </c>
      <c r="I2124" t="s">
        <v>5650</v>
      </c>
      <c r="L2124">
        <v>880</v>
      </c>
      <c r="M2124" t="s">
        <v>210</v>
      </c>
      <c r="N2124" t="s">
        <v>5651</v>
      </c>
      <c r="Q2124">
        <v>0</v>
      </c>
      <c r="R2124" t="s">
        <v>96</v>
      </c>
      <c r="S2124" t="s">
        <v>96</v>
      </c>
      <c r="T2124" t="str">
        <f>IF(Transcripts[[#This Row],[List?]]="Y", Transcripts[[#This Row],[RefSeq mRNA ID]]&amp;IF(Transcripts[[#This Row],[Preferred?]]="Y", " (Preferred)", ""), "")</f>
        <v/>
      </c>
      <c r="V2124" s="43" t="s">
        <v>18557</v>
      </c>
      <c r="W2124" s="43" t="e">
        <f t="array" ref="W2124">INDEX(Table6[#Data], MATCH(1, ISNUMBER(SEARCH(Transcripts[[#This Row],[RefSeq mRNA ID]], Table6['#name])), 0), 1)</f>
        <v>#N/A</v>
      </c>
      <c r="X2124" s="43"/>
      <c r="Y2124" s="43"/>
      <c r="Z2124" t="s">
        <v>6524</v>
      </c>
      <c r="AC2124" t="s">
        <v>6514</v>
      </c>
      <c r="AD2124" t="s">
        <v>27</v>
      </c>
      <c r="AE2124" t="s">
        <v>6524</v>
      </c>
    </row>
    <row r="2125" spans="8:31" hidden="1" x14ac:dyDescent="0.3">
      <c r="H2125" t="s">
        <v>5548</v>
      </c>
      <c r="I2125" t="s">
        <v>5652</v>
      </c>
      <c r="L2125">
        <v>820</v>
      </c>
      <c r="M2125" t="s">
        <v>210</v>
      </c>
      <c r="N2125" t="s">
        <v>5653</v>
      </c>
      <c r="Q2125">
        <v>0</v>
      </c>
      <c r="R2125" t="s">
        <v>96</v>
      </c>
      <c r="S2125" t="s">
        <v>96</v>
      </c>
      <c r="T2125" t="str">
        <f>IF(Transcripts[[#This Row],[List?]]="Y", Transcripts[[#This Row],[RefSeq mRNA ID]]&amp;IF(Transcripts[[#This Row],[Preferred?]]="Y", " (Preferred)", ""), "")</f>
        <v/>
      </c>
      <c r="V2125" s="43" t="s">
        <v>18557</v>
      </c>
      <c r="W2125" s="43" t="e">
        <f t="array" ref="W2125">INDEX(Table6[#Data], MATCH(1, ISNUMBER(SEARCH(Transcripts[[#This Row],[RefSeq mRNA ID]], Table6['#name])), 0), 1)</f>
        <v>#N/A</v>
      </c>
      <c r="X2125" s="43"/>
      <c r="Y2125" s="43"/>
      <c r="Z2125" t="s">
        <v>6515</v>
      </c>
      <c r="AA2125" t="s">
        <v>6516</v>
      </c>
      <c r="AB2125">
        <v>720</v>
      </c>
      <c r="AC2125" t="s">
        <v>6514</v>
      </c>
      <c r="AD2125" t="s">
        <v>27</v>
      </c>
      <c r="AE2125" t="s">
        <v>11329</v>
      </c>
    </row>
    <row r="2126" spans="8:31" hidden="1" x14ac:dyDescent="0.3">
      <c r="H2126" t="s">
        <v>5548</v>
      </c>
      <c r="I2126" t="s">
        <v>5654</v>
      </c>
      <c r="L2126">
        <v>810</v>
      </c>
      <c r="M2126" t="s">
        <v>210</v>
      </c>
      <c r="N2126" t="s">
        <v>5655</v>
      </c>
      <c r="Q2126">
        <v>0</v>
      </c>
      <c r="R2126" t="s">
        <v>96</v>
      </c>
      <c r="S2126" t="s">
        <v>96</v>
      </c>
      <c r="T2126" t="str">
        <f>IF(Transcripts[[#This Row],[List?]]="Y", Transcripts[[#This Row],[RefSeq mRNA ID]]&amp;IF(Transcripts[[#This Row],[Preferred?]]="Y", " (Preferred)", ""), "")</f>
        <v/>
      </c>
      <c r="V2126" s="43" t="s">
        <v>18557</v>
      </c>
      <c r="W2126" s="43" t="e">
        <f t="array" ref="W2126">INDEX(Table6[#Data], MATCH(1, ISNUMBER(SEARCH(Transcripts[[#This Row],[RefSeq mRNA ID]], Table6['#name])), 0), 1)</f>
        <v>#N/A</v>
      </c>
      <c r="X2126" s="43"/>
      <c r="Y2126" s="43"/>
      <c r="Z2126" t="s">
        <v>6520</v>
      </c>
      <c r="AC2126" t="s">
        <v>6514</v>
      </c>
      <c r="AD2126" t="s">
        <v>27</v>
      </c>
      <c r="AE2126" t="s">
        <v>6520</v>
      </c>
    </row>
    <row r="2127" spans="8:31" hidden="1" x14ac:dyDescent="0.3">
      <c r="H2127" t="s">
        <v>5548</v>
      </c>
      <c r="I2127" t="s">
        <v>5656</v>
      </c>
      <c r="L2127">
        <v>779</v>
      </c>
      <c r="M2127" t="s">
        <v>210</v>
      </c>
      <c r="N2127" t="s">
        <v>5657</v>
      </c>
      <c r="Q2127">
        <v>0</v>
      </c>
      <c r="R2127" t="s">
        <v>96</v>
      </c>
      <c r="S2127" t="s">
        <v>96</v>
      </c>
      <c r="T2127" t="str">
        <f>IF(Transcripts[[#This Row],[List?]]="Y", Transcripts[[#This Row],[RefSeq mRNA ID]]&amp;IF(Transcripts[[#This Row],[Preferred?]]="Y", " (Preferred)", ""), "")</f>
        <v/>
      </c>
      <c r="V2127" s="43" t="s">
        <v>18557</v>
      </c>
      <c r="W2127" s="43" t="e">
        <f t="array" ref="W2127">INDEX(Table6[#Data], MATCH(1, ISNUMBER(SEARCH(Transcripts[[#This Row],[RefSeq mRNA ID]], Table6['#name])), 0), 1)</f>
        <v>#N/A</v>
      </c>
      <c r="X2127" s="43"/>
      <c r="Y2127" s="43"/>
      <c r="Z2127" t="s">
        <v>6526</v>
      </c>
      <c r="AC2127" t="s">
        <v>6514</v>
      </c>
      <c r="AD2127" t="s">
        <v>27</v>
      </c>
      <c r="AE2127" t="s">
        <v>6526</v>
      </c>
    </row>
    <row r="2128" spans="8:31" hidden="1" x14ac:dyDescent="0.3">
      <c r="H2128" t="s">
        <v>5548</v>
      </c>
      <c r="I2128" t="s">
        <v>5658</v>
      </c>
      <c r="L2128">
        <v>672</v>
      </c>
      <c r="M2128" t="s">
        <v>210</v>
      </c>
      <c r="N2128" t="s">
        <v>5659</v>
      </c>
      <c r="Q2128">
        <v>0</v>
      </c>
      <c r="R2128" t="s">
        <v>96</v>
      </c>
      <c r="S2128" t="s">
        <v>96</v>
      </c>
      <c r="T2128" t="str">
        <f>IF(Transcripts[[#This Row],[List?]]="Y", Transcripts[[#This Row],[RefSeq mRNA ID]]&amp;IF(Transcripts[[#This Row],[Preferred?]]="Y", " (Preferred)", ""), "")</f>
        <v/>
      </c>
      <c r="V2128" s="43" t="s">
        <v>18557</v>
      </c>
      <c r="W2128" s="43" t="e">
        <f t="array" ref="W2128">INDEX(Table6[#Data], MATCH(1, ISNUMBER(SEARCH(Transcripts[[#This Row],[RefSeq mRNA ID]], Table6['#name])), 0), 1)</f>
        <v>#N/A</v>
      </c>
      <c r="X2128" s="43"/>
      <c r="Y2128" s="43"/>
      <c r="Z2128" t="s">
        <v>6538</v>
      </c>
      <c r="AC2128" t="s">
        <v>6514</v>
      </c>
      <c r="AD2128" t="s">
        <v>27</v>
      </c>
      <c r="AE2128" t="s">
        <v>6538</v>
      </c>
    </row>
    <row r="2129" spans="8:31" hidden="1" x14ac:dyDescent="0.3">
      <c r="H2129" t="s">
        <v>5548</v>
      </c>
      <c r="I2129" t="s">
        <v>5660</v>
      </c>
      <c r="L2129">
        <v>577</v>
      </c>
      <c r="M2129" t="s">
        <v>210</v>
      </c>
      <c r="N2129" t="s">
        <v>5661</v>
      </c>
      <c r="Q2129">
        <v>0</v>
      </c>
      <c r="R2129" t="s">
        <v>96</v>
      </c>
      <c r="S2129" t="s">
        <v>96</v>
      </c>
      <c r="T2129" t="str">
        <f>IF(Transcripts[[#This Row],[List?]]="Y", Transcripts[[#This Row],[RefSeq mRNA ID]]&amp;IF(Transcripts[[#This Row],[Preferred?]]="Y", " (Preferred)", ""), "")</f>
        <v/>
      </c>
      <c r="V2129" s="43" t="s">
        <v>18557</v>
      </c>
      <c r="W2129" s="43" t="e">
        <f t="array" ref="W2129">INDEX(Table6[#Data], MATCH(1, ISNUMBER(SEARCH(Transcripts[[#This Row],[RefSeq mRNA ID]], Table6['#name])), 0), 1)</f>
        <v>#N/A</v>
      </c>
      <c r="X2129" s="43"/>
      <c r="Y2129" s="43"/>
      <c r="Z2129" t="s">
        <v>6540</v>
      </c>
      <c r="AC2129" t="s">
        <v>6514</v>
      </c>
      <c r="AD2129" t="s">
        <v>27</v>
      </c>
      <c r="AE2129" t="s">
        <v>6540</v>
      </c>
    </row>
    <row r="2130" spans="8:31" hidden="1" x14ac:dyDescent="0.3">
      <c r="H2130" t="s">
        <v>5548</v>
      </c>
      <c r="I2130" t="s">
        <v>5662</v>
      </c>
      <c r="L2130">
        <v>358</v>
      </c>
      <c r="M2130" t="s">
        <v>210</v>
      </c>
      <c r="N2130" t="s">
        <v>5663</v>
      </c>
      <c r="Q2130">
        <v>0</v>
      </c>
      <c r="R2130" t="s">
        <v>96</v>
      </c>
      <c r="S2130" t="s">
        <v>96</v>
      </c>
      <c r="T2130" t="str">
        <f>IF(Transcripts[[#This Row],[List?]]="Y", Transcripts[[#This Row],[RefSeq mRNA ID]]&amp;IF(Transcripts[[#This Row],[Preferred?]]="Y", " (Preferred)", ""), "")</f>
        <v/>
      </c>
      <c r="V2130" s="43" t="s">
        <v>18557</v>
      </c>
      <c r="W2130" s="43" t="e">
        <f t="array" ref="W2130">INDEX(Table6[#Data], MATCH(1, ISNUMBER(SEARCH(Transcripts[[#This Row],[RefSeq mRNA ID]], Table6['#name])), 0), 1)</f>
        <v>#N/A</v>
      </c>
      <c r="X2130" s="43"/>
      <c r="Y2130" s="43"/>
      <c r="Z2130" t="s">
        <v>6532</v>
      </c>
      <c r="AA2130" t="s">
        <v>6533</v>
      </c>
      <c r="AB2130">
        <v>439</v>
      </c>
      <c r="AC2130" t="s">
        <v>6514</v>
      </c>
      <c r="AD2130" t="s">
        <v>27</v>
      </c>
      <c r="AE2130" t="s">
        <v>11330</v>
      </c>
    </row>
    <row r="2131" spans="8:31" hidden="1" x14ac:dyDescent="0.3">
      <c r="H2131" t="s">
        <v>138</v>
      </c>
      <c r="I2131" t="s">
        <v>5664</v>
      </c>
      <c r="J2131" t="s">
        <v>5665</v>
      </c>
      <c r="K2131" t="s">
        <v>20594</v>
      </c>
      <c r="L2131">
        <v>2345</v>
      </c>
      <c r="M2131" t="s">
        <v>27</v>
      </c>
      <c r="N2131" t="s">
        <v>5666</v>
      </c>
      <c r="P2131" t="s">
        <v>5667</v>
      </c>
      <c r="Q2131">
        <v>1365</v>
      </c>
      <c r="R2131" t="s">
        <v>95</v>
      </c>
      <c r="S2131" t="s">
        <v>95</v>
      </c>
      <c r="T2131" t="str">
        <f>IF(Transcripts[[#This Row],[List?]]="Y", Transcripts[[#This Row],[RefSeq mRNA ID]]&amp;IF(Transcripts[[#This Row],[Preferred?]]="Y", " (Preferred)", ""), "")</f>
        <v>NM_002467.5 (Preferred)</v>
      </c>
      <c r="V2131" s="43" t="s">
        <v>18558</v>
      </c>
      <c r="W2131" s="43" t="e">
        <f t="array" ref="W2131">INDEX(Table6[#Data], MATCH(1, ISNUMBER(SEARCH(Transcripts[[#This Row],[RefSeq mRNA ID]], Table6['#name])), 0), 1)</f>
        <v>#N/A</v>
      </c>
      <c r="X2131" s="43"/>
      <c r="Y2131" s="43"/>
      <c r="Z2131" t="s">
        <v>6535</v>
      </c>
      <c r="AA2131" t="s">
        <v>6536</v>
      </c>
      <c r="AB2131">
        <v>524</v>
      </c>
      <c r="AC2131" t="s">
        <v>6514</v>
      </c>
      <c r="AD2131" t="s">
        <v>27</v>
      </c>
      <c r="AE2131" t="s">
        <v>11331</v>
      </c>
    </row>
    <row r="2132" spans="8:31" hidden="1" x14ac:dyDescent="0.3">
      <c r="H2132" t="s">
        <v>138</v>
      </c>
      <c r="I2132" t="s">
        <v>5668</v>
      </c>
      <c r="J2132" t="s">
        <v>5669</v>
      </c>
      <c r="K2132" t="s">
        <v>20452</v>
      </c>
      <c r="L2132">
        <v>2150</v>
      </c>
      <c r="M2132" t="s">
        <v>27</v>
      </c>
      <c r="N2132" t="s">
        <v>5670</v>
      </c>
      <c r="Q2132">
        <v>1362</v>
      </c>
      <c r="R2132" t="s">
        <v>96</v>
      </c>
      <c r="S2132" t="s">
        <v>95</v>
      </c>
      <c r="T2132" t="str">
        <f>IF(Transcripts[[#This Row],[List?]]="Y", Transcripts[[#This Row],[RefSeq mRNA ID]]&amp;IF(Transcripts[[#This Row],[Preferred?]]="Y", " (Preferred)", ""), "")</f>
        <v>NM_001354870.1</v>
      </c>
      <c r="V2132" s="43" t="s">
        <v>18558</v>
      </c>
      <c r="W2132" s="43" t="e">
        <f t="array" ref="W2132">INDEX(Table6[#Data], MATCH(1, ISNUMBER(SEARCH(Transcripts[[#This Row],[RefSeq mRNA ID]], Table6['#name])), 0), 1)</f>
        <v>#N/A</v>
      </c>
      <c r="X2132" s="43"/>
      <c r="Y2132" s="43"/>
      <c r="Z2132" t="s">
        <v>6522</v>
      </c>
      <c r="AC2132" t="s">
        <v>6514</v>
      </c>
      <c r="AD2132" t="s">
        <v>27</v>
      </c>
      <c r="AE2132" t="s">
        <v>6522</v>
      </c>
    </row>
    <row r="2133" spans="8:31" hidden="1" x14ac:dyDescent="0.3">
      <c r="H2133" t="s">
        <v>138</v>
      </c>
      <c r="I2133" t="s">
        <v>20453</v>
      </c>
      <c r="J2133" t="s">
        <v>20454</v>
      </c>
      <c r="R2133" t="s">
        <v>96</v>
      </c>
      <c r="S2133" t="s">
        <v>96</v>
      </c>
      <c r="T2133" t="str">
        <f>IF(Transcripts[[#This Row],[List?]]="Y", Transcripts[[#This Row],[RefSeq mRNA ID]]&amp;IF(Transcripts[[#This Row],[Preferred?]]="Y", " (Preferred)", ""), "")</f>
        <v/>
      </c>
      <c r="V2133" s="43"/>
      <c r="W2133" s="43" t="e">
        <f t="array" ref="W2133">INDEX(Table6[#Data], MATCH(1, ISNUMBER(SEARCH(Transcripts[[#This Row],[RefSeq mRNA ID]], Table6['#name])), 0), 1)</f>
        <v>#N/A</v>
      </c>
      <c r="X2133" s="43"/>
      <c r="Y2133" s="43"/>
      <c r="Z2133" t="s">
        <v>6518</v>
      </c>
      <c r="AC2133" t="s">
        <v>6514</v>
      </c>
      <c r="AD2133" t="s">
        <v>27</v>
      </c>
      <c r="AE2133" t="s">
        <v>6518</v>
      </c>
    </row>
    <row r="2134" spans="8:31" hidden="1" x14ac:dyDescent="0.3">
      <c r="H2134" t="s">
        <v>138</v>
      </c>
      <c r="I2134" t="s">
        <v>5671</v>
      </c>
      <c r="J2134" t="s">
        <v>5672</v>
      </c>
      <c r="L2134">
        <v>2042</v>
      </c>
      <c r="M2134" t="s">
        <v>27</v>
      </c>
      <c r="N2134" t="s">
        <v>5673</v>
      </c>
      <c r="Q2134">
        <v>774</v>
      </c>
      <c r="R2134" t="s">
        <v>96</v>
      </c>
      <c r="S2134" t="s">
        <v>96</v>
      </c>
      <c r="T2134" t="str">
        <f>IF(Transcripts[[#This Row],[List?]]="Y", Transcripts[[#This Row],[RefSeq mRNA ID]]&amp;IF(Transcripts[[#This Row],[Preferred?]]="Y", " (Preferred)", ""), "")</f>
        <v/>
      </c>
      <c r="V2134" s="43" t="s">
        <v>18558</v>
      </c>
      <c r="W2134" s="43" t="e">
        <f t="array" ref="W2134">INDEX(Table6[#Data], MATCH(1, ISNUMBER(SEARCH(Transcripts[[#This Row],[RefSeq mRNA ID]], Table6['#name])), 0), 1)</f>
        <v>#N/A</v>
      </c>
      <c r="X2134" s="43"/>
      <c r="Y2134" s="43"/>
      <c r="Z2134" t="s">
        <v>2560</v>
      </c>
      <c r="AA2134" t="s">
        <v>2561</v>
      </c>
      <c r="AB2134">
        <v>7245</v>
      </c>
      <c r="AC2134" t="s">
        <v>2559</v>
      </c>
      <c r="AD2134" t="s">
        <v>27</v>
      </c>
      <c r="AE2134" t="s">
        <v>11332</v>
      </c>
    </row>
    <row r="2135" spans="8:31" hidden="1" x14ac:dyDescent="0.3">
      <c r="H2135" t="s">
        <v>138</v>
      </c>
      <c r="I2135" t="s">
        <v>5674</v>
      </c>
      <c r="J2135" t="s">
        <v>5675</v>
      </c>
      <c r="L2135">
        <v>1023</v>
      </c>
      <c r="M2135" t="s">
        <v>27</v>
      </c>
      <c r="N2135" t="s">
        <v>5676</v>
      </c>
      <c r="Q2135">
        <v>552</v>
      </c>
      <c r="R2135" t="s">
        <v>96</v>
      </c>
      <c r="S2135" t="s">
        <v>96</v>
      </c>
      <c r="T2135" t="str">
        <f>IF(Transcripts[[#This Row],[List?]]="Y", Transcripts[[#This Row],[RefSeq mRNA ID]]&amp;IF(Transcripts[[#This Row],[Preferred?]]="Y", " (Preferred)", ""), "")</f>
        <v/>
      </c>
      <c r="V2135" s="43" t="s">
        <v>18558</v>
      </c>
      <c r="W2135" s="43" t="e">
        <f t="array" ref="W2135">INDEX(Table6[#Data], MATCH(1, ISNUMBER(SEARCH(Transcripts[[#This Row],[RefSeq mRNA ID]], Table6['#name])), 0), 1)</f>
        <v>#N/A</v>
      </c>
      <c r="X2135" s="43"/>
      <c r="Y2135" s="43"/>
      <c r="Z2135" t="s">
        <v>9869</v>
      </c>
      <c r="AA2135" t="s">
        <v>9870</v>
      </c>
      <c r="AB2135">
        <v>2415</v>
      </c>
      <c r="AC2135" t="s">
        <v>9868</v>
      </c>
      <c r="AD2135" t="s">
        <v>27</v>
      </c>
      <c r="AE2135" t="s">
        <v>11333</v>
      </c>
    </row>
    <row r="2136" spans="8:31" hidden="1" x14ac:dyDescent="0.3">
      <c r="H2136" t="s">
        <v>138</v>
      </c>
      <c r="I2136" t="s">
        <v>5677</v>
      </c>
      <c r="J2136" t="s">
        <v>5678</v>
      </c>
      <c r="L2136">
        <v>577</v>
      </c>
      <c r="M2136" t="s">
        <v>27</v>
      </c>
      <c r="N2136" t="s">
        <v>5679</v>
      </c>
      <c r="Q2136">
        <v>179</v>
      </c>
      <c r="R2136" t="s">
        <v>96</v>
      </c>
      <c r="S2136" t="s">
        <v>96</v>
      </c>
      <c r="T2136" t="str">
        <f>IF(Transcripts[[#This Row],[List?]]="Y", Transcripts[[#This Row],[RefSeq mRNA ID]]&amp;IF(Transcripts[[#This Row],[Preferred?]]="Y", " (Preferred)", ""), "")</f>
        <v/>
      </c>
      <c r="V2136" s="43" t="s">
        <v>18558</v>
      </c>
      <c r="W2136" s="43" t="e">
        <f t="array" ref="W2136">INDEX(Table6[#Data], MATCH(1, ISNUMBER(SEARCH(Transcripts[[#This Row],[RefSeq mRNA ID]], Table6['#name])), 0), 1)</f>
        <v>#N/A</v>
      </c>
      <c r="X2136" s="43"/>
      <c r="Y2136" s="43"/>
      <c r="Z2136" t="s">
        <v>9872</v>
      </c>
      <c r="AA2136" t="s">
        <v>9873</v>
      </c>
      <c r="AB2136">
        <v>3408</v>
      </c>
      <c r="AC2136" t="s">
        <v>9868</v>
      </c>
      <c r="AD2136" t="s">
        <v>27</v>
      </c>
      <c r="AE2136" t="s">
        <v>11334</v>
      </c>
    </row>
    <row r="2137" spans="8:31" hidden="1" x14ac:dyDescent="0.3">
      <c r="H2137" t="s">
        <v>5680</v>
      </c>
      <c r="I2137" t="s">
        <v>5681</v>
      </c>
      <c r="J2137" t="s">
        <v>5682</v>
      </c>
      <c r="K2137" t="s">
        <v>19655</v>
      </c>
      <c r="L2137">
        <v>3256</v>
      </c>
      <c r="M2137" t="s">
        <v>27</v>
      </c>
      <c r="N2137" t="s">
        <v>5683</v>
      </c>
      <c r="P2137" t="s">
        <v>5684</v>
      </c>
      <c r="Q2137">
        <v>1185</v>
      </c>
      <c r="R2137" t="s">
        <v>96</v>
      </c>
      <c r="S2137" t="s">
        <v>95</v>
      </c>
      <c r="T2137" t="str">
        <f>IF(Transcripts[[#This Row],[List?]]="Y", Transcripts[[#This Row],[RefSeq mRNA ID]]&amp;IF(Transcripts[[#This Row],[Preferred?]]="Y", " (Preferred)", ""), "")</f>
        <v>NM_001033082.2</v>
      </c>
      <c r="V2137" s="43" t="s">
        <v>18559</v>
      </c>
      <c r="W2137" s="43" t="e">
        <f t="array" ref="W2137">INDEX(Table6[#Data], MATCH(1, ISNUMBER(SEARCH(Transcripts[[#This Row],[RefSeq mRNA ID]], Table6['#name])), 0), 1)</f>
        <v>#N/A</v>
      </c>
      <c r="X2137" s="43"/>
      <c r="Y2137" s="43"/>
      <c r="Z2137" t="s">
        <v>9876</v>
      </c>
      <c r="AA2137" t="s">
        <v>9877</v>
      </c>
      <c r="AB2137">
        <v>2415</v>
      </c>
      <c r="AC2137" t="s">
        <v>9868</v>
      </c>
      <c r="AD2137" t="s">
        <v>27</v>
      </c>
      <c r="AE2137" t="s">
        <v>11335</v>
      </c>
    </row>
    <row r="2138" spans="8:31" hidden="1" x14ac:dyDescent="0.3">
      <c r="H2138" t="s">
        <v>5680</v>
      </c>
      <c r="I2138" t="s">
        <v>5692</v>
      </c>
      <c r="J2138" t="s">
        <v>5693</v>
      </c>
      <c r="K2138" t="s">
        <v>20455</v>
      </c>
      <c r="L2138">
        <v>1688</v>
      </c>
      <c r="M2138" t="s">
        <v>27</v>
      </c>
      <c r="N2138" t="s">
        <v>5694</v>
      </c>
      <c r="P2138" t="s">
        <v>5695</v>
      </c>
      <c r="Q2138">
        <v>1095</v>
      </c>
      <c r="R2138" t="s">
        <v>96</v>
      </c>
      <c r="S2138" t="s">
        <v>95</v>
      </c>
      <c r="T2138" t="str">
        <f>IF(Transcripts[[#This Row],[List?]]="Y", Transcripts[[#This Row],[RefSeq mRNA ID]]&amp;IF(Transcripts[[#This Row],[Preferred?]]="Y", " (Preferred)", ""), "")</f>
        <v>NM_001033081.3</v>
      </c>
      <c r="V2138" s="43" t="s">
        <v>18559</v>
      </c>
      <c r="W2138" s="43" t="e">
        <f t="array" ref="W2138">INDEX(Table6[#Data], MATCH(1, ISNUMBER(SEARCH(Transcripts[[#This Row],[RefSeq mRNA ID]], Table6['#name])), 0), 1)</f>
        <v>#N/A</v>
      </c>
      <c r="X2138" s="43"/>
      <c r="Y2138" s="43"/>
      <c r="Z2138" t="s">
        <v>7533</v>
      </c>
      <c r="AA2138" t="s">
        <v>7534</v>
      </c>
      <c r="AB2138">
        <v>407</v>
      </c>
      <c r="AC2138" t="s">
        <v>7503</v>
      </c>
      <c r="AD2138" t="s">
        <v>27</v>
      </c>
      <c r="AE2138" t="s">
        <v>11336</v>
      </c>
    </row>
    <row r="2139" spans="8:31" hidden="1" x14ac:dyDescent="0.3">
      <c r="H2139" t="s">
        <v>5680</v>
      </c>
      <c r="I2139" t="s">
        <v>5688</v>
      </c>
      <c r="J2139" t="s">
        <v>5689</v>
      </c>
      <c r="K2139" t="s">
        <v>19656</v>
      </c>
      <c r="L2139">
        <v>1944</v>
      </c>
      <c r="M2139" t="s">
        <v>27</v>
      </c>
      <c r="N2139" t="s">
        <v>5690</v>
      </c>
      <c r="P2139" t="s">
        <v>5691</v>
      </c>
      <c r="Q2139">
        <v>711</v>
      </c>
      <c r="R2139" t="s">
        <v>96</v>
      </c>
      <c r="S2139" t="s">
        <v>95</v>
      </c>
      <c r="T2139" t="str">
        <f>IF(Transcripts[[#This Row],[List?]]="Y", Transcripts[[#This Row],[RefSeq mRNA ID]]&amp;IF(Transcripts[[#This Row],[Preferred?]]="Y", " (Preferred)", ""), "")</f>
        <v>NM_005376.4</v>
      </c>
      <c r="V2139" s="43" t="s">
        <v>18559</v>
      </c>
      <c r="W2139" s="43" t="e">
        <f t="array" ref="W2139">INDEX(Table6[#Data], MATCH(1, ISNUMBER(SEARCH(Transcripts[[#This Row],[RefSeq mRNA ID]], Table6['#name])), 0), 1)</f>
        <v>#N/A</v>
      </c>
      <c r="X2139" s="43"/>
      <c r="Y2139" s="43"/>
      <c r="Z2139" t="s">
        <v>7527</v>
      </c>
      <c r="AA2139" t="s">
        <v>7528</v>
      </c>
      <c r="AB2139">
        <v>1041</v>
      </c>
      <c r="AC2139" t="s">
        <v>7503</v>
      </c>
      <c r="AD2139" t="s">
        <v>27</v>
      </c>
      <c r="AE2139" t="s">
        <v>11337</v>
      </c>
    </row>
    <row r="2140" spans="8:31" hidden="1" x14ac:dyDescent="0.3">
      <c r="H2140" t="s">
        <v>5680</v>
      </c>
      <c r="I2140" t="s">
        <v>5685</v>
      </c>
      <c r="J2140" t="s">
        <v>5686</v>
      </c>
      <c r="L2140">
        <v>2038</v>
      </c>
      <c r="M2140" t="s">
        <v>27</v>
      </c>
      <c r="N2140" t="s">
        <v>5687</v>
      </c>
      <c r="Q2140">
        <v>621</v>
      </c>
      <c r="R2140" t="s">
        <v>96</v>
      </c>
      <c r="S2140" t="s">
        <v>96</v>
      </c>
      <c r="T2140" t="str">
        <f>IF(Transcripts[[#This Row],[List?]]="Y", Transcripts[[#This Row],[RefSeq mRNA ID]]&amp;IF(Transcripts[[#This Row],[Preferred?]]="Y", " (Preferred)", ""), "")</f>
        <v/>
      </c>
      <c r="V2140" s="43" t="s">
        <v>18559</v>
      </c>
      <c r="W2140" s="43" t="e">
        <f t="array" ref="W2140">INDEX(Table6[#Data], MATCH(1, ISNUMBER(SEARCH(Transcripts[[#This Row],[RefSeq mRNA ID]], Table6['#name])), 0), 1)</f>
        <v>#N/A</v>
      </c>
      <c r="X2140" s="43"/>
      <c r="Y2140" s="43"/>
      <c r="Z2140" t="s">
        <v>7523</v>
      </c>
      <c r="AA2140" t="s">
        <v>7524</v>
      </c>
      <c r="AB2140">
        <v>1131</v>
      </c>
      <c r="AC2140" t="s">
        <v>7503</v>
      </c>
      <c r="AD2140" t="s">
        <v>27</v>
      </c>
      <c r="AE2140" t="s">
        <v>11338</v>
      </c>
    </row>
    <row r="2141" spans="8:31" hidden="1" x14ac:dyDescent="0.3">
      <c r="H2141" t="s">
        <v>5680</v>
      </c>
      <c r="I2141" t="s">
        <v>5696</v>
      </c>
      <c r="J2141" t="s">
        <v>5697</v>
      </c>
      <c r="L2141">
        <v>426</v>
      </c>
      <c r="M2141" t="s">
        <v>27</v>
      </c>
      <c r="N2141" t="s">
        <v>5698</v>
      </c>
      <c r="Q2141">
        <v>301</v>
      </c>
      <c r="R2141" t="s">
        <v>96</v>
      </c>
      <c r="S2141" t="s">
        <v>96</v>
      </c>
      <c r="T2141" t="str">
        <f>IF(Transcripts[[#This Row],[List?]]="Y", Transcripts[[#This Row],[RefSeq mRNA ID]]&amp;IF(Transcripts[[#This Row],[Preferred?]]="Y", " (Preferred)", ""), "")</f>
        <v/>
      </c>
      <c r="V2141" s="43" t="s">
        <v>18559</v>
      </c>
      <c r="W2141" s="43" t="e">
        <f t="array" ref="W2141">INDEX(Table6[#Data], MATCH(1, ISNUMBER(SEARCH(Transcripts[[#This Row],[RefSeq mRNA ID]], Table6['#name])), 0), 1)</f>
        <v>#N/A</v>
      </c>
      <c r="X2141" s="43"/>
      <c r="Y2141" s="43"/>
      <c r="Z2141" t="s">
        <v>7519</v>
      </c>
      <c r="AC2141" t="s">
        <v>7503</v>
      </c>
      <c r="AD2141" t="s">
        <v>27</v>
      </c>
      <c r="AE2141" t="s">
        <v>7519</v>
      </c>
    </row>
    <row r="2142" spans="8:31" hidden="1" x14ac:dyDescent="0.3">
      <c r="H2142" t="s">
        <v>5699</v>
      </c>
      <c r="I2142" t="s">
        <v>5700</v>
      </c>
      <c r="J2142" t="s">
        <v>5701</v>
      </c>
      <c r="K2142" t="s">
        <v>20456</v>
      </c>
      <c r="L2142">
        <v>2602</v>
      </c>
      <c r="M2142" t="s">
        <v>27</v>
      </c>
      <c r="N2142" t="s">
        <v>5702</v>
      </c>
      <c r="P2142" t="s">
        <v>5703</v>
      </c>
      <c r="Q2142">
        <v>1395</v>
      </c>
      <c r="R2142" t="s">
        <v>96</v>
      </c>
      <c r="S2142" t="s">
        <v>95</v>
      </c>
      <c r="T2142" t="str">
        <f>IF(Transcripts[[#This Row],[List?]]="Y", Transcripts[[#This Row],[RefSeq mRNA ID]]&amp;IF(Transcripts[[#This Row],[Preferred?]]="Y", " (Preferred)", ""), "")</f>
        <v>NM_005378.6</v>
      </c>
      <c r="V2142" s="43" t="s">
        <v>18560</v>
      </c>
      <c r="W2142" s="43" t="e">
        <f t="array" ref="W2142">INDEX(Table6[#Data], MATCH(1, ISNUMBER(SEARCH(Transcripts[[#This Row],[RefSeq mRNA ID]], Table6['#name])), 0), 1)</f>
        <v>#N/A</v>
      </c>
      <c r="X2142" s="43"/>
      <c r="Y2142" s="43"/>
      <c r="Z2142" t="s">
        <v>7521</v>
      </c>
      <c r="AC2142" t="s">
        <v>7503</v>
      </c>
      <c r="AD2142" t="s">
        <v>27</v>
      </c>
      <c r="AE2142" t="s">
        <v>7521</v>
      </c>
    </row>
    <row r="2143" spans="8:31" hidden="1" x14ac:dyDescent="0.3">
      <c r="H2143" t="s">
        <v>5699</v>
      </c>
      <c r="I2143" t="s">
        <v>20457</v>
      </c>
      <c r="J2143" t="s">
        <v>20458</v>
      </c>
      <c r="K2143" t="s">
        <v>19658</v>
      </c>
      <c r="R2143" t="s">
        <v>95</v>
      </c>
      <c r="S2143" t="s">
        <v>95</v>
      </c>
      <c r="T2143" t="str">
        <f>IF(Transcripts[[#This Row],[List?]]="Y", Transcripts[[#This Row],[RefSeq mRNA ID]]&amp;IF(Transcripts[[#This Row],[Preferred?]]="Y", " (Preferred)", ""), "")</f>
        <v>NM_001293231.1 (Preferred)</v>
      </c>
      <c r="V2143" s="43"/>
      <c r="W2143" s="43" t="e">
        <f t="array" ref="W2143">INDEX(Table6[#Data], MATCH(1, ISNUMBER(SEARCH(Transcripts[[#This Row],[RefSeq mRNA ID]], Table6['#name])), 0), 1)</f>
        <v>#N/A</v>
      </c>
      <c r="X2143" s="43"/>
      <c r="Y2143" s="43"/>
      <c r="Z2143" t="s">
        <v>7504</v>
      </c>
      <c r="AA2143" t="s">
        <v>7505</v>
      </c>
      <c r="AB2143">
        <v>159</v>
      </c>
      <c r="AC2143" t="s">
        <v>7503</v>
      </c>
      <c r="AD2143" t="s">
        <v>27</v>
      </c>
      <c r="AE2143" t="s">
        <v>11339</v>
      </c>
    </row>
    <row r="2144" spans="8:31" hidden="1" x14ac:dyDescent="0.3">
      <c r="H2144" t="s">
        <v>5704</v>
      </c>
      <c r="I2144" t="s">
        <v>5709</v>
      </c>
      <c r="J2144" t="s">
        <v>5710</v>
      </c>
      <c r="K2144" t="s">
        <v>20460</v>
      </c>
      <c r="L2144">
        <v>2871</v>
      </c>
      <c r="M2144" t="s">
        <v>27</v>
      </c>
      <c r="N2144" t="s">
        <v>5711</v>
      </c>
      <c r="O2144" t="s">
        <v>5712</v>
      </c>
      <c r="P2144" t="s">
        <v>5713</v>
      </c>
      <c r="Q2144">
        <v>954</v>
      </c>
      <c r="R2144" t="s">
        <v>96</v>
      </c>
      <c r="S2144" t="s">
        <v>95</v>
      </c>
      <c r="T2144" t="str">
        <f>IF(Transcripts[[#This Row],[List?]]="Y", Transcripts[[#This Row],[RefSeq mRNA ID]]&amp;IF(Transcripts[[#This Row],[Preferred?]]="Y", " (Preferred)", ""), "")</f>
        <v>NM_001172568.2</v>
      </c>
      <c r="V2144" s="43" t="s">
        <v>18561</v>
      </c>
      <c r="W2144" s="43" t="e">
        <f t="array" ref="W2144">INDEX(Table6[#Data], MATCH(1, ISNUMBER(SEARCH(Transcripts[[#This Row],[RefSeq mRNA ID]], Table6['#name])), 0), 1)</f>
        <v>#N/A</v>
      </c>
      <c r="X2144" s="43"/>
      <c r="Y2144" s="43"/>
      <c r="Z2144" t="s">
        <v>7507</v>
      </c>
      <c r="AA2144" t="s">
        <v>7508</v>
      </c>
      <c r="AB2144">
        <v>159</v>
      </c>
      <c r="AC2144" t="s">
        <v>7503</v>
      </c>
      <c r="AD2144" t="s">
        <v>27</v>
      </c>
      <c r="AE2144" t="s">
        <v>11340</v>
      </c>
    </row>
    <row r="2145" spans="8:31" hidden="1" x14ac:dyDescent="0.3">
      <c r="H2145" t="s">
        <v>5704</v>
      </c>
      <c r="I2145" t="s">
        <v>5718</v>
      </c>
      <c r="J2145" t="s">
        <v>5719</v>
      </c>
      <c r="K2145" t="s">
        <v>20461</v>
      </c>
      <c r="L2145">
        <v>2687</v>
      </c>
      <c r="M2145" t="s">
        <v>27</v>
      </c>
      <c r="N2145" t="s">
        <v>5720</v>
      </c>
      <c r="Q2145">
        <v>951</v>
      </c>
      <c r="R2145" t="s">
        <v>95</v>
      </c>
      <c r="S2145" t="s">
        <v>95</v>
      </c>
      <c r="T2145" t="str">
        <f>IF(Transcripts[[#This Row],[List?]]="Y", Transcripts[[#This Row],[RefSeq mRNA ID]]&amp;IF(Transcripts[[#This Row],[Preferred?]]="Y", " (Preferred)", ""), "")</f>
        <v>NM_001172567.2 (Preferred)</v>
      </c>
      <c r="V2145" s="43" t="s">
        <v>18561</v>
      </c>
      <c r="W2145" s="43" t="e">
        <f t="array" ref="W2145">INDEX(Table6[#Data], MATCH(1, ISNUMBER(SEARCH(Transcripts[[#This Row],[RefSeq mRNA ID]], Table6['#name])), 0), 1)</f>
        <v>#N/A</v>
      </c>
      <c r="X2145" s="43"/>
      <c r="Y2145" s="43"/>
      <c r="Z2145" t="s">
        <v>7510</v>
      </c>
      <c r="AA2145" t="s">
        <v>7511</v>
      </c>
      <c r="AB2145">
        <v>405</v>
      </c>
      <c r="AC2145" t="s">
        <v>7503</v>
      </c>
      <c r="AD2145" t="s">
        <v>27</v>
      </c>
      <c r="AE2145" t="s">
        <v>11341</v>
      </c>
    </row>
    <row r="2146" spans="8:31" hidden="1" x14ac:dyDescent="0.3">
      <c r="H2146" t="s">
        <v>5704</v>
      </c>
      <c r="I2146" t="s">
        <v>5714</v>
      </c>
      <c r="J2146" t="s">
        <v>5715</v>
      </c>
      <c r="K2146" t="s">
        <v>19665</v>
      </c>
      <c r="L2146">
        <v>2850</v>
      </c>
      <c r="M2146" t="s">
        <v>27</v>
      </c>
      <c r="N2146" t="s">
        <v>5716</v>
      </c>
      <c r="P2146" t="s">
        <v>5717</v>
      </c>
      <c r="Q2146">
        <v>930</v>
      </c>
      <c r="R2146" t="s">
        <v>96</v>
      </c>
      <c r="S2146" t="s">
        <v>95</v>
      </c>
      <c r="T2146" t="str">
        <f>IF(Transcripts[[#This Row],[List?]]="Y", Transcripts[[#This Row],[RefSeq mRNA ID]]&amp;IF(Transcripts[[#This Row],[Preferred?]]="Y", " (Preferred)", ""), "")</f>
        <v>NM_002468.4</v>
      </c>
      <c r="V2146" s="43" t="s">
        <v>18561</v>
      </c>
      <c r="W2146" s="43" t="e">
        <f t="array" ref="W2146">INDEX(Table6[#Data], MATCH(1, ISNUMBER(SEARCH(Transcripts[[#This Row],[RefSeq mRNA ID]], Table6['#name])), 0), 1)</f>
        <v>#N/A</v>
      </c>
      <c r="X2146" s="43"/>
      <c r="Y2146" s="43"/>
      <c r="Z2146" t="s">
        <v>7513</v>
      </c>
      <c r="AA2146" t="s">
        <v>7514</v>
      </c>
      <c r="AB2146">
        <v>405</v>
      </c>
      <c r="AC2146" t="s">
        <v>7503</v>
      </c>
      <c r="AD2146" t="s">
        <v>27</v>
      </c>
      <c r="AE2146" t="s">
        <v>11342</v>
      </c>
    </row>
    <row r="2147" spans="8:31" hidden="1" x14ac:dyDescent="0.3">
      <c r="H2147" t="s">
        <v>5704</v>
      </c>
      <c r="I2147" t="s">
        <v>5721</v>
      </c>
      <c r="J2147" t="s">
        <v>5722</v>
      </c>
      <c r="L2147">
        <v>1279</v>
      </c>
      <c r="M2147" t="s">
        <v>27</v>
      </c>
      <c r="N2147" t="s">
        <v>5723</v>
      </c>
      <c r="O2147" t="s">
        <v>5712</v>
      </c>
      <c r="P2147" t="s">
        <v>5724</v>
      </c>
      <c r="Q2147">
        <v>795</v>
      </c>
      <c r="R2147" t="s">
        <v>96</v>
      </c>
      <c r="S2147" t="s">
        <v>96</v>
      </c>
      <c r="T2147" t="str">
        <f>IF(Transcripts[[#This Row],[List?]]="Y", Transcripts[[#This Row],[RefSeq mRNA ID]]&amp;IF(Transcripts[[#This Row],[Preferred?]]="Y", " (Preferred)", ""), "")</f>
        <v/>
      </c>
      <c r="V2147" s="43" t="s">
        <v>18561</v>
      </c>
      <c r="W2147" s="43" t="e">
        <f t="array" ref="W2147">INDEX(Table6[#Data], MATCH(1, ISNUMBER(SEARCH(Transcripts[[#This Row],[RefSeq mRNA ID]], Table6['#name])), 0), 1)</f>
        <v>#N/A</v>
      </c>
      <c r="X2147" s="43"/>
      <c r="Y2147" s="43"/>
      <c r="Z2147" t="s">
        <v>7539</v>
      </c>
      <c r="AA2147" t="s">
        <v>7540</v>
      </c>
      <c r="AB2147">
        <v>408</v>
      </c>
      <c r="AC2147" t="s">
        <v>7503</v>
      </c>
      <c r="AD2147" t="s">
        <v>27</v>
      </c>
      <c r="AE2147" t="s">
        <v>11343</v>
      </c>
    </row>
    <row r="2148" spans="8:31" hidden="1" x14ac:dyDescent="0.3">
      <c r="H2148" t="s">
        <v>5704</v>
      </c>
      <c r="I2148" t="s">
        <v>5729</v>
      </c>
      <c r="J2148" t="s">
        <v>5730</v>
      </c>
      <c r="K2148" t="s">
        <v>20463</v>
      </c>
      <c r="L2148">
        <v>914</v>
      </c>
      <c r="M2148" t="s">
        <v>27</v>
      </c>
      <c r="N2148" t="s">
        <v>5731</v>
      </c>
      <c r="O2148" t="s">
        <v>5712</v>
      </c>
      <c r="P2148" t="s">
        <v>5732</v>
      </c>
      <c r="Q2148">
        <v>615</v>
      </c>
      <c r="R2148" t="s">
        <v>96</v>
      </c>
      <c r="S2148" t="s">
        <v>95</v>
      </c>
      <c r="T2148" t="str">
        <f>IF(Transcripts[[#This Row],[List?]]="Y", Transcripts[[#This Row],[RefSeq mRNA ID]]&amp;IF(Transcripts[[#This Row],[Preferred?]]="Y", " (Preferred)", ""), "")</f>
        <v>NM_001172569.2</v>
      </c>
      <c r="V2148" s="43" t="s">
        <v>18561</v>
      </c>
      <c r="W2148" s="43" t="e">
        <f t="array" ref="W2148">INDEX(Table6[#Data], MATCH(1, ISNUMBER(SEARCH(Transcripts[[#This Row],[RefSeq mRNA ID]], Table6['#name])), 0), 1)</f>
        <v>#N/A</v>
      </c>
      <c r="X2148" s="43"/>
      <c r="Y2148" s="43"/>
      <c r="Z2148" t="s">
        <v>7516</v>
      </c>
      <c r="AA2148" t="s">
        <v>7517</v>
      </c>
      <c r="AB2148">
        <v>143</v>
      </c>
      <c r="AC2148" t="s">
        <v>7503</v>
      </c>
      <c r="AD2148" t="s">
        <v>27</v>
      </c>
      <c r="AE2148" t="s">
        <v>11344</v>
      </c>
    </row>
    <row r="2149" spans="8:31" hidden="1" x14ac:dyDescent="0.3">
      <c r="H2149" t="s">
        <v>5704</v>
      </c>
      <c r="I2149" t="s">
        <v>5725</v>
      </c>
      <c r="J2149" t="s">
        <v>5726</v>
      </c>
      <c r="L2149">
        <v>976</v>
      </c>
      <c r="M2149" t="s">
        <v>27</v>
      </c>
      <c r="N2149" t="s">
        <v>5727</v>
      </c>
      <c r="O2149" t="s">
        <v>5712</v>
      </c>
      <c r="P2149" t="s">
        <v>5728</v>
      </c>
      <c r="Q2149">
        <v>480</v>
      </c>
      <c r="R2149" t="s">
        <v>96</v>
      </c>
      <c r="S2149" t="s">
        <v>96</v>
      </c>
      <c r="T2149" t="str">
        <f>IF(Transcripts[[#This Row],[List?]]="Y", Transcripts[[#This Row],[RefSeq mRNA ID]]&amp;IF(Transcripts[[#This Row],[Preferred?]]="Y", " (Preferred)", ""), "")</f>
        <v/>
      </c>
      <c r="V2149" s="43" t="s">
        <v>18561</v>
      </c>
      <c r="W2149" s="43" t="e">
        <f t="array" ref="W2149">INDEX(Table6[#Data], MATCH(1, ISNUMBER(SEARCH(Transcripts[[#This Row],[RefSeq mRNA ID]], Table6['#name])), 0), 1)</f>
        <v>#N/A</v>
      </c>
      <c r="X2149" s="43"/>
      <c r="Y2149" s="43"/>
      <c r="Z2149" t="s">
        <v>7536</v>
      </c>
      <c r="AA2149" t="s">
        <v>7537</v>
      </c>
      <c r="AB2149">
        <v>639</v>
      </c>
      <c r="AC2149" t="s">
        <v>7503</v>
      </c>
      <c r="AD2149" t="s">
        <v>27</v>
      </c>
      <c r="AE2149" t="s">
        <v>11345</v>
      </c>
    </row>
    <row r="2150" spans="8:31" hidden="1" x14ac:dyDescent="0.3">
      <c r="H2150" t="s">
        <v>5704</v>
      </c>
      <c r="I2150" t="s">
        <v>5705</v>
      </c>
      <c r="L2150">
        <v>712</v>
      </c>
      <c r="M2150" t="s">
        <v>193</v>
      </c>
      <c r="N2150" t="s">
        <v>5706</v>
      </c>
      <c r="P2150" t="s">
        <v>98</v>
      </c>
      <c r="Q2150">
        <v>0</v>
      </c>
      <c r="R2150" t="s">
        <v>96</v>
      </c>
      <c r="S2150" t="s">
        <v>96</v>
      </c>
      <c r="T2150" t="str">
        <f>IF(Transcripts[[#This Row],[List?]]="Y", Transcripts[[#This Row],[RefSeq mRNA ID]]&amp;IF(Transcripts[[#This Row],[Preferred?]]="Y", " (Preferred)", ""), "")</f>
        <v/>
      </c>
      <c r="V2150" s="43" t="s">
        <v>18561</v>
      </c>
      <c r="W2150" s="43" t="e">
        <f t="array" ref="W2150">INDEX(Table6[#Data], MATCH(1, ISNUMBER(SEARCH(Transcripts[[#This Row],[RefSeq mRNA ID]], Table6['#name])), 0), 1)</f>
        <v>#N/A</v>
      </c>
      <c r="X2150" s="43"/>
      <c r="Y2150" s="43"/>
      <c r="Z2150" t="s">
        <v>7530</v>
      </c>
      <c r="AA2150" t="s">
        <v>7531</v>
      </c>
      <c r="AB2150">
        <v>772</v>
      </c>
      <c r="AC2150" t="s">
        <v>7503</v>
      </c>
      <c r="AD2150" t="s">
        <v>27</v>
      </c>
      <c r="AE2150" t="s">
        <v>11346</v>
      </c>
    </row>
    <row r="2151" spans="8:31" hidden="1" x14ac:dyDescent="0.3">
      <c r="H2151" t="s">
        <v>5704</v>
      </c>
      <c r="I2151" t="s">
        <v>5707</v>
      </c>
      <c r="L2151">
        <v>583</v>
      </c>
      <c r="M2151" t="s">
        <v>193</v>
      </c>
      <c r="N2151" t="s">
        <v>5708</v>
      </c>
      <c r="P2151" t="s">
        <v>98</v>
      </c>
      <c r="Q2151">
        <v>0</v>
      </c>
      <c r="R2151" t="s">
        <v>96</v>
      </c>
      <c r="S2151" t="s">
        <v>96</v>
      </c>
      <c r="T2151" t="str">
        <f>IF(Transcripts[[#This Row],[List?]]="Y", Transcripts[[#This Row],[RefSeq mRNA ID]]&amp;IF(Transcripts[[#This Row],[Preferred?]]="Y", " (Preferred)", ""), "")</f>
        <v/>
      </c>
      <c r="V2151" s="43" t="s">
        <v>18561</v>
      </c>
      <c r="W2151" s="43" t="e">
        <f t="array" ref="W2151">INDEX(Table6[#Data], MATCH(1, ISNUMBER(SEARCH(Transcripts[[#This Row],[RefSeq mRNA ID]], Table6['#name])), 0), 1)</f>
        <v>#N/A</v>
      </c>
      <c r="X2151" s="43"/>
      <c r="Y2151" s="43"/>
      <c r="Z2151" t="s">
        <v>7546</v>
      </c>
      <c r="AC2151" t="s">
        <v>7503</v>
      </c>
      <c r="AD2151" t="s">
        <v>27</v>
      </c>
      <c r="AE2151" t="s">
        <v>7546</v>
      </c>
    </row>
    <row r="2152" spans="8:31" hidden="1" x14ac:dyDescent="0.3">
      <c r="H2152" t="s">
        <v>5704</v>
      </c>
      <c r="I2152" t="s">
        <v>5733</v>
      </c>
      <c r="L2152">
        <v>3314</v>
      </c>
      <c r="M2152" t="s">
        <v>210</v>
      </c>
      <c r="N2152" t="s">
        <v>5734</v>
      </c>
      <c r="P2152" t="s">
        <v>98</v>
      </c>
      <c r="Q2152">
        <v>0</v>
      </c>
      <c r="R2152" t="s">
        <v>96</v>
      </c>
      <c r="S2152" t="s">
        <v>96</v>
      </c>
      <c r="T2152" t="str">
        <f>IF(Transcripts[[#This Row],[List?]]="Y", Transcripts[[#This Row],[RefSeq mRNA ID]]&amp;IF(Transcripts[[#This Row],[Preferred?]]="Y", " (Preferred)", ""), "")</f>
        <v/>
      </c>
      <c r="V2152" s="43" t="s">
        <v>18561</v>
      </c>
      <c r="W2152" s="43" t="e">
        <f t="array" ref="W2152">INDEX(Table6[#Data], MATCH(1, ISNUMBER(SEARCH(Transcripts[[#This Row],[RefSeq mRNA ID]], Table6['#name])), 0), 1)</f>
        <v>#N/A</v>
      </c>
      <c r="X2152" s="43"/>
      <c r="Y2152" s="43"/>
      <c r="Z2152" t="s">
        <v>7548</v>
      </c>
      <c r="AC2152" t="s">
        <v>7503</v>
      </c>
      <c r="AD2152" t="s">
        <v>27</v>
      </c>
      <c r="AE2152" t="s">
        <v>7548</v>
      </c>
    </row>
    <row r="2153" spans="8:31" hidden="1" x14ac:dyDescent="0.3">
      <c r="H2153" t="s">
        <v>5704</v>
      </c>
      <c r="I2153" t="s">
        <v>5735</v>
      </c>
      <c r="L2153">
        <v>2730</v>
      </c>
      <c r="M2153" t="s">
        <v>210</v>
      </c>
      <c r="N2153" t="s">
        <v>5736</v>
      </c>
      <c r="P2153" t="s">
        <v>98</v>
      </c>
      <c r="Q2153">
        <v>0</v>
      </c>
      <c r="R2153" t="s">
        <v>96</v>
      </c>
      <c r="S2153" t="s">
        <v>96</v>
      </c>
      <c r="T2153" t="str">
        <f>IF(Transcripts[[#This Row],[List?]]="Y", Transcripts[[#This Row],[RefSeq mRNA ID]]&amp;IF(Transcripts[[#This Row],[Preferred?]]="Y", " (Preferred)", ""), "")</f>
        <v/>
      </c>
      <c r="V2153" s="43" t="s">
        <v>18561</v>
      </c>
      <c r="W2153" s="43" t="e">
        <f t="array" ref="W2153">INDEX(Table6[#Data], MATCH(1, ISNUMBER(SEARCH(Transcripts[[#This Row],[RefSeq mRNA ID]], Table6['#name])), 0), 1)</f>
        <v>#N/A</v>
      </c>
      <c r="X2153" s="43"/>
      <c r="Y2153" s="43"/>
      <c r="Z2153" t="s">
        <v>7543</v>
      </c>
      <c r="AA2153" t="s">
        <v>7544</v>
      </c>
      <c r="AB2153">
        <v>324</v>
      </c>
      <c r="AC2153" t="s">
        <v>7503</v>
      </c>
      <c r="AD2153" t="s">
        <v>27</v>
      </c>
      <c r="AE2153" t="s">
        <v>11347</v>
      </c>
    </row>
    <row r="2154" spans="8:31" hidden="1" x14ac:dyDescent="0.3">
      <c r="H2154" t="s">
        <v>5704</v>
      </c>
      <c r="I2154" t="s">
        <v>5737</v>
      </c>
      <c r="L2154">
        <v>1088</v>
      </c>
      <c r="M2154" t="s">
        <v>210</v>
      </c>
      <c r="N2154" t="s">
        <v>5738</v>
      </c>
      <c r="P2154" t="s">
        <v>98</v>
      </c>
      <c r="Q2154">
        <v>0</v>
      </c>
      <c r="R2154" t="s">
        <v>96</v>
      </c>
      <c r="S2154" t="s">
        <v>96</v>
      </c>
      <c r="T2154" t="str">
        <f>IF(Transcripts[[#This Row],[List?]]="Y", Transcripts[[#This Row],[RefSeq mRNA ID]]&amp;IF(Transcripts[[#This Row],[Preferred?]]="Y", " (Preferred)", ""), "")</f>
        <v/>
      </c>
      <c r="V2154" s="43" t="s">
        <v>18561</v>
      </c>
      <c r="W2154" s="43" t="e">
        <f t="array" ref="W2154">INDEX(Table6[#Data], MATCH(1, ISNUMBER(SEARCH(Transcripts[[#This Row],[RefSeq mRNA ID]], Table6['#name])), 0), 1)</f>
        <v>#N/A</v>
      </c>
      <c r="X2154" s="43"/>
      <c r="Y2154" s="43"/>
      <c r="Z2154" t="s">
        <v>7550</v>
      </c>
      <c r="AC2154" t="s">
        <v>7503</v>
      </c>
      <c r="AD2154" t="s">
        <v>27</v>
      </c>
      <c r="AE2154" t="s">
        <v>7550</v>
      </c>
    </row>
    <row r="2155" spans="8:31" hidden="1" x14ac:dyDescent="0.3">
      <c r="H2155" t="s">
        <v>5704</v>
      </c>
      <c r="I2155" t="s">
        <v>20464</v>
      </c>
      <c r="J2155" t="s">
        <v>20465</v>
      </c>
      <c r="K2155" t="s">
        <v>20466</v>
      </c>
      <c r="R2155" t="s">
        <v>96</v>
      </c>
      <c r="S2155" t="s">
        <v>95</v>
      </c>
      <c r="T2155" t="str">
        <f>IF(Transcripts[[#This Row],[List?]]="Y", Transcripts[[#This Row],[RefSeq mRNA ID]]&amp;IF(Transcripts[[#This Row],[Preferred?]]="Y", " (Preferred)", ""), "")</f>
        <v>NM_001172566.2</v>
      </c>
      <c r="V2155" s="43"/>
      <c r="W2155" s="43" t="e">
        <f t="array" ref="W2155">INDEX(Table6[#Data], MATCH(1, ISNUMBER(SEARCH(Transcripts[[#This Row],[RefSeq mRNA ID]], Table6['#name])), 0), 1)</f>
        <v>#N/A</v>
      </c>
      <c r="X2155" s="43"/>
      <c r="Y2155" s="43"/>
      <c r="Z2155" t="s">
        <v>2589</v>
      </c>
      <c r="AA2155" t="s">
        <v>2590</v>
      </c>
      <c r="AB2155">
        <v>2952</v>
      </c>
      <c r="AC2155" t="s">
        <v>2588</v>
      </c>
      <c r="AD2155" t="s">
        <v>27</v>
      </c>
      <c r="AE2155" t="s">
        <v>11348</v>
      </c>
    </row>
    <row r="2156" spans="8:31" x14ac:dyDescent="0.3">
      <c r="H2156" t="s">
        <v>5739</v>
      </c>
      <c r="I2156" t="s">
        <v>5746</v>
      </c>
      <c r="J2156" t="s">
        <v>5747</v>
      </c>
      <c r="K2156" t="s">
        <v>19666</v>
      </c>
      <c r="L2156">
        <v>4666</v>
      </c>
      <c r="M2156" t="s">
        <v>27</v>
      </c>
      <c r="N2156" t="s">
        <v>5748</v>
      </c>
      <c r="O2156" t="s">
        <v>5749</v>
      </c>
      <c r="P2156" t="s">
        <v>5750</v>
      </c>
      <c r="Q2156">
        <v>2265</v>
      </c>
      <c r="R2156" t="s">
        <v>95</v>
      </c>
      <c r="S2156" t="s">
        <v>95</v>
      </c>
      <c r="T2156" t="str">
        <f>IF(Transcripts[[#This Row],[List?]]="Y", Transcripts[[#This Row],[RefSeq mRNA ID]]&amp;IF(Transcripts[[#This Row],[Preferred?]]="Y", " (Preferred)", ""), "")</f>
        <v>NM_002485.4 (Preferred)</v>
      </c>
      <c r="V2156" s="43" t="s">
        <v>18562</v>
      </c>
      <c r="W2156" s="43" t="e">
        <f t="array" ref="W2156">INDEX(Table6[#Data], MATCH(1, ISNUMBER(SEARCH(Transcripts[[#This Row],[RefSeq mRNA ID]], Table6['#name])), 0), 1)</f>
        <v>#N/A</v>
      </c>
      <c r="X2156" s="43"/>
      <c r="Y2156" s="43"/>
      <c r="Z2156" t="s">
        <v>2596</v>
      </c>
      <c r="AA2156" t="s">
        <v>2597</v>
      </c>
      <c r="AB2156">
        <v>1620</v>
      </c>
      <c r="AC2156" t="s">
        <v>2588</v>
      </c>
      <c r="AD2156" t="s">
        <v>27</v>
      </c>
      <c r="AE2156" t="s">
        <v>11349</v>
      </c>
    </row>
    <row r="2157" spans="8:31" x14ac:dyDescent="0.3">
      <c r="H2157" t="s">
        <v>5739</v>
      </c>
      <c r="I2157" t="s">
        <v>5751</v>
      </c>
      <c r="J2157" t="s">
        <v>5752</v>
      </c>
      <c r="K2157" t="s">
        <v>19667</v>
      </c>
      <c r="L2157">
        <v>4523</v>
      </c>
      <c r="M2157" t="s">
        <v>27</v>
      </c>
      <c r="N2157" t="s">
        <v>5753</v>
      </c>
      <c r="Q2157">
        <v>2019</v>
      </c>
      <c r="R2157" t="s">
        <v>96</v>
      </c>
      <c r="S2157" t="s">
        <v>95</v>
      </c>
      <c r="T2157" t="str">
        <f>IF(Transcripts[[#This Row],[List?]]="Y", Transcripts[[#This Row],[RefSeq mRNA ID]]&amp;IF(Transcripts[[#This Row],[Preferred?]]="Y", " (Preferred)", ""), "")</f>
        <v>NM_001024688.2</v>
      </c>
      <c r="V2157" s="43" t="s">
        <v>18562</v>
      </c>
      <c r="W2157" s="43" t="e">
        <f t="array" ref="W2157">INDEX(Table6[#Data], MATCH(1, ISNUMBER(SEARCH(Transcripts[[#This Row],[RefSeq mRNA ID]], Table6['#name])), 0), 1)</f>
        <v>#N/A</v>
      </c>
      <c r="X2157" s="43"/>
      <c r="Y2157" s="43"/>
      <c r="Z2157" t="s">
        <v>2593</v>
      </c>
      <c r="AA2157" t="s">
        <v>2594</v>
      </c>
      <c r="AB2157">
        <v>2757</v>
      </c>
      <c r="AC2157" t="s">
        <v>2588</v>
      </c>
      <c r="AD2157" t="s">
        <v>27</v>
      </c>
      <c r="AE2157" t="s">
        <v>11350</v>
      </c>
    </row>
    <row r="2158" spans="8:31" x14ac:dyDescent="0.3">
      <c r="H2158" t="s">
        <v>5739</v>
      </c>
      <c r="I2158" t="s">
        <v>5754</v>
      </c>
      <c r="J2158" t="s">
        <v>5755</v>
      </c>
      <c r="L2158">
        <v>701</v>
      </c>
      <c r="M2158" t="s">
        <v>27</v>
      </c>
      <c r="N2158" t="s">
        <v>5756</v>
      </c>
      <c r="Q2158">
        <v>494</v>
      </c>
      <c r="R2158" t="s">
        <v>96</v>
      </c>
      <c r="S2158" t="s">
        <v>96</v>
      </c>
      <c r="T2158" t="str">
        <f>IF(Transcripts[[#This Row],[List?]]="Y", Transcripts[[#This Row],[RefSeq mRNA ID]]&amp;IF(Transcripts[[#This Row],[Preferred?]]="Y", " (Preferred)", ""), "")</f>
        <v/>
      </c>
      <c r="V2158" s="43" t="s">
        <v>18562</v>
      </c>
      <c r="W2158" s="43" t="e">
        <f t="array" ref="W2158">INDEX(Table6[#Data], MATCH(1, ISNUMBER(SEARCH(Transcripts[[#This Row],[RefSeq mRNA ID]], Table6['#name])), 0), 1)</f>
        <v>#N/A</v>
      </c>
      <c r="X2158" s="43"/>
      <c r="Y2158" s="43"/>
      <c r="Z2158" t="s">
        <v>4978</v>
      </c>
      <c r="AA2158" t="s">
        <v>4979</v>
      </c>
      <c r="AB2158">
        <v>1200</v>
      </c>
      <c r="AC2158" t="s">
        <v>4946</v>
      </c>
      <c r="AD2158" t="s">
        <v>27</v>
      </c>
      <c r="AE2158" t="s">
        <v>11351</v>
      </c>
    </row>
    <row r="2159" spans="8:31" x14ac:dyDescent="0.3">
      <c r="H2159" t="s">
        <v>5739</v>
      </c>
      <c r="I2159" t="s">
        <v>5760</v>
      </c>
      <c r="J2159" t="s">
        <v>5761</v>
      </c>
      <c r="L2159">
        <v>535</v>
      </c>
      <c r="M2159" t="s">
        <v>27</v>
      </c>
      <c r="N2159" t="s">
        <v>5762</v>
      </c>
      <c r="Q2159">
        <v>477</v>
      </c>
      <c r="R2159" t="s">
        <v>96</v>
      </c>
      <c r="S2159" t="s">
        <v>96</v>
      </c>
      <c r="T2159" t="str">
        <f>IF(Transcripts[[#This Row],[List?]]="Y", Transcripts[[#This Row],[RefSeq mRNA ID]]&amp;IF(Transcripts[[#This Row],[Preferred?]]="Y", " (Preferred)", ""), "")</f>
        <v/>
      </c>
      <c r="V2159" s="43" t="s">
        <v>18562</v>
      </c>
      <c r="W2159" s="43" t="e">
        <f t="array" ref="W2159">INDEX(Table6[#Data], MATCH(1, ISNUMBER(SEARCH(Transcripts[[#This Row],[RefSeq mRNA ID]], Table6['#name])), 0), 1)</f>
        <v>#N/A</v>
      </c>
      <c r="X2159" s="43"/>
      <c r="Y2159" s="43"/>
      <c r="Z2159" t="s">
        <v>4965</v>
      </c>
      <c r="AA2159" t="s">
        <v>4966</v>
      </c>
      <c r="AB2159">
        <v>138</v>
      </c>
      <c r="AC2159" t="s">
        <v>4946</v>
      </c>
      <c r="AD2159" t="s">
        <v>27</v>
      </c>
      <c r="AE2159" t="s">
        <v>11352</v>
      </c>
    </row>
    <row r="2160" spans="8:31" x14ac:dyDescent="0.3">
      <c r="H2160" t="s">
        <v>5739</v>
      </c>
      <c r="I2160" t="s">
        <v>5757</v>
      </c>
      <c r="J2160" t="s">
        <v>5758</v>
      </c>
      <c r="L2160">
        <v>565</v>
      </c>
      <c r="M2160" t="s">
        <v>27</v>
      </c>
      <c r="N2160" t="s">
        <v>5759</v>
      </c>
      <c r="Q2160">
        <v>276</v>
      </c>
      <c r="R2160" t="s">
        <v>96</v>
      </c>
      <c r="S2160" t="s">
        <v>96</v>
      </c>
      <c r="T2160" t="str">
        <f>IF(Transcripts[[#This Row],[List?]]="Y", Transcripts[[#This Row],[RefSeq mRNA ID]]&amp;IF(Transcripts[[#This Row],[Preferred?]]="Y", " (Preferred)", ""), "")</f>
        <v/>
      </c>
      <c r="V2160" s="43" t="s">
        <v>18562</v>
      </c>
      <c r="W2160" s="43" t="e">
        <f t="array" ref="W2160">INDEX(Table6[#Data], MATCH(1, ISNUMBER(SEARCH(Transcripts[[#This Row],[RefSeq mRNA ID]], Table6['#name])), 0), 1)</f>
        <v>#N/A</v>
      </c>
      <c r="X2160" s="43"/>
      <c r="Y2160" s="43"/>
      <c r="Z2160" t="s">
        <v>4974</v>
      </c>
      <c r="AA2160" t="s">
        <v>4975</v>
      </c>
      <c r="AB2160">
        <v>1233</v>
      </c>
      <c r="AC2160" t="s">
        <v>4946</v>
      </c>
      <c r="AD2160" t="s">
        <v>27</v>
      </c>
      <c r="AE2160" t="s">
        <v>11353</v>
      </c>
    </row>
    <row r="2161" spans="8:31" x14ac:dyDescent="0.3">
      <c r="H2161" t="s">
        <v>5739</v>
      </c>
      <c r="I2161" t="s">
        <v>5740</v>
      </c>
      <c r="J2161" t="s">
        <v>5741</v>
      </c>
      <c r="L2161">
        <v>4907</v>
      </c>
      <c r="M2161" t="s">
        <v>187</v>
      </c>
      <c r="N2161" t="s">
        <v>5742</v>
      </c>
      <c r="P2161" t="s">
        <v>98</v>
      </c>
      <c r="Q2161">
        <v>177</v>
      </c>
      <c r="R2161" t="s">
        <v>96</v>
      </c>
      <c r="S2161" t="s">
        <v>96</v>
      </c>
      <c r="T2161" t="str">
        <f>IF(Transcripts[[#This Row],[List?]]="Y", Transcripts[[#This Row],[RefSeq mRNA ID]]&amp;IF(Transcripts[[#This Row],[Preferred?]]="Y", " (Preferred)", ""), "")</f>
        <v/>
      </c>
      <c r="V2161" s="43" t="s">
        <v>18562</v>
      </c>
      <c r="W2161" s="43" t="e">
        <f t="array" ref="W2161">INDEX(Table6[#Data], MATCH(1, ISNUMBER(SEARCH(Transcripts[[#This Row],[RefSeq mRNA ID]], Table6['#name])), 0), 1)</f>
        <v>#N/A</v>
      </c>
      <c r="X2161" s="43"/>
      <c r="Y2161" s="43"/>
      <c r="Z2161" t="s">
        <v>4947</v>
      </c>
      <c r="AA2161" t="s">
        <v>4948</v>
      </c>
      <c r="AB2161">
        <v>126</v>
      </c>
      <c r="AC2161" t="s">
        <v>4946</v>
      </c>
      <c r="AD2161" t="s">
        <v>27</v>
      </c>
      <c r="AE2161" t="s">
        <v>11354</v>
      </c>
    </row>
    <row r="2162" spans="8:31" x14ac:dyDescent="0.3">
      <c r="H2162" t="s">
        <v>5739</v>
      </c>
      <c r="I2162" t="s">
        <v>5743</v>
      </c>
      <c r="J2162" t="s">
        <v>5744</v>
      </c>
      <c r="L2162">
        <v>593</v>
      </c>
      <c r="M2162" t="s">
        <v>187</v>
      </c>
      <c r="N2162" t="s">
        <v>5745</v>
      </c>
      <c r="P2162" t="s">
        <v>98</v>
      </c>
      <c r="Q2162">
        <v>177</v>
      </c>
      <c r="R2162" t="s">
        <v>96</v>
      </c>
      <c r="S2162" t="s">
        <v>96</v>
      </c>
      <c r="T2162" t="str">
        <f>IF(Transcripts[[#This Row],[List?]]="Y", Transcripts[[#This Row],[RefSeq mRNA ID]]&amp;IF(Transcripts[[#This Row],[Preferred?]]="Y", " (Preferred)", ""), "")</f>
        <v/>
      </c>
      <c r="V2162" s="43" t="s">
        <v>18562</v>
      </c>
      <c r="W2162" s="43" t="e">
        <f t="array" ref="W2162">INDEX(Table6[#Data], MATCH(1, ISNUMBER(SEARCH(Transcripts[[#This Row],[RefSeq mRNA ID]], Table6['#name])), 0), 1)</f>
        <v>#N/A</v>
      </c>
      <c r="X2162" s="43"/>
      <c r="Y2162" s="43"/>
      <c r="Z2162" t="s">
        <v>4950</v>
      </c>
      <c r="AA2162" t="s">
        <v>4951</v>
      </c>
      <c r="AB2162">
        <v>279</v>
      </c>
      <c r="AC2162" t="s">
        <v>4946</v>
      </c>
      <c r="AD2162" t="s">
        <v>27</v>
      </c>
      <c r="AE2162" t="s">
        <v>11355</v>
      </c>
    </row>
    <row r="2163" spans="8:31" x14ac:dyDescent="0.3">
      <c r="H2163" t="s">
        <v>5739</v>
      </c>
      <c r="I2163" t="s">
        <v>5763</v>
      </c>
      <c r="L2163">
        <v>593</v>
      </c>
      <c r="M2163" t="s">
        <v>210</v>
      </c>
      <c r="N2163" t="s">
        <v>5764</v>
      </c>
      <c r="P2163" t="s">
        <v>98</v>
      </c>
      <c r="Q2163">
        <v>0</v>
      </c>
      <c r="R2163" t="s">
        <v>96</v>
      </c>
      <c r="S2163" t="s">
        <v>96</v>
      </c>
      <c r="T2163" t="str">
        <f>IF(Transcripts[[#This Row],[List?]]="Y", Transcripts[[#This Row],[RefSeq mRNA ID]]&amp;IF(Transcripts[[#This Row],[Preferred?]]="Y", " (Preferred)", ""), "")</f>
        <v/>
      </c>
      <c r="V2163" s="43" t="s">
        <v>18562</v>
      </c>
      <c r="W2163" s="43" t="e">
        <f t="array" ref="W2163">INDEX(Table6[#Data], MATCH(1, ISNUMBER(SEARCH(Transcripts[[#This Row],[RefSeq mRNA ID]], Table6['#name])), 0), 1)</f>
        <v>#N/A</v>
      </c>
      <c r="X2163" s="43"/>
      <c r="Y2163" s="43"/>
      <c r="Z2163" t="s">
        <v>4956</v>
      </c>
      <c r="AA2163" t="s">
        <v>4957</v>
      </c>
      <c r="AB2163">
        <v>138</v>
      </c>
      <c r="AC2163" t="s">
        <v>4946</v>
      </c>
      <c r="AD2163" t="s">
        <v>27</v>
      </c>
      <c r="AE2163" t="s">
        <v>11356</v>
      </c>
    </row>
    <row r="2164" spans="8:31" x14ac:dyDescent="0.3">
      <c r="H2164" t="s">
        <v>5739</v>
      </c>
      <c r="I2164" t="s">
        <v>5765</v>
      </c>
      <c r="L2164">
        <v>503</v>
      </c>
      <c r="M2164" t="s">
        <v>210</v>
      </c>
      <c r="N2164" t="s">
        <v>5766</v>
      </c>
      <c r="P2164" t="s">
        <v>98</v>
      </c>
      <c r="Q2164">
        <v>0</v>
      </c>
      <c r="R2164" t="s">
        <v>96</v>
      </c>
      <c r="S2164" t="s">
        <v>96</v>
      </c>
      <c r="T2164" t="str">
        <f>IF(Transcripts[[#This Row],[List?]]="Y", Transcripts[[#This Row],[RefSeq mRNA ID]]&amp;IF(Transcripts[[#This Row],[Preferred?]]="Y", " (Preferred)", ""), "")</f>
        <v/>
      </c>
      <c r="V2164" s="43" t="s">
        <v>18562</v>
      </c>
      <c r="W2164" s="43" t="e">
        <f t="array" ref="W2164">INDEX(Table6[#Data], MATCH(1, ISNUMBER(SEARCH(Transcripts[[#This Row],[RefSeq mRNA ID]], Table6['#name])), 0), 1)</f>
        <v>#N/A</v>
      </c>
      <c r="X2164" s="43"/>
      <c r="Y2164" s="43"/>
      <c r="Z2164" t="s">
        <v>4953</v>
      </c>
      <c r="AA2164" t="s">
        <v>4954</v>
      </c>
      <c r="AB2164">
        <v>126</v>
      </c>
      <c r="AC2164" t="s">
        <v>4946</v>
      </c>
      <c r="AD2164" t="s">
        <v>27</v>
      </c>
      <c r="AE2164" t="s">
        <v>11357</v>
      </c>
    </row>
    <row r="2165" spans="8:31" x14ac:dyDescent="0.3">
      <c r="H2165" t="s">
        <v>5739</v>
      </c>
      <c r="I2165" t="s">
        <v>5767</v>
      </c>
      <c r="L2165">
        <v>494</v>
      </c>
      <c r="M2165" t="s">
        <v>210</v>
      </c>
      <c r="N2165" t="s">
        <v>5768</v>
      </c>
      <c r="P2165" t="s">
        <v>98</v>
      </c>
      <c r="Q2165">
        <v>0</v>
      </c>
      <c r="R2165" t="s">
        <v>96</v>
      </c>
      <c r="S2165" t="s">
        <v>96</v>
      </c>
      <c r="T2165" t="str">
        <f>IF(Transcripts[[#This Row],[List?]]="Y", Transcripts[[#This Row],[RefSeq mRNA ID]]&amp;IF(Transcripts[[#This Row],[Preferred?]]="Y", " (Preferred)", ""), "")</f>
        <v/>
      </c>
      <c r="V2165" s="43" t="s">
        <v>18562</v>
      </c>
      <c r="W2165" s="43" t="e">
        <f t="array" ref="W2165">INDEX(Table6[#Data], MATCH(1, ISNUMBER(SEARCH(Transcripts[[#This Row],[RefSeq mRNA ID]], Table6['#name])), 0), 1)</f>
        <v>#N/A</v>
      </c>
      <c r="X2165" s="43"/>
      <c r="Y2165" s="43"/>
      <c r="Z2165" t="s">
        <v>4959</v>
      </c>
      <c r="AA2165" t="s">
        <v>4960</v>
      </c>
      <c r="AB2165">
        <v>126</v>
      </c>
      <c r="AC2165" t="s">
        <v>4946</v>
      </c>
      <c r="AD2165" t="s">
        <v>27</v>
      </c>
      <c r="AE2165" t="s">
        <v>11358</v>
      </c>
    </row>
    <row r="2166" spans="8:31" hidden="1" x14ac:dyDescent="0.3">
      <c r="H2166" t="s">
        <v>111</v>
      </c>
      <c r="I2166" t="s">
        <v>5799</v>
      </c>
      <c r="J2166" t="s">
        <v>5800</v>
      </c>
      <c r="K2166" t="s">
        <v>19669</v>
      </c>
      <c r="L2166">
        <v>12425</v>
      </c>
      <c r="M2166" t="s">
        <v>27</v>
      </c>
      <c r="N2166" t="s">
        <v>5801</v>
      </c>
      <c r="O2166" t="s">
        <v>5802</v>
      </c>
      <c r="P2166" t="s">
        <v>5803</v>
      </c>
      <c r="Q2166">
        <v>8520</v>
      </c>
      <c r="R2166" t="s">
        <v>95</v>
      </c>
      <c r="S2166" t="s">
        <v>95</v>
      </c>
      <c r="T2166" t="str">
        <f>IF(Transcripts[[#This Row],[List?]]="Y", Transcripts[[#This Row],[RefSeq mRNA ID]]&amp;IF(Transcripts[[#This Row],[Preferred?]]="Y", " (Preferred)", ""), "")</f>
        <v>NM_001042492.2 (Preferred)</v>
      </c>
      <c r="V2166" s="43" t="s">
        <v>18563</v>
      </c>
      <c r="W2166" s="43" t="e">
        <f t="array" ref="W2166">INDEX(Table6[#Data], MATCH(1, ISNUMBER(SEARCH(Transcripts[[#This Row],[RefSeq mRNA ID]], Table6['#name])), 0), 1)</f>
        <v>#N/A</v>
      </c>
      <c r="X2166" s="43"/>
      <c r="Y2166" s="43"/>
      <c r="Z2166" t="s">
        <v>4962</v>
      </c>
      <c r="AA2166" t="s">
        <v>4963</v>
      </c>
      <c r="AB2166">
        <v>49</v>
      </c>
      <c r="AC2166" t="s">
        <v>4946</v>
      </c>
      <c r="AD2166" t="s">
        <v>27</v>
      </c>
      <c r="AE2166" t="s">
        <v>11359</v>
      </c>
    </row>
    <row r="2167" spans="8:31" hidden="1" x14ac:dyDescent="0.3">
      <c r="H2167" t="s">
        <v>111</v>
      </c>
      <c r="I2167" t="s">
        <v>5804</v>
      </c>
      <c r="J2167" t="s">
        <v>5805</v>
      </c>
      <c r="K2167" t="s">
        <v>19668</v>
      </c>
      <c r="L2167">
        <v>12362</v>
      </c>
      <c r="M2167" t="s">
        <v>27</v>
      </c>
      <c r="N2167" t="s">
        <v>5806</v>
      </c>
      <c r="O2167" t="s">
        <v>5807</v>
      </c>
      <c r="P2167" t="s">
        <v>5808</v>
      </c>
      <c r="Q2167">
        <v>8457</v>
      </c>
      <c r="R2167" t="s">
        <v>96</v>
      </c>
      <c r="S2167" t="s">
        <v>95</v>
      </c>
      <c r="T2167" t="str">
        <f>IF(Transcripts[[#This Row],[List?]]="Y", Transcripts[[#This Row],[RefSeq mRNA ID]]&amp;IF(Transcripts[[#This Row],[Preferred?]]="Y", " (Preferred)", ""), "")</f>
        <v>NM_000267.3</v>
      </c>
      <c r="V2167" s="43" t="s">
        <v>18563</v>
      </c>
      <c r="W2167" s="43" t="e">
        <f t="array" ref="W2167">INDEX(Table6[#Data], MATCH(1, ISNUMBER(SEARCH(Transcripts[[#This Row],[RefSeq mRNA ID]], Table6['#name])), 0), 1)</f>
        <v>#N/A</v>
      </c>
      <c r="X2167" s="43"/>
      <c r="Y2167" s="43"/>
      <c r="Z2167" t="s">
        <v>4972</v>
      </c>
      <c r="AC2167" t="s">
        <v>4946</v>
      </c>
      <c r="AD2167" t="s">
        <v>27</v>
      </c>
      <c r="AE2167" t="s">
        <v>4972</v>
      </c>
    </row>
    <row r="2168" spans="8:31" hidden="1" x14ac:dyDescent="0.3">
      <c r="H2168" t="s">
        <v>111</v>
      </c>
      <c r="I2168" t="s">
        <v>5809</v>
      </c>
      <c r="J2168" t="s">
        <v>5810</v>
      </c>
      <c r="L2168">
        <v>7787</v>
      </c>
      <c r="M2168" t="s">
        <v>27</v>
      </c>
      <c r="N2168" t="s">
        <v>5811</v>
      </c>
      <c r="Q2168">
        <v>7509</v>
      </c>
      <c r="R2168" t="s">
        <v>96</v>
      </c>
      <c r="S2168" t="s">
        <v>96</v>
      </c>
      <c r="T2168" t="str">
        <f>IF(Transcripts[[#This Row],[List?]]="Y", Transcripts[[#This Row],[RefSeq mRNA ID]]&amp;IF(Transcripts[[#This Row],[Preferred?]]="Y", " (Preferred)", ""), "")</f>
        <v/>
      </c>
      <c r="V2168" s="43" t="s">
        <v>18563</v>
      </c>
      <c r="W2168" s="43" t="e">
        <f t="array" ref="W2168">INDEX(Table6[#Data], MATCH(1, ISNUMBER(SEARCH(Transcripts[[#This Row],[RefSeq mRNA ID]], Table6['#name])), 0), 1)</f>
        <v>#N/A</v>
      </c>
      <c r="X2168" s="43"/>
      <c r="Y2168" s="43"/>
      <c r="Z2168" t="s">
        <v>4968</v>
      </c>
      <c r="AC2168" t="s">
        <v>4946</v>
      </c>
      <c r="AD2168" t="s">
        <v>27</v>
      </c>
      <c r="AE2168" t="s">
        <v>4968</v>
      </c>
    </row>
    <row r="2169" spans="8:31" hidden="1" x14ac:dyDescent="0.3">
      <c r="H2169" t="s">
        <v>111</v>
      </c>
      <c r="I2169" t="s">
        <v>5769</v>
      </c>
      <c r="J2169" t="s">
        <v>5770</v>
      </c>
      <c r="L2169">
        <v>8788</v>
      </c>
      <c r="M2169" t="s">
        <v>187</v>
      </c>
      <c r="N2169" t="s">
        <v>5771</v>
      </c>
      <c r="P2169" t="s">
        <v>98</v>
      </c>
      <c r="Q2169">
        <v>4971</v>
      </c>
      <c r="R2169" t="s">
        <v>96</v>
      </c>
      <c r="S2169" t="s">
        <v>96</v>
      </c>
      <c r="T2169" t="str">
        <f>IF(Transcripts[[#This Row],[List?]]="Y", Transcripts[[#This Row],[RefSeq mRNA ID]]&amp;IF(Transcripts[[#This Row],[Preferred?]]="Y", " (Preferred)", ""), "")</f>
        <v/>
      </c>
      <c r="V2169" s="43" t="s">
        <v>18563</v>
      </c>
      <c r="W2169" s="43" t="e">
        <f t="array" ref="W2169">INDEX(Table6[#Data], MATCH(1, ISNUMBER(SEARCH(Transcripts[[#This Row],[RefSeq mRNA ID]], Table6['#name])), 0), 1)</f>
        <v>#N/A</v>
      </c>
      <c r="X2169" s="43"/>
      <c r="Y2169" s="43"/>
      <c r="Z2169" t="s">
        <v>4970</v>
      </c>
      <c r="AC2169" t="s">
        <v>4946</v>
      </c>
      <c r="AD2169" t="s">
        <v>27</v>
      </c>
      <c r="AE2169" t="s">
        <v>4970</v>
      </c>
    </row>
    <row r="2170" spans="8:31" hidden="1" x14ac:dyDescent="0.3">
      <c r="H2170" t="s">
        <v>111</v>
      </c>
      <c r="I2170" t="s">
        <v>5775</v>
      </c>
      <c r="J2170" t="s">
        <v>5776</v>
      </c>
      <c r="L2170">
        <v>2028</v>
      </c>
      <c r="M2170" t="s">
        <v>187</v>
      </c>
      <c r="N2170" t="s">
        <v>5777</v>
      </c>
      <c r="P2170" t="s">
        <v>98</v>
      </c>
      <c r="Q2170">
        <v>1921</v>
      </c>
      <c r="R2170" t="s">
        <v>96</v>
      </c>
      <c r="S2170" t="s">
        <v>96</v>
      </c>
      <c r="T2170" t="str">
        <f>IF(Transcripts[[#This Row],[List?]]="Y", Transcripts[[#This Row],[RefSeq mRNA ID]]&amp;IF(Transcripts[[#This Row],[Preferred?]]="Y", " (Preferred)", ""), "")</f>
        <v/>
      </c>
      <c r="V2170" s="43" t="s">
        <v>18563</v>
      </c>
      <c r="W2170" s="43" t="e">
        <f t="array" ref="W2170">INDEX(Table6[#Data], MATCH(1, ISNUMBER(SEARCH(Transcripts[[#This Row],[RefSeq mRNA ID]], Table6['#name])), 0), 1)</f>
        <v>#N/A</v>
      </c>
      <c r="X2170" s="43"/>
      <c r="Y2170" s="43"/>
      <c r="Z2170" t="s">
        <v>4984</v>
      </c>
      <c r="AC2170" t="s">
        <v>4946</v>
      </c>
      <c r="AD2170" t="s">
        <v>27</v>
      </c>
      <c r="AE2170" t="s">
        <v>4984</v>
      </c>
    </row>
    <row r="2171" spans="8:31" hidden="1" x14ac:dyDescent="0.3">
      <c r="H2171" t="s">
        <v>111</v>
      </c>
      <c r="I2171" t="s">
        <v>5816</v>
      </c>
      <c r="J2171" t="s">
        <v>5817</v>
      </c>
      <c r="L2171">
        <v>2028</v>
      </c>
      <c r="M2171" t="s">
        <v>27</v>
      </c>
      <c r="N2171" t="s">
        <v>5818</v>
      </c>
      <c r="Q2171">
        <v>1917</v>
      </c>
      <c r="R2171" t="s">
        <v>96</v>
      </c>
      <c r="S2171" t="s">
        <v>96</v>
      </c>
      <c r="T2171" t="str">
        <f>IF(Transcripts[[#This Row],[List?]]="Y", Transcripts[[#This Row],[RefSeq mRNA ID]]&amp;IF(Transcripts[[#This Row],[Preferred?]]="Y", " (Preferred)", ""), "")</f>
        <v/>
      </c>
      <c r="V2171" s="43" t="s">
        <v>18563</v>
      </c>
      <c r="W2171" s="43" t="e">
        <f t="array" ref="W2171">INDEX(Table6[#Data], MATCH(1, ISNUMBER(SEARCH(Transcripts[[#This Row],[RefSeq mRNA ID]], Table6['#name])), 0), 1)</f>
        <v>#N/A</v>
      </c>
      <c r="X2171" s="43"/>
      <c r="Y2171" s="43"/>
      <c r="Z2171" t="s">
        <v>4986</v>
      </c>
      <c r="AC2171" t="s">
        <v>4946</v>
      </c>
      <c r="AD2171" t="s">
        <v>27</v>
      </c>
      <c r="AE2171" t="s">
        <v>4986</v>
      </c>
    </row>
    <row r="2172" spans="8:31" hidden="1" x14ac:dyDescent="0.3">
      <c r="H2172" t="s">
        <v>111</v>
      </c>
      <c r="I2172" t="s">
        <v>5812</v>
      </c>
      <c r="J2172" t="s">
        <v>5813</v>
      </c>
      <c r="K2172" t="s">
        <v>19670</v>
      </c>
      <c r="L2172">
        <v>2889</v>
      </c>
      <c r="M2172" t="s">
        <v>27</v>
      </c>
      <c r="N2172" t="s">
        <v>5814</v>
      </c>
      <c r="O2172" t="s">
        <v>5807</v>
      </c>
      <c r="P2172" t="s">
        <v>5815</v>
      </c>
      <c r="Q2172">
        <v>1782</v>
      </c>
      <c r="R2172" t="s">
        <v>96</v>
      </c>
      <c r="S2172" t="s">
        <v>95</v>
      </c>
      <c r="T2172" t="str">
        <f>IF(Transcripts[[#This Row],[List?]]="Y", Transcripts[[#This Row],[RefSeq mRNA ID]]&amp;IF(Transcripts[[#This Row],[Preferred?]]="Y", " (Preferred)", ""), "")</f>
        <v>NM_001128147.2</v>
      </c>
      <c r="V2172" s="43" t="s">
        <v>18563</v>
      </c>
      <c r="W2172" s="43" t="e">
        <f t="array" ref="W2172">INDEX(Table6[#Data], MATCH(1, ISNUMBER(SEARCH(Transcripts[[#This Row],[RefSeq mRNA ID]], Table6['#name])), 0), 1)</f>
        <v>#N/A</v>
      </c>
      <c r="X2172" s="43"/>
      <c r="Y2172" s="43"/>
      <c r="Z2172" t="s">
        <v>4982</v>
      </c>
      <c r="AC2172" t="s">
        <v>4946</v>
      </c>
      <c r="AD2172" t="s">
        <v>27</v>
      </c>
      <c r="AE2172" t="s">
        <v>4982</v>
      </c>
    </row>
    <row r="2173" spans="8:31" hidden="1" x14ac:dyDescent="0.3">
      <c r="H2173" t="s">
        <v>111</v>
      </c>
      <c r="I2173" t="s">
        <v>5781</v>
      </c>
      <c r="J2173" t="s">
        <v>5782</v>
      </c>
      <c r="L2173">
        <v>1177</v>
      </c>
      <c r="M2173" t="s">
        <v>187</v>
      </c>
      <c r="N2173" t="s">
        <v>5783</v>
      </c>
      <c r="P2173" t="s">
        <v>98</v>
      </c>
      <c r="Q2173">
        <v>682</v>
      </c>
      <c r="R2173" t="s">
        <v>96</v>
      </c>
      <c r="S2173" t="s">
        <v>96</v>
      </c>
      <c r="T2173" t="str">
        <f>IF(Transcripts[[#This Row],[List?]]="Y", Transcripts[[#This Row],[RefSeq mRNA ID]]&amp;IF(Transcripts[[#This Row],[Preferred?]]="Y", " (Preferred)", ""), "")</f>
        <v/>
      </c>
      <c r="V2173" s="43" t="s">
        <v>18563</v>
      </c>
      <c r="W2173" s="43" t="e">
        <f t="array" ref="W2173">INDEX(Table6[#Data], MATCH(1, ISNUMBER(SEARCH(Transcripts[[#This Row],[RefSeq mRNA ID]], Table6['#name])), 0), 1)</f>
        <v>#N/A</v>
      </c>
      <c r="X2173" s="43"/>
      <c r="Y2173" s="43"/>
      <c r="Z2173" t="s">
        <v>9880</v>
      </c>
      <c r="AA2173" t="s">
        <v>9881</v>
      </c>
      <c r="AB2173">
        <v>1518</v>
      </c>
      <c r="AC2173" t="s">
        <v>9879</v>
      </c>
      <c r="AD2173" t="s">
        <v>27</v>
      </c>
      <c r="AE2173" t="s">
        <v>11360</v>
      </c>
    </row>
    <row r="2174" spans="8:31" hidden="1" x14ac:dyDescent="0.3">
      <c r="H2174" t="s">
        <v>111</v>
      </c>
      <c r="I2174" t="s">
        <v>5778</v>
      </c>
      <c r="J2174" t="s">
        <v>5779</v>
      </c>
      <c r="L2174">
        <v>1256</v>
      </c>
      <c r="M2174" t="s">
        <v>187</v>
      </c>
      <c r="N2174" t="s">
        <v>5780</v>
      </c>
      <c r="P2174" t="s">
        <v>98</v>
      </c>
      <c r="Q2174">
        <v>619</v>
      </c>
      <c r="R2174" t="s">
        <v>96</v>
      </c>
      <c r="S2174" t="s">
        <v>96</v>
      </c>
      <c r="T2174" t="str">
        <f>IF(Transcripts[[#This Row],[List?]]="Y", Transcripts[[#This Row],[RefSeq mRNA ID]]&amp;IF(Transcripts[[#This Row],[Preferred?]]="Y", " (Preferred)", ""), "")</f>
        <v/>
      </c>
      <c r="V2174" s="43" t="s">
        <v>18563</v>
      </c>
      <c r="W2174" s="43" t="e">
        <f t="array" ref="W2174">INDEX(Table6[#Data], MATCH(1, ISNUMBER(SEARCH(Transcripts[[#This Row],[RefSeq mRNA ID]], Table6['#name])), 0), 1)</f>
        <v>#N/A</v>
      </c>
      <c r="X2174" s="43"/>
      <c r="Y2174" s="43"/>
      <c r="Z2174" t="s">
        <v>9884</v>
      </c>
      <c r="AA2174" t="s">
        <v>9885</v>
      </c>
      <c r="AB2174">
        <v>1641</v>
      </c>
      <c r="AC2174" t="s">
        <v>9879</v>
      </c>
      <c r="AD2174" t="s">
        <v>27</v>
      </c>
      <c r="AE2174" t="s">
        <v>11361</v>
      </c>
    </row>
    <row r="2175" spans="8:31" hidden="1" x14ac:dyDescent="0.3">
      <c r="H2175" t="s">
        <v>111</v>
      </c>
      <c r="I2175" t="s">
        <v>5784</v>
      </c>
      <c r="J2175" t="s">
        <v>5785</v>
      </c>
      <c r="L2175">
        <v>1114</v>
      </c>
      <c r="M2175" t="s">
        <v>187</v>
      </c>
      <c r="N2175" t="s">
        <v>5786</v>
      </c>
      <c r="P2175" t="s">
        <v>98</v>
      </c>
      <c r="Q2175">
        <v>619</v>
      </c>
      <c r="R2175" t="s">
        <v>96</v>
      </c>
      <c r="S2175" t="s">
        <v>96</v>
      </c>
      <c r="T2175" t="str">
        <f>IF(Transcripts[[#This Row],[List?]]="Y", Transcripts[[#This Row],[RefSeq mRNA ID]]&amp;IF(Transcripts[[#This Row],[Preferred?]]="Y", " (Preferred)", ""), "")</f>
        <v/>
      </c>
      <c r="V2175" s="43" t="s">
        <v>18563</v>
      </c>
      <c r="W2175" s="43" t="e">
        <f t="array" ref="W2175">INDEX(Table6[#Data], MATCH(1, ISNUMBER(SEARCH(Transcripts[[#This Row],[RefSeq mRNA ID]], Table6['#name])), 0), 1)</f>
        <v>#N/A</v>
      </c>
      <c r="X2175" s="43"/>
      <c r="Y2175" s="43"/>
      <c r="Z2175" t="s">
        <v>9888</v>
      </c>
      <c r="AA2175" t="s">
        <v>9889</v>
      </c>
      <c r="AB2175">
        <v>1431</v>
      </c>
      <c r="AC2175" t="s">
        <v>9879</v>
      </c>
      <c r="AD2175" t="s">
        <v>27</v>
      </c>
      <c r="AE2175" t="s">
        <v>11362</v>
      </c>
    </row>
    <row r="2176" spans="8:31" hidden="1" x14ac:dyDescent="0.3">
      <c r="H2176" t="s">
        <v>111</v>
      </c>
      <c r="I2176" t="s">
        <v>5819</v>
      </c>
      <c r="J2176" t="s">
        <v>5820</v>
      </c>
      <c r="L2176">
        <v>1256</v>
      </c>
      <c r="M2176" t="s">
        <v>27</v>
      </c>
      <c r="N2176" t="s">
        <v>5821</v>
      </c>
      <c r="Q2176">
        <v>615</v>
      </c>
      <c r="R2176" t="s">
        <v>96</v>
      </c>
      <c r="S2176" t="s">
        <v>96</v>
      </c>
      <c r="T2176" t="str">
        <f>IF(Transcripts[[#This Row],[List?]]="Y", Transcripts[[#This Row],[RefSeq mRNA ID]]&amp;IF(Transcripts[[#This Row],[Preferred?]]="Y", " (Preferred)", ""), "")</f>
        <v/>
      </c>
      <c r="V2176" s="43" t="s">
        <v>18563</v>
      </c>
      <c r="W2176" s="43" t="e">
        <f t="array" ref="W2176">INDEX(Table6[#Data], MATCH(1, ISNUMBER(SEARCH(Transcripts[[#This Row],[RefSeq mRNA ID]], Table6['#name])), 0), 1)</f>
        <v>#N/A</v>
      </c>
      <c r="X2176" s="43"/>
      <c r="Y2176" s="43"/>
      <c r="Z2176" t="s">
        <v>9891</v>
      </c>
      <c r="AA2176" t="s">
        <v>9892</v>
      </c>
      <c r="AB2176">
        <v>213</v>
      </c>
      <c r="AC2176" t="s">
        <v>9879</v>
      </c>
      <c r="AD2176" t="s">
        <v>27</v>
      </c>
      <c r="AE2176" t="s">
        <v>11363</v>
      </c>
    </row>
    <row r="2177" spans="8:31" hidden="1" x14ac:dyDescent="0.3">
      <c r="H2177" t="s">
        <v>111</v>
      </c>
      <c r="I2177" t="s">
        <v>5772</v>
      </c>
      <c r="J2177" t="s">
        <v>5773</v>
      </c>
      <c r="L2177">
        <v>8223</v>
      </c>
      <c r="M2177" t="s">
        <v>187</v>
      </c>
      <c r="N2177" t="s">
        <v>5774</v>
      </c>
      <c r="P2177" t="s">
        <v>98</v>
      </c>
      <c r="Q2177">
        <v>374</v>
      </c>
      <c r="R2177" t="s">
        <v>96</v>
      </c>
      <c r="S2177" t="s">
        <v>96</v>
      </c>
      <c r="T2177" t="str">
        <f>IF(Transcripts[[#This Row],[List?]]="Y", Transcripts[[#This Row],[RefSeq mRNA ID]]&amp;IF(Transcripts[[#This Row],[Preferred?]]="Y", " (Preferred)", ""), "")</f>
        <v/>
      </c>
      <c r="V2177" s="43" t="s">
        <v>18563</v>
      </c>
      <c r="W2177" s="43" t="e">
        <f t="array" ref="W2177">INDEX(Table6[#Data], MATCH(1, ISNUMBER(SEARCH(Transcripts[[#This Row],[RefSeq mRNA ID]], Table6['#name])), 0), 1)</f>
        <v>#N/A</v>
      </c>
      <c r="X2177" s="43"/>
      <c r="Y2177" s="43"/>
      <c r="Z2177" t="s">
        <v>9894</v>
      </c>
      <c r="AA2177" t="s">
        <v>9895</v>
      </c>
      <c r="AB2177">
        <v>1464</v>
      </c>
      <c r="AC2177" t="s">
        <v>9879</v>
      </c>
      <c r="AD2177" t="s">
        <v>27</v>
      </c>
      <c r="AE2177" t="s">
        <v>11364</v>
      </c>
    </row>
    <row r="2178" spans="8:31" hidden="1" x14ac:dyDescent="0.3">
      <c r="H2178" t="s">
        <v>111</v>
      </c>
      <c r="I2178" t="s">
        <v>5825</v>
      </c>
      <c r="J2178" t="s">
        <v>5826</v>
      </c>
      <c r="L2178">
        <v>543</v>
      </c>
      <c r="M2178" t="s">
        <v>27</v>
      </c>
      <c r="N2178" t="s">
        <v>5827</v>
      </c>
      <c r="Q2178">
        <v>352</v>
      </c>
      <c r="R2178" t="s">
        <v>96</v>
      </c>
      <c r="S2178" t="s">
        <v>96</v>
      </c>
      <c r="T2178" t="str">
        <f>IF(Transcripts[[#This Row],[List?]]="Y", Transcripts[[#This Row],[RefSeq mRNA ID]]&amp;IF(Transcripts[[#This Row],[Preferred?]]="Y", " (Preferred)", ""), "")</f>
        <v/>
      </c>
      <c r="V2178" s="43" t="s">
        <v>18563</v>
      </c>
      <c r="W2178" s="43" t="e">
        <f t="array" ref="W2178">INDEX(Table6[#Data], MATCH(1, ISNUMBER(SEARCH(Transcripts[[#This Row],[RefSeq mRNA ID]], Table6['#name])), 0), 1)</f>
        <v>#N/A</v>
      </c>
      <c r="X2178" s="43"/>
      <c r="Y2178" s="43"/>
      <c r="Z2178" t="s">
        <v>9897</v>
      </c>
      <c r="AA2178" t="s">
        <v>9898</v>
      </c>
      <c r="AB2178">
        <v>1362</v>
      </c>
      <c r="AC2178" t="s">
        <v>9879</v>
      </c>
      <c r="AD2178" t="s">
        <v>27</v>
      </c>
      <c r="AE2178" t="s">
        <v>11365</v>
      </c>
    </row>
    <row r="2179" spans="8:31" hidden="1" x14ac:dyDescent="0.3">
      <c r="H2179" t="s">
        <v>111</v>
      </c>
      <c r="I2179" t="s">
        <v>5822</v>
      </c>
      <c r="J2179" t="s">
        <v>5823</v>
      </c>
      <c r="L2179">
        <v>592</v>
      </c>
      <c r="M2179" t="s">
        <v>27</v>
      </c>
      <c r="N2179" t="s">
        <v>5824</v>
      </c>
      <c r="Q2179">
        <v>347</v>
      </c>
      <c r="R2179" t="s">
        <v>96</v>
      </c>
      <c r="S2179" t="s">
        <v>96</v>
      </c>
      <c r="T2179" t="str">
        <f>IF(Transcripts[[#This Row],[List?]]="Y", Transcripts[[#This Row],[RefSeq mRNA ID]]&amp;IF(Transcripts[[#This Row],[Preferred?]]="Y", " (Preferred)", ""), "")</f>
        <v/>
      </c>
      <c r="V2179" s="43" t="s">
        <v>18563</v>
      </c>
      <c r="W2179" s="43" t="e">
        <f t="array" ref="W2179">INDEX(Table6[#Data], MATCH(1, ISNUMBER(SEARCH(Transcripts[[#This Row],[RefSeq mRNA ID]], Table6['#name])), 0), 1)</f>
        <v>#N/A</v>
      </c>
      <c r="X2179" s="43"/>
      <c r="Y2179" s="43"/>
      <c r="Z2179" t="s">
        <v>9901</v>
      </c>
      <c r="AC2179" t="s">
        <v>9879</v>
      </c>
      <c r="AD2179" t="s">
        <v>27</v>
      </c>
      <c r="AE2179" t="s">
        <v>9901</v>
      </c>
    </row>
    <row r="2180" spans="8:31" hidden="1" x14ac:dyDescent="0.3">
      <c r="H2180" t="s">
        <v>111</v>
      </c>
      <c r="I2180" t="s">
        <v>5787</v>
      </c>
      <c r="J2180" t="s">
        <v>5788</v>
      </c>
      <c r="L2180">
        <v>811</v>
      </c>
      <c r="M2180" t="s">
        <v>187</v>
      </c>
      <c r="N2180" t="s">
        <v>5789</v>
      </c>
      <c r="P2180" t="s">
        <v>98</v>
      </c>
      <c r="Q2180">
        <v>244</v>
      </c>
      <c r="R2180" t="s">
        <v>96</v>
      </c>
      <c r="S2180" t="s">
        <v>96</v>
      </c>
      <c r="T2180" t="str">
        <f>IF(Transcripts[[#This Row],[List?]]="Y", Transcripts[[#This Row],[RefSeq mRNA ID]]&amp;IF(Transcripts[[#This Row],[Preferred?]]="Y", " (Preferred)", ""), "")</f>
        <v/>
      </c>
      <c r="V2180" s="43" t="s">
        <v>18563</v>
      </c>
      <c r="W2180" s="43" t="e">
        <f t="array" ref="W2180">INDEX(Table6[#Data], MATCH(1, ISNUMBER(SEARCH(Transcripts[[#This Row],[RefSeq mRNA ID]], Table6['#name])), 0), 1)</f>
        <v>#N/A</v>
      </c>
      <c r="X2180" s="43"/>
      <c r="Y2180" s="43"/>
      <c r="Z2180" t="s">
        <v>5832</v>
      </c>
      <c r="AC2180" t="s">
        <v>111</v>
      </c>
      <c r="AD2180" t="s">
        <v>27</v>
      </c>
      <c r="AE2180" t="s">
        <v>5832</v>
      </c>
    </row>
    <row r="2181" spans="8:31" hidden="1" x14ac:dyDescent="0.3">
      <c r="H2181" t="s">
        <v>111</v>
      </c>
      <c r="I2181" t="s">
        <v>5790</v>
      </c>
      <c r="J2181" t="s">
        <v>5791</v>
      </c>
      <c r="L2181">
        <v>619</v>
      </c>
      <c r="M2181" t="s">
        <v>187</v>
      </c>
      <c r="N2181" t="s">
        <v>5792</v>
      </c>
      <c r="P2181" t="s">
        <v>98</v>
      </c>
      <c r="Q2181">
        <v>41</v>
      </c>
      <c r="R2181" t="s">
        <v>96</v>
      </c>
      <c r="S2181" t="s">
        <v>96</v>
      </c>
      <c r="T2181" t="str">
        <f>IF(Transcripts[[#This Row],[List?]]="Y", Transcripts[[#This Row],[RefSeq mRNA ID]]&amp;IF(Transcripts[[#This Row],[Preferred?]]="Y", " (Preferred)", ""), "")</f>
        <v/>
      </c>
      <c r="V2181" s="43" t="s">
        <v>18563</v>
      </c>
      <c r="W2181" s="43" t="e">
        <f t="array" ref="W2181">INDEX(Table6[#Data], MATCH(1, ISNUMBER(SEARCH(Transcripts[[#This Row],[RefSeq mRNA ID]], Table6['#name])), 0), 1)</f>
        <v>#N/A</v>
      </c>
      <c r="X2181" s="43"/>
      <c r="Y2181" s="43"/>
      <c r="Z2181" t="s">
        <v>5799</v>
      </c>
      <c r="AA2181" t="s">
        <v>5800</v>
      </c>
      <c r="AB2181">
        <v>8520</v>
      </c>
      <c r="AC2181" t="s">
        <v>111</v>
      </c>
      <c r="AD2181" t="s">
        <v>27</v>
      </c>
      <c r="AE2181" t="s">
        <v>11366</v>
      </c>
    </row>
    <row r="2182" spans="8:31" hidden="1" x14ac:dyDescent="0.3">
      <c r="H2182" t="s">
        <v>111</v>
      </c>
      <c r="I2182" t="s">
        <v>5793</v>
      </c>
      <c r="L2182">
        <v>1464</v>
      </c>
      <c r="M2182" t="s">
        <v>193</v>
      </c>
      <c r="N2182" t="s">
        <v>5794</v>
      </c>
      <c r="P2182" t="s">
        <v>98</v>
      </c>
      <c r="Q2182">
        <v>0</v>
      </c>
      <c r="R2182" t="s">
        <v>96</v>
      </c>
      <c r="S2182" t="s">
        <v>96</v>
      </c>
      <c r="T2182" t="str">
        <f>IF(Transcripts[[#This Row],[List?]]="Y", Transcripts[[#This Row],[RefSeq mRNA ID]]&amp;IF(Transcripts[[#This Row],[Preferred?]]="Y", " (Preferred)", ""), "")</f>
        <v/>
      </c>
      <c r="V2182" s="43" t="s">
        <v>18563</v>
      </c>
      <c r="W2182" s="43" t="e">
        <f t="array" ref="W2182">INDEX(Table6[#Data], MATCH(1, ISNUMBER(SEARCH(Transcripts[[#This Row],[RefSeq mRNA ID]], Table6['#name])), 0), 1)</f>
        <v>#N/A</v>
      </c>
      <c r="X2182" s="43"/>
      <c r="Y2182" s="43"/>
      <c r="Z2182" t="s">
        <v>5804</v>
      </c>
      <c r="AA2182" t="s">
        <v>5805</v>
      </c>
      <c r="AB2182">
        <v>8457</v>
      </c>
      <c r="AC2182" t="s">
        <v>111</v>
      </c>
      <c r="AD2182" t="s">
        <v>27</v>
      </c>
      <c r="AE2182" t="s">
        <v>11367</v>
      </c>
    </row>
    <row r="2183" spans="8:31" hidden="1" x14ac:dyDescent="0.3">
      <c r="H2183" t="s">
        <v>111</v>
      </c>
      <c r="I2183" t="s">
        <v>5795</v>
      </c>
      <c r="L2183">
        <v>620</v>
      </c>
      <c r="M2183" t="s">
        <v>193</v>
      </c>
      <c r="N2183" t="s">
        <v>5796</v>
      </c>
      <c r="P2183" t="s">
        <v>98</v>
      </c>
      <c r="Q2183">
        <v>0</v>
      </c>
      <c r="R2183" t="s">
        <v>96</v>
      </c>
      <c r="S2183" t="s">
        <v>96</v>
      </c>
      <c r="T2183" t="str">
        <f>IF(Transcripts[[#This Row],[List?]]="Y", Transcripts[[#This Row],[RefSeq mRNA ID]]&amp;IF(Transcripts[[#This Row],[Preferred?]]="Y", " (Preferred)", ""), "")</f>
        <v/>
      </c>
      <c r="V2183" s="43" t="s">
        <v>18563</v>
      </c>
      <c r="W2183" s="43" t="e">
        <f t="array" ref="W2183">INDEX(Table6[#Data], MATCH(1, ISNUMBER(SEARCH(Transcripts[[#This Row],[RefSeq mRNA ID]], Table6['#name])), 0), 1)</f>
        <v>#N/A</v>
      </c>
      <c r="X2183" s="43"/>
      <c r="Y2183" s="43"/>
      <c r="Z2183" t="s">
        <v>5812</v>
      </c>
      <c r="AA2183" t="s">
        <v>5813</v>
      </c>
      <c r="AB2183">
        <v>1782</v>
      </c>
      <c r="AC2183" t="s">
        <v>111</v>
      </c>
      <c r="AD2183" t="s">
        <v>27</v>
      </c>
      <c r="AE2183" t="s">
        <v>11368</v>
      </c>
    </row>
    <row r="2184" spans="8:31" hidden="1" x14ac:dyDescent="0.3">
      <c r="H2184" t="s">
        <v>111</v>
      </c>
      <c r="I2184" t="s">
        <v>5797</v>
      </c>
      <c r="L2184">
        <v>331</v>
      </c>
      <c r="M2184" t="s">
        <v>193</v>
      </c>
      <c r="N2184" t="s">
        <v>5798</v>
      </c>
      <c r="P2184" t="s">
        <v>98</v>
      </c>
      <c r="Q2184">
        <v>0</v>
      </c>
      <c r="R2184" t="s">
        <v>96</v>
      </c>
      <c r="S2184" t="s">
        <v>96</v>
      </c>
      <c r="T2184" t="str">
        <f>IF(Transcripts[[#This Row],[List?]]="Y", Transcripts[[#This Row],[RefSeq mRNA ID]]&amp;IF(Transcripts[[#This Row],[Preferred?]]="Y", " (Preferred)", ""), "")</f>
        <v/>
      </c>
      <c r="V2184" s="43" t="s">
        <v>18563</v>
      </c>
      <c r="W2184" s="43" t="e">
        <f t="array" ref="W2184">INDEX(Table6[#Data], MATCH(1, ISNUMBER(SEARCH(Transcripts[[#This Row],[RefSeq mRNA ID]], Table6['#name])), 0), 1)</f>
        <v>#N/A</v>
      </c>
      <c r="X2184" s="43"/>
      <c r="Y2184" s="43"/>
      <c r="Z2184" t="s">
        <v>5769</v>
      </c>
      <c r="AA2184" t="s">
        <v>5770</v>
      </c>
      <c r="AB2184">
        <v>4971</v>
      </c>
      <c r="AC2184" t="s">
        <v>111</v>
      </c>
      <c r="AD2184" t="s">
        <v>27</v>
      </c>
      <c r="AE2184" t="s">
        <v>11369</v>
      </c>
    </row>
    <row r="2185" spans="8:31" hidden="1" x14ac:dyDescent="0.3">
      <c r="H2185" t="s">
        <v>111</v>
      </c>
      <c r="I2185" t="s">
        <v>5828</v>
      </c>
      <c r="L2185">
        <v>5799</v>
      </c>
      <c r="M2185" t="s">
        <v>210</v>
      </c>
      <c r="N2185" t="s">
        <v>5829</v>
      </c>
      <c r="P2185" t="s">
        <v>98</v>
      </c>
      <c r="Q2185">
        <v>0</v>
      </c>
      <c r="R2185" t="s">
        <v>96</v>
      </c>
      <c r="S2185" t="s">
        <v>96</v>
      </c>
      <c r="T2185" t="str">
        <f>IF(Transcripts[[#This Row],[List?]]="Y", Transcripts[[#This Row],[RefSeq mRNA ID]]&amp;IF(Transcripts[[#This Row],[Preferred?]]="Y", " (Preferred)", ""), "")</f>
        <v/>
      </c>
      <c r="V2185" s="43" t="s">
        <v>18563</v>
      </c>
      <c r="W2185" s="43" t="e">
        <f t="array" ref="W2185">INDEX(Table6[#Data], MATCH(1, ISNUMBER(SEARCH(Transcripts[[#This Row],[RefSeq mRNA ID]], Table6['#name])), 0), 1)</f>
        <v>#N/A</v>
      </c>
      <c r="X2185" s="43"/>
      <c r="Y2185" s="43"/>
      <c r="Z2185" t="s">
        <v>5825</v>
      </c>
      <c r="AA2185" t="s">
        <v>5826</v>
      </c>
      <c r="AB2185">
        <v>352</v>
      </c>
      <c r="AC2185" t="s">
        <v>111</v>
      </c>
      <c r="AD2185" t="s">
        <v>27</v>
      </c>
      <c r="AE2185" t="s">
        <v>11370</v>
      </c>
    </row>
    <row r="2186" spans="8:31" hidden="1" x14ac:dyDescent="0.3">
      <c r="H2186" t="s">
        <v>111</v>
      </c>
      <c r="I2186" t="s">
        <v>5830</v>
      </c>
      <c r="L2186">
        <v>5691</v>
      </c>
      <c r="M2186" t="s">
        <v>210</v>
      </c>
      <c r="N2186" t="s">
        <v>5831</v>
      </c>
      <c r="P2186" t="s">
        <v>98</v>
      </c>
      <c r="Q2186">
        <v>0</v>
      </c>
      <c r="R2186" t="s">
        <v>96</v>
      </c>
      <c r="S2186" t="s">
        <v>96</v>
      </c>
      <c r="T2186" t="str">
        <f>IF(Transcripts[[#This Row],[List?]]="Y", Transcripts[[#This Row],[RefSeq mRNA ID]]&amp;IF(Transcripts[[#This Row],[Preferred?]]="Y", " (Preferred)", ""), "")</f>
        <v/>
      </c>
      <c r="V2186" s="43" t="s">
        <v>18563</v>
      </c>
      <c r="W2186" s="43" t="e">
        <f t="array" ref="W2186">INDEX(Table6[#Data], MATCH(1, ISNUMBER(SEARCH(Transcripts[[#This Row],[RefSeq mRNA ID]], Table6['#name])), 0), 1)</f>
        <v>#N/A</v>
      </c>
      <c r="X2186" s="43"/>
      <c r="Y2186" s="43"/>
      <c r="Z2186" t="s">
        <v>5772</v>
      </c>
      <c r="AA2186" t="s">
        <v>5773</v>
      </c>
      <c r="AB2186">
        <v>374</v>
      </c>
      <c r="AC2186" t="s">
        <v>111</v>
      </c>
      <c r="AD2186" t="s">
        <v>27</v>
      </c>
      <c r="AE2186" t="s">
        <v>11371</v>
      </c>
    </row>
    <row r="2187" spans="8:31" hidden="1" x14ac:dyDescent="0.3">
      <c r="H2187" t="s">
        <v>111</v>
      </c>
      <c r="I2187" t="s">
        <v>5832</v>
      </c>
      <c r="L2187">
        <v>2265</v>
      </c>
      <c r="M2187" t="s">
        <v>210</v>
      </c>
      <c r="N2187" t="s">
        <v>5833</v>
      </c>
      <c r="P2187" t="s">
        <v>98</v>
      </c>
      <c r="Q2187">
        <v>0</v>
      </c>
      <c r="R2187" t="s">
        <v>96</v>
      </c>
      <c r="S2187" t="s">
        <v>96</v>
      </c>
      <c r="T2187" t="str">
        <f>IF(Transcripts[[#This Row],[List?]]="Y", Transcripts[[#This Row],[RefSeq mRNA ID]]&amp;IF(Transcripts[[#This Row],[Preferred?]]="Y", " (Preferred)", ""), "")</f>
        <v/>
      </c>
      <c r="V2187" s="43" t="s">
        <v>18563</v>
      </c>
      <c r="W2187" s="43" t="e">
        <f t="array" ref="W2187">INDEX(Table6[#Data], MATCH(1, ISNUMBER(SEARCH(Transcripts[[#This Row],[RefSeq mRNA ID]], Table6['#name])), 0), 1)</f>
        <v>#N/A</v>
      </c>
      <c r="X2187" s="43"/>
      <c r="Y2187" s="43"/>
      <c r="Z2187" t="s">
        <v>5834</v>
      </c>
      <c r="AC2187" t="s">
        <v>111</v>
      </c>
      <c r="AD2187" t="s">
        <v>27</v>
      </c>
      <c r="AE2187" t="s">
        <v>5834</v>
      </c>
    </row>
    <row r="2188" spans="8:31" hidden="1" x14ac:dyDescent="0.3">
      <c r="H2188" t="s">
        <v>111</v>
      </c>
      <c r="I2188" t="s">
        <v>5834</v>
      </c>
      <c r="L2188">
        <v>884</v>
      </c>
      <c r="M2188" t="s">
        <v>210</v>
      </c>
      <c r="N2188" t="s">
        <v>5835</v>
      </c>
      <c r="P2188" t="s">
        <v>98</v>
      </c>
      <c r="Q2188">
        <v>0</v>
      </c>
      <c r="R2188" t="s">
        <v>96</v>
      </c>
      <c r="S2188" t="s">
        <v>96</v>
      </c>
      <c r="T2188" t="str">
        <f>IF(Transcripts[[#This Row],[List?]]="Y", Transcripts[[#This Row],[RefSeq mRNA ID]]&amp;IF(Transcripts[[#This Row],[Preferred?]]="Y", " (Preferred)", ""), "")</f>
        <v/>
      </c>
      <c r="V2188" s="43" t="s">
        <v>18563</v>
      </c>
      <c r="W2188" s="43" t="e">
        <f t="array" ref="W2188">INDEX(Table6[#Data], MATCH(1, ISNUMBER(SEARCH(Transcripts[[#This Row],[RefSeq mRNA ID]], Table6['#name])), 0), 1)</f>
        <v>#N/A</v>
      </c>
      <c r="X2188" s="43"/>
      <c r="Y2188" s="43"/>
      <c r="Z2188" t="s">
        <v>5809</v>
      </c>
      <c r="AA2188" t="s">
        <v>5810</v>
      </c>
      <c r="AB2188">
        <v>7509</v>
      </c>
      <c r="AC2188" t="s">
        <v>111</v>
      </c>
      <c r="AD2188" t="s">
        <v>27</v>
      </c>
      <c r="AE2188" t="s">
        <v>11372</v>
      </c>
    </row>
    <row r="2189" spans="8:31" hidden="1" x14ac:dyDescent="0.3">
      <c r="H2189" t="s">
        <v>111</v>
      </c>
      <c r="I2189" t="s">
        <v>5836</v>
      </c>
      <c r="L2189">
        <v>566</v>
      </c>
      <c r="M2189" t="s">
        <v>210</v>
      </c>
      <c r="N2189" t="s">
        <v>5837</v>
      </c>
      <c r="P2189" t="s">
        <v>98</v>
      </c>
      <c r="Q2189">
        <v>0</v>
      </c>
      <c r="R2189" t="s">
        <v>96</v>
      </c>
      <c r="S2189" t="s">
        <v>96</v>
      </c>
      <c r="T2189" t="str">
        <f>IF(Transcripts[[#This Row],[List?]]="Y", Transcripts[[#This Row],[RefSeq mRNA ID]]&amp;IF(Transcripts[[#This Row],[Preferred?]]="Y", " (Preferred)", ""), "")</f>
        <v/>
      </c>
      <c r="V2189" s="43" t="s">
        <v>18563</v>
      </c>
      <c r="W2189" s="43" t="e">
        <f t="array" ref="W2189">INDEX(Table6[#Data], MATCH(1, ISNUMBER(SEARCH(Transcripts[[#This Row],[RefSeq mRNA ID]], Table6['#name])), 0), 1)</f>
        <v>#N/A</v>
      </c>
      <c r="X2189" s="43"/>
      <c r="Y2189" s="43"/>
      <c r="Z2189" t="s">
        <v>5830</v>
      </c>
      <c r="AC2189" t="s">
        <v>111</v>
      </c>
      <c r="AD2189" t="s">
        <v>27</v>
      </c>
      <c r="AE2189" t="s">
        <v>5830</v>
      </c>
    </row>
    <row r="2190" spans="8:31" hidden="1" x14ac:dyDescent="0.3">
      <c r="H2190" t="s">
        <v>111</v>
      </c>
      <c r="I2190" t="s">
        <v>5838</v>
      </c>
      <c r="L2190">
        <v>462</v>
      </c>
      <c r="M2190" t="s">
        <v>210</v>
      </c>
      <c r="N2190" t="s">
        <v>5839</v>
      </c>
      <c r="P2190" t="s">
        <v>98</v>
      </c>
      <c r="Q2190">
        <v>0</v>
      </c>
      <c r="R2190" t="s">
        <v>96</v>
      </c>
      <c r="S2190" t="s">
        <v>96</v>
      </c>
      <c r="T2190" t="str">
        <f>IF(Transcripts[[#This Row],[List?]]="Y", Transcripts[[#This Row],[RefSeq mRNA ID]]&amp;IF(Transcripts[[#This Row],[Preferred?]]="Y", " (Preferred)", ""), "")</f>
        <v/>
      </c>
      <c r="V2190" s="43" t="s">
        <v>18563</v>
      </c>
      <c r="W2190" s="43" t="e">
        <f t="array" ref="W2190">INDEX(Table6[#Data], MATCH(1, ISNUMBER(SEARCH(Transcripts[[#This Row],[RefSeq mRNA ID]], Table6['#name])), 0), 1)</f>
        <v>#N/A</v>
      </c>
      <c r="X2190" s="43"/>
      <c r="Y2190" s="43"/>
      <c r="Z2190" t="s">
        <v>5781</v>
      </c>
      <c r="AA2190" t="s">
        <v>5782</v>
      </c>
      <c r="AB2190">
        <v>682</v>
      </c>
      <c r="AC2190" t="s">
        <v>111</v>
      </c>
      <c r="AD2190" t="s">
        <v>27</v>
      </c>
      <c r="AE2190" t="s">
        <v>11373</v>
      </c>
    </row>
    <row r="2191" spans="8:31" hidden="1" x14ac:dyDescent="0.3">
      <c r="H2191" t="s">
        <v>5840</v>
      </c>
      <c r="I2191" t="s">
        <v>5844</v>
      </c>
      <c r="J2191" t="s">
        <v>5845</v>
      </c>
      <c r="K2191" t="s">
        <v>19677</v>
      </c>
      <c r="L2191">
        <v>6025</v>
      </c>
      <c r="M2191" t="s">
        <v>27</v>
      </c>
      <c r="N2191" t="s">
        <v>5846</v>
      </c>
      <c r="O2191" t="s">
        <v>5847</v>
      </c>
      <c r="P2191" t="s">
        <v>5848</v>
      </c>
      <c r="Q2191">
        <v>1788</v>
      </c>
      <c r="R2191" t="s">
        <v>95</v>
      </c>
      <c r="S2191" t="s">
        <v>95</v>
      </c>
      <c r="T2191" t="str">
        <f>IF(Transcripts[[#This Row],[List?]]="Y", Transcripts[[#This Row],[RefSeq mRNA ID]]&amp;IF(Transcripts[[#This Row],[Preferred?]]="Y", " (Preferred)", ""), "")</f>
        <v>NM_000268.3 (Preferred)</v>
      </c>
      <c r="V2191" s="43" t="s">
        <v>18564</v>
      </c>
      <c r="W2191" s="43" t="e">
        <f t="array" ref="W2191">INDEX(Table6[#Data], MATCH(1, ISNUMBER(SEARCH(Transcripts[[#This Row],[RefSeq mRNA ID]], Table6['#name])), 0), 1)</f>
        <v>#N/A</v>
      </c>
      <c r="X2191" s="43"/>
      <c r="Y2191" s="43"/>
      <c r="Z2191" t="s">
        <v>5784</v>
      </c>
      <c r="AA2191" t="s">
        <v>5785</v>
      </c>
      <c r="AB2191">
        <v>619</v>
      </c>
      <c r="AC2191" t="s">
        <v>111</v>
      </c>
      <c r="AD2191" t="s">
        <v>27</v>
      </c>
      <c r="AE2191" t="s">
        <v>11374</v>
      </c>
    </row>
    <row r="2192" spans="8:31" hidden="1" x14ac:dyDescent="0.3">
      <c r="H2192" t="s">
        <v>5840</v>
      </c>
      <c r="I2192" t="s">
        <v>5860</v>
      </c>
      <c r="J2192" t="s">
        <v>5861</v>
      </c>
      <c r="K2192" t="s">
        <v>19672</v>
      </c>
      <c r="L2192">
        <v>2999</v>
      </c>
      <c r="M2192" t="s">
        <v>27</v>
      </c>
      <c r="N2192" t="s">
        <v>5862</v>
      </c>
      <c r="O2192" t="s">
        <v>5847</v>
      </c>
      <c r="P2192" t="s">
        <v>5863</v>
      </c>
      <c r="Q2192">
        <v>1773</v>
      </c>
      <c r="R2192" t="s">
        <v>96</v>
      </c>
      <c r="S2192" t="s">
        <v>95</v>
      </c>
      <c r="T2192" t="str">
        <f>IF(Transcripts[[#This Row],[List?]]="Y", Transcripts[[#This Row],[RefSeq mRNA ID]]&amp;IF(Transcripts[[#This Row],[Preferred?]]="Y", " (Preferred)", ""), "")</f>
        <v>NM_181825.2</v>
      </c>
      <c r="V2192" s="43" t="s">
        <v>18564</v>
      </c>
      <c r="W2192" s="43" t="e">
        <f t="array" ref="W2192">INDEX(Table6[#Data], MATCH(1, ISNUMBER(SEARCH(Transcripts[[#This Row],[RefSeq mRNA ID]], Table6['#name])), 0), 1)</f>
        <v>#N/A</v>
      </c>
      <c r="X2192" s="43"/>
      <c r="Y2192" s="43"/>
      <c r="Z2192" t="s">
        <v>5793</v>
      </c>
      <c r="AC2192" t="s">
        <v>111</v>
      </c>
      <c r="AD2192" t="s">
        <v>27</v>
      </c>
      <c r="AE2192" t="s">
        <v>5793</v>
      </c>
    </row>
    <row r="2193" spans="8:31" hidden="1" x14ac:dyDescent="0.3">
      <c r="H2193" t="s">
        <v>5840</v>
      </c>
      <c r="I2193" t="s">
        <v>5871</v>
      </c>
      <c r="J2193" t="s">
        <v>5872</v>
      </c>
      <c r="K2193" t="s">
        <v>19679</v>
      </c>
      <c r="L2193">
        <v>1857</v>
      </c>
      <c r="M2193" t="s">
        <v>27</v>
      </c>
      <c r="N2193" t="s">
        <v>5873</v>
      </c>
      <c r="P2193" t="s">
        <v>5863</v>
      </c>
      <c r="Q2193">
        <v>1773</v>
      </c>
      <c r="R2193" t="s">
        <v>96</v>
      </c>
      <c r="S2193" t="s">
        <v>95</v>
      </c>
      <c r="T2193" t="str">
        <f>IF(Transcripts[[#This Row],[List?]]="Y", Transcripts[[#This Row],[RefSeq mRNA ID]]&amp;IF(Transcripts[[#This Row],[Preferred?]]="Y", " (Preferred)", ""), "")</f>
        <v>NM_181832.2</v>
      </c>
      <c r="V2193" s="43" t="s">
        <v>18564</v>
      </c>
      <c r="W2193" s="43" t="e">
        <f t="array" ref="W2193">INDEX(Table6[#Data], MATCH(1, ISNUMBER(SEARCH(Transcripts[[#This Row],[RefSeq mRNA ID]], Table6['#name])), 0), 1)</f>
        <v>#N/A</v>
      </c>
      <c r="X2193" s="43"/>
      <c r="Y2193" s="43"/>
      <c r="Z2193" t="s">
        <v>5787</v>
      </c>
      <c r="AA2193" t="s">
        <v>5788</v>
      </c>
      <c r="AB2193">
        <v>244</v>
      </c>
      <c r="AC2193" t="s">
        <v>111</v>
      </c>
      <c r="AD2193" t="s">
        <v>27</v>
      </c>
      <c r="AE2193" t="s">
        <v>11375</v>
      </c>
    </row>
    <row r="2194" spans="8:31" hidden="1" x14ac:dyDescent="0.3">
      <c r="H2194" t="s">
        <v>5840</v>
      </c>
      <c r="I2194" t="s">
        <v>5877</v>
      </c>
      <c r="J2194" t="s">
        <v>5878</v>
      </c>
      <c r="K2194" t="s">
        <v>19678</v>
      </c>
      <c r="L2194">
        <v>1837</v>
      </c>
      <c r="M2194" t="s">
        <v>27</v>
      </c>
      <c r="N2194" t="s">
        <v>5879</v>
      </c>
      <c r="P2194" t="s">
        <v>5863</v>
      </c>
      <c r="Q2194">
        <v>1773</v>
      </c>
      <c r="R2194" t="s">
        <v>96</v>
      </c>
      <c r="S2194" t="s">
        <v>95</v>
      </c>
      <c r="T2194" t="str">
        <f>IF(Transcripts[[#This Row],[List?]]="Y", Transcripts[[#This Row],[RefSeq mRNA ID]]&amp;IF(Transcripts[[#This Row],[Preferred?]]="Y", " (Preferred)", ""), "")</f>
        <v>NM_016418.5</v>
      </c>
      <c r="V2194" s="43" t="s">
        <v>18564</v>
      </c>
      <c r="W2194" s="43" t="e">
        <f t="array" ref="W2194">INDEX(Table6[#Data], MATCH(1, ISNUMBER(SEARCH(Transcripts[[#This Row],[RefSeq mRNA ID]], Table6['#name])), 0), 1)</f>
        <v>#N/A</v>
      </c>
      <c r="X2194" s="43"/>
      <c r="Y2194" s="43"/>
      <c r="Z2194" t="s">
        <v>5836</v>
      </c>
      <c r="AC2194" t="s">
        <v>111</v>
      </c>
      <c r="AD2194" t="s">
        <v>27</v>
      </c>
      <c r="AE2194" t="s">
        <v>5836</v>
      </c>
    </row>
    <row r="2195" spans="8:31" hidden="1" x14ac:dyDescent="0.3">
      <c r="H2195" t="s">
        <v>5840</v>
      </c>
      <c r="I2195" t="s">
        <v>5864</v>
      </c>
      <c r="J2195" t="s">
        <v>5865</v>
      </c>
      <c r="L2195">
        <v>2568</v>
      </c>
      <c r="M2195" t="s">
        <v>27</v>
      </c>
      <c r="N2195" t="s">
        <v>5866</v>
      </c>
      <c r="Q2195">
        <v>1686</v>
      </c>
      <c r="R2195" t="s">
        <v>96</v>
      </c>
      <c r="S2195" t="s">
        <v>96</v>
      </c>
      <c r="T2195" t="str">
        <f>IF(Transcripts[[#This Row],[List?]]="Y", Transcripts[[#This Row],[RefSeq mRNA ID]]&amp;IF(Transcripts[[#This Row],[Preferred?]]="Y", " (Preferred)", ""), "")</f>
        <v/>
      </c>
      <c r="V2195" s="43" t="s">
        <v>18564</v>
      </c>
      <c r="W2195" s="43" t="e">
        <f t="array" ref="W2195">INDEX(Table6[#Data], MATCH(1, ISNUMBER(SEARCH(Transcripts[[#This Row],[RefSeq mRNA ID]], Table6['#name])), 0), 1)</f>
        <v>#N/A</v>
      </c>
      <c r="X2195" s="43"/>
      <c r="Y2195" s="43"/>
      <c r="Z2195" t="s">
        <v>5778</v>
      </c>
      <c r="AA2195" t="s">
        <v>5779</v>
      </c>
      <c r="AB2195">
        <v>619</v>
      </c>
      <c r="AC2195" t="s">
        <v>111</v>
      </c>
      <c r="AD2195" t="s">
        <v>27</v>
      </c>
      <c r="AE2195" t="s">
        <v>11376</v>
      </c>
    </row>
    <row r="2196" spans="8:31" hidden="1" x14ac:dyDescent="0.3">
      <c r="H2196" t="s">
        <v>5840</v>
      </c>
      <c r="I2196" t="s">
        <v>5849</v>
      </c>
      <c r="J2196" t="s">
        <v>5850</v>
      </c>
      <c r="K2196" t="s">
        <v>19675</v>
      </c>
      <c r="L2196">
        <v>5884</v>
      </c>
      <c r="M2196" t="s">
        <v>27</v>
      </c>
      <c r="N2196" t="s">
        <v>5851</v>
      </c>
      <c r="O2196" t="s">
        <v>5847</v>
      </c>
      <c r="P2196" t="s">
        <v>5852</v>
      </c>
      <c r="Q2196">
        <v>1650</v>
      </c>
      <c r="R2196" t="s">
        <v>96</v>
      </c>
      <c r="S2196" t="s">
        <v>95</v>
      </c>
      <c r="T2196" t="str">
        <f>IF(Transcripts[[#This Row],[List?]]="Y", Transcripts[[#This Row],[RefSeq mRNA ID]]&amp;IF(Transcripts[[#This Row],[Preferred?]]="Y", " (Preferred)", ""), "")</f>
        <v>NM_181829.2</v>
      </c>
      <c r="V2196" s="43" t="s">
        <v>18564</v>
      </c>
      <c r="W2196" s="43" t="e">
        <f t="array" ref="W2196">INDEX(Table6[#Data], MATCH(1, ISNUMBER(SEARCH(Transcripts[[#This Row],[RefSeq mRNA ID]], Table6['#name])), 0), 1)</f>
        <v>#N/A</v>
      </c>
      <c r="X2196" s="43"/>
      <c r="Y2196" s="43"/>
      <c r="Z2196" t="s">
        <v>5775</v>
      </c>
      <c r="AA2196" t="s">
        <v>5776</v>
      </c>
      <c r="AB2196">
        <v>1921</v>
      </c>
      <c r="AC2196" t="s">
        <v>111</v>
      </c>
      <c r="AD2196" t="s">
        <v>27</v>
      </c>
      <c r="AE2196" t="s">
        <v>11377</v>
      </c>
    </row>
    <row r="2197" spans="8:31" hidden="1" x14ac:dyDescent="0.3">
      <c r="H2197" t="s">
        <v>5840</v>
      </c>
      <c r="I2197" t="s">
        <v>5880</v>
      </c>
      <c r="J2197" t="s">
        <v>5881</v>
      </c>
      <c r="K2197" t="s">
        <v>19674</v>
      </c>
      <c r="L2197">
        <v>1716</v>
      </c>
      <c r="M2197" t="s">
        <v>27</v>
      </c>
      <c r="N2197" t="s">
        <v>5882</v>
      </c>
      <c r="O2197" t="s">
        <v>5847</v>
      </c>
      <c r="P2197" t="s">
        <v>5883</v>
      </c>
      <c r="Q2197">
        <v>1647</v>
      </c>
      <c r="R2197" t="s">
        <v>96</v>
      </c>
      <c r="S2197" t="s">
        <v>95</v>
      </c>
      <c r="T2197" t="str">
        <f>IF(Transcripts[[#This Row],[List?]]="Y", Transcripts[[#This Row],[RefSeq mRNA ID]]&amp;IF(Transcripts[[#This Row],[Preferred?]]="Y", " (Preferred)", ""), "")</f>
        <v>NM_181828.2</v>
      </c>
      <c r="V2197" s="43" t="s">
        <v>18564</v>
      </c>
      <c r="W2197" s="43" t="e">
        <f t="array" ref="W2197">INDEX(Table6[#Data], MATCH(1, ISNUMBER(SEARCH(Transcripts[[#This Row],[RefSeq mRNA ID]], Table6['#name])), 0), 1)</f>
        <v>#N/A</v>
      </c>
      <c r="X2197" s="43"/>
      <c r="Y2197" s="43"/>
      <c r="Z2197" t="s">
        <v>5838</v>
      </c>
      <c r="AC2197" t="s">
        <v>111</v>
      </c>
      <c r="AD2197" t="s">
        <v>27</v>
      </c>
      <c r="AE2197" t="s">
        <v>5838</v>
      </c>
    </row>
    <row r="2198" spans="8:31" hidden="1" x14ac:dyDescent="0.3">
      <c r="H2198" t="s">
        <v>5840</v>
      </c>
      <c r="I2198" t="s">
        <v>5867</v>
      </c>
      <c r="J2198" t="s">
        <v>5868</v>
      </c>
      <c r="K2198" t="s">
        <v>19671</v>
      </c>
      <c r="L2198">
        <v>2020</v>
      </c>
      <c r="M2198" t="s">
        <v>27</v>
      </c>
      <c r="N2198" t="s">
        <v>5869</v>
      </c>
      <c r="O2198" t="s">
        <v>5847</v>
      </c>
      <c r="P2198" t="s">
        <v>5870</v>
      </c>
      <c r="Q2198">
        <v>1524</v>
      </c>
      <c r="R2198" t="s">
        <v>96</v>
      </c>
      <c r="S2198" t="s">
        <v>95</v>
      </c>
      <c r="T2198" t="str">
        <f>IF(Transcripts[[#This Row],[List?]]="Y", Transcripts[[#This Row],[RefSeq mRNA ID]]&amp;IF(Transcripts[[#This Row],[Preferred?]]="Y", " (Preferred)", ""), "")</f>
        <v>NM_181831.2</v>
      </c>
      <c r="V2198" s="43" t="s">
        <v>18564</v>
      </c>
      <c r="W2198" s="43" t="e">
        <f t="array" ref="W2198">INDEX(Table6[#Data], MATCH(1, ISNUMBER(SEARCH(Transcripts[[#This Row],[RefSeq mRNA ID]], Table6['#name])), 0), 1)</f>
        <v>#N/A</v>
      </c>
      <c r="X2198" s="43"/>
      <c r="Y2198" s="43"/>
      <c r="Z2198" t="s">
        <v>5828</v>
      </c>
      <c r="AC2198" t="s">
        <v>111</v>
      </c>
      <c r="AD2198" t="s">
        <v>27</v>
      </c>
      <c r="AE2198" t="s">
        <v>5828</v>
      </c>
    </row>
    <row r="2199" spans="8:31" hidden="1" x14ac:dyDescent="0.3">
      <c r="H2199" t="s">
        <v>5840</v>
      </c>
      <c r="I2199" t="s">
        <v>5874</v>
      </c>
      <c r="J2199" t="s">
        <v>5875</v>
      </c>
      <c r="K2199" t="s">
        <v>19673</v>
      </c>
      <c r="L2199">
        <v>1845</v>
      </c>
      <c r="M2199" t="s">
        <v>27</v>
      </c>
      <c r="N2199" t="s">
        <v>5876</v>
      </c>
      <c r="P2199" t="s">
        <v>5870</v>
      </c>
      <c r="Q2199">
        <v>1524</v>
      </c>
      <c r="R2199" t="s">
        <v>96</v>
      </c>
      <c r="S2199" t="s">
        <v>95</v>
      </c>
      <c r="T2199" t="str">
        <f>IF(Transcripts[[#This Row],[List?]]="Y", Transcripts[[#This Row],[RefSeq mRNA ID]]&amp;IF(Transcripts[[#This Row],[Preferred?]]="Y", " (Preferred)", ""), "")</f>
        <v>NM_181830.2</v>
      </c>
      <c r="V2199" s="43" t="s">
        <v>18564</v>
      </c>
      <c r="W2199" s="43" t="e">
        <f t="array" ref="W2199">INDEX(Table6[#Data], MATCH(1, ISNUMBER(SEARCH(Transcripts[[#This Row],[RefSeq mRNA ID]], Table6['#name])), 0), 1)</f>
        <v>#N/A</v>
      </c>
      <c r="X2199" s="43"/>
      <c r="Y2199" s="43"/>
      <c r="Z2199" t="s">
        <v>5822</v>
      </c>
      <c r="AA2199" t="s">
        <v>5823</v>
      </c>
      <c r="AB2199">
        <v>347</v>
      </c>
      <c r="AC2199" t="s">
        <v>111</v>
      </c>
      <c r="AD2199" t="s">
        <v>27</v>
      </c>
      <c r="AE2199" t="s">
        <v>11378</v>
      </c>
    </row>
    <row r="2200" spans="8:31" hidden="1" x14ac:dyDescent="0.3">
      <c r="H2200" t="s">
        <v>5840</v>
      </c>
      <c r="I2200" t="s">
        <v>5841</v>
      </c>
      <c r="J2200" t="s">
        <v>5842</v>
      </c>
      <c r="L2200">
        <v>1000</v>
      </c>
      <c r="M2200" t="s">
        <v>187</v>
      </c>
      <c r="N2200" t="s">
        <v>5843</v>
      </c>
      <c r="Q2200">
        <v>663</v>
      </c>
      <c r="R2200" t="s">
        <v>96</v>
      </c>
      <c r="S2200" t="s">
        <v>96</v>
      </c>
      <c r="T2200" t="str">
        <f>IF(Transcripts[[#This Row],[List?]]="Y", Transcripts[[#This Row],[RefSeq mRNA ID]]&amp;IF(Transcripts[[#This Row],[Preferred?]]="Y", " (Preferred)", ""), "")</f>
        <v/>
      </c>
      <c r="V2200" s="43" t="s">
        <v>18564</v>
      </c>
      <c r="W2200" s="43" t="e">
        <f t="array" ref="W2200">INDEX(Table6[#Data], MATCH(1, ISNUMBER(SEARCH(Transcripts[[#This Row],[RefSeq mRNA ID]], Table6['#name])), 0), 1)</f>
        <v>#N/A</v>
      </c>
      <c r="X2200" s="43"/>
      <c r="Y2200" s="43"/>
      <c r="Z2200" t="s">
        <v>5795</v>
      </c>
      <c r="AC2200" t="s">
        <v>111</v>
      </c>
      <c r="AD2200" t="s">
        <v>27</v>
      </c>
      <c r="AE2200" t="s">
        <v>5795</v>
      </c>
    </row>
    <row r="2201" spans="8:31" hidden="1" x14ac:dyDescent="0.3">
      <c r="H2201" t="s">
        <v>5840</v>
      </c>
      <c r="I2201" t="s">
        <v>5853</v>
      </c>
      <c r="J2201" t="s">
        <v>5854</v>
      </c>
      <c r="L2201">
        <v>5250</v>
      </c>
      <c r="M2201" t="s">
        <v>27</v>
      </c>
      <c r="N2201" t="s">
        <v>5855</v>
      </c>
      <c r="Q2201">
        <v>663</v>
      </c>
      <c r="R2201" t="s">
        <v>96</v>
      </c>
      <c r="S2201" t="s">
        <v>96</v>
      </c>
      <c r="T2201" t="str">
        <f>IF(Transcripts[[#This Row],[List?]]="Y", Transcripts[[#This Row],[RefSeq mRNA ID]]&amp;IF(Transcripts[[#This Row],[Preferred?]]="Y", " (Preferred)", ""), "")</f>
        <v/>
      </c>
      <c r="V2201" s="43" t="s">
        <v>18564</v>
      </c>
      <c r="W2201" s="43" t="e">
        <f t="array" ref="W2201">INDEX(Table6[#Data], MATCH(1, ISNUMBER(SEARCH(Transcripts[[#This Row],[RefSeq mRNA ID]], Table6['#name])), 0), 1)</f>
        <v>#N/A</v>
      </c>
      <c r="X2201" s="43"/>
      <c r="Y2201" s="43"/>
      <c r="Z2201" t="s">
        <v>5790</v>
      </c>
      <c r="AA2201" t="s">
        <v>5791</v>
      </c>
      <c r="AB2201">
        <v>41</v>
      </c>
      <c r="AC2201" t="s">
        <v>111</v>
      </c>
      <c r="AD2201" t="s">
        <v>27</v>
      </c>
      <c r="AE2201" t="s">
        <v>11379</v>
      </c>
    </row>
    <row r="2202" spans="8:31" hidden="1" x14ac:dyDescent="0.3">
      <c r="H2202" t="s">
        <v>5840</v>
      </c>
      <c r="I2202" t="s">
        <v>5856</v>
      </c>
      <c r="J2202" t="s">
        <v>5857</v>
      </c>
      <c r="K2202" t="s">
        <v>19676</v>
      </c>
      <c r="L2202">
        <v>4733</v>
      </c>
      <c r="M2202" t="s">
        <v>27</v>
      </c>
      <c r="N2202" t="s">
        <v>5858</v>
      </c>
      <c r="P2202" t="s">
        <v>5859</v>
      </c>
      <c r="Q2202">
        <v>498</v>
      </c>
      <c r="R2202" t="s">
        <v>96</v>
      </c>
      <c r="S2202" t="s">
        <v>95</v>
      </c>
      <c r="T2202" t="str">
        <f>IF(Transcripts[[#This Row],[List?]]="Y", Transcripts[[#This Row],[RefSeq mRNA ID]]&amp;IF(Transcripts[[#This Row],[Preferred?]]="Y", " (Preferred)", ""), "")</f>
        <v>NM_181833.2</v>
      </c>
      <c r="V2202" s="43" t="s">
        <v>18564</v>
      </c>
      <c r="W2202" s="43" t="e">
        <f t="array" ref="W2202">INDEX(Table6[#Data], MATCH(1, ISNUMBER(SEARCH(Transcripts[[#This Row],[RefSeq mRNA ID]], Table6['#name])), 0), 1)</f>
        <v>#N/A</v>
      </c>
      <c r="X2202" s="43"/>
      <c r="Y2202" s="43"/>
      <c r="Z2202" t="s">
        <v>5797</v>
      </c>
      <c r="AC2202" t="s">
        <v>111</v>
      </c>
      <c r="AD2202" t="s">
        <v>27</v>
      </c>
      <c r="AE2202" t="s">
        <v>5797</v>
      </c>
    </row>
    <row r="2203" spans="8:31" hidden="1" x14ac:dyDescent="0.3">
      <c r="H2203" t="s">
        <v>5884</v>
      </c>
      <c r="I2203" t="s">
        <v>5885</v>
      </c>
      <c r="J2203" t="s">
        <v>5886</v>
      </c>
      <c r="K2203" t="s">
        <v>20470</v>
      </c>
      <c r="L2203">
        <v>2853</v>
      </c>
      <c r="M2203" t="s">
        <v>27</v>
      </c>
      <c r="N2203" t="s">
        <v>5887</v>
      </c>
      <c r="P2203" t="s">
        <v>5888</v>
      </c>
      <c r="Q2203">
        <v>1818</v>
      </c>
      <c r="R2203" t="s">
        <v>95</v>
      </c>
      <c r="S2203" t="s">
        <v>95</v>
      </c>
      <c r="T2203" t="str">
        <f>IF(Transcripts[[#This Row],[List?]]="Y", Transcripts[[#This Row],[RefSeq mRNA ID]]&amp;IF(Transcripts[[#This Row],[Preferred?]]="Y", " (Preferred)", ""), "")</f>
        <v>NM_006164.5 (Preferred)</v>
      </c>
      <c r="V2203" s="43" t="s">
        <v>18565</v>
      </c>
      <c r="W2203" s="43" t="e">
        <f t="array" ref="W2203">INDEX(Table6[#Data], MATCH(1, ISNUMBER(SEARCH(Transcripts[[#This Row],[RefSeq mRNA ID]], Table6['#name])), 0), 1)</f>
        <v>#N/A</v>
      </c>
      <c r="X2203" s="43"/>
      <c r="Y2203" s="43"/>
      <c r="Z2203" t="s">
        <v>5816</v>
      </c>
      <c r="AA2203" t="s">
        <v>5817</v>
      </c>
      <c r="AB2203">
        <v>1917</v>
      </c>
      <c r="AC2203" t="s">
        <v>111</v>
      </c>
      <c r="AD2203" t="s">
        <v>27</v>
      </c>
      <c r="AE2203" t="s">
        <v>11380</v>
      </c>
    </row>
    <row r="2204" spans="8:31" hidden="1" x14ac:dyDescent="0.3">
      <c r="H2204" t="s">
        <v>5884</v>
      </c>
      <c r="I2204" t="s">
        <v>5889</v>
      </c>
      <c r="J2204" t="s">
        <v>5890</v>
      </c>
      <c r="K2204" t="s">
        <v>19682</v>
      </c>
      <c r="L2204">
        <v>2749</v>
      </c>
      <c r="M2204" t="s">
        <v>27</v>
      </c>
      <c r="N2204" t="s">
        <v>5891</v>
      </c>
      <c r="P2204" t="s">
        <v>5892</v>
      </c>
      <c r="Q2204">
        <v>1770</v>
      </c>
      <c r="R2204" t="s">
        <v>96</v>
      </c>
      <c r="S2204" t="s">
        <v>95</v>
      </c>
      <c r="T2204" t="str">
        <f>IF(Transcripts[[#This Row],[List?]]="Y", Transcripts[[#This Row],[RefSeq mRNA ID]]&amp;IF(Transcripts[[#This Row],[Preferred?]]="Y", " (Preferred)", ""), "")</f>
        <v>NM_001313900.1</v>
      </c>
      <c r="V2204" s="43" t="s">
        <v>18565</v>
      </c>
      <c r="W2204" s="43" t="e">
        <f t="array" ref="W2204">INDEX(Table6[#Data], MATCH(1, ISNUMBER(SEARCH(Transcripts[[#This Row],[RefSeq mRNA ID]], Table6['#name])), 0), 1)</f>
        <v>#N/A</v>
      </c>
      <c r="X2204" s="43"/>
      <c r="Y2204" s="43"/>
      <c r="Z2204" t="s">
        <v>5819</v>
      </c>
      <c r="AA2204" t="s">
        <v>5820</v>
      </c>
      <c r="AB2204">
        <v>615</v>
      </c>
      <c r="AC2204" t="s">
        <v>111</v>
      </c>
      <c r="AD2204" t="s">
        <v>27</v>
      </c>
      <c r="AE2204" t="s">
        <v>11381</v>
      </c>
    </row>
    <row r="2205" spans="8:31" hidden="1" x14ac:dyDescent="0.3">
      <c r="H2205" t="s">
        <v>5884</v>
      </c>
      <c r="I2205" t="s">
        <v>5893</v>
      </c>
      <c r="J2205" t="s">
        <v>5894</v>
      </c>
      <c r="K2205" t="s">
        <v>19680</v>
      </c>
      <c r="L2205">
        <v>2651</v>
      </c>
      <c r="M2205" t="s">
        <v>27</v>
      </c>
      <c r="N2205" t="s">
        <v>5895</v>
      </c>
      <c r="P2205" t="s">
        <v>5892</v>
      </c>
      <c r="Q2205">
        <v>1770</v>
      </c>
      <c r="R2205" t="s">
        <v>96</v>
      </c>
      <c r="S2205" t="s">
        <v>95</v>
      </c>
      <c r="T2205" t="str">
        <f>IF(Transcripts[[#This Row],[List?]]="Y", Transcripts[[#This Row],[RefSeq mRNA ID]]&amp;IF(Transcripts[[#This Row],[Preferred?]]="Y", " (Preferred)", ""), "")</f>
        <v>NM_001145412.3</v>
      </c>
      <c r="V2205" s="43" t="s">
        <v>18565</v>
      </c>
      <c r="W2205" s="43" t="e">
        <f t="array" ref="W2205">INDEX(Table6[#Data], MATCH(1, ISNUMBER(SEARCH(Transcripts[[#This Row],[RefSeq mRNA ID]], Table6['#name])), 0), 1)</f>
        <v>#N/A</v>
      </c>
      <c r="X2205" s="43"/>
      <c r="Y2205" s="43"/>
      <c r="Z2205" t="s">
        <v>426</v>
      </c>
      <c r="AA2205" t="s">
        <v>427</v>
      </c>
      <c r="AB2205">
        <v>4626</v>
      </c>
      <c r="AC2205" t="s">
        <v>148</v>
      </c>
      <c r="AD2205" t="s">
        <v>27</v>
      </c>
      <c r="AE2205" t="s">
        <v>11382</v>
      </c>
    </row>
    <row r="2206" spans="8:31" hidden="1" x14ac:dyDescent="0.3">
      <c r="H2206" t="s">
        <v>5884</v>
      </c>
      <c r="I2206" t="s">
        <v>5896</v>
      </c>
      <c r="J2206" t="s">
        <v>5897</v>
      </c>
      <c r="K2206" t="s">
        <v>19681</v>
      </c>
      <c r="L2206">
        <v>2399</v>
      </c>
      <c r="M2206" t="s">
        <v>27</v>
      </c>
      <c r="N2206" t="s">
        <v>5898</v>
      </c>
      <c r="P2206" t="s">
        <v>5899</v>
      </c>
      <c r="Q2206">
        <v>1749</v>
      </c>
      <c r="R2206" t="s">
        <v>96</v>
      </c>
      <c r="S2206" t="s">
        <v>95</v>
      </c>
      <c r="T2206" t="str">
        <f>IF(Transcripts[[#This Row],[List?]]="Y", Transcripts[[#This Row],[RefSeq mRNA ID]]&amp;IF(Transcripts[[#This Row],[Preferred?]]="Y", " (Preferred)", ""), "")</f>
        <v>NM_001145413.3</v>
      </c>
      <c r="V2206" s="43" t="s">
        <v>18565</v>
      </c>
      <c r="W2206" s="43" t="e">
        <f t="array" ref="W2206">INDEX(Table6[#Data], MATCH(1, ISNUMBER(SEARCH(Transcripts[[#This Row],[RefSeq mRNA ID]], Table6['#name])), 0), 1)</f>
        <v>#N/A</v>
      </c>
      <c r="X2206" s="43"/>
      <c r="Y2206" s="43"/>
      <c r="Z2206" t="s">
        <v>442</v>
      </c>
      <c r="AA2206" t="s">
        <v>443</v>
      </c>
      <c r="AB2206">
        <v>223</v>
      </c>
      <c r="AC2206" t="s">
        <v>148</v>
      </c>
      <c r="AD2206" t="s">
        <v>27</v>
      </c>
      <c r="AE2206" t="s">
        <v>11383</v>
      </c>
    </row>
    <row r="2207" spans="8:31" hidden="1" x14ac:dyDescent="0.3">
      <c r="H2207" t="s">
        <v>5884</v>
      </c>
      <c r="I2207" t="s">
        <v>5906</v>
      </c>
      <c r="J2207" t="s">
        <v>5907</v>
      </c>
      <c r="L2207">
        <v>975</v>
      </c>
      <c r="M2207" t="s">
        <v>27</v>
      </c>
      <c r="N2207" t="s">
        <v>5908</v>
      </c>
      <c r="Q2207">
        <v>841</v>
      </c>
      <c r="R2207" t="s">
        <v>96</v>
      </c>
      <c r="S2207" t="s">
        <v>96</v>
      </c>
      <c r="T2207" t="str">
        <f>IF(Transcripts[[#This Row],[List?]]="Y", Transcripts[[#This Row],[RefSeq mRNA ID]]&amp;IF(Transcripts[[#This Row],[Preferred?]]="Y", " (Preferred)", ""), "")</f>
        <v/>
      </c>
      <c r="V2207" s="43" t="s">
        <v>18565</v>
      </c>
      <c r="W2207" s="43" t="e">
        <f t="array" ref="W2207">INDEX(Table6[#Data], MATCH(1, ISNUMBER(SEARCH(Transcripts[[#This Row],[RefSeq mRNA ID]], Table6['#name])), 0), 1)</f>
        <v>#N/A</v>
      </c>
      <c r="X2207" s="43"/>
      <c r="Y2207" s="43"/>
      <c r="Z2207" t="s">
        <v>436</v>
      </c>
      <c r="AA2207" t="s">
        <v>437</v>
      </c>
      <c r="AB2207">
        <v>246</v>
      </c>
      <c r="AC2207" t="s">
        <v>148</v>
      </c>
      <c r="AD2207" t="s">
        <v>27</v>
      </c>
      <c r="AE2207" t="s">
        <v>11384</v>
      </c>
    </row>
    <row r="2208" spans="8:31" hidden="1" x14ac:dyDescent="0.3">
      <c r="H2208" t="s">
        <v>5884</v>
      </c>
      <c r="I2208" t="s">
        <v>5909</v>
      </c>
      <c r="J2208" t="s">
        <v>5910</v>
      </c>
      <c r="L2208">
        <v>909</v>
      </c>
      <c r="M2208" t="s">
        <v>27</v>
      </c>
      <c r="N2208" t="s">
        <v>5911</v>
      </c>
      <c r="Q2208">
        <v>797</v>
      </c>
      <c r="R2208" t="s">
        <v>96</v>
      </c>
      <c r="S2208" t="s">
        <v>96</v>
      </c>
      <c r="T2208" t="str">
        <f>IF(Transcripts[[#This Row],[List?]]="Y", Transcripts[[#This Row],[RefSeq mRNA ID]]&amp;IF(Transcripts[[#This Row],[Preferred?]]="Y", " (Preferred)", ""), "")</f>
        <v/>
      </c>
      <c r="V2208" s="43" t="s">
        <v>18565</v>
      </c>
      <c r="W2208" s="43" t="e">
        <f t="array" ref="W2208">INDEX(Table6[#Data], MATCH(1, ISNUMBER(SEARCH(Transcripts[[#This Row],[RefSeq mRNA ID]], Table6['#name])), 0), 1)</f>
        <v>#N/A</v>
      </c>
      <c r="X2208" s="43"/>
      <c r="Y2208" s="43"/>
      <c r="Z2208" t="s">
        <v>424</v>
      </c>
      <c r="AC2208" t="s">
        <v>148</v>
      </c>
      <c r="AD2208" t="s">
        <v>27</v>
      </c>
      <c r="AE2208" t="s">
        <v>424</v>
      </c>
    </row>
    <row r="2209" spans="8:31" hidden="1" x14ac:dyDescent="0.3">
      <c r="H2209" t="s">
        <v>5884</v>
      </c>
      <c r="I2209" t="s">
        <v>5912</v>
      </c>
      <c r="J2209" t="s">
        <v>5913</v>
      </c>
      <c r="L2209">
        <v>870</v>
      </c>
      <c r="M2209" t="s">
        <v>27</v>
      </c>
      <c r="N2209" t="s">
        <v>5914</v>
      </c>
      <c r="Q2209">
        <v>795</v>
      </c>
      <c r="R2209" t="s">
        <v>96</v>
      </c>
      <c r="S2209" t="s">
        <v>96</v>
      </c>
      <c r="T2209" t="str">
        <f>IF(Transcripts[[#This Row],[List?]]="Y", Transcripts[[#This Row],[RefSeq mRNA ID]]&amp;IF(Transcripts[[#This Row],[Preferred?]]="Y", " (Preferred)", ""), "")</f>
        <v/>
      </c>
      <c r="V2209" s="43" t="s">
        <v>18565</v>
      </c>
      <c r="W2209" s="43" t="e">
        <f t="array" ref="W2209">INDEX(Table6[#Data], MATCH(1, ISNUMBER(SEARCH(Transcripts[[#This Row],[RefSeq mRNA ID]], Table6['#name])), 0), 1)</f>
        <v>#N/A</v>
      </c>
      <c r="X2209" s="43"/>
      <c r="Y2209" s="43"/>
      <c r="Z2209" t="s">
        <v>422</v>
      </c>
      <c r="AC2209" t="s">
        <v>148</v>
      </c>
      <c r="AD2209" t="s">
        <v>27</v>
      </c>
      <c r="AE2209" t="s">
        <v>422</v>
      </c>
    </row>
    <row r="2210" spans="8:31" hidden="1" x14ac:dyDescent="0.3">
      <c r="H2210" t="s">
        <v>5884</v>
      </c>
      <c r="I2210" t="s">
        <v>5903</v>
      </c>
      <c r="J2210" t="s">
        <v>5904</v>
      </c>
      <c r="L2210">
        <v>979</v>
      </c>
      <c r="M2210" t="s">
        <v>27</v>
      </c>
      <c r="N2210" t="s">
        <v>5905</v>
      </c>
      <c r="Q2210">
        <v>704</v>
      </c>
      <c r="R2210" t="s">
        <v>96</v>
      </c>
      <c r="S2210" t="s">
        <v>96</v>
      </c>
      <c r="T2210" t="str">
        <f>IF(Transcripts[[#This Row],[List?]]="Y", Transcripts[[#This Row],[RefSeq mRNA ID]]&amp;IF(Transcripts[[#This Row],[Preferred?]]="Y", " (Preferred)", ""), "")</f>
        <v/>
      </c>
      <c r="V2210" s="43" t="s">
        <v>18565</v>
      </c>
      <c r="W2210" s="43" t="e">
        <f t="array" ref="W2210">INDEX(Table6[#Data], MATCH(1, ISNUMBER(SEARCH(Transcripts[[#This Row],[RefSeq mRNA ID]], Table6['#name])), 0), 1)</f>
        <v>#N/A</v>
      </c>
      <c r="X2210" s="43"/>
      <c r="Y2210" s="43"/>
      <c r="Z2210" t="s">
        <v>439</v>
      </c>
      <c r="AA2210" t="s">
        <v>440</v>
      </c>
      <c r="AB2210">
        <v>528</v>
      </c>
      <c r="AC2210" t="s">
        <v>148</v>
      </c>
      <c r="AD2210" t="s">
        <v>27</v>
      </c>
      <c r="AE2210" t="s">
        <v>11385</v>
      </c>
    </row>
    <row r="2211" spans="8:31" hidden="1" x14ac:dyDescent="0.3">
      <c r="H2211" t="s">
        <v>5884</v>
      </c>
      <c r="I2211" t="s">
        <v>5915</v>
      </c>
      <c r="J2211" t="s">
        <v>5916</v>
      </c>
      <c r="L2211">
        <v>814</v>
      </c>
      <c r="M2211" t="s">
        <v>27</v>
      </c>
      <c r="N2211" t="s">
        <v>5917</v>
      </c>
      <c r="Q2211">
        <v>439</v>
      </c>
      <c r="R2211" t="s">
        <v>96</v>
      </c>
      <c r="S2211" t="s">
        <v>96</v>
      </c>
      <c r="T2211" t="str">
        <f>IF(Transcripts[[#This Row],[List?]]="Y", Transcripts[[#This Row],[RefSeq mRNA ID]]&amp;IF(Transcripts[[#This Row],[Preferred?]]="Y", " (Preferred)", ""), "")</f>
        <v/>
      </c>
      <c r="V2211" s="43" t="s">
        <v>18565</v>
      </c>
      <c r="W2211" s="43" t="e">
        <f t="array" ref="W2211">INDEX(Table6[#Data], MATCH(1, ISNUMBER(SEARCH(Transcripts[[#This Row],[RefSeq mRNA ID]], Table6['#name])), 0), 1)</f>
        <v>#N/A</v>
      </c>
      <c r="X2211" s="43"/>
      <c r="Y2211" s="43"/>
      <c r="Z2211" t="s">
        <v>445</v>
      </c>
      <c r="AC2211" t="s">
        <v>148</v>
      </c>
      <c r="AD2211" t="s">
        <v>27</v>
      </c>
      <c r="AE2211" t="s">
        <v>445</v>
      </c>
    </row>
    <row r="2212" spans="8:31" hidden="1" x14ac:dyDescent="0.3">
      <c r="H2212" t="s">
        <v>5884</v>
      </c>
      <c r="I2212" t="s">
        <v>5900</v>
      </c>
      <c r="J2212" t="s">
        <v>5901</v>
      </c>
      <c r="L2212">
        <v>1382</v>
      </c>
      <c r="M2212" t="s">
        <v>27</v>
      </c>
      <c r="N2212" t="s">
        <v>5902</v>
      </c>
      <c r="Q2212">
        <v>426</v>
      </c>
      <c r="R2212" t="s">
        <v>96</v>
      </c>
      <c r="S2212" t="s">
        <v>96</v>
      </c>
      <c r="T2212" t="str">
        <f>IF(Transcripts[[#This Row],[List?]]="Y", Transcripts[[#This Row],[RefSeq mRNA ID]]&amp;IF(Transcripts[[#This Row],[Preferred?]]="Y", " (Preferred)", ""), "")</f>
        <v/>
      </c>
      <c r="V2212" s="43" t="s">
        <v>18565</v>
      </c>
      <c r="W2212" s="43" t="e">
        <f t="array" ref="W2212">INDEX(Table6[#Data], MATCH(1, ISNUMBER(SEARCH(Transcripts[[#This Row],[RefSeq mRNA ID]], Table6['#name])), 0), 1)</f>
        <v>#N/A</v>
      </c>
      <c r="X2212" s="43"/>
      <c r="Y2212" s="43"/>
      <c r="Z2212" t="s">
        <v>433</v>
      </c>
      <c r="AA2212" t="s">
        <v>434</v>
      </c>
      <c r="AB2212">
        <v>255</v>
      </c>
      <c r="AC2212" t="s">
        <v>148</v>
      </c>
      <c r="AD2212" t="s">
        <v>27</v>
      </c>
      <c r="AE2212" t="s">
        <v>11386</v>
      </c>
    </row>
    <row r="2213" spans="8:31" hidden="1" x14ac:dyDescent="0.3">
      <c r="H2213" t="s">
        <v>5884</v>
      </c>
      <c r="I2213" t="s">
        <v>5921</v>
      </c>
      <c r="J2213" t="s">
        <v>5922</v>
      </c>
      <c r="L2213">
        <v>451</v>
      </c>
      <c r="M2213" t="s">
        <v>27</v>
      </c>
      <c r="N2213" t="s">
        <v>5923</v>
      </c>
      <c r="Q2213">
        <v>204</v>
      </c>
      <c r="R2213" t="s">
        <v>96</v>
      </c>
      <c r="S2213" t="s">
        <v>96</v>
      </c>
      <c r="T2213" t="str">
        <f>IF(Transcripts[[#This Row],[List?]]="Y", Transcripts[[#This Row],[RefSeq mRNA ID]]&amp;IF(Transcripts[[#This Row],[Preferred?]]="Y", " (Preferred)", ""), "")</f>
        <v/>
      </c>
      <c r="V2213" s="43" t="s">
        <v>18565</v>
      </c>
      <c r="W2213" s="43" t="e">
        <f t="array" ref="W2213">INDEX(Table6[#Data], MATCH(1, ISNUMBER(SEARCH(Transcripts[[#This Row],[RefSeq mRNA ID]], Table6['#name])), 0), 1)</f>
        <v>#N/A</v>
      </c>
      <c r="X2213" s="43"/>
      <c r="Y2213" s="43"/>
      <c r="Z2213" t="s">
        <v>430</v>
      </c>
      <c r="AA2213" t="s">
        <v>431</v>
      </c>
      <c r="AB2213">
        <v>4611</v>
      </c>
      <c r="AC2213" t="s">
        <v>148</v>
      </c>
      <c r="AD2213" t="s">
        <v>27</v>
      </c>
      <c r="AE2213" t="s">
        <v>11387</v>
      </c>
    </row>
    <row r="2214" spans="8:31" hidden="1" x14ac:dyDescent="0.3">
      <c r="H2214" t="s">
        <v>5884</v>
      </c>
      <c r="I2214" t="s">
        <v>5918</v>
      </c>
      <c r="J2214" t="s">
        <v>5919</v>
      </c>
      <c r="L2214">
        <v>455</v>
      </c>
      <c r="M2214" t="s">
        <v>27</v>
      </c>
      <c r="N2214" t="s">
        <v>5920</v>
      </c>
      <c r="Q2214">
        <v>144</v>
      </c>
      <c r="R2214" t="s">
        <v>96</v>
      </c>
      <c r="S2214" t="s">
        <v>96</v>
      </c>
      <c r="T2214" t="str">
        <f>IF(Transcripts[[#This Row],[List?]]="Y", Transcripts[[#This Row],[RefSeq mRNA ID]]&amp;IF(Transcripts[[#This Row],[Preferred?]]="Y", " (Preferred)", ""), "")</f>
        <v/>
      </c>
      <c r="V2214" s="43" t="s">
        <v>18565</v>
      </c>
      <c r="W2214" s="43" t="e">
        <f t="array" ref="W2214">INDEX(Table6[#Data], MATCH(1, ISNUMBER(SEARCH(Transcripts[[#This Row],[RefSeq mRNA ID]], Table6['#name])), 0), 1)</f>
        <v>#N/A</v>
      </c>
      <c r="X2214" s="43"/>
      <c r="Y2214" s="43"/>
      <c r="Z2214" t="s">
        <v>9008</v>
      </c>
      <c r="AA2214" t="s">
        <v>9009</v>
      </c>
      <c r="AB2214">
        <v>1707</v>
      </c>
      <c r="AC2214" t="s">
        <v>9004</v>
      </c>
      <c r="AD2214" t="s">
        <v>27</v>
      </c>
      <c r="AE2214" t="s">
        <v>11388</v>
      </c>
    </row>
    <row r="2215" spans="8:31" hidden="1" x14ac:dyDescent="0.3">
      <c r="H2215" t="s">
        <v>5884</v>
      </c>
      <c r="I2215" t="s">
        <v>5924</v>
      </c>
      <c r="L2215">
        <v>930</v>
      </c>
      <c r="M2215" t="s">
        <v>210</v>
      </c>
      <c r="N2215" t="s">
        <v>5925</v>
      </c>
      <c r="Q2215">
        <v>0</v>
      </c>
      <c r="R2215" t="s">
        <v>96</v>
      </c>
      <c r="S2215" t="s">
        <v>96</v>
      </c>
      <c r="T2215" t="str">
        <f>IF(Transcripts[[#This Row],[List?]]="Y", Transcripts[[#This Row],[RefSeq mRNA ID]]&amp;IF(Transcripts[[#This Row],[Preferred?]]="Y", " (Preferred)", ""), "")</f>
        <v/>
      </c>
      <c r="V2215" s="43" t="s">
        <v>18565</v>
      </c>
      <c r="W2215" s="43" t="e">
        <f t="array" ref="W2215">INDEX(Table6[#Data], MATCH(1, ISNUMBER(SEARCH(Transcripts[[#This Row],[RefSeq mRNA ID]], Table6['#name])), 0), 1)</f>
        <v>#N/A</v>
      </c>
      <c r="X2215" s="43"/>
      <c r="Y2215" s="43"/>
      <c r="Z2215" t="s">
        <v>9017</v>
      </c>
      <c r="AA2215" t="s">
        <v>9018</v>
      </c>
      <c r="AB2215">
        <v>1707</v>
      </c>
      <c r="AC2215" t="s">
        <v>9004</v>
      </c>
      <c r="AD2215" t="s">
        <v>27</v>
      </c>
      <c r="AE2215" t="s">
        <v>11389</v>
      </c>
    </row>
    <row r="2216" spans="8:31" hidden="1" x14ac:dyDescent="0.3">
      <c r="H2216" t="s">
        <v>5884</v>
      </c>
      <c r="I2216" t="s">
        <v>5926</v>
      </c>
      <c r="L2216">
        <v>521</v>
      </c>
      <c r="M2216" t="s">
        <v>210</v>
      </c>
      <c r="N2216" t="s">
        <v>5927</v>
      </c>
      <c r="Q2216">
        <v>0</v>
      </c>
      <c r="R2216" t="s">
        <v>96</v>
      </c>
      <c r="S2216" t="s">
        <v>96</v>
      </c>
      <c r="T2216" t="str">
        <f>IF(Transcripts[[#This Row],[List?]]="Y", Transcripts[[#This Row],[RefSeq mRNA ID]]&amp;IF(Transcripts[[#This Row],[Preferred?]]="Y", " (Preferred)", ""), "")</f>
        <v/>
      </c>
      <c r="V2216" s="43" t="s">
        <v>18565</v>
      </c>
      <c r="W2216" s="43" t="e">
        <f t="array" ref="W2216">INDEX(Table6[#Data], MATCH(1, ISNUMBER(SEARCH(Transcripts[[#This Row],[RefSeq mRNA ID]], Table6['#name])), 0), 1)</f>
        <v>#N/A</v>
      </c>
      <c r="X2216" s="43"/>
      <c r="Y2216" s="43"/>
      <c r="Z2216" t="s">
        <v>9023</v>
      </c>
      <c r="AA2216" t="s">
        <v>9024</v>
      </c>
      <c r="AB2216">
        <v>1458</v>
      </c>
      <c r="AC2216" t="s">
        <v>9004</v>
      </c>
      <c r="AD2216" t="s">
        <v>27</v>
      </c>
      <c r="AE2216" t="s">
        <v>11390</v>
      </c>
    </row>
    <row r="2217" spans="8:31" hidden="1" x14ac:dyDescent="0.3">
      <c r="H2217" t="s">
        <v>5928</v>
      </c>
      <c r="I2217" t="s">
        <v>5934</v>
      </c>
      <c r="J2217" t="s">
        <v>5935</v>
      </c>
      <c r="K2217" t="s">
        <v>19688</v>
      </c>
      <c r="L2217">
        <v>1558</v>
      </c>
      <c r="M2217" t="s">
        <v>27</v>
      </c>
      <c r="N2217" t="s">
        <v>5936</v>
      </c>
      <c r="O2217" t="s">
        <v>5937</v>
      </c>
      <c r="P2217" t="s">
        <v>5938</v>
      </c>
      <c r="Q2217">
        <v>954</v>
      </c>
      <c r="R2217" t="s">
        <v>95</v>
      </c>
      <c r="S2217" t="s">
        <v>95</v>
      </c>
      <c r="T2217" t="str">
        <f>IF(Transcripts[[#This Row],[List?]]="Y", Transcripts[[#This Row],[RefSeq mRNA ID]]&amp;IF(Transcripts[[#This Row],[Preferred?]]="Y", " (Preferred)", ""), "")</f>
        <v>NM_020529.2 (Preferred)</v>
      </c>
      <c r="V2217" s="43" t="s">
        <v>18566</v>
      </c>
      <c r="W2217" s="43" t="e">
        <f t="array" ref="W2217">INDEX(Table6[#Data], MATCH(1, ISNUMBER(SEARCH(Transcripts[[#This Row],[RefSeq mRNA ID]], Table6['#name])), 0), 1)</f>
        <v>#N/A</v>
      </c>
      <c r="X2217" s="43"/>
      <c r="Y2217" s="43"/>
      <c r="Z2217" t="s">
        <v>9030</v>
      </c>
      <c r="AA2217" t="s">
        <v>9031</v>
      </c>
      <c r="AB2217">
        <v>282</v>
      </c>
      <c r="AC2217" t="s">
        <v>9004</v>
      </c>
      <c r="AD2217" t="s">
        <v>27</v>
      </c>
      <c r="AE2217" t="s">
        <v>11391</v>
      </c>
    </row>
    <row r="2218" spans="8:31" hidden="1" x14ac:dyDescent="0.3">
      <c r="H2218" t="s">
        <v>5928</v>
      </c>
      <c r="I2218" t="s">
        <v>5942</v>
      </c>
      <c r="J2218" t="s">
        <v>5943</v>
      </c>
      <c r="L2218">
        <v>1400</v>
      </c>
      <c r="M2218" t="s">
        <v>27</v>
      </c>
      <c r="N2218" t="s">
        <v>5944</v>
      </c>
      <c r="Q2218">
        <v>825</v>
      </c>
      <c r="R2218" t="s">
        <v>96</v>
      </c>
      <c r="S2218" t="s">
        <v>96</v>
      </c>
      <c r="T2218" t="str">
        <f>IF(Transcripts[[#This Row],[List?]]="Y", Transcripts[[#This Row],[RefSeq mRNA ID]]&amp;IF(Transcripts[[#This Row],[Preferred?]]="Y", " (Preferred)", ""), "")</f>
        <v/>
      </c>
      <c r="V2218" s="43" t="s">
        <v>18566</v>
      </c>
      <c r="W2218" s="43" t="e">
        <f t="array" ref="W2218">INDEX(Table6[#Data], MATCH(1, ISNUMBER(SEARCH(Transcripts[[#This Row],[RefSeq mRNA ID]], Table6['#name])), 0), 1)</f>
        <v>#N/A</v>
      </c>
      <c r="X2218" s="43"/>
      <c r="Y2218" s="43"/>
      <c r="Z2218" t="s">
        <v>9020</v>
      </c>
      <c r="AA2218" t="s">
        <v>9021</v>
      </c>
      <c r="AB2218">
        <v>1632</v>
      </c>
      <c r="AC2218" t="s">
        <v>9004</v>
      </c>
      <c r="AD2218" t="s">
        <v>27</v>
      </c>
      <c r="AE2218" t="s">
        <v>11392</v>
      </c>
    </row>
    <row r="2219" spans="8:31" hidden="1" x14ac:dyDescent="0.3">
      <c r="H2219" t="s">
        <v>5928</v>
      </c>
      <c r="I2219" t="s">
        <v>5939</v>
      </c>
      <c r="J2219" t="s">
        <v>5940</v>
      </c>
      <c r="L2219">
        <v>1537</v>
      </c>
      <c r="M2219" t="s">
        <v>27</v>
      </c>
      <c r="N2219" t="s">
        <v>5941</v>
      </c>
      <c r="Q2219">
        <v>684</v>
      </c>
      <c r="R2219" t="s">
        <v>96</v>
      </c>
      <c r="S2219" t="s">
        <v>96</v>
      </c>
      <c r="T2219" t="str">
        <f>IF(Transcripts[[#This Row],[List?]]="Y", Transcripts[[#This Row],[RefSeq mRNA ID]]&amp;IF(Transcripts[[#This Row],[Preferred?]]="Y", " (Preferred)", ""), "")</f>
        <v/>
      </c>
      <c r="V2219" s="43" t="s">
        <v>18566</v>
      </c>
      <c r="W2219" s="43" t="e">
        <f t="array" ref="W2219">INDEX(Table6[#Data], MATCH(1, ISNUMBER(SEARCH(Transcripts[[#This Row],[RefSeq mRNA ID]], Table6['#name])), 0), 1)</f>
        <v>#N/A</v>
      </c>
      <c r="X2219" s="43"/>
      <c r="Y2219" s="43"/>
      <c r="Z2219" t="s">
        <v>9005</v>
      </c>
      <c r="AA2219" t="s">
        <v>9006</v>
      </c>
      <c r="AB2219">
        <v>624</v>
      </c>
      <c r="AC2219" t="s">
        <v>9004</v>
      </c>
      <c r="AD2219" t="s">
        <v>27</v>
      </c>
      <c r="AE2219" t="s">
        <v>11393</v>
      </c>
    </row>
    <row r="2220" spans="8:31" hidden="1" x14ac:dyDescent="0.3">
      <c r="H2220" t="s">
        <v>5928</v>
      </c>
      <c r="I2220" t="s">
        <v>5929</v>
      </c>
      <c r="J2220" t="s">
        <v>5930</v>
      </c>
      <c r="L2220">
        <v>1396</v>
      </c>
      <c r="M2220" t="s">
        <v>187</v>
      </c>
      <c r="N2220" t="s">
        <v>5931</v>
      </c>
      <c r="Q2220">
        <v>249</v>
      </c>
      <c r="R2220" t="s">
        <v>96</v>
      </c>
      <c r="S2220" t="s">
        <v>96</v>
      </c>
      <c r="T2220" t="str">
        <f>IF(Transcripts[[#This Row],[List?]]="Y", Transcripts[[#This Row],[RefSeq mRNA ID]]&amp;IF(Transcripts[[#This Row],[Preferred?]]="Y", " (Preferred)", ""), "")</f>
        <v/>
      </c>
      <c r="V2220" s="43" t="s">
        <v>18566</v>
      </c>
      <c r="W2220" s="43" t="e">
        <f t="array" ref="W2220">INDEX(Table6[#Data], MATCH(1, ISNUMBER(SEARCH(Transcripts[[#This Row],[RefSeq mRNA ID]], Table6['#name])), 0), 1)</f>
        <v>#N/A</v>
      </c>
      <c r="X2220" s="43"/>
      <c r="Y2220" s="43"/>
      <c r="Z2220" t="s">
        <v>9033</v>
      </c>
      <c r="AC2220" t="s">
        <v>9004</v>
      </c>
      <c r="AD2220" t="s">
        <v>27</v>
      </c>
      <c r="AE2220" t="s">
        <v>9033</v>
      </c>
    </row>
    <row r="2221" spans="8:31" hidden="1" x14ac:dyDescent="0.3">
      <c r="H2221" t="s">
        <v>5928</v>
      </c>
      <c r="I2221" t="s">
        <v>5945</v>
      </c>
      <c r="J2221" t="s">
        <v>5946</v>
      </c>
      <c r="L2221">
        <v>212</v>
      </c>
      <c r="M2221" t="s">
        <v>27</v>
      </c>
      <c r="N2221" t="s">
        <v>5947</v>
      </c>
      <c r="Q2221">
        <v>206</v>
      </c>
      <c r="R2221" t="s">
        <v>96</v>
      </c>
      <c r="S2221" t="s">
        <v>96</v>
      </c>
      <c r="T2221" t="str">
        <f>IF(Transcripts[[#This Row],[List?]]="Y", Transcripts[[#This Row],[RefSeq mRNA ID]]&amp;IF(Transcripts[[#This Row],[Preferred?]]="Y", " (Preferred)", ""), "")</f>
        <v/>
      </c>
      <c r="V2221" s="43" t="s">
        <v>18566</v>
      </c>
      <c r="W2221" s="43" t="e">
        <f t="array" ref="W2221">INDEX(Table6[#Data], MATCH(1, ISNUMBER(SEARCH(Transcripts[[#This Row],[RefSeq mRNA ID]], Table6['#name])), 0), 1)</f>
        <v>#N/A</v>
      </c>
      <c r="X2221" s="43"/>
      <c r="Y2221" s="43"/>
      <c r="Z2221" t="s">
        <v>9027</v>
      </c>
      <c r="AA2221" t="s">
        <v>9028</v>
      </c>
      <c r="AB2221">
        <v>870</v>
      </c>
      <c r="AC2221" t="s">
        <v>9004</v>
      </c>
      <c r="AD2221" t="s">
        <v>27</v>
      </c>
      <c r="AE2221" t="s">
        <v>11394</v>
      </c>
    </row>
    <row r="2222" spans="8:31" hidden="1" x14ac:dyDescent="0.3">
      <c r="H2222" t="s">
        <v>5928</v>
      </c>
      <c r="I2222" t="s">
        <v>5932</v>
      </c>
      <c r="L2222">
        <v>825</v>
      </c>
      <c r="M2222" t="s">
        <v>193</v>
      </c>
      <c r="N2222" t="s">
        <v>5933</v>
      </c>
      <c r="Q2222">
        <v>0</v>
      </c>
      <c r="R2222" t="s">
        <v>96</v>
      </c>
      <c r="S2222" t="s">
        <v>96</v>
      </c>
      <c r="T2222" t="str">
        <f>IF(Transcripts[[#This Row],[List?]]="Y", Transcripts[[#This Row],[RefSeq mRNA ID]]&amp;IF(Transcripts[[#This Row],[Preferred?]]="Y", " (Preferred)", ""), "")</f>
        <v/>
      </c>
      <c r="V2222" s="43" t="s">
        <v>18566</v>
      </c>
      <c r="W2222" s="43" t="e">
        <f t="array" ref="W2222">INDEX(Table6[#Data], MATCH(1, ISNUMBER(SEARCH(Transcripts[[#This Row],[RefSeq mRNA ID]], Table6['#name])), 0), 1)</f>
        <v>#N/A</v>
      </c>
      <c r="X2222" s="43"/>
      <c r="Y2222" s="43"/>
      <c r="Z2222" t="s">
        <v>9013</v>
      </c>
      <c r="AA2222" t="s">
        <v>9014</v>
      </c>
      <c r="AB2222">
        <v>1632</v>
      </c>
      <c r="AC2222" t="s">
        <v>9004</v>
      </c>
      <c r="AD2222" t="s">
        <v>27</v>
      </c>
      <c r="AE2222" t="s">
        <v>11395</v>
      </c>
    </row>
    <row r="2223" spans="8:31" hidden="1" x14ac:dyDescent="0.3">
      <c r="H2223" t="s">
        <v>5928</v>
      </c>
      <c r="I2223" t="s">
        <v>5948</v>
      </c>
      <c r="L2223">
        <v>780</v>
      </c>
      <c r="M2223" t="s">
        <v>210</v>
      </c>
      <c r="N2223" t="s">
        <v>5949</v>
      </c>
      <c r="Q2223">
        <v>0</v>
      </c>
      <c r="R2223" t="s">
        <v>96</v>
      </c>
      <c r="S2223" t="s">
        <v>96</v>
      </c>
      <c r="T2223" t="str">
        <f>IF(Transcripts[[#This Row],[List?]]="Y", Transcripts[[#This Row],[RefSeq mRNA ID]]&amp;IF(Transcripts[[#This Row],[Preferred?]]="Y", " (Preferred)", ""), "")</f>
        <v/>
      </c>
      <c r="V2223" s="43" t="s">
        <v>18566</v>
      </c>
      <c r="W2223" s="43" t="e">
        <f t="array" ref="W2223">INDEX(Table6[#Data], MATCH(1, ISNUMBER(SEARCH(Transcripts[[#This Row],[RefSeq mRNA ID]], Table6['#name])), 0), 1)</f>
        <v>#N/A</v>
      </c>
      <c r="X2223" s="43"/>
      <c r="Y2223" s="43"/>
      <c r="Z2223" t="s">
        <v>6423</v>
      </c>
      <c r="AA2223" t="s">
        <v>6424</v>
      </c>
      <c r="AB2223">
        <v>4809</v>
      </c>
      <c r="AC2223" t="s">
        <v>6419</v>
      </c>
      <c r="AD2223" t="s">
        <v>27</v>
      </c>
      <c r="AE2223" t="s">
        <v>11396</v>
      </c>
    </row>
    <row r="2224" spans="8:31" hidden="1" x14ac:dyDescent="0.3">
      <c r="H2224" t="s">
        <v>5928</v>
      </c>
      <c r="I2224" t="s">
        <v>5950</v>
      </c>
      <c r="L2224">
        <v>690</v>
      </c>
      <c r="M2224" t="s">
        <v>210</v>
      </c>
      <c r="N2224" t="s">
        <v>5951</v>
      </c>
      <c r="Q2224">
        <v>0</v>
      </c>
      <c r="R2224" t="s">
        <v>96</v>
      </c>
      <c r="S2224" t="s">
        <v>96</v>
      </c>
      <c r="T2224" t="str">
        <f>IF(Transcripts[[#This Row],[List?]]="Y", Transcripts[[#This Row],[RefSeq mRNA ID]]&amp;IF(Transcripts[[#This Row],[Preferred?]]="Y", " (Preferred)", ""), "")</f>
        <v/>
      </c>
      <c r="V2224" s="43" t="s">
        <v>18566</v>
      </c>
      <c r="W2224" s="43" t="e">
        <f t="array" ref="W2224">INDEX(Table6[#Data], MATCH(1, ISNUMBER(SEARCH(Transcripts[[#This Row],[RefSeq mRNA ID]], Table6['#name])), 0), 1)</f>
        <v>#N/A</v>
      </c>
      <c r="X2224" s="43"/>
      <c r="Y2224" s="43"/>
      <c r="Z2224" t="s">
        <v>6429</v>
      </c>
      <c r="AA2224" t="s">
        <v>6430</v>
      </c>
      <c r="AB2224">
        <v>4749</v>
      </c>
      <c r="AC2224" t="s">
        <v>6419</v>
      </c>
      <c r="AD2224" t="s">
        <v>27</v>
      </c>
      <c r="AE2224" t="s">
        <v>11397</v>
      </c>
    </row>
    <row r="2225" spans="8:31" hidden="1" x14ac:dyDescent="0.3">
      <c r="H2225" t="s">
        <v>5928</v>
      </c>
      <c r="I2225" t="s">
        <v>5952</v>
      </c>
      <c r="L2225">
        <v>599</v>
      </c>
      <c r="M2225" t="s">
        <v>210</v>
      </c>
      <c r="N2225" t="s">
        <v>5953</v>
      </c>
      <c r="Q2225">
        <v>0</v>
      </c>
      <c r="R2225" t="s">
        <v>96</v>
      </c>
      <c r="S2225" t="s">
        <v>96</v>
      </c>
      <c r="T2225" t="str">
        <f>IF(Transcripts[[#This Row],[List?]]="Y", Transcripts[[#This Row],[RefSeq mRNA ID]]&amp;IF(Transcripts[[#This Row],[Preferred?]]="Y", " (Preferred)", ""), "")</f>
        <v/>
      </c>
      <c r="V2225" s="43" t="s">
        <v>18566</v>
      </c>
      <c r="W2225" s="43" t="e">
        <f t="array" ref="W2225">INDEX(Table6[#Data], MATCH(1, ISNUMBER(SEARCH(Transcripts[[#This Row],[RefSeq mRNA ID]], Table6['#name])), 0), 1)</f>
        <v>#N/A</v>
      </c>
      <c r="X2225" s="43"/>
      <c r="Y2225" s="43"/>
      <c r="Z2225" t="s">
        <v>6426</v>
      </c>
      <c r="AA2225" t="s">
        <v>6427</v>
      </c>
      <c r="AB2225">
        <v>5070</v>
      </c>
      <c r="AC2225" t="s">
        <v>6419</v>
      </c>
      <c r="AD2225" t="s">
        <v>27</v>
      </c>
      <c r="AE2225" t="s">
        <v>11398</v>
      </c>
    </row>
    <row r="2226" spans="8:31" hidden="1" x14ac:dyDescent="0.3">
      <c r="H2226" t="s">
        <v>5928</v>
      </c>
      <c r="I2226" t="s">
        <v>5954</v>
      </c>
      <c r="L2226">
        <v>381</v>
      </c>
      <c r="M2226" t="s">
        <v>210</v>
      </c>
      <c r="N2226" t="s">
        <v>5955</v>
      </c>
      <c r="Q2226">
        <v>0</v>
      </c>
      <c r="R2226" t="s">
        <v>96</v>
      </c>
      <c r="S2226" t="s">
        <v>96</v>
      </c>
      <c r="T2226" t="str">
        <f>IF(Transcripts[[#This Row],[List?]]="Y", Transcripts[[#This Row],[RefSeq mRNA ID]]&amp;IF(Transcripts[[#This Row],[Preferred?]]="Y", " (Preferred)", ""), "")</f>
        <v/>
      </c>
      <c r="V2226" s="43" t="s">
        <v>18566</v>
      </c>
      <c r="W2226" s="43" t="e">
        <f t="array" ref="W2226">INDEX(Table6[#Data], MATCH(1, ISNUMBER(SEARCH(Transcripts[[#This Row],[RefSeq mRNA ID]], Table6['#name])), 0), 1)</f>
        <v>#N/A</v>
      </c>
      <c r="X2226" s="43"/>
      <c r="Y2226" s="43"/>
      <c r="Z2226" t="s">
        <v>6445</v>
      </c>
      <c r="AA2226" t="s">
        <v>6446</v>
      </c>
      <c r="AB2226">
        <v>4749</v>
      </c>
      <c r="AC2226" t="s">
        <v>6419</v>
      </c>
      <c r="AD2226" t="s">
        <v>27</v>
      </c>
      <c r="AE2226" t="s">
        <v>11399</v>
      </c>
    </row>
    <row r="2227" spans="8:31" hidden="1" x14ac:dyDescent="0.3">
      <c r="H2227" t="s">
        <v>5956</v>
      </c>
      <c r="I2227" t="s">
        <v>5964</v>
      </c>
      <c r="J2227" t="s">
        <v>5965</v>
      </c>
      <c r="K2227" t="s">
        <v>19690</v>
      </c>
      <c r="L2227">
        <v>2186</v>
      </c>
      <c r="M2227" t="s">
        <v>27</v>
      </c>
      <c r="N2227" t="s">
        <v>5966</v>
      </c>
      <c r="P2227" t="s">
        <v>5967</v>
      </c>
      <c r="Q2227">
        <v>1206</v>
      </c>
      <c r="R2227" t="s">
        <v>95</v>
      </c>
      <c r="S2227" t="s">
        <v>95</v>
      </c>
      <c r="T2227" t="str">
        <f>IF(Transcripts[[#This Row],[List?]]="Y", Transcripts[[#This Row],[RefSeq mRNA ID]]&amp;IF(Transcripts[[#This Row],[Preferred?]]="Y", " (Preferred)", ""), "")</f>
        <v>NM_001079668.2 (Preferred)</v>
      </c>
      <c r="V2227" s="43" t="s">
        <v>18567</v>
      </c>
      <c r="W2227" s="43" t="e">
        <f t="array" ref="W2227">INDEX(Table6[#Data], MATCH(1, ISNUMBER(SEARCH(Transcripts[[#This Row],[RefSeq mRNA ID]], Table6['#name])), 0), 1)</f>
        <v>#N/A</v>
      </c>
      <c r="X2227" s="43"/>
      <c r="Y2227" s="43"/>
      <c r="Z2227" t="s">
        <v>6420</v>
      </c>
      <c r="AA2227" t="s">
        <v>6421</v>
      </c>
      <c r="AB2227">
        <v>2571</v>
      </c>
      <c r="AC2227" t="s">
        <v>6419</v>
      </c>
      <c r="AD2227" t="s">
        <v>27</v>
      </c>
      <c r="AE2227" t="s">
        <v>11400</v>
      </c>
    </row>
    <row r="2228" spans="8:31" hidden="1" x14ac:dyDescent="0.3">
      <c r="H2228" t="s">
        <v>5956</v>
      </c>
      <c r="I2228" t="s">
        <v>5957</v>
      </c>
      <c r="J2228" t="s">
        <v>5958</v>
      </c>
      <c r="L2228">
        <v>2583</v>
      </c>
      <c r="M2228" t="s">
        <v>27</v>
      </c>
      <c r="N2228" t="s">
        <v>5959</v>
      </c>
      <c r="P2228" t="s">
        <v>5960</v>
      </c>
      <c r="Q2228">
        <v>1116</v>
      </c>
      <c r="R2228" t="s">
        <v>96</v>
      </c>
      <c r="S2228" t="s">
        <v>96</v>
      </c>
      <c r="T2228" t="str">
        <f>IF(Transcripts[[#This Row],[List?]]="Y", Transcripts[[#This Row],[RefSeq mRNA ID]]&amp;IF(Transcripts[[#This Row],[Preferred?]]="Y", " (Preferred)", ""), "")</f>
        <v/>
      </c>
      <c r="V2228" s="43" t="s">
        <v>18567</v>
      </c>
      <c r="W2228" s="43" t="e">
        <f t="array" ref="W2228">INDEX(Table6[#Data], MATCH(1, ISNUMBER(SEARCH(Transcripts[[#This Row],[RefSeq mRNA ID]], Table6['#name])), 0), 1)</f>
        <v>#N/A</v>
      </c>
      <c r="X2228" s="43"/>
      <c r="Y2228" s="43"/>
      <c r="Z2228" t="s">
        <v>6436</v>
      </c>
      <c r="AA2228" t="s">
        <v>6437</v>
      </c>
      <c r="AB2228">
        <v>4905</v>
      </c>
      <c r="AC2228" t="s">
        <v>6419</v>
      </c>
      <c r="AD2228" t="s">
        <v>27</v>
      </c>
      <c r="AE2228" t="s">
        <v>11401</v>
      </c>
    </row>
    <row r="2229" spans="8:31" hidden="1" x14ac:dyDescent="0.3">
      <c r="H2229" t="s">
        <v>5956</v>
      </c>
      <c r="I2229" t="s">
        <v>5961</v>
      </c>
      <c r="J2229" t="s">
        <v>5962</v>
      </c>
      <c r="K2229" t="s">
        <v>19689</v>
      </c>
      <c r="L2229">
        <v>2330</v>
      </c>
      <c r="M2229" t="s">
        <v>27</v>
      </c>
      <c r="N2229" t="s">
        <v>5963</v>
      </c>
      <c r="P2229" t="s">
        <v>5960</v>
      </c>
      <c r="Q2229">
        <v>1116</v>
      </c>
      <c r="R2229" t="s">
        <v>96</v>
      </c>
      <c r="S2229" t="s">
        <v>95</v>
      </c>
      <c r="T2229" t="str">
        <f>IF(Transcripts[[#This Row],[List?]]="Y", Transcripts[[#This Row],[RefSeq mRNA ID]]&amp;IF(Transcripts[[#This Row],[Preferred?]]="Y", " (Preferred)", ""), "")</f>
        <v>NM_003317.3</v>
      </c>
      <c r="V2229" s="43" t="s">
        <v>18567</v>
      </c>
      <c r="W2229" s="43" t="e">
        <f t="array" ref="W2229">INDEX(Table6[#Data], MATCH(1, ISNUMBER(SEARCH(Transcripts[[#This Row],[RefSeq mRNA ID]], Table6['#name])), 0), 1)</f>
        <v>#N/A</v>
      </c>
      <c r="X2229" s="43"/>
      <c r="Y2229" s="43"/>
      <c r="Z2229" t="s">
        <v>6439</v>
      </c>
      <c r="AA2229" t="s">
        <v>6440</v>
      </c>
      <c r="AB2229">
        <v>4830</v>
      </c>
      <c r="AC2229" t="s">
        <v>6419</v>
      </c>
      <c r="AD2229" t="s">
        <v>27</v>
      </c>
      <c r="AE2229" t="s">
        <v>11402</v>
      </c>
    </row>
    <row r="2230" spans="8:31" hidden="1" x14ac:dyDescent="0.3">
      <c r="H2230" t="s">
        <v>5956</v>
      </c>
      <c r="I2230" t="s">
        <v>5968</v>
      </c>
      <c r="J2230" t="s">
        <v>5969</v>
      </c>
      <c r="L2230">
        <v>1417</v>
      </c>
      <c r="M2230" t="s">
        <v>27</v>
      </c>
      <c r="N2230" t="s">
        <v>5970</v>
      </c>
      <c r="P2230" t="s">
        <v>5960</v>
      </c>
      <c r="Q2230">
        <v>1116</v>
      </c>
      <c r="R2230" t="s">
        <v>96</v>
      </c>
      <c r="S2230" t="s">
        <v>96</v>
      </c>
      <c r="T2230" t="str">
        <f>IF(Transcripts[[#This Row],[List?]]="Y", Transcripts[[#This Row],[RefSeq mRNA ID]]&amp;IF(Transcripts[[#This Row],[Preferred?]]="Y", " (Preferred)", ""), "")</f>
        <v/>
      </c>
      <c r="V2230" s="43" t="s">
        <v>18567</v>
      </c>
      <c r="W2230" s="43" t="e">
        <f t="array" ref="W2230">INDEX(Table6[#Data], MATCH(1, ISNUMBER(SEARCH(Transcripts[[#This Row],[RefSeq mRNA ID]], Table6['#name])), 0), 1)</f>
        <v>#N/A</v>
      </c>
      <c r="X2230" s="43"/>
      <c r="Y2230" s="43"/>
      <c r="Z2230" t="s">
        <v>6433</v>
      </c>
      <c r="AA2230" t="s">
        <v>6434</v>
      </c>
      <c r="AB2230">
        <v>4959</v>
      </c>
      <c r="AC2230" t="s">
        <v>6419</v>
      </c>
      <c r="AD2230" t="s">
        <v>27</v>
      </c>
      <c r="AE2230" t="s">
        <v>11403</v>
      </c>
    </row>
    <row r="2231" spans="8:31" hidden="1" x14ac:dyDescent="0.3">
      <c r="H2231" t="s">
        <v>5956</v>
      </c>
      <c r="I2231" t="s">
        <v>5971</v>
      </c>
      <c r="J2231" t="s">
        <v>5972</v>
      </c>
      <c r="L2231">
        <v>653</v>
      </c>
      <c r="M2231" t="s">
        <v>27</v>
      </c>
      <c r="N2231" t="s">
        <v>5973</v>
      </c>
      <c r="Q2231">
        <v>103</v>
      </c>
      <c r="R2231" t="s">
        <v>96</v>
      </c>
      <c r="S2231" t="s">
        <v>96</v>
      </c>
      <c r="T2231" t="str">
        <f>IF(Transcripts[[#This Row],[List?]]="Y", Transcripts[[#This Row],[RefSeq mRNA ID]]&amp;IF(Transcripts[[#This Row],[Preferred?]]="Y", " (Preferred)", ""), "")</f>
        <v/>
      </c>
      <c r="V2231" s="43" t="s">
        <v>18567</v>
      </c>
      <c r="W2231" s="43" t="e">
        <f t="array" ref="W2231">INDEX(Table6[#Data], MATCH(1, ISNUMBER(SEARCH(Transcripts[[#This Row],[RefSeq mRNA ID]], Table6['#name])), 0), 1)</f>
        <v>#N/A</v>
      </c>
      <c r="X2231" s="43"/>
      <c r="Y2231" s="43"/>
      <c r="Z2231" t="s">
        <v>6442</v>
      </c>
      <c r="AA2231" t="s">
        <v>6443</v>
      </c>
      <c r="AB2231">
        <v>4794</v>
      </c>
      <c r="AC2231" t="s">
        <v>6419</v>
      </c>
      <c r="AD2231" t="s">
        <v>27</v>
      </c>
      <c r="AE2231" t="s">
        <v>11404</v>
      </c>
    </row>
    <row r="2232" spans="8:31" hidden="1" x14ac:dyDescent="0.3">
      <c r="H2232" t="s">
        <v>18003</v>
      </c>
      <c r="I2232" t="s">
        <v>18004</v>
      </c>
      <c r="J2232" t="s">
        <v>18713</v>
      </c>
      <c r="K2232" t="s">
        <v>20202</v>
      </c>
      <c r="L2232">
        <v>12158</v>
      </c>
      <c r="M2232" t="s">
        <v>27</v>
      </c>
      <c r="N2232" t="s">
        <v>18714</v>
      </c>
      <c r="P2232" t="s">
        <v>18715</v>
      </c>
      <c r="Q2232">
        <v>4305</v>
      </c>
      <c r="R2232" t="s">
        <v>95</v>
      </c>
      <c r="S2232" t="s">
        <v>95</v>
      </c>
      <c r="T2232" t="str">
        <f>IF(Transcripts[[#This Row],[List?]]="Y", Transcripts[[#This Row],[RefSeq mRNA ID]]&amp;IF(Transcripts[[#This Row],[Preferred?]]="Y", " (Preferred)", ""), "")</f>
        <v>NM_000620.5 (Preferred)</v>
      </c>
      <c r="V2232" s="43"/>
      <c r="W2232" s="43" t="e">
        <f t="array" ref="W2232">INDEX(Table6[#Data], MATCH(1, ISNUMBER(SEARCH(Transcripts[[#This Row],[RefSeq mRNA ID]], Table6['#name])), 0), 1)</f>
        <v>#N/A</v>
      </c>
      <c r="X2232" s="43"/>
      <c r="Y2232" s="43"/>
      <c r="Z2232" t="s">
        <v>6448</v>
      </c>
      <c r="AA2232" t="s">
        <v>6449</v>
      </c>
      <c r="AB2232">
        <v>4382</v>
      </c>
      <c r="AC2232" t="s">
        <v>6419</v>
      </c>
      <c r="AD2232" t="s">
        <v>27</v>
      </c>
      <c r="AE2232" t="s">
        <v>11405</v>
      </c>
    </row>
    <row r="2233" spans="8:31" hidden="1" x14ac:dyDescent="0.3">
      <c r="H2233" t="s">
        <v>18003</v>
      </c>
      <c r="I2233" t="s">
        <v>20203</v>
      </c>
      <c r="J2233" t="s">
        <v>20204</v>
      </c>
      <c r="K2233" t="s">
        <v>19694</v>
      </c>
      <c r="L2233">
        <v>12260</v>
      </c>
      <c r="M2233" t="s">
        <v>27</v>
      </c>
      <c r="N2233" t="s">
        <v>18714</v>
      </c>
      <c r="P2233" t="s">
        <v>18718</v>
      </c>
      <c r="Q2233">
        <v>4305</v>
      </c>
      <c r="R2233" t="s">
        <v>96</v>
      </c>
      <c r="S2233" t="s">
        <v>95</v>
      </c>
      <c r="T2233" t="str">
        <f>IF(Transcripts[[#This Row],[List?]]="Y", Transcripts[[#This Row],[RefSeq mRNA ID]]&amp;IF(Transcripts[[#This Row],[Preferred?]]="Y", " (Preferred)", ""), "")</f>
        <v>NM_001204218.1</v>
      </c>
      <c r="V2233" s="43"/>
      <c r="W2233" s="43" t="e">
        <f t="array" ref="W2233">INDEX(Table6[#Data], MATCH(1, ISNUMBER(SEARCH(Transcripts[[#This Row],[RefSeq mRNA ID]], Table6['#name])), 0), 1)</f>
        <v>#N/A</v>
      </c>
      <c r="X2233" s="43"/>
      <c r="Y2233" s="43"/>
      <c r="Z2233" t="s">
        <v>6475</v>
      </c>
      <c r="AC2233" t="s">
        <v>6419</v>
      </c>
      <c r="AD2233" t="s">
        <v>27</v>
      </c>
      <c r="AE2233" t="s">
        <v>6475</v>
      </c>
    </row>
    <row r="2234" spans="8:31" hidden="1" x14ac:dyDescent="0.3">
      <c r="H2234" t="s">
        <v>18003</v>
      </c>
      <c r="I2234" t="s">
        <v>18034</v>
      </c>
      <c r="J2234" t="s">
        <v>18716</v>
      </c>
      <c r="L2234">
        <v>4462</v>
      </c>
      <c r="M2234" t="s">
        <v>27</v>
      </c>
      <c r="N2234" t="s">
        <v>18717</v>
      </c>
      <c r="P2234" t="s">
        <v>18718</v>
      </c>
      <c r="Q2234">
        <v>4407</v>
      </c>
      <c r="R2234" t="s">
        <v>96</v>
      </c>
      <c r="S2234" t="s">
        <v>96</v>
      </c>
      <c r="T2234" t="str">
        <f>IF(Transcripts[[#This Row],[List?]]="Y", Transcripts[[#This Row],[RefSeq mRNA ID]]&amp;IF(Transcripts[[#This Row],[Preferred?]]="Y", " (Preferred)", ""), "")</f>
        <v/>
      </c>
      <c r="V2234" s="43"/>
      <c r="W2234" s="43" t="e">
        <f t="array" ref="W2234">INDEX(Table6[#Data], MATCH(1, ISNUMBER(SEARCH(Transcripts[[#This Row],[RefSeq mRNA ID]], Table6['#name])), 0), 1)</f>
        <v>#N/A</v>
      </c>
      <c r="X2234" s="43"/>
      <c r="Y2234" s="43"/>
      <c r="Z2234" t="s">
        <v>6451</v>
      </c>
      <c r="AA2234" t="s">
        <v>6452</v>
      </c>
      <c r="AB2234">
        <v>3256</v>
      </c>
      <c r="AC2234" t="s">
        <v>6419</v>
      </c>
      <c r="AD2234" t="s">
        <v>27</v>
      </c>
      <c r="AE2234" t="s">
        <v>11406</v>
      </c>
    </row>
    <row r="2235" spans="8:31" hidden="1" x14ac:dyDescent="0.3">
      <c r="H2235" t="s">
        <v>18003</v>
      </c>
      <c r="I2235" t="s">
        <v>18035</v>
      </c>
      <c r="L2235">
        <v>527</v>
      </c>
      <c r="M2235" t="s">
        <v>193</v>
      </c>
      <c r="N2235" t="s">
        <v>18719</v>
      </c>
      <c r="R2235" t="s">
        <v>96</v>
      </c>
      <c r="S2235" t="s">
        <v>96</v>
      </c>
      <c r="T2235" t="str">
        <f>IF(Transcripts[[#This Row],[List?]]="Y", Transcripts[[#This Row],[RefSeq mRNA ID]]&amp;IF(Transcripts[[#This Row],[Preferred?]]="Y", " (Preferred)", ""), "")</f>
        <v/>
      </c>
      <c r="V2235" s="43"/>
      <c r="W2235" s="43" t="e">
        <f t="array" ref="W2235">INDEX(Table6[#Data], MATCH(1, ISNUMBER(SEARCH(Transcripts[[#This Row],[RefSeq mRNA ID]], Table6['#name])), 0), 1)</f>
        <v>#N/A</v>
      </c>
      <c r="X2235" s="43"/>
      <c r="Y2235" s="43"/>
      <c r="Z2235" t="s">
        <v>6477</v>
      </c>
      <c r="AC2235" t="s">
        <v>6419</v>
      </c>
      <c r="AD2235" t="s">
        <v>27</v>
      </c>
      <c r="AE2235" t="s">
        <v>6477</v>
      </c>
    </row>
    <row r="2236" spans="8:31" hidden="1" x14ac:dyDescent="0.3">
      <c r="H2236" t="s">
        <v>18003</v>
      </c>
      <c r="I2236" t="s">
        <v>18036</v>
      </c>
      <c r="L2236">
        <v>476</v>
      </c>
      <c r="M2236" t="s">
        <v>193</v>
      </c>
      <c r="N2236" t="s">
        <v>18720</v>
      </c>
      <c r="R2236" t="s">
        <v>96</v>
      </c>
      <c r="S2236" t="s">
        <v>96</v>
      </c>
      <c r="T2236" t="str">
        <f>IF(Transcripts[[#This Row],[List?]]="Y", Transcripts[[#This Row],[RefSeq mRNA ID]]&amp;IF(Transcripts[[#This Row],[Preferred?]]="Y", " (Preferred)", ""), "")</f>
        <v/>
      </c>
      <c r="V2236" s="43"/>
      <c r="W2236" s="43" t="e">
        <f t="array" ref="W2236">INDEX(Table6[#Data], MATCH(1, ISNUMBER(SEARCH(Transcripts[[#This Row],[RefSeq mRNA ID]], Table6['#name])), 0), 1)</f>
        <v>#N/A</v>
      </c>
      <c r="X2236" s="43"/>
      <c r="Y2236" s="43"/>
      <c r="Z2236" t="s">
        <v>6454</v>
      </c>
      <c r="AA2236" t="s">
        <v>6455</v>
      </c>
      <c r="AB2236">
        <v>692</v>
      </c>
      <c r="AC2236" t="s">
        <v>6419</v>
      </c>
      <c r="AD2236" t="s">
        <v>27</v>
      </c>
      <c r="AE2236" t="s">
        <v>11407</v>
      </c>
    </row>
    <row r="2237" spans="8:31" hidden="1" x14ac:dyDescent="0.3">
      <c r="H2237" t="s">
        <v>101</v>
      </c>
      <c r="I2237" t="s">
        <v>5978</v>
      </c>
      <c r="J2237" t="s">
        <v>5979</v>
      </c>
      <c r="K2237" t="s">
        <v>18852</v>
      </c>
      <c r="L2237">
        <v>9371</v>
      </c>
      <c r="M2237" t="s">
        <v>27</v>
      </c>
      <c r="N2237" t="s">
        <v>5980</v>
      </c>
      <c r="P2237" t="s">
        <v>5981</v>
      </c>
      <c r="Q2237">
        <v>7668</v>
      </c>
      <c r="R2237" t="s">
        <v>95</v>
      </c>
      <c r="S2237" t="s">
        <v>95</v>
      </c>
      <c r="T2237" t="str">
        <f>IF(Transcripts[[#This Row],[List?]]="Y", Transcripts[[#This Row],[RefSeq mRNA ID]]&amp;IF(Transcripts[[#This Row],[Preferred?]]="Y", " (Preferred)", ""), "")</f>
        <v>NM_017617.5 (Preferred)</v>
      </c>
      <c r="V2237" s="43" t="s">
        <v>18568</v>
      </c>
      <c r="W2237" s="43" t="e">
        <f t="array" ref="W2237">INDEX(Table6[#Data], MATCH(1, ISNUMBER(SEARCH(Transcripts[[#This Row],[RefSeq mRNA ID]], Table6['#name])), 0), 1)</f>
        <v>#N/A</v>
      </c>
      <c r="X2237" s="43"/>
      <c r="Y2237" s="43"/>
      <c r="Z2237" t="s">
        <v>6457</v>
      </c>
      <c r="AA2237" t="s">
        <v>6458</v>
      </c>
      <c r="AB2237">
        <v>457</v>
      </c>
      <c r="AC2237" t="s">
        <v>6419</v>
      </c>
      <c r="AD2237" t="s">
        <v>27</v>
      </c>
      <c r="AE2237" t="s">
        <v>11408</v>
      </c>
    </row>
    <row r="2238" spans="8:31" hidden="1" x14ac:dyDescent="0.3">
      <c r="H2238" t="s">
        <v>101</v>
      </c>
      <c r="I2238" t="s">
        <v>5974</v>
      </c>
      <c r="L2238">
        <v>743</v>
      </c>
      <c r="M2238" t="s">
        <v>193</v>
      </c>
      <c r="N2238" t="s">
        <v>5975</v>
      </c>
      <c r="P2238" t="s">
        <v>98</v>
      </c>
      <c r="Q2238">
        <v>0</v>
      </c>
      <c r="R2238" t="s">
        <v>96</v>
      </c>
      <c r="S2238" t="s">
        <v>96</v>
      </c>
      <c r="T2238" t="str">
        <f>IF(Transcripts[[#This Row],[List?]]="Y", Transcripts[[#This Row],[RefSeq mRNA ID]]&amp;IF(Transcripts[[#This Row],[Preferred?]]="Y", " (Preferred)", ""), "")</f>
        <v/>
      </c>
      <c r="V2238" s="43" t="s">
        <v>18568</v>
      </c>
      <c r="W2238" s="43" t="e">
        <f t="array" ref="W2238">INDEX(Table6[#Data], MATCH(1, ISNUMBER(SEARCH(Transcripts[[#This Row],[RefSeq mRNA ID]], Table6['#name])), 0), 1)</f>
        <v>#N/A</v>
      </c>
      <c r="X2238" s="43"/>
      <c r="Y2238" s="43"/>
      <c r="Z2238" t="s">
        <v>6463</v>
      </c>
      <c r="AA2238" t="s">
        <v>6464</v>
      </c>
      <c r="AB2238">
        <v>355</v>
      </c>
      <c r="AC2238" t="s">
        <v>6419</v>
      </c>
      <c r="AD2238" t="s">
        <v>27</v>
      </c>
      <c r="AE2238" t="s">
        <v>11409</v>
      </c>
    </row>
    <row r="2239" spans="8:31" hidden="1" x14ac:dyDescent="0.3">
      <c r="H2239" t="s">
        <v>101</v>
      </c>
      <c r="I2239" t="s">
        <v>5976</v>
      </c>
      <c r="L2239">
        <v>652</v>
      </c>
      <c r="M2239" t="s">
        <v>193</v>
      </c>
      <c r="N2239" t="s">
        <v>5977</v>
      </c>
      <c r="P2239" t="s">
        <v>98</v>
      </c>
      <c r="Q2239">
        <v>0</v>
      </c>
      <c r="R2239" t="s">
        <v>96</v>
      </c>
      <c r="S2239" t="s">
        <v>96</v>
      </c>
      <c r="T2239" t="str">
        <f>IF(Transcripts[[#This Row],[List?]]="Y", Transcripts[[#This Row],[RefSeq mRNA ID]]&amp;IF(Transcripts[[#This Row],[Preferred?]]="Y", " (Preferred)", ""), "")</f>
        <v/>
      </c>
      <c r="V2239" s="43" t="s">
        <v>18568</v>
      </c>
      <c r="W2239" s="43" t="e">
        <f t="array" ref="W2239">INDEX(Table6[#Data], MATCH(1, ISNUMBER(SEARCH(Transcripts[[#This Row],[RefSeq mRNA ID]], Table6['#name])), 0), 1)</f>
        <v>#N/A</v>
      </c>
      <c r="X2239" s="43"/>
      <c r="Y2239" s="43"/>
      <c r="Z2239" t="s">
        <v>6466</v>
      </c>
      <c r="AA2239" t="s">
        <v>6467</v>
      </c>
      <c r="AB2239">
        <v>261</v>
      </c>
      <c r="AC2239" t="s">
        <v>6419</v>
      </c>
      <c r="AD2239" t="s">
        <v>27</v>
      </c>
      <c r="AE2239" t="s">
        <v>11410</v>
      </c>
    </row>
    <row r="2240" spans="8:31" hidden="1" x14ac:dyDescent="0.3">
      <c r="H2240" t="s">
        <v>5982</v>
      </c>
      <c r="I2240" t="s">
        <v>5989</v>
      </c>
      <c r="J2240" t="s">
        <v>5990</v>
      </c>
      <c r="K2240" t="s">
        <v>19697</v>
      </c>
      <c r="L2240">
        <v>11389</v>
      </c>
      <c r="M2240" t="s">
        <v>27</v>
      </c>
      <c r="N2240" t="s">
        <v>5991</v>
      </c>
      <c r="P2240" t="s">
        <v>5992</v>
      </c>
      <c r="Q2240">
        <v>7416</v>
      </c>
      <c r="R2240" t="s">
        <v>95</v>
      </c>
      <c r="S2240" t="s">
        <v>95</v>
      </c>
      <c r="T2240" t="str">
        <f>IF(Transcripts[[#This Row],[List?]]="Y", Transcripts[[#This Row],[RefSeq mRNA ID]]&amp;IF(Transcripts[[#This Row],[Preferred?]]="Y", " (Preferred)", ""), "")</f>
        <v>NM_024408.3 (Preferred)</v>
      </c>
      <c r="V2240" s="43" t="s">
        <v>18569</v>
      </c>
      <c r="W2240" s="43" t="e">
        <f t="array" ref="W2240">INDEX(Table6[#Data], MATCH(1, ISNUMBER(SEARCH(Transcripts[[#This Row],[RefSeq mRNA ID]], Table6['#name])), 0), 1)</f>
        <v>#N/A</v>
      </c>
      <c r="X2240" s="43"/>
      <c r="Y2240" s="43"/>
      <c r="Z2240" t="s">
        <v>6460</v>
      </c>
      <c r="AA2240" t="s">
        <v>6461</v>
      </c>
      <c r="AB2240">
        <v>130</v>
      </c>
      <c r="AC2240" t="s">
        <v>6419</v>
      </c>
      <c r="AD2240" t="s">
        <v>27</v>
      </c>
      <c r="AE2240" t="s">
        <v>11411</v>
      </c>
    </row>
    <row r="2241" spans="8:31" hidden="1" x14ac:dyDescent="0.3">
      <c r="H2241" t="s">
        <v>5982</v>
      </c>
      <c r="I2241" t="s">
        <v>5993</v>
      </c>
      <c r="J2241" t="s">
        <v>5994</v>
      </c>
      <c r="L2241">
        <v>5046</v>
      </c>
      <c r="M2241" t="s">
        <v>27</v>
      </c>
      <c r="N2241" t="s">
        <v>5995</v>
      </c>
      <c r="Q2241">
        <v>708</v>
      </c>
      <c r="R2241" t="s">
        <v>96</v>
      </c>
      <c r="S2241" t="s">
        <v>96</v>
      </c>
      <c r="T2241" t="str">
        <f>IF(Transcripts[[#This Row],[List?]]="Y", Transcripts[[#This Row],[RefSeq mRNA ID]]&amp;IF(Transcripts[[#This Row],[Preferred?]]="Y", " (Preferred)", ""), "")</f>
        <v/>
      </c>
      <c r="V2241" s="43" t="s">
        <v>18569</v>
      </c>
      <c r="W2241" s="43" t="e">
        <f t="array" ref="W2241">INDEX(Table6[#Data], MATCH(1, ISNUMBER(SEARCH(Transcripts[[#This Row],[RefSeq mRNA ID]], Table6['#name])), 0), 1)</f>
        <v>#N/A</v>
      </c>
      <c r="X2241" s="43"/>
      <c r="Y2241" s="43"/>
      <c r="Z2241" t="s">
        <v>6469</v>
      </c>
      <c r="AA2241" t="s">
        <v>6470</v>
      </c>
      <c r="AB2241">
        <v>129</v>
      </c>
      <c r="AC2241" t="s">
        <v>6419</v>
      </c>
      <c r="AD2241" t="s">
        <v>27</v>
      </c>
      <c r="AE2241" t="s">
        <v>11412</v>
      </c>
    </row>
    <row r="2242" spans="8:31" hidden="1" x14ac:dyDescent="0.3">
      <c r="H2242" t="s">
        <v>5982</v>
      </c>
      <c r="I2242" t="s">
        <v>5983</v>
      </c>
      <c r="L2242">
        <v>553</v>
      </c>
      <c r="M2242" t="s">
        <v>193</v>
      </c>
      <c r="N2242" t="s">
        <v>5984</v>
      </c>
      <c r="Q2242">
        <v>0</v>
      </c>
      <c r="R2242" t="s">
        <v>96</v>
      </c>
      <c r="S2242" t="s">
        <v>96</v>
      </c>
      <c r="T2242" t="str">
        <f>IF(Transcripts[[#This Row],[List?]]="Y", Transcripts[[#This Row],[RefSeq mRNA ID]]&amp;IF(Transcripts[[#This Row],[Preferred?]]="Y", " (Preferred)", ""), "")</f>
        <v/>
      </c>
      <c r="V2242" s="43" t="s">
        <v>18569</v>
      </c>
      <c r="W2242" s="43" t="e">
        <f t="array" ref="W2242">INDEX(Table6[#Data], MATCH(1, ISNUMBER(SEARCH(Transcripts[[#This Row],[RefSeq mRNA ID]], Table6['#name])), 0), 1)</f>
        <v>#N/A</v>
      </c>
      <c r="X2242" s="43"/>
      <c r="Y2242" s="43"/>
      <c r="Z2242" t="s">
        <v>6472</v>
      </c>
      <c r="AA2242" t="s">
        <v>6473</v>
      </c>
      <c r="AB2242">
        <v>78</v>
      </c>
      <c r="AC2242" t="s">
        <v>6419</v>
      </c>
      <c r="AD2242" t="s">
        <v>27</v>
      </c>
      <c r="AE2242" t="s">
        <v>11413</v>
      </c>
    </row>
    <row r="2243" spans="8:31" hidden="1" x14ac:dyDescent="0.3">
      <c r="H2243" t="s">
        <v>5982</v>
      </c>
      <c r="I2243" t="s">
        <v>5985</v>
      </c>
      <c r="L2243">
        <v>520</v>
      </c>
      <c r="M2243" t="s">
        <v>193</v>
      </c>
      <c r="N2243" t="s">
        <v>5986</v>
      </c>
      <c r="Q2243">
        <v>0</v>
      </c>
      <c r="R2243" t="s">
        <v>96</v>
      </c>
      <c r="S2243" t="s">
        <v>96</v>
      </c>
      <c r="T2243" t="str">
        <f>IF(Transcripts[[#This Row],[List?]]="Y", Transcripts[[#This Row],[RefSeq mRNA ID]]&amp;IF(Transcripts[[#This Row],[Preferred?]]="Y", " (Preferred)", ""), "")</f>
        <v/>
      </c>
      <c r="V2243" s="43" t="s">
        <v>18569</v>
      </c>
      <c r="W2243" s="43" t="e">
        <f t="array" ref="W2243">INDEX(Table6[#Data], MATCH(1, ISNUMBER(SEARCH(Transcripts[[#This Row],[RefSeq mRNA ID]], Table6['#name])), 0), 1)</f>
        <v>#N/A</v>
      </c>
      <c r="X2243" s="43"/>
      <c r="Y2243" s="43"/>
      <c r="Z2243" t="s">
        <v>2551</v>
      </c>
      <c r="AA2243" t="s">
        <v>2552</v>
      </c>
      <c r="AB2243">
        <v>804</v>
      </c>
      <c r="AC2243" t="s">
        <v>2550</v>
      </c>
      <c r="AD2243" t="s">
        <v>27</v>
      </c>
      <c r="AE2243" t="s">
        <v>11414</v>
      </c>
    </row>
    <row r="2244" spans="8:31" hidden="1" x14ac:dyDescent="0.3">
      <c r="H2244" t="s">
        <v>5982</v>
      </c>
      <c r="I2244" t="s">
        <v>5987</v>
      </c>
      <c r="L2244">
        <v>414</v>
      </c>
      <c r="M2244" t="s">
        <v>193</v>
      </c>
      <c r="N2244" t="s">
        <v>5988</v>
      </c>
      <c r="Q2244">
        <v>0</v>
      </c>
      <c r="R2244" t="s">
        <v>96</v>
      </c>
      <c r="S2244" t="s">
        <v>96</v>
      </c>
      <c r="T2244" t="str">
        <f>IF(Transcripts[[#This Row],[List?]]="Y", Transcripts[[#This Row],[RefSeq mRNA ID]]&amp;IF(Transcripts[[#This Row],[Preferred?]]="Y", " (Preferred)", ""), "")</f>
        <v/>
      </c>
      <c r="V2244" s="43" t="s">
        <v>18569</v>
      </c>
      <c r="W2244" s="43" t="e">
        <f t="array" ref="W2244">INDEX(Table6[#Data], MATCH(1, ISNUMBER(SEARCH(Transcripts[[#This Row],[RefSeq mRNA ID]], Table6['#name])), 0), 1)</f>
        <v>#N/A</v>
      </c>
      <c r="X2244" s="43"/>
      <c r="Y2244" s="43"/>
      <c r="Z2244" t="s">
        <v>2555</v>
      </c>
      <c r="AA2244" t="s">
        <v>2556</v>
      </c>
      <c r="AB2244">
        <v>804</v>
      </c>
      <c r="AC2244" t="s">
        <v>2550</v>
      </c>
      <c r="AD2244" t="s">
        <v>27</v>
      </c>
      <c r="AE2244" t="s">
        <v>11415</v>
      </c>
    </row>
    <row r="2245" spans="8:31" hidden="1" x14ac:dyDescent="0.3">
      <c r="H2245" t="s">
        <v>5982</v>
      </c>
      <c r="I2245" t="s">
        <v>5996</v>
      </c>
      <c r="L2245">
        <v>3221</v>
      </c>
      <c r="M2245" t="s">
        <v>210</v>
      </c>
      <c r="N2245" t="s">
        <v>5997</v>
      </c>
      <c r="Q2245">
        <v>0</v>
      </c>
      <c r="R2245" t="s">
        <v>96</v>
      </c>
      <c r="S2245" t="s">
        <v>96</v>
      </c>
      <c r="T2245" t="str">
        <f>IF(Transcripts[[#This Row],[List?]]="Y", Transcripts[[#This Row],[RefSeq mRNA ID]]&amp;IF(Transcripts[[#This Row],[Preferred?]]="Y", " (Preferred)", ""), "")</f>
        <v/>
      </c>
      <c r="V2245" s="43" t="s">
        <v>18569</v>
      </c>
      <c r="W2245" s="43" t="e">
        <f t="array" ref="W2245">INDEX(Table6[#Data], MATCH(1, ISNUMBER(SEARCH(Transcripts[[#This Row],[RefSeq mRNA ID]], Table6['#name])), 0), 1)</f>
        <v>#N/A</v>
      </c>
      <c r="X2245" s="43"/>
      <c r="Y2245" s="43"/>
      <c r="Z2245" t="s">
        <v>1329</v>
      </c>
      <c r="AA2245" t="s">
        <v>1330</v>
      </c>
      <c r="AB2245">
        <v>912</v>
      </c>
      <c r="AC2245" t="s">
        <v>1320</v>
      </c>
      <c r="AD2245" t="s">
        <v>27</v>
      </c>
      <c r="AE2245" t="s">
        <v>11416</v>
      </c>
    </row>
    <row r="2246" spans="8:31" hidden="1" x14ac:dyDescent="0.3">
      <c r="H2246" t="s">
        <v>5998</v>
      </c>
      <c r="I2246" t="s">
        <v>6002</v>
      </c>
      <c r="J2246" t="s">
        <v>6003</v>
      </c>
      <c r="K2246" t="s">
        <v>20474</v>
      </c>
      <c r="L2246">
        <v>8071</v>
      </c>
      <c r="M2246" t="s">
        <v>27</v>
      </c>
      <c r="N2246" t="s">
        <v>6004</v>
      </c>
      <c r="P2246" t="s">
        <v>6005</v>
      </c>
      <c r="Q2246">
        <v>6966</v>
      </c>
      <c r="R2246" t="s">
        <v>95</v>
      </c>
      <c r="S2246" t="s">
        <v>95</v>
      </c>
      <c r="T2246" t="str">
        <f>IF(Transcripts[[#This Row],[List?]]="Y", Transcripts[[#This Row],[RefSeq mRNA ID]]&amp;IF(Transcripts[[#This Row],[Preferred?]]="Y", " (Preferred)", ""), "")</f>
        <v>NM_000435.3 (Preferred)</v>
      </c>
      <c r="V2246" s="43" t="s">
        <v>18570</v>
      </c>
      <c r="W2246" s="43" t="e">
        <f t="array" ref="W2246">INDEX(Table6[#Data], MATCH(1, ISNUMBER(SEARCH(Transcripts[[#This Row],[RefSeq mRNA ID]], Table6['#name])), 0), 1)</f>
        <v>#N/A</v>
      </c>
      <c r="X2246" s="43"/>
      <c r="Y2246" s="43"/>
      <c r="Z2246" t="s">
        <v>1365</v>
      </c>
      <c r="AC2246" t="s">
        <v>1320</v>
      </c>
      <c r="AD2246" t="s">
        <v>27</v>
      </c>
      <c r="AE2246" t="s">
        <v>1365</v>
      </c>
    </row>
    <row r="2247" spans="8:31" hidden="1" x14ac:dyDescent="0.3">
      <c r="H2247" t="s">
        <v>5998</v>
      </c>
      <c r="I2247" t="s">
        <v>6006</v>
      </c>
      <c r="J2247" t="s">
        <v>6007</v>
      </c>
      <c r="L2247">
        <v>3858</v>
      </c>
      <c r="M2247" t="s">
        <v>27</v>
      </c>
      <c r="N2247" t="s">
        <v>6008</v>
      </c>
      <c r="Q2247">
        <v>3858</v>
      </c>
      <c r="R2247" t="s">
        <v>96</v>
      </c>
      <c r="S2247" t="s">
        <v>96</v>
      </c>
      <c r="T2247" t="str">
        <f>IF(Transcripts[[#This Row],[List?]]="Y", Transcripts[[#This Row],[RefSeq mRNA ID]]&amp;IF(Transcripts[[#This Row],[Preferred?]]="Y", " (Preferred)", ""), "")</f>
        <v/>
      </c>
      <c r="V2247" s="43" t="s">
        <v>18570</v>
      </c>
      <c r="W2247" s="43" t="e">
        <f t="array" ref="W2247">INDEX(Table6[#Data], MATCH(1, ISNUMBER(SEARCH(Transcripts[[#This Row],[RefSeq mRNA ID]], Table6['#name])), 0), 1)</f>
        <v>#N/A</v>
      </c>
      <c r="X2247" s="43"/>
      <c r="Y2247" s="43"/>
      <c r="Z2247" t="s">
        <v>1354</v>
      </c>
      <c r="AA2247" t="s">
        <v>1355</v>
      </c>
      <c r="AB2247">
        <v>123</v>
      </c>
      <c r="AC2247" t="s">
        <v>1320</v>
      </c>
      <c r="AD2247" t="s">
        <v>27</v>
      </c>
      <c r="AE2247" t="s">
        <v>11417</v>
      </c>
    </row>
    <row r="2248" spans="8:31" hidden="1" x14ac:dyDescent="0.3">
      <c r="H2248" t="s">
        <v>5998</v>
      </c>
      <c r="I2248" t="s">
        <v>6009</v>
      </c>
      <c r="J2248" t="s">
        <v>6010</v>
      </c>
      <c r="L2248">
        <v>559</v>
      </c>
      <c r="M2248" t="s">
        <v>27</v>
      </c>
      <c r="N2248" t="s">
        <v>6011</v>
      </c>
      <c r="Q2248">
        <v>532</v>
      </c>
      <c r="R2248" t="s">
        <v>96</v>
      </c>
      <c r="S2248" t="s">
        <v>96</v>
      </c>
      <c r="T2248" t="str">
        <f>IF(Transcripts[[#This Row],[List?]]="Y", Transcripts[[#This Row],[RefSeq mRNA ID]]&amp;IF(Transcripts[[#This Row],[Preferred?]]="Y", " (Preferred)", ""), "")</f>
        <v/>
      </c>
      <c r="V2248" s="43" t="s">
        <v>18570</v>
      </c>
      <c r="W2248" s="43" t="e">
        <f t="array" ref="W2248">INDEX(Table6[#Data], MATCH(1, ISNUMBER(SEARCH(Transcripts[[#This Row],[RefSeq mRNA ID]], Table6['#name])), 0), 1)</f>
        <v>#N/A</v>
      </c>
      <c r="X2248" s="43"/>
      <c r="Y2248" s="43"/>
      <c r="Z2248" t="s">
        <v>1321</v>
      </c>
      <c r="AA2248" t="s">
        <v>1322</v>
      </c>
      <c r="AB2248">
        <v>225</v>
      </c>
      <c r="AC2248" t="s">
        <v>1320</v>
      </c>
      <c r="AD2248" t="s">
        <v>27</v>
      </c>
      <c r="AE2248" t="s">
        <v>11418</v>
      </c>
    </row>
    <row r="2249" spans="8:31" hidden="1" x14ac:dyDescent="0.3">
      <c r="H2249" t="s">
        <v>5998</v>
      </c>
      <c r="I2249" t="s">
        <v>5999</v>
      </c>
      <c r="J2249" t="s">
        <v>6000</v>
      </c>
      <c r="L2249">
        <v>564</v>
      </c>
      <c r="M2249" t="s">
        <v>187</v>
      </c>
      <c r="N2249" t="s">
        <v>6001</v>
      </c>
      <c r="Q2249">
        <v>353</v>
      </c>
      <c r="R2249" t="s">
        <v>96</v>
      </c>
      <c r="S2249" t="s">
        <v>96</v>
      </c>
      <c r="T2249" t="str">
        <f>IF(Transcripts[[#This Row],[List?]]="Y", Transcripts[[#This Row],[RefSeq mRNA ID]]&amp;IF(Transcripts[[#This Row],[Preferred?]]="Y", " (Preferred)", ""), "")</f>
        <v/>
      </c>
      <c r="V2249" s="43" t="s">
        <v>18570</v>
      </c>
      <c r="W2249" s="43" t="e">
        <f t="array" ref="W2249">INDEX(Table6[#Data], MATCH(1, ISNUMBER(SEARCH(Transcripts[[#This Row],[RefSeq mRNA ID]], Table6['#name])), 0), 1)</f>
        <v>#N/A</v>
      </c>
      <c r="X2249" s="43"/>
      <c r="Y2249" s="43"/>
      <c r="Z2249" t="s">
        <v>1342</v>
      </c>
      <c r="AA2249" t="s">
        <v>1343</v>
      </c>
      <c r="AB2249">
        <v>624</v>
      </c>
      <c r="AC2249" t="s">
        <v>1320</v>
      </c>
      <c r="AD2249" t="s">
        <v>27</v>
      </c>
      <c r="AE2249" t="s">
        <v>11419</v>
      </c>
    </row>
    <row r="2250" spans="8:31" hidden="1" x14ac:dyDescent="0.3">
      <c r="H2250" t="s">
        <v>5998</v>
      </c>
      <c r="I2250" t="s">
        <v>6012</v>
      </c>
      <c r="L2250">
        <v>748</v>
      </c>
      <c r="M2250" t="s">
        <v>210</v>
      </c>
      <c r="N2250" t="s">
        <v>6013</v>
      </c>
      <c r="Q2250">
        <v>0</v>
      </c>
      <c r="R2250" t="s">
        <v>96</v>
      </c>
      <c r="S2250" t="s">
        <v>96</v>
      </c>
      <c r="T2250" t="str">
        <f>IF(Transcripts[[#This Row],[List?]]="Y", Transcripts[[#This Row],[RefSeq mRNA ID]]&amp;IF(Transcripts[[#This Row],[Preferred?]]="Y", " (Preferred)", ""), "")</f>
        <v/>
      </c>
      <c r="V2250" s="43" t="s">
        <v>18570</v>
      </c>
      <c r="W2250" s="43" t="e">
        <f t="array" ref="W2250">INDEX(Table6[#Data], MATCH(1, ISNUMBER(SEARCH(Transcripts[[#This Row],[RefSeq mRNA ID]], Table6['#name])), 0), 1)</f>
        <v>#N/A</v>
      </c>
      <c r="X2250" s="43"/>
      <c r="Y2250" s="43"/>
      <c r="Z2250" t="s">
        <v>1327</v>
      </c>
      <c r="AC2250" t="s">
        <v>1320</v>
      </c>
      <c r="AD2250" t="s">
        <v>27</v>
      </c>
      <c r="AE2250" t="s">
        <v>1327</v>
      </c>
    </row>
    <row r="2251" spans="8:31" hidden="1" x14ac:dyDescent="0.3">
      <c r="H2251" t="s">
        <v>5998</v>
      </c>
      <c r="I2251" t="s">
        <v>6014</v>
      </c>
      <c r="L2251">
        <v>558</v>
      </c>
      <c r="M2251" t="s">
        <v>210</v>
      </c>
      <c r="N2251" t="s">
        <v>6015</v>
      </c>
      <c r="Q2251">
        <v>0</v>
      </c>
      <c r="R2251" t="s">
        <v>96</v>
      </c>
      <c r="S2251" t="s">
        <v>96</v>
      </c>
      <c r="T2251" t="str">
        <f>IF(Transcripts[[#This Row],[List?]]="Y", Transcripts[[#This Row],[RefSeq mRNA ID]]&amp;IF(Transcripts[[#This Row],[Preferred?]]="Y", " (Preferred)", ""), "")</f>
        <v/>
      </c>
      <c r="V2251" s="43" t="s">
        <v>18570</v>
      </c>
      <c r="W2251" s="43" t="e">
        <f t="array" ref="W2251">INDEX(Table6[#Data], MATCH(1, ISNUMBER(SEARCH(Transcripts[[#This Row],[RefSeq mRNA ID]], Table6['#name])), 0), 1)</f>
        <v>#N/A</v>
      </c>
      <c r="X2251" s="43"/>
      <c r="Y2251" s="43"/>
      <c r="Z2251" t="s">
        <v>1339</v>
      </c>
      <c r="AA2251" t="s">
        <v>1340</v>
      </c>
      <c r="AB2251">
        <v>559</v>
      </c>
      <c r="AC2251" t="s">
        <v>1320</v>
      </c>
      <c r="AD2251" t="s">
        <v>27</v>
      </c>
      <c r="AE2251" t="s">
        <v>11420</v>
      </c>
    </row>
    <row r="2252" spans="8:31" hidden="1" x14ac:dyDescent="0.3">
      <c r="H2252" t="s">
        <v>6016</v>
      </c>
      <c r="I2252" t="s">
        <v>6022</v>
      </c>
      <c r="J2252" t="s">
        <v>6023</v>
      </c>
      <c r="K2252" t="s">
        <v>19700</v>
      </c>
      <c r="L2252">
        <v>6117</v>
      </c>
      <c r="M2252" t="s">
        <v>27</v>
      </c>
      <c r="N2252" t="s">
        <v>6024</v>
      </c>
      <c r="P2252" t="s">
        <v>6025</v>
      </c>
      <c r="Q2252">
        <v>4284</v>
      </c>
      <c r="R2252" t="s">
        <v>95</v>
      </c>
      <c r="S2252" t="s">
        <v>95</v>
      </c>
      <c r="T2252" t="str">
        <f>IF(Transcripts[[#This Row],[List?]]="Y", Transcripts[[#This Row],[RefSeq mRNA ID]]&amp;IF(Transcripts[[#This Row],[Preferred?]]="Y", " (Preferred)", ""), "")</f>
        <v>NM_002519.2 (Preferred)</v>
      </c>
      <c r="V2252" s="43" t="s">
        <v>18571</v>
      </c>
      <c r="W2252" s="43" t="e">
        <f t="array" ref="W2252">INDEX(Table6[#Data], MATCH(1, ISNUMBER(SEARCH(Transcripts[[#This Row],[RefSeq mRNA ID]], Table6['#name])), 0), 1)</f>
        <v>#N/A</v>
      </c>
      <c r="X2252" s="43"/>
      <c r="Y2252" s="43"/>
      <c r="Z2252" t="s">
        <v>1324</v>
      </c>
      <c r="AA2252" t="s">
        <v>1325</v>
      </c>
      <c r="AB2252">
        <v>606</v>
      </c>
      <c r="AC2252" t="s">
        <v>1320</v>
      </c>
      <c r="AD2252" t="s">
        <v>27</v>
      </c>
      <c r="AE2252" t="s">
        <v>11421</v>
      </c>
    </row>
    <row r="2253" spans="8:31" hidden="1" x14ac:dyDescent="0.3">
      <c r="H2253" t="s">
        <v>6016</v>
      </c>
      <c r="I2253" t="s">
        <v>6026</v>
      </c>
      <c r="J2253" t="s">
        <v>6027</v>
      </c>
      <c r="K2253" t="s">
        <v>19699</v>
      </c>
      <c r="L2253">
        <v>898</v>
      </c>
      <c r="M2253" t="s">
        <v>27</v>
      </c>
      <c r="N2253" t="s">
        <v>6028</v>
      </c>
      <c r="Q2253">
        <v>898</v>
      </c>
      <c r="R2253" t="s">
        <v>96</v>
      </c>
      <c r="S2253" t="s">
        <v>95</v>
      </c>
      <c r="T2253" t="str">
        <f>IF(Transcripts[[#This Row],[List?]]="Y", Transcripts[[#This Row],[RefSeq mRNA ID]]&amp;IF(Transcripts[[#This Row],[Preferred?]]="Y", " (Preferred)", ""), "")</f>
        <v>NM_001321307.1</v>
      </c>
      <c r="V2253" s="43" t="s">
        <v>18571</v>
      </c>
      <c r="W2253" s="43" t="e">
        <f t="array" ref="W2253">INDEX(Table6[#Data], MATCH(1, ISNUMBER(SEARCH(Transcripts[[#This Row],[RefSeq mRNA ID]], Table6['#name])), 0), 1)</f>
        <v>#N/A</v>
      </c>
      <c r="X2253" s="43"/>
      <c r="Y2253" s="43"/>
      <c r="Z2253" t="s">
        <v>1345</v>
      </c>
      <c r="AA2253" t="s">
        <v>1346</v>
      </c>
      <c r="AB2253">
        <v>397</v>
      </c>
      <c r="AC2253" t="s">
        <v>1320</v>
      </c>
      <c r="AD2253" t="s">
        <v>27</v>
      </c>
      <c r="AE2253" t="s">
        <v>11422</v>
      </c>
    </row>
    <row r="2254" spans="8:31" hidden="1" x14ac:dyDescent="0.3">
      <c r="H2254" t="s">
        <v>6016</v>
      </c>
      <c r="I2254" t="s">
        <v>6017</v>
      </c>
      <c r="J2254" t="s">
        <v>6018</v>
      </c>
      <c r="L2254">
        <v>575</v>
      </c>
      <c r="M2254" t="s">
        <v>187</v>
      </c>
      <c r="N2254" t="s">
        <v>6019</v>
      </c>
      <c r="P2254" t="s">
        <v>98</v>
      </c>
      <c r="Q2254">
        <v>183</v>
      </c>
      <c r="R2254" t="s">
        <v>96</v>
      </c>
      <c r="S2254" t="s">
        <v>96</v>
      </c>
      <c r="T2254" t="str">
        <f>IF(Transcripts[[#This Row],[List?]]="Y", Transcripts[[#This Row],[RefSeq mRNA ID]]&amp;IF(Transcripts[[#This Row],[Preferred?]]="Y", " (Preferred)", ""), "")</f>
        <v/>
      </c>
      <c r="V2254" s="43" t="s">
        <v>18571</v>
      </c>
      <c r="W2254" s="43" t="e">
        <f t="array" ref="W2254">INDEX(Table6[#Data], MATCH(1, ISNUMBER(SEARCH(Transcripts[[#This Row],[RefSeq mRNA ID]], Table6['#name])), 0), 1)</f>
        <v>#N/A</v>
      </c>
      <c r="X2254" s="43"/>
      <c r="Y2254" s="43"/>
      <c r="Z2254" t="s">
        <v>1348</v>
      </c>
      <c r="AA2254" t="s">
        <v>1349</v>
      </c>
      <c r="AB2254">
        <v>609</v>
      </c>
      <c r="AC2254" t="s">
        <v>1320</v>
      </c>
      <c r="AD2254" t="s">
        <v>27</v>
      </c>
      <c r="AE2254" t="s">
        <v>11423</v>
      </c>
    </row>
    <row r="2255" spans="8:31" hidden="1" x14ac:dyDescent="0.3">
      <c r="H2255" t="s">
        <v>6016</v>
      </c>
      <c r="I2255" t="s">
        <v>6020</v>
      </c>
      <c r="L2255">
        <v>3959</v>
      </c>
      <c r="M2255" t="s">
        <v>193</v>
      </c>
      <c r="N2255" t="s">
        <v>6021</v>
      </c>
      <c r="P2255" t="s">
        <v>98</v>
      </c>
      <c r="Q2255">
        <v>0</v>
      </c>
      <c r="R2255" t="s">
        <v>96</v>
      </c>
      <c r="S2255" t="s">
        <v>96</v>
      </c>
      <c r="T2255" t="str">
        <f>IF(Transcripts[[#This Row],[List?]]="Y", Transcripts[[#This Row],[RefSeq mRNA ID]]&amp;IF(Transcripts[[#This Row],[Preferred?]]="Y", " (Preferred)", ""), "")</f>
        <v/>
      </c>
      <c r="V2255" s="43" t="s">
        <v>18571</v>
      </c>
      <c r="W2255" s="43" t="e">
        <f t="array" ref="W2255">INDEX(Table6[#Data], MATCH(1, ISNUMBER(SEARCH(Transcripts[[#This Row],[RefSeq mRNA ID]], Table6['#name])), 0), 1)</f>
        <v>#N/A</v>
      </c>
      <c r="X2255" s="43"/>
      <c r="Y2255" s="43"/>
      <c r="Z2255" t="s">
        <v>1363</v>
      </c>
      <c r="AC2255" t="s">
        <v>1320</v>
      </c>
      <c r="AD2255" t="s">
        <v>27</v>
      </c>
      <c r="AE2255" t="s">
        <v>1363</v>
      </c>
    </row>
    <row r="2256" spans="8:31" hidden="1" x14ac:dyDescent="0.3">
      <c r="H2256" t="s">
        <v>6016</v>
      </c>
      <c r="I2256" t="s">
        <v>6029</v>
      </c>
      <c r="L2256">
        <v>1806</v>
      </c>
      <c r="M2256" t="s">
        <v>210</v>
      </c>
      <c r="N2256" t="s">
        <v>6030</v>
      </c>
      <c r="P2256" t="s">
        <v>98</v>
      </c>
      <c r="Q2256">
        <v>0</v>
      </c>
      <c r="R2256" t="s">
        <v>96</v>
      </c>
      <c r="S2256" t="s">
        <v>96</v>
      </c>
      <c r="T2256" t="str">
        <f>IF(Transcripts[[#This Row],[List?]]="Y", Transcripts[[#This Row],[RefSeq mRNA ID]]&amp;IF(Transcripts[[#This Row],[Preferred?]]="Y", " (Preferred)", ""), "")</f>
        <v/>
      </c>
      <c r="V2256" s="43" t="s">
        <v>18571</v>
      </c>
      <c r="W2256" s="43" t="e">
        <f t="array" ref="W2256">INDEX(Table6[#Data], MATCH(1, ISNUMBER(SEARCH(Transcripts[[#This Row],[RefSeq mRNA ID]], Table6['#name])), 0), 1)</f>
        <v>#N/A</v>
      </c>
      <c r="X2256" s="43"/>
      <c r="Y2256" s="43"/>
      <c r="Z2256" t="s">
        <v>1351</v>
      </c>
      <c r="AA2256" t="s">
        <v>1352</v>
      </c>
      <c r="AB2256">
        <v>511</v>
      </c>
      <c r="AC2256" t="s">
        <v>1320</v>
      </c>
      <c r="AD2256" t="s">
        <v>27</v>
      </c>
      <c r="AE2256" t="s">
        <v>11424</v>
      </c>
    </row>
    <row r="2257" spans="8:31" hidden="1" x14ac:dyDescent="0.3">
      <c r="H2257" t="s">
        <v>6016</v>
      </c>
      <c r="I2257" t="s">
        <v>6031</v>
      </c>
      <c r="L2257">
        <v>745</v>
      </c>
      <c r="M2257" t="s">
        <v>210</v>
      </c>
      <c r="N2257" t="s">
        <v>6032</v>
      </c>
      <c r="P2257" t="s">
        <v>98</v>
      </c>
      <c r="Q2257">
        <v>0</v>
      </c>
      <c r="R2257" t="s">
        <v>96</v>
      </c>
      <c r="S2257" t="s">
        <v>96</v>
      </c>
      <c r="T2257" t="str">
        <f>IF(Transcripts[[#This Row],[List?]]="Y", Transcripts[[#This Row],[RefSeq mRNA ID]]&amp;IF(Transcripts[[#This Row],[Preferred?]]="Y", " (Preferred)", ""), "")</f>
        <v/>
      </c>
      <c r="V2257" s="43" t="s">
        <v>18571</v>
      </c>
      <c r="W2257" s="43" t="e">
        <f t="array" ref="W2257">INDEX(Table6[#Data], MATCH(1, ISNUMBER(SEARCH(Transcripts[[#This Row],[RefSeq mRNA ID]], Table6['#name])), 0), 1)</f>
        <v>#N/A</v>
      </c>
      <c r="X2257" s="43"/>
      <c r="Y2257" s="43"/>
      <c r="Z2257" t="s">
        <v>1357</v>
      </c>
      <c r="AA2257" t="s">
        <v>1358</v>
      </c>
      <c r="AB2257">
        <v>346</v>
      </c>
      <c r="AC2257" t="s">
        <v>1320</v>
      </c>
      <c r="AD2257" t="s">
        <v>27</v>
      </c>
      <c r="AE2257" t="s">
        <v>11425</v>
      </c>
    </row>
    <row r="2258" spans="8:31" hidden="1" x14ac:dyDescent="0.3">
      <c r="H2258" t="s">
        <v>19</v>
      </c>
      <c r="I2258" t="s">
        <v>6033</v>
      </c>
      <c r="J2258" t="s">
        <v>6034</v>
      </c>
      <c r="K2258" t="s">
        <v>19702</v>
      </c>
      <c r="L2258">
        <v>1758</v>
      </c>
      <c r="M2258" t="s">
        <v>27</v>
      </c>
      <c r="N2258" t="s">
        <v>6035</v>
      </c>
      <c r="O2258" t="s">
        <v>6036</v>
      </c>
      <c r="P2258" t="s">
        <v>6037</v>
      </c>
      <c r="Q2258">
        <v>885</v>
      </c>
      <c r="R2258" t="s">
        <v>95</v>
      </c>
      <c r="S2258" t="s">
        <v>95</v>
      </c>
      <c r="T2258" t="str">
        <f>IF(Transcripts[[#This Row],[List?]]="Y", Transcripts[[#This Row],[RefSeq mRNA ID]]&amp;IF(Transcripts[[#This Row],[Preferred?]]="Y", " (Preferred)", ""), "")</f>
        <v>NM_002520.6 (Preferred)</v>
      </c>
      <c r="V2258" s="43" t="s">
        <v>18572</v>
      </c>
      <c r="W2258" s="43" t="e">
        <f t="array" ref="W2258">INDEX(Table6[#Data], MATCH(1, ISNUMBER(SEARCH(Transcripts[[#This Row],[RefSeq mRNA ID]], Table6['#name])), 0), 1)</f>
        <v>#N/A</v>
      </c>
      <c r="X2258" s="43"/>
      <c r="Y2258" s="43"/>
      <c r="Z2258" t="s">
        <v>1360</v>
      </c>
      <c r="AA2258" t="s">
        <v>1361</v>
      </c>
      <c r="AB2258">
        <v>6</v>
      </c>
      <c r="AC2258" t="s">
        <v>1320</v>
      </c>
      <c r="AD2258" t="s">
        <v>27</v>
      </c>
      <c r="AE2258" t="s">
        <v>11426</v>
      </c>
    </row>
    <row r="2259" spans="8:31" hidden="1" x14ac:dyDescent="0.3">
      <c r="H2259" t="s">
        <v>19</v>
      </c>
      <c r="I2259" t="s">
        <v>6042</v>
      </c>
      <c r="J2259" t="s">
        <v>6043</v>
      </c>
      <c r="K2259" t="s">
        <v>20477</v>
      </c>
      <c r="L2259">
        <v>1338</v>
      </c>
      <c r="M2259" t="s">
        <v>27</v>
      </c>
      <c r="N2259" t="s">
        <v>6044</v>
      </c>
      <c r="P2259" t="s">
        <v>6037</v>
      </c>
      <c r="Q2259">
        <v>885</v>
      </c>
      <c r="R2259" t="s">
        <v>96</v>
      </c>
      <c r="S2259" t="s">
        <v>95</v>
      </c>
      <c r="T2259" t="str">
        <f>IF(Transcripts[[#This Row],[List?]]="Y", Transcripts[[#This Row],[RefSeq mRNA ID]]&amp;IF(Transcripts[[#This Row],[Preferred?]]="Y", " (Preferred)", ""), "")</f>
        <v>NM_001355006.1</v>
      </c>
      <c r="V2259" s="43" t="s">
        <v>18572</v>
      </c>
      <c r="W2259" s="43" t="e">
        <f t="array" ref="W2259">INDEX(Table6[#Data], MATCH(1, ISNUMBER(SEARCH(Transcripts[[#This Row],[RefSeq mRNA ID]], Table6['#name])), 0), 1)</f>
        <v>#N/A</v>
      </c>
      <c r="X2259" s="43"/>
      <c r="Y2259" s="43"/>
      <c r="Z2259" t="s">
        <v>1336</v>
      </c>
      <c r="AA2259" t="s">
        <v>1337</v>
      </c>
      <c r="AB2259">
        <v>552</v>
      </c>
      <c r="AC2259" t="s">
        <v>1320</v>
      </c>
      <c r="AD2259" t="s">
        <v>27</v>
      </c>
      <c r="AE2259" t="s">
        <v>11427</v>
      </c>
    </row>
    <row r="2260" spans="8:31" hidden="1" x14ac:dyDescent="0.3">
      <c r="H2260" t="s">
        <v>19</v>
      </c>
      <c r="I2260" t="s">
        <v>6045</v>
      </c>
      <c r="J2260" t="s">
        <v>6046</v>
      </c>
      <c r="K2260" t="s">
        <v>19703</v>
      </c>
      <c r="L2260">
        <v>1237</v>
      </c>
      <c r="M2260" t="s">
        <v>27</v>
      </c>
      <c r="N2260" t="s">
        <v>6047</v>
      </c>
      <c r="O2260" t="s">
        <v>6036</v>
      </c>
      <c r="P2260" t="s">
        <v>6048</v>
      </c>
      <c r="Q2260">
        <v>798</v>
      </c>
      <c r="R2260" t="s">
        <v>96</v>
      </c>
      <c r="S2260" t="s">
        <v>95</v>
      </c>
      <c r="T2260" t="str">
        <f>IF(Transcripts[[#This Row],[List?]]="Y", Transcripts[[#This Row],[RefSeq mRNA ID]]&amp;IF(Transcripts[[#This Row],[Preferred?]]="Y", " (Preferred)", ""), "")</f>
        <v>NM_199185.3</v>
      </c>
      <c r="V2260" s="43" t="s">
        <v>18572</v>
      </c>
      <c r="W2260" s="43" t="e">
        <f t="array" ref="W2260">INDEX(Table6[#Data], MATCH(1, ISNUMBER(SEARCH(Transcripts[[#This Row],[RefSeq mRNA ID]], Table6['#name])), 0), 1)</f>
        <v>#N/A</v>
      </c>
      <c r="X2260" s="43"/>
      <c r="Y2260" s="43"/>
      <c r="Z2260" t="s">
        <v>1333</v>
      </c>
      <c r="AA2260" t="s">
        <v>1334</v>
      </c>
      <c r="AB2260">
        <v>336</v>
      </c>
      <c r="AC2260" t="s">
        <v>1320</v>
      </c>
      <c r="AD2260" t="s">
        <v>27</v>
      </c>
      <c r="AE2260" t="s">
        <v>11428</v>
      </c>
    </row>
    <row r="2261" spans="8:31" hidden="1" x14ac:dyDescent="0.3">
      <c r="H2261" t="s">
        <v>19</v>
      </c>
      <c r="I2261" t="s">
        <v>6038</v>
      </c>
      <c r="J2261" t="s">
        <v>6039</v>
      </c>
      <c r="K2261" t="s">
        <v>19701</v>
      </c>
      <c r="L2261">
        <v>1598</v>
      </c>
      <c r="M2261" t="s">
        <v>27</v>
      </c>
      <c r="N2261" t="s">
        <v>6040</v>
      </c>
      <c r="O2261" t="s">
        <v>6036</v>
      </c>
      <c r="P2261" t="s">
        <v>6041</v>
      </c>
      <c r="Q2261">
        <v>780</v>
      </c>
      <c r="R2261" t="s">
        <v>96</v>
      </c>
      <c r="S2261" t="s">
        <v>95</v>
      </c>
      <c r="T2261" t="str">
        <f>IF(Transcripts[[#This Row],[List?]]="Y", Transcripts[[#This Row],[RefSeq mRNA ID]]&amp;IF(Transcripts[[#This Row],[Preferred?]]="Y", " (Preferred)", ""), "")</f>
        <v>NM_001037738.2</v>
      </c>
      <c r="V2261" s="43" t="s">
        <v>18572</v>
      </c>
      <c r="W2261" s="43" t="e">
        <f t="array" ref="W2261">INDEX(Table6[#Data], MATCH(1, ISNUMBER(SEARCH(Transcripts[[#This Row],[RefSeq mRNA ID]], Table6['#name])), 0), 1)</f>
        <v>#N/A</v>
      </c>
      <c r="X2261" s="43"/>
      <c r="Y2261" s="43"/>
      <c r="Z2261" t="s">
        <v>3808</v>
      </c>
      <c r="AA2261" t="s">
        <v>3809</v>
      </c>
      <c r="AB2261">
        <v>1080</v>
      </c>
      <c r="AC2261" t="s">
        <v>3807</v>
      </c>
      <c r="AD2261" t="s">
        <v>27</v>
      </c>
      <c r="AE2261" t="s">
        <v>11429</v>
      </c>
    </row>
    <row r="2262" spans="8:31" hidden="1" x14ac:dyDescent="0.3">
      <c r="H2262" t="s">
        <v>19</v>
      </c>
      <c r="I2262" t="s">
        <v>6049</v>
      </c>
      <c r="J2262" t="s">
        <v>6050</v>
      </c>
      <c r="L2262">
        <v>597</v>
      </c>
      <c r="M2262" t="s">
        <v>27</v>
      </c>
      <c r="N2262" t="s">
        <v>6051</v>
      </c>
      <c r="Q2262">
        <v>335</v>
      </c>
      <c r="R2262" t="s">
        <v>96</v>
      </c>
      <c r="S2262" t="s">
        <v>96</v>
      </c>
      <c r="T2262" t="str">
        <f>IF(Transcripts[[#This Row],[List?]]="Y", Transcripts[[#This Row],[RefSeq mRNA ID]]&amp;IF(Transcripts[[#This Row],[Preferred?]]="Y", " (Preferred)", ""), "")</f>
        <v/>
      </c>
      <c r="V2262" s="43" t="s">
        <v>18572</v>
      </c>
      <c r="W2262" s="43" t="e">
        <f t="array" ref="W2262">INDEX(Table6[#Data], MATCH(1, ISNUMBER(SEARCH(Transcripts[[#This Row],[RefSeq mRNA ID]], Table6['#name])), 0), 1)</f>
        <v>#N/A</v>
      </c>
      <c r="X2262" s="43"/>
      <c r="Y2262" s="43"/>
      <c r="Z2262" t="s">
        <v>3815</v>
      </c>
      <c r="AA2262" t="s">
        <v>3816</v>
      </c>
      <c r="AB2262">
        <v>510</v>
      </c>
      <c r="AC2262" t="s">
        <v>3807</v>
      </c>
      <c r="AD2262" t="s">
        <v>27</v>
      </c>
      <c r="AE2262" t="s">
        <v>11430</v>
      </c>
    </row>
    <row r="2263" spans="8:31" hidden="1" x14ac:dyDescent="0.3">
      <c r="H2263" t="s">
        <v>19</v>
      </c>
      <c r="I2263" t="s">
        <v>6052</v>
      </c>
      <c r="J2263" t="s">
        <v>6053</v>
      </c>
      <c r="L2263">
        <v>247</v>
      </c>
      <c r="M2263" t="s">
        <v>27</v>
      </c>
      <c r="N2263" t="s">
        <v>6054</v>
      </c>
      <c r="Q2263">
        <v>179</v>
      </c>
      <c r="R2263" t="s">
        <v>96</v>
      </c>
      <c r="S2263" t="s">
        <v>96</v>
      </c>
      <c r="T2263" t="str">
        <f>IF(Transcripts[[#This Row],[List?]]="Y", Transcripts[[#This Row],[RefSeq mRNA ID]]&amp;IF(Transcripts[[#This Row],[Preferred?]]="Y", " (Preferred)", ""), "")</f>
        <v/>
      </c>
      <c r="V2263" s="43" t="s">
        <v>18572</v>
      </c>
      <c r="W2263" s="43" t="e">
        <f t="array" ref="W2263">INDEX(Table6[#Data], MATCH(1, ISNUMBER(SEARCH(Transcripts[[#This Row],[RefSeq mRNA ID]], Table6['#name])), 0), 1)</f>
        <v>#N/A</v>
      </c>
      <c r="X2263" s="43"/>
      <c r="Y2263" s="43"/>
      <c r="Z2263" t="s">
        <v>3812</v>
      </c>
      <c r="AA2263" t="s">
        <v>3813</v>
      </c>
      <c r="AB2263">
        <v>474</v>
      </c>
      <c r="AC2263" t="s">
        <v>3807</v>
      </c>
      <c r="AD2263" t="s">
        <v>27</v>
      </c>
      <c r="AE2263" t="s">
        <v>11431</v>
      </c>
    </row>
    <row r="2264" spans="8:31" hidden="1" x14ac:dyDescent="0.3">
      <c r="H2264" t="s">
        <v>19</v>
      </c>
      <c r="I2264" t="s">
        <v>6055</v>
      </c>
      <c r="L2264">
        <v>670</v>
      </c>
      <c r="M2264" t="s">
        <v>210</v>
      </c>
      <c r="N2264" t="s">
        <v>6056</v>
      </c>
      <c r="P2264" t="s">
        <v>98</v>
      </c>
      <c r="Q2264">
        <v>0</v>
      </c>
      <c r="R2264" t="s">
        <v>96</v>
      </c>
      <c r="S2264" t="s">
        <v>96</v>
      </c>
      <c r="T2264" t="str">
        <f>IF(Transcripts[[#This Row],[List?]]="Y", Transcripts[[#This Row],[RefSeq mRNA ID]]&amp;IF(Transcripts[[#This Row],[Preferred?]]="Y", " (Preferred)", ""), "")</f>
        <v/>
      </c>
      <c r="V2264" s="43" t="s">
        <v>18572</v>
      </c>
      <c r="W2264" s="43" t="e">
        <f t="array" ref="W2264">INDEX(Table6[#Data], MATCH(1, ISNUMBER(SEARCH(Transcripts[[#This Row],[RefSeq mRNA ID]], Table6['#name])), 0), 1)</f>
        <v>#N/A</v>
      </c>
      <c r="X2264" s="43"/>
      <c r="Y2264" s="43"/>
      <c r="Z2264" t="s">
        <v>2999</v>
      </c>
      <c r="AA2264" t="s">
        <v>3000</v>
      </c>
      <c r="AB2264">
        <v>1230</v>
      </c>
      <c r="AC2264" t="s">
        <v>2988</v>
      </c>
      <c r="AD2264" t="s">
        <v>27</v>
      </c>
      <c r="AE2264" t="s">
        <v>11432</v>
      </c>
    </row>
    <row r="2265" spans="8:31" hidden="1" x14ac:dyDescent="0.3">
      <c r="H2265" t="s">
        <v>19</v>
      </c>
      <c r="I2265" t="s">
        <v>6057</v>
      </c>
      <c r="L2265">
        <v>640</v>
      </c>
      <c r="M2265" t="s">
        <v>210</v>
      </c>
      <c r="N2265" t="s">
        <v>6058</v>
      </c>
      <c r="P2265" t="s">
        <v>98</v>
      </c>
      <c r="Q2265">
        <v>0</v>
      </c>
      <c r="R2265" t="s">
        <v>96</v>
      </c>
      <c r="S2265" t="s">
        <v>96</v>
      </c>
      <c r="T2265" t="str">
        <f>IF(Transcripts[[#This Row],[List?]]="Y", Transcripts[[#This Row],[RefSeq mRNA ID]]&amp;IF(Transcripts[[#This Row],[Preferred?]]="Y", " (Preferred)", ""), "")</f>
        <v/>
      </c>
      <c r="V2265" s="43" t="s">
        <v>18572</v>
      </c>
      <c r="W2265" s="43" t="e">
        <f t="array" ref="W2265">INDEX(Table6[#Data], MATCH(1, ISNUMBER(SEARCH(Transcripts[[#This Row],[RefSeq mRNA ID]], Table6['#name])), 0), 1)</f>
        <v>#N/A</v>
      </c>
      <c r="X2265" s="43"/>
      <c r="Y2265" s="43"/>
      <c r="Z2265" t="s">
        <v>2989</v>
      </c>
      <c r="AA2265" t="s">
        <v>2990</v>
      </c>
      <c r="AB2265">
        <v>225</v>
      </c>
      <c r="AC2265" t="s">
        <v>2988</v>
      </c>
      <c r="AD2265" t="s">
        <v>27</v>
      </c>
      <c r="AE2265" t="s">
        <v>11433</v>
      </c>
    </row>
    <row r="2266" spans="8:31" hidden="1" x14ac:dyDescent="0.3">
      <c r="H2266" t="s">
        <v>19</v>
      </c>
      <c r="I2266" t="s">
        <v>6059</v>
      </c>
      <c r="L2266">
        <v>571</v>
      </c>
      <c r="M2266" t="s">
        <v>210</v>
      </c>
      <c r="N2266" t="s">
        <v>6060</v>
      </c>
      <c r="P2266" t="s">
        <v>98</v>
      </c>
      <c r="Q2266">
        <v>0</v>
      </c>
      <c r="R2266" t="s">
        <v>96</v>
      </c>
      <c r="S2266" t="s">
        <v>96</v>
      </c>
      <c r="T2266" t="str">
        <f>IF(Transcripts[[#This Row],[List?]]="Y", Transcripts[[#This Row],[RefSeq mRNA ID]]&amp;IF(Transcripts[[#This Row],[Preferred?]]="Y", " (Preferred)", ""), "")</f>
        <v/>
      </c>
      <c r="V2266" s="43" t="s">
        <v>18572</v>
      </c>
      <c r="W2266" s="43" t="e">
        <f t="array" ref="W2266">INDEX(Table6[#Data], MATCH(1, ISNUMBER(SEARCH(Transcripts[[#This Row],[RefSeq mRNA ID]], Table6['#name])), 0), 1)</f>
        <v>#N/A</v>
      </c>
      <c r="X2266" s="43"/>
      <c r="Y2266" s="43"/>
      <c r="Z2266" t="s">
        <v>3003</v>
      </c>
      <c r="AA2266" t="s">
        <v>3004</v>
      </c>
      <c r="AB2266">
        <v>1083</v>
      </c>
      <c r="AC2266" t="s">
        <v>2988</v>
      </c>
      <c r="AD2266" t="s">
        <v>27</v>
      </c>
      <c r="AE2266" t="s">
        <v>11434</v>
      </c>
    </row>
    <row r="2267" spans="8:31" hidden="1" x14ac:dyDescent="0.3">
      <c r="H2267" t="s">
        <v>19</v>
      </c>
      <c r="I2267" t="s">
        <v>6061</v>
      </c>
      <c r="L2267">
        <v>510</v>
      </c>
      <c r="M2267" t="s">
        <v>210</v>
      </c>
      <c r="N2267" t="s">
        <v>6062</v>
      </c>
      <c r="P2267" t="s">
        <v>98</v>
      </c>
      <c r="Q2267">
        <v>0</v>
      </c>
      <c r="R2267" t="s">
        <v>96</v>
      </c>
      <c r="S2267" t="s">
        <v>96</v>
      </c>
      <c r="T2267" t="str">
        <f>IF(Transcripts[[#This Row],[List?]]="Y", Transcripts[[#This Row],[RefSeq mRNA ID]]&amp;IF(Transcripts[[#This Row],[Preferred?]]="Y", " (Preferred)", ""), "")</f>
        <v/>
      </c>
      <c r="V2267" s="43" t="s">
        <v>18572</v>
      </c>
      <c r="W2267" s="43" t="e">
        <f t="array" ref="W2267">INDEX(Table6[#Data], MATCH(1, ISNUMBER(SEARCH(Transcripts[[#This Row],[RefSeq mRNA ID]], Table6['#name])), 0), 1)</f>
        <v>#N/A</v>
      </c>
      <c r="X2267" s="43"/>
      <c r="Y2267" s="43"/>
      <c r="Z2267" t="s">
        <v>3009</v>
      </c>
      <c r="AC2267" t="s">
        <v>2988</v>
      </c>
      <c r="AD2267" t="s">
        <v>27</v>
      </c>
      <c r="AE2267" t="s">
        <v>3009</v>
      </c>
    </row>
    <row r="2268" spans="8:31" hidden="1" x14ac:dyDescent="0.3">
      <c r="H2268" t="s">
        <v>19</v>
      </c>
      <c r="I2268" t="s">
        <v>6063</v>
      </c>
      <c r="L2268">
        <v>386</v>
      </c>
      <c r="M2268" t="s">
        <v>210</v>
      </c>
      <c r="N2268" t="s">
        <v>6064</v>
      </c>
      <c r="P2268" t="s">
        <v>98</v>
      </c>
      <c r="Q2268">
        <v>0</v>
      </c>
      <c r="R2268" t="s">
        <v>96</v>
      </c>
      <c r="S2268" t="s">
        <v>96</v>
      </c>
      <c r="T2268" t="str">
        <f>IF(Transcripts[[#This Row],[List?]]="Y", Transcripts[[#This Row],[RefSeq mRNA ID]]&amp;IF(Transcripts[[#This Row],[Preferred?]]="Y", " (Preferred)", ""), "")</f>
        <v/>
      </c>
      <c r="V2268" s="43" t="s">
        <v>18572</v>
      </c>
      <c r="W2268" s="43" t="e">
        <f t="array" ref="W2268">INDEX(Table6[#Data], MATCH(1, ISNUMBER(SEARCH(Transcripts[[#This Row],[RefSeq mRNA ID]], Table6['#name])), 0), 1)</f>
        <v>#N/A</v>
      </c>
      <c r="X2268" s="43"/>
      <c r="Y2268" s="43"/>
      <c r="Z2268" t="s">
        <v>2995</v>
      </c>
      <c r="AC2268" t="s">
        <v>2988</v>
      </c>
      <c r="AD2268" t="s">
        <v>27</v>
      </c>
      <c r="AE2268" t="s">
        <v>2995</v>
      </c>
    </row>
    <row r="2269" spans="8:31" hidden="1" x14ac:dyDescent="0.3">
      <c r="H2269" t="s">
        <v>19</v>
      </c>
      <c r="I2269" t="s">
        <v>6065</v>
      </c>
      <c r="L2269">
        <v>268</v>
      </c>
      <c r="M2269" t="s">
        <v>210</v>
      </c>
      <c r="N2269" t="s">
        <v>6066</v>
      </c>
      <c r="P2269" t="s">
        <v>98</v>
      </c>
      <c r="Q2269">
        <v>0</v>
      </c>
      <c r="R2269" t="s">
        <v>96</v>
      </c>
      <c r="S2269" t="s">
        <v>96</v>
      </c>
      <c r="T2269" t="str">
        <f>IF(Transcripts[[#This Row],[List?]]="Y", Transcripts[[#This Row],[RefSeq mRNA ID]]&amp;IF(Transcripts[[#This Row],[Preferred?]]="Y", " (Preferred)", ""), "")</f>
        <v/>
      </c>
      <c r="V2269" s="43" t="s">
        <v>18572</v>
      </c>
      <c r="W2269" s="43" t="e">
        <f t="array" ref="W2269">INDEX(Table6[#Data], MATCH(1, ISNUMBER(SEARCH(Transcripts[[#This Row],[RefSeq mRNA ID]], Table6['#name])), 0), 1)</f>
        <v>#N/A</v>
      </c>
      <c r="X2269" s="43"/>
      <c r="Y2269" s="43"/>
      <c r="Z2269" t="s">
        <v>2992</v>
      </c>
      <c r="AA2269" t="s">
        <v>2993</v>
      </c>
      <c r="AB2269">
        <v>114</v>
      </c>
      <c r="AC2269" t="s">
        <v>2988</v>
      </c>
      <c r="AD2269" t="s">
        <v>27</v>
      </c>
      <c r="AE2269" t="s">
        <v>11435</v>
      </c>
    </row>
    <row r="2270" spans="8:31" hidden="1" x14ac:dyDescent="0.3">
      <c r="H2270" t="s">
        <v>20</v>
      </c>
      <c r="I2270" t="s">
        <v>6067</v>
      </c>
      <c r="J2270" t="s">
        <v>6068</v>
      </c>
      <c r="K2270" t="s">
        <v>18856</v>
      </c>
      <c r="L2270">
        <v>4449</v>
      </c>
      <c r="M2270" t="s">
        <v>27</v>
      </c>
      <c r="N2270" t="s">
        <v>28</v>
      </c>
      <c r="P2270" t="s">
        <v>6069</v>
      </c>
      <c r="Q2270">
        <v>570</v>
      </c>
      <c r="R2270" t="s">
        <v>95</v>
      </c>
      <c r="S2270" t="s">
        <v>95</v>
      </c>
      <c r="T2270" t="str">
        <f>IF(Transcripts[[#This Row],[List?]]="Y", Transcripts[[#This Row],[RefSeq mRNA ID]]&amp;IF(Transcripts[[#This Row],[Preferred?]]="Y", " (Preferred)", ""), "")</f>
        <v>NM_002524.4 (Preferred)</v>
      </c>
      <c r="V2270" s="43" t="s">
        <v>18573</v>
      </c>
      <c r="W2270" s="43" t="e">
        <f t="array" ref="W2270">INDEX(Table6[#Data], MATCH(1, ISNUMBER(SEARCH(Transcripts[[#This Row],[RefSeq mRNA ID]], Table6['#name])), 0), 1)</f>
        <v>#N/A</v>
      </c>
      <c r="X2270" s="43"/>
      <c r="Y2270" s="43"/>
      <c r="Z2270" t="s">
        <v>2997</v>
      </c>
      <c r="AC2270" t="s">
        <v>2988</v>
      </c>
      <c r="AD2270" t="s">
        <v>27</v>
      </c>
      <c r="AE2270" t="s">
        <v>2997</v>
      </c>
    </row>
    <row r="2271" spans="8:31" hidden="1" x14ac:dyDescent="0.3">
      <c r="H2271" t="s">
        <v>131</v>
      </c>
      <c r="I2271" t="s">
        <v>6073</v>
      </c>
      <c r="J2271" t="s">
        <v>6074</v>
      </c>
      <c r="K2271" t="s">
        <v>19704</v>
      </c>
      <c r="L2271">
        <v>12892</v>
      </c>
      <c r="M2271" t="s">
        <v>27</v>
      </c>
      <c r="N2271" t="s">
        <v>6075</v>
      </c>
      <c r="O2271" t="s">
        <v>6076</v>
      </c>
      <c r="P2271" t="s">
        <v>6077</v>
      </c>
      <c r="Q2271">
        <v>8091</v>
      </c>
      <c r="R2271" t="s">
        <v>95</v>
      </c>
      <c r="S2271" t="s">
        <v>95</v>
      </c>
      <c r="T2271" t="str">
        <f>IF(Transcripts[[#This Row],[List?]]="Y", Transcripts[[#This Row],[RefSeq mRNA ID]]&amp;IF(Transcripts[[#This Row],[Preferred?]]="Y", " (Preferred)", ""), "")</f>
        <v>NM_022455.4 (Preferred)</v>
      </c>
      <c r="V2271" s="43" t="s">
        <v>18574</v>
      </c>
      <c r="W2271" s="43" t="e">
        <f t="array" ref="W2271">INDEX(Table6[#Data], MATCH(1, ISNUMBER(SEARCH(Transcripts[[#This Row],[RefSeq mRNA ID]], Table6['#name])), 0), 1)</f>
        <v>#N/A</v>
      </c>
      <c r="X2271" s="43"/>
      <c r="Y2271" s="43"/>
      <c r="Z2271" t="s">
        <v>3006</v>
      </c>
      <c r="AA2271" t="s">
        <v>3007</v>
      </c>
      <c r="AB2271">
        <v>249</v>
      </c>
      <c r="AC2271" t="s">
        <v>2988</v>
      </c>
      <c r="AD2271" t="s">
        <v>27</v>
      </c>
      <c r="AE2271" t="s">
        <v>11436</v>
      </c>
    </row>
    <row r="2272" spans="8:31" hidden="1" x14ac:dyDescent="0.3">
      <c r="H2272" t="s">
        <v>131</v>
      </c>
      <c r="I2272" t="s">
        <v>6078</v>
      </c>
      <c r="J2272" t="s">
        <v>6079</v>
      </c>
      <c r="L2272">
        <v>12533</v>
      </c>
      <c r="M2272" t="s">
        <v>27</v>
      </c>
      <c r="N2272" t="s">
        <v>6080</v>
      </c>
      <c r="Q2272">
        <v>7782</v>
      </c>
      <c r="R2272" t="s">
        <v>96</v>
      </c>
      <c r="S2272" t="s">
        <v>96</v>
      </c>
      <c r="T2272" t="str">
        <f>IF(Transcripts[[#This Row],[List?]]="Y", Transcripts[[#This Row],[RefSeq mRNA ID]]&amp;IF(Transcripts[[#This Row],[Preferred?]]="Y", " (Preferred)", ""), "")</f>
        <v/>
      </c>
      <c r="V2272" s="43" t="s">
        <v>18574</v>
      </c>
      <c r="W2272" s="43" t="e">
        <f t="array" ref="W2272">INDEX(Table6[#Data], MATCH(1, ISNUMBER(SEARCH(Transcripts[[#This Row],[RefSeq mRNA ID]], Table6['#name])), 0), 1)</f>
        <v>#N/A</v>
      </c>
      <c r="X2272" s="43"/>
      <c r="Y2272" s="43"/>
      <c r="Z2272" t="s">
        <v>4786</v>
      </c>
      <c r="AA2272" t="s">
        <v>4787</v>
      </c>
      <c r="AB2272">
        <v>8148</v>
      </c>
      <c r="AC2272" t="s">
        <v>4781</v>
      </c>
      <c r="AD2272" t="s">
        <v>27</v>
      </c>
      <c r="AE2272" t="s">
        <v>11437</v>
      </c>
    </row>
    <row r="2273" spans="8:31" hidden="1" x14ac:dyDescent="0.3">
      <c r="H2273" t="s">
        <v>131</v>
      </c>
      <c r="I2273" t="s">
        <v>6081</v>
      </c>
      <c r="J2273" t="s">
        <v>6082</v>
      </c>
      <c r="K2273" t="s">
        <v>19705</v>
      </c>
      <c r="L2273">
        <v>12195</v>
      </c>
      <c r="M2273" t="s">
        <v>27</v>
      </c>
      <c r="N2273" t="s">
        <v>6083</v>
      </c>
      <c r="P2273" t="s">
        <v>6084</v>
      </c>
      <c r="Q2273">
        <v>7284</v>
      </c>
      <c r="R2273" t="s">
        <v>96</v>
      </c>
      <c r="S2273" t="s">
        <v>95</v>
      </c>
      <c r="T2273" t="str">
        <f>IF(Transcripts[[#This Row],[List?]]="Y", Transcripts[[#This Row],[RefSeq mRNA ID]]&amp;IF(Transcripts[[#This Row],[Preferred?]]="Y", " (Preferred)", ""), "")</f>
        <v>NM_172349.2</v>
      </c>
      <c r="V2273" s="43" t="s">
        <v>18574</v>
      </c>
      <c r="W2273" s="43" t="e">
        <f t="array" ref="W2273">INDEX(Table6[#Data], MATCH(1, ISNUMBER(SEARCH(Transcripts[[#This Row],[RefSeq mRNA ID]], Table6['#name])), 0), 1)</f>
        <v>#N/A</v>
      </c>
      <c r="X2273" s="43"/>
      <c r="Y2273" s="43"/>
      <c r="Z2273" t="s">
        <v>4789</v>
      </c>
      <c r="AA2273" t="s">
        <v>4790</v>
      </c>
      <c r="AB2273">
        <v>8148</v>
      </c>
      <c r="AC2273" t="s">
        <v>4781</v>
      </c>
      <c r="AD2273" t="s">
        <v>27</v>
      </c>
      <c r="AE2273" t="s">
        <v>11438</v>
      </c>
    </row>
    <row r="2274" spans="8:31" hidden="1" x14ac:dyDescent="0.3">
      <c r="H2274" t="s">
        <v>131</v>
      </c>
      <c r="I2274" t="s">
        <v>6085</v>
      </c>
      <c r="J2274" t="s">
        <v>6086</v>
      </c>
      <c r="L2274">
        <v>7688</v>
      </c>
      <c r="M2274" t="s">
        <v>27</v>
      </c>
      <c r="N2274" t="s">
        <v>6087</v>
      </c>
      <c r="P2274" t="s">
        <v>6084</v>
      </c>
      <c r="Q2274">
        <v>7284</v>
      </c>
      <c r="R2274" t="s">
        <v>96</v>
      </c>
      <c r="S2274" t="s">
        <v>96</v>
      </c>
      <c r="T2274" t="str">
        <f>IF(Transcripts[[#This Row],[List?]]="Y", Transcripts[[#This Row],[RefSeq mRNA ID]]&amp;IF(Transcripts[[#This Row],[Preferred?]]="Y", " (Preferred)", ""), "")</f>
        <v/>
      </c>
      <c r="V2274" s="43" t="s">
        <v>18574</v>
      </c>
      <c r="W2274" s="43" t="e">
        <f t="array" ref="W2274">INDEX(Table6[#Data], MATCH(1, ISNUMBER(SEARCH(Transcripts[[#This Row],[RefSeq mRNA ID]], Table6['#name])), 0), 1)</f>
        <v>#N/A</v>
      </c>
      <c r="X2274" s="43"/>
      <c r="Y2274" s="43"/>
      <c r="Z2274" t="s">
        <v>4793</v>
      </c>
      <c r="AA2274" t="s">
        <v>4794</v>
      </c>
      <c r="AB2274">
        <v>1749</v>
      </c>
      <c r="AC2274" t="s">
        <v>4781</v>
      </c>
      <c r="AD2274" t="s">
        <v>27</v>
      </c>
      <c r="AE2274" t="s">
        <v>11439</v>
      </c>
    </row>
    <row r="2275" spans="8:31" hidden="1" x14ac:dyDescent="0.3">
      <c r="H2275" t="s">
        <v>131</v>
      </c>
      <c r="I2275" t="s">
        <v>6091</v>
      </c>
      <c r="J2275" t="s">
        <v>6092</v>
      </c>
      <c r="L2275">
        <v>585</v>
      </c>
      <c r="M2275" t="s">
        <v>27</v>
      </c>
      <c r="N2275" t="s">
        <v>6093</v>
      </c>
      <c r="Q2275">
        <v>466</v>
      </c>
      <c r="R2275" t="s">
        <v>96</v>
      </c>
      <c r="S2275" t="s">
        <v>96</v>
      </c>
      <c r="T2275" t="str">
        <f>IF(Transcripts[[#This Row],[List?]]="Y", Transcripts[[#This Row],[RefSeq mRNA ID]]&amp;IF(Transcripts[[#This Row],[Preferred?]]="Y", " (Preferred)", ""), "")</f>
        <v/>
      </c>
      <c r="V2275" s="43" t="s">
        <v>18574</v>
      </c>
      <c r="W2275" s="43" t="e">
        <f t="array" ref="W2275">INDEX(Table6[#Data], MATCH(1, ISNUMBER(SEARCH(Transcripts[[#This Row],[RefSeq mRNA ID]], Table6['#name])), 0), 1)</f>
        <v>#N/A</v>
      </c>
      <c r="X2275" s="43"/>
      <c r="Y2275" s="43"/>
      <c r="Z2275" t="s">
        <v>2051</v>
      </c>
      <c r="AA2275" t="s">
        <v>2052</v>
      </c>
      <c r="AB2275">
        <v>499</v>
      </c>
      <c r="AC2275" t="s">
        <v>2020</v>
      </c>
      <c r="AD2275" t="s">
        <v>27</v>
      </c>
      <c r="AE2275" t="s">
        <v>11440</v>
      </c>
    </row>
    <row r="2276" spans="8:31" hidden="1" x14ac:dyDescent="0.3">
      <c r="H2276" t="s">
        <v>131</v>
      </c>
      <c r="I2276" t="s">
        <v>6103</v>
      </c>
      <c r="J2276" t="s">
        <v>6104</v>
      </c>
      <c r="L2276">
        <v>533</v>
      </c>
      <c r="M2276" t="s">
        <v>27</v>
      </c>
      <c r="N2276" t="s">
        <v>6105</v>
      </c>
      <c r="Q2276">
        <v>373</v>
      </c>
      <c r="R2276" t="s">
        <v>96</v>
      </c>
      <c r="S2276" t="s">
        <v>96</v>
      </c>
      <c r="T2276" t="str">
        <f>IF(Transcripts[[#This Row],[List?]]="Y", Transcripts[[#This Row],[RefSeq mRNA ID]]&amp;IF(Transcripts[[#This Row],[Preferred?]]="Y", " (Preferred)", ""), "")</f>
        <v/>
      </c>
      <c r="V2276" s="43" t="s">
        <v>18574</v>
      </c>
      <c r="W2276" s="43" t="e">
        <f t="array" ref="W2276">INDEX(Table6[#Data], MATCH(1, ISNUMBER(SEARCH(Transcripts[[#This Row],[RefSeq mRNA ID]], Table6['#name])), 0), 1)</f>
        <v>#N/A</v>
      </c>
      <c r="X2276" s="43"/>
      <c r="Y2276" s="43"/>
      <c r="Z2276" t="s">
        <v>2036</v>
      </c>
      <c r="AA2276" t="s">
        <v>2037</v>
      </c>
      <c r="AB2276">
        <v>2862</v>
      </c>
      <c r="AC2276" t="s">
        <v>2020</v>
      </c>
      <c r="AD2276" t="s">
        <v>27</v>
      </c>
      <c r="AE2276" t="s">
        <v>11441</v>
      </c>
    </row>
    <row r="2277" spans="8:31" hidden="1" x14ac:dyDescent="0.3">
      <c r="H2277" t="s">
        <v>131</v>
      </c>
      <c r="I2277" t="s">
        <v>6094</v>
      </c>
      <c r="J2277" t="s">
        <v>6095</v>
      </c>
      <c r="L2277">
        <v>578</v>
      </c>
      <c r="M2277" t="s">
        <v>27</v>
      </c>
      <c r="N2277" t="s">
        <v>6096</v>
      </c>
      <c r="Q2277">
        <v>283</v>
      </c>
      <c r="R2277" t="s">
        <v>96</v>
      </c>
      <c r="S2277" t="s">
        <v>96</v>
      </c>
      <c r="T2277" t="str">
        <f>IF(Transcripts[[#This Row],[List?]]="Y", Transcripts[[#This Row],[RefSeq mRNA ID]]&amp;IF(Transcripts[[#This Row],[Preferred?]]="Y", " (Preferred)", ""), "")</f>
        <v/>
      </c>
      <c r="V2277" s="43" t="s">
        <v>18574</v>
      </c>
      <c r="W2277" s="43" t="e">
        <f t="array" ref="W2277">INDEX(Table6[#Data], MATCH(1, ISNUMBER(SEARCH(Transcripts[[#This Row],[RefSeq mRNA ID]], Table6['#name])), 0), 1)</f>
        <v>#N/A</v>
      </c>
      <c r="X2277" s="43"/>
      <c r="Y2277" s="43"/>
      <c r="Z2277" t="s">
        <v>2063</v>
      </c>
      <c r="AC2277" t="s">
        <v>2020</v>
      </c>
      <c r="AD2277" t="s">
        <v>27</v>
      </c>
      <c r="AE2277" t="s">
        <v>2063</v>
      </c>
    </row>
    <row r="2278" spans="8:31" hidden="1" x14ac:dyDescent="0.3">
      <c r="H2278" t="s">
        <v>131</v>
      </c>
      <c r="I2278" t="s">
        <v>6088</v>
      </c>
      <c r="J2278" t="s">
        <v>6089</v>
      </c>
      <c r="L2278">
        <v>809</v>
      </c>
      <c r="M2278" t="s">
        <v>27</v>
      </c>
      <c r="N2278" t="s">
        <v>6090</v>
      </c>
      <c r="Q2278">
        <v>204</v>
      </c>
      <c r="R2278" t="s">
        <v>96</v>
      </c>
      <c r="S2278" t="s">
        <v>96</v>
      </c>
      <c r="T2278" t="str">
        <f>IF(Transcripts[[#This Row],[List?]]="Y", Transcripts[[#This Row],[RefSeq mRNA ID]]&amp;IF(Transcripts[[#This Row],[Preferred?]]="Y", " (Preferred)", ""), "")</f>
        <v/>
      </c>
      <c r="V2278" s="43" t="s">
        <v>18574</v>
      </c>
      <c r="W2278" s="43" t="e">
        <f t="array" ref="W2278">INDEX(Table6[#Data], MATCH(1, ISNUMBER(SEARCH(Transcripts[[#This Row],[RefSeq mRNA ID]], Table6['#name])), 0), 1)</f>
        <v>#N/A</v>
      </c>
      <c r="X2278" s="43"/>
      <c r="Y2278" s="43"/>
      <c r="Z2278" t="s">
        <v>2028</v>
      </c>
      <c r="AA2278" t="s">
        <v>2029</v>
      </c>
      <c r="AB2278">
        <v>2871</v>
      </c>
      <c r="AC2278" t="s">
        <v>2020</v>
      </c>
      <c r="AD2278" t="s">
        <v>27</v>
      </c>
      <c r="AE2278" t="s">
        <v>11442</v>
      </c>
    </row>
    <row r="2279" spans="8:31" hidden="1" x14ac:dyDescent="0.3">
      <c r="H2279" t="s">
        <v>131</v>
      </c>
      <c r="I2279" t="s">
        <v>6070</v>
      </c>
      <c r="J2279" t="s">
        <v>6071</v>
      </c>
      <c r="L2279">
        <v>442</v>
      </c>
      <c r="M2279" t="s">
        <v>187</v>
      </c>
      <c r="N2279" t="s">
        <v>6072</v>
      </c>
      <c r="P2279" t="s">
        <v>98</v>
      </c>
      <c r="Q2279">
        <v>195</v>
      </c>
      <c r="R2279" t="s">
        <v>96</v>
      </c>
      <c r="S2279" t="s">
        <v>96</v>
      </c>
      <c r="T2279" t="str">
        <f>IF(Transcripts[[#This Row],[List?]]="Y", Transcripts[[#This Row],[RefSeq mRNA ID]]&amp;IF(Transcripts[[#This Row],[Preferred?]]="Y", " (Preferred)", ""), "")</f>
        <v/>
      </c>
      <c r="V2279" s="43" t="s">
        <v>18574</v>
      </c>
      <c r="W2279" s="43" t="e">
        <f t="array" ref="W2279">INDEX(Table6[#Data], MATCH(1, ISNUMBER(SEARCH(Transcripts[[#This Row],[RefSeq mRNA ID]], Table6['#name])), 0), 1)</f>
        <v>#N/A</v>
      </c>
      <c r="X2279" s="43"/>
      <c r="Y2279" s="43"/>
      <c r="Z2279" t="s">
        <v>2042</v>
      </c>
      <c r="AA2279" t="s">
        <v>2043</v>
      </c>
      <c r="AB2279">
        <v>2862</v>
      </c>
      <c r="AC2279" t="s">
        <v>2020</v>
      </c>
      <c r="AD2279" t="s">
        <v>27</v>
      </c>
      <c r="AE2279" t="s">
        <v>11443</v>
      </c>
    </row>
    <row r="2280" spans="8:31" hidden="1" x14ac:dyDescent="0.3">
      <c r="H2280" t="s">
        <v>131</v>
      </c>
      <c r="I2280" t="s">
        <v>6109</v>
      </c>
      <c r="J2280" t="s">
        <v>6110</v>
      </c>
      <c r="L2280">
        <v>513</v>
      </c>
      <c r="M2280" t="s">
        <v>27</v>
      </c>
      <c r="N2280" t="s">
        <v>6111</v>
      </c>
      <c r="Q2280">
        <v>158</v>
      </c>
      <c r="R2280" t="s">
        <v>96</v>
      </c>
      <c r="S2280" t="s">
        <v>96</v>
      </c>
      <c r="T2280" t="str">
        <f>IF(Transcripts[[#This Row],[List?]]="Y", Transcripts[[#This Row],[RefSeq mRNA ID]]&amp;IF(Transcripts[[#This Row],[Preferred?]]="Y", " (Preferred)", ""), "")</f>
        <v/>
      </c>
      <c r="V2280" s="43" t="s">
        <v>18574</v>
      </c>
      <c r="W2280" s="43" t="e">
        <f t="array" ref="W2280">INDEX(Table6[#Data], MATCH(1, ISNUMBER(SEARCH(Transcripts[[#This Row],[RefSeq mRNA ID]], Table6['#name])), 0), 1)</f>
        <v>#N/A</v>
      </c>
      <c r="X2280" s="43"/>
      <c r="Y2280" s="43"/>
      <c r="Z2280" t="s">
        <v>2045</v>
      </c>
      <c r="AA2280" t="s">
        <v>2046</v>
      </c>
      <c r="AB2280">
        <v>2733</v>
      </c>
      <c r="AC2280" t="s">
        <v>2020</v>
      </c>
      <c r="AD2280" t="s">
        <v>27</v>
      </c>
      <c r="AE2280" t="s">
        <v>11444</v>
      </c>
    </row>
    <row r="2281" spans="8:31" hidden="1" x14ac:dyDescent="0.3">
      <c r="H2281" t="s">
        <v>131</v>
      </c>
      <c r="I2281" t="s">
        <v>6097</v>
      </c>
      <c r="J2281" t="s">
        <v>6098</v>
      </c>
      <c r="L2281">
        <v>561</v>
      </c>
      <c r="M2281" t="s">
        <v>27</v>
      </c>
      <c r="N2281" t="s">
        <v>6099</v>
      </c>
      <c r="Q2281">
        <v>102</v>
      </c>
      <c r="R2281" t="s">
        <v>96</v>
      </c>
      <c r="S2281" t="s">
        <v>96</v>
      </c>
      <c r="T2281" t="str">
        <f>IF(Transcripts[[#This Row],[List?]]="Y", Transcripts[[#This Row],[RefSeq mRNA ID]]&amp;IF(Transcripts[[#This Row],[Preferred?]]="Y", " (Preferred)", ""), "")</f>
        <v/>
      </c>
      <c r="V2281" s="43" t="s">
        <v>18574</v>
      </c>
      <c r="W2281" s="43" t="e">
        <f t="array" ref="W2281">INDEX(Table6[#Data], MATCH(1, ISNUMBER(SEARCH(Transcripts[[#This Row],[RefSeq mRNA ID]], Table6['#name])), 0), 1)</f>
        <v>#N/A</v>
      </c>
      <c r="X2281" s="43"/>
      <c r="Y2281" s="43"/>
      <c r="Z2281" t="s">
        <v>2048</v>
      </c>
      <c r="AA2281" t="s">
        <v>2049</v>
      </c>
      <c r="AB2281">
        <v>913</v>
      </c>
      <c r="AC2281" t="s">
        <v>2020</v>
      </c>
      <c r="AD2281" t="s">
        <v>27</v>
      </c>
      <c r="AE2281" t="s">
        <v>11445</v>
      </c>
    </row>
    <row r="2282" spans="8:31" hidden="1" x14ac:dyDescent="0.3">
      <c r="H2282" t="s">
        <v>131</v>
      </c>
      <c r="I2282" t="s">
        <v>6100</v>
      </c>
      <c r="J2282" t="s">
        <v>6101</v>
      </c>
      <c r="L2282">
        <v>561</v>
      </c>
      <c r="M2282" t="s">
        <v>27</v>
      </c>
      <c r="N2282" t="s">
        <v>6102</v>
      </c>
      <c r="Q2282">
        <v>28</v>
      </c>
      <c r="R2282" t="s">
        <v>96</v>
      </c>
      <c r="S2282" t="s">
        <v>96</v>
      </c>
      <c r="T2282" t="str">
        <f>IF(Transcripts[[#This Row],[List?]]="Y", Transcripts[[#This Row],[RefSeq mRNA ID]]&amp;IF(Transcripts[[#This Row],[Preferred?]]="Y", " (Preferred)", ""), "")</f>
        <v/>
      </c>
      <c r="V2282" s="43" t="s">
        <v>18574</v>
      </c>
      <c r="W2282" s="43" t="e">
        <f t="array" ref="W2282">INDEX(Table6[#Data], MATCH(1, ISNUMBER(SEARCH(Transcripts[[#This Row],[RefSeq mRNA ID]], Table6['#name])), 0), 1)</f>
        <v>#N/A</v>
      </c>
      <c r="X2282" s="43"/>
      <c r="Y2282" s="43"/>
      <c r="Z2282" t="s">
        <v>2057</v>
      </c>
      <c r="AA2282" t="s">
        <v>2058</v>
      </c>
      <c r="AB2282">
        <v>100</v>
      </c>
      <c r="AC2282" t="s">
        <v>2020</v>
      </c>
      <c r="AD2282" t="s">
        <v>27</v>
      </c>
      <c r="AE2282" t="s">
        <v>11446</v>
      </c>
    </row>
    <row r="2283" spans="8:31" hidden="1" x14ac:dyDescent="0.3">
      <c r="H2283" t="s">
        <v>131</v>
      </c>
      <c r="I2283" t="s">
        <v>6106</v>
      </c>
      <c r="J2283" t="s">
        <v>6107</v>
      </c>
      <c r="L2283">
        <v>519</v>
      </c>
      <c r="M2283" t="s">
        <v>27</v>
      </c>
      <c r="N2283" t="s">
        <v>6108</v>
      </c>
      <c r="Q2283">
        <v>15</v>
      </c>
      <c r="R2283" t="s">
        <v>96</v>
      </c>
      <c r="S2283" t="s">
        <v>96</v>
      </c>
      <c r="T2283" t="str">
        <f>IF(Transcripts[[#This Row],[List?]]="Y", Transcripts[[#This Row],[RefSeq mRNA ID]]&amp;IF(Transcripts[[#This Row],[Preferred?]]="Y", " (Preferred)", ""), "")</f>
        <v/>
      </c>
      <c r="V2283" s="43" t="s">
        <v>18574</v>
      </c>
      <c r="W2283" s="43" t="e">
        <f t="array" ref="W2283">INDEX(Table6[#Data], MATCH(1, ISNUMBER(SEARCH(Transcripts[[#This Row],[RefSeq mRNA ID]], Table6['#name])), 0), 1)</f>
        <v>#N/A</v>
      </c>
      <c r="X2283" s="43"/>
      <c r="Y2283" s="43"/>
      <c r="Z2283" t="s">
        <v>2032</v>
      </c>
      <c r="AA2283" t="s">
        <v>2033</v>
      </c>
      <c r="AB2283">
        <v>2862</v>
      </c>
      <c r="AC2283" t="s">
        <v>2020</v>
      </c>
      <c r="AD2283" t="s">
        <v>27</v>
      </c>
      <c r="AE2283" t="s">
        <v>11447</v>
      </c>
    </row>
    <row r="2284" spans="8:31" hidden="1" x14ac:dyDescent="0.3">
      <c r="H2284" t="s">
        <v>131</v>
      </c>
      <c r="I2284" t="s">
        <v>6112</v>
      </c>
      <c r="L2284">
        <v>1414</v>
      </c>
      <c r="M2284" t="s">
        <v>210</v>
      </c>
      <c r="N2284" t="s">
        <v>6113</v>
      </c>
      <c r="P2284" t="s">
        <v>98</v>
      </c>
      <c r="Q2284">
        <v>0</v>
      </c>
      <c r="R2284" t="s">
        <v>96</v>
      </c>
      <c r="S2284" t="s">
        <v>96</v>
      </c>
      <c r="T2284" t="str">
        <f>IF(Transcripts[[#This Row],[List?]]="Y", Transcripts[[#This Row],[RefSeq mRNA ID]]&amp;IF(Transcripts[[#This Row],[Preferred?]]="Y", " (Preferred)", ""), "")</f>
        <v/>
      </c>
      <c r="V2284" s="43" t="s">
        <v>18574</v>
      </c>
      <c r="W2284" s="43" t="e">
        <f t="array" ref="W2284">INDEX(Table6[#Data], MATCH(1, ISNUMBER(SEARCH(Transcripts[[#This Row],[RefSeq mRNA ID]], Table6['#name])), 0), 1)</f>
        <v>#N/A</v>
      </c>
      <c r="X2284" s="43"/>
      <c r="Y2284" s="43"/>
      <c r="Z2284" t="s">
        <v>2024</v>
      </c>
      <c r="AA2284" t="s">
        <v>2025</v>
      </c>
      <c r="AB2284">
        <v>2871</v>
      </c>
      <c r="AC2284" t="s">
        <v>2020</v>
      </c>
      <c r="AD2284" t="s">
        <v>27</v>
      </c>
      <c r="AE2284" t="s">
        <v>11448</v>
      </c>
    </row>
    <row r="2285" spans="8:31" hidden="1" x14ac:dyDescent="0.3">
      <c r="H2285" t="s">
        <v>131</v>
      </c>
      <c r="I2285" t="s">
        <v>6114</v>
      </c>
      <c r="L2285">
        <v>574</v>
      </c>
      <c r="M2285" t="s">
        <v>210</v>
      </c>
      <c r="N2285" t="s">
        <v>6115</v>
      </c>
      <c r="P2285" t="s">
        <v>98</v>
      </c>
      <c r="Q2285">
        <v>0</v>
      </c>
      <c r="R2285" t="s">
        <v>96</v>
      </c>
      <c r="S2285" t="s">
        <v>96</v>
      </c>
      <c r="T2285" t="str">
        <f>IF(Transcripts[[#This Row],[List?]]="Y", Transcripts[[#This Row],[RefSeq mRNA ID]]&amp;IF(Transcripts[[#This Row],[Preferred?]]="Y", " (Preferred)", ""), "")</f>
        <v/>
      </c>
      <c r="V2285" s="43" t="s">
        <v>18574</v>
      </c>
      <c r="W2285" s="43" t="e">
        <f t="array" ref="W2285">INDEX(Table6[#Data], MATCH(1, ISNUMBER(SEARCH(Transcripts[[#This Row],[RefSeq mRNA ID]], Table6['#name])), 0), 1)</f>
        <v>#N/A</v>
      </c>
      <c r="X2285" s="43"/>
      <c r="Y2285" s="43"/>
      <c r="Z2285" t="s">
        <v>2039</v>
      </c>
      <c r="AA2285" t="s">
        <v>2040</v>
      </c>
      <c r="AB2285">
        <v>2316</v>
      </c>
      <c r="AC2285" t="s">
        <v>2020</v>
      </c>
      <c r="AD2285" t="s">
        <v>27</v>
      </c>
      <c r="AE2285" t="s">
        <v>11449</v>
      </c>
    </row>
    <row r="2286" spans="8:31" hidden="1" x14ac:dyDescent="0.3">
      <c r="H2286" t="s">
        <v>131</v>
      </c>
      <c r="I2286" t="s">
        <v>6116</v>
      </c>
      <c r="L2286">
        <v>470</v>
      </c>
      <c r="M2286" t="s">
        <v>210</v>
      </c>
      <c r="N2286" t="s">
        <v>6117</v>
      </c>
      <c r="P2286" t="s">
        <v>98</v>
      </c>
      <c r="Q2286">
        <v>0</v>
      </c>
      <c r="R2286" t="s">
        <v>96</v>
      </c>
      <c r="S2286" t="s">
        <v>96</v>
      </c>
      <c r="T2286" t="str">
        <f>IF(Transcripts[[#This Row],[List?]]="Y", Transcripts[[#This Row],[RefSeq mRNA ID]]&amp;IF(Transcripts[[#This Row],[Preferred?]]="Y", " (Preferred)", ""), "")</f>
        <v/>
      </c>
      <c r="V2286" s="43" t="s">
        <v>18574</v>
      </c>
      <c r="W2286" s="43" t="e">
        <f t="array" ref="W2286">INDEX(Table6[#Data], MATCH(1, ISNUMBER(SEARCH(Transcripts[[#This Row],[RefSeq mRNA ID]], Table6['#name])), 0), 1)</f>
        <v>#N/A</v>
      </c>
      <c r="X2286" s="43"/>
      <c r="Y2286" s="43"/>
      <c r="Z2286" t="s">
        <v>2065</v>
      </c>
      <c r="AC2286" t="s">
        <v>2020</v>
      </c>
      <c r="AD2286" t="s">
        <v>27</v>
      </c>
      <c r="AE2286" t="s">
        <v>2065</v>
      </c>
    </row>
    <row r="2287" spans="8:31" hidden="1" x14ac:dyDescent="0.3">
      <c r="H2287" t="s">
        <v>18707</v>
      </c>
      <c r="I2287" t="s">
        <v>9291</v>
      </c>
      <c r="J2287" t="s">
        <v>9292</v>
      </c>
      <c r="K2287" t="s">
        <v>20248</v>
      </c>
      <c r="L2287">
        <v>7827</v>
      </c>
      <c r="M2287" t="s">
        <v>27</v>
      </c>
      <c r="N2287" t="s">
        <v>9293</v>
      </c>
      <c r="P2287" t="s">
        <v>9294</v>
      </c>
      <c r="Q2287">
        <v>4098</v>
      </c>
      <c r="R2287" t="s">
        <v>95</v>
      </c>
      <c r="S2287" t="s">
        <v>95</v>
      </c>
      <c r="T2287" t="str">
        <f>IF(Transcripts[[#This Row],[List?]]="Y", Transcripts[[#This Row],[RefSeq mRNA ID]]&amp;IF(Transcripts[[#This Row],[Preferred?]]="Y", " (Preferred)", ""), "")</f>
        <v>NM_133330.2 (Preferred)</v>
      </c>
      <c r="V2287" s="43" t="s">
        <v>18685</v>
      </c>
      <c r="W2287" s="43" t="e">
        <f t="array" ref="W2287">INDEX(Table6[#Data], MATCH(1, ISNUMBER(SEARCH(Transcripts[[#This Row],[RefSeq mRNA ID]], Table6['#name])), 0), 1)</f>
        <v>#N/A</v>
      </c>
      <c r="X2287" s="43"/>
      <c r="Y2287" s="43"/>
      <c r="Z2287" t="s">
        <v>2067</v>
      </c>
      <c r="AC2287" t="s">
        <v>2020</v>
      </c>
      <c r="AD2287" t="s">
        <v>27</v>
      </c>
      <c r="AE2287" t="s">
        <v>2067</v>
      </c>
    </row>
    <row r="2288" spans="8:31" hidden="1" x14ac:dyDescent="0.3">
      <c r="H2288" t="s">
        <v>18707</v>
      </c>
      <c r="I2288" t="s">
        <v>9295</v>
      </c>
      <c r="J2288" t="s">
        <v>9296</v>
      </c>
      <c r="K2288" t="s">
        <v>20249</v>
      </c>
      <c r="L2288">
        <v>7706</v>
      </c>
      <c r="M2288" t="s">
        <v>27</v>
      </c>
      <c r="N2288" t="s">
        <v>9297</v>
      </c>
      <c r="P2288" t="s">
        <v>9294</v>
      </c>
      <c r="Q2288">
        <v>4098</v>
      </c>
      <c r="R2288" t="s">
        <v>96</v>
      </c>
      <c r="S2288" t="s">
        <v>95</v>
      </c>
      <c r="T2288" t="str">
        <f>IF(Transcripts[[#This Row],[List?]]="Y", Transcripts[[#This Row],[RefSeq mRNA ID]]&amp;IF(Transcripts[[#This Row],[Preferred?]]="Y", " (Preferred)", ""), "")</f>
        <v>NM_133331.2</v>
      </c>
      <c r="V2288" s="43" t="s">
        <v>18685</v>
      </c>
      <c r="W2288" s="43" t="e">
        <f t="array" ref="W2288">INDEX(Table6[#Data], MATCH(1, ISNUMBER(SEARCH(Transcripts[[#This Row],[RefSeq mRNA ID]], Table6['#name])), 0), 1)</f>
        <v>#N/A</v>
      </c>
      <c r="X2288" s="43"/>
      <c r="Y2288" s="43"/>
      <c r="Z2288" t="s">
        <v>2054</v>
      </c>
      <c r="AA2288" t="s">
        <v>2055</v>
      </c>
      <c r="AB2288">
        <v>315</v>
      </c>
      <c r="AC2288" t="s">
        <v>2020</v>
      </c>
      <c r="AD2288" t="s">
        <v>27</v>
      </c>
      <c r="AE2288" t="s">
        <v>11450</v>
      </c>
    </row>
    <row r="2289" spans="8:31" hidden="1" x14ac:dyDescent="0.3">
      <c r="H2289" t="s">
        <v>18707</v>
      </c>
      <c r="I2289" t="s">
        <v>9298</v>
      </c>
      <c r="J2289" t="s">
        <v>9299</v>
      </c>
      <c r="K2289" t="s">
        <v>20251</v>
      </c>
      <c r="L2289">
        <v>7534</v>
      </c>
      <c r="M2289" t="s">
        <v>27</v>
      </c>
      <c r="N2289" t="s">
        <v>9300</v>
      </c>
      <c r="P2289" t="s">
        <v>9294</v>
      </c>
      <c r="Q2289">
        <v>4098</v>
      </c>
      <c r="R2289" t="s">
        <v>96</v>
      </c>
      <c r="S2289" t="s">
        <v>95</v>
      </c>
      <c r="T2289" t="str">
        <f>IF(Transcripts[[#This Row],[List?]]="Y", Transcripts[[#This Row],[RefSeq mRNA ID]]&amp;IF(Transcripts[[#This Row],[Preferred?]]="Y", " (Preferred)", ""), "")</f>
        <v>NM_133335.3</v>
      </c>
      <c r="V2289" s="43" t="s">
        <v>18685</v>
      </c>
      <c r="W2289" s="43" t="e">
        <f t="array" ref="W2289">INDEX(Table6[#Data], MATCH(1, ISNUMBER(SEARCH(Transcripts[[#This Row],[RefSeq mRNA ID]], Table6['#name])), 0), 1)</f>
        <v>#N/A</v>
      </c>
      <c r="X2289" s="43"/>
      <c r="Y2289" s="43"/>
      <c r="Z2289" t="s">
        <v>2060</v>
      </c>
      <c r="AA2289" t="s">
        <v>2061</v>
      </c>
      <c r="AB2289">
        <v>200</v>
      </c>
      <c r="AC2289" t="s">
        <v>2020</v>
      </c>
      <c r="AD2289" t="s">
        <v>27</v>
      </c>
      <c r="AE2289" t="s">
        <v>11451</v>
      </c>
    </row>
    <row r="2290" spans="8:31" hidden="1" x14ac:dyDescent="0.3">
      <c r="H2290" t="s">
        <v>18707</v>
      </c>
      <c r="I2290" t="s">
        <v>9305</v>
      </c>
      <c r="J2290" t="s">
        <v>9306</v>
      </c>
      <c r="K2290" t="s">
        <v>20619</v>
      </c>
      <c r="L2290">
        <v>4251</v>
      </c>
      <c r="M2290" t="s">
        <v>27</v>
      </c>
      <c r="N2290" t="s">
        <v>9307</v>
      </c>
      <c r="P2290" t="s">
        <v>9294</v>
      </c>
      <c r="Q2290">
        <v>4098</v>
      </c>
      <c r="R2290" t="s">
        <v>96</v>
      </c>
      <c r="S2290" t="s">
        <v>95</v>
      </c>
      <c r="T2290" t="str">
        <f>IF(Transcripts[[#This Row],[List?]]="Y", Transcripts[[#This Row],[RefSeq mRNA ID]]&amp;IF(Transcripts[[#This Row],[Preferred?]]="Y", " (Preferred)", ""), "")</f>
        <v>NM_001042424.2</v>
      </c>
      <c r="V2290" s="43" t="s">
        <v>18685</v>
      </c>
      <c r="W2290" s="43" t="e">
        <f t="array" ref="W2290">INDEX(Table6[#Data], MATCH(1, ISNUMBER(SEARCH(Transcripts[[#This Row],[RefSeq mRNA ID]], Table6['#name])), 0), 1)</f>
        <v>#N/A</v>
      </c>
      <c r="X2290" s="43"/>
      <c r="Y2290" s="43"/>
      <c r="Z2290" t="s">
        <v>2069</v>
      </c>
      <c r="AC2290" t="s">
        <v>2020</v>
      </c>
      <c r="AD2290" t="s">
        <v>27</v>
      </c>
      <c r="AE2290" t="s">
        <v>2069</v>
      </c>
    </row>
    <row r="2291" spans="8:31" hidden="1" x14ac:dyDescent="0.3">
      <c r="H2291" t="s">
        <v>18707</v>
      </c>
      <c r="I2291" t="s">
        <v>9288</v>
      </c>
      <c r="J2291" t="s">
        <v>9289</v>
      </c>
      <c r="K2291" t="s">
        <v>20250</v>
      </c>
      <c r="L2291">
        <v>8390</v>
      </c>
      <c r="M2291" t="s">
        <v>27</v>
      </c>
      <c r="N2291" t="s">
        <v>9290</v>
      </c>
      <c r="P2291" t="s">
        <v>9265</v>
      </c>
      <c r="Q2291">
        <v>1944</v>
      </c>
      <c r="R2291" t="s">
        <v>96</v>
      </c>
      <c r="S2291" t="s">
        <v>95</v>
      </c>
      <c r="T2291" t="str">
        <f>IF(Transcripts[[#This Row],[List?]]="Y", Transcripts[[#This Row],[RefSeq mRNA ID]]&amp;IF(Transcripts[[#This Row],[Preferred?]]="Y", " (Preferred)", ""), "")</f>
        <v>NM_133334.2</v>
      </c>
      <c r="V2291" s="43" t="s">
        <v>18685</v>
      </c>
      <c r="W2291" s="43" t="e">
        <f t="array" ref="W2291">INDEX(Table6[#Data], MATCH(1, ISNUMBER(SEARCH(Transcripts[[#This Row],[RefSeq mRNA ID]], Table6['#name])), 0), 1)</f>
        <v>#N/A</v>
      </c>
      <c r="X2291" s="43"/>
      <c r="Y2291" s="43"/>
      <c r="Z2291" t="s">
        <v>2021</v>
      </c>
      <c r="AA2291" t="s">
        <v>2022</v>
      </c>
      <c r="AB2291">
        <v>2871</v>
      </c>
      <c r="AC2291" t="s">
        <v>2020</v>
      </c>
      <c r="AD2291" t="s">
        <v>27</v>
      </c>
      <c r="AE2291" t="s">
        <v>11452</v>
      </c>
    </row>
    <row r="2292" spans="8:31" hidden="1" x14ac:dyDescent="0.3">
      <c r="H2292" t="s">
        <v>18707</v>
      </c>
      <c r="I2292" t="s">
        <v>9301</v>
      </c>
      <c r="J2292" t="s">
        <v>9302</v>
      </c>
      <c r="K2292" t="s">
        <v>20247</v>
      </c>
      <c r="L2292">
        <v>5109</v>
      </c>
      <c r="M2292" t="s">
        <v>27</v>
      </c>
      <c r="N2292" t="s">
        <v>9303</v>
      </c>
      <c r="P2292" t="s">
        <v>9304</v>
      </c>
      <c r="Q2292">
        <v>1890</v>
      </c>
      <c r="R2292" t="s">
        <v>96</v>
      </c>
      <c r="S2292" t="s">
        <v>95</v>
      </c>
      <c r="T2292" t="str">
        <f>IF(Transcripts[[#This Row],[List?]]="Y", Transcripts[[#This Row],[RefSeq mRNA ID]]&amp;IF(Transcripts[[#This Row],[Preferred?]]="Y", " (Preferred)", ""), "")</f>
        <v>NM_007331.1</v>
      </c>
      <c r="V2292" s="43" t="s">
        <v>18685</v>
      </c>
      <c r="W2292" s="43" t="e">
        <f t="array" ref="W2292">INDEX(Table6[#Data], MATCH(1, ISNUMBER(SEARCH(Transcripts[[#This Row],[RefSeq mRNA ID]], Table6['#name])), 0), 1)</f>
        <v>#N/A</v>
      </c>
      <c r="X2292" s="43"/>
      <c r="Y2292" s="43"/>
      <c r="Z2292" t="s">
        <v>4535</v>
      </c>
      <c r="AA2292" t="s">
        <v>4536</v>
      </c>
      <c r="AB2292">
        <v>1227</v>
      </c>
      <c r="AC2292" t="s">
        <v>4534</v>
      </c>
      <c r="AD2292" t="s">
        <v>27</v>
      </c>
      <c r="AE2292" t="s">
        <v>11453</v>
      </c>
    </row>
    <row r="2293" spans="8:31" hidden="1" x14ac:dyDescent="0.3">
      <c r="H2293" t="s">
        <v>6118</v>
      </c>
      <c r="I2293" t="s">
        <v>6136</v>
      </c>
      <c r="J2293" t="s">
        <v>6137</v>
      </c>
      <c r="K2293" t="s">
        <v>19707</v>
      </c>
      <c r="L2293">
        <v>5263</v>
      </c>
      <c r="M2293" t="s">
        <v>27</v>
      </c>
      <c r="N2293" t="s">
        <v>6138</v>
      </c>
      <c r="P2293" t="s">
        <v>6139</v>
      </c>
      <c r="Q2293">
        <v>1686</v>
      </c>
      <c r="R2293" t="s">
        <v>96</v>
      </c>
      <c r="S2293" t="s">
        <v>95</v>
      </c>
      <c r="T2293" t="str">
        <f>IF(Transcripts[[#This Row],[List?]]="Y", Transcripts[[#This Row],[RefSeq mRNA ID]]&amp;IF(Transcripts[[#This Row],[Preferred?]]="Y", " (Preferred)", ""), "")</f>
        <v>NM_012229.4</v>
      </c>
      <c r="V2293" s="43" t="s">
        <v>18575</v>
      </c>
      <c r="W2293" s="43" t="e">
        <f t="array" ref="W2293">INDEX(Table6[#Data], MATCH(1, ISNUMBER(SEARCH(Transcripts[[#This Row],[RefSeq mRNA ID]], Table6['#name])), 0), 1)</f>
        <v>#N/A</v>
      </c>
      <c r="X2293" s="43"/>
      <c r="Y2293" s="43"/>
      <c r="Z2293" t="s">
        <v>8499</v>
      </c>
      <c r="AA2293" t="s">
        <v>8500</v>
      </c>
      <c r="AB2293">
        <v>666</v>
      </c>
      <c r="AC2293" t="s">
        <v>160</v>
      </c>
      <c r="AD2293" t="s">
        <v>27</v>
      </c>
      <c r="AE2293" t="s">
        <v>11454</v>
      </c>
    </row>
    <row r="2294" spans="8:31" hidden="1" x14ac:dyDescent="0.3">
      <c r="H2294" t="s">
        <v>6118</v>
      </c>
      <c r="I2294" t="s">
        <v>6136</v>
      </c>
      <c r="J2294" t="s">
        <v>6137</v>
      </c>
      <c r="K2294" t="s">
        <v>19706</v>
      </c>
      <c r="L2294">
        <v>5263</v>
      </c>
      <c r="M2294" t="s">
        <v>27</v>
      </c>
      <c r="N2294" t="s">
        <v>6138</v>
      </c>
      <c r="P2294" t="s">
        <v>6139</v>
      </c>
      <c r="Q2294">
        <v>1686</v>
      </c>
      <c r="R2294" t="s">
        <v>95</v>
      </c>
      <c r="S2294" t="s">
        <v>95</v>
      </c>
      <c r="T2294" t="str">
        <f>IF(Transcripts[[#This Row],[List?]]="Y", Transcripts[[#This Row],[RefSeq mRNA ID]]&amp;IF(Transcripts[[#This Row],[Preferred?]]="Y", " (Preferred)", ""), "")</f>
        <v>NM_001134373.2 (Preferred)</v>
      </c>
      <c r="V2294" s="43" t="s">
        <v>18575</v>
      </c>
      <c r="W2294" s="43" t="e">
        <f t="array" ref="W2294">INDEX(Table6[#Data], MATCH(1, ISNUMBER(SEARCH(Transcripts[[#This Row],[RefSeq mRNA ID]], Table6['#name])), 0), 1)</f>
        <v>#N/A</v>
      </c>
      <c r="X2294" s="43"/>
      <c r="Y2294" s="43"/>
      <c r="Z2294" t="s">
        <v>8503</v>
      </c>
      <c r="AA2294" t="s">
        <v>8504</v>
      </c>
      <c r="AB2294">
        <v>666</v>
      </c>
      <c r="AC2294" t="s">
        <v>160</v>
      </c>
      <c r="AD2294" t="s">
        <v>27</v>
      </c>
      <c r="AE2294" t="s">
        <v>11455</v>
      </c>
    </row>
    <row r="2295" spans="8:31" hidden="1" x14ac:dyDescent="0.3">
      <c r="H2295" t="s">
        <v>6118</v>
      </c>
      <c r="I2295" t="s">
        <v>6140</v>
      </c>
      <c r="J2295" t="s">
        <v>6141</v>
      </c>
      <c r="L2295">
        <v>3365</v>
      </c>
      <c r="M2295" t="s">
        <v>27</v>
      </c>
      <c r="N2295" t="s">
        <v>6142</v>
      </c>
      <c r="P2295" t="s">
        <v>6139</v>
      </c>
      <c r="Q2295">
        <v>1686</v>
      </c>
      <c r="R2295" t="s">
        <v>96</v>
      </c>
      <c r="S2295" t="s">
        <v>96</v>
      </c>
      <c r="T2295" t="str">
        <f>IF(Transcripts[[#This Row],[List?]]="Y", Transcripts[[#This Row],[RefSeq mRNA ID]]&amp;IF(Transcripts[[#This Row],[Preferred?]]="Y", " (Preferred)", ""), "")</f>
        <v/>
      </c>
      <c r="V2295" s="43" t="s">
        <v>18575</v>
      </c>
      <c r="W2295" s="43" t="e">
        <f t="array" ref="W2295">INDEX(Table6[#Data], MATCH(1, ISNUMBER(SEARCH(Transcripts[[#This Row],[RefSeq mRNA ID]], Table6['#name])), 0), 1)</f>
        <v>#N/A</v>
      </c>
      <c r="X2295" s="43"/>
      <c r="Y2295" s="43"/>
      <c r="Z2295" t="s">
        <v>8493</v>
      </c>
      <c r="AA2295" t="s">
        <v>8494</v>
      </c>
      <c r="AB2295">
        <v>666</v>
      </c>
      <c r="AC2295" t="s">
        <v>160</v>
      </c>
      <c r="AD2295" t="s">
        <v>27</v>
      </c>
      <c r="AE2295" t="s">
        <v>11456</v>
      </c>
    </row>
    <row r="2296" spans="8:31" hidden="1" x14ac:dyDescent="0.3">
      <c r="H2296" t="s">
        <v>6118</v>
      </c>
      <c r="I2296" t="s">
        <v>6143</v>
      </c>
      <c r="J2296" t="s">
        <v>6144</v>
      </c>
      <c r="L2296">
        <v>2009</v>
      </c>
      <c r="M2296" t="s">
        <v>27</v>
      </c>
      <c r="N2296" t="s">
        <v>6145</v>
      </c>
      <c r="Q2296">
        <v>1599</v>
      </c>
      <c r="R2296" t="s">
        <v>96</v>
      </c>
      <c r="S2296" t="s">
        <v>96</v>
      </c>
      <c r="T2296" t="str">
        <f>IF(Transcripts[[#This Row],[List?]]="Y", Transcripts[[#This Row],[RefSeq mRNA ID]]&amp;IF(Transcripts[[#This Row],[Preferred?]]="Y", " (Preferred)", ""), "")</f>
        <v/>
      </c>
      <c r="V2296" s="43" t="s">
        <v>18575</v>
      </c>
      <c r="W2296" s="43" t="e">
        <f t="array" ref="W2296">INDEX(Table6[#Data], MATCH(1, ISNUMBER(SEARCH(Transcripts[[#This Row],[RefSeq mRNA ID]], Table6['#name])), 0), 1)</f>
        <v>#N/A</v>
      </c>
      <c r="X2296" s="43"/>
      <c r="Y2296" s="43"/>
      <c r="Z2296" t="s">
        <v>8515</v>
      </c>
      <c r="AC2296" t="s">
        <v>160</v>
      </c>
      <c r="AD2296" t="s">
        <v>27</v>
      </c>
      <c r="AE2296" t="s">
        <v>8515</v>
      </c>
    </row>
    <row r="2297" spans="8:31" hidden="1" x14ac:dyDescent="0.3">
      <c r="H2297" t="s">
        <v>6118</v>
      </c>
      <c r="I2297" t="s">
        <v>6122</v>
      </c>
      <c r="J2297" t="s">
        <v>6123</v>
      </c>
      <c r="L2297">
        <v>856</v>
      </c>
      <c r="M2297" t="s">
        <v>187</v>
      </c>
      <c r="N2297" t="s">
        <v>6124</v>
      </c>
      <c r="P2297" t="s">
        <v>98</v>
      </c>
      <c r="Q2297">
        <v>795</v>
      </c>
      <c r="R2297" t="s">
        <v>96</v>
      </c>
      <c r="S2297" t="s">
        <v>96</v>
      </c>
      <c r="T2297" t="str">
        <f>IF(Transcripts[[#This Row],[List?]]="Y", Transcripts[[#This Row],[RefSeq mRNA ID]]&amp;IF(Transcripts[[#This Row],[Preferred?]]="Y", " (Preferred)", ""), "")</f>
        <v/>
      </c>
      <c r="V2297" s="43" t="s">
        <v>18575</v>
      </c>
      <c r="W2297" s="43" t="e">
        <f t="array" ref="W2297">INDEX(Table6[#Data], MATCH(1, ISNUMBER(SEARCH(Transcripts[[#This Row],[RefSeq mRNA ID]], Table6['#name])), 0), 1)</f>
        <v>#N/A</v>
      </c>
      <c r="X2297" s="43"/>
      <c r="Y2297" s="43"/>
      <c r="Z2297" t="s">
        <v>8517</v>
      </c>
      <c r="AC2297" t="s">
        <v>160</v>
      </c>
      <c r="AD2297" t="s">
        <v>27</v>
      </c>
      <c r="AE2297" t="s">
        <v>8517</v>
      </c>
    </row>
    <row r="2298" spans="8:31" hidden="1" x14ac:dyDescent="0.3">
      <c r="H2298" t="s">
        <v>6118</v>
      </c>
      <c r="I2298" t="s">
        <v>6146</v>
      </c>
      <c r="J2298" t="s">
        <v>6147</v>
      </c>
      <c r="L2298">
        <v>597</v>
      </c>
      <c r="M2298" t="s">
        <v>27</v>
      </c>
      <c r="N2298" t="s">
        <v>6148</v>
      </c>
      <c r="Q2298">
        <v>525</v>
      </c>
      <c r="R2298" t="s">
        <v>96</v>
      </c>
      <c r="S2298" t="s">
        <v>96</v>
      </c>
      <c r="T2298" t="str">
        <f>IF(Transcripts[[#This Row],[List?]]="Y", Transcripts[[#This Row],[RefSeq mRNA ID]]&amp;IF(Transcripts[[#This Row],[Preferred?]]="Y", " (Preferred)", ""), "")</f>
        <v/>
      </c>
      <c r="V2298" s="43" t="s">
        <v>18575</v>
      </c>
      <c r="W2298" s="43" t="e">
        <f t="array" ref="W2298">INDEX(Table6[#Data], MATCH(1, ISNUMBER(SEARCH(Transcripts[[#This Row],[RefSeq mRNA ID]], Table6['#name])), 0), 1)</f>
        <v>#N/A</v>
      </c>
      <c r="X2298" s="43"/>
      <c r="Y2298" s="43"/>
      <c r="Z2298" t="s">
        <v>8496</v>
      </c>
      <c r="AA2298" t="s">
        <v>8497</v>
      </c>
      <c r="AB2298">
        <v>666</v>
      </c>
      <c r="AC2298" t="s">
        <v>160</v>
      </c>
      <c r="AD2298" t="s">
        <v>27</v>
      </c>
      <c r="AE2298" t="s">
        <v>11457</v>
      </c>
    </row>
    <row r="2299" spans="8:31" hidden="1" x14ac:dyDescent="0.3">
      <c r="H2299" t="s">
        <v>6118</v>
      </c>
      <c r="I2299" t="s">
        <v>6125</v>
      </c>
      <c r="J2299" t="s">
        <v>6126</v>
      </c>
      <c r="L2299">
        <v>642</v>
      </c>
      <c r="M2299" t="s">
        <v>187</v>
      </c>
      <c r="N2299" t="s">
        <v>6127</v>
      </c>
      <c r="P2299" t="s">
        <v>98</v>
      </c>
      <c r="Q2299">
        <v>472</v>
      </c>
      <c r="R2299" t="s">
        <v>96</v>
      </c>
      <c r="S2299" t="s">
        <v>96</v>
      </c>
      <c r="T2299" t="str">
        <f>IF(Transcripts[[#This Row],[List?]]="Y", Transcripts[[#This Row],[RefSeq mRNA ID]]&amp;IF(Transcripts[[#This Row],[Preferred?]]="Y", " (Preferred)", ""), "")</f>
        <v/>
      </c>
      <c r="V2299" s="43" t="s">
        <v>18575</v>
      </c>
      <c r="W2299" s="43" t="e">
        <f t="array" ref="W2299">INDEX(Table6[#Data], MATCH(1, ISNUMBER(SEARCH(Transcripts[[#This Row],[RefSeq mRNA ID]], Table6['#name])), 0), 1)</f>
        <v>#N/A</v>
      </c>
      <c r="X2299" s="43"/>
      <c r="Y2299" s="43"/>
      <c r="Z2299" t="s">
        <v>8519</v>
      </c>
      <c r="AC2299" t="s">
        <v>160</v>
      </c>
      <c r="AD2299" t="s">
        <v>27</v>
      </c>
      <c r="AE2299" t="s">
        <v>8519</v>
      </c>
    </row>
    <row r="2300" spans="8:31" hidden="1" x14ac:dyDescent="0.3">
      <c r="H2300" t="s">
        <v>6118</v>
      </c>
      <c r="I2300" t="s">
        <v>6149</v>
      </c>
      <c r="J2300" t="s">
        <v>6150</v>
      </c>
      <c r="L2300">
        <v>440</v>
      </c>
      <c r="M2300" t="s">
        <v>27</v>
      </c>
      <c r="N2300" t="s">
        <v>6151</v>
      </c>
      <c r="Q2300" s="43">
        <v>440</v>
      </c>
      <c r="R2300" t="s">
        <v>96</v>
      </c>
      <c r="S2300" s="43" t="s">
        <v>96</v>
      </c>
      <c r="T2300" t="str">
        <f>IF(Transcripts[[#This Row],[List?]]="Y", Transcripts[[#This Row],[RefSeq mRNA ID]]&amp;IF(Transcripts[[#This Row],[Preferred?]]="Y", " (Preferred)", ""), "")</f>
        <v/>
      </c>
      <c r="V2300" s="43" t="s">
        <v>18575</v>
      </c>
      <c r="W2300" s="43" t="e">
        <f t="array" ref="W2300">INDEX(Table6[#Data], MATCH(1, ISNUMBER(SEARCH(Transcripts[[#This Row],[RefSeq mRNA ID]], Table6['#name])), 0), 1)</f>
        <v>#N/A</v>
      </c>
      <c r="X2300" s="43"/>
      <c r="Y2300" s="43"/>
      <c r="Z2300" t="s">
        <v>8506</v>
      </c>
      <c r="AA2300" t="s">
        <v>8507</v>
      </c>
      <c r="AB2300">
        <v>630</v>
      </c>
      <c r="AC2300" t="s">
        <v>160</v>
      </c>
      <c r="AD2300" t="s">
        <v>27</v>
      </c>
      <c r="AE2300" t="s">
        <v>11458</v>
      </c>
    </row>
    <row r="2301" spans="8:31" hidden="1" x14ac:dyDescent="0.3">
      <c r="H2301" t="s">
        <v>6118</v>
      </c>
      <c r="I2301" t="s">
        <v>6119</v>
      </c>
      <c r="J2301" t="s">
        <v>6120</v>
      </c>
      <c r="L2301">
        <v>902</v>
      </c>
      <c r="M2301" t="s">
        <v>187</v>
      </c>
      <c r="N2301" t="s">
        <v>6121</v>
      </c>
      <c r="P2301" t="s">
        <v>98</v>
      </c>
      <c r="Q2301" s="43">
        <v>189</v>
      </c>
      <c r="R2301" t="s">
        <v>96</v>
      </c>
      <c r="S2301" s="43" t="s">
        <v>96</v>
      </c>
      <c r="T2301" t="str">
        <f>IF(Transcripts[[#This Row],[List?]]="Y", Transcripts[[#This Row],[RefSeq mRNA ID]]&amp;IF(Transcripts[[#This Row],[Preferred?]]="Y", " (Preferred)", ""), "")</f>
        <v/>
      </c>
      <c r="V2301" s="43" t="s">
        <v>18575</v>
      </c>
      <c r="W2301" s="43" t="e">
        <f t="array" ref="W2301">INDEX(Table6[#Data], MATCH(1, ISNUMBER(SEARCH(Transcripts[[#This Row],[RefSeq mRNA ID]], Table6['#name])), 0), 1)</f>
        <v>#N/A</v>
      </c>
      <c r="X2301" s="43"/>
      <c r="Y2301" s="43"/>
      <c r="Z2301" t="s">
        <v>8521</v>
      </c>
      <c r="AC2301" t="s">
        <v>160</v>
      </c>
      <c r="AD2301" t="s">
        <v>27</v>
      </c>
      <c r="AE2301" t="s">
        <v>8521</v>
      </c>
    </row>
    <row r="2302" spans="8:31" hidden="1" x14ac:dyDescent="0.3">
      <c r="H2302" t="s">
        <v>6118</v>
      </c>
      <c r="I2302" t="s">
        <v>6152</v>
      </c>
      <c r="J2302" t="s">
        <v>6153</v>
      </c>
      <c r="L2302">
        <v>249</v>
      </c>
      <c r="M2302" t="s">
        <v>27</v>
      </c>
      <c r="N2302" t="s">
        <v>6154</v>
      </c>
      <c r="Q2302" s="43">
        <v>135</v>
      </c>
      <c r="R2302" t="s">
        <v>96</v>
      </c>
      <c r="S2302" s="43" t="s">
        <v>96</v>
      </c>
      <c r="T2302" t="str">
        <f>IF(Transcripts[[#This Row],[List?]]="Y", Transcripts[[#This Row],[RefSeq mRNA ID]]&amp;IF(Transcripts[[#This Row],[Preferred?]]="Y", " (Preferred)", ""), "")</f>
        <v/>
      </c>
      <c r="V2302" s="43" t="s">
        <v>18575</v>
      </c>
      <c r="W2302" s="43" t="e">
        <f t="array" ref="W2302">INDEX(Table6[#Data], MATCH(1, ISNUMBER(SEARCH(Transcripts[[#This Row],[RefSeq mRNA ID]], Table6['#name])), 0), 1)</f>
        <v>#N/A</v>
      </c>
      <c r="X2302" s="43"/>
      <c r="Y2302" s="43"/>
      <c r="Z2302" t="s">
        <v>8512</v>
      </c>
      <c r="AA2302" t="s">
        <v>8513</v>
      </c>
      <c r="AB2302">
        <v>390</v>
      </c>
      <c r="AC2302" t="s">
        <v>160</v>
      </c>
      <c r="AD2302" t="s">
        <v>27</v>
      </c>
      <c r="AE2302" t="s">
        <v>11459</v>
      </c>
    </row>
    <row r="2303" spans="8:31" hidden="1" x14ac:dyDescent="0.3">
      <c r="H2303" t="s">
        <v>6118</v>
      </c>
      <c r="I2303" t="s">
        <v>6128</v>
      </c>
      <c r="L2303">
        <v>2625</v>
      </c>
      <c r="M2303" t="s">
        <v>193</v>
      </c>
      <c r="N2303" t="s">
        <v>6129</v>
      </c>
      <c r="P2303" t="s">
        <v>98</v>
      </c>
      <c r="Q2303" s="43">
        <v>0</v>
      </c>
      <c r="R2303" t="s">
        <v>96</v>
      </c>
      <c r="S2303" s="43" t="s">
        <v>96</v>
      </c>
      <c r="T2303" t="str">
        <f>IF(Transcripts[[#This Row],[List?]]="Y", Transcripts[[#This Row],[RefSeq mRNA ID]]&amp;IF(Transcripts[[#This Row],[Preferred?]]="Y", " (Preferred)", ""), "")</f>
        <v/>
      </c>
      <c r="V2303" s="43" t="s">
        <v>18575</v>
      </c>
      <c r="W2303" s="43" t="e">
        <f t="array" ref="W2303">INDEX(Table6[#Data], MATCH(1, ISNUMBER(SEARCH(Transcripts[[#This Row],[RefSeq mRNA ID]], Table6['#name])), 0), 1)</f>
        <v>#N/A</v>
      </c>
      <c r="X2303" s="43"/>
      <c r="Y2303" s="43"/>
      <c r="Z2303" t="s">
        <v>8509</v>
      </c>
      <c r="AA2303" t="s">
        <v>8510</v>
      </c>
      <c r="AB2303">
        <v>401</v>
      </c>
      <c r="AC2303" t="s">
        <v>160</v>
      </c>
      <c r="AD2303" t="s">
        <v>27</v>
      </c>
      <c r="AE2303" t="s">
        <v>11460</v>
      </c>
    </row>
    <row r="2304" spans="8:31" hidden="1" x14ac:dyDescent="0.3">
      <c r="H2304" t="s">
        <v>6118</v>
      </c>
      <c r="I2304" t="s">
        <v>6130</v>
      </c>
      <c r="L2304">
        <v>669</v>
      </c>
      <c r="M2304" t="s">
        <v>193</v>
      </c>
      <c r="N2304" t="s">
        <v>6131</v>
      </c>
      <c r="P2304" t="s">
        <v>98</v>
      </c>
      <c r="Q2304" s="43">
        <v>0</v>
      </c>
      <c r="R2304" t="s">
        <v>96</v>
      </c>
      <c r="S2304" s="43" t="s">
        <v>96</v>
      </c>
      <c r="T2304" t="str">
        <f>IF(Transcripts[[#This Row],[List?]]="Y", Transcripts[[#This Row],[RefSeq mRNA ID]]&amp;IF(Transcripts[[#This Row],[Preferred?]]="Y", " (Preferred)", ""), "")</f>
        <v/>
      </c>
      <c r="V2304" s="43" t="s">
        <v>18575</v>
      </c>
      <c r="W2304" s="43" t="e">
        <f t="array" ref="W2304">INDEX(Table6[#Data], MATCH(1, ISNUMBER(SEARCH(Transcripts[[#This Row],[RefSeq mRNA ID]], Table6['#name])), 0), 1)</f>
        <v>#N/A</v>
      </c>
      <c r="X2304" s="43"/>
      <c r="Y2304" s="43"/>
      <c r="Z2304" t="s">
        <v>7834</v>
      </c>
      <c r="AA2304" t="s">
        <v>7835</v>
      </c>
      <c r="AB2304">
        <v>7044</v>
      </c>
      <c r="AC2304" t="s">
        <v>7833</v>
      </c>
      <c r="AD2304" t="s">
        <v>27</v>
      </c>
      <c r="AE2304" t="s">
        <v>11461</v>
      </c>
    </row>
    <row r="2305" spans="8:31" hidden="1" x14ac:dyDescent="0.3">
      <c r="H2305" t="s">
        <v>6118</v>
      </c>
      <c r="I2305" t="s">
        <v>6132</v>
      </c>
      <c r="L2305">
        <v>427</v>
      </c>
      <c r="M2305" t="s">
        <v>193</v>
      </c>
      <c r="N2305" t="s">
        <v>6133</v>
      </c>
      <c r="P2305" t="s">
        <v>98</v>
      </c>
      <c r="Q2305" s="43">
        <v>0</v>
      </c>
      <c r="R2305" t="s">
        <v>96</v>
      </c>
      <c r="S2305" s="43" t="s">
        <v>96</v>
      </c>
      <c r="T2305" t="str">
        <f>IF(Transcripts[[#This Row],[List?]]="Y", Transcripts[[#This Row],[RefSeq mRNA ID]]&amp;IF(Transcripts[[#This Row],[Preferred?]]="Y", " (Preferred)", ""), "")</f>
        <v/>
      </c>
      <c r="V2305" s="43" t="s">
        <v>18575</v>
      </c>
      <c r="W2305" s="43" t="e">
        <f t="array" ref="W2305">INDEX(Table6[#Data], MATCH(1, ISNUMBER(SEARCH(Transcripts[[#This Row],[RefSeq mRNA ID]], Table6['#name])), 0), 1)</f>
        <v>#N/A</v>
      </c>
      <c r="X2305" s="43"/>
      <c r="Y2305" s="43"/>
      <c r="Z2305" t="s">
        <v>7838</v>
      </c>
      <c r="AA2305" t="s">
        <v>7839</v>
      </c>
      <c r="AB2305">
        <v>7026</v>
      </c>
      <c r="AC2305" t="s">
        <v>7833</v>
      </c>
      <c r="AD2305" t="s">
        <v>27</v>
      </c>
      <c r="AE2305" t="s">
        <v>11462</v>
      </c>
    </row>
    <row r="2306" spans="8:31" hidden="1" x14ac:dyDescent="0.3">
      <c r="H2306" t="s">
        <v>6118</v>
      </c>
      <c r="I2306" t="s">
        <v>6134</v>
      </c>
      <c r="L2306">
        <v>421</v>
      </c>
      <c r="M2306" t="s">
        <v>193</v>
      </c>
      <c r="N2306" t="s">
        <v>6135</v>
      </c>
      <c r="P2306" t="s">
        <v>98</v>
      </c>
      <c r="Q2306" s="43">
        <v>0</v>
      </c>
      <c r="R2306" t="s">
        <v>96</v>
      </c>
      <c r="S2306" s="43" t="s">
        <v>96</v>
      </c>
      <c r="T2306" t="str">
        <f>IF(Transcripts[[#This Row],[List?]]="Y", Transcripts[[#This Row],[RefSeq mRNA ID]]&amp;IF(Transcripts[[#This Row],[Preferred?]]="Y", " (Preferred)", ""), "")</f>
        <v/>
      </c>
      <c r="V2306" s="43" t="s">
        <v>18575</v>
      </c>
      <c r="W2306" s="43" t="e">
        <f t="array" ref="W2306">INDEX(Table6[#Data], MATCH(1, ISNUMBER(SEARCH(Transcripts[[#This Row],[RefSeq mRNA ID]], Table6['#name])), 0), 1)</f>
        <v>#N/A</v>
      </c>
      <c r="X2306" s="43"/>
      <c r="Y2306" s="43"/>
      <c r="Z2306" t="s">
        <v>7841</v>
      </c>
      <c r="AA2306" t="s">
        <v>7842</v>
      </c>
      <c r="AB2306">
        <v>294</v>
      </c>
      <c r="AC2306" t="s">
        <v>7833</v>
      </c>
      <c r="AD2306" t="s">
        <v>27</v>
      </c>
      <c r="AE2306" t="s">
        <v>11463</v>
      </c>
    </row>
    <row r="2307" spans="8:31" hidden="1" x14ac:dyDescent="0.3">
      <c r="H2307" t="s">
        <v>6118</v>
      </c>
      <c r="I2307" t="s">
        <v>6155</v>
      </c>
      <c r="L2307">
        <v>891</v>
      </c>
      <c r="M2307" t="s">
        <v>210</v>
      </c>
      <c r="N2307" t="s">
        <v>6156</v>
      </c>
      <c r="P2307" t="s">
        <v>98</v>
      </c>
      <c r="Q2307">
        <v>0</v>
      </c>
      <c r="R2307" t="s">
        <v>96</v>
      </c>
      <c r="S2307" t="s">
        <v>96</v>
      </c>
      <c r="T2307" t="str">
        <f>IF(Transcripts[[#This Row],[List?]]="Y", Transcripts[[#This Row],[RefSeq mRNA ID]]&amp;IF(Transcripts[[#This Row],[Preferred?]]="Y", " (Preferred)", ""), "")</f>
        <v/>
      </c>
      <c r="V2307" s="43" t="s">
        <v>18575</v>
      </c>
      <c r="W2307" s="43" t="e">
        <f t="array" ref="W2307">INDEX(Table6[#Data], MATCH(1, ISNUMBER(SEARCH(Transcripts[[#This Row],[RefSeq mRNA ID]], Table6['#name])), 0), 1)</f>
        <v>#N/A</v>
      </c>
      <c r="X2307" s="43"/>
      <c r="Y2307" s="43"/>
      <c r="Z2307" t="s">
        <v>1056</v>
      </c>
      <c r="AA2307" t="s">
        <v>1057</v>
      </c>
      <c r="AB2307">
        <v>2721</v>
      </c>
      <c r="AC2307" t="s">
        <v>141</v>
      </c>
      <c r="AD2307" t="s">
        <v>27</v>
      </c>
      <c r="AE2307" t="s">
        <v>11464</v>
      </c>
    </row>
    <row r="2308" spans="8:31" hidden="1" x14ac:dyDescent="0.3">
      <c r="H2308" t="s">
        <v>6118</v>
      </c>
      <c r="I2308" t="s">
        <v>6157</v>
      </c>
      <c r="L2308">
        <v>495</v>
      </c>
      <c r="M2308" t="s">
        <v>210</v>
      </c>
      <c r="N2308" t="s">
        <v>6158</v>
      </c>
      <c r="P2308" t="s">
        <v>98</v>
      </c>
      <c r="Q2308">
        <v>0</v>
      </c>
      <c r="R2308" t="s">
        <v>96</v>
      </c>
      <c r="S2308" t="s">
        <v>96</v>
      </c>
      <c r="T2308" t="str">
        <f>IF(Transcripts[[#This Row],[List?]]="Y", Transcripts[[#This Row],[RefSeq mRNA ID]]&amp;IF(Transcripts[[#This Row],[Preferred?]]="Y", " (Preferred)", ""), "")</f>
        <v/>
      </c>
      <c r="V2308" s="43" t="s">
        <v>18575</v>
      </c>
      <c r="W2308" s="43" t="e">
        <f t="array" ref="W2308">INDEX(Table6[#Data], MATCH(1, ISNUMBER(SEARCH(Transcripts[[#This Row],[RefSeq mRNA ID]], Table6['#name])), 0), 1)</f>
        <v>#N/A</v>
      </c>
      <c r="X2308" s="43"/>
      <c r="Y2308" s="43"/>
      <c r="Z2308" t="s">
        <v>6298</v>
      </c>
      <c r="AA2308" t="s">
        <v>6299</v>
      </c>
      <c r="AB2308">
        <v>1134</v>
      </c>
      <c r="AC2308" t="s">
        <v>6290</v>
      </c>
      <c r="AD2308" t="s">
        <v>27</v>
      </c>
      <c r="AE2308" t="s">
        <v>11465</v>
      </c>
    </row>
    <row r="2309" spans="8:31" hidden="1" x14ac:dyDescent="0.3">
      <c r="H2309" t="s">
        <v>6159</v>
      </c>
      <c r="I2309" t="s">
        <v>6180</v>
      </c>
      <c r="J2309" t="s">
        <v>6181</v>
      </c>
      <c r="K2309" t="s">
        <v>19710</v>
      </c>
      <c r="L2309">
        <v>2432</v>
      </c>
      <c r="M2309" t="s">
        <v>27</v>
      </c>
      <c r="N2309" t="s">
        <v>6182</v>
      </c>
      <c r="O2309" t="s">
        <v>6183</v>
      </c>
      <c r="P2309" t="s">
        <v>6184</v>
      </c>
      <c r="Q2309">
        <v>2391</v>
      </c>
      <c r="R2309" t="s">
        <v>95</v>
      </c>
      <c r="S2309" t="s">
        <v>95</v>
      </c>
      <c r="T2309" t="str">
        <f>IF(Transcripts[[#This Row],[List?]]="Y", Transcripts[[#This Row],[RefSeq mRNA ID]]&amp;IF(Transcripts[[#This Row],[Preferred?]]="Y", " (Preferred)", ""), "")</f>
        <v>NM_002529.3 (Preferred)</v>
      </c>
      <c r="V2309" s="43" t="s">
        <v>18576</v>
      </c>
      <c r="W2309" s="43" t="e">
        <f t="array" ref="W2309">INDEX(Table6[#Data], MATCH(1, ISNUMBER(SEARCH(Transcripts[[#This Row],[RefSeq mRNA ID]], Table6['#name])), 0), 1)</f>
        <v>#N/A</v>
      </c>
      <c r="X2309" s="43"/>
      <c r="Y2309" s="43"/>
      <c r="Z2309" t="s">
        <v>6291</v>
      </c>
      <c r="AA2309" t="s">
        <v>6292</v>
      </c>
      <c r="AB2309">
        <v>1134</v>
      </c>
      <c r="AC2309" t="s">
        <v>6290</v>
      </c>
      <c r="AD2309" t="s">
        <v>27</v>
      </c>
      <c r="AE2309" t="s">
        <v>11466</v>
      </c>
    </row>
    <row r="2310" spans="8:31" hidden="1" x14ac:dyDescent="0.3">
      <c r="H2310" t="s">
        <v>6159</v>
      </c>
      <c r="I2310" t="s">
        <v>6177</v>
      </c>
      <c r="J2310" t="s">
        <v>6178</v>
      </c>
      <c r="L2310">
        <v>2492</v>
      </c>
      <c r="M2310" t="s">
        <v>27</v>
      </c>
      <c r="N2310" t="s">
        <v>6179</v>
      </c>
      <c r="Q2310">
        <v>2382</v>
      </c>
      <c r="R2310" t="s">
        <v>96</v>
      </c>
      <c r="S2310" t="s">
        <v>96</v>
      </c>
      <c r="T2310" t="str">
        <f>IF(Transcripts[[#This Row],[List?]]="Y", Transcripts[[#This Row],[RefSeq mRNA ID]]&amp;IF(Transcripts[[#This Row],[Preferred?]]="Y", " (Preferred)", ""), "")</f>
        <v/>
      </c>
      <c r="V2310" s="43" t="s">
        <v>18576</v>
      </c>
      <c r="W2310" s="43" t="e">
        <f t="array" ref="W2310">INDEX(Table6[#Data], MATCH(1, ISNUMBER(SEARCH(Transcripts[[#This Row],[RefSeq mRNA ID]], Table6['#name])), 0), 1)</f>
        <v>#N/A</v>
      </c>
      <c r="X2310" s="43"/>
      <c r="Y2310" s="43"/>
      <c r="Z2310" t="s">
        <v>6295</v>
      </c>
      <c r="AA2310" t="s">
        <v>6296</v>
      </c>
      <c r="AB2310">
        <v>1134</v>
      </c>
      <c r="AC2310" t="s">
        <v>6290</v>
      </c>
      <c r="AD2310" t="s">
        <v>27</v>
      </c>
      <c r="AE2310" t="s">
        <v>11467</v>
      </c>
    </row>
    <row r="2311" spans="8:31" hidden="1" x14ac:dyDescent="0.3">
      <c r="H2311" t="s">
        <v>6159</v>
      </c>
      <c r="I2311" t="s">
        <v>6167</v>
      </c>
      <c r="J2311" t="s">
        <v>6168</v>
      </c>
      <c r="K2311" t="s">
        <v>19709</v>
      </c>
      <c r="L2311">
        <v>2701</v>
      </c>
      <c r="M2311" t="s">
        <v>27</v>
      </c>
      <c r="N2311" t="s">
        <v>6169</v>
      </c>
      <c r="O2311" t="s">
        <v>6170</v>
      </c>
      <c r="P2311" t="s">
        <v>6171</v>
      </c>
      <c r="Q2311">
        <v>2373</v>
      </c>
      <c r="R2311" t="s">
        <v>96</v>
      </c>
      <c r="S2311" t="s">
        <v>95</v>
      </c>
      <c r="T2311" t="str">
        <f>IF(Transcripts[[#This Row],[List?]]="Y", Transcripts[[#This Row],[RefSeq mRNA ID]]&amp;IF(Transcripts[[#This Row],[Preferred?]]="Y", " (Preferred)", ""), "")</f>
        <v>NM_001012331.1</v>
      </c>
      <c r="V2311" s="43" t="s">
        <v>18576</v>
      </c>
      <c r="W2311" s="43" t="e">
        <f t="array" ref="W2311">INDEX(Table6[#Data], MATCH(1, ISNUMBER(SEARCH(Transcripts[[#This Row],[RefSeq mRNA ID]], Table6['#name])), 0), 1)</f>
        <v>#N/A</v>
      </c>
      <c r="X2311" s="43"/>
      <c r="Y2311" s="43"/>
      <c r="Z2311" t="s">
        <v>3983</v>
      </c>
      <c r="AA2311" t="s">
        <v>3984</v>
      </c>
      <c r="AB2311">
        <v>4395</v>
      </c>
      <c r="AC2311" t="s">
        <v>3972</v>
      </c>
      <c r="AD2311" t="s">
        <v>27</v>
      </c>
      <c r="AE2311" t="s">
        <v>11468</v>
      </c>
    </row>
    <row r="2312" spans="8:31" hidden="1" x14ac:dyDescent="0.3">
      <c r="H2312" t="s">
        <v>6159</v>
      </c>
      <c r="I2312" t="s">
        <v>6172</v>
      </c>
      <c r="J2312" t="s">
        <v>6173</v>
      </c>
      <c r="K2312" t="s">
        <v>19708</v>
      </c>
      <c r="L2312">
        <v>2609</v>
      </c>
      <c r="M2312" t="s">
        <v>27</v>
      </c>
      <c r="N2312" t="s">
        <v>6174</v>
      </c>
      <c r="O2312" t="s">
        <v>6175</v>
      </c>
      <c r="P2312" t="s">
        <v>6176</v>
      </c>
      <c r="Q2312">
        <v>2283</v>
      </c>
      <c r="R2312" t="s">
        <v>96</v>
      </c>
      <c r="S2312" t="s">
        <v>95</v>
      </c>
      <c r="T2312" t="str">
        <f>IF(Transcripts[[#This Row],[List?]]="Y", Transcripts[[#This Row],[RefSeq mRNA ID]]&amp;IF(Transcripts[[#This Row],[Preferred?]]="Y", " (Preferred)", ""), "")</f>
        <v>NM_001007792.1</v>
      </c>
      <c r="V2312" s="43" t="s">
        <v>18576</v>
      </c>
      <c r="W2312" s="43" t="e">
        <f t="array" ref="W2312">INDEX(Table6[#Data], MATCH(1, ISNUMBER(SEARCH(Transcripts[[#This Row],[RefSeq mRNA ID]], Table6['#name])), 0), 1)</f>
        <v>#N/A</v>
      </c>
      <c r="X2312" s="43"/>
      <c r="Y2312" s="43"/>
      <c r="Z2312" t="s">
        <v>3994</v>
      </c>
      <c r="AA2312" t="s">
        <v>3995</v>
      </c>
      <c r="AB2312">
        <v>3846</v>
      </c>
      <c r="AC2312" t="s">
        <v>3972</v>
      </c>
      <c r="AD2312" t="s">
        <v>27</v>
      </c>
      <c r="AE2312" t="s">
        <v>11469</v>
      </c>
    </row>
    <row r="2313" spans="8:31" hidden="1" x14ac:dyDescent="0.3">
      <c r="H2313" t="s">
        <v>6159</v>
      </c>
      <c r="I2313" t="s">
        <v>6160</v>
      </c>
      <c r="J2313" t="s">
        <v>6161</v>
      </c>
      <c r="L2313">
        <v>2508</v>
      </c>
      <c r="M2313" t="s">
        <v>187</v>
      </c>
      <c r="N2313" t="s">
        <v>6162</v>
      </c>
      <c r="Q2313">
        <v>1167</v>
      </c>
      <c r="R2313" t="s">
        <v>96</v>
      </c>
      <c r="S2313" t="s">
        <v>96</v>
      </c>
      <c r="T2313" t="str">
        <f>IF(Transcripts[[#This Row],[List?]]="Y", Transcripts[[#This Row],[RefSeq mRNA ID]]&amp;IF(Transcripts[[#This Row],[Preferred?]]="Y", " (Preferred)", ""), "")</f>
        <v/>
      </c>
      <c r="V2313" s="43" t="s">
        <v>18576</v>
      </c>
      <c r="W2313" s="43" t="e">
        <f t="array" ref="W2313">INDEX(Table6[#Data], MATCH(1, ISNUMBER(SEARCH(Transcripts[[#This Row],[RefSeq mRNA ID]], Table6['#name])), 0), 1)</f>
        <v>#N/A</v>
      </c>
      <c r="X2313" s="43"/>
      <c r="Y2313" s="43"/>
      <c r="Z2313" t="s">
        <v>3987</v>
      </c>
      <c r="AA2313" t="s">
        <v>3988</v>
      </c>
      <c r="AB2313">
        <v>4395</v>
      </c>
      <c r="AC2313" t="s">
        <v>3972</v>
      </c>
      <c r="AD2313" t="s">
        <v>27</v>
      </c>
      <c r="AE2313" t="s">
        <v>11470</v>
      </c>
    </row>
    <row r="2314" spans="8:31" hidden="1" x14ac:dyDescent="0.3">
      <c r="H2314" t="s">
        <v>6159</v>
      </c>
      <c r="I2314" t="s">
        <v>6163</v>
      </c>
      <c r="L2314">
        <v>642</v>
      </c>
      <c r="M2314" t="s">
        <v>193</v>
      </c>
      <c r="N2314" t="s">
        <v>6164</v>
      </c>
      <c r="Q2314">
        <v>0</v>
      </c>
      <c r="R2314" t="s">
        <v>96</v>
      </c>
      <c r="S2314" t="s">
        <v>96</v>
      </c>
      <c r="T2314" t="str">
        <f>IF(Transcripts[[#This Row],[List?]]="Y", Transcripts[[#This Row],[RefSeq mRNA ID]]&amp;IF(Transcripts[[#This Row],[Preferred?]]="Y", " (Preferred)", ""), "")</f>
        <v/>
      </c>
      <c r="V2314" s="43" t="s">
        <v>18576</v>
      </c>
      <c r="W2314" s="43" t="e">
        <f t="array" ref="W2314">INDEX(Table6[#Data], MATCH(1, ISNUMBER(SEARCH(Transcripts[[#This Row],[RefSeq mRNA ID]], Table6['#name])), 0), 1)</f>
        <v>#N/A</v>
      </c>
      <c r="X2314" s="43"/>
      <c r="Y2314" s="43"/>
      <c r="Z2314" t="s">
        <v>3981</v>
      </c>
      <c r="AC2314" t="s">
        <v>3972</v>
      </c>
      <c r="AD2314" t="s">
        <v>27</v>
      </c>
      <c r="AE2314" t="s">
        <v>3981</v>
      </c>
    </row>
    <row r="2315" spans="8:31" hidden="1" x14ac:dyDescent="0.3">
      <c r="H2315" t="s">
        <v>6159</v>
      </c>
      <c r="I2315" t="s">
        <v>6165</v>
      </c>
      <c r="L2315">
        <v>570</v>
      </c>
      <c r="M2315" t="s">
        <v>193</v>
      </c>
      <c r="N2315" t="s">
        <v>6166</v>
      </c>
      <c r="Q2315">
        <v>0</v>
      </c>
      <c r="R2315" t="s">
        <v>96</v>
      </c>
      <c r="S2315" t="s">
        <v>96</v>
      </c>
      <c r="T2315" t="str">
        <f>IF(Transcripts[[#This Row],[List?]]="Y", Transcripts[[#This Row],[RefSeq mRNA ID]]&amp;IF(Transcripts[[#This Row],[Preferred?]]="Y", " (Preferred)", ""), "")</f>
        <v/>
      </c>
      <c r="V2315" s="43" t="s">
        <v>18576</v>
      </c>
      <c r="W2315" s="43" t="e">
        <f t="array" ref="W2315">INDEX(Table6[#Data], MATCH(1, ISNUMBER(SEARCH(Transcripts[[#This Row],[RefSeq mRNA ID]], Table6['#name])), 0), 1)</f>
        <v>#N/A</v>
      </c>
      <c r="X2315" s="43"/>
      <c r="Y2315" s="43"/>
      <c r="Z2315" t="s">
        <v>3977</v>
      </c>
      <c r="AC2315" t="s">
        <v>3972</v>
      </c>
      <c r="AD2315" t="s">
        <v>27</v>
      </c>
      <c r="AE2315" t="s">
        <v>3977</v>
      </c>
    </row>
    <row r="2316" spans="8:31" hidden="1" x14ac:dyDescent="0.3">
      <c r="H2316" t="s">
        <v>6159</v>
      </c>
      <c r="I2316" t="s">
        <v>6185</v>
      </c>
      <c r="L2316">
        <v>3052</v>
      </c>
      <c r="M2316" t="s">
        <v>210</v>
      </c>
      <c r="N2316" t="s">
        <v>6186</v>
      </c>
      <c r="Q2316">
        <v>0</v>
      </c>
      <c r="R2316" t="s">
        <v>96</v>
      </c>
      <c r="S2316" t="s">
        <v>96</v>
      </c>
      <c r="T2316" t="str">
        <f>IF(Transcripts[[#This Row],[List?]]="Y", Transcripts[[#This Row],[RefSeq mRNA ID]]&amp;IF(Transcripts[[#This Row],[Preferred?]]="Y", " (Preferred)", ""), "")</f>
        <v/>
      </c>
      <c r="V2316" s="43" t="s">
        <v>18576</v>
      </c>
      <c r="W2316" s="43" t="e">
        <f t="array" ref="W2316">INDEX(Table6[#Data], MATCH(1, ISNUMBER(SEARCH(Transcripts[[#This Row],[RefSeq mRNA ID]], Table6['#name])), 0), 1)</f>
        <v>#N/A</v>
      </c>
      <c r="X2316" s="43"/>
      <c r="Y2316" s="43"/>
      <c r="Z2316" t="s">
        <v>3979</v>
      </c>
      <c r="AC2316" t="s">
        <v>3972</v>
      </c>
      <c r="AD2316" t="s">
        <v>27</v>
      </c>
      <c r="AE2316" t="s">
        <v>3979</v>
      </c>
    </row>
    <row r="2317" spans="8:31" hidden="1" x14ac:dyDescent="0.3">
      <c r="H2317" t="s">
        <v>6159</v>
      </c>
      <c r="I2317" t="s">
        <v>6187</v>
      </c>
      <c r="L2317">
        <v>844</v>
      </c>
      <c r="M2317" t="s">
        <v>210</v>
      </c>
      <c r="N2317" t="s">
        <v>6188</v>
      </c>
      <c r="Q2317">
        <v>0</v>
      </c>
      <c r="R2317" t="s">
        <v>96</v>
      </c>
      <c r="S2317" t="s">
        <v>96</v>
      </c>
      <c r="T2317" t="str">
        <f>IF(Transcripts[[#This Row],[List?]]="Y", Transcripts[[#This Row],[RefSeq mRNA ID]]&amp;IF(Transcripts[[#This Row],[Preferred?]]="Y", " (Preferred)", ""), "")</f>
        <v/>
      </c>
      <c r="V2317" s="43" t="s">
        <v>18576</v>
      </c>
      <c r="W2317" s="43" t="e">
        <f t="array" ref="W2317">INDEX(Table6[#Data], MATCH(1, ISNUMBER(SEARCH(Transcripts[[#This Row],[RefSeq mRNA ID]], Table6['#name])), 0), 1)</f>
        <v>#N/A</v>
      </c>
      <c r="X2317" s="43"/>
      <c r="Y2317" s="43"/>
      <c r="Z2317" t="s">
        <v>3975</v>
      </c>
      <c r="AC2317" t="s">
        <v>3972</v>
      </c>
      <c r="AD2317" t="s">
        <v>27</v>
      </c>
      <c r="AE2317" t="s">
        <v>3975</v>
      </c>
    </row>
    <row r="2318" spans="8:31" hidden="1" x14ac:dyDescent="0.3">
      <c r="H2318" t="s">
        <v>6159</v>
      </c>
      <c r="I2318" t="s">
        <v>6189</v>
      </c>
      <c r="L2318">
        <v>645</v>
      </c>
      <c r="M2318" t="s">
        <v>210</v>
      </c>
      <c r="N2318" t="s">
        <v>6190</v>
      </c>
      <c r="Q2318">
        <v>0</v>
      </c>
      <c r="R2318" t="s">
        <v>96</v>
      </c>
      <c r="S2318" t="s">
        <v>96</v>
      </c>
      <c r="T2318" t="str">
        <f>IF(Transcripts[[#This Row],[List?]]="Y", Transcripts[[#This Row],[RefSeq mRNA ID]]&amp;IF(Transcripts[[#This Row],[Preferred?]]="Y", " (Preferred)", ""), "")</f>
        <v/>
      </c>
      <c r="V2318" s="43" t="s">
        <v>18576</v>
      </c>
      <c r="W2318" s="43" t="e">
        <f t="array" ref="W2318">INDEX(Table6[#Data], MATCH(1, ISNUMBER(SEARCH(Transcripts[[#This Row],[RefSeq mRNA ID]], Table6['#name])), 0), 1)</f>
        <v>#N/A</v>
      </c>
      <c r="X2318" s="43"/>
      <c r="Y2318" s="43"/>
      <c r="Z2318" t="s">
        <v>3973</v>
      </c>
      <c r="AC2318" t="s">
        <v>3972</v>
      </c>
      <c r="AD2318" t="s">
        <v>27</v>
      </c>
      <c r="AE2318" t="s">
        <v>3973</v>
      </c>
    </row>
    <row r="2319" spans="8:31" hidden="1" x14ac:dyDescent="0.3">
      <c r="H2319" t="s">
        <v>6191</v>
      </c>
      <c r="I2319" t="s">
        <v>6207</v>
      </c>
      <c r="J2319" t="s">
        <v>6208</v>
      </c>
      <c r="K2319" t="s">
        <v>19716</v>
      </c>
      <c r="L2319">
        <v>5608</v>
      </c>
      <c r="M2319" t="s">
        <v>27</v>
      </c>
      <c r="N2319" t="s">
        <v>6209</v>
      </c>
      <c r="P2319" t="s">
        <v>6210</v>
      </c>
      <c r="Q2319">
        <v>2517</v>
      </c>
      <c r="R2319" t="s">
        <v>95</v>
      </c>
      <c r="S2319" t="s">
        <v>95</v>
      </c>
      <c r="T2319" t="str">
        <f>IF(Transcripts[[#This Row],[List?]]="Y", Transcripts[[#This Row],[RefSeq mRNA ID]]&amp;IF(Transcripts[[#This Row],[Preferred?]]="Y", " (Preferred)", ""), "")</f>
        <v>NM_006180.4 (Preferred)</v>
      </c>
      <c r="V2319" s="43" t="s">
        <v>18577</v>
      </c>
      <c r="W2319" s="43" t="e">
        <f t="array" ref="W2319">INDEX(Table6[#Data], MATCH(1, ISNUMBER(SEARCH(Transcripts[[#This Row],[RefSeq mRNA ID]], Table6['#name])), 0), 1)</f>
        <v>#N/A</v>
      </c>
      <c r="X2319" s="43"/>
      <c r="Y2319" s="43"/>
      <c r="Z2319" t="s">
        <v>4003</v>
      </c>
      <c r="AC2319" t="s">
        <v>3972</v>
      </c>
      <c r="AD2319" t="s">
        <v>27</v>
      </c>
      <c r="AE2319" t="s">
        <v>4003</v>
      </c>
    </row>
    <row r="2320" spans="8:31" hidden="1" x14ac:dyDescent="0.3">
      <c r="H2320" t="s">
        <v>6191</v>
      </c>
      <c r="I2320" t="s">
        <v>6215</v>
      </c>
      <c r="J2320" t="s">
        <v>6216</v>
      </c>
      <c r="L2320">
        <v>4057</v>
      </c>
      <c r="M2320" t="s">
        <v>27</v>
      </c>
      <c r="N2320" t="s">
        <v>6217</v>
      </c>
      <c r="P2320" t="s">
        <v>6210</v>
      </c>
      <c r="Q2320">
        <v>2517</v>
      </c>
      <c r="R2320" t="s">
        <v>96</v>
      </c>
      <c r="S2320" t="s">
        <v>96</v>
      </c>
      <c r="T2320" t="str">
        <f>IF(Transcripts[[#This Row],[List?]]="Y", Transcripts[[#This Row],[RefSeq mRNA ID]]&amp;IF(Transcripts[[#This Row],[Preferred?]]="Y", " (Preferred)", ""), "")</f>
        <v/>
      </c>
      <c r="V2320" s="43" t="s">
        <v>18577</v>
      </c>
      <c r="W2320" s="43" t="e">
        <f t="array" ref="W2320">INDEX(Table6[#Data], MATCH(1, ISNUMBER(SEARCH(Transcripts[[#This Row],[RefSeq mRNA ID]], Table6['#name])), 0), 1)</f>
        <v>#N/A</v>
      </c>
      <c r="X2320" s="43"/>
      <c r="Y2320" s="43"/>
      <c r="Z2320" t="s">
        <v>3997</v>
      </c>
      <c r="AA2320" t="s">
        <v>3998</v>
      </c>
      <c r="AB2320">
        <v>4395</v>
      </c>
      <c r="AC2320" t="s">
        <v>3972</v>
      </c>
      <c r="AD2320" t="s">
        <v>27</v>
      </c>
      <c r="AE2320" t="s">
        <v>11471</v>
      </c>
    </row>
    <row r="2321" spans="8:31" hidden="1" x14ac:dyDescent="0.3">
      <c r="H2321" t="s">
        <v>6191</v>
      </c>
      <c r="I2321" t="s">
        <v>6211</v>
      </c>
      <c r="J2321" t="s">
        <v>6212</v>
      </c>
      <c r="L2321">
        <v>5560</v>
      </c>
      <c r="M2321" t="s">
        <v>27</v>
      </c>
      <c r="N2321" t="s">
        <v>6213</v>
      </c>
      <c r="P2321" t="s">
        <v>6214</v>
      </c>
      <c r="Q2321">
        <v>2469</v>
      </c>
      <c r="R2321" t="s">
        <v>96</v>
      </c>
      <c r="S2321" t="s">
        <v>96</v>
      </c>
      <c r="T2321" t="str">
        <f>IF(Transcripts[[#This Row],[List?]]="Y", Transcripts[[#This Row],[RefSeq mRNA ID]]&amp;IF(Transcripts[[#This Row],[Preferred?]]="Y", " (Preferred)", ""), "")</f>
        <v/>
      </c>
      <c r="V2321" s="43" t="s">
        <v>18577</v>
      </c>
      <c r="W2321" s="43" t="e">
        <f t="array" ref="W2321">INDEX(Table6[#Data], MATCH(1, ISNUMBER(SEARCH(Transcripts[[#This Row],[RefSeq mRNA ID]], Table6['#name])), 0), 1)</f>
        <v>#N/A</v>
      </c>
      <c r="X2321" s="43"/>
      <c r="Y2321" s="43"/>
      <c r="Z2321" t="s">
        <v>3990</v>
      </c>
      <c r="AA2321" t="s">
        <v>3991</v>
      </c>
      <c r="AB2321">
        <v>3846</v>
      </c>
      <c r="AC2321" t="s">
        <v>3972</v>
      </c>
      <c r="AD2321" t="s">
        <v>27</v>
      </c>
      <c r="AE2321" t="s">
        <v>11472</v>
      </c>
    </row>
    <row r="2322" spans="8:31" hidden="1" x14ac:dyDescent="0.3">
      <c r="H2322" t="s">
        <v>6191</v>
      </c>
      <c r="I2322" t="s">
        <v>6218</v>
      </c>
      <c r="J2322" t="s">
        <v>6219</v>
      </c>
      <c r="K2322" t="s">
        <v>19712</v>
      </c>
      <c r="L2322">
        <v>3708</v>
      </c>
      <c r="M2322" t="s">
        <v>27</v>
      </c>
      <c r="N2322" t="s">
        <v>6220</v>
      </c>
      <c r="P2322" t="s">
        <v>6214</v>
      </c>
      <c r="Q2322">
        <v>2469</v>
      </c>
      <c r="R2322" t="s">
        <v>96</v>
      </c>
      <c r="S2322" t="s">
        <v>95</v>
      </c>
      <c r="T2322" t="str">
        <f>IF(Transcripts[[#This Row],[List?]]="Y", Transcripts[[#This Row],[RefSeq mRNA ID]]&amp;IF(Transcripts[[#This Row],[Preferred?]]="Y", " (Preferred)", ""), "")</f>
        <v>NM_001018064.2</v>
      </c>
      <c r="V2322" s="43" t="s">
        <v>18577</v>
      </c>
      <c r="W2322" s="43" t="e">
        <f t="array" ref="W2322">INDEX(Table6[#Data], MATCH(1, ISNUMBER(SEARCH(Transcripts[[#This Row],[RefSeq mRNA ID]], Table6['#name])), 0), 1)</f>
        <v>#N/A</v>
      </c>
      <c r="X2322" s="43"/>
      <c r="Y2322" s="43"/>
      <c r="Z2322" t="s">
        <v>4000</v>
      </c>
      <c r="AA2322" t="s">
        <v>4001</v>
      </c>
      <c r="AB2322">
        <v>3375</v>
      </c>
      <c r="AC2322" t="s">
        <v>3972</v>
      </c>
      <c r="AD2322" t="s">
        <v>27</v>
      </c>
      <c r="AE2322" t="s">
        <v>11473</v>
      </c>
    </row>
    <row r="2323" spans="8:31" hidden="1" x14ac:dyDescent="0.3">
      <c r="H2323" t="s">
        <v>6191</v>
      </c>
      <c r="I2323" t="s">
        <v>6192</v>
      </c>
      <c r="J2323" t="s">
        <v>6193</v>
      </c>
      <c r="K2323" t="s">
        <v>19713</v>
      </c>
      <c r="L2323">
        <v>8226</v>
      </c>
      <c r="M2323" t="s">
        <v>27</v>
      </c>
      <c r="N2323" t="s">
        <v>6194</v>
      </c>
      <c r="P2323" t="s">
        <v>6195</v>
      </c>
      <c r="Q2323">
        <v>1662</v>
      </c>
      <c r="R2323" t="s">
        <v>96</v>
      </c>
      <c r="S2323" t="s">
        <v>95</v>
      </c>
      <c r="T2323" t="str">
        <f>IF(Transcripts[[#This Row],[List?]]="Y", Transcripts[[#This Row],[RefSeq mRNA ID]]&amp;IF(Transcripts[[#This Row],[Preferred?]]="Y", " (Preferred)", ""), "")</f>
        <v>NM_001018065.2</v>
      </c>
      <c r="V2323" s="43" t="s">
        <v>18577</v>
      </c>
      <c r="W2323" s="43" t="e">
        <f t="array" ref="W2323">INDEX(Table6[#Data], MATCH(1, ISNUMBER(SEARCH(Transcripts[[#This Row],[RefSeq mRNA ID]], Table6['#name])), 0), 1)</f>
        <v>#N/A</v>
      </c>
      <c r="X2323" s="43"/>
      <c r="Y2323" s="43"/>
      <c r="Z2323" t="s">
        <v>4110</v>
      </c>
      <c r="AA2323" t="s">
        <v>4111</v>
      </c>
      <c r="AB2323">
        <v>1395</v>
      </c>
      <c r="AC2323" t="s">
        <v>139</v>
      </c>
      <c r="AD2323" t="s">
        <v>27</v>
      </c>
      <c r="AE2323" t="s">
        <v>11474</v>
      </c>
    </row>
    <row r="2324" spans="8:31" hidden="1" x14ac:dyDescent="0.3">
      <c r="H2324" t="s">
        <v>6191</v>
      </c>
      <c r="I2324" t="s">
        <v>6196</v>
      </c>
      <c r="J2324" t="s">
        <v>6197</v>
      </c>
      <c r="K2324" t="s">
        <v>19714</v>
      </c>
      <c r="L2324">
        <v>8178</v>
      </c>
      <c r="M2324" t="s">
        <v>27</v>
      </c>
      <c r="N2324" t="s">
        <v>6198</v>
      </c>
      <c r="P2324" t="s">
        <v>6199</v>
      </c>
      <c r="Q2324">
        <v>1614</v>
      </c>
      <c r="R2324" t="s">
        <v>96</v>
      </c>
      <c r="S2324" t="s">
        <v>95</v>
      </c>
      <c r="T2324" t="str">
        <f>IF(Transcripts[[#This Row],[List?]]="Y", Transcripts[[#This Row],[RefSeq mRNA ID]]&amp;IF(Transcripts[[#This Row],[Preferred?]]="Y", " (Preferred)", ""), "")</f>
        <v>NM_001018066.2</v>
      </c>
      <c r="V2324" s="43" t="s">
        <v>18577</v>
      </c>
      <c r="W2324" s="43" t="e">
        <f t="array" ref="W2324">INDEX(Table6[#Data], MATCH(1, ISNUMBER(SEARCH(Transcripts[[#This Row],[RefSeq mRNA ID]], Table6['#name])), 0), 1)</f>
        <v>#N/A</v>
      </c>
      <c r="X2324" s="43"/>
      <c r="Y2324" s="43"/>
      <c r="Z2324" t="s">
        <v>4117</v>
      </c>
      <c r="AA2324" t="s">
        <v>4118</v>
      </c>
      <c r="AB2324">
        <v>1392</v>
      </c>
      <c r="AC2324" t="s">
        <v>139</v>
      </c>
      <c r="AD2324" t="s">
        <v>27</v>
      </c>
      <c r="AE2324" t="s">
        <v>11475</v>
      </c>
    </row>
    <row r="2325" spans="8:31" hidden="1" x14ac:dyDescent="0.3">
      <c r="H2325" t="s">
        <v>6191</v>
      </c>
      <c r="I2325" t="s">
        <v>6200</v>
      </c>
      <c r="J2325" t="s">
        <v>6201</v>
      </c>
      <c r="K2325" t="s">
        <v>19711</v>
      </c>
      <c r="L2325">
        <v>7111</v>
      </c>
      <c r="M2325" t="s">
        <v>27</v>
      </c>
      <c r="N2325" t="s">
        <v>6202</v>
      </c>
      <c r="P2325" t="s">
        <v>6203</v>
      </c>
      <c r="Q2325">
        <v>1434</v>
      </c>
      <c r="R2325" t="s">
        <v>96</v>
      </c>
      <c r="S2325" t="s">
        <v>95</v>
      </c>
      <c r="T2325" t="str">
        <f>IF(Transcripts[[#This Row],[List?]]="Y", Transcripts[[#This Row],[RefSeq mRNA ID]]&amp;IF(Transcripts[[#This Row],[Preferred?]]="Y", " (Preferred)", ""), "")</f>
        <v>NM_001007097.2</v>
      </c>
      <c r="V2325" s="43" t="s">
        <v>18577</v>
      </c>
      <c r="W2325" s="43" t="e">
        <f t="array" ref="W2325">INDEX(Table6[#Data], MATCH(1, ISNUMBER(SEARCH(Transcripts[[#This Row],[RefSeq mRNA ID]], Table6['#name])), 0), 1)</f>
        <v>#N/A</v>
      </c>
      <c r="X2325" s="43"/>
      <c r="Y2325" s="43"/>
      <c r="Z2325" t="s">
        <v>4120</v>
      </c>
      <c r="AA2325" t="s">
        <v>4121</v>
      </c>
      <c r="AB2325">
        <v>1392</v>
      </c>
      <c r="AC2325" t="s">
        <v>139</v>
      </c>
      <c r="AD2325" t="s">
        <v>27</v>
      </c>
      <c r="AE2325" t="s">
        <v>11476</v>
      </c>
    </row>
    <row r="2326" spans="8:31" hidden="1" x14ac:dyDescent="0.3">
      <c r="H2326" t="s">
        <v>6191</v>
      </c>
      <c r="I2326" t="s">
        <v>6204</v>
      </c>
      <c r="J2326" t="s">
        <v>6205</v>
      </c>
      <c r="L2326">
        <v>6646</v>
      </c>
      <c r="M2326" t="s">
        <v>27</v>
      </c>
      <c r="N2326" t="s">
        <v>6206</v>
      </c>
      <c r="P2326" t="s">
        <v>6203</v>
      </c>
      <c r="Q2326">
        <v>1434</v>
      </c>
      <c r="R2326" t="s">
        <v>96</v>
      </c>
      <c r="S2326" t="s">
        <v>96</v>
      </c>
      <c r="T2326" t="str">
        <f>IF(Transcripts[[#This Row],[List?]]="Y", Transcripts[[#This Row],[RefSeq mRNA ID]]&amp;IF(Transcripts[[#This Row],[Preferred?]]="Y", " (Preferred)", ""), "")</f>
        <v/>
      </c>
      <c r="V2326" s="43" t="s">
        <v>18577</v>
      </c>
      <c r="W2326" s="43" t="e">
        <f t="array" ref="W2326">INDEX(Table6[#Data], MATCH(1, ISNUMBER(SEARCH(Transcripts[[#This Row],[RefSeq mRNA ID]], Table6['#name])), 0), 1)</f>
        <v>#N/A</v>
      </c>
      <c r="X2326" s="43"/>
      <c r="Y2326" s="43"/>
      <c r="Z2326" t="s">
        <v>4131</v>
      </c>
      <c r="AC2326" t="s">
        <v>139</v>
      </c>
      <c r="AD2326" t="s">
        <v>27</v>
      </c>
      <c r="AE2326" t="s">
        <v>4131</v>
      </c>
    </row>
    <row r="2327" spans="8:31" hidden="1" x14ac:dyDescent="0.3">
      <c r="H2327" t="s">
        <v>6191</v>
      </c>
      <c r="I2327" t="s">
        <v>6221</v>
      </c>
      <c r="J2327" t="s">
        <v>6222</v>
      </c>
      <c r="L2327">
        <v>1791</v>
      </c>
      <c r="M2327" t="s">
        <v>27</v>
      </c>
      <c r="N2327" t="s">
        <v>6223</v>
      </c>
      <c r="Q2327">
        <v>966</v>
      </c>
      <c r="R2327" t="s">
        <v>96</v>
      </c>
      <c r="S2327" t="s">
        <v>96</v>
      </c>
      <c r="T2327" t="str">
        <f>IF(Transcripts[[#This Row],[List?]]="Y", Transcripts[[#This Row],[RefSeq mRNA ID]]&amp;IF(Transcripts[[#This Row],[Preferred?]]="Y", " (Preferred)", ""), "")</f>
        <v/>
      </c>
      <c r="V2327" s="43" t="s">
        <v>18577</v>
      </c>
      <c r="W2327" s="43" t="e">
        <f t="array" ref="W2327">INDEX(Table6[#Data], MATCH(1, ISNUMBER(SEARCH(Transcripts[[#This Row],[RefSeq mRNA ID]], Table6['#name])), 0), 1)</f>
        <v>#N/A</v>
      </c>
      <c r="X2327" s="43"/>
      <c r="Y2327" s="43"/>
      <c r="Z2327" t="s">
        <v>4135</v>
      </c>
      <c r="AC2327" t="s">
        <v>139</v>
      </c>
      <c r="AD2327" t="s">
        <v>27</v>
      </c>
      <c r="AE2327" t="s">
        <v>4135</v>
      </c>
    </row>
    <row r="2328" spans="8:31" hidden="1" x14ac:dyDescent="0.3">
      <c r="H2328" t="s">
        <v>143</v>
      </c>
      <c r="I2328" t="s">
        <v>6248</v>
      </c>
      <c r="J2328" t="s">
        <v>6249</v>
      </c>
      <c r="K2328" t="s">
        <v>19717</v>
      </c>
      <c r="L2328">
        <v>2826</v>
      </c>
      <c r="M2328" t="s">
        <v>27</v>
      </c>
      <c r="N2328" t="s">
        <v>6250</v>
      </c>
      <c r="P2328" t="s">
        <v>6251</v>
      </c>
      <c r="Q2328">
        <v>2520</v>
      </c>
      <c r="R2328" t="s">
        <v>95</v>
      </c>
      <c r="S2328" t="s">
        <v>95</v>
      </c>
      <c r="T2328" t="str">
        <f>IF(Transcripts[[#This Row],[List?]]="Y", Transcripts[[#This Row],[RefSeq mRNA ID]]&amp;IF(Transcripts[[#This Row],[Preferred?]]="Y", " (Preferred)", ""), "")</f>
        <v>NM_001012338.2 (Preferred)</v>
      </c>
      <c r="V2328" s="43" t="s">
        <v>18578</v>
      </c>
      <c r="W2328" s="43" t="e">
        <f t="array" ref="W2328">INDEX(Table6[#Data], MATCH(1, ISNUMBER(SEARCH(Transcripts[[#This Row],[RefSeq mRNA ID]], Table6['#name])), 0), 1)</f>
        <v>#N/A</v>
      </c>
      <c r="X2328" s="43"/>
      <c r="Y2328" s="43"/>
      <c r="Z2328" t="s">
        <v>4126</v>
      </c>
      <c r="AA2328" t="s">
        <v>4127</v>
      </c>
      <c r="AB2328">
        <v>301</v>
      </c>
      <c r="AC2328" t="s">
        <v>139</v>
      </c>
      <c r="AD2328" t="s">
        <v>27</v>
      </c>
      <c r="AE2328" t="s">
        <v>11477</v>
      </c>
    </row>
    <row r="2329" spans="8:31" hidden="1" x14ac:dyDescent="0.3">
      <c r="H2329" t="s">
        <v>143</v>
      </c>
      <c r="I2329" t="s">
        <v>6252</v>
      </c>
      <c r="J2329" t="s">
        <v>6253</v>
      </c>
      <c r="L2329">
        <v>2802</v>
      </c>
      <c r="M2329" t="s">
        <v>27</v>
      </c>
      <c r="N2329" t="s">
        <v>6254</v>
      </c>
      <c r="Q2329">
        <v>2496</v>
      </c>
      <c r="R2329" t="s">
        <v>96</v>
      </c>
      <c r="S2329" t="s">
        <v>96</v>
      </c>
      <c r="T2329" t="str">
        <f>IF(Transcripts[[#This Row],[List?]]="Y", Transcripts[[#This Row],[RefSeq mRNA ID]]&amp;IF(Transcripts[[#This Row],[Preferred?]]="Y", " (Preferred)", ""), "")</f>
        <v/>
      </c>
      <c r="V2329" s="43" t="s">
        <v>18578</v>
      </c>
      <c r="W2329" s="43" t="e">
        <f t="array" ref="W2329">INDEX(Table6[#Data], MATCH(1, ISNUMBER(SEARCH(Transcripts[[#This Row],[RefSeq mRNA ID]], Table6['#name])), 0), 1)</f>
        <v>#N/A</v>
      </c>
      <c r="X2329" s="43"/>
      <c r="Y2329" s="43"/>
      <c r="Z2329" t="s">
        <v>4123</v>
      </c>
      <c r="AA2329" t="s">
        <v>4124</v>
      </c>
      <c r="AB2329">
        <v>1138</v>
      </c>
      <c r="AC2329" t="s">
        <v>139</v>
      </c>
      <c r="AD2329" t="s">
        <v>27</v>
      </c>
      <c r="AE2329" t="s">
        <v>11478</v>
      </c>
    </row>
    <row r="2330" spans="8:31" hidden="1" x14ac:dyDescent="0.3">
      <c r="H2330" t="s">
        <v>143</v>
      </c>
      <c r="I2330" t="s">
        <v>6240</v>
      </c>
      <c r="J2330" t="s">
        <v>6241</v>
      </c>
      <c r="K2330" t="s">
        <v>19718</v>
      </c>
      <c r="L2330">
        <v>4736</v>
      </c>
      <c r="M2330" t="s">
        <v>27</v>
      </c>
      <c r="N2330" t="s">
        <v>6242</v>
      </c>
      <c r="P2330" t="s">
        <v>6243</v>
      </c>
      <c r="Q2330">
        <v>2478</v>
      </c>
      <c r="R2330" t="s">
        <v>96</v>
      </c>
      <c r="S2330" t="s">
        <v>95</v>
      </c>
      <c r="T2330" t="str">
        <f>IF(Transcripts[[#This Row],[List?]]="Y", Transcripts[[#This Row],[RefSeq mRNA ID]]&amp;IF(Transcripts[[#This Row],[Preferred?]]="Y", " (Preferred)", ""), "")</f>
        <v>NM_002530.3</v>
      </c>
      <c r="V2330" s="43" t="s">
        <v>18578</v>
      </c>
      <c r="W2330" s="43" t="e">
        <f t="array" ref="W2330">INDEX(Table6[#Data], MATCH(1, ISNUMBER(SEARCH(Transcripts[[#This Row],[RefSeq mRNA ID]], Table6['#name])), 0), 1)</f>
        <v>#N/A</v>
      </c>
      <c r="X2330" s="43"/>
      <c r="Y2330" s="43"/>
      <c r="Z2330" t="s">
        <v>4103</v>
      </c>
      <c r="AA2330" t="s">
        <v>4104</v>
      </c>
      <c r="AB2330">
        <v>234</v>
      </c>
      <c r="AC2330" t="s">
        <v>139</v>
      </c>
      <c r="AD2330" t="s">
        <v>27</v>
      </c>
      <c r="AE2330" t="s">
        <v>11479</v>
      </c>
    </row>
    <row r="2331" spans="8:31" hidden="1" x14ac:dyDescent="0.3">
      <c r="H2331" t="s">
        <v>143</v>
      </c>
      <c r="I2331" t="s">
        <v>6255</v>
      </c>
      <c r="J2331" t="s">
        <v>6256</v>
      </c>
      <c r="K2331" t="s">
        <v>19719</v>
      </c>
      <c r="L2331">
        <v>2784</v>
      </c>
      <c r="M2331" t="s">
        <v>27</v>
      </c>
      <c r="N2331" t="s">
        <v>6257</v>
      </c>
      <c r="P2331" t="s">
        <v>6243</v>
      </c>
      <c r="Q2331">
        <v>2478</v>
      </c>
      <c r="R2331" t="s">
        <v>96</v>
      </c>
      <c r="S2331" t="s">
        <v>95</v>
      </c>
      <c r="T2331" t="str">
        <f>IF(Transcripts[[#This Row],[List?]]="Y", Transcripts[[#This Row],[RefSeq mRNA ID]]&amp;IF(Transcripts[[#This Row],[Preferred?]]="Y", " (Preferred)", ""), "")</f>
        <v>NM_001243101.1</v>
      </c>
      <c r="V2331" s="43" t="s">
        <v>18578</v>
      </c>
      <c r="W2331" s="43" t="e">
        <f t="array" ref="W2331">INDEX(Table6[#Data], MATCH(1, ISNUMBER(SEARCH(Transcripts[[#This Row],[RefSeq mRNA ID]], Table6['#name])), 0), 1)</f>
        <v>#N/A</v>
      </c>
      <c r="X2331" s="43"/>
      <c r="Y2331" s="43"/>
      <c r="Z2331" t="s">
        <v>4133</v>
      </c>
      <c r="AC2331" t="s">
        <v>139</v>
      </c>
      <c r="AD2331" t="s">
        <v>27</v>
      </c>
      <c r="AE2331" t="s">
        <v>4133</v>
      </c>
    </row>
    <row r="2332" spans="8:31" hidden="1" x14ac:dyDescent="0.3">
      <c r="H2332" t="s">
        <v>143</v>
      </c>
      <c r="I2332" t="s">
        <v>6258</v>
      </c>
      <c r="J2332" t="s">
        <v>6259</v>
      </c>
      <c r="L2332">
        <v>2622</v>
      </c>
      <c r="M2332" t="s">
        <v>27</v>
      </c>
      <c r="N2332" t="s">
        <v>6260</v>
      </c>
      <c r="P2332" t="s">
        <v>6261</v>
      </c>
      <c r="Q2332">
        <v>2454</v>
      </c>
      <c r="R2332" t="s">
        <v>96</v>
      </c>
      <c r="S2332" t="s">
        <v>96</v>
      </c>
      <c r="T2332" t="str">
        <f>IF(Transcripts[[#This Row],[List?]]="Y", Transcripts[[#This Row],[RefSeq mRNA ID]]&amp;IF(Transcripts[[#This Row],[Preferred?]]="Y", " (Preferred)", ""), "")</f>
        <v/>
      </c>
      <c r="V2332" s="43" t="s">
        <v>18578</v>
      </c>
      <c r="W2332" s="43" t="e">
        <f t="array" ref="W2332">INDEX(Table6[#Data], MATCH(1, ISNUMBER(SEARCH(Transcripts[[#This Row],[RefSeq mRNA ID]], Table6['#name])), 0), 1)</f>
        <v>#N/A</v>
      </c>
      <c r="X2332" s="43"/>
      <c r="Y2332" s="43"/>
      <c r="Z2332" t="s">
        <v>4129</v>
      </c>
      <c r="AC2332" t="s">
        <v>139</v>
      </c>
      <c r="AD2332" t="s">
        <v>27</v>
      </c>
      <c r="AE2332" t="s">
        <v>4129</v>
      </c>
    </row>
    <row r="2333" spans="8:31" hidden="1" x14ac:dyDescent="0.3">
      <c r="H2333" t="s">
        <v>143</v>
      </c>
      <c r="I2333" t="s">
        <v>6262</v>
      </c>
      <c r="J2333" t="s">
        <v>6263</v>
      </c>
      <c r="L2333">
        <v>2324</v>
      </c>
      <c r="M2333" t="s">
        <v>27</v>
      </c>
      <c r="N2333" t="s">
        <v>6264</v>
      </c>
      <c r="Q2333">
        <v>2118</v>
      </c>
      <c r="R2333" t="s">
        <v>96</v>
      </c>
      <c r="S2333" t="s">
        <v>96</v>
      </c>
      <c r="T2333" t="str">
        <f>IF(Transcripts[[#This Row],[List?]]="Y", Transcripts[[#This Row],[RefSeq mRNA ID]]&amp;IF(Transcripts[[#This Row],[Preferred?]]="Y", " (Preferred)", ""), "")</f>
        <v/>
      </c>
      <c r="V2333" s="43" t="s">
        <v>18578</v>
      </c>
      <c r="W2333" s="43" t="e">
        <f t="array" ref="W2333">INDEX(Table6[#Data], MATCH(1, ISNUMBER(SEARCH(Transcripts[[#This Row],[RefSeq mRNA ID]], Table6['#name])), 0), 1)</f>
        <v>#N/A</v>
      </c>
      <c r="X2333" s="43"/>
      <c r="Y2333" s="43"/>
      <c r="Z2333" t="s">
        <v>4113</v>
      </c>
      <c r="AA2333" t="s">
        <v>4114</v>
      </c>
      <c r="AB2333">
        <v>1392</v>
      </c>
      <c r="AC2333" t="s">
        <v>139</v>
      </c>
      <c r="AD2333" t="s">
        <v>27</v>
      </c>
      <c r="AE2333" t="s">
        <v>11480</v>
      </c>
    </row>
    <row r="2334" spans="8:31" hidden="1" x14ac:dyDescent="0.3">
      <c r="H2334" t="s">
        <v>143</v>
      </c>
      <c r="I2334" t="s">
        <v>6265</v>
      </c>
      <c r="J2334" t="s">
        <v>6266</v>
      </c>
      <c r="K2334" t="s">
        <v>19720</v>
      </c>
      <c r="L2334">
        <v>2287</v>
      </c>
      <c r="M2334" t="s">
        <v>27</v>
      </c>
      <c r="N2334" t="s">
        <v>6267</v>
      </c>
      <c r="Q2334">
        <v>1854</v>
      </c>
      <c r="R2334" t="s">
        <v>96</v>
      </c>
      <c r="S2334" t="s">
        <v>95</v>
      </c>
      <c r="T2334" t="str">
        <f>IF(Transcripts[[#This Row],[List?]]="Y", Transcripts[[#This Row],[RefSeq mRNA ID]]&amp;IF(Transcripts[[#This Row],[Preferred?]]="Y", " (Preferred)", ""), "")</f>
        <v>NM_001320135.1</v>
      </c>
      <c r="V2334" s="43" t="s">
        <v>18578</v>
      </c>
      <c r="W2334" s="43" t="e">
        <f t="array" ref="W2334">INDEX(Table6[#Data], MATCH(1, ISNUMBER(SEARCH(Transcripts[[#This Row],[RefSeq mRNA ID]], Table6['#name])), 0), 1)</f>
        <v>#N/A</v>
      </c>
      <c r="X2334" s="43"/>
      <c r="Y2334" s="43"/>
      <c r="Z2334" t="s">
        <v>4106</v>
      </c>
      <c r="AA2334" t="s">
        <v>4107</v>
      </c>
      <c r="AB2334">
        <v>1395</v>
      </c>
      <c r="AC2334" t="s">
        <v>139</v>
      </c>
      <c r="AD2334" t="s">
        <v>27</v>
      </c>
      <c r="AE2334" t="s">
        <v>11481</v>
      </c>
    </row>
    <row r="2335" spans="8:31" hidden="1" x14ac:dyDescent="0.3">
      <c r="H2335" t="s">
        <v>143</v>
      </c>
      <c r="I2335" t="s">
        <v>6244</v>
      </c>
      <c r="J2335" t="s">
        <v>6245</v>
      </c>
      <c r="L2335">
        <v>3979</v>
      </c>
      <c r="M2335" t="s">
        <v>27</v>
      </c>
      <c r="N2335" t="s">
        <v>6246</v>
      </c>
      <c r="P2335" t="s">
        <v>6247</v>
      </c>
      <c r="Q2335">
        <v>1839</v>
      </c>
      <c r="R2335" t="s">
        <v>96</v>
      </c>
      <c r="S2335" t="s">
        <v>96</v>
      </c>
      <c r="T2335" t="str">
        <f>IF(Transcripts[[#This Row],[List?]]="Y", Transcripts[[#This Row],[RefSeq mRNA ID]]&amp;IF(Transcripts[[#This Row],[Preferred?]]="Y", " (Preferred)", ""), "")</f>
        <v/>
      </c>
      <c r="V2335" s="43" t="s">
        <v>18578</v>
      </c>
      <c r="W2335" s="43" t="e">
        <f t="array" ref="W2335">INDEX(Table6[#Data], MATCH(1, ISNUMBER(SEARCH(Transcripts[[#This Row],[RefSeq mRNA ID]], Table6['#name])), 0), 1)</f>
        <v>#N/A</v>
      </c>
      <c r="X2335" s="43"/>
      <c r="Y2335" s="43"/>
      <c r="Z2335" t="s">
        <v>6854</v>
      </c>
      <c r="AA2335" t="s">
        <v>6855</v>
      </c>
      <c r="AB2335">
        <v>3030</v>
      </c>
      <c r="AC2335" t="s">
        <v>6853</v>
      </c>
      <c r="AD2335" t="s">
        <v>27</v>
      </c>
      <c r="AE2335" t="s">
        <v>11482</v>
      </c>
    </row>
    <row r="2336" spans="8:31" hidden="1" x14ac:dyDescent="0.3">
      <c r="H2336" t="s">
        <v>143</v>
      </c>
      <c r="I2336" t="s">
        <v>6268</v>
      </c>
      <c r="J2336" t="s">
        <v>6269</v>
      </c>
      <c r="K2336" t="s">
        <v>19722</v>
      </c>
      <c r="L2336">
        <v>2123</v>
      </c>
      <c r="M2336" t="s">
        <v>27</v>
      </c>
      <c r="N2336" t="s">
        <v>6270</v>
      </c>
      <c r="P2336" t="s">
        <v>6247</v>
      </c>
      <c r="Q2336">
        <v>1839</v>
      </c>
      <c r="R2336" t="s">
        <v>96</v>
      </c>
      <c r="S2336" t="s">
        <v>95</v>
      </c>
      <c r="T2336" t="str">
        <f>IF(Transcripts[[#This Row],[List?]]="Y", Transcripts[[#This Row],[RefSeq mRNA ID]]&amp;IF(Transcripts[[#This Row],[Preferred?]]="Y", " (Preferred)", ""), "")</f>
        <v>NM_001007156.2</v>
      </c>
      <c r="V2336" s="43" t="s">
        <v>18578</v>
      </c>
      <c r="W2336" s="43" t="e">
        <f t="array" ref="W2336">INDEX(Table6[#Data], MATCH(1, ISNUMBER(SEARCH(Transcripts[[#This Row],[RefSeq mRNA ID]], Table6['#name])), 0), 1)</f>
        <v>#N/A</v>
      </c>
      <c r="X2336" s="43"/>
      <c r="Y2336" s="43"/>
      <c r="Z2336" t="s">
        <v>6857</v>
      </c>
      <c r="AA2336" t="s">
        <v>6858</v>
      </c>
      <c r="AB2336">
        <v>3324</v>
      </c>
      <c r="AC2336" t="s">
        <v>6853</v>
      </c>
      <c r="AD2336" t="s">
        <v>27</v>
      </c>
      <c r="AE2336" t="s">
        <v>11483</v>
      </c>
    </row>
    <row r="2337" spans="8:31" hidden="1" x14ac:dyDescent="0.3">
      <c r="H2337" t="s">
        <v>143</v>
      </c>
      <c r="I2337" t="s">
        <v>6271</v>
      </c>
      <c r="J2337" t="s">
        <v>6272</v>
      </c>
      <c r="L2337">
        <v>717</v>
      </c>
      <c r="M2337" t="s">
        <v>27</v>
      </c>
      <c r="N2337" t="s">
        <v>6273</v>
      </c>
      <c r="Q2337">
        <v>440</v>
      </c>
      <c r="R2337" t="s">
        <v>96</v>
      </c>
      <c r="S2337" t="s">
        <v>96</v>
      </c>
      <c r="T2337" t="str">
        <f>IF(Transcripts[[#This Row],[List?]]="Y", Transcripts[[#This Row],[RefSeq mRNA ID]]&amp;IF(Transcripts[[#This Row],[Preferred?]]="Y", " (Preferred)", ""), "")</f>
        <v/>
      </c>
      <c r="V2337" s="43" t="s">
        <v>18578</v>
      </c>
      <c r="W2337" s="43" t="e">
        <f t="array" ref="W2337">INDEX(Table6[#Data], MATCH(1, ISNUMBER(SEARCH(Transcripts[[#This Row],[RefSeq mRNA ID]], Table6['#name])), 0), 1)</f>
        <v>#N/A</v>
      </c>
      <c r="X2337" s="43"/>
      <c r="Y2337" s="43"/>
      <c r="Z2337" t="s">
        <v>6873</v>
      </c>
      <c r="AA2337" t="s">
        <v>6874</v>
      </c>
      <c r="AB2337">
        <v>607</v>
      </c>
      <c r="AC2337" t="s">
        <v>6853</v>
      </c>
      <c r="AD2337" t="s">
        <v>27</v>
      </c>
      <c r="AE2337" t="s">
        <v>11484</v>
      </c>
    </row>
    <row r="2338" spans="8:31" hidden="1" x14ac:dyDescent="0.3">
      <c r="H2338" t="s">
        <v>143</v>
      </c>
      <c r="I2338" t="s">
        <v>6274</v>
      </c>
      <c r="J2338" t="s">
        <v>6275</v>
      </c>
      <c r="L2338">
        <v>535</v>
      </c>
      <c r="M2338" t="s">
        <v>27</v>
      </c>
      <c r="N2338" t="s">
        <v>6276</v>
      </c>
      <c r="Q2338">
        <v>271</v>
      </c>
      <c r="R2338" t="s">
        <v>96</v>
      </c>
      <c r="S2338" t="s">
        <v>96</v>
      </c>
      <c r="T2338" t="str">
        <f>IF(Transcripts[[#This Row],[List?]]="Y", Transcripts[[#This Row],[RefSeq mRNA ID]]&amp;IF(Transcripts[[#This Row],[Preferred?]]="Y", " (Preferred)", ""), "")</f>
        <v/>
      </c>
      <c r="V2338" s="43" t="s">
        <v>18578</v>
      </c>
      <c r="W2338" s="43" t="e">
        <f t="array" ref="W2338">INDEX(Table6[#Data], MATCH(1, ISNUMBER(SEARCH(Transcripts[[#This Row],[RefSeq mRNA ID]], Table6['#name])), 0), 1)</f>
        <v>#N/A</v>
      </c>
      <c r="X2338" s="43"/>
      <c r="Y2338" s="43"/>
      <c r="Z2338" t="s">
        <v>6861</v>
      </c>
      <c r="AA2338" t="s">
        <v>6862</v>
      </c>
      <c r="AB2338">
        <v>3324</v>
      </c>
      <c r="AC2338" t="s">
        <v>6853</v>
      </c>
      <c r="AD2338" t="s">
        <v>27</v>
      </c>
      <c r="AE2338" t="s">
        <v>11485</v>
      </c>
    </row>
    <row r="2339" spans="8:31" hidden="1" x14ac:dyDescent="0.3">
      <c r="H2339" t="s">
        <v>143</v>
      </c>
      <c r="I2339" t="s">
        <v>6277</v>
      </c>
      <c r="J2339" t="s">
        <v>6278</v>
      </c>
      <c r="L2339">
        <v>257</v>
      </c>
      <c r="M2339" t="s">
        <v>27</v>
      </c>
      <c r="N2339" t="s">
        <v>6279</v>
      </c>
      <c r="Q2339">
        <v>257</v>
      </c>
      <c r="R2339" t="s">
        <v>96</v>
      </c>
      <c r="S2339" t="s">
        <v>96</v>
      </c>
      <c r="T2339" t="str">
        <f>IF(Transcripts[[#This Row],[List?]]="Y", Transcripts[[#This Row],[RefSeq mRNA ID]]&amp;IF(Transcripts[[#This Row],[Preferred?]]="Y", " (Preferred)", ""), "")</f>
        <v/>
      </c>
      <c r="V2339" s="43" t="s">
        <v>18578</v>
      </c>
      <c r="W2339" s="43" t="e">
        <f t="array" ref="W2339">INDEX(Table6[#Data], MATCH(1, ISNUMBER(SEARCH(Transcripts[[#This Row],[RefSeq mRNA ID]], Table6['#name])), 0), 1)</f>
        <v>#N/A</v>
      </c>
      <c r="X2339" s="43"/>
      <c r="Y2339" s="43"/>
      <c r="Z2339" t="s">
        <v>6884</v>
      </c>
      <c r="AC2339" t="s">
        <v>6853</v>
      </c>
      <c r="AD2339" t="s">
        <v>27</v>
      </c>
      <c r="AE2339" t="s">
        <v>6884</v>
      </c>
    </row>
    <row r="2340" spans="8:31" hidden="1" x14ac:dyDescent="0.3">
      <c r="H2340" t="s">
        <v>143</v>
      </c>
      <c r="I2340" t="s">
        <v>6224</v>
      </c>
      <c r="L2340">
        <v>629</v>
      </c>
      <c r="M2340" t="s">
        <v>193</v>
      </c>
      <c r="N2340" t="s">
        <v>6225</v>
      </c>
      <c r="P2340" t="s">
        <v>98</v>
      </c>
      <c r="Q2340">
        <v>0</v>
      </c>
      <c r="R2340" t="s">
        <v>96</v>
      </c>
      <c r="S2340" t="s">
        <v>96</v>
      </c>
      <c r="T2340" t="str">
        <f>IF(Transcripts[[#This Row],[List?]]="Y", Transcripts[[#This Row],[RefSeq mRNA ID]]&amp;IF(Transcripts[[#This Row],[Preferred?]]="Y", " (Preferred)", ""), "")</f>
        <v/>
      </c>
      <c r="V2340" s="43" t="s">
        <v>18578</v>
      </c>
      <c r="W2340" s="43" t="e">
        <f t="array" ref="W2340">INDEX(Table6[#Data], MATCH(1, ISNUMBER(SEARCH(Transcripts[[#This Row],[RefSeq mRNA ID]], Table6['#name])), 0), 1)</f>
        <v>#N/A</v>
      </c>
      <c r="X2340" s="43"/>
      <c r="Y2340" s="43"/>
      <c r="Z2340" t="s">
        <v>6876</v>
      </c>
      <c r="AA2340" t="s">
        <v>6877</v>
      </c>
      <c r="AB2340">
        <v>316</v>
      </c>
      <c r="AC2340" t="s">
        <v>6853</v>
      </c>
      <c r="AD2340" t="s">
        <v>27</v>
      </c>
      <c r="AE2340" t="s">
        <v>11486</v>
      </c>
    </row>
    <row r="2341" spans="8:31" hidden="1" x14ac:dyDescent="0.3">
      <c r="H2341" t="s">
        <v>143</v>
      </c>
      <c r="I2341" t="s">
        <v>6226</v>
      </c>
      <c r="L2341">
        <v>572</v>
      </c>
      <c r="M2341" t="s">
        <v>193</v>
      </c>
      <c r="N2341" t="s">
        <v>6227</v>
      </c>
      <c r="P2341" t="s">
        <v>98</v>
      </c>
      <c r="Q2341">
        <v>0</v>
      </c>
      <c r="R2341" t="s">
        <v>96</v>
      </c>
      <c r="S2341" t="s">
        <v>96</v>
      </c>
      <c r="T2341" t="str">
        <f>IF(Transcripts[[#This Row],[List?]]="Y", Transcripts[[#This Row],[RefSeq mRNA ID]]&amp;IF(Transcripts[[#This Row],[Preferred?]]="Y", " (Preferred)", ""), "")</f>
        <v/>
      </c>
      <c r="V2341" s="43" t="s">
        <v>18578</v>
      </c>
      <c r="W2341" s="43" t="e">
        <f t="array" ref="W2341">INDEX(Table6[#Data], MATCH(1, ISNUMBER(SEARCH(Transcripts[[#This Row],[RefSeq mRNA ID]], Table6['#name])), 0), 1)</f>
        <v>#N/A</v>
      </c>
      <c r="X2341" s="43"/>
      <c r="Y2341" s="43"/>
      <c r="Z2341" t="s">
        <v>6864</v>
      </c>
      <c r="AA2341" t="s">
        <v>6865</v>
      </c>
      <c r="AB2341">
        <v>3402</v>
      </c>
      <c r="AC2341" t="s">
        <v>6853</v>
      </c>
      <c r="AD2341" t="s">
        <v>27</v>
      </c>
      <c r="AE2341" t="s">
        <v>11487</v>
      </c>
    </row>
    <row r="2342" spans="8:31" hidden="1" x14ac:dyDescent="0.3">
      <c r="H2342" t="s">
        <v>143</v>
      </c>
      <c r="I2342" t="s">
        <v>6228</v>
      </c>
      <c r="L2342">
        <v>554</v>
      </c>
      <c r="M2342" t="s">
        <v>193</v>
      </c>
      <c r="N2342" t="s">
        <v>6229</v>
      </c>
      <c r="P2342" t="s">
        <v>98</v>
      </c>
      <c r="Q2342">
        <v>0</v>
      </c>
      <c r="R2342" t="s">
        <v>96</v>
      </c>
      <c r="S2342" t="s">
        <v>96</v>
      </c>
      <c r="T2342" t="str">
        <f>IF(Transcripts[[#This Row],[List?]]="Y", Transcripts[[#This Row],[RefSeq mRNA ID]]&amp;IF(Transcripts[[#This Row],[Preferred?]]="Y", " (Preferred)", ""), "")</f>
        <v/>
      </c>
      <c r="V2342" s="43" t="s">
        <v>18578</v>
      </c>
      <c r="W2342" s="43" t="e">
        <f t="array" ref="W2342">INDEX(Table6[#Data], MATCH(1, ISNUMBER(SEARCH(Transcripts[[#This Row],[RefSeq mRNA ID]], Table6['#name])), 0), 1)</f>
        <v>#N/A</v>
      </c>
      <c r="X2342" s="43"/>
      <c r="Y2342" s="43"/>
      <c r="Z2342" t="s">
        <v>6879</v>
      </c>
      <c r="AA2342" t="s">
        <v>6880</v>
      </c>
      <c r="AB2342">
        <v>563</v>
      </c>
      <c r="AC2342" t="s">
        <v>6853</v>
      </c>
      <c r="AD2342" t="s">
        <v>27</v>
      </c>
      <c r="AE2342" t="s">
        <v>11488</v>
      </c>
    </row>
    <row r="2343" spans="8:31" hidden="1" x14ac:dyDescent="0.3">
      <c r="H2343" t="s">
        <v>143</v>
      </c>
      <c r="I2343" t="s">
        <v>6230</v>
      </c>
      <c r="L2343">
        <v>538</v>
      </c>
      <c r="M2343" t="s">
        <v>193</v>
      </c>
      <c r="N2343" t="s">
        <v>6231</v>
      </c>
      <c r="P2343" t="s">
        <v>98</v>
      </c>
      <c r="Q2343">
        <v>0</v>
      </c>
      <c r="R2343" t="s">
        <v>96</v>
      </c>
      <c r="S2343" t="s">
        <v>96</v>
      </c>
      <c r="T2343" t="str">
        <f>IF(Transcripts[[#This Row],[List?]]="Y", Transcripts[[#This Row],[RefSeq mRNA ID]]&amp;IF(Transcripts[[#This Row],[Preferred?]]="Y", " (Preferred)", ""), "")</f>
        <v/>
      </c>
      <c r="V2343" s="43" t="s">
        <v>18578</v>
      </c>
      <c r="W2343" s="43" t="e">
        <f t="array" ref="W2343">INDEX(Table6[#Data], MATCH(1, ISNUMBER(SEARCH(Transcripts[[#This Row],[RefSeq mRNA ID]], Table6['#name])), 0), 1)</f>
        <v>#N/A</v>
      </c>
      <c r="X2343" s="43"/>
      <c r="Y2343" s="43"/>
      <c r="Z2343" t="s">
        <v>6870</v>
      </c>
      <c r="AA2343" t="s">
        <v>6871</v>
      </c>
      <c r="AB2343">
        <v>867</v>
      </c>
      <c r="AC2343" t="s">
        <v>6853</v>
      </c>
      <c r="AD2343" t="s">
        <v>27</v>
      </c>
      <c r="AE2343" t="s">
        <v>11489</v>
      </c>
    </row>
    <row r="2344" spans="8:31" hidden="1" x14ac:dyDescent="0.3">
      <c r="H2344" t="s">
        <v>143</v>
      </c>
      <c r="I2344" t="s">
        <v>6232</v>
      </c>
      <c r="L2344">
        <v>441</v>
      </c>
      <c r="M2344" t="s">
        <v>193</v>
      </c>
      <c r="N2344" t="s">
        <v>6233</v>
      </c>
      <c r="P2344" t="s">
        <v>98</v>
      </c>
      <c r="Q2344">
        <v>0</v>
      </c>
      <c r="R2344" t="s">
        <v>96</v>
      </c>
      <c r="S2344" t="s">
        <v>96</v>
      </c>
      <c r="T2344" t="str">
        <f>IF(Transcripts[[#This Row],[List?]]="Y", Transcripts[[#This Row],[RefSeq mRNA ID]]&amp;IF(Transcripts[[#This Row],[Preferred?]]="Y", " (Preferred)", ""), "")</f>
        <v/>
      </c>
      <c r="V2344" s="43" t="s">
        <v>18578</v>
      </c>
      <c r="W2344" s="43" t="e">
        <f t="array" ref="W2344">INDEX(Table6[#Data], MATCH(1, ISNUMBER(SEARCH(Transcripts[[#This Row],[RefSeq mRNA ID]], Table6['#name])), 0), 1)</f>
        <v>#N/A</v>
      </c>
      <c r="X2344" s="43"/>
      <c r="Y2344" s="43"/>
      <c r="Z2344" t="s">
        <v>6867</v>
      </c>
      <c r="AA2344" t="s">
        <v>6868</v>
      </c>
      <c r="AB2344">
        <v>873</v>
      </c>
      <c r="AC2344" t="s">
        <v>6853</v>
      </c>
      <c r="AD2344" t="s">
        <v>27</v>
      </c>
      <c r="AE2344" t="s">
        <v>11490</v>
      </c>
    </row>
    <row r="2345" spans="8:31" hidden="1" x14ac:dyDescent="0.3">
      <c r="H2345" t="s">
        <v>143</v>
      </c>
      <c r="I2345" t="s">
        <v>6234</v>
      </c>
      <c r="L2345">
        <v>424</v>
      </c>
      <c r="M2345" t="s">
        <v>193</v>
      </c>
      <c r="N2345" t="s">
        <v>6235</v>
      </c>
      <c r="P2345" t="s">
        <v>98</v>
      </c>
      <c r="Q2345">
        <v>0</v>
      </c>
      <c r="R2345" t="s">
        <v>96</v>
      </c>
      <c r="S2345" t="s">
        <v>96</v>
      </c>
      <c r="T2345" t="str">
        <f>IF(Transcripts[[#This Row],[List?]]="Y", Transcripts[[#This Row],[RefSeq mRNA ID]]&amp;IF(Transcripts[[#This Row],[Preferred?]]="Y", " (Preferred)", ""), "")</f>
        <v/>
      </c>
      <c r="V2345" s="43" t="s">
        <v>18578</v>
      </c>
      <c r="W2345" s="43" t="e">
        <f t="array" ref="W2345">INDEX(Table6[#Data], MATCH(1, ISNUMBER(SEARCH(Transcripts[[#This Row],[RefSeq mRNA ID]], Table6['#name])), 0), 1)</f>
        <v>#N/A</v>
      </c>
      <c r="X2345" s="43"/>
      <c r="Y2345" s="43"/>
      <c r="Z2345" t="s">
        <v>6882</v>
      </c>
      <c r="AC2345" t="s">
        <v>6853</v>
      </c>
      <c r="AD2345" t="s">
        <v>27</v>
      </c>
      <c r="AE2345" t="s">
        <v>6882</v>
      </c>
    </row>
    <row r="2346" spans="8:31" hidden="1" x14ac:dyDescent="0.3">
      <c r="H2346" t="s">
        <v>143</v>
      </c>
      <c r="I2346" t="s">
        <v>6236</v>
      </c>
      <c r="L2346">
        <v>398</v>
      </c>
      <c r="M2346" t="s">
        <v>193</v>
      </c>
      <c r="N2346" t="s">
        <v>6237</v>
      </c>
      <c r="P2346" t="s">
        <v>98</v>
      </c>
      <c r="Q2346">
        <v>0</v>
      </c>
      <c r="R2346" t="s">
        <v>96</v>
      </c>
      <c r="S2346" t="s">
        <v>96</v>
      </c>
      <c r="T2346" t="str">
        <f>IF(Transcripts[[#This Row],[List?]]="Y", Transcripts[[#This Row],[RefSeq mRNA ID]]&amp;IF(Transcripts[[#This Row],[Preferred?]]="Y", " (Preferred)", ""), "")</f>
        <v/>
      </c>
      <c r="V2346" s="43" t="s">
        <v>18578</v>
      </c>
      <c r="W2346" s="43" t="e">
        <f t="array" ref="W2346">INDEX(Table6[#Data], MATCH(1, ISNUMBER(SEARCH(Transcripts[[#This Row],[RefSeq mRNA ID]], Table6['#name])), 0), 1)</f>
        <v>#N/A</v>
      </c>
      <c r="X2346" s="43"/>
      <c r="Y2346" s="43"/>
      <c r="Z2346" t="s">
        <v>6886</v>
      </c>
      <c r="AC2346" t="s">
        <v>6853</v>
      </c>
      <c r="AD2346" t="s">
        <v>27</v>
      </c>
      <c r="AE2346" t="s">
        <v>6886</v>
      </c>
    </row>
    <row r="2347" spans="8:31" hidden="1" x14ac:dyDescent="0.3">
      <c r="H2347" t="s">
        <v>143</v>
      </c>
      <c r="I2347" t="s">
        <v>6238</v>
      </c>
      <c r="L2347">
        <v>141</v>
      </c>
      <c r="M2347" t="s">
        <v>193</v>
      </c>
      <c r="N2347" t="s">
        <v>6239</v>
      </c>
      <c r="P2347" t="s">
        <v>98</v>
      </c>
      <c r="Q2347">
        <v>0</v>
      </c>
      <c r="R2347" t="s">
        <v>96</v>
      </c>
      <c r="S2347" t="s">
        <v>96</v>
      </c>
      <c r="T2347" t="str">
        <f>IF(Transcripts[[#This Row],[List?]]="Y", Transcripts[[#This Row],[RefSeq mRNA ID]]&amp;IF(Transcripts[[#This Row],[Preferred?]]="Y", " (Preferred)", ""), "")</f>
        <v/>
      </c>
      <c r="V2347" s="43" t="s">
        <v>18578</v>
      </c>
      <c r="W2347" s="43" t="e">
        <f t="array" ref="W2347">INDEX(Table6[#Data], MATCH(1, ISNUMBER(SEARCH(Transcripts[[#This Row],[RefSeq mRNA ID]], Table6['#name])), 0), 1)</f>
        <v>#N/A</v>
      </c>
      <c r="X2347" s="43"/>
      <c r="Y2347" s="43"/>
      <c r="Z2347" t="s">
        <v>6888</v>
      </c>
      <c r="AC2347" t="s">
        <v>6853</v>
      </c>
      <c r="AD2347" t="s">
        <v>27</v>
      </c>
      <c r="AE2347" t="s">
        <v>6888</v>
      </c>
    </row>
    <row r="2348" spans="8:31" hidden="1" x14ac:dyDescent="0.3">
      <c r="H2348" t="s">
        <v>6280</v>
      </c>
      <c r="I2348" t="s">
        <v>6281</v>
      </c>
      <c r="J2348" t="s">
        <v>6282</v>
      </c>
      <c r="K2348" t="s">
        <v>19723</v>
      </c>
      <c r="L2348">
        <v>1081</v>
      </c>
      <c r="M2348" t="s">
        <v>27</v>
      </c>
      <c r="N2348" t="s">
        <v>6283</v>
      </c>
      <c r="P2348" t="s">
        <v>6284</v>
      </c>
      <c r="Q2348">
        <v>927</v>
      </c>
      <c r="R2348" t="s">
        <v>95</v>
      </c>
      <c r="S2348" t="s">
        <v>95</v>
      </c>
      <c r="T2348" t="str">
        <f>IF(Transcripts[[#This Row],[List?]]="Y", Transcripts[[#This Row],[RefSeq mRNA ID]]&amp;IF(Transcripts[[#This Row],[Preferred?]]="Y", " (Preferred)", ""), "")</f>
        <v>NM_001004486.1 (Preferred)</v>
      </c>
      <c r="V2348" s="43" t="s">
        <v>18579</v>
      </c>
      <c r="W2348" s="43" t="e">
        <f t="array" ref="W2348">INDEX(Table6[#Data], MATCH(1, ISNUMBER(SEARCH(Transcripts[[#This Row],[RefSeq mRNA ID]], Table6['#name])), 0), 1)</f>
        <v>#N/A</v>
      </c>
      <c r="X2348" s="43"/>
      <c r="Y2348" s="43"/>
      <c r="Z2348" t="s">
        <v>3571</v>
      </c>
      <c r="AA2348" t="s">
        <v>3572</v>
      </c>
      <c r="AB2348">
        <v>1533</v>
      </c>
      <c r="AC2348" t="s">
        <v>3566</v>
      </c>
      <c r="AD2348" t="s">
        <v>27</v>
      </c>
      <c r="AE2348" t="s">
        <v>11491</v>
      </c>
    </row>
    <row r="2349" spans="8:31" hidden="1" x14ac:dyDescent="0.3">
      <c r="H2349" t="s">
        <v>6285</v>
      </c>
      <c r="I2349" t="s">
        <v>6286</v>
      </c>
      <c r="J2349" t="s">
        <v>6287</v>
      </c>
      <c r="K2349" t="s">
        <v>19724</v>
      </c>
      <c r="L2349">
        <v>998</v>
      </c>
      <c r="M2349" t="s">
        <v>27</v>
      </c>
      <c r="N2349" t="s">
        <v>6288</v>
      </c>
      <c r="P2349" t="s">
        <v>6289</v>
      </c>
      <c r="Q2349">
        <v>933</v>
      </c>
      <c r="R2349" t="s">
        <v>95</v>
      </c>
      <c r="S2349" t="s">
        <v>95</v>
      </c>
      <c r="T2349" t="str">
        <f>IF(Transcripts[[#This Row],[List?]]="Y", Transcripts[[#This Row],[RefSeq mRNA ID]]&amp;IF(Transcripts[[#This Row],[Preferred?]]="Y", " (Preferred)", ""), "")</f>
        <v>NM_001005195.1 (Preferred)</v>
      </c>
      <c r="V2349" s="43" t="s">
        <v>18580</v>
      </c>
      <c r="W2349" s="43" t="e">
        <f t="array" ref="W2349">INDEX(Table6[#Data], MATCH(1, ISNUMBER(SEARCH(Transcripts[[#This Row],[RefSeq mRNA ID]], Table6['#name])), 0), 1)</f>
        <v>#N/A</v>
      </c>
      <c r="X2349" s="43"/>
      <c r="Y2349" s="43"/>
      <c r="Z2349" t="s">
        <v>3569</v>
      </c>
      <c r="AC2349" t="s">
        <v>3566</v>
      </c>
      <c r="AD2349" t="s">
        <v>27</v>
      </c>
      <c r="AE2349" t="s">
        <v>3569</v>
      </c>
    </row>
    <row r="2350" spans="8:31" hidden="1" x14ac:dyDescent="0.3">
      <c r="H2350" t="s">
        <v>6290</v>
      </c>
      <c r="I2350" t="s">
        <v>6291</v>
      </c>
      <c r="J2350" t="s">
        <v>6292</v>
      </c>
      <c r="K2350" t="s">
        <v>19727</v>
      </c>
      <c r="L2350">
        <v>2660</v>
      </c>
      <c r="M2350" t="s">
        <v>27</v>
      </c>
      <c r="N2350" t="s">
        <v>6293</v>
      </c>
      <c r="P2350" t="s">
        <v>6294</v>
      </c>
      <c r="Q2350">
        <v>1134</v>
      </c>
      <c r="R2350" t="s">
        <v>96</v>
      </c>
      <c r="S2350" t="s">
        <v>95</v>
      </c>
      <c r="T2350" t="str">
        <f>IF(Transcripts[[#This Row],[List?]]="Y", Transcripts[[#This Row],[RefSeq mRNA ID]]&amp;IF(Transcripts[[#This Row],[Preferred?]]="Y", " (Preferred)", ""), "")</f>
        <v>NM_176072.2</v>
      </c>
      <c r="V2350" s="43" t="s">
        <v>18581</v>
      </c>
      <c r="W2350" s="43" t="e">
        <f t="array" ref="W2350">INDEX(Table6[#Data], MATCH(1, ISNUMBER(SEARCH(Transcripts[[#This Row],[RefSeq mRNA ID]], Table6['#name])), 0), 1)</f>
        <v>#N/A</v>
      </c>
      <c r="X2350" s="43"/>
      <c r="Y2350" s="43"/>
      <c r="Z2350" t="s">
        <v>3567</v>
      </c>
      <c r="AC2350" t="s">
        <v>3566</v>
      </c>
      <c r="AD2350" t="s">
        <v>27</v>
      </c>
      <c r="AE2350" t="s">
        <v>3567</v>
      </c>
    </row>
    <row r="2351" spans="8:31" hidden="1" x14ac:dyDescent="0.3">
      <c r="H2351" t="s">
        <v>6290</v>
      </c>
      <c r="I2351" t="s">
        <v>6295</v>
      </c>
      <c r="J2351" t="s">
        <v>6296</v>
      </c>
      <c r="K2351" t="s">
        <v>19726</v>
      </c>
      <c r="L2351">
        <v>2174</v>
      </c>
      <c r="M2351" t="s">
        <v>27</v>
      </c>
      <c r="N2351" t="s">
        <v>6297</v>
      </c>
      <c r="P2351" t="s">
        <v>6294</v>
      </c>
      <c r="Q2351">
        <v>1134</v>
      </c>
      <c r="R2351" t="s">
        <v>95</v>
      </c>
      <c r="S2351" t="s">
        <v>95</v>
      </c>
      <c r="T2351" t="str">
        <f>IF(Transcripts[[#This Row],[List?]]="Y", Transcripts[[#This Row],[RefSeq mRNA ID]]&amp;IF(Transcripts[[#This Row],[Preferred?]]="Y", " (Preferred)", ""), "")</f>
        <v>NM_176071.2 (Preferred)</v>
      </c>
      <c r="V2351" s="43" t="s">
        <v>18581</v>
      </c>
      <c r="W2351" s="43" t="e">
        <f t="array" ref="W2351">INDEX(Table6[#Data], MATCH(1, ISNUMBER(SEARCH(Transcripts[[#This Row],[RefSeq mRNA ID]], Table6['#name])), 0), 1)</f>
        <v>#N/A</v>
      </c>
      <c r="X2351" s="43"/>
      <c r="Y2351" s="43"/>
      <c r="Z2351" t="s">
        <v>9904</v>
      </c>
      <c r="AA2351" t="s">
        <v>9905</v>
      </c>
      <c r="AB2351">
        <v>2763</v>
      </c>
      <c r="AC2351" t="s">
        <v>9903</v>
      </c>
      <c r="AD2351" t="s">
        <v>27</v>
      </c>
      <c r="AE2351" t="s">
        <v>11492</v>
      </c>
    </row>
    <row r="2352" spans="8:31" hidden="1" x14ac:dyDescent="0.3">
      <c r="H2352" t="s">
        <v>6290</v>
      </c>
      <c r="I2352" t="s">
        <v>6298</v>
      </c>
      <c r="J2352" t="s">
        <v>6299</v>
      </c>
      <c r="K2352" t="s">
        <v>19725</v>
      </c>
      <c r="L2352">
        <v>2107</v>
      </c>
      <c r="M2352" t="s">
        <v>27</v>
      </c>
      <c r="N2352" t="s">
        <v>6300</v>
      </c>
      <c r="P2352" t="s">
        <v>6294</v>
      </c>
      <c r="Q2352">
        <v>1134</v>
      </c>
      <c r="R2352" t="s">
        <v>96</v>
      </c>
      <c r="S2352" t="s">
        <v>95</v>
      </c>
      <c r="T2352" t="str">
        <f>IF(Transcripts[[#This Row],[List?]]="Y", Transcripts[[#This Row],[RefSeq mRNA ID]]&amp;IF(Transcripts[[#This Row],[Preferred?]]="Y", " (Preferred)", ""), "")</f>
        <v>NM_002564.3</v>
      </c>
      <c r="V2352" s="43" t="s">
        <v>18581</v>
      </c>
      <c r="W2352" s="43" t="e">
        <f t="array" ref="W2352">INDEX(Table6[#Data], MATCH(1, ISNUMBER(SEARCH(Transcripts[[#This Row],[RefSeq mRNA ID]], Table6['#name])), 0), 1)</f>
        <v>#N/A</v>
      </c>
      <c r="X2352" s="43"/>
      <c r="Y2352" s="43"/>
      <c r="Z2352" t="s">
        <v>9908</v>
      </c>
      <c r="AC2352" t="s">
        <v>9903</v>
      </c>
      <c r="AD2352" t="s">
        <v>27</v>
      </c>
      <c r="AE2352" t="s">
        <v>9908</v>
      </c>
    </row>
    <row r="2353" spans="8:31" hidden="1" x14ac:dyDescent="0.3">
      <c r="H2353" t="s">
        <v>6301</v>
      </c>
      <c r="I2353" t="s">
        <v>6331</v>
      </c>
      <c r="J2353" t="s">
        <v>6332</v>
      </c>
      <c r="K2353" t="s">
        <v>20485</v>
      </c>
      <c r="R2353" t="s">
        <v>96</v>
      </c>
      <c r="S2353" t="s">
        <v>95</v>
      </c>
      <c r="T2353" t="str">
        <f>IF(Transcripts[[#This Row],[List?]]="Y", Transcripts[[#This Row],[RefSeq mRNA ID]]&amp;IF(Transcripts[[#This Row],[Preferred?]]="Y", " (Preferred)", ""), "")</f>
        <v>NM_1324328.1</v>
      </c>
      <c r="V2353" s="43"/>
      <c r="W2353" s="43" t="e">
        <f t="array" ref="W2353">INDEX(Table6[#Data], MATCH(1, ISNUMBER(SEARCH(Transcripts[[#This Row],[RefSeq mRNA ID]], Table6['#name])), 0), 1)</f>
        <v>#N/A</v>
      </c>
      <c r="X2353" s="43"/>
      <c r="Y2353" s="43"/>
      <c r="Z2353" t="s">
        <v>9910</v>
      </c>
      <c r="AA2353" t="s">
        <v>9911</v>
      </c>
      <c r="AB2353">
        <v>1935</v>
      </c>
      <c r="AC2353" t="s">
        <v>9903</v>
      </c>
      <c r="AD2353" t="s">
        <v>27</v>
      </c>
      <c r="AE2353" t="s">
        <v>11493</v>
      </c>
    </row>
    <row r="2354" spans="8:31" hidden="1" x14ac:dyDescent="0.3">
      <c r="H2354" t="s">
        <v>6301</v>
      </c>
      <c r="I2354" t="s">
        <v>6324</v>
      </c>
      <c r="J2354" t="s">
        <v>6325</v>
      </c>
      <c r="K2354" t="s">
        <v>19730</v>
      </c>
      <c r="L2354">
        <v>2241</v>
      </c>
      <c r="M2354" t="s">
        <v>27</v>
      </c>
      <c r="N2354" t="s">
        <v>6326</v>
      </c>
      <c r="P2354" t="s">
        <v>6327</v>
      </c>
      <c r="Q2354">
        <v>1743</v>
      </c>
      <c r="R2354" t="s">
        <v>96</v>
      </c>
      <c r="S2354" t="s">
        <v>95</v>
      </c>
      <c r="T2354" t="str">
        <f>IF(Transcripts[[#This Row],[List?]]="Y", Transcripts[[#This Row],[RefSeq mRNA ID]]&amp;IF(Transcripts[[#This Row],[Preferred?]]="Y", " (Preferred)", ""), "")</f>
        <v>NM_001128168.2</v>
      </c>
      <c r="V2354" s="43" t="s">
        <v>18582</v>
      </c>
      <c r="W2354" s="43" t="e">
        <f t="array" ref="W2354">INDEX(Table6[#Data], MATCH(1, ISNUMBER(SEARCH(Transcripts[[#This Row],[RefSeq mRNA ID]], Table6['#name])), 0), 1)</f>
        <v>#N/A</v>
      </c>
      <c r="X2354" s="43"/>
      <c r="Y2354" s="43"/>
      <c r="Z2354" t="s">
        <v>9913</v>
      </c>
      <c r="AA2354" t="s">
        <v>9914</v>
      </c>
      <c r="AB2354">
        <v>1803</v>
      </c>
      <c r="AC2354" t="s">
        <v>9903</v>
      </c>
      <c r="AD2354" t="s">
        <v>27</v>
      </c>
      <c r="AE2354" t="s">
        <v>11494</v>
      </c>
    </row>
    <row r="2355" spans="8:31" hidden="1" x14ac:dyDescent="0.3">
      <c r="H2355" t="s">
        <v>6301</v>
      </c>
      <c r="I2355" t="s">
        <v>6333</v>
      </c>
      <c r="J2355" t="s">
        <v>6334</v>
      </c>
      <c r="L2355">
        <v>2098</v>
      </c>
      <c r="M2355" t="s">
        <v>27</v>
      </c>
      <c r="N2355" t="s">
        <v>6335</v>
      </c>
      <c r="P2355" t="s">
        <v>6327</v>
      </c>
      <c r="Q2355">
        <v>1743</v>
      </c>
      <c r="R2355" t="s">
        <v>96</v>
      </c>
      <c r="S2355" t="s">
        <v>96</v>
      </c>
      <c r="T2355" t="str">
        <f>IF(Transcripts[[#This Row],[List?]]="Y", Transcripts[[#This Row],[RefSeq mRNA ID]]&amp;IF(Transcripts[[#This Row],[Preferred?]]="Y", " (Preferred)", ""), "")</f>
        <v/>
      </c>
      <c r="V2355" s="43" t="s">
        <v>18582</v>
      </c>
      <c r="W2355" s="43" t="e">
        <f t="array" ref="W2355">INDEX(Table6[#Data], MATCH(1, ISNUMBER(SEARCH(Transcripts[[#This Row],[RefSeq mRNA ID]], Table6['#name])), 0), 1)</f>
        <v>#N/A</v>
      </c>
      <c r="X2355" s="43"/>
      <c r="Y2355" s="43"/>
      <c r="Z2355" t="s">
        <v>9916</v>
      </c>
      <c r="AA2355" t="s">
        <v>9917</v>
      </c>
      <c r="AB2355">
        <v>1167</v>
      </c>
      <c r="AC2355" t="s">
        <v>9903</v>
      </c>
      <c r="AD2355" t="s">
        <v>27</v>
      </c>
      <c r="AE2355" t="s">
        <v>11495</v>
      </c>
    </row>
    <row r="2356" spans="8:31" hidden="1" x14ac:dyDescent="0.3">
      <c r="H2356" t="s">
        <v>6301</v>
      </c>
      <c r="I2356" t="s">
        <v>6310</v>
      </c>
      <c r="J2356" t="s">
        <v>6311</v>
      </c>
      <c r="L2356">
        <v>2638</v>
      </c>
      <c r="M2356" t="s">
        <v>27</v>
      </c>
      <c r="N2356" t="s">
        <v>6312</v>
      </c>
      <c r="P2356" t="s">
        <v>6313</v>
      </c>
      <c r="Q2356">
        <v>1698</v>
      </c>
      <c r="R2356" t="s">
        <v>96</v>
      </c>
      <c r="S2356" t="s">
        <v>96</v>
      </c>
      <c r="T2356" t="str">
        <f>IF(Transcripts[[#This Row],[List?]]="Y", Transcripts[[#This Row],[RefSeq mRNA ID]]&amp;IF(Transcripts[[#This Row],[Preferred?]]="Y", " (Preferred)", ""), "")</f>
        <v/>
      </c>
      <c r="V2356" s="43" t="s">
        <v>18582</v>
      </c>
      <c r="W2356" s="43" t="e">
        <f t="array" ref="W2356">INDEX(Table6[#Data], MATCH(1, ISNUMBER(SEARCH(Transcripts[[#This Row],[RefSeq mRNA ID]], Table6['#name])), 0), 1)</f>
        <v>#N/A</v>
      </c>
      <c r="X2356" s="43"/>
      <c r="Y2356" s="43"/>
      <c r="Z2356" t="s">
        <v>9920</v>
      </c>
      <c r="AA2356" t="s">
        <v>9921</v>
      </c>
      <c r="AB2356">
        <v>2205</v>
      </c>
      <c r="AC2356" t="s">
        <v>9903</v>
      </c>
      <c r="AD2356" t="s">
        <v>27</v>
      </c>
      <c r="AE2356" t="s">
        <v>11496</v>
      </c>
    </row>
    <row r="2357" spans="8:31" hidden="1" x14ac:dyDescent="0.3">
      <c r="H2357" t="s">
        <v>6301</v>
      </c>
      <c r="I2357" t="s">
        <v>6328</v>
      </c>
      <c r="J2357" t="s">
        <v>6329</v>
      </c>
      <c r="K2357" t="s">
        <v>19731</v>
      </c>
      <c r="L2357">
        <v>2196</v>
      </c>
      <c r="M2357" t="s">
        <v>27</v>
      </c>
      <c r="N2357" t="s">
        <v>6330</v>
      </c>
      <c r="P2357" t="s">
        <v>6313</v>
      </c>
      <c r="Q2357" s="43">
        <v>1698</v>
      </c>
      <c r="R2357" t="s">
        <v>96</v>
      </c>
      <c r="S2357" s="43" t="s">
        <v>95</v>
      </c>
      <c r="T2357" t="str">
        <f>IF(Transcripts[[#This Row],[List?]]="Y", Transcripts[[#This Row],[RefSeq mRNA ID]]&amp;IF(Transcripts[[#This Row],[Preferred?]]="Y", " (Preferred)", ""), "")</f>
        <v>NM_001128172.2</v>
      </c>
      <c r="V2357" s="43" t="s">
        <v>18582</v>
      </c>
      <c r="W2357" s="43" t="e">
        <f t="array" ref="W2357">INDEX(Table6[#Data], MATCH(1, ISNUMBER(SEARCH(Transcripts[[#This Row],[RefSeq mRNA ID]], Table6['#name])), 0), 1)</f>
        <v>#N/A</v>
      </c>
      <c r="X2357" s="43"/>
      <c r="Y2357" s="43"/>
      <c r="Z2357" t="s">
        <v>6196</v>
      </c>
      <c r="AA2357" t="s">
        <v>6197</v>
      </c>
      <c r="AB2357">
        <v>1614</v>
      </c>
      <c r="AC2357" t="s">
        <v>6191</v>
      </c>
      <c r="AD2357" t="s">
        <v>27</v>
      </c>
      <c r="AE2357" t="s">
        <v>11497</v>
      </c>
    </row>
    <row r="2358" spans="8:31" hidden="1" x14ac:dyDescent="0.3">
      <c r="H2358" t="s">
        <v>6301</v>
      </c>
      <c r="I2358" t="s">
        <v>6314</v>
      </c>
      <c r="J2358" t="s">
        <v>6315</v>
      </c>
      <c r="K2358" t="s">
        <v>19737</v>
      </c>
      <c r="L2358">
        <v>2606</v>
      </c>
      <c r="M2358" t="s">
        <v>27</v>
      </c>
      <c r="N2358" t="s">
        <v>6316</v>
      </c>
      <c r="P2358" t="s">
        <v>6317</v>
      </c>
      <c r="Q2358" s="43">
        <v>1680</v>
      </c>
      <c r="R2358" t="s">
        <v>96</v>
      </c>
      <c r="S2358" s="43" t="s">
        <v>95</v>
      </c>
      <c r="T2358" t="str">
        <f>IF(Transcripts[[#This Row],[List?]]="Y", Transcripts[[#This Row],[RefSeq mRNA ID]]&amp;IF(Transcripts[[#This Row],[Preferred?]]="Y", " (Preferred)", ""), "")</f>
        <v>NM_001324329.1</v>
      </c>
      <c r="V2358" s="43" t="s">
        <v>18582</v>
      </c>
      <c r="W2358" s="43" t="e">
        <f t="array" ref="W2358">INDEX(Table6[#Data], MATCH(1, ISNUMBER(SEARCH(Transcripts[[#This Row],[RefSeq mRNA ID]], Table6['#name])), 0), 1)</f>
        <v>#N/A</v>
      </c>
      <c r="X2358" s="43"/>
      <c r="Y2358" s="43"/>
      <c r="Z2358" t="s">
        <v>6192</v>
      </c>
      <c r="AA2358" t="s">
        <v>6193</v>
      </c>
      <c r="AB2358">
        <v>1662</v>
      </c>
      <c r="AC2358" t="s">
        <v>6191</v>
      </c>
      <c r="AD2358" t="s">
        <v>27</v>
      </c>
      <c r="AE2358" t="s">
        <v>11498</v>
      </c>
    </row>
    <row r="2359" spans="8:31" hidden="1" x14ac:dyDescent="0.3">
      <c r="H2359" t="s">
        <v>6301</v>
      </c>
      <c r="I2359" t="s">
        <v>6306</v>
      </c>
      <c r="J2359" t="s">
        <v>6307</v>
      </c>
      <c r="K2359" t="s">
        <v>20486</v>
      </c>
      <c r="L2359">
        <v>8940</v>
      </c>
      <c r="M2359" t="s">
        <v>27</v>
      </c>
      <c r="N2359" t="s">
        <v>6308</v>
      </c>
      <c r="P2359" t="s">
        <v>6309</v>
      </c>
      <c r="Q2359" s="43">
        <v>1635</v>
      </c>
      <c r="R2359" t="s">
        <v>96</v>
      </c>
      <c r="S2359" s="43" t="s">
        <v>95</v>
      </c>
      <c r="T2359" t="str">
        <f>IF(Transcripts[[#This Row],[List?]]="Y", Transcripts[[#This Row],[RefSeq mRNA ID]]&amp;IF(Transcripts[[#This Row],[Preferred?]]="Y", " (Preferred)", ""), "")</f>
        <v>NM_002578.5</v>
      </c>
      <c r="V2359" s="43" t="s">
        <v>18582</v>
      </c>
      <c r="W2359" s="43" t="e">
        <f t="array" ref="W2359">INDEX(Table6[#Data], MATCH(1, ISNUMBER(SEARCH(Transcripts[[#This Row],[RefSeq mRNA ID]], Table6['#name])), 0), 1)</f>
        <v>#N/A</v>
      </c>
      <c r="X2359" s="43"/>
      <c r="Y2359" s="43"/>
      <c r="Z2359" t="s">
        <v>6215</v>
      </c>
      <c r="AA2359" t="s">
        <v>6216</v>
      </c>
      <c r="AB2359">
        <v>2517</v>
      </c>
      <c r="AC2359" t="s">
        <v>6191</v>
      </c>
      <c r="AD2359" t="s">
        <v>27</v>
      </c>
      <c r="AE2359" t="s">
        <v>11499</v>
      </c>
    </row>
    <row r="2360" spans="8:31" hidden="1" x14ac:dyDescent="0.3">
      <c r="H2360" t="s">
        <v>6301</v>
      </c>
      <c r="I2360" t="s">
        <v>6318</v>
      </c>
      <c r="J2360" t="s">
        <v>6319</v>
      </c>
      <c r="K2360" t="s">
        <v>19728</v>
      </c>
      <c r="L2360">
        <v>2550</v>
      </c>
      <c r="M2360" t="s">
        <v>27</v>
      </c>
      <c r="N2360" t="s">
        <v>6320</v>
      </c>
      <c r="P2360" t="s">
        <v>6309</v>
      </c>
      <c r="Q2360" s="43">
        <v>1635</v>
      </c>
      <c r="R2360" t="s">
        <v>95</v>
      </c>
      <c r="S2360" s="43" t="s">
        <v>95</v>
      </c>
      <c r="T2360" t="str">
        <f>IF(Transcripts[[#This Row],[List?]]="Y", Transcripts[[#This Row],[RefSeq mRNA ID]]&amp;IF(Transcripts[[#This Row],[Preferred?]]="Y", " (Preferred)", ""), "")</f>
        <v>NM_001128166.2 (Preferred)</v>
      </c>
      <c r="V2360" s="43" t="s">
        <v>18582</v>
      </c>
      <c r="W2360" s="43" t="e">
        <f t="array" ref="W2360">INDEX(Table6[#Data], MATCH(1, ISNUMBER(SEARCH(Transcripts[[#This Row],[RefSeq mRNA ID]], Table6['#name])), 0), 1)</f>
        <v>#N/A</v>
      </c>
      <c r="X2360" s="43"/>
      <c r="Y2360" s="43"/>
      <c r="Z2360" t="s">
        <v>6218</v>
      </c>
      <c r="AA2360" t="s">
        <v>6219</v>
      </c>
      <c r="AB2360">
        <v>2469</v>
      </c>
      <c r="AC2360" t="s">
        <v>6191</v>
      </c>
      <c r="AD2360" t="s">
        <v>27</v>
      </c>
      <c r="AE2360" t="s">
        <v>11500</v>
      </c>
    </row>
    <row r="2361" spans="8:31" hidden="1" x14ac:dyDescent="0.3">
      <c r="H2361" t="s">
        <v>6301</v>
      </c>
      <c r="I2361" t="s">
        <v>6321</v>
      </c>
      <c r="J2361" t="s">
        <v>6322</v>
      </c>
      <c r="K2361" t="s">
        <v>19729</v>
      </c>
      <c r="L2361">
        <v>2477</v>
      </c>
      <c r="M2361" t="s">
        <v>27</v>
      </c>
      <c r="N2361" t="s">
        <v>6323</v>
      </c>
      <c r="P2361" t="s">
        <v>6309</v>
      </c>
      <c r="Q2361" s="43">
        <v>1635</v>
      </c>
      <c r="R2361" t="s">
        <v>96</v>
      </c>
      <c r="S2361" s="43" t="s">
        <v>95</v>
      </c>
      <c r="T2361" t="str">
        <f>IF(Transcripts[[#This Row],[List?]]="Y", Transcripts[[#This Row],[RefSeq mRNA ID]]&amp;IF(Transcripts[[#This Row],[Preferred?]]="Y", " (Preferred)", ""), "")</f>
        <v>NM_001128167.2</v>
      </c>
      <c r="V2361" s="43" t="s">
        <v>18582</v>
      </c>
      <c r="W2361" s="43" t="e">
        <f t="array" ref="W2361">INDEX(Table6[#Data], MATCH(1, ISNUMBER(SEARCH(Transcripts[[#This Row],[RefSeq mRNA ID]], Table6['#name])), 0), 1)</f>
        <v>#N/A</v>
      </c>
      <c r="X2361" s="43"/>
      <c r="Y2361" s="43"/>
      <c r="Z2361" t="s">
        <v>6204</v>
      </c>
      <c r="AA2361" t="s">
        <v>6205</v>
      </c>
      <c r="AB2361">
        <v>1434</v>
      </c>
      <c r="AC2361" t="s">
        <v>6191</v>
      </c>
      <c r="AD2361" t="s">
        <v>27</v>
      </c>
      <c r="AE2361" t="s">
        <v>11501</v>
      </c>
    </row>
    <row r="2362" spans="8:31" hidden="1" x14ac:dyDescent="0.3">
      <c r="H2362" t="s">
        <v>6301</v>
      </c>
      <c r="I2362" t="s">
        <v>6336</v>
      </c>
      <c r="J2362" t="s">
        <v>6337</v>
      </c>
      <c r="L2362">
        <v>573</v>
      </c>
      <c r="M2362" t="s">
        <v>27</v>
      </c>
      <c r="N2362" t="s">
        <v>6338</v>
      </c>
      <c r="Q2362" s="43">
        <v>545</v>
      </c>
      <c r="R2362" t="s">
        <v>96</v>
      </c>
      <c r="S2362" s="43" t="s">
        <v>96</v>
      </c>
      <c r="T2362" t="str">
        <f>IF(Transcripts[[#This Row],[List?]]="Y", Transcripts[[#This Row],[RefSeq mRNA ID]]&amp;IF(Transcripts[[#This Row],[Preferred?]]="Y", " (Preferred)", ""), "")</f>
        <v/>
      </c>
      <c r="V2362" s="43" t="s">
        <v>18582</v>
      </c>
      <c r="W2362" s="43" t="e">
        <f t="array" ref="W2362">INDEX(Table6[#Data], MATCH(1, ISNUMBER(SEARCH(Transcripts[[#This Row],[RefSeq mRNA ID]], Table6['#name])), 0), 1)</f>
        <v>#N/A</v>
      </c>
      <c r="X2362" s="43"/>
      <c r="Y2362" s="43"/>
      <c r="Z2362" t="s">
        <v>6207</v>
      </c>
      <c r="AA2362" t="s">
        <v>6208</v>
      </c>
      <c r="AB2362">
        <v>2517</v>
      </c>
      <c r="AC2362" t="s">
        <v>6191</v>
      </c>
      <c r="AD2362" t="s">
        <v>27</v>
      </c>
      <c r="AE2362" t="s">
        <v>11502</v>
      </c>
    </row>
    <row r="2363" spans="8:31" hidden="1" x14ac:dyDescent="0.3">
      <c r="H2363" t="s">
        <v>6301</v>
      </c>
      <c r="I2363" t="s">
        <v>6302</v>
      </c>
      <c r="L2363">
        <v>710</v>
      </c>
      <c r="M2363" t="s">
        <v>193</v>
      </c>
      <c r="N2363" t="s">
        <v>6303</v>
      </c>
      <c r="Q2363">
        <v>0</v>
      </c>
      <c r="R2363" t="s">
        <v>96</v>
      </c>
      <c r="S2363" t="s">
        <v>96</v>
      </c>
      <c r="T2363" t="str">
        <f>IF(Transcripts[[#This Row],[List?]]="Y", Transcripts[[#This Row],[RefSeq mRNA ID]]&amp;IF(Transcripts[[#This Row],[Preferred?]]="Y", " (Preferred)", ""), "")</f>
        <v/>
      </c>
      <c r="V2363" s="43" t="s">
        <v>18582</v>
      </c>
      <c r="W2363" s="43" t="e">
        <f t="array" ref="W2363">INDEX(Table6[#Data], MATCH(1, ISNUMBER(SEARCH(Transcripts[[#This Row],[RefSeq mRNA ID]], Table6['#name])), 0), 1)</f>
        <v>#N/A</v>
      </c>
      <c r="X2363" s="43"/>
      <c r="Y2363" s="43"/>
      <c r="Z2363" t="s">
        <v>6211</v>
      </c>
      <c r="AA2363" t="s">
        <v>6212</v>
      </c>
      <c r="AB2363">
        <v>2469</v>
      </c>
      <c r="AC2363" t="s">
        <v>6191</v>
      </c>
      <c r="AD2363" t="s">
        <v>27</v>
      </c>
      <c r="AE2363" t="s">
        <v>11503</v>
      </c>
    </row>
    <row r="2364" spans="8:31" hidden="1" x14ac:dyDescent="0.3">
      <c r="H2364" t="s">
        <v>6301</v>
      </c>
      <c r="I2364" t="s">
        <v>6304</v>
      </c>
      <c r="L2364">
        <v>561</v>
      </c>
      <c r="M2364" t="s">
        <v>193</v>
      </c>
      <c r="N2364" t="s">
        <v>6305</v>
      </c>
      <c r="Q2364">
        <v>0</v>
      </c>
      <c r="R2364" t="s">
        <v>96</v>
      </c>
      <c r="S2364" t="s">
        <v>96</v>
      </c>
      <c r="T2364" t="str">
        <f>IF(Transcripts[[#This Row],[List?]]="Y", Transcripts[[#This Row],[RefSeq mRNA ID]]&amp;IF(Transcripts[[#This Row],[Preferred?]]="Y", " (Preferred)", ""), "")</f>
        <v/>
      </c>
      <c r="V2364" s="43" t="s">
        <v>18582</v>
      </c>
      <c r="W2364" s="43" t="e">
        <f t="array" ref="W2364">INDEX(Table6[#Data], MATCH(1, ISNUMBER(SEARCH(Transcripts[[#This Row],[RefSeq mRNA ID]], Table6['#name])), 0), 1)</f>
        <v>#N/A</v>
      </c>
      <c r="X2364" s="43"/>
      <c r="Y2364" s="43"/>
      <c r="Z2364" t="s">
        <v>6200</v>
      </c>
      <c r="AA2364" t="s">
        <v>6201</v>
      </c>
      <c r="AB2364">
        <v>1434</v>
      </c>
      <c r="AC2364" t="s">
        <v>6191</v>
      </c>
      <c r="AD2364" t="s">
        <v>27</v>
      </c>
      <c r="AE2364" t="s">
        <v>11504</v>
      </c>
    </row>
    <row r="2365" spans="8:31" hidden="1" x14ac:dyDescent="0.3">
      <c r="H2365" t="s">
        <v>6339</v>
      </c>
      <c r="I2365" t="s">
        <v>6349</v>
      </c>
      <c r="J2365" t="s">
        <v>6350</v>
      </c>
      <c r="K2365" t="s">
        <v>19753</v>
      </c>
      <c r="L2365">
        <v>4003</v>
      </c>
      <c r="M2365" t="s">
        <v>27</v>
      </c>
      <c r="N2365" t="s">
        <v>6351</v>
      </c>
      <c r="O2365" t="s">
        <v>6352</v>
      </c>
      <c r="P2365" t="s">
        <v>6353</v>
      </c>
      <c r="Q2365">
        <v>3561</v>
      </c>
      <c r="R2365" t="s">
        <v>95</v>
      </c>
      <c r="S2365" t="s">
        <v>95</v>
      </c>
      <c r="T2365" t="str">
        <f>IF(Transcripts[[#This Row],[List?]]="Y", Transcripts[[#This Row],[RefSeq mRNA ID]]&amp;IF(Transcripts[[#This Row],[Preferred?]]="Y", " (Preferred)", ""), "")</f>
        <v>NM_024675.3 (Preferred)</v>
      </c>
      <c r="V2365" s="43" t="s">
        <v>18583</v>
      </c>
      <c r="W2365" s="43" t="e">
        <f t="array" ref="W2365">INDEX(Table6[#Data], MATCH(1, ISNUMBER(SEARCH(Transcripts[[#This Row],[RefSeq mRNA ID]], Table6['#name])), 0), 1)</f>
        <v>#N/A</v>
      </c>
      <c r="X2365" s="43"/>
      <c r="Y2365" s="43"/>
      <c r="Z2365" t="s">
        <v>6221</v>
      </c>
      <c r="AA2365" t="s">
        <v>6222</v>
      </c>
      <c r="AB2365">
        <v>966</v>
      </c>
      <c r="AC2365" t="s">
        <v>6191</v>
      </c>
      <c r="AD2365" t="s">
        <v>27</v>
      </c>
      <c r="AE2365" t="s">
        <v>11505</v>
      </c>
    </row>
    <row r="2366" spans="8:31" hidden="1" x14ac:dyDescent="0.3">
      <c r="H2366" t="s">
        <v>6339</v>
      </c>
      <c r="I2366" t="s">
        <v>6354</v>
      </c>
      <c r="J2366" t="s">
        <v>6355</v>
      </c>
      <c r="L2366">
        <v>815</v>
      </c>
      <c r="M2366" t="s">
        <v>27</v>
      </c>
      <c r="N2366" t="s">
        <v>6356</v>
      </c>
      <c r="Q2366">
        <v>269</v>
      </c>
      <c r="R2366" t="s">
        <v>96</v>
      </c>
      <c r="S2366" t="s">
        <v>96</v>
      </c>
      <c r="T2366" t="str">
        <f>IF(Transcripts[[#This Row],[List?]]="Y", Transcripts[[#This Row],[RefSeq mRNA ID]]&amp;IF(Transcripts[[#This Row],[Preferred?]]="Y", " (Preferred)", ""), "")</f>
        <v/>
      </c>
      <c r="V2366" s="43" t="s">
        <v>18583</v>
      </c>
      <c r="W2366" s="43" t="e">
        <f t="array" ref="W2366">INDEX(Table6[#Data], MATCH(1, ISNUMBER(SEARCH(Transcripts[[#This Row],[RefSeq mRNA ID]], Table6['#name])), 0), 1)</f>
        <v>#N/A</v>
      </c>
      <c r="X2366" s="43"/>
      <c r="Y2366" s="43"/>
      <c r="Z2366" t="s">
        <v>2920</v>
      </c>
      <c r="AA2366" t="s">
        <v>2921</v>
      </c>
      <c r="AB2366">
        <v>35</v>
      </c>
      <c r="AC2366" t="s">
        <v>2887</v>
      </c>
      <c r="AD2366" t="s">
        <v>27</v>
      </c>
      <c r="AE2366" t="s">
        <v>11506</v>
      </c>
    </row>
    <row r="2367" spans="8:31" hidden="1" x14ac:dyDescent="0.3">
      <c r="H2367" t="s">
        <v>6339</v>
      </c>
      <c r="I2367" t="s">
        <v>6357</v>
      </c>
      <c r="J2367" t="s">
        <v>6358</v>
      </c>
      <c r="L2367">
        <v>619</v>
      </c>
      <c r="M2367" t="s">
        <v>27</v>
      </c>
      <c r="N2367" t="s">
        <v>6359</v>
      </c>
      <c r="Q2367">
        <v>131</v>
      </c>
      <c r="R2367" t="s">
        <v>96</v>
      </c>
      <c r="S2367" t="s">
        <v>96</v>
      </c>
      <c r="T2367" t="str">
        <f>IF(Transcripts[[#This Row],[List?]]="Y", Transcripts[[#This Row],[RefSeq mRNA ID]]&amp;IF(Transcripts[[#This Row],[Preferred?]]="Y", " (Preferred)", ""), "")</f>
        <v/>
      </c>
      <c r="V2367" s="43" t="s">
        <v>18583</v>
      </c>
      <c r="W2367" s="43" t="e">
        <f t="array" ref="W2367">INDEX(Table6[#Data], MATCH(1, ISNUMBER(SEARCH(Transcripts[[#This Row],[RefSeq mRNA ID]], Table6['#name])), 0), 1)</f>
        <v>#N/A</v>
      </c>
      <c r="X2367" s="43"/>
      <c r="Y2367" s="43"/>
      <c r="Z2367" t="s">
        <v>2894</v>
      </c>
      <c r="AA2367" t="s">
        <v>2895</v>
      </c>
      <c r="AB2367">
        <v>2541</v>
      </c>
      <c r="AC2367" t="s">
        <v>2887</v>
      </c>
      <c r="AD2367" t="s">
        <v>27</v>
      </c>
      <c r="AE2367" t="s">
        <v>11507</v>
      </c>
    </row>
    <row r="2368" spans="8:31" hidden="1" x14ac:dyDescent="0.3">
      <c r="H2368" t="s">
        <v>6339</v>
      </c>
      <c r="I2368" t="s">
        <v>6340</v>
      </c>
      <c r="J2368" t="s">
        <v>6341</v>
      </c>
      <c r="L2368">
        <v>3963</v>
      </c>
      <c r="M2368" t="s">
        <v>187</v>
      </c>
      <c r="N2368" t="s">
        <v>6342</v>
      </c>
      <c r="Q2368">
        <v>108</v>
      </c>
      <c r="R2368" t="s">
        <v>96</v>
      </c>
      <c r="S2368" t="s">
        <v>96</v>
      </c>
      <c r="T2368" t="str">
        <f>IF(Transcripts[[#This Row],[List?]]="Y", Transcripts[[#This Row],[RefSeq mRNA ID]]&amp;IF(Transcripts[[#This Row],[Preferred?]]="Y", " (Preferred)", ""), "")</f>
        <v/>
      </c>
      <c r="V2368" s="43" t="s">
        <v>18583</v>
      </c>
      <c r="W2368" s="43" t="e">
        <f t="array" ref="W2368">INDEX(Table6[#Data], MATCH(1, ISNUMBER(SEARCH(Transcripts[[#This Row],[RefSeq mRNA ID]], Table6['#name])), 0), 1)</f>
        <v>#N/A</v>
      </c>
      <c r="X2368" s="43"/>
      <c r="Y2368" s="43"/>
      <c r="Z2368" t="s">
        <v>2905</v>
      </c>
      <c r="AA2368" t="s">
        <v>2906</v>
      </c>
      <c r="AB2368">
        <v>507</v>
      </c>
      <c r="AC2368" t="s">
        <v>2887</v>
      </c>
      <c r="AD2368" t="s">
        <v>27</v>
      </c>
      <c r="AE2368" t="s">
        <v>11508</v>
      </c>
    </row>
    <row r="2369" spans="8:31" hidden="1" x14ac:dyDescent="0.3">
      <c r="H2369" t="s">
        <v>6339</v>
      </c>
      <c r="I2369" t="s">
        <v>6346</v>
      </c>
      <c r="J2369" t="s">
        <v>6347</v>
      </c>
      <c r="L2369">
        <v>344</v>
      </c>
      <c r="M2369" t="s">
        <v>187</v>
      </c>
      <c r="N2369" t="s">
        <v>6348</v>
      </c>
      <c r="Q2369">
        <v>91</v>
      </c>
      <c r="R2369" t="s">
        <v>96</v>
      </c>
      <c r="S2369" t="s">
        <v>96</v>
      </c>
      <c r="T2369" t="str">
        <f>IF(Transcripts[[#This Row],[List?]]="Y", Transcripts[[#This Row],[RefSeq mRNA ID]]&amp;IF(Transcripts[[#This Row],[Preferred?]]="Y", " (Preferred)", ""), "")</f>
        <v/>
      </c>
      <c r="V2369" s="43" t="s">
        <v>18583</v>
      </c>
      <c r="W2369" s="43" t="e">
        <f t="array" ref="W2369">INDEX(Table6[#Data], MATCH(1, ISNUMBER(SEARCH(Transcripts[[#This Row],[RefSeq mRNA ID]], Table6['#name])), 0), 1)</f>
        <v>#N/A</v>
      </c>
      <c r="X2369" s="43"/>
      <c r="Y2369" s="43"/>
      <c r="Z2369" t="s">
        <v>2911</v>
      </c>
      <c r="AA2369" t="s">
        <v>2912</v>
      </c>
      <c r="AB2369">
        <v>285</v>
      </c>
      <c r="AC2369" t="s">
        <v>2887</v>
      </c>
      <c r="AD2369" t="s">
        <v>27</v>
      </c>
      <c r="AE2369" t="s">
        <v>11509</v>
      </c>
    </row>
    <row r="2370" spans="8:31" hidden="1" x14ac:dyDescent="0.3">
      <c r="H2370" t="s">
        <v>6339</v>
      </c>
      <c r="I2370" t="s">
        <v>6343</v>
      </c>
      <c r="J2370" t="s">
        <v>6344</v>
      </c>
      <c r="L2370">
        <v>789</v>
      </c>
      <c r="M2370" t="s">
        <v>187</v>
      </c>
      <c r="N2370" t="s">
        <v>6345</v>
      </c>
      <c r="Q2370">
        <v>84</v>
      </c>
      <c r="R2370" t="s">
        <v>96</v>
      </c>
      <c r="S2370" t="s">
        <v>96</v>
      </c>
      <c r="T2370" t="str">
        <f>IF(Transcripts[[#This Row],[List?]]="Y", Transcripts[[#This Row],[RefSeq mRNA ID]]&amp;IF(Transcripts[[#This Row],[Preferred?]]="Y", " (Preferred)", ""), "")</f>
        <v/>
      </c>
      <c r="V2370" s="43" t="s">
        <v>18583</v>
      </c>
      <c r="W2370" s="43" t="e">
        <f t="array" ref="W2370">INDEX(Table6[#Data], MATCH(1, ISNUMBER(SEARCH(Transcripts[[#This Row],[RefSeq mRNA ID]], Table6['#name])), 0), 1)</f>
        <v>#N/A</v>
      </c>
      <c r="X2370" s="43"/>
      <c r="Y2370" s="43"/>
      <c r="Z2370" t="s">
        <v>2901</v>
      </c>
      <c r="AA2370" t="s">
        <v>2902</v>
      </c>
      <c r="AB2370">
        <v>2412</v>
      </c>
      <c r="AC2370" t="s">
        <v>2887</v>
      </c>
      <c r="AD2370" t="s">
        <v>27</v>
      </c>
      <c r="AE2370" t="s">
        <v>11510</v>
      </c>
    </row>
    <row r="2371" spans="8:31" hidden="1" x14ac:dyDescent="0.3">
      <c r="H2371" t="s">
        <v>6360</v>
      </c>
      <c r="I2371" t="s">
        <v>6367</v>
      </c>
      <c r="J2371" t="s">
        <v>6368</v>
      </c>
      <c r="K2371" t="s">
        <v>20489</v>
      </c>
      <c r="L2371">
        <v>8536</v>
      </c>
      <c r="M2371" t="s">
        <v>27</v>
      </c>
      <c r="N2371" t="s">
        <v>6369</v>
      </c>
      <c r="P2371" t="s">
        <v>6370</v>
      </c>
      <c r="Q2371">
        <v>1176</v>
      </c>
      <c r="R2371" t="s">
        <v>95</v>
      </c>
      <c r="S2371" t="s">
        <v>95</v>
      </c>
      <c r="T2371" t="str">
        <f>IF(Transcripts[[#This Row],[List?]]="Y", Transcripts[[#This Row],[RefSeq mRNA ID]]&amp;IF(Transcripts[[#This Row],[Preferred?]]="Y", " (Preferred)", ""), "")</f>
        <v>NM_016734.3 (Preferred)</v>
      </c>
      <c r="V2371" s="43" t="s">
        <v>18584</v>
      </c>
      <c r="W2371" s="43" t="e">
        <f t="array" ref="W2371">INDEX(Table6[#Data], MATCH(1, ISNUMBER(SEARCH(Transcripts[[#This Row],[RefSeq mRNA ID]], Table6['#name])), 0), 1)</f>
        <v>#N/A</v>
      </c>
      <c r="X2371" s="43"/>
      <c r="Y2371" s="43"/>
      <c r="Z2371" t="s">
        <v>2917</v>
      </c>
      <c r="AA2371" t="s">
        <v>2918</v>
      </c>
      <c r="AB2371">
        <v>498</v>
      </c>
      <c r="AC2371" t="s">
        <v>2887</v>
      </c>
      <c r="AD2371" t="s">
        <v>27</v>
      </c>
      <c r="AE2371" t="s">
        <v>11511</v>
      </c>
    </row>
    <row r="2372" spans="8:31" hidden="1" x14ac:dyDescent="0.3">
      <c r="H2372" t="s">
        <v>6360</v>
      </c>
      <c r="I2372" t="s">
        <v>6371</v>
      </c>
      <c r="J2372" t="s">
        <v>6372</v>
      </c>
      <c r="K2372" t="s">
        <v>19755</v>
      </c>
      <c r="L2372">
        <v>1487</v>
      </c>
      <c r="M2372" t="s">
        <v>27</v>
      </c>
      <c r="N2372" t="s">
        <v>6373</v>
      </c>
      <c r="P2372" t="s">
        <v>6374</v>
      </c>
      <c r="Q2372">
        <v>1089</v>
      </c>
      <c r="R2372" t="s">
        <v>96</v>
      </c>
      <c r="S2372" t="s">
        <v>95</v>
      </c>
      <c r="T2372" t="str">
        <f>IF(Transcripts[[#This Row],[List?]]="Y", Transcripts[[#This Row],[RefSeq mRNA ID]]&amp;IF(Transcripts[[#This Row],[Preferred?]]="Y", " (Preferred)", ""), "")</f>
        <v>NM_001280548.1</v>
      </c>
      <c r="V2372" s="43" t="s">
        <v>18584</v>
      </c>
      <c r="W2372" s="43" t="e">
        <f t="array" ref="W2372">INDEX(Table6[#Data], MATCH(1, ISNUMBER(SEARCH(Transcripts[[#This Row],[RefSeq mRNA ID]], Table6['#name])), 0), 1)</f>
        <v>#N/A</v>
      </c>
      <c r="X2372" s="43"/>
      <c r="Y2372" s="43"/>
      <c r="Z2372" t="s">
        <v>2914</v>
      </c>
      <c r="AA2372" t="s">
        <v>2915</v>
      </c>
      <c r="AB2372">
        <v>405</v>
      </c>
      <c r="AC2372" t="s">
        <v>2887</v>
      </c>
      <c r="AD2372" t="s">
        <v>27</v>
      </c>
      <c r="AE2372" t="s">
        <v>11512</v>
      </c>
    </row>
    <row r="2373" spans="8:31" hidden="1" x14ac:dyDescent="0.3">
      <c r="H2373" t="s">
        <v>6360</v>
      </c>
      <c r="I2373" t="s">
        <v>6375</v>
      </c>
      <c r="J2373" t="s">
        <v>6376</v>
      </c>
      <c r="K2373" t="s">
        <v>19754</v>
      </c>
      <c r="L2373">
        <v>1472</v>
      </c>
      <c r="M2373" t="s">
        <v>27</v>
      </c>
      <c r="N2373" t="s">
        <v>6377</v>
      </c>
      <c r="P2373" t="s">
        <v>6378</v>
      </c>
      <c r="Q2373">
        <v>1074</v>
      </c>
      <c r="R2373" t="s">
        <v>96</v>
      </c>
      <c r="S2373" t="s">
        <v>95</v>
      </c>
      <c r="T2373" t="str">
        <f>IF(Transcripts[[#This Row],[List?]]="Y", Transcripts[[#This Row],[RefSeq mRNA ID]]&amp;IF(Transcripts[[#This Row],[Preferred?]]="Y", " (Preferred)", ""), "")</f>
        <v>NM_001280547.1</v>
      </c>
      <c r="V2373" s="43" t="s">
        <v>18584</v>
      </c>
      <c r="W2373" s="43" t="e">
        <f t="array" ref="W2373">INDEX(Table6[#Data], MATCH(1, ISNUMBER(SEARCH(Transcripts[[#This Row],[RefSeq mRNA ID]], Table6['#name])), 0), 1)</f>
        <v>#N/A</v>
      </c>
      <c r="X2373" s="43"/>
      <c r="Y2373" s="43"/>
      <c r="Z2373" t="s">
        <v>2888</v>
      </c>
      <c r="AC2373" t="s">
        <v>2887</v>
      </c>
      <c r="AD2373" t="s">
        <v>27</v>
      </c>
      <c r="AE2373" t="s">
        <v>2888</v>
      </c>
    </row>
    <row r="2374" spans="8:31" hidden="1" x14ac:dyDescent="0.3">
      <c r="H2374" t="s">
        <v>6360</v>
      </c>
      <c r="I2374" t="s">
        <v>6387</v>
      </c>
      <c r="J2374" t="s">
        <v>6388</v>
      </c>
      <c r="K2374" t="s">
        <v>19761</v>
      </c>
      <c r="L2374">
        <v>1056</v>
      </c>
      <c r="M2374" t="s">
        <v>27</v>
      </c>
      <c r="N2374" t="s">
        <v>6389</v>
      </c>
      <c r="P2374" t="s">
        <v>6390</v>
      </c>
      <c r="Q2374">
        <v>1047</v>
      </c>
      <c r="R2374" t="s">
        <v>96</v>
      </c>
      <c r="S2374" t="s">
        <v>95</v>
      </c>
      <c r="T2374" t="str">
        <f>IF(Transcripts[[#This Row],[List?]]="Y", Transcripts[[#This Row],[RefSeq mRNA ID]]&amp;IF(Transcripts[[#This Row],[Preferred?]]="Y", " (Preferred)", ""), "")</f>
        <v>NM_001280554.1</v>
      </c>
      <c r="V2374" s="43" t="s">
        <v>18584</v>
      </c>
      <c r="W2374" s="43" t="e">
        <f t="array" ref="W2374">INDEX(Table6[#Data], MATCH(1, ISNUMBER(SEARCH(Transcripts[[#This Row],[RefSeq mRNA ID]], Table6['#name])), 0), 1)</f>
        <v>#N/A</v>
      </c>
      <c r="X2374" s="43"/>
      <c r="Y2374" s="43"/>
      <c r="Z2374" t="s">
        <v>2890</v>
      </c>
      <c r="AC2374" t="s">
        <v>2887</v>
      </c>
      <c r="AD2374" t="s">
        <v>27</v>
      </c>
      <c r="AE2374" t="s">
        <v>2890</v>
      </c>
    </row>
    <row r="2375" spans="8:31" hidden="1" x14ac:dyDescent="0.3">
      <c r="H2375" t="s">
        <v>6360</v>
      </c>
      <c r="I2375" t="s">
        <v>6395</v>
      </c>
      <c r="J2375" t="s">
        <v>6396</v>
      </c>
      <c r="K2375" t="s">
        <v>19759</v>
      </c>
      <c r="L2375">
        <v>996</v>
      </c>
      <c r="M2375" t="s">
        <v>27</v>
      </c>
      <c r="N2375" t="s">
        <v>6397</v>
      </c>
      <c r="P2375" t="s">
        <v>6398</v>
      </c>
      <c r="Q2375">
        <v>987</v>
      </c>
      <c r="R2375" t="s">
        <v>96</v>
      </c>
      <c r="S2375" t="s">
        <v>95</v>
      </c>
      <c r="T2375" t="str">
        <f>IF(Transcripts[[#This Row],[List?]]="Y", Transcripts[[#This Row],[RefSeq mRNA ID]]&amp;IF(Transcripts[[#This Row],[Preferred?]]="Y", " (Preferred)", ""), "")</f>
        <v>NM_001280552.1</v>
      </c>
      <c r="V2375" s="43" t="s">
        <v>18584</v>
      </c>
      <c r="W2375" s="43" t="e">
        <f t="array" ref="W2375">INDEX(Table6[#Data], MATCH(1, ISNUMBER(SEARCH(Transcripts[[#This Row],[RefSeq mRNA ID]], Table6['#name])), 0), 1)</f>
        <v>#N/A</v>
      </c>
      <c r="X2375" s="43"/>
      <c r="Y2375" s="43"/>
      <c r="Z2375" t="s">
        <v>2908</v>
      </c>
      <c r="AA2375" t="s">
        <v>2909</v>
      </c>
      <c r="AB2375">
        <v>623</v>
      </c>
      <c r="AC2375" t="s">
        <v>2887</v>
      </c>
      <c r="AD2375" t="s">
        <v>27</v>
      </c>
      <c r="AE2375" t="s">
        <v>11513</v>
      </c>
    </row>
    <row r="2376" spans="8:31" hidden="1" x14ac:dyDescent="0.3">
      <c r="H2376" t="s">
        <v>6360</v>
      </c>
      <c r="I2376" t="s">
        <v>6379</v>
      </c>
      <c r="J2376" t="s">
        <v>6380</v>
      </c>
      <c r="K2376" t="s">
        <v>19756</v>
      </c>
      <c r="L2376">
        <v>1342</v>
      </c>
      <c r="M2376" t="s">
        <v>27</v>
      </c>
      <c r="N2376" t="s">
        <v>6381</v>
      </c>
      <c r="P2376" t="s">
        <v>6382</v>
      </c>
      <c r="Q2376">
        <v>975</v>
      </c>
      <c r="R2376" t="s">
        <v>96</v>
      </c>
      <c r="S2376" t="s">
        <v>95</v>
      </c>
      <c r="T2376" t="str">
        <f>IF(Transcripts[[#This Row],[List?]]="Y", Transcripts[[#This Row],[RefSeq mRNA ID]]&amp;IF(Transcripts[[#This Row],[Preferred?]]="Y", " (Preferred)", ""), "")</f>
        <v>NM_001280549.1</v>
      </c>
      <c r="V2376" s="43" t="s">
        <v>18584</v>
      </c>
      <c r="W2376" s="43" t="e">
        <f t="array" ref="W2376">INDEX(Table6[#Data], MATCH(1, ISNUMBER(SEARCH(Transcripts[[#This Row],[RefSeq mRNA ID]], Table6['#name])), 0), 1)</f>
        <v>#N/A</v>
      </c>
      <c r="X2376" s="43"/>
      <c r="Y2376" s="43"/>
      <c r="Z2376" t="s">
        <v>2892</v>
      </c>
      <c r="AC2376" t="s">
        <v>2887</v>
      </c>
      <c r="AD2376" t="s">
        <v>27</v>
      </c>
      <c r="AE2376" t="s">
        <v>2892</v>
      </c>
    </row>
    <row r="2377" spans="8:31" hidden="1" x14ac:dyDescent="0.3">
      <c r="H2377" t="s">
        <v>6360</v>
      </c>
      <c r="I2377" t="s">
        <v>6399</v>
      </c>
      <c r="J2377" t="s">
        <v>6400</v>
      </c>
      <c r="K2377" t="s">
        <v>19760</v>
      </c>
      <c r="L2377">
        <v>969</v>
      </c>
      <c r="M2377" t="s">
        <v>27</v>
      </c>
      <c r="N2377" t="s">
        <v>6401</v>
      </c>
      <c r="P2377" t="s">
        <v>6402</v>
      </c>
      <c r="Q2377">
        <v>960</v>
      </c>
      <c r="R2377" t="s">
        <v>96</v>
      </c>
      <c r="S2377" t="s">
        <v>95</v>
      </c>
      <c r="T2377" t="str">
        <f>IF(Transcripts[[#This Row],[List?]]="Y", Transcripts[[#This Row],[RefSeq mRNA ID]]&amp;IF(Transcripts[[#This Row],[Preferred?]]="Y", " (Preferred)", ""), "")</f>
        <v>NM_001280553.1</v>
      </c>
      <c r="V2377" s="43" t="s">
        <v>18584</v>
      </c>
      <c r="W2377" s="43" t="e">
        <f t="array" ref="W2377">INDEX(Table6[#Data], MATCH(1, ISNUMBER(SEARCH(Transcripts[[#This Row],[RefSeq mRNA ID]], Table6['#name])), 0), 1)</f>
        <v>#N/A</v>
      </c>
      <c r="X2377" s="43"/>
      <c r="Y2377" s="43"/>
      <c r="Z2377" t="s">
        <v>2898</v>
      </c>
      <c r="AA2377" t="s">
        <v>2899</v>
      </c>
      <c r="AB2377">
        <v>2541</v>
      </c>
      <c r="AC2377" t="s">
        <v>2887</v>
      </c>
      <c r="AD2377" t="s">
        <v>27</v>
      </c>
      <c r="AE2377" t="s">
        <v>11514</v>
      </c>
    </row>
    <row r="2378" spans="8:31" hidden="1" x14ac:dyDescent="0.3">
      <c r="H2378" t="s">
        <v>6360</v>
      </c>
      <c r="I2378" t="s">
        <v>6364</v>
      </c>
      <c r="J2378" t="s">
        <v>6365</v>
      </c>
      <c r="L2378">
        <v>1112</v>
      </c>
      <c r="M2378" t="s">
        <v>187</v>
      </c>
      <c r="N2378" t="s">
        <v>6366</v>
      </c>
      <c r="P2378" t="s">
        <v>98</v>
      </c>
      <c r="Q2378">
        <v>924</v>
      </c>
      <c r="R2378" t="s">
        <v>96</v>
      </c>
      <c r="S2378" t="s">
        <v>96</v>
      </c>
      <c r="T2378" t="str">
        <f>IF(Transcripts[[#This Row],[List?]]="Y", Transcripts[[#This Row],[RefSeq mRNA ID]]&amp;IF(Transcripts[[#This Row],[Preferred?]]="Y", " (Preferred)", ""), "")</f>
        <v/>
      </c>
      <c r="V2378" s="43" t="s">
        <v>18584</v>
      </c>
      <c r="W2378" s="43" t="e">
        <f t="array" ref="W2378">INDEX(Table6[#Data], MATCH(1, ISNUMBER(SEARCH(Transcripts[[#This Row],[RefSeq mRNA ID]], Table6['#name])), 0), 1)</f>
        <v>#N/A</v>
      </c>
      <c r="X2378" s="43"/>
      <c r="Y2378" s="43"/>
      <c r="Z2378" t="s">
        <v>3524</v>
      </c>
      <c r="AA2378" t="s">
        <v>3525</v>
      </c>
      <c r="AB2378">
        <v>2409</v>
      </c>
      <c r="AC2378" t="s">
        <v>3518</v>
      </c>
      <c r="AD2378" t="s">
        <v>27</v>
      </c>
      <c r="AE2378" t="s">
        <v>11515</v>
      </c>
    </row>
    <row r="2379" spans="8:31" hidden="1" x14ac:dyDescent="0.3">
      <c r="H2379" t="s">
        <v>6360</v>
      </c>
      <c r="I2379" t="s">
        <v>6383</v>
      </c>
      <c r="J2379" t="s">
        <v>6384</v>
      </c>
      <c r="K2379" t="s">
        <v>19757</v>
      </c>
      <c r="L2379">
        <v>1255</v>
      </c>
      <c r="M2379" t="s">
        <v>27</v>
      </c>
      <c r="N2379" t="s">
        <v>6385</v>
      </c>
      <c r="P2379" t="s">
        <v>6386</v>
      </c>
      <c r="Q2379">
        <v>888</v>
      </c>
      <c r="R2379" t="s">
        <v>96</v>
      </c>
      <c r="S2379" t="s">
        <v>95</v>
      </c>
      <c r="T2379" t="str">
        <f>IF(Transcripts[[#This Row],[List?]]="Y", Transcripts[[#This Row],[RefSeq mRNA ID]]&amp;IF(Transcripts[[#This Row],[Preferred?]]="Y", " (Preferred)", ""), "")</f>
        <v>NM_001280550.1</v>
      </c>
      <c r="V2379" s="43" t="s">
        <v>18584</v>
      </c>
      <c r="W2379" s="43" t="e">
        <f t="array" ref="W2379">INDEX(Table6[#Data], MATCH(1, ISNUMBER(SEARCH(Transcripts[[#This Row],[RefSeq mRNA ID]], Table6['#name])), 0), 1)</f>
        <v>#N/A</v>
      </c>
      <c r="X2379" s="43"/>
      <c r="Y2379" s="43"/>
      <c r="Z2379" t="s">
        <v>3544</v>
      </c>
      <c r="AA2379" t="s">
        <v>3545</v>
      </c>
      <c r="AB2379">
        <v>603</v>
      </c>
      <c r="AC2379" t="s">
        <v>3518</v>
      </c>
      <c r="AD2379" t="s">
        <v>27</v>
      </c>
      <c r="AE2379" t="s">
        <v>11516</v>
      </c>
    </row>
    <row r="2380" spans="8:31" hidden="1" x14ac:dyDescent="0.3">
      <c r="H2380" t="s">
        <v>6360</v>
      </c>
      <c r="I2380" t="s">
        <v>6403</v>
      </c>
      <c r="J2380" t="s">
        <v>6404</v>
      </c>
      <c r="K2380" t="s">
        <v>19762</v>
      </c>
      <c r="L2380">
        <v>885</v>
      </c>
      <c r="M2380" t="s">
        <v>27</v>
      </c>
      <c r="N2380" t="s">
        <v>6405</v>
      </c>
      <c r="P2380" t="s">
        <v>6406</v>
      </c>
      <c r="Q2380">
        <v>876</v>
      </c>
      <c r="R2380" t="s">
        <v>96</v>
      </c>
      <c r="S2380" t="s">
        <v>95</v>
      </c>
      <c r="T2380" t="str">
        <f>IF(Transcripts[[#This Row],[List?]]="Y", Transcripts[[#This Row],[RefSeq mRNA ID]]&amp;IF(Transcripts[[#This Row],[Preferred?]]="Y", " (Preferred)", ""), "")</f>
        <v>NM_001280555.1</v>
      </c>
      <c r="V2380" s="43" t="s">
        <v>18584</v>
      </c>
      <c r="W2380" s="43" t="e">
        <f t="array" ref="W2380">INDEX(Table6[#Data], MATCH(1, ISNUMBER(SEARCH(Transcripts[[#This Row],[RefSeq mRNA ID]], Table6['#name])), 0), 1)</f>
        <v>#N/A</v>
      </c>
      <c r="X2380" s="43"/>
      <c r="Y2380" s="43"/>
      <c r="Z2380" t="s">
        <v>3532</v>
      </c>
      <c r="AA2380" t="s">
        <v>3533</v>
      </c>
      <c r="AB2380">
        <v>2205</v>
      </c>
      <c r="AC2380" t="s">
        <v>3518</v>
      </c>
      <c r="AD2380" t="s">
        <v>27</v>
      </c>
      <c r="AE2380" t="s">
        <v>11517</v>
      </c>
    </row>
    <row r="2381" spans="8:31" hidden="1" x14ac:dyDescent="0.3">
      <c r="H2381" t="s">
        <v>6360</v>
      </c>
      <c r="I2381" t="s">
        <v>6361</v>
      </c>
      <c r="J2381" t="s">
        <v>6362</v>
      </c>
      <c r="L2381">
        <v>1444</v>
      </c>
      <c r="M2381" t="s">
        <v>187</v>
      </c>
      <c r="N2381" t="s">
        <v>6363</v>
      </c>
      <c r="P2381" t="s">
        <v>98</v>
      </c>
      <c r="Q2381">
        <v>867</v>
      </c>
      <c r="R2381" t="s">
        <v>96</v>
      </c>
      <c r="S2381" t="s">
        <v>96</v>
      </c>
      <c r="T2381" t="str">
        <f>IF(Transcripts[[#This Row],[List?]]="Y", Transcripts[[#This Row],[RefSeq mRNA ID]]&amp;IF(Transcripts[[#This Row],[Preferred?]]="Y", " (Preferred)", ""), "")</f>
        <v/>
      </c>
      <c r="V2381" s="43" t="s">
        <v>18584</v>
      </c>
      <c r="W2381" s="43" t="e">
        <f t="array" ref="W2381">INDEX(Table6[#Data], MATCH(1, ISNUMBER(SEARCH(Transcripts[[#This Row],[RefSeq mRNA ID]], Table6['#name])), 0), 1)</f>
        <v>#N/A</v>
      </c>
      <c r="X2381" s="43"/>
      <c r="Y2381" s="43"/>
      <c r="Z2381" t="s">
        <v>3553</v>
      </c>
      <c r="AA2381" t="s">
        <v>3554</v>
      </c>
      <c r="AB2381">
        <v>343</v>
      </c>
      <c r="AC2381" t="s">
        <v>3518</v>
      </c>
      <c r="AD2381" t="s">
        <v>27</v>
      </c>
      <c r="AE2381" t="s">
        <v>11518</v>
      </c>
    </row>
    <row r="2382" spans="8:31" hidden="1" x14ac:dyDescent="0.3">
      <c r="H2382" t="s">
        <v>6360</v>
      </c>
      <c r="I2382" t="s">
        <v>6391</v>
      </c>
      <c r="J2382" t="s">
        <v>6392</v>
      </c>
      <c r="K2382" t="s">
        <v>19763</v>
      </c>
      <c r="L2382">
        <v>1019</v>
      </c>
      <c r="M2382" t="s">
        <v>27</v>
      </c>
      <c r="N2382" t="s">
        <v>6393</v>
      </c>
      <c r="P2382" t="s">
        <v>6394</v>
      </c>
      <c r="Q2382">
        <v>852</v>
      </c>
      <c r="R2382" t="s">
        <v>96</v>
      </c>
      <c r="S2382" t="s">
        <v>95</v>
      </c>
      <c r="T2382" t="str">
        <f>IF(Transcripts[[#This Row],[List?]]="Y", Transcripts[[#This Row],[RefSeq mRNA ID]]&amp;IF(Transcripts[[#This Row],[Preferred?]]="Y", " (Preferred)", ""), "")</f>
        <v>NM_001280556.1</v>
      </c>
      <c r="V2382" s="43" t="s">
        <v>18584</v>
      </c>
      <c r="W2382" s="43" t="e">
        <f t="array" ref="W2382">INDEX(Table6[#Data], MATCH(1, ISNUMBER(SEARCH(Transcripts[[#This Row],[RefSeq mRNA ID]], Table6['#name])), 0), 1)</f>
        <v>#N/A</v>
      </c>
      <c r="X2382" s="43"/>
      <c r="Y2382" s="43"/>
      <c r="Z2382" t="s">
        <v>3535</v>
      </c>
      <c r="AA2382" t="s">
        <v>3536</v>
      </c>
      <c r="AB2382">
        <v>2409</v>
      </c>
      <c r="AC2382" t="s">
        <v>3518</v>
      </c>
      <c r="AD2382" t="s">
        <v>27</v>
      </c>
      <c r="AE2382" t="s">
        <v>11519</v>
      </c>
    </row>
    <row r="2383" spans="8:31" hidden="1" x14ac:dyDescent="0.3">
      <c r="H2383" t="s">
        <v>6360</v>
      </c>
      <c r="I2383" t="s">
        <v>6407</v>
      </c>
      <c r="J2383" t="s">
        <v>6408</v>
      </c>
      <c r="K2383" t="s">
        <v>19758</v>
      </c>
      <c r="L2383">
        <v>830</v>
      </c>
      <c r="M2383" t="s">
        <v>27</v>
      </c>
      <c r="N2383" t="s">
        <v>6409</v>
      </c>
      <c r="P2383" t="s">
        <v>6410</v>
      </c>
      <c r="Q2383">
        <v>663</v>
      </c>
      <c r="R2383" t="s">
        <v>96</v>
      </c>
      <c r="S2383" t="s">
        <v>95</v>
      </c>
      <c r="T2383" t="str">
        <f>IF(Transcripts[[#This Row],[List?]]="Y", Transcripts[[#This Row],[RefSeq mRNA ID]]&amp;IF(Transcripts[[#This Row],[Preferred?]]="Y", " (Preferred)", ""), "")</f>
        <v>NM_001280551.1</v>
      </c>
      <c r="V2383" s="43" t="s">
        <v>18584</v>
      </c>
      <c r="W2383" s="43" t="e">
        <f t="array" ref="W2383">INDEX(Table6[#Data], MATCH(1, ISNUMBER(SEARCH(Transcripts[[#This Row],[RefSeq mRNA ID]], Table6['#name])), 0), 1)</f>
        <v>#N/A</v>
      </c>
      <c r="X2383" s="43"/>
      <c r="Y2383" s="43"/>
      <c r="Z2383" t="s">
        <v>3547</v>
      </c>
      <c r="AA2383" t="s">
        <v>3548</v>
      </c>
      <c r="AB2383">
        <v>262</v>
      </c>
      <c r="AC2383" t="s">
        <v>3518</v>
      </c>
      <c r="AD2383" t="s">
        <v>27</v>
      </c>
      <c r="AE2383" t="s">
        <v>11520</v>
      </c>
    </row>
    <row r="2384" spans="8:31" hidden="1" x14ac:dyDescent="0.3">
      <c r="H2384" t="s">
        <v>6360</v>
      </c>
      <c r="I2384" t="s">
        <v>6411</v>
      </c>
      <c r="J2384" t="s">
        <v>6412</v>
      </c>
      <c r="L2384">
        <v>659</v>
      </c>
      <c r="M2384" t="s">
        <v>27</v>
      </c>
      <c r="N2384" t="s">
        <v>6413</v>
      </c>
      <c r="Q2384">
        <v>657</v>
      </c>
      <c r="R2384" t="s">
        <v>96</v>
      </c>
      <c r="S2384" t="s">
        <v>96</v>
      </c>
      <c r="T2384" t="str">
        <f>IF(Transcripts[[#This Row],[List?]]="Y", Transcripts[[#This Row],[RefSeq mRNA ID]]&amp;IF(Transcripts[[#This Row],[Preferred?]]="Y", " (Preferred)", ""), "")</f>
        <v/>
      </c>
      <c r="V2384" s="43" t="s">
        <v>18584</v>
      </c>
      <c r="W2384" s="43" t="e">
        <f t="array" ref="W2384">INDEX(Table6[#Data], MATCH(1, ISNUMBER(SEARCH(Transcripts[[#This Row],[RefSeq mRNA ID]], Table6['#name])), 0), 1)</f>
        <v>#N/A</v>
      </c>
      <c r="X2384" s="43"/>
      <c r="Y2384" s="43"/>
      <c r="Z2384" t="s">
        <v>3522</v>
      </c>
      <c r="AC2384" t="s">
        <v>3518</v>
      </c>
      <c r="AD2384" t="s">
        <v>27</v>
      </c>
      <c r="AE2384" t="s">
        <v>3522</v>
      </c>
    </row>
    <row r="2385" spans="8:31" hidden="1" x14ac:dyDescent="0.3">
      <c r="H2385" t="s">
        <v>6360</v>
      </c>
      <c r="I2385" t="s">
        <v>6414</v>
      </c>
      <c r="J2385" t="s">
        <v>6415</v>
      </c>
      <c r="L2385">
        <v>184</v>
      </c>
      <c r="M2385" t="s">
        <v>27</v>
      </c>
      <c r="N2385" t="s">
        <v>6416</v>
      </c>
      <c r="Q2385">
        <v>182</v>
      </c>
      <c r="R2385" t="s">
        <v>96</v>
      </c>
      <c r="S2385" t="s">
        <v>96</v>
      </c>
      <c r="T2385" t="str">
        <f>IF(Transcripts[[#This Row],[List?]]="Y", Transcripts[[#This Row],[RefSeq mRNA ID]]&amp;IF(Transcripts[[#This Row],[Preferred?]]="Y", " (Preferred)", ""), "")</f>
        <v/>
      </c>
      <c r="V2385" s="43" t="s">
        <v>18584</v>
      </c>
      <c r="W2385" s="43" t="e">
        <f t="array" ref="W2385">INDEX(Table6[#Data], MATCH(1, ISNUMBER(SEARCH(Transcripts[[#This Row],[RefSeq mRNA ID]], Table6['#name])), 0), 1)</f>
        <v>#N/A</v>
      </c>
      <c r="X2385" s="43"/>
      <c r="Y2385" s="43"/>
      <c r="Z2385" t="s">
        <v>3550</v>
      </c>
      <c r="AA2385" t="s">
        <v>3551</v>
      </c>
      <c r="AB2385">
        <v>324</v>
      </c>
      <c r="AC2385" t="s">
        <v>3518</v>
      </c>
      <c r="AD2385" t="s">
        <v>27</v>
      </c>
      <c r="AE2385" t="s">
        <v>11521</v>
      </c>
    </row>
    <row r="2386" spans="8:31" hidden="1" x14ac:dyDescent="0.3">
      <c r="H2386" t="s">
        <v>6360</v>
      </c>
      <c r="I2386" t="s">
        <v>6417</v>
      </c>
      <c r="L2386">
        <v>832</v>
      </c>
      <c r="M2386" t="s">
        <v>210</v>
      </c>
      <c r="N2386" t="s">
        <v>6418</v>
      </c>
      <c r="P2386" t="s">
        <v>98</v>
      </c>
      <c r="Q2386">
        <v>0</v>
      </c>
      <c r="R2386" t="s">
        <v>96</v>
      </c>
      <c r="S2386" t="s">
        <v>96</v>
      </c>
      <c r="T2386" t="str">
        <f>IF(Transcripts[[#This Row],[List?]]="Y", Transcripts[[#This Row],[RefSeq mRNA ID]]&amp;IF(Transcripts[[#This Row],[Preferred?]]="Y", " (Preferred)", ""), "")</f>
        <v/>
      </c>
      <c r="V2386" s="43" t="s">
        <v>18584</v>
      </c>
      <c r="W2386" s="43" t="e">
        <f t="array" ref="W2386">INDEX(Table6[#Data], MATCH(1, ISNUMBER(SEARCH(Transcripts[[#This Row],[RefSeq mRNA ID]], Table6['#name])), 0), 1)</f>
        <v>#N/A</v>
      </c>
      <c r="X2386" s="43"/>
      <c r="Y2386" s="43"/>
      <c r="Z2386" t="s">
        <v>3538</v>
      </c>
      <c r="AA2386" t="s">
        <v>3539</v>
      </c>
      <c r="AB2386">
        <v>2289</v>
      </c>
      <c r="AC2386" t="s">
        <v>3518</v>
      </c>
      <c r="AD2386" t="s">
        <v>27</v>
      </c>
      <c r="AE2386" t="s">
        <v>11522</v>
      </c>
    </row>
    <row r="2387" spans="8:31" hidden="1" x14ac:dyDescent="0.3">
      <c r="H2387" t="s">
        <v>6419</v>
      </c>
      <c r="I2387" t="s">
        <v>6426</v>
      </c>
      <c r="J2387" t="s">
        <v>6427</v>
      </c>
      <c r="L2387">
        <v>5145</v>
      </c>
      <c r="M2387" t="s">
        <v>27</v>
      </c>
      <c r="N2387" t="s">
        <v>6428</v>
      </c>
      <c r="Q2387">
        <v>5070</v>
      </c>
      <c r="R2387" t="s">
        <v>96</v>
      </c>
      <c r="S2387" t="s">
        <v>96</v>
      </c>
      <c r="T2387" t="str">
        <f>IF(Transcripts[[#This Row],[List?]]="Y", Transcripts[[#This Row],[RefSeq mRNA ID]]&amp;IF(Transcripts[[#This Row],[Preferred?]]="Y", " (Preferred)", ""), "")</f>
        <v/>
      </c>
      <c r="V2387" s="43" t="s">
        <v>18585</v>
      </c>
      <c r="W2387" s="43" t="e">
        <f t="array" ref="W2387">INDEX(Table6[#Data], MATCH(1, ISNUMBER(SEARCH(Transcripts[[#This Row],[RefSeq mRNA ID]], Table6['#name])), 0), 1)</f>
        <v>#N/A</v>
      </c>
      <c r="X2387" s="43"/>
      <c r="Y2387" s="43"/>
      <c r="Z2387" t="s">
        <v>3519</v>
      </c>
      <c r="AA2387" t="s">
        <v>3520</v>
      </c>
      <c r="AB2387">
        <v>219</v>
      </c>
      <c r="AC2387" t="s">
        <v>3518</v>
      </c>
      <c r="AD2387" t="s">
        <v>27</v>
      </c>
      <c r="AE2387" t="s">
        <v>11523</v>
      </c>
    </row>
    <row r="2388" spans="8:31" hidden="1" x14ac:dyDescent="0.3">
      <c r="H2388" t="s">
        <v>6419</v>
      </c>
      <c r="I2388" t="s">
        <v>6433</v>
      </c>
      <c r="J2388" t="s">
        <v>6434</v>
      </c>
      <c r="L2388">
        <v>5015</v>
      </c>
      <c r="M2388" t="s">
        <v>27</v>
      </c>
      <c r="N2388" t="s">
        <v>6435</v>
      </c>
      <c r="Q2388">
        <v>4959</v>
      </c>
      <c r="R2388" t="s">
        <v>96</v>
      </c>
      <c r="S2388" t="s">
        <v>96</v>
      </c>
      <c r="T2388" t="str">
        <f>IF(Transcripts[[#This Row],[List?]]="Y", Transcripts[[#This Row],[RefSeq mRNA ID]]&amp;IF(Transcripts[[#This Row],[Preferred?]]="Y", " (Preferred)", ""), "")</f>
        <v/>
      </c>
      <c r="V2388" s="43" t="s">
        <v>18585</v>
      </c>
      <c r="W2388" s="43" t="e">
        <f t="array" ref="W2388">INDEX(Table6[#Data], MATCH(1, ISNUMBER(SEARCH(Transcripts[[#This Row],[RefSeq mRNA ID]], Table6['#name])), 0), 1)</f>
        <v>#N/A</v>
      </c>
      <c r="X2388" s="43"/>
      <c r="Y2388" s="43"/>
      <c r="Z2388" t="s">
        <v>3560</v>
      </c>
      <c r="AC2388" t="s">
        <v>3518</v>
      </c>
      <c r="AD2388" t="s">
        <v>27</v>
      </c>
      <c r="AE2388" t="s">
        <v>3560</v>
      </c>
    </row>
    <row r="2389" spans="8:31" hidden="1" x14ac:dyDescent="0.3">
      <c r="H2389" t="s">
        <v>6419</v>
      </c>
      <c r="I2389" t="s">
        <v>6436</v>
      </c>
      <c r="J2389" t="s">
        <v>6437</v>
      </c>
      <c r="L2389">
        <v>4980</v>
      </c>
      <c r="M2389" t="s">
        <v>27</v>
      </c>
      <c r="N2389" t="s">
        <v>6438</v>
      </c>
      <c r="Q2389">
        <v>4905</v>
      </c>
      <c r="R2389" t="s">
        <v>96</v>
      </c>
      <c r="S2389" t="s">
        <v>96</v>
      </c>
      <c r="T2389" t="str">
        <f>IF(Transcripts[[#This Row],[List?]]="Y", Transcripts[[#This Row],[RefSeq mRNA ID]]&amp;IF(Transcripts[[#This Row],[Preferred?]]="Y", " (Preferred)", ""), "")</f>
        <v/>
      </c>
      <c r="V2389" s="43" t="s">
        <v>18585</v>
      </c>
      <c r="W2389" s="43" t="e">
        <f t="array" ref="W2389">INDEX(Table6[#Data], MATCH(1, ISNUMBER(SEARCH(Transcripts[[#This Row],[RefSeq mRNA ID]], Table6['#name])), 0), 1)</f>
        <v>#N/A</v>
      </c>
      <c r="X2389" s="43"/>
      <c r="Y2389" s="43"/>
      <c r="Z2389" t="s">
        <v>3556</v>
      </c>
      <c r="AC2389" t="s">
        <v>3518</v>
      </c>
      <c r="AD2389" t="s">
        <v>27</v>
      </c>
      <c r="AE2389" t="s">
        <v>3556</v>
      </c>
    </row>
    <row r="2390" spans="8:31" hidden="1" x14ac:dyDescent="0.3">
      <c r="H2390" t="s">
        <v>6419</v>
      </c>
      <c r="I2390" t="s">
        <v>6439</v>
      </c>
      <c r="J2390" t="s">
        <v>6440</v>
      </c>
      <c r="L2390">
        <v>4905</v>
      </c>
      <c r="M2390" t="s">
        <v>27</v>
      </c>
      <c r="N2390" t="s">
        <v>6441</v>
      </c>
      <c r="Q2390">
        <v>4830</v>
      </c>
      <c r="R2390" t="s">
        <v>96</v>
      </c>
      <c r="S2390" t="s">
        <v>96</v>
      </c>
      <c r="T2390" t="str">
        <f>IF(Transcripts[[#This Row],[List?]]="Y", Transcripts[[#This Row],[RefSeq mRNA ID]]&amp;IF(Transcripts[[#This Row],[Preferred?]]="Y", " (Preferred)", ""), "")</f>
        <v/>
      </c>
      <c r="V2390" s="43" t="s">
        <v>18585</v>
      </c>
      <c r="W2390" s="43" t="e">
        <f t="array" ref="W2390">INDEX(Table6[#Data], MATCH(1, ISNUMBER(SEARCH(Transcripts[[#This Row],[RefSeq mRNA ID]], Table6['#name])), 0), 1)</f>
        <v>#N/A</v>
      </c>
      <c r="X2390" s="43"/>
      <c r="Y2390" s="43"/>
      <c r="Z2390" t="s">
        <v>3558</v>
      </c>
      <c r="AC2390" t="s">
        <v>3518</v>
      </c>
      <c r="AD2390" t="s">
        <v>27</v>
      </c>
      <c r="AE2390" t="s">
        <v>3558</v>
      </c>
    </row>
    <row r="2391" spans="8:31" hidden="1" x14ac:dyDescent="0.3">
      <c r="H2391" t="s">
        <v>6419</v>
      </c>
      <c r="I2391" t="s">
        <v>6423</v>
      </c>
      <c r="J2391" t="s">
        <v>6424</v>
      </c>
      <c r="K2391" t="s">
        <v>20491</v>
      </c>
      <c r="L2391">
        <v>7523</v>
      </c>
      <c r="M2391" t="s">
        <v>27</v>
      </c>
      <c r="N2391" t="s">
        <v>6425</v>
      </c>
      <c r="Q2391">
        <v>4809</v>
      </c>
      <c r="R2391" t="s">
        <v>96</v>
      </c>
      <c r="S2391" t="s">
        <v>95</v>
      </c>
      <c r="T2391" t="str">
        <f>IF(Transcripts[[#This Row],[List?]]="Y", Transcripts[[#This Row],[RefSeq mRNA ID]]&amp;IF(Transcripts[[#This Row],[Preferred?]]="Y", " (Preferred)", ""), "")</f>
        <v>NM_001350075.1</v>
      </c>
      <c r="V2391" s="43" t="s">
        <v>18585</v>
      </c>
      <c r="W2391" s="43" t="e">
        <f t="array" ref="W2391">INDEX(Table6[#Data], MATCH(1, ISNUMBER(SEARCH(Transcripts[[#This Row],[RefSeq mRNA ID]], Table6['#name])), 0), 1)</f>
        <v>#N/A</v>
      </c>
      <c r="X2391" s="43"/>
      <c r="Y2391" s="43"/>
      <c r="Z2391" t="s">
        <v>3541</v>
      </c>
      <c r="AA2391" t="s">
        <v>3542</v>
      </c>
      <c r="AB2391">
        <v>838</v>
      </c>
      <c r="AC2391" t="s">
        <v>3518</v>
      </c>
      <c r="AD2391" t="s">
        <v>27</v>
      </c>
      <c r="AE2391" t="s">
        <v>11524</v>
      </c>
    </row>
    <row r="2392" spans="8:31" hidden="1" x14ac:dyDescent="0.3">
      <c r="H2392" t="s">
        <v>6419</v>
      </c>
      <c r="I2392" t="s">
        <v>6442</v>
      </c>
      <c r="J2392" t="s">
        <v>6443</v>
      </c>
      <c r="L2392">
        <v>4849</v>
      </c>
      <c r="M2392" t="s">
        <v>27</v>
      </c>
      <c r="N2392" t="s">
        <v>6444</v>
      </c>
      <c r="Q2392">
        <v>4794</v>
      </c>
      <c r="R2392" t="s">
        <v>96</v>
      </c>
      <c r="S2392" t="s">
        <v>96</v>
      </c>
      <c r="T2392" t="str">
        <f>IF(Transcripts[[#This Row],[List?]]="Y", Transcripts[[#This Row],[RefSeq mRNA ID]]&amp;IF(Transcripts[[#This Row],[Preferred?]]="Y", " (Preferred)", ""), "")</f>
        <v/>
      </c>
      <c r="V2392" s="43" t="s">
        <v>18585</v>
      </c>
      <c r="W2392" s="43" t="e">
        <f t="array" ref="W2392">INDEX(Table6[#Data], MATCH(1, ISNUMBER(SEARCH(Transcripts[[#This Row],[RefSeq mRNA ID]], Table6['#name])), 0), 1)</f>
        <v>#N/A</v>
      </c>
      <c r="X2392" s="43"/>
      <c r="Y2392" s="43"/>
      <c r="Z2392" t="s">
        <v>3562</v>
      </c>
      <c r="AC2392" t="s">
        <v>3518</v>
      </c>
      <c r="AD2392" t="s">
        <v>27</v>
      </c>
      <c r="AE2392" t="s">
        <v>3562</v>
      </c>
    </row>
    <row r="2393" spans="8:31" hidden="1" x14ac:dyDescent="0.3">
      <c r="H2393" t="s">
        <v>6419</v>
      </c>
      <c r="I2393" t="s">
        <v>6429</v>
      </c>
      <c r="J2393" t="s">
        <v>6430</v>
      </c>
      <c r="K2393" t="s">
        <v>19767</v>
      </c>
      <c r="L2393">
        <v>5071</v>
      </c>
      <c r="M2393" t="s">
        <v>27</v>
      </c>
      <c r="N2393" t="s">
        <v>6431</v>
      </c>
      <c r="P2393" t="s">
        <v>6432</v>
      </c>
      <c r="Q2393">
        <v>4749</v>
      </c>
      <c r="R2393" t="s">
        <v>95</v>
      </c>
      <c r="S2393" t="s">
        <v>95</v>
      </c>
      <c r="T2393" t="str">
        <f>IF(Transcripts[[#This Row],[List?]]="Y", Transcripts[[#This Row],[RefSeq mRNA ID]]&amp;IF(Transcripts[[#This Row],[Preferred?]]="Y", " (Preferred)", ""), "")</f>
        <v>NM_018313.4 (Preferred)</v>
      </c>
      <c r="V2393" s="43" t="s">
        <v>18585</v>
      </c>
      <c r="W2393" s="43" t="e">
        <f t="array" ref="W2393">INDEX(Table6[#Data], MATCH(1, ISNUMBER(SEARCH(Transcripts[[#This Row],[RefSeq mRNA ID]], Table6['#name])), 0), 1)</f>
        <v>#N/A</v>
      </c>
      <c r="X2393" s="43"/>
      <c r="Y2393" s="43"/>
      <c r="Z2393" t="s">
        <v>3564</v>
      </c>
      <c r="AC2393" t="s">
        <v>3518</v>
      </c>
      <c r="AD2393" t="s">
        <v>27</v>
      </c>
      <c r="AE2393" t="s">
        <v>3564</v>
      </c>
    </row>
    <row r="2394" spans="8:31" hidden="1" x14ac:dyDescent="0.3">
      <c r="H2394" t="s">
        <v>6419</v>
      </c>
      <c r="I2394" t="s">
        <v>6445</v>
      </c>
      <c r="J2394" t="s">
        <v>6446</v>
      </c>
      <c r="K2394" t="s">
        <v>19768</v>
      </c>
      <c r="L2394">
        <v>4825</v>
      </c>
      <c r="M2394" t="s">
        <v>27</v>
      </c>
      <c r="N2394" t="s">
        <v>6447</v>
      </c>
      <c r="Q2394">
        <v>4749</v>
      </c>
      <c r="R2394" t="s">
        <v>96</v>
      </c>
      <c r="S2394" t="s">
        <v>95</v>
      </c>
      <c r="T2394" t="str">
        <f>IF(Transcripts[[#This Row],[List?]]="Y", Transcripts[[#This Row],[RefSeq mRNA ID]]&amp;IF(Transcripts[[#This Row],[Preferred?]]="Y", " (Preferred)", ""), "")</f>
        <v>NM_181042.4</v>
      </c>
      <c r="V2394" s="43" t="s">
        <v>18585</v>
      </c>
      <c r="W2394" s="43" t="e">
        <f t="array" ref="W2394">INDEX(Table6[#Data], MATCH(1, ISNUMBER(SEARCH(Transcripts[[#This Row],[RefSeq mRNA ID]], Table6['#name])), 0), 1)</f>
        <v>#N/A</v>
      </c>
      <c r="X2394" s="43"/>
      <c r="Y2394" s="43"/>
      <c r="Z2394" t="s">
        <v>3528</v>
      </c>
      <c r="AA2394" t="s">
        <v>3529</v>
      </c>
      <c r="AB2394">
        <v>2289</v>
      </c>
      <c r="AC2394" t="s">
        <v>3518</v>
      </c>
      <c r="AD2394" t="s">
        <v>27</v>
      </c>
      <c r="AE2394" t="s">
        <v>11525</v>
      </c>
    </row>
    <row r="2395" spans="8:31" hidden="1" x14ac:dyDescent="0.3">
      <c r="H2395" t="s">
        <v>6419</v>
      </c>
      <c r="I2395" t="s">
        <v>6448</v>
      </c>
      <c r="J2395" t="s">
        <v>6449</v>
      </c>
      <c r="L2395">
        <v>4385</v>
      </c>
      <c r="M2395" t="s">
        <v>27</v>
      </c>
      <c r="N2395" t="s">
        <v>6450</v>
      </c>
      <c r="Q2395">
        <v>4382</v>
      </c>
      <c r="R2395" t="s">
        <v>96</v>
      </c>
      <c r="S2395" t="s">
        <v>96</v>
      </c>
      <c r="T2395" t="str">
        <f>IF(Transcripts[[#This Row],[List?]]="Y", Transcripts[[#This Row],[RefSeq mRNA ID]]&amp;IF(Transcripts[[#This Row],[Preferred?]]="Y", " (Preferred)", ""), "")</f>
        <v/>
      </c>
      <c r="V2395" s="43" t="s">
        <v>18585</v>
      </c>
      <c r="W2395" s="43" t="e">
        <f t="array" ref="W2395">INDEX(Table6[#Data], MATCH(1, ISNUMBER(SEARCH(Transcripts[[#This Row],[RefSeq mRNA ID]], Table6['#name])), 0), 1)</f>
        <v>#N/A</v>
      </c>
      <c r="X2395" s="43"/>
      <c r="Y2395" s="43"/>
      <c r="Z2395" t="s">
        <v>9924</v>
      </c>
      <c r="AA2395" t="s">
        <v>9925</v>
      </c>
      <c r="AB2395">
        <v>2532</v>
      </c>
      <c r="AC2395" t="s">
        <v>9923</v>
      </c>
      <c r="AD2395" t="s">
        <v>27</v>
      </c>
      <c r="AE2395" t="s">
        <v>11526</v>
      </c>
    </row>
    <row r="2396" spans="8:31" hidden="1" x14ac:dyDescent="0.3">
      <c r="H2396" t="s">
        <v>6419</v>
      </c>
      <c r="I2396" t="s">
        <v>6451</v>
      </c>
      <c r="J2396" t="s">
        <v>6452</v>
      </c>
      <c r="L2396">
        <v>3256</v>
      </c>
      <c r="M2396" t="s">
        <v>27</v>
      </c>
      <c r="N2396" t="s">
        <v>6453</v>
      </c>
      <c r="Q2396">
        <v>3256</v>
      </c>
      <c r="R2396" t="s">
        <v>96</v>
      </c>
      <c r="S2396" t="s">
        <v>96</v>
      </c>
      <c r="T2396" t="str">
        <f>IF(Transcripts[[#This Row],[List?]]="Y", Transcripts[[#This Row],[RefSeq mRNA ID]]&amp;IF(Transcripts[[#This Row],[Preferred?]]="Y", " (Preferred)", ""), "")</f>
        <v/>
      </c>
      <c r="V2396" s="43" t="s">
        <v>18585</v>
      </c>
      <c r="W2396" s="43" t="e">
        <f t="array" ref="W2396">INDEX(Table6[#Data], MATCH(1, ISNUMBER(SEARCH(Transcripts[[#This Row],[RefSeq mRNA ID]], Table6['#name])), 0), 1)</f>
        <v>#N/A</v>
      </c>
      <c r="X2396" s="43"/>
      <c r="Y2396" s="43"/>
      <c r="Z2396" t="s">
        <v>9929</v>
      </c>
      <c r="AA2396" t="s">
        <v>9930</v>
      </c>
      <c r="AB2396">
        <v>2337</v>
      </c>
      <c r="AC2396" t="s">
        <v>9923</v>
      </c>
      <c r="AD2396" t="s">
        <v>27</v>
      </c>
      <c r="AE2396" t="s">
        <v>11527</v>
      </c>
    </row>
    <row r="2397" spans="8:31" hidden="1" x14ac:dyDescent="0.3">
      <c r="H2397" t="s">
        <v>6419</v>
      </c>
      <c r="I2397" t="s">
        <v>6420</v>
      </c>
      <c r="J2397" t="s">
        <v>6421</v>
      </c>
      <c r="L2397">
        <v>4766</v>
      </c>
      <c r="M2397" t="s">
        <v>187</v>
      </c>
      <c r="N2397" t="s">
        <v>6422</v>
      </c>
      <c r="Q2397">
        <v>2571</v>
      </c>
      <c r="R2397" t="s">
        <v>96</v>
      </c>
      <c r="S2397" t="s">
        <v>96</v>
      </c>
      <c r="T2397" t="str">
        <f>IF(Transcripts[[#This Row],[List?]]="Y", Transcripts[[#This Row],[RefSeq mRNA ID]]&amp;IF(Transcripts[[#This Row],[Preferred?]]="Y", " (Preferred)", ""), "")</f>
        <v/>
      </c>
      <c r="V2397" s="43" t="s">
        <v>18585</v>
      </c>
      <c r="W2397" s="43" t="e">
        <f t="array" ref="W2397">INDEX(Table6[#Data], MATCH(1, ISNUMBER(SEARCH(Transcripts[[#This Row],[RefSeq mRNA ID]], Table6['#name])), 0), 1)</f>
        <v>#N/A</v>
      </c>
      <c r="X2397" s="43"/>
      <c r="Y2397" s="43"/>
      <c r="Z2397" t="s">
        <v>9932</v>
      </c>
      <c r="AC2397" t="s">
        <v>9923</v>
      </c>
      <c r="AD2397" t="s">
        <v>27</v>
      </c>
      <c r="AE2397" t="s">
        <v>9932</v>
      </c>
    </row>
    <row r="2398" spans="8:31" hidden="1" x14ac:dyDescent="0.3">
      <c r="H2398" t="s">
        <v>6419</v>
      </c>
      <c r="I2398" t="s">
        <v>6454</v>
      </c>
      <c r="J2398" t="s">
        <v>6455</v>
      </c>
      <c r="L2398">
        <v>809</v>
      </c>
      <c r="M2398" t="s">
        <v>27</v>
      </c>
      <c r="N2398" t="s">
        <v>6456</v>
      </c>
      <c r="Q2398">
        <v>692</v>
      </c>
      <c r="R2398" t="s">
        <v>96</v>
      </c>
      <c r="S2398" t="s">
        <v>96</v>
      </c>
      <c r="T2398" t="str">
        <f>IF(Transcripts[[#This Row],[List?]]="Y", Transcripts[[#This Row],[RefSeq mRNA ID]]&amp;IF(Transcripts[[#This Row],[Preferred?]]="Y", " (Preferred)", ""), "")</f>
        <v/>
      </c>
      <c r="V2398" s="43" t="s">
        <v>18585</v>
      </c>
      <c r="W2398" s="43" t="e">
        <f t="array" ref="W2398">INDEX(Table6[#Data], MATCH(1, ISNUMBER(SEARCH(Transcripts[[#This Row],[RefSeq mRNA ID]], Table6['#name])), 0), 1)</f>
        <v>#N/A</v>
      </c>
      <c r="X2398" s="43"/>
      <c r="Y2398" s="43"/>
      <c r="Z2398" t="s">
        <v>9934</v>
      </c>
      <c r="AA2398" t="s">
        <v>9935</v>
      </c>
      <c r="AB2398">
        <v>815</v>
      </c>
      <c r="AC2398" t="s">
        <v>9923</v>
      </c>
      <c r="AD2398" t="s">
        <v>27</v>
      </c>
      <c r="AE2398" t="s">
        <v>11528</v>
      </c>
    </row>
    <row r="2399" spans="8:31" hidden="1" x14ac:dyDescent="0.3">
      <c r="H2399" t="s">
        <v>6419</v>
      </c>
      <c r="I2399" t="s">
        <v>6457</v>
      </c>
      <c r="J2399" t="s">
        <v>6458</v>
      </c>
      <c r="L2399">
        <v>783</v>
      </c>
      <c r="M2399" t="s">
        <v>27</v>
      </c>
      <c r="N2399" t="s">
        <v>6459</v>
      </c>
      <c r="Q2399">
        <v>457</v>
      </c>
      <c r="R2399" t="s">
        <v>96</v>
      </c>
      <c r="S2399" t="s">
        <v>96</v>
      </c>
      <c r="T2399" t="str">
        <f>IF(Transcripts[[#This Row],[List?]]="Y", Transcripts[[#This Row],[RefSeq mRNA ID]]&amp;IF(Transcripts[[#This Row],[Preferred?]]="Y", " (Preferred)", ""), "")</f>
        <v/>
      </c>
      <c r="V2399" s="43" t="s">
        <v>18585</v>
      </c>
      <c r="W2399" s="43" t="e">
        <f t="array" ref="W2399">INDEX(Table6[#Data], MATCH(1, ISNUMBER(SEARCH(Transcripts[[#This Row],[RefSeq mRNA ID]], Table6['#name])), 0), 1)</f>
        <v>#N/A</v>
      </c>
      <c r="X2399" s="43"/>
      <c r="Y2399" s="43"/>
      <c r="Z2399" t="s">
        <v>9937</v>
      </c>
      <c r="AA2399" t="s">
        <v>9938</v>
      </c>
      <c r="AB2399">
        <v>577</v>
      </c>
      <c r="AC2399" t="s">
        <v>9923</v>
      </c>
      <c r="AD2399" t="s">
        <v>27</v>
      </c>
      <c r="AE2399" t="s">
        <v>11529</v>
      </c>
    </row>
    <row r="2400" spans="8:31" hidden="1" x14ac:dyDescent="0.3">
      <c r="H2400" t="s">
        <v>6419</v>
      </c>
      <c r="I2400" t="s">
        <v>6463</v>
      </c>
      <c r="J2400" t="s">
        <v>6464</v>
      </c>
      <c r="L2400">
        <v>517</v>
      </c>
      <c r="M2400" t="s">
        <v>27</v>
      </c>
      <c r="N2400" t="s">
        <v>6465</v>
      </c>
      <c r="Q2400">
        <v>355</v>
      </c>
      <c r="R2400" t="s">
        <v>96</v>
      </c>
      <c r="S2400" t="s">
        <v>96</v>
      </c>
      <c r="T2400" t="str">
        <f>IF(Transcripts[[#This Row],[List?]]="Y", Transcripts[[#This Row],[RefSeq mRNA ID]]&amp;IF(Transcripts[[#This Row],[Preferred?]]="Y", " (Preferred)", ""), "")</f>
        <v/>
      </c>
      <c r="V2400" s="43" t="s">
        <v>18585</v>
      </c>
      <c r="W2400" s="43" t="e">
        <f t="array" ref="W2400">INDEX(Table6[#Data], MATCH(1, ISNUMBER(SEARCH(Transcripts[[#This Row],[RefSeq mRNA ID]], Table6['#name])), 0), 1)</f>
        <v>#N/A</v>
      </c>
      <c r="X2400" s="43"/>
      <c r="Y2400" s="43"/>
      <c r="Z2400" t="s">
        <v>9940</v>
      </c>
      <c r="AA2400" t="s">
        <v>9941</v>
      </c>
      <c r="AB2400">
        <v>575</v>
      </c>
      <c r="AC2400" t="s">
        <v>9923</v>
      </c>
      <c r="AD2400" t="s">
        <v>27</v>
      </c>
      <c r="AE2400" t="s">
        <v>11530</v>
      </c>
    </row>
    <row r="2401" spans="8:31" hidden="1" x14ac:dyDescent="0.3">
      <c r="H2401" t="s">
        <v>6419</v>
      </c>
      <c r="I2401" t="s">
        <v>6466</v>
      </c>
      <c r="J2401" t="s">
        <v>6467</v>
      </c>
      <c r="L2401">
        <v>517</v>
      </c>
      <c r="M2401" t="s">
        <v>27</v>
      </c>
      <c r="N2401" t="s">
        <v>6468</v>
      </c>
      <c r="Q2401">
        <v>261</v>
      </c>
      <c r="R2401" t="s">
        <v>96</v>
      </c>
      <c r="S2401" t="s">
        <v>96</v>
      </c>
      <c r="T2401" t="str">
        <f>IF(Transcripts[[#This Row],[List?]]="Y", Transcripts[[#This Row],[RefSeq mRNA ID]]&amp;IF(Transcripts[[#This Row],[Preferred?]]="Y", " (Preferred)", ""), "")</f>
        <v/>
      </c>
      <c r="V2401" s="43" t="s">
        <v>18585</v>
      </c>
      <c r="W2401" s="43" t="e">
        <f t="array" ref="W2401">INDEX(Table6[#Data], MATCH(1, ISNUMBER(SEARCH(Transcripts[[#This Row],[RefSeq mRNA ID]], Table6['#name])), 0), 1)</f>
        <v>#N/A</v>
      </c>
      <c r="X2401" s="43"/>
      <c r="Y2401" s="43"/>
      <c r="Z2401" t="s">
        <v>9943</v>
      </c>
      <c r="AA2401" t="s">
        <v>9944</v>
      </c>
      <c r="AB2401">
        <v>452</v>
      </c>
      <c r="AC2401" t="s">
        <v>9923</v>
      </c>
      <c r="AD2401" t="s">
        <v>27</v>
      </c>
      <c r="AE2401" t="s">
        <v>11531</v>
      </c>
    </row>
    <row r="2402" spans="8:31" hidden="1" x14ac:dyDescent="0.3">
      <c r="H2402" t="s">
        <v>6419</v>
      </c>
      <c r="I2402" t="s">
        <v>6460</v>
      </c>
      <c r="J2402" t="s">
        <v>6461</v>
      </c>
      <c r="L2402">
        <v>547</v>
      </c>
      <c r="M2402" t="s">
        <v>27</v>
      </c>
      <c r="N2402" t="s">
        <v>6462</v>
      </c>
      <c r="Q2402">
        <v>130</v>
      </c>
      <c r="R2402" t="s">
        <v>96</v>
      </c>
      <c r="S2402" t="s">
        <v>96</v>
      </c>
      <c r="T2402" t="str">
        <f>IF(Transcripts[[#This Row],[List?]]="Y", Transcripts[[#This Row],[RefSeq mRNA ID]]&amp;IF(Transcripts[[#This Row],[Preferred?]]="Y", " (Preferred)", ""), "")</f>
        <v/>
      </c>
      <c r="V2402" s="43" t="s">
        <v>18585</v>
      </c>
      <c r="W2402" s="43" t="e">
        <f t="array" ref="W2402">INDEX(Table6[#Data], MATCH(1, ISNUMBER(SEARCH(Transcripts[[#This Row],[RefSeq mRNA ID]], Table6['#name])), 0), 1)</f>
        <v>#N/A</v>
      </c>
      <c r="X2402" s="43"/>
      <c r="Y2402" s="43"/>
      <c r="Z2402" t="s">
        <v>9947</v>
      </c>
      <c r="AA2402" t="s">
        <v>9948</v>
      </c>
      <c r="AB2402">
        <v>1398</v>
      </c>
      <c r="AC2402" t="s">
        <v>9946</v>
      </c>
      <c r="AD2402" t="s">
        <v>27</v>
      </c>
      <c r="AE2402" t="s">
        <v>11532</v>
      </c>
    </row>
    <row r="2403" spans="8:31" hidden="1" x14ac:dyDescent="0.3">
      <c r="H2403" t="s">
        <v>6419</v>
      </c>
      <c r="I2403" t="s">
        <v>6469</v>
      </c>
      <c r="J2403" t="s">
        <v>6470</v>
      </c>
      <c r="L2403">
        <v>476</v>
      </c>
      <c r="M2403" t="s">
        <v>27</v>
      </c>
      <c r="N2403" t="s">
        <v>6471</v>
      </c>
      <c r="Q2403">
        <v>129</v>
      </c>
      <c r="R2403" t="s">
        <v>96</v>
      </c>
      <c r="S2403" t="s">
        <v>96</v>
      </c>
      <c r="T2403" t="str">
        <f>IF(Transcripts[[#This Row],[List?]]="Y", Transcripts[[#This Row],[RefSeq mRNA ID]]&amp;IF(Transcripts[[#This Row],[Preferred?]]="Y", " (Preferred)", ""), "")</f>
        <v/>
      </c>
      <c r="V2403" s="43" t="s">
        <v>18585</v>
      </c>
      <c r="W2403" s="43" t="e">
        <f t="array" ref="W2403">INDEX(Table6[#Data], MATCH(1, ISNUMBER(SEARCH(Transcripts[[#This Row],[RefSeq mRNA ID]], Table6['#name])), 0), 1)</f>
        <v>#N/A</v>
      </c>
      <c r="X2403" s="43"/>
      <c r="Y2403" s="43"/>
      <c r="Z2403" t="s">
        <v>9951</v>
      </c>
      <c r="AA2403" t="s">
        <v>9952</v>
      </c>
      <c r="AB2403">
        <v>1398</v>
      </c>
      <c r="AC2403" t="s">
        <v>9946</v>
      </c>
      <c r="AD2403" t="s">
        <v>27</v>
      </c>
      <c r="AE2403" t="s">
        <v>11533</v>
      </c>
    </row>
    <row r="2404" spans="8:31" hidden="1" x14ac:dyDescent="0.3">
      <c r="H2404" t="s">
        <v>6419</v>
      </c>
      <c r="I2404" t="s">
        <v>6472</v>
      </c>
      <c r="J2404" t="s">
        <v>6473</v>
      </c>
      <c r="L2404">
        <v>457</v>
      </c>
      <c r="M2404" t="s">
        <v>27</v>
      </c>
      <c r="N2404" t="s">
        <v>6474</v>
      </c>
      <c r="Q2404">
        <v>78</v>
      </c>
      <c r="R2404" t="s">
        <v>96</v>
      </c>
      <c r="S2404" t="s">
        <v>96</v>
      </c>
      <c r="T2404" t="str">
        <f>IF(Transcripts[[#This Row],[List?]]="Y", Transcripts[[#This Row],[RefSeq mRNA ID]]&amp;IF(Transcripts[[#This Row],[Preferred?]]="Y", " (Preferred)", ""), "")</f>
        <v/>
      </c>
      <c r="V2404" s="43" t="s">
        <v>18585</v>
      </c>
      <c r="W2404" s="43" t="e">
        <f t="array" ref="W2404">INDEX(Table6[#Data], MATCH(1, ISNUMBER(SEARCH(Transcripts[[#This Row],[RefSeq mRNA ID]], Table6['#name])), 0), 1)</f>
        <v>#N/A</v>
      </c>
      <c r="X2404" s="43"/>
      <c r="Y2404" s="43"/>
      <c r="Z2404" t="s">
        <v>9954</v>
      </c>
      <c r="AA2404" t="s">
        <v>9955</v>
      </c>
      <c r="AB2404">
        <v>1440</v>
      </c>
      <c r="AC2404" t="s">
        <v>9946</v>
      </c>
      <c r="AD2404" t="s">
        <v>27</v>
      </c>
      <c r="AE2404" t="s">
        <v>11534</v>
      </c>
    </row>
    <row r="2405" spans="8:31" hidden="1" x14ac:dyDescent="0.3">
      <c r="H2405" t="s">
        <v>6419</v>
      </c>
      <c r="I2405" t="s">
        <v>6475</v>
      </c>
      <c r="L2405">
        <v>1921</v>
      </c>
      <c r="M2405" t="s">
        <v>210</v>
      </c>
      <c r="N2405" t="s">
        <v>6476</v>
      </c>
      <c r="Q2405">
        <v>0</v>
      </c>
      <c r="R2405" t="s">
        <v>96</v>
      </c>
      <c r="S2405" t="s">
        <v>96</v>
      </c>
      <c r="T2405" t="str">
        <f>IF(Transcripts[[#This Row],[List?]]="Y", Transcripts[[#This Row],[RefSeq mRNA ID]]&amp;IF(Transcripts[[#This Row],[Preferred?]]="Y", " (Preferred)", ""), "")</f>
        <v/>
      </c>
      <c r="V2405" s="43" t="s">
        <v>18585</v>
      </c>
      <c r="W2405" s="43" t="e">
        <f t="array" ref="W2405">INDEX(Table6[#Data], MATCH(1, ISNUMBER(SEARCH(Transcripts[[#This Row],[RefSeq mRNA ID]], Table6['#name])), 0), 1)</f>
        <v>#N/A</v>
      </c>
      <c r="X2405" s="43"/>
      <c r="Y2405" s="43"/>
      <c r="Z2405" t="s">
        <v>9958</v>
      </c>
      <c r="AC2405" t="s">
        <v>9946</v>
      </c>
      <c r="AD2405" t="s">
        <v>27</v>
      </c>
      <c r="AE2405" t="s">
        <v>9958</v>
      </c>
    </row>
    <row r="2406" spans="8:31" hidden="1" x14ac:dyDescent="0.3">
      <c r="H2406" t="s">
        <v>6419</v>
      </c>
      <c r="I2406" t="s">
        <v>6477</v>
      </c>
      <c r="L2406">
        <v>919</v>
      </c>
      <c r="M2406" t="s">
        <v>210</v>
      </c>
      <c r="N2406" t="s">
        <v>6478</v>
      </c>
      <c r="Q2406">
        <v>0</v>
      </c>
      <c r="R2406" t="s">
        <v>96</v>
      </c>
      <c r="S2406" t="s">
        <v>96</v>
      </c>
      <c r="T2406" t="str">
        <f>IF(Transcripts[[#This Row],[List?]]="Y", Transcripts[[#This Row],[RefSeq mRNA ID]]&amp;IF(Transcripts[[#This Row],[Preferred?]]="Y", " (Preferred)", ""), "")</f>
        <v/>
      </c>
      <c r="V2406" s="43" t="s">
        <v>18585</v>
      </c>
      <c r="W2406" s="43" t="e">
        <f t="array" ref="W2406">INDEX(Table6[#Data], MATCH(1, ISNUMBER(SEARCH(Transcripts[[#This Row],[RefSeq mRNA ID]], Table6['#name])), 0), 1)</f>
        <v>#N/A</v>
      </c>
      <c r="X2406" s="43"/>
      <c r="Y2406" s="43"/>
      <c r="Z2406" t="s">
        <v>9960</v>
      </c>
      <c r="AA2406" t="s">
        <v>9961</v>
      </c>
      <c r="AB2406">
        <v>417</v>
      </c>
      <c r="AC2406" t="s">
        <v>9946</v>
      </c>
      <c r="AD2406" t="s">
        <v>27</v>
      </c>
      <c r="AE2406" t="s">
        <v>11535</v>
      </c>
    </row>
    <row r="2407" spans="8:31" hidden="1" x14ac:dyDescent="0.3">
      <c r="H2407" t="s">
        <v>6479</v>
      </c>
      <c r="I2407" t="s">
        <v>6480</v>
      </c>
      <c r="J2407" t="s">
        <v>6481</v>
      </c>
      <c r="K2407" t="s">
        <v>19769</v>
      </c>
      <c r="L2407">
        <v>2534</v>
      </c>
      <c r="M2407" t="s">
        <v>27</v>
      </c>
      <c r="N2407" t="s">
        <v>6482</v>
      </c>
      <c r="P2407" t="s">
        <v>6483</v>
      </c>
      <c r="Q2407">
        <v>2457</v>
      </c>
      <c r="R2407" t="s">
        <v>95</v>
      </c>
      <c r="S2407" t="s">
        <v>95</v>
      </c>
      <c r="T2407" t="str">
        <f>IF(Transcripts[[#This Row],[List?]]="Y", Transcripts[[#This Row],[RefSeq mRNA ID]]&amp;IF(Transcripts[[#This Row],[Preferred?]]="Y", " (Preferred)", ""), "")</f>
        <v>NM_013340.3 (Preferred)</v>
      </c>
      <c r="V2407" s="43" t="s">
        <v>18586</v>
      </c>
      <c r="W2407" s="43" t="e">
        <f t="array" ref="W2407">INDEX(Table6[#Data], MATCH(1, ISNUMBER(SEARCH(Transcripts[[#This Row],[RefSeq mRNA ID]], Table6['#name])), 0), 1)</f>
        <v>#N/A</v>
      </c>
      <c r="X2407" s="43"/>
      <c r="Y2407" s="43"/>
      <c r="Z2407" t="s">
        <v>9963</v>
      </c>
      <c r="AC2407" t="s">
        <v>9946</v>
      </c>
      <c r="AD2407" t="s">
        <v>27</v>
      </c>
      <c r="AE2407" t="s">
        <v>9963</v>
      </c>
    </row>
    <row r="2408" spans="8:31" hidden="1" x14ac:dyDescent="0.3">
      <c r="H2408" t="s">
        <v>6479</v>
      </c>
      <c r="I2408" t="s">
        <v>6484</v>
      </c>
      <c r="J2408" t="s">
        <v>6485</v>
      </c>
      <c r="L2408">
        <v>2534</v>
      </c>
      <c r="M2408" t="s">
        <v>27</v>
      </c>
      <c r="N2408" t="s">
        <v>6482</v>
      </c>
      <c r="Q2408">
        <v>2457</v>
      </c>
      <c r="R2408" t="s">
        <v>96</v>
      </c>
      <c r="S2408" t="s">
        <v>96</v>
      </c>
      <c r="T2408" t="str">
        <f>IF(Transcripts[[#This Row],[List?]]="Y", Transcripts[[#This Row],[RefSeq mRNA ID]]&amp;IF(Transcripts[[#This Row],[Preferred?]]="Y", " (Preferred)", ""), "")</f>
        <v/>
      </c>
      <c r="V2408" s="43" t="s">
        <v>18586</v>
      </c>
      <c r="W2408" s="43" t="e">
        <f t="array" ref="W2408">INDEX(Table6[#Data], MATCH(1, ISNUMBER(SEARCH(Transcripts[[#This Row],[RefSeq mRNA ID]], Table6['#name])), 0), 1)</f>
        <v>#N/A</v>
      </c>
      <c r="X2408" s="43"/>
      <c r="Y2408" s="43"/>
      <c r="Z2408" t="s">
        <v>9965</v>
      </c>
      <c r="AC2408" t="s">
        <v>9946</v>
      </c>
      <c r="AD2408" t="s">
        <v>27</v>
      </c>
      <c r="AE2408" t="s">
        <v>9965</v>
      </c>
    </row>
    <row r="2409" spans="8:31" hidden="1" x14ac:dyDescent="0.3">
      <c r="H2409" t="s">
        <v>154</v>
      </c>
      <c r="I2409" t="s">
        <v>6489</v>
      </c>
      <c r="J2409" t="s">
        <v>6490</v>
      </c>
      <c r="K2409" t="s">
        <v>19774</v>
      </c>
      <c r="L2409">
        <v>6576</v>
      </c>
      <c r="M2409" t="s">
        <v>27</v>
      </c>
      <c r="N2409" t="s">
        <v>6491</v>
      </c>
      <c r="P2409" t="s">
        <v>6492</v>
      </c>
      <c r="Q2409">
        <v>3270</v>
      </c>
      <c r="R2409" t="s">
        <v>95</v>
      </c>
      <c r="S2409" t="s">
        <v>95</v>
      </c>
      <c r="T2409" t="str">
        <f>IF(Transcripts[[#This Row],[List?]]="Y", Transcripts[[#This Row],[RefSeq mRNA ID]]&amp;IF(Transcripts[[#This Row],[Preferred?]]="Y", " (Preferred)", ""), "")</f>
        <v>NM_006206.5 (Preferred)</v>
      </c>
      <c r="V2409" s="43" t="s">
        <v>18587</v>
      </c>
      <c r="W2409" s="43" t="e">
        <f t="array" ref="W2409">INDEX(Table6[#Data], MATCH(1, ISNUMBER(SEARCH(Transcripts[[#This Row],[RefSeq mRNA ID]], Table6['#name])), 0), 1)</f>
        <v>#N/A</v>
      </c>
      <c r="X2409" s="43"/>
      <c r="Y2409" s="43"/>
      <c r="Z2409" t="s">
        <v>9967</v>
      </c>
      <c r="AC2409" t="s">
        <v>9946</v>
      </c>
      <c r="AD2409" t="s">
        <v>27</v>
      </c>
      <c r="AE2409" t="s">
        <v>9967</v>
      </c>
    </row>
    <row r="2410" spans="8:31" hidden="1" x14ac:dyDescent="0.3">
      <c r="H2410" t="s">
        <v>154</v>
      </c>
      <c r="I2410" t="s">
        <v>6486</v>
      </c>
      <c r="J2410" t="s">
        <v>6487</v>
      </c>
      <c r="K2410" t="s">
        <v>19770</v>
      </c>
      <c r="L2410">
        <v>2991</v>
      </c>
      <c r="M2410" t="s">
        <v>187</v>
      </c>
      <c r="N2410" t="s">
        <v>6488</v>
      </c>
      <c r="P2410" t="s">
        <v>98</v>
      </c>
      <c r="Q2410">
        <v>2232</v>
      </c>
      <c r="R2410" t="s">
        <v>96</v>
      </c>
      <c r="S2410" t="s">
        <v>95</v>
      </c>
      <c r="T2410" t="str">
        <f>IF(Transcripts[[#This Row],[List?]]="Y", Transcripts[[#This Row],[RefSeq mRNA ID]]&amp;IF(Transcripts[[#This Row],[Preferred?]]="Y", " (Preferred)", ""), "")</f>
        <v>NM_001347827.1</v>
      </c>
      <c r="V2410" s="43" t="s">
        <v>18587</v>
      </c>
      <c r="W2410" s="43" t="e">
        <f t="array" ref="W2410">INDEX(Table6[#Data], MATCH(1, ISNUMBER(SEARCH(Transcripts[[#This Row],[RefSeq mRNA ID]], Table6['#name])), 0), 1)</f>
        <v>#N/A</v>
      </c>
      <c r="X2410" s="43"/>
      <c r="Y2410" s="43"/>
      <c r="Z2410" t="s">
        <v>9969</v>
      </c>
      <c r="AC2410" t="s">
        <v>9946</v>
      </c>
      <c r="AD2410" t="s">
        <v>27</v>
      </c>
      <c r="AE2410" t="s">
        <v>9969</v>
      </c>
    </row>
    <row r="2411" spans="8:31" hidden="1" x14ac:dyDescent="0.3">
      <c r="H2411" t="s">
        <v>154</v>
      </c>
      <c r="I2411" t="s">
        <v>6493</v>
      </c>
      <c r="J2411" t="s">
        <v>6494</v>
      </c>
      <c r="L2411">
        <v>2202</v>
      </c>
      <c r="M2411" t="s">
        <v>27</v>
      </c>
      <c r="N2411" t="s">
        <v>6495</v>
      </c>
      <c r="Q2411">
        <v>657</v>
      </c>
      <c r="R2411" t="s">
        <v>96</v>
      </c>
      <c r="S2411" t="s">
        <v>96</v>
      </c>
      <c r="T2411" t="str">
        <f>IF(Transcripts[[#This Row],[List?]]="Y", Transcripts[[#This Row],[RefSeq mRNA ID]]&amp;IF(Transcripts[[#This Row],[Preferred?]]="Y", " (Preferred)", ""), "")</f>
        <v/>
      </c>
      <c r="V2411" s="43" t="s">
        <v>18587</v>
      </c>
      <c r="W2411" s="43" t="e">
        <f t="array" ref="W2411">INDEX(Table6[#Data], MATCH(1, ISNUMBER(SEARCH(Transcripts[[#This Row],[RefSeq mRNA ID]], Table6['#name])), 0), 1)</f>
        <v>#N/A</v>
      </c>
      <c r="X2411" s="43"/>
      <c r="Y2411" s="43"/>
      <c r="Z2411" t="s">
        <v>9971</v>
      </c>
      <c r="AA2411" t="s">
        <v>9972</v>
      </c>
      <c r="AB2411">
        <v>1440</v>
      </c>
      <c r="AC2411" t="s">
        <v>9946</v>
      </c>
      <c r="AD2411" t="s">
        <v>27</v>
      </c>
      <c r="AE2411" t="s">
        <v>11536</v>
      </c>
    </row>
    <row r="2412" spans="8:31" hidden="1" x14ac:dyDescent="0.3">
      <c r="H2412" t="s">
        <v>154</v>
      </c>
      <c r="I2412" t="s">
        <v>6499</v>
      </c>
      <c r="J2412" t="s">
        <v>6500</v>
      </c>
      <c r="L2412">
        <v>586</v>
      </c>
      <c r="M2412" t="s">
        <v>27</v>
      </c>
      <c r="N2412" t="s">
        <v>6501</v>
      </c>
      <c r="Q2412">
        <v>477</v>
      </c>
      <c r="R2412" t="s">
        <v>96</v>
      </c>
      <c r="S2412" t="s">
        <v>96</v>
      </c>
      <c r="T2412" t="str">
        <f>IF(Transcripts[[#This Row],[List?]]="Y", Transcripts[[#This Row],[RefSeq mRNA ID]]&amp;IF(Transcripts[[#This Row],[Preferred?]]="Y", " (Preferred)", ""), "")</f>
        <v/>
      </c>
      <c r="V2412" s="43" t="s">
        <v>18587</v>
      </c>
      <c r="W2412" s="43" t="e">
        <f t="array" ref="W2412">INDEX(Table6[#Data], MATCH(1, ISNUMBER(SEARCH(Transcripts[[#This Row],[RefSeq mRNA ID]], Table6['#name])), 0), 1)</f>
        <v>#N/A</v>
      </c>
      <c r="X2412" s="43"/>
      <c r="Y2412" s="43"/>
      <c r="Z2412" t="s">
        <v>8620</v>
      </c>
      <c r="AC2412" t="s">
        <v>8616</v>
      </c>
      <c r="AD2412" t="s">
        <v>27</v>
      </c>
      <c r="AE2412" t="s">
        <v>8620</v>
      </c>
    </row>
    <row r="2413" spans="8:31" hidden="1" x14ac:dyDescent="0.3">
      <c r="H2413" t="s">
        <v>154</v>
      </c>
      <c r="I2413" t="s">
        <v>6496</v>
      </c>
      <c r="J2413" t="s">
        <v>6497</v>
      </c>
      <c r="L2413">
        <v>771</v>
      </c>
      <c r="M2413" t="s">
        <v>27</v>
      </c>
      <c r="N2413" t="s">
        <v>6498</v>
      </c>
      <c r="Q2413">
        <v>474</v>
      </c>
      <c r="R2413" t="s">
        <v>96</v>
      </c>
      <c r="S2413" t="s">
        <v>96</v>
      </c>
      <c r="T2413" t="str">
        <f>IF(Transcripts[[#This Row],[List?]]="Y", Transcripts[[#This Row],[RefSeq mRNA ID]]&amp;IF(Transcripts[[#This Row],[Preferred?]]="Y", " (Preferred)", ""), "")</f>
        <v/>
      </c>
      <c r="V2413" s="43" t="s">
        <v>18587</v>
      </c>
      <c r="W2413" s="43" t="e">
        <f t="array" ref="W2413">INDEX(Table6[#Data], MATCH(1, ISNUMBER(SEARCH(Transcripts[[#This Row],[RefSeq mRNA ID]], Table6['#name])), 0), 1)</f>
        <v>#N/A</v>
      </c>
      <c r="X2413" s="43"/>
      <c r="Y2413" s="43"/>
      <c r="Z2413" t="s">
        <v>8622</v>
      </c>
      <c r="AA2413" t="s">
        <v>8623</v>
      </c>
      <c r="AB2413">
        <v>1302</v>
      </c>
      <c r="AC2413" t="s">
        <v>8616</v>
      </c>
      <c r="AD2413" t="s">
        <v>27</v>
      </c>
      <c r="AE2413" t="s">
        <v>11537</v>
      </c>
    </row>
    <row r="2414" spans="8:31" hidden="1" x14ac:dyDescent="0.3">
      <c r="H2414" t="s">
        <v>154</v>
      </c>
      <c r="I2414" t="s">
        <v>6505</v>
      </c>
      <c r="J2414" t="s">
        <v>6506</v>
      </c>
      <c r="L2414">
        <v>573</v>
      </c>
      <c r="M2414" t="s">
        <v>27</v>
      </c>
      <c r="N2414" t="s">
        <v>6507</v>
      </c>
      <c r="Q2414">
        <v>463</v>
      </c>
      <c r="R2414" t="s">
        <v>96</v>
      </c>
      <c r="S2414" t="s">
        <v>96</v>
      </c>
      <c r="T2414" t="str">
        <f>IF(Transcripts[[#This Row],[List?]]="Y", Transcripts[[#This Row],[RefSeq mRNA ID]]&amp;IF(Transcripts[[#This Row],[Preferred?]]="Y", " (Preferred)", ""), "")</f>
        <v/>
      </c>
      <c r="V2414" s="43" t="s">
        <v>18587</v>
      </c>
      <c r="W2414" s="43" t="e">
        <f t="array" ref="W2414">INDEX(Table6[#Data], MATCH(1, ISNUMBER(SEARCH(Transcripts[[#This Row],[RefSeq mRNA ID]], Table6['#name])), 0), 1)</f>
        <v>#N/A</v>
      </c>
      <c r="X2414" s="43"/>
      <c r="Y2414" s="43"/>
      <c r="Z2414" t="s">
        <v>8617</v>
      </c>
      <c r="AA2414" t="s">
        <v>8618</v>
      </c>
      <c r="AB2414">
        <v>306</v>
      </c>
      <c r="AC2414" t="s">
        <v>8616</v>
      </c>
      <c r="AD2414" t="s">
        <v>27</v>
      </c>
      <c r="AE2414" t="s">
        <v>11538</v>
      </c>
    </row>
    <row r="2415" spans="8:31" hidden="1" x14ac:dyDescent="0.3">
      <c r="H2415" t="s">
        <v>154</v>
      </c>
      <c r="I2415" t="s">
        <v>6502</v>
      </c>
      <c r="J2415" t="s">
        <v>6503</v>
      </c>
      <c r="L2415">
        <v>580</v>
      </c>
      <c r="M2415" t="s">
        <v>27</v>
      </c>
      <c r="N2415" t="s">
        <v>6504</v>
      </c>
      <c r="Q2415">
        <v>442</v>
      </c>
      <c r="R2415" t="s">
        <v>96</v>
      </c>
      <c r="S2415" t="s">
        <v>96</v>
      </c>
      <c r="T2415" t="str">
        <f>IF(Transcripts[[#This Row],[List?]]="Y", Transcripts[[#This Row],[RefSeq mRNA ID]]&amp;IF(Transcripts[[#This Row],[Preferred?]]="Y", " (Preferred)", ""), "")</f>
        <v/>
      </c>
      <c r="V2415" s="43" t="s">
        <v>18587</v>
      </c>
      <c r="W2415" s="43" t="e">
        <f t="array" ref="W2415">INDEX(Table6[#Data], MATCH(1, ISNUMBER(SEARCH(Transcripts[[#This Row],[RefSeq mRNA ID]], Table6['#name])), 0), 1)</f>
        <v>#N/A</v>
      </c>
      <c r="X2415" s="43"/>
      <c r="Y2415" s="43"/>
      <c r="Z2415" t="s">
        <v>8635</v>
      </c>
      <c r="AC2415" t="s">
        <v>8616</v>
      </c>
      <c r="AD2415" t="s">
        <v>27</v>
      </c>
      <c r="AE2415" t="s">
        <v>8635</v>
      </c>
    </row>
    <row r="2416" spans="8:31" hidden="1" x14ac:dyDescent="0.3">
      <c r="H2416" t="s">
        <v>154</v>
      </c>
      <c r="I2416" t="s">
        <v>6508</v>
      </c>
      <c r="L2416">
        <v>2417</v>
      </c>
      <c r="M2416" t="s">
        <v>210</v>
      </c>
      <c r="N2416" t="s">
        <v>6509</v>
      </c>
      <c r="P2416" t="s">
        <v>98</v>
      </c>
      <c r="Q2416">
        <v>0</v>
      </c>
      <c r="R2416" t="s">
        <v>96</v>
      </c>
      <c r="S2416" t="s">
        <v>96</v>
      </c>
      <c r="T2416" t="str">
        <f>IF(Transcripts[[#This Row],[List?]]="Y", Transcripts[[#This Row],[RefSeq mRNA ID]]&amp;IF(Transcripts[[#This Row],[Preferred?]]="Y", " (Preferred)", ""), "")</f>
        <v/>
      </c>
      <c r="V2416" s="43" t="s">
        <v>18587</v>
      </c>
      <c r="W2416" s="43" t="e">
        <f t="array" ref="W2416">INDEX(Table6[#Data], MATCH(1, ISNUMBER(SEARCH(Transcripts[[#This Row],[RefSeq mRNA ID]], Table6['#name])), 0), 1)</f>
        <v>#N/A</v>
      </c>
      <c r="X2416" s="43"/>
      <c r="Y2416" s="43"/>
      <c r="Z2416" t="s">
        <v>8630</v>
      </c>
      <c r="AA2416" t="s">
        <v>8631</v>
      </c>
      <c r="AB2416">
        <v>460</v>
      </c>
      <c r="AC2416" t="s">
        <v>8616</v>
      </c>
      <c r="AD2416" t="s">
        <v>27</v>
      </c>
      <c r="AE2416" t="s">
        <v>11539</v>
      </c>
    </row>
    <row r="2417" spans="8:31" hidden="1" x14ac:dyDescent="0.3">
      <c r="H2417" t="s">
        <v>154</v>
      </c>
      <c r="I2417" t="s">
        <v>6510</v>
      </c>
      <c r="L2417">
        <v>1146</v>
      </c>
      <c r="M2417" t="s">
        <v>210</v>
      </c>
      <c r="N2417" t="s">
        <v>6511</v>
      </c>
      <c r="P2417" t="s">
        <v>98</v>
      </c>
      <c r="Q2417">
        <v>0</v>
      </c>
      <c r="R2417" t="s">
        <v>96</v>
      </c>
      <c r="S2417" t="s">
        <v>96</v>
      </c>
      <c r="T2417" t="str">
        <f>IF(Transcripts[[#This Row],[List?]]="Y", Transcripts[[#This Row],[RefSeq mRNA ID]]&amp;IF(Transcripts[[#This Row],[Preferred?]]="Y", " (Preferred)", ""), "")</f>
        <v/>
      </c>
      <c r="V2417" s="43" t="s">
        <v>18587</v>
      </c>
      <c r="W2417" s="43" t="e">
        <f t="array" ref="W2417">INDEX(Table6[#Data], MATCH(1, ISNUMBER(SEARCH(Transcripts[[#This Row],[RefSeq mRNA ID]], Table6['#name])), 0), 1)</f>
        <v>#N/A</v>
      </c>
      <c r="X2417" s="43"/>
      <c r="Y2417" s="43"/>
      <c r="Z2417" t="s">
        <v>8639</v>
      </c>
      <c r="AC2417" t="s">
        <v>8616</v>
      </c>
      <c r="AD2417" t="s">
        <v>27</v>
      </c>
      <c r="AE2417" t="s">
        <v>8639</v>
      </c>
    </row>
    <row r="2418" spans="8:31" hidden="1" x14ac:dyDescent="0.3">
      <c r="H2418" t="s">
        <v>154</v>
      </c>
      <c r="I2418" t="s">
        <v>6512</v>
      </c>
      <c r="L2418">
        <v>480</v>
      </c>
      <c r="M2418" t="s">
        <v>210</v>
      </c>
      <c r="N2418" t="s">
        <v>6513</v>
      </c>
      <c r="P2418" t="s">
        <v>98</v>
      </c>
      <c r="Q2418">
        <v>0</v>
      </c>
      <c r="R2418" t="s">
        <v>96</v>
      </c>
      <c r="S2418" t="s">
        <v>96</v>
      </c>
      <c r="T2418" t="str">
        <f>IF(Transcripts[[#This Row],[List?]]="Y", Transcripts[[#This Row],[RefSeq mRNA ID]]&amp;IF(Transcripts[[#This Row],[Preferred?]]="Y", " (Preferred)", ""), "")</f>
        <v/>
      </c>
      <c r="V2418" s="43" t="s">
        <v>18587</v>
      </c>
      <c r="W2418" s="43" t="e">
        <f t="array" ref="W2418">INDEX(Table6[#Data], MATCH(1, ISNUMBER(SEARCH(Transcripts[[#This Row],[RefSeq mRNA ID]], Table6['#name])), 0), 1)</f>
        <v>#N/A</v>
      </c>
      <c r="X2418" s="43"/>
      <c r="Y2418" s="43"/>
      <c r="Z2418" t="s">
        <v>8637</v>
      </c>
      <c r="AC2418" t="s">
        <v>8616</v>
      </c>
      <c r="AD2418" t="s">
        <v>27</v>
      </c>
      <c r="AE2418" t="s">
        <v>8637</v>
      </c>
    </row>
    <row r="2419" spans="8:31" hidden="1" x14ac:dyDescent="0.3">
      <c r="H2419" t="s">
        <v>6514</v>
      </c>
      <c r="I2419" t="s">
        <v>6528</v>
      </c>
      <c r="J2419" t="s">
        <v>6529</v>
      </c>
      <c r="K2419" t="s">
        <v>20493</v>
      </c>
      <c r="L2419">
        <v>5717</v>
      </c>
      <c r="M2419" t="s">
        <v>27</v>
      </c>
      <c r="N2419" t="s">
        <v>6530</v>
      </c>
      <c r="P2419" t="s">
        <v>6531</v>
      </c>
      <c r="Q2419">
        <v>3321</v>
      </c>
      <c r="R2419" t="s">
        <v>95</v>
      </c>
      <c r="S2419" t="s">
        <v>95</v>
      </c>
      <c r="T2419" t="str">
        <f>IF(Transcripts[[#This Row],[List?]]="Y", Transcripts[[#This Row],[RefSeq mRNA ID]]&amp;IF(Transcripts[[#This Row],[Preferred?]]="Y", " (Preferred)", ""), "")</f>
        <v>NM_002609.4 (Preferred)</v>
      </c>
      <c r="V2419" s="43" t="s">
        <v>18588</v>
      </c>
      <c r="W2419" s="43" t="e">
        <f t="array" ref="W2419">INDEX(Table6[#Data], MATCH(1, ISNUMBER(SEARCH(Transcripts[[#This Row],[RefSeq mRNA ID]], Table6['#name])), 0), 1)</f>
        <v>#N/A</v>
      </c>
      <c r="X2419" s="43"/>
      <c r="Y2419" s="43"/>
      <c r="Z2419" t="s">
        <v>8627</v>
      </c>
      <c r="AA2419" t="s">
        <v>8628</v>
      </c>
      <c r="AB2419">
        <v>844</v>
      </c>
      <c r="AC2419" t="s">
        <v>8616</v>
      </c>
      <c r="AD2419" t="s">
        <v>27</v>
      </c>
      <c r="AE2419" t="s">
        <v>11540</v>
      </c>
    </row>
    <row r="2420" spans="8:31" hidden="1" x14ac:dyDescent="0.3">
      <c r="H2420" t="s">
        <v>6514</v>
      </c>
      <c r="I2420" t="s">
        <v>6515</v>
      </c>
      <c r="J2420" t="s">
        <v>6516</v>
      </c>
      <c r="L2420">
        <v>3860</v>
      </c>
      <c r="M2420" t="s">
        <v>187</v>
      </c>
      <c r="N2420" t="s">
        <v>6517</v>
      </c>
      <c r="Q2420">
        <v>720</v>
      </c>
      <c r="R2420" t="s">
        <v>96</v>
      </c>
      <c r="S2420" t="s">
        <v>96</v>
      </c>
      <c r="T2420" t="str">
        <f>IF(Transcripts[[#This Row],[List?]]="Y", Transcripts[[#This Row],[RefSeq mRNA ID]]&amp;IF(Transcripts[[#This Row],[Preferred?]]="Y", " (Preferred)", ""), "")</f>
        <v/>
      </c>
      <c r="V2420" s="43" t="s">
        <v>18588</v>
      </c>
      <c r="W2420" s="43" t="e">
        <f t="array" ref="W2420">INDEX(Table6[#Data], MATCH(1, ISNUMBER(SEARCH(Transcripts[[#This Row],[RefSeq mRNA ID]], Table6['#name])), 0), 1)</f>
        <v>#N/A</v>
      </c>
      <c r="X2420" s="43"/>
      <c r="Y2420" s="43"/>
      <c r="Z2420" t="s">
        <v>8633</v>
      </c>
      <c r="AC2420" t="s">
        <v>8616</v>
      </c>
      <c r="AD2420" t="s">
        <v>27</v>
      </c>
      <c r="AE2420" t="s">
        <v>8633</v>
      </c>
    </row>
    <row r="2421" spans="8:31" hidden="1" x14ac:dyDescent="0.3">
      <c r="H2421" t="s">
        <v>6514</v>
      </c>
      <c r="I2421" t="s">
        <v>6535</v>
      </c>
      <c r="J2421" t="s">
        <v>6536</v>
      </c>
      <c r="L2421">
        <v>568</v>
      </c>
      <c r="M2421" t="s">
        <v>27</v>
      </c>
      <c r="N2421" t="s">
        <v>6537</v>
      </c>
      <c r="Q2421">
        <v>524</v>
      </c>
      <c r="R2421" t="s">
        <v>96</v>
      </c>
      <c r="S2421" t="s">
        <v>96</v>
      </c>
      <c r="T2421" t="str">
        <f>IF(Transcripts[[#This Row],[List?]]="Y", Transcripts[[#This Row],[RefSeq mRNA ID]]&amp;IF(Transcripts[[#This Row],[Preferred?]]="Y", " (Preferred)", ""), "")</f>
        <v/>
      </c>
      <c r="V2421" s="43" t="s">
        <v>18588</v>
      </c>
      <c r="W2421" s="43" t="e">
        <f t="array" ref="W2421">INDEX(Table6[#Data], MATCH(1, ISNUMBER(SEARCH(Transcripts[[#This Row],[RefSeq mRNA ID]], Table6['#name])), 0), 1)</f>
        <v>#N/A</v>
      </c>
      <c r="X2421" s="43"/>
      <c r="Y2421" s="43"/>
      <c r="Z2421" t="s">
        <v>8362</v>
      </c>
      <c r="AA2421" t="s">
        <v>8363</v>
      </c>
      <c r="AB2421">
        <v>636</v>
      </c>
      <c r="AC2421" t="s">
        <v>8361</v>
      </c>
      <c r="AD2421" t="s">
        <v>27</v>
      </c>
      <c r="AE2421" t="s">
        <v>11541</v>
      </c>
    </row>
    <row r="2422" spans="8:31" hidden="1" x14ac:dyDescent="0.3">
      <c r="H2422" t="s">
        <v>6514</v>
      </c>
      <c r="I2422" t="s">
        <v>6532</v>
      </c>
      <c r="J2422" t="s">
        <v>6533</v>
      </c>
      <c r="L2422">
        <v>822</v>
      </c>
      <c r="M2422" t="s">
        <v>27</v>
      </c>
      <c r="N2422" t="s">
        <v>6534</v>
      </c>
      <c r="Q2422">
        <v>439</v>
      </c>
      <c r="R2422" t="s">
        <v>96</v>
      </c>
      <c r="S2422" t="s">
        <v>96</v>
      </c>
      <c r="T2422" t="str">
        <f>IF(Transcripts[[#This Row],[List?]]="Y", Transcripts[[#This Row],[RefSeq mRNA ID]]&amp;IF(Transcripts[[#This Row],[Preferred?]]="Y", " (Preferred)", ""), "")</f>
        <v/>
      </c>
      <c r="V2422" s="43" t="s">
        <v>18588</v>
      </c>
      <c r="W2422" s="43" t="e">
        <f t="array" ref="W2422">INDEX(Table6[#Data], MATCH(1, ISNUMBER(SEARCH(Transcripts[[#This Row],[RefSeq mRNA ID]], Table6['#name])), 0), 1)</f>
        <v>#N/A</v>
      </c>
      <c r="X2422" s="43"/>
      <c r="Y2422" s="43"/>
      <c r="Z2422" t="s">
        <v>6116</v>
      </c>
      <c r="AC2422" t="s">
        <v>131</v>
      </c>
      <c r="AD2422" t="s">
        <v>27</v>
      </c>
      <c r="AE2422" t="s">
        <v>6116</v>
      </c>
    </row>
    <row r="2423" spans="8:31" hidden="1" x14ac:dyDescent="0.3">
      <c r="H2423" t="s">
        <v>6514</v>
      </c>
      <c r="I2423" t="s">
        <v>6518</v>
      </c>
      <c r="L2423">
        <v>1023</v>
      </c>
      <c r="M2423" t="s">
        <v>193</v>
      </c>
      <c r="N2423" t="s">
        <v>6519</v>
      </c>
      <c r="Q2423">
        <v>0</v>
      </c>
      <c r="R2423" t="s">
        <v>96</v>
      </c>
      <c r="S2423" t="s">
        <v>96</v>
      </c>
      <c r="T2423" t="str">
        <f>IF(Transcripts[[#This Row],[List?]]="Y", Transcripts[[#This Row],[RefSeq mRNA ID]]&amp;IF(Transcripts[[#This Row],[Preferred?]]="Y", " (Preferred)", ""), "")</f>
        <v/>
      </c>
      <c r="V2423" s="43" t="s">
        <v>18588</v>
      </c>
      <c r="W2423" s="43" t="e">
        <f t="array" ref="W2423">INDEX(Table6[#Data], MATCH(1, ISNUMBER(SEARCH(Transcripts[[#This Row],[RefSeq mRNA ID]], Table6['#name])), 0), 1)</f>
        <v>#N/A</v>
      </c>
      <c r="X2423" s="43"/>
      <c r="Y2423" s="43"/>
      <c r="Z2423" t="s">
        <v>6103</v>
      </c>
      <c r="AA2423" t="s">
        <v>6104</v>
      </c>
      <c r="AB2423">
        <v>373</v>
      </c>
      <c r="AC2423" t="s">
        <v>131</v>
      </c>
      <c r="AD2423" t="s">
        <v>27</v>
      </c>
      <c r="AE2423" t="s">
        <v>11542</v>
      </c>
    </row>
    <row r="2424" spans="8:31" hidden="1" x14ac:dyDescent="0.3">
      <c r="H2424" t="s">
        <v>6514</v>
      </c>
      <c r="I2424" t="s">
        <v>6520</v>
      </c>
      <c r="L2424">
        <v>712</v>
      </c>
      <c r="M2424" t="s">
        <v>193</v>
      </c>
      <c r="N2424" t="s">
        <v>6521</v>
      </c>
      <c r="Q2424">
        <v>0</v>
      </c>
      <c r="R2424" t="s">
        <v>96</v>
      </c>
      <c r="S2424" t="s">
        <v>96</v>
      </c>
      <c r="T2424" t="str">
        <f>IF(Transcripts[[#This Row],[List?]]="Y", Transcripts[[#This Row],[RefSeq mRNA ID]]&amp;IF(Transcripts[[#This Row],[Preferred?]]="Y", " (Preferred)", ""), "")</f>
        <v/>
      </c>
      <c r="V2424" s="43" t="s">
        <v>18588</v>
      </c>
      <c r="W2424" s="43" t="e">
        <f t="array" ref="W2424">INDEX(Table6[#Data], MATCH(1, ISNUMBER(SEARCH(Transcripts[[#This Row],[RefSeq mRNA ID]], Table6['#name])), 0), 1)</f>
        <v>#N/A</v>
      </c>
      <c r="X2424" s="43"/>
      <c r="Y2424" s="43"/>
      <c r="Z2424" t="s">
        <v>6091</v>
      </c>
      <c r="AA2424" t="s">
        <v>6092</v>
      </c>
      <c r="AB2424">
        <v>466</v>
      </c>
      <c r="AC2424" t="s">
        <v>131</v>
      </c>
      <c r="AD2424" t="s">
        <v>27</v>
      </c>
      <c r="AE2424" t="s">
        <v>11543</v>
      </c>
    </row>
    <row r="2425" spans="8:31" hidden="1" x14ac:dyDescent="0.3">
      <c r="H2425" t="s">
        <v>6514</v>
      </c>
      <c r="I2425" t="s">
        <v>6522</v>
      </c>
      <c r="L2425">
        <v>611</v>
      </c>
      <c r="M2425" t="s">
        <v>193</v>
      </c>
      <c r="N2425" t="s">
        <v>6523</v>
      </c>
      <c r="Q2425">
        <v>0</v>
      </c>
      <c r="R2425" t="s">
        <v>96</v>
      </c>
      <c r="S2425" t="s">
        <v>96</v>
      </c>
      <c r="T2425" t="str">
        <f>IF(Transcripts[[#This Row],[List?]]="Y", Transcripts[[#This Row],[RefSeq mRNA ID]]&amp;IF(Transcripts[[#This Row],[Preferred?]]="Y", " (Preferred)", ""), "")</f>
        <v/>
      </c>
      <c r="V2425" s="43" t="s">
        <v>18588</v>
      </c>
      <c r="W2425" s="43" t="e">
        <f t="array" ref="W2425">INDEX(Table6[#Data], MATCH(1, ISNUMBER(SEARCH(Transcripts[[#This Row],[RefSeq mRNA ID]], Table6['#name])), 0), 1)</f>
        <v>#N/A</v>
      </c>
      <c r="X2425" s="43"/>
      <c r="Y2425" s="43"/>
      <c r="Z2425" t="s">
        <v>6112</v>
      </c>
      <c r="AC2425" t="s">
        <v>131</v>
      </c>
      <c r="AD2425" t="s">
        <v>27</v>
      </c>
      <c r="AE2425" t="s">
        <v>6112</v>
      </c>
    </row>
    <row r="2426" spans="8:31" hidden="1" x14ac:dyDescent="0.3">
      <c r="H2426" t="s">
        <v>6514</v>
      </c>
      <c r="I2426" t="s">
        <v>6524</v>
      </c>
      <c r="L2426">
        <v>406</v>
      </c>
      <c r="M2426" t="s">
        <v>193</v>
      </c>
      <c r="N2426" t="s">
        <v>6525</v>
      </c>
      <c r="Q2426">
        <v>0</v>
      </c>
      <c r="R2426" t="s">
        <v>96</v>
      </c>
      <c r="S2426" t="s">
        <v>96</v>
      </c>
      <c r="T2426" t="str">
        <f>IF(Transcripts[[#This Row],[List?]]="Y", Transcripts[[#This Row],[RefSeq mRNA ID]]&amp;IF(Transcripts[[#This Row],[Preferred?]]="Y", " (Preferred)", ""), "")</f>
        <v/>
      </c>
      <c r="V2426" s="43" t="s">
        <v>18588</v>
      </c>
      <c r="W2426" s="43" t="e">
        <f t="array" ref="W2426">INDEX(Table6[#Data], MATCH(1, ISNUMBER(SEARCH(Transcripts[[#This Row],[RefSeq mRNA ID]], Table6['#name])), 0), 1)</f>
        <v>#N/A</v>
      </c>
      <c r="X2426" s="43"/>
      <c r="Y2426" s="43"/>
      <c r="Z2426" t="s">
        <v>6073</v>
      </c>
      <c r="AA2426" t="s">
        <v>6074</v>
      </c>
      <c r="AB2426">
        <v>8091</v>
      </c>
      <c r="AC2426" t="s">
        <v>131</v>
      </c>
      <c r="AD2426" t="s">
        <v>27</v>
      </c>
      <c r="AE2426" t="s">
        <v>11544</v>
      </c>
    </row>
    <row r="2427" spans="8:31" hidden="1" x14ac:dyDescent="0.3">
      <c r="H2427" t="s">
        <v>6514</v>
      </c>
      <c r="I2427" t="s">
        <v>6526</v>
      </c>
      <c r="L2427">
        <v>400</v>
      </c>
      <c r="M2427" t="s">
        <v>193</v>
      </c>
      <c r="N2427" t="s">
        <v>6527</v>
      </c>
      <c r="Q2427">
        <v>0</v>
      </c>
      <c r="R2427" t="s">
        <v>96</v>
      </c>
      <c r="S2427" t="s">
        <v>96</v>
      </c>
      <c r="T2427" t="str">
        <f>IF(Transcripts[[#This Row],[List?]]="Y", Transcripts[[#This Row],[RefSeq mRNA ID]]&amp;IF(Transcripts[[#This Row],[Preferred?]]="Y", " (Preferred)", ""), "")</f>
        <v/>
      </c>
      <c r="V2427" s="43" t="s">
        <v>18588</v>
      </c>
      <c r="W2427" s="43" t="e">
        <f t="array" ref="W2427">INDEX(Table6[#Data], MATCH(1, ISNUMBER(SEARCH(Transcripts[[#This Row],[RefSeq mRNA ID]], Table6['#name])), 0), 1)</f>
        <v>#N/A</v>
      </c>
      <c r="X2427" s="43"/>
      <c r="Y2427" s="43"/>
      <c r="Z2427" t="s">
        <v>6088</v>
      </c>
      <c r="AA2427" t="s">
        <v>6089</v>
      </c>
      <c r="AB2427">
        <v>204</v>
      </c>
      <c r="AC2427" t="s">
        <v>131</v>
      </c>
      <c r="AD2427" t="s">
        <v>27</v>
      </c>
      <c r="AE2427" t="s">
        <v>11545</v>
      </c>
    </row>
    <row r="2428" spans="8:31" hidden="1" x14ac:dyDescent="0.3">
      <c r="H2428" t="s">
        <v>6514</v>
      </c>
      <c r="I2428" t="s">
        <v>6538</v>
      </c>
      <c r="L2428">
        <v>738</v>
      </c>
      <c r="M2428" t="s">
        <v>210</v>
      </c>
      <c r="N2428" t="s">
        <v>6539</v>
      </c>
      <c r="Q2428">
        <v>0</v>
      </c>
      <c r="R2428" t="s">
        <v>96</v>
      </c>
      <c r="S2428" t="s">
        <v>96</v>
      </c>
      <c r="T2428" t="str">
        <f>IF(Transcripts[[#This Row],[List?]]="Y", Transcripts[[#This Row],[RefSeq mRNA ID]]&amp;IF(Transcripts[[#This Row],[Preferred?]]="Y", " (Preferred)", ""), "")</f>
        <v/>
      </c>
      <c r="V2428" s="43" t="s">
        <v>18588</v>
      </c>
      <c r="W2428" s="43" t="e">
        <f t="array" ref="W2428">INDEX(Table6[#Data], MATCH(1, ISNUMBER(SEARCH(Transcripts[[#This Row],[RefSeq mRNA ID]], Table6['#name])), 0), 1)</f>
        <v>#N/A</v>
      </c>
      <c r="X2428" s="43"/>
      <c r="Y2428" s="43"/>
      <c r="Z2428" t="s">
        <v>6085</v>
      </c>
      <c r="AA2428" t="s">
        <v>6086</v>
      </c>
      <c r="AB2428">
        <v>7284</v>
      </c>
      <c r="AC2428" t="s">
        <v>131</v>
      </c>
      <c r="AD2428" t="s">
        <v>27</v>
      </c>
      <c r="AE2428" t="s">
        <v>11546</v>
      </c>
    </row>
    <row r="2429" spans="8:31" hidden="1" x14ac:dyDescent="0.3">
      <c r="H2429" t="s">
        <v>6514</v>
      </c>
      <c r="I2429" t="s">
        <v>6540</v>
      </c>
      <c r="L2429">
        <v>296</v>
      </c>
      <c r="M2429" t="s">
        <v>210</v>
      </c>
      <c r="N2429" t="s">
        <v>6541</v>
      </c>
      <c r="Q2429">
        <v>0</v>
      </c>
      <c r="R2429" t="s">
        <v>96</v>
      </c>
      <c r="S2429" t="s">
        <v>96</v>
      </c>
      <c r="T2429" t="str">
        <f>IF(Transcripts[[#This Row],[List?]]="Y", Transcripts[[#This Row],[RefSeq mRNA ID]]&amp;IF(Transcripts[[#This Row],[Preferred?]]="Y", " (Preferred)", ""), "")</f>
        <v/>
      </c>
      <c r="V2429" s="43" t="s">
        <v>18588</v>
      </c>
      <c r="W2429" s="43" t="e">
        <f t="array" ref="W2429">INDEX(Table6[#Data], MATCH(1, ISNUMBER(SEARCH(Transcripts[[#This Row],[RefSeq mRNA ID]], Table6['#name])), 0), 1)</f>
        <v>#N/A</v>
      </c>
      <c r="X2429" s="43"/>
      <c r="Y2429" s="43"/>
      <c r="Z2429" t="s">
        <v>6070</v>
      </c>
      <c r="AA2429" t="s">
        <v>6071</v>
      </c>
      <c r="AB2429">
        <v>195</v>
      </c>
      <c r="AC2429" t="s">
        <v>131</v>
      </c>
      <c r="AD2429" t="s">
        <v>27</v>
      </c>
      <c r="AE2429" t="s">
        <v>11547</v>
      </c>
    </row>
    <row r="2430" spans="8:31" hidden="1" x14ac:dyDescent="0.3">
      <c r="H2430" t="s">
        <v>6542</v>
      </c>
      <c r="I2430" t="s">
        <v>6550</v>
      </c>
      <c r="J2430" t="s">
        <v>6551</v>
      </c>
      <c r="L2430">
        <v>4432</v>
      </c>
      <c r="M2430" t="s">
        <v>27</v>
      </c>
      <c r="N2430" t="s">
        <v>6552</v>
      </c>
      <c r="Q2430">
        <v>1101</v>
      </c>
      <c r="R2430" t="s">
        <v>96</v>
      </c>
      <c r="S2430" t="s">
        <v>96</v>
      </c>
      <c r="T2430" t="str">
        <f>IF(Transcripts[[#This Row],[List?]]="Y", Transcripts[[#This Row],[RefSeq mRNA ID]]&amp;IF(Transcripts[[#This Row],[Preferred?]]="Y", " (Preferred)", ""), "")</f>
        <v/>
      </c>
      <c r="V2430" s="43" t="s">
        <v>18589</v>
      </c>
      <c r="W2430" s="43" t="e">
        <f t="array" ref="W2430">INDEX(Table6[#Data], MATCH(1, ISNUMBER(SEARCH(Transcripts[[#This Row],[RefSeq mRNA ID]], Table6['#name])), 0), 1)</f>
        <v>#N/A</v>
      </c>
      <c r="X2430" s="43"/>
      <c r="Y2430" s="43"/>
      <c r="Z2430" t="s">
        <v>6097</v>
      </c>
      <c r="AA2430" t="s">
        <v>6098</v>
      </c>
      <c r="AB2430">
        <v>102</v>
      </c>
      <c r="AC2430" t="s">
        <v>131</v>
      </c>
      <c r="AD2430" t="s">
        <v>27</v>
      </c>
      <c r="AE2430" t="s">
        <v>11548</v>
      </c>
    </row>
    <row r="2431" spans="8:31" hidden="1" x14ac:dyDescent="0.3">
      <c r="H2431" t="s">
        <v>6542</v>
      </c>
      <c r="I2431" t="s">
        <v>6543</v>
      </c>
      <c r="J2431" t="s">
        <v>6544</v>
      </c>
      <c r="K2431" t="s">
        <v>19778</v>
      </c>
      <c r="L2431">
        <v>4759</v>
      </c>
      <c r="M2431" t="s">
        <v>27</v>
      </c>
      <c r="N2431" t="s">
        <v>6545</v>
      </c>
      <c r="P2431" t="s">
        <v>6546</v>
      </c>
      <c r="Q2431">
        <v>1098</v>
      </c>
      <c r="R2431" t="s">
        <v>96</v>
      </c>
      <c r="S2431" t="s">
        <v>95</v>
      </c>
      <c r="T2431" t="str">
        <f>IF(Transcripts[[#This Row],[List?]]="Y", Transcripts[[#This Row],[RefSeq mRNA ID]]&amp;IF(Transcripts[[#This Row],[Preferred?]]="Y", " (Preferred)", ""), "")</f>
        <v>NM_032458.2</v>
      </c>
      <c r="V2431" s="43" t="s">
        <v>18589</v>
      </c>
      <c r="W2431" s="43" t="e">
        <f t="array" ref="W2431">INDEX(Table6[#Data], MATCH(1, ISNUMBER(SEARCH(Transcripts[[#This Row],[RefSeq mRNA ID]], Table6['#name])), 0), 1)</f>
        <v>#N/A</v>
      </c>
      <c r="X2431" s="43"/>
      <c r="Y2431" s="43"/>
      <c r="Z2431" t="s">
        <v>6094</v>
      </c>
      <c r="AA2431" t="s">
        <v>6095</v>
      </c>
      <c r="AB2431">
        <v>283</v>
      </c>
      <c r="AC2431" t="s">
        <v>131</v>
      </c>
      <c r="AD2431" t="s">
        <v>27</v>
      </c>
      <c r="AE2431" t="s">
        <v>11549</v>
      </c>
    </row>
    <row r="2432" spans="8:31" hidden="1" x14ac:dyDescent="0.3">
      <c r="H2432" t="s">
        <v>6542</v>
      </c>
      <c r="I2432" t="s">
        <v>6547</v>
      </c>
      <c r="J2432" t="s">
        <v>6548</v>
      </c>
      <c r="K2432" t="s">
        <v>19776</v>
      </c>
      <c r="L2432">
        <v>4489</v>
      </c>
      <c r="M2432" t="s">
        <v>27</v>
      </c>
      <c r="N2432" t="s">
        <v>6549</v>
      </c>
      <c r="P2432" t="s">
        <v>6546</v>
      </c>
      <c r="Q2432">
        <v>1098</v>
      </c>
      <c r="R2432" t="s">
        <v>95</v>
      </c>
      <c r="S2432" t="s">
        <v>95</v>
      </c>
      <c r="T2432" t="str">
        <f>IF(Transcripts[[#This Row],[List?]]="Y", Transcripts[[#This Row],[RefSeq mRNA ID]]&amp;IF(Transcripts[[#This Row],[Preferred?]]="Y", " (Preferred)", ""), "")</f>
        <v>NM_001015877.1 (Preferred)</v>
      </c>
      <c r="V2432" s="43" t="s">
        <v>18589</v>
      </c>
      <c r="W2432" s="43" t="e">
        <f t="array" ref="W2432">INDEX(Table6[#Data], MATCH(1, ISNUMBER(SEARCH(Transcripts[[#This Row],[RefSeq mRNA ID]], Table6['#name])), 0), 1)</f>
        <v>#N/A</v>
      </c>
      <c r="X2432" s="43"/>
      <c r="Y2432" s="43"/>
      <c r="Z2432" t="s">
        <v>6100</v>
      </c>
      <c r="AA2432" t="s">
        <v>6101</v>
      </c>
      <c r="AB2432">
        <v>28</v>
      </c>
      <c r="AC2432" t="s">
        <v>131</v>
      </c>
      <c r="AD2432" t="s">
        <v>27</v>
      </c>
      <c r="AE2432" t="s">
        <v>11550</v>
      </c>
    </row>
    <row r="2433" spans="8:31" hidden="1" x14ac:dyDescent="0.3">
      <c r="H2433" t="s">
        <v>6542</v>
      </c>
      <c r="I2433" t="s">
        <v>6556</v>
      </c>
      <c r="J2433" t="s">
        <v>6557</v>
      </c>
      <c r="L2433">
        <v>1626</v>
      </c>
      <c r="M2433" t="s">
        <v>27</v>
      </c>
      <c r="N2433" t="s">
        <v>6558</v>
      </c>
      <c r="Q2433">
        <v>996</v>
      </c>
      <c r="R2433" t="s">
        <v>96</v>
      </c>
      <c r="S2433" t="s">
        <v>96</v>
      </c>
      <c r="T2433" t="str">
        <f>IF(Transcripts[[#This Row],[List?]]="Y", Transcripts[[#This Row],[RefSeq mRNA ID]]&amp;IF(Transcripts[[#This Row],[Preferred?]]="Y", " (Preferred)", ""), "")</f>
        <v/>
      </c>
      <c r="V2433" s="43" t="s">
        <v>18589</v>
      </c>
      <c r="W2433" s="43" t="e">
        <f t="array" ref="W2433">INDEX(Table6[#Data], MATCH(1, ISNUMBER(SEARCH(Transcripts[[#This Row],[RefSeq mRNA ID]], Table6['#name])), 0), 1)</f>
        <v>#N/A</v>
      </c>
      <c r="X2433" s="43"/>
      <c r="Y2433" s="43"/>
      <c r="Z2433" t="s">
        <v>6106</v>
      </c>
      <c r="AA2433" t="s">
        <v>6107</v>
      </c>
      <c r="AB2433">
        <v>15</v>
      </c>
      <c r="AC2433" t="s">
        <v>131</v>
      </c>
      <c r="AD2433" t="s">
        <v>27</v>
      </c>
      <c r="AE2433" t="s">
        <v>11551</v>
      </c>
    </row>
    <row r="2434" spans="8:31" hidden="1" x14ac:dyDescent="0.3">
      <c r="H2434" t="s">
        <v>6542</v>
      </c>
      <c r="I2434" t="s">
        <v>6553</v>
      </c>
      <c r="J2434" t="s">
        <v>6554</v>
      </c>
      <c r="L2434">
        <v>4186</v>
      </c>
      <c r="M2434" t="s">
        <v>27</v>
      </c>
      <c r="N2434" t="s">
        <v>6555</v>
      </c>
      <c r="Q2434">
        <v>975</v>
      </c>
      <c r="R2434" t="s">
        <v>96</v>
      </c>
      <c r="S2434" t="s">
        <v>96</v>
      </c>
      <c r="T2434" t="str">
        <f>IF(Transcripts[[#This Row],[List?]]="Y", Transcripts[[#This Row],[RefSeq mRNA ID]]&amp;IF(Transcripts[[#This Row],[Preferred?]]="Y", " (Preferred)", ""), "")</f>
        <v/>
      </c>
      <c r="V2434" s="43" t="s">
        <v>18589</v>
      </c>
      <c r="W2434" s="43" t="e">
        <f t="array" ref="W2434">INDEX(Table6[#Data], MATCH(1, ISNUMBER(SEARCH(Transcripts[[#This Row],[RefSeq mRNA ID]], Table6['#name])), 0), 1)</f>
        <v>#N/A</v>
      </c>
      <c r="X2434" s="43"/>
      <c r="Y2434" s="43"/>
      <c r="Z2434" t="s">
        <v>6109</v>
      </c>
      <c r="AA2434" t="s">
        <v>6110</v>
      </c>
      <c r="AB2434">
        <v>158</v>
      </c>
      <c r="AC2434" t="s">
        <v>131</v>
      </c>
      <c r="AD2434" t="s">
        <v>27</v>
      </c>
      <c r="AE2434" t="s">
        <v>11552</v>
      </c>
    </row>
    <row r="2435" spans="8:31" hidden="1" x14ac:dyDescent="0.3">
      <c r="H2435" t="s">
        <v>6542</v>
      </c>
      <c r="I2435" t="s">
        <v>6559</v>
      </c>
      <c r="J2435" t="s">
        <v>6560</v>
      </c>
      <c r="K2435" t="s">
        <v>19777</v>
      </c>
      <c r="L2435">
        <v>1150</v>
      </c>
      <c r="M2435" t="s">
        <v>27</v>
      </c>
      <c r="N2435" t="s">
        <v>6561</v>
      </c>
      <c r="P2435" t="s">
        <v>6562</v>
      </c>
      <c r="Q2435">
        <v>939</v>
      </c>
      <c r="R2435" t="s">
        <v>96</v>
      </c>
      <c r="S2435" t="s">
        <v>95</v>
      </c>
      <c r="T2435" t="str">
        <f>IF(Transcripts[[#This Row],[List?]]="Y", Transcripts[[#This Row],[RefSeq mRNA ID]]&amp;IF(Transcripts[[#This Row],[Preferred?]]="Y", " (Preferred)", ""), "")</f>
        <v>NM_032335.3</v>
      </c>
      <c r="V2435" s="43" t="s">
        <v>18589</v>
      </c>
      <c r="W2435" s="43" t="e">
        <f t="array" ref="W2435">INDEX(Table6[#Data], MATCH(1, ISNUMBER(SEARCH(Transcripts[[#This Row],[RefSeq mRNA ID]], Table6['#name])), 0), 1)</f>
        <v>#N/A</v>
      </c>
      <c r="X2435" s="43"/>
      <c r="Y2435" s="43"/>
      <c r="Z2435" t="s">
        <v>6114</v>
      </c>
      <c r="AC2435" t="s">
        <v>131</v>
      </c>
      <c r="AD2435" t="s">
        <v>27</v>
      </c>
      <c r="AE2435" t="s">
        <v>6114</v>
      </c>
    </row>
    <row r="2436" spans="8:31" hidden="1" x14ac:dyDescent="0.3">
      <c r="H2436" t="s">
        <v>21</v>
      </c>
      <c r="I2436" t="s">
        <v>6563</v>
      </c>
      <c r="J2436" t="s">
        <v>6564</v>
      </c>
      <c r="K2436" t="s">
        <v>19779</v>
      </c>
      <c r="L2436">
        <v>9093</v>
      </c>
      <c r="M2436" t="s">
        <v>27</v>
      </c>
      <c r="N2436" t="s">
        <v>29</v>
      </c>
      <c r="P2436" t="s">
        <v>6565</v>
      </c>
      <c r="Q2436">
        <v>3207</v>
      </c>
      <c r="R2436" t="s">
        <v>95</v>
      </c>
      <c r="S2436" t="s">
        <v>95</v>
      </c>
      <c r="T2436" t="str">
        <f>IF(Transcripts[[#This Row],[List?]]="Y", Transcripts[[#This Row],[RefSeq mRNA ID]]&amp;IF(Transcripts[[#This Row],[Preferred?]]="Y", " (Preferred)", ""), "")</f>
        <v>NM_006218.3 (Preferred)</v>
      </c>
      <c r="V2436" s="43" t="s">
        <v>18590</v>
      </c>
      <c r="W2436" s="43" t="e">
        <f t="array" ref="W2436">INDEX(Table6[#Data], MATCH(1, ISNUMBER(SEARCH(Transcripts[[#This Row],[RefSeq mRNA ID]], Table6['#name])), 0), 1)</f>
        <v>#N/A</v>
      </c>
      <c r="X2436" s="43"/>
      <c r="Y2436" s="43"/>
      <c r="Z2436" t="s">
        <v>6078</v>
      </c>
      <c r="AA2436" t="s">
        <v>6079</v>
      </c>
      <c r="AB2436">
        <v>7782</v>
      </c>
      <c r="AC2436" t="s">
        <v>131</v>
      </c>
      <c r="AD2436" t="s">
        <v>27</v>
      </c>
      <c r="AE2436" t="s">
        <v>11553</v>
      </c>
    </row>
    <row r="2437" spans="8:31" hidden="1" x14ac:dyDescent="0.3">
      <c r="H2437" t="s">
        <v>21</v>
      </c>
      <c r="I2437" t="s">
        <v>6566</v>
      </c>
      <c r="J2437" t="s">
        <v>6567</v>
      </c>
      <c r="L2437">
        <v>620</v>
      </c>
      <c r="M2437" t="s">
        <v>27</v>
      </c>
      <c r="N2437" t="s">
        <v>6568</v>
      </c>
      <c r="Q2437">
        <v>354</v>
      </c>
      <c r="R2437" t="s">
        <v>96</v>
      </c>
      <c r="S2437" t="s">
        <v>96</v>
      </c>
      <c r="T2437" t="str">
        <f>IF(Transcripts[[#This Row],[List?]]="Y", Transcripts[[#This Row],[RefSeq mRNA ID]]&amp;IF(Transcripts[[#This Row],[Preferred?]]="Y", " (Preferred)", ""), "")</f>
        <v/>
      </c>
      <c r="V2437" s="43" t="s">
        <v>18590</v>
      </c>
      <c r="W2437" s="43" t="e">
        <f t="array" ref="W2437">INDEX(Table6[#Data], MATCH(1, ISNUMBER(SEARCH(Transcripts[[#This Row],[RefSeq mRNA ID]], Table6['#name])), 0), 1)</f>
        <v>#N/A</v>
      </c>
      <c r="X2437" s="43"/>
      <c r="Y2437" s="43"/>
      <c r="Z2437" t="s">
        <v>6081</v>
      </c>
      <c r="AA2437" t="s">
        <v>6082</v>
      </c>
      <c r="AB2437">
        <v>7284</v>
      </c>
      <c r="AC2437" t="s">
        <v>131</v>
      </c>
      <c r="AD2437" t="s">
        <v>27</v>
      </c>
      <c r="AE2437" t="s">
        <v>11554</v>
      </c>
    </row>
    <row r="2438" spans="8:31" hidden="1" x14ac:dyDescent="0.3">
      <c r="H2438" t="s">
        <v>21</v>
      </c>
      <c r="I2438" t="s">
        <v>6569</v>
      </c>
      <c r="J2438" t="s">
        <v>6570</v>
      </c>
      <c r="L2438">
        <v>245</v>
      </c>
      <c r="M2438" t="s">
        <v>27</v>
      </c>
      <c r="N2438" t="s">
        <v>6571</v>
      </c>
      <c r="Q2438">
        <v>63</v>
      </c>
      <c r="R2438" t="s">
        <v>96</v>
      </c>
      <c r="S2438" t="s">
        <v>96</v>
      </c>
      <c r="T2438" t="str">
        <f>IF(Transcripts[[#This Row],[List?]]="Y", Transcripts[[#This Row],[RefSeq mRNA ID]]&amp;IF(Transcripts[[#This Row],[Preferred?]]="Y", " (Preferred)", ""), "")</f>
        <v/>
      </c>
      <c r="V2438" s="43" t="s">
        <v>18590</v>
      </c>
      <c r="W2438" s="43" t="e">
        <f t="array" ref="W2438">INDEX(Table6[#Data], MATCH(1, ISNUMBER(SEARCH(Transcripts[[#This Row],[RefSeq mRNA ID]], Table6['#name])), 0), 1)</f>
        <v>#N/A</v>
      </c>
      <c r="X2438" s="43"/>
      <c r="Y2438" s="43"/>
      <c r="Z2438" t="s">
        <v>7954</v>
      </c>
      <c r="AA2438" t="s">
        <v>7955</v>
      </c>
      <c r="AB2438">
        <v>3871</v>
      </c>
      <c r="AC2438" t="s">
        <v>7950</v>
      </c>
      <c r="AD2438" t="s">
        <v>27</v>
      </c>
      <c r="AE2438" t="s">
        <v>11555</v>
      </c>
    </row>
    <row r="2439" spans="8:31" hidden="1" x14ac:dyDescent="0.3">
      <c r="H2439" t="s">
        <v>21</v>
      </c>
      <c r="I2439" t="s">
        <v>6572</v>
      </c>
      <c r="L2439">
        <v>746</v>
      </c>
      <c r="M2439" t="s">
        <v>210</v>
      </c>
      <c r="N2439" t="s">
        <v>6573</v>
      </c>
      <c r="P2439" t="s">
        <v>98</v>
      </c>
      <c r="Q2439">
        <v>0</v>
      </c>
      <c r="R2439" t="s">
        <v>96</v>
      </c>
      <c r="S2439" t="s">
        <v>96</v>
      </c>
      <c r="T2439" t="str">
        <f>IF(Transcripts[[#This Row],[List?]]="Y", Transcripts[[#This Row],[RefSeq mRNA ID]]&amp;IF(Transcripts[[#This Row],[Preferred?]]="Y", " (Preferred)", ""), "")</f>
        <v/>
      </c>
      <c r="V2439" s="43" t="s">
        <v>18590</v>
      </c>
      <c r="W2439" s="43" t="e">
        <f t="array" ref="W2439">INDEX(Table6[#Data], MATCH(1, ISNUMBER(SEARCH(Transcripts[[#This Row],[RefSeq mRNA ID]], Table6['#name])), 0), 1)</f>
        <v>#N/A</v>
      </c>
      <c r="X2439" s="43"/>
      <c r="Y2439" s="43"/>
      <c r="Z2439" t="s">
        <v>7951</v>
      </c>
      <c r="AA2439" t="s">
        <v>7952</v>
      </c>
      <c r="AB2439">
        <v>4097</v>
      </c>
      <c r="AC2439" t="s">
        <v>7950</v>
      </c>
      <c r="AD2439" t="s">
        <v>27</v>
      </c>
      <c r="AE2439" t="s">
        <v>11556</v>
      </c>
    </row>
    <row r="2440" spans="8:31" hidden="1" x14ac:dyDescent="0.3">
      <c r="H2440" t="s">
        <v>6574</v>
      </c>
      <c r="I2440" t="s">
        <v>6584</v>
      </c>
      <c r="J2440" t="s">
        <v>6585</v>
      </c>
      <c r="L2440">
        <v>6459</v>
      </c>
      <c r="M2440" t="s">
        <v>27</v>
      </c>
      <c r="N2440" t="s">
        <v>6586</v>
      </c>
      <c r="Q2440">
        <v>2199</v>
      </c>
      <c r="R2440" t="s">
        <v>96</v>
      </c>
      <c r="S2440" t="s">
        <v>96</v>
      </c>
      <c r="T2440" t="str">
        <f>IF(Transcripts[[#This Row],[List?]]="Y", Transcripts[[#This Row],[RefSeq mRNA ID]]&amp;IF(Transcripts[[#This Row],[Preferred?]]="Y", " (Preferred)", ""), "")</f>
        <v/>
      </c>
      <c r="V2440" s="43" t="s">
        <v>18591</v>
      </c>
      <c r="W2440" s="43" t="e">
        <f t="array" ref="W2440">INDEX(Table6[#Data], MATCH(1, ISNUMBER(SEARCH(Transcripts[[#This Row],[RefSeq mRNA ID]], Table6['#name])), 0), 1)</f>
        <v>#N/A</v>
      </c>
      <c r="X2440" s="43"/>
      <c r="Y2440" s="43"/>
      <c r="Z2440" t="s">
        <v>7957</v>
      </c>
      <c r="AA2440" t="s">
        <v>7958</v>
      </c>
      <c r="AB2440">
        <v>5026</v>
      </c>
      <c r="AC2440" t="s">
        <v>7950</v>
      </c>
      <c r="AD2440" t="s">
        <v>27</v>
      </c>
      <c r="AE2440" t="s">
        <v>11557</v>
      </c>
    </row>
    <row r="2441" spans="8:31" hidden="1" x14ac:dyDescent="0.3">
      <c r="H2441" t="s">
        <v>6574</v>
      </c>
      <c r="I2441" t="s">
        <v>6580</v>
      </c>
      <c r="J2441" t="s">
        <v>6581</v>
      </c>
      <c r="K2441" t="s">
        <v>20495</v>
      </c>
      <c r="L2441">
        <v>7011</v>
      </c>
      <c r="M2441" t="s">
        <v>27</v>
      </c>
      <c r="N2441" t="s">
        <v>6582</v>
      </c>
      <c r="P2441" t="s">
        <v>6583</v>
      </c>
      <c r="Q2441">
        <v>2175</v>
      </c>
      <c r="R2441" t="s">
        <v>95</v>
      </c>
      <c r="S2441" t="s">
        <v>95</v>
      </c>
      <c r="T2441" t="str">
        <f>IF(Transcripts[[#This Row],[List?]]="Y", Transcripts[[#This Row],[RefSeq mRNA ID]]&amp;IF(Transcripts[[#This Row],[Preferred?]]="Y", " (Preferred)", ""), "")</f>
        <v>NM_181523.3 (Preferred)</v>
      </c>
      <c r="V2441" s="43" t="s">
        <v>18591</v>
      </c>
      <c r="W2441" s="43" t="e">
        <f t="array" ref="W2441">INDEX(Table6[#Data], MATCH(1, ISNUMBER(SEARCH(Transcripts[[#This Row],[RefSeq mRNA ID]], Table6['#name])), 0), 1)</f>
        <v>#N/A</v>
      </c>
      <c r="X2441" s="43"/>
      <c r="Y2441" s="43"/>
      <c r="Z2441" t="s">
        <v>7962</v>
      </c>
      <c r="AA2441" t="s">
        <v>7963</v>
      </c>
      <c r="AB2441">
        <v>7695</v>
      </c>
      <c r="AC2441" t="s">
        <v>7950</v>
      </c>
      <c r="AD2441" t="s">
        <v>27</v>
      </c>
      <c r="AE2441" t="s">
        <v>11558</v>
      </c>
    </row>
    <row r="2442" spans="8:31" hidden="1" x14ac:dyDescent="0.3">
      <c r="H2442" t="s">
        <v>6574</v>
      </c>
      <c r="I2442" t="s">
        <v>6587</v>
      </c>
      <c r="J2442" t="s">
        <v>6588</v>
      </c>
      <c r="L2442">
        <v>6435</v>
      </c>
      <c r="M2442" t="s">
        <v>27</v>
      </c>
      <c r="N2442" t="s">
        <v>6589</v>
      </c>
      <c r="P2442" t="s">
        <v>6583</v>
      </c>
      <c r="Q2442">
        <v>2175</v>
      </c>
      <c r="R2442" t="s">
        <v>96</v>
      </c>
      <c r="S2442" t="s">
        <v>96</v>
      </c>
      <c r="T2442" t="str">
        <f>IF(Transcripts[[#This Row],[List?]]="Y", Transcripts[[#This Row],[RefSeq mRNA ID]]&amp;IF(Transcripts[[#This Row],[Preferred?]]="Y", " (Preferred)", ""), "")</f>
        <v/>
      </c>
      <c r="V2442" s="43" t="s">
        <v>18591</v>
      </c>
      <c r="W2442" s="43" t="e">
        <f t="array" ref="W2442">INDEX(Table6[#Data], MATCH(1, ISNUMBER(SEARCH(Transcripts[[#This Row],[RefSeq mRNA ID]], Table6['#name])), 0), 1)</f>
        <v>#N/A</v>
      </c>
      <c r="X2442" s="43"/>
      <c r="Y2442" s="43"/>
      <c r="Z2442" t="s">
        <v>7969</v>
      </c>
      <c r="AC2442" t="s">
        <v>7950</v>
      </c>
      <c r="AD2442" t="s">
        <v>27</v>
      </c>
      <c r="AE2442" t="s">
        <v>7969</v>
      </c>
    </row>
    <row r="2443" spans="8:31" hidden="1" x14ac:dyDescent="0.3">
      <c r="H2443" t="s">
        <v>6574</v>
      </c>
      <c r="I2443" t="s">
        <v>6590</v>
      </c>
      <c r="J2443" t="s">
        <v>6591</v>
      </c>
      <c r="L2443">
        <v>3891</v>
      </c>
      <c r="M2443" t="s">
        <v>27</v>
      </c>
      <c r="N2443" t="s">
        <v>6592</v>
      </c>
      <c r="P2443" t="s">
        <v>6583</v>
      </c>
      <c r="Q2443">
        <v>2175</v>
      </c>
      <c r="R2443" t="s">
        <v>96</v>
      </c>
      <c r="S2443" t="s">
        <v>96</v>
      </c>
      <c r="T2443" t="str">
        <f>IF(Transcripts[[#This Row],[List?]]="Y", Transcripts[[#This Row],[RefSeq mRNA ID]]&amp;IF(Transcripts[[#This Row],[Preferred?]]="Y", " (Preferred)", ""), "")</f>
        <v/>
      </c>
      <c r="V2443" s="43" t="s">
        <v>18591</v>
      </c>
      <c r="W2443" s="43" t="e">
        <f t="array" ref="W2443">INDEX(Table6[#Data], MATCH(1, ISNUMBER(SEARCH(Transcripts[[#This Row],[RefSeq mRNA ID]], Table6['#name])), 0), 1)</f>
        <v>#N/A</v>
      </c>
      <c r="X2443" s="43"/>
      <c r="Y2443" s="43"/>
      <c r="Z2443" t="s">
        <v>7960</v>
      </c>
      <c r="AC2443" t="s">
        <v>7950</v>
      </c>
      <c r="AD2443" t="s">
        <v>27</v>
      </c>
      <c r="AE2443" t="s">
        <v>7960</v>
      </c>
    </row>
    <row r="2444" spans="8:31" hidden="1" x14ac:dyDescent="0.3">
      <c r="H2444" t="s">
        <v>6574</v>
      </c>
      <c r="I2444" t="s">
        <v>6601</v>
      </c>
      <c r="J2444" t="s">
        <v>6602</v>
      </c>
      <c r="K2444" t="s">
        <v>19781</v>
      </c>
      <c r="L2444">
        <v>2439</v>
      </c>
      <c r="M2444" t="s">
        <v>27</v>
      </c>
      <c r="N2444" t="s">
        <v>6603</v>
      </c>
      <c r="P2444" t="s">
        <v>6604</v>
      </c>
      <c r="Q2444">
        <v>1365</v>
      </c>
      <c r="R2444" t="s">
        <v>96</v>
      </c>
      <c r="S2444" t="s">
        <v>95</v>
      </c>
      <c r="T2444" t="str">
        <f>IF(Transcripts[[#This Row],[List?]]="Y", Transcripts[[#This Row],[RefSeq mRNA ID]]&amp;IF(Transcripts[[#This Row],[Preferred?]]="Y", " (Preferred)", ""), "")</f>
        <v>NM_181504.3</v>
      </c>
      <c r="V2444" s="43" t="s">
        <v>18591</v>
      </c>
      <c r="W2444" s="43" t="e">
        <f t="array" ref="W2444">INDEX(Table6[#Data], MATCH(1, ISNUMBER(SEARCH(Transcripts[[#This Row],[RefSeq mRNA ID]], Table6['#name])), 0), 1)</f>
        <v>#N/A</v>
      </c>
      <c r="X2444" s="43"/>
      <c r="Y2444" s="43"/>
      <c r="Z2444" t="s">
        <v>7971</v>
      </c>
      <c r="AC2444" t="s">
        <v>7950</v>
      </c>
      <c r="AD2444" t="s">
        <v>27</v>
      </c>
      <c r="AE2444" t="s">
        <v>7971</v>
      </c>
    </row>
    <row r="2445" spans="8:31" hidden="1" x14ac:dyDescent="0.3">
      <c r="H2445" t="s">
        <v>6574</v>
      </c>
      <c r="I2445" t="s">
        <v>6593</v>
      </c>
      <c r="J2445" t="s">
        <v>6594</v>
      </c>
      <c r="K2445" t="s">
        <v>19783</v>
      </c>
      <c r="L2445">
        <v>2625</v>
      </c>
      <c r="M2445" t="s">
        <v>27</v>
      </c>
      <c r="N2445" t="s">
        <v>6595</v>
      </c>
      <c r="P2445" t="s">
        <v>6596</v>
      </c>
      <c r="Q2445">
        <v>1275</v>
      </c>
      <c r="R2445" t="s">
        <v>96</v>
      </c>
      <c r="S2445" t="s">
        <v>95</v>
      </c>
      <c r="T2445" t="str">
        <f>IF(Transcripts[[#This Row],[List?]]="Y", Transcripts[[#This Row],[RefSeq mRNA ID]]&amp;IF(Transcripts[[#This Row],[Preferred?]]="Y", " (Preferred)", ""), "")</f>
        <v>NM_181524.1</v>
      </c>
      <c r="V2445" s="43" t="s">
        <v>18591</v>
      </c>
      <c r="W2445" s="43" t="e">
        <f t="array" ref="W2445">INDEX(Table6[#Data], MATCH(1, ISNUMBER(SEARCH(Transcripts[[#This Row],[RefSeq mRNA ID]], Table6['#name])), 0), 1)</f>
        <v>#N/A</v>
      </c>
      <c r="X2445" s="43"/>
      <c r="Y2445" s="43"/>
      <c r="Z2445" t="s">
        <v>7966</v>
      </c>
      <c r="AA2445" t="s">
        <v>7967</v>
      </c>
      <c r="AB2445">
        <v>4021</v>
      </c>
      <c r="AC2445" t="s">
        <v>7950</v>
      </c>
      <c r="AD2445" t="s">
        <v>27</v>
      </c>
      <c r="AE2445" t="s">
        <v>11559</v>
      </c>
    </row>
    <row r="2446" spans="8:31" hidden="1" x14ac:dyDescent="0.3">
      <c r="H2446" t="s">
        <v>6574</v>
      </c>
      <c r="I2446" t="s">
        <v>6597</v>
      </c>
      <c r="J2446" t="s">
        <v>6598</v>
      </c>
      <c r="K2446" t="s">
        <v>19780</v>
      </c>
      <c r="L2446">
        <v>2473</v>
      </c>
      <c r="M2446" t="s">
        <v>27</v>
      </c>
      <c r="N2446" t="s">
        <v>6599</v>
      </c>
      <c r="P2446" t="s">
        <v>6600</v>
      </c>
      <c r="Q2446">
        <v>1086</v>
      </c>
      <c r="R2446" t="s">
        <v>96</v>
      </c>
      <c r="S2446" t="s">
        <v>95</v>
      </c>
      <c r="T2446" t="str">
        <f>IF(Transcripts[[#This Row],[List?]]="Y", Transcripts[[#This Row],[RefSeq mRNA ID]]&amp;IF(Transcripts[[#This Row],[Preferred?]]="Y", " (Preferred)", ""), "")</f>
        <v>NM_001242466.1</v>
      </c>
      <c r="V2446" s="43" t="s">
        <v>18591</v>
      </c>
      <c r="W2446" s="43" t="e">
        <f t="array" ref="W2446">INDEX(Table6[#Data], MATCH(1, ISNUMBER(SEARCH(Transcripts[[#This Row],[RefSeq mRNA ID]], Table6['#name])), 0), 1)</f>
        <v>#N/A</v>
      </c>
      <c r="X2446" s="43"/>
      <c r="Y2446" s="43"/>
      <c r="Z2446" t="s">
        <v>8713</v>
      </c>
      <c r="AA2446" t="s">
        <v>8714</v>
      </c>
      <c r="AB2446">
        <v>2220</v>
      </c>
      <c r="AC2446" t="s">
        <v>120</v>
      </c>
      <c r="AD2446" t="s">
        <v>27</v>
      </c>
      <c r="AE2446" t="s">
        <v>11560</v>
      </c>
    </row>
    <row r="2447" spans="8:31" hidden="1" x14ac:dyDescent="0.3">
      <c r="H2447" t="s">
        <v>6574</v>
      </c>
      <c r="I2447" t="s">
        <v>6608</v>
      </c>
      <c r="J2447" t="s">
        <v>6609</v>
      </c>
      <c r="L2447">
        <v>567</v>
      </c>
      <c r="M2447" t="s">
        <v>27</v>
      </c>
      <c r="N2447" t="s">
        <v>6610</v>
      </c>
      <c r="Q2447">
        <v>567</v>
      </c>
      <c r="R2447" t="s">
        <v>96</v>
      </c>
      <c r="S2447" t="s">
        <v>96</v>
      </c>
      <c r="T2447" t="str">
        <f>IF(Transcripts[[#This Row],[List?]]="Y", Transcripts[[#This Row],[RefSeq mRNA ID]]&amp;IF(Transcripts[[#This Row],[Preferred?]]="Y", " (Preferred)", ""), "")</f>
        <v/>
      </c>
      <c r="V2447" s="43" t="s">
        <v>18591</v>
      </c>
      <c r="W2447" s="43" t="e">
        <f t="array" ref="W2447">INDEX(Table6[#Data], MATCH(1, ISNUMBER(SEARCH(Transcripts[[#This Row],[RefSeq mRNA ID]], Table6['#name])), 0), 1)</f>
        <v>#N/A</v>
      </c>
      <c r="X2447" s="43"/>
      <c r="Y2447" s="43"/>
      <c r="Z2447" t="s">
        <v>8717</v>
      </c>
      <c r="AA2447" t="s">
        <v>8718</v>
      </c>
      <c r="AB2447">
        <v>2151</v>
      </c>
      <c r="AC2447" t="s">
        <v>120</v>
      </c>
      <c r="AD2447" t="s">
        <v>27</v>
      </c>
      <c r="AE2447" t="s">
        <v>11561</v>
      </c>
    </row>
    <row r="2448" spans="8:31" hidden="1" x14ac:dyDescent="0.3">
      <c r="H2448" t="s">
        <v>6574</v>
      </c>
      <c r="I2448" t="s">
        <v>6614</v>
      </c>
      <c r="J2448" t="s">
        <v>6615</v>
      </c>
      <c r="L2448">
        <v>540</v>
      </c>
      <c r="M2448" t="s">
        <v>27</v>
      </c>
      <c r="N2448" t="s">
        <v>6616</v>
      </c>
      <c r="Q2448">
        <v>413</v>
      </c>
      <c r="R2448" t="s">
        <v>96</v>
      </c>
      <c r="S2448" t="s">
        <v>96</v>
      </c>
      <c r="T2448" t="str">
        <f>IF(Transcripts[[#This Row],[List?]]="Y", Transcripts[[#This Row],[RefSeq mRNA ID]]&amp;IF(Transcripts[[#This Row],[Preferred?]]="Y", " (Preferred)", ""), "")</f>
        <v/>
      </c>
      <c r="V2448" s="43" t="s">
        <v>18591</v>
      </c>
      <c r="W2448" s="43" t="e">
        <f t="array" ref="W2448">INDEX(Table6[#Data], MATCH(1, ISNUMBER(SEARCH(Transcripts[[#This Row],[RefSeq mRNA ID]], Table6['#name])), 0), 1)</f>
        <v>#N/A</v>
      </c>
      <c r="X2448" s="43"/>
      <c r="Y2448" s="43"/>
      <c r="Z2448" t="s">
        <v>8720</v>
      </c>
      <c r="AC2448" t="s">
        <v>120</v>
      </c>
      <c r="AD2448" t="s">
        <v>27</v>
      </c>
      <c r="AE2448" t="s">
        <v>8720</v>
      </c>
    </row>
    <row r="2449" spans="8:31" hidden="1" x14ac:dyDescent="0.3">
      <c r="H2449" t="s">
        <v>6574</v>
      </c>
      <c r="I2449" t="s">
        <v>6617</v>
      </c>
      <c r="J2449" t="s">
        <v>6618</v>
      </c>
      <c r="L2449">
        <v>395</v>
      </c>
      <c r="M2449" t="s">
        <v>27</v>
      </c>
      <c r="N2449" t="s">
        <v>6619</v>
      </c>
      <c r="Q2449">
        <v>395</v>
      </c>
      <c r="R2449" t="s">
        <v>96</v>
      </c>
      <c r="S2449" t="s">
        <v>96</v>
      </c>
      <c r="T2449" t="str">
        <f>IF(Transcripts[[#This Row],[List?]]="Y", Transcripts[[#This Row],[RefSeq mRNA ID]]&amp;IF(Transcripts[[#This Row],[Preferred?]]="Y", " (Preferred)", ""), "")</f>
        <v/>
      </c>
      <c r="V2449" s="43" t="s">
        <v>18591</v>
      </c>
      <c r="W2449" s="43" t="e">
        <f t="array" ref="W2449">INDEX(Table6[#Data], MATCH(1, ISNUMBER(SEARCH(Transcripts[[#This Row],[RefSeq mRNA ID]], Table6['#name])), 0), 1)</f>
        <v>#N/A</v>
      </c>
      <c r="X2449" s="43"/>
      <c r="Y2449" s="43"/>
      <c r="Z2449" t="s">
        <v>8722</v>
      </c>
      <c r="AC2449" t="s">
        <v>120</v>
      </c>
      <c r="AD2449" t="s">
        <v>27</v>
      </c>
      <c r="AE2449" t="s">
        <v>8722</v>
      </c>
    </row>
    <row r="2450" spans="8:31" hidden="1" x14ac:dyDescent="0.3">
      <c r="H2450" t="s">
        <v>6574</v>
      </c>
      <c r="I2450" t="s">
        <v>6611</v>
      </c>
      <c r="J2450" t="s">
        <v>6612</v>
      </c>
      <c r="L2450">
        <v>552</v>
      </c>
      <c r="M2450" t="s">
        <v>27</v>
      </c>
      <c r="N2450" t="s">
        <v>6613</v>
      </c>
      <c r="Q2450">
        <v>352</v>
      </c>
      <c r="R2450" t="s">
        <v>96</v>
      </c>
      <c r="S2450" t="s">
        <v>96</v>
      </c>
      <c r="T2450" t="str">
        <f>IF(Transcripts[[#This Row],[List?]]="Y", Transcripts[[#This Row],[RefSeq mRNA ID]]&amp;IF(Transcripts[[#This Row],[Preferred?]]="Y", " (Preferred)", ""), "")</f>
        <v/>
      </c>
      <c r="V2450" s="43" t="s">
        <v>18591</v>
      </c>
      <c r="W2450" s="43" t="e">
        <f t="array" ref="W2450">INDEX(Table6[#Data], MATCH(1, ISNUMBER(SEARCH(Transcripts[[#This Row],[RefSeq mRNA ID]], Table6['#name])), 0), 1)</f>
        <v>#N/A</v>
      </c>
      <c r="X2450" s="43"/>
      <c r="Y2450" s="43"/>
      <c r="Z2450" t="s">
        <v>1038</v>
      </c>
      <c r="AC2450" t="s">
        <v>112</v>
      </c>
      <c r="AD2450" t="s">
        <v>27</v>
      </c>
      <c r="AE2450" t="s">
        <v>1038</v>
      </c>
    </row>
    <row r="2451" spans="8:31" hidden="1" x14ac:dyDescent="0.3">
      <c r="H2451" t="s">
        <v>6574</v>
      </c>
      <c r="I2451" t="s">
        <v>6605</v>
      </c>
      <c r="J2451" t="s">
        <v>6606</v>
      </c>
      <c r="L2451">
        <v>705</v>
      </c>
      <c r="M2451" t="s">
        <v>27</v>
      </c>
      <c r="N2451" t="s">
        <v>6607</v>
      </c>
      <c r="Q2451">
        <v>308</v>
      </c>
      <c r="R2451" t="s">
        <v>96</v>
      </c>
      <c r="S2451" t="s">
        <v>96</v>
      </c>
      <c r="T2451" t="str">
        <f>IF(Transcripts[[#This Row],[List?]]="Y", Transcripts[[#This Row],[RefSeq mRNA ID]]&amp;IF(Transcripts[[#This Row],[Preferred?]]="Y", " (Preferred)", ""), "")</f>
        <v/>
      </c>
      <c r="V2451" s="43" t="s">
        <v>18591</v>
      </c>
      <c r="W2451" s="43" t="e">
        <f t="array" ref="W2451">INDEX(Table6[#Data], MATCH(1, ISNUMBER(SEARCH(Transcripts[[#This Row],[RefSeq mRNA ID]], Table6['#name])), 0), 1)</f>
        <v>#N/A</v>
      </c>
      <c r="X2451" s="43"/>
      <c r="Y2451" s="43"/>
      <c r="Z2451" t="s">
        <v>1028</v>
      </c>
      <c r="AA2451" t="s">
        <v>1029</v>
      </c>
      <c r="AB2451">
        <v>1254</v>
      </c>
      <c r="AC2451" t="s">
        <v>112</v>
      </c>
      <c r="AD2451" t="s">
        <v>27</v>
      </c>
      <c r="AE2451" t="s">
        <v>11562</v>
      </c>
    </row>
    <row r="2452" spans="8:31" hidden="1" x14ac:dyDescent="0.3">
      <c r="H2452" t="s">
        <v>6574</v>
      </c>
      <c r="I2452" t="s">
        <v>6575</v>
      </c>
      <c r="J2452" t="s">
        <v>6576</v>
      </c>
      <c r="L2452">
        <v>945</v>
      </c>
      <c r="M2452" t="s">
        <v>187</v>
      </c>
      <c r="N2452" t="s">
        <v>6577</v>
      </c>
      <c r="Q2452">
        <v>117</v>
      </c>
      <c r="R2452" t="s">
        <v>96</v>
      </c>
      <c r="S2452" t="s">
        <v>96</v>
      </c>
      <c r="T2452" t="str">
        <f>IF(Transcripts[[#This Row],[List?]]="Y", Transcripts[[#This Row],[RefSeq mRNA ID]]&amp;IF(Transcripts[[#This Row],[Preferred?]]="Y", " (Preferred)", ""), "")</f>
        <v/>
      </c>
      <c r="V2452" s="43" t="s">
        <v>18591</v>
      </c>
      <c r="W2452" s="43" t="e">
        <f t="array" ref="W2452">INDEX(Table6[#Data], MATCH(1, ISNUMBER(SEARCH(Transcripts[[#This Row],[RefSeq mRNA ID]], Table6['#name])), 0), 1)</f>
        <v>#N/A</v>
      </c>
      <c r="X2452" s="43"/>
      <c r="Y2452" s="43"/>
      <c r="Z2452" t="s">
        <v>1040</v>
      </c>
      <c r="AC2452" t="s">
        <v>112</v>
      </c>
      <c r="AD2452" t="s">
        <v>27</v>
      </c>
      <c r="AE2452" t="s">
        <v>1040</v>
      </c>
    </row>
    <row r="2453" spans="8:31" hidden="1" x14ac:dyDescent="0.3">
      <c r="H2453" t="s">
        <v>6574</v>
      </c>
      <c r="I2453" t="s">
        <v>6578</v>
      </c>
      <c r="L2453">
        <v>586</v>
      </c>
      <c r="M2453" t="s">
        <v>193</v>
      </c>
      <c r="N2453" t="s">
        <v>6579</v>
      </c>
      <c r="Q2453">
        <v>0</v>
      </c>
      <c r="R2453" t="s">
        <v>96</v>
      </c>
      <c r="S2453" t="s">
        <v>96</v>
      </c>
      <c r="T2453" t="str">
        <f>IF(Transcripts[[#This Row],[List?]]="Y", Transcripts[[#This Row],[RefSeq mRNA ID]]&amp;IF(Transcripts[[#This Row],[Preferred?]]="Y", " (Preferred)", ""), "")</f>
        <v/>
      </c>
      <c r="V2453" s="43" t="s">
        <v>18591</v>
      </c>
      <c r="W2453" s="43" t="e">
        <f t="array" ref="W2453">INDEX(Table6[#Data], MATCH(1, ISNUMBER(SEARCH(Transcripts[[#This Row],[RefSeq mRNA ID]], Table6['#name])), 0), 1)</f>
        <v>#N/A</v>
      </c>
      <c r="X2453" s="43"/>
      <c r="Y2453" s="43"/>
      <c r="Z2453" t="s">
        <v>1035</v>
      </c>
      <c r="AA2453" t="s">
        <v>1036</v>
      </c>
      <c r="AB2453">
        <v>741</v>
      </c>
      <c r="AC2453" t="s">
        <v>112</v>
      </c>
      <c r="AD2453" t="s">
        <v>27</v>
      </c>
      <c r="AE2453" t="s">
        <v>11563</v>
      </c>
    </row>
    <row r="2454" spans="8:31" hidden="1" x14ac:dyDescent="0.3">
      <c r="H2454" t="s">
        <v>6574</v>
      </c>
      <c r="I2454" t="s">
        <v>6620</v>
      </c>
      <c r="L2454">
        <v>3722</v>
      </c>
      <c r="M2454" t="s">
        <v>210</v>
      </c>
      <c r="N2454" t="s">
        <v>6621</v>
      </c>
      <c r="Q2454">
        <v>0</v>
      </c>
      <c r="R2454" t="s">
        <v>96</v>
      </c>
      <c r="S2454" t="s">
        <v>96</v>
      </c>
      <c r="T2454" t="str">
        <f>IF(Transcripts[[#This Row],[List?]]="Y", Transcripts[[#This Row],[RefSeq mRNA ID]]&amp;IF(Transcripts[[#This Row],[Preferred?]]="Y", " (Preferred)", ""), "")</f>
        <v/>
      </c>
      <c r="V2454" s="43" t="s">
        <v>18591</v>
      </c>
      <c r="W2454" s="43" t="e">
        <f t="array" ref="W2454">INDEX(Table6[#Data], MATCH(1, ISNUMBER(SEARCH(Transcripts[[#This Row],[RefSeq mRNA ID]], Table6['#name])), 0), 1)</f>
        <v>#N/A</v>
      </c>
      <c r="X2454" s="43"/>
      <c r="Y2454" s="43"/>
      <c r="Z2454" t="s">
        <v>1032</v>
      </c>
      <c r="AA2454" t="s">
        <v>1033</v>
      </c>
      <c r="AB2454">
        <v>491</v>
      </c>
      <c r="AC2454" t="s">
        <v>112</v>
      </c>
      <c r="AD2454" t="s">
        <v>27</v>
      </c>
      <c r="AE2454" t="s">
        <v>11564</v>
      </c>
    </row>
    <row r="2455" spans="8:31" hidden="1" x14ac:dyDescent="0.3">
      <c r="H2455" t="s">
        <v>6574</v>
      </c>
      <c r="I2455" t="s">
        <v>6622</v>
      </c>
      <c r="L2455">
        <v>1468</v>
      </c>
      <c r="M2455" t="s">
        <v>210</v>
      </c>
      <c r="N2455" t="s">
        <v>6623</v>
      </c>
      <c r="Q2455">
        <v>0</v>
      </c>
      <c r="R2455" t="s">
        <v>96</v>
      </c>
      <c r="S2455" t="s">
        <v>96</v>
      </c>
      <c r="T2455" t="str">
        <f>IF(Transcripts[[#This Row],[List?]]="Y", Transcripts[[#This Row],[RefSeq mRNA ID]]&amp;IF(Transcripts[[#This Row],[Preferred?]]="Y", " (Preferred)", ""), "")</f>
        <v/>
      </c>
      <c r="V2455" s="43" t="s">
        <v>18591</v>
      </c>
      <c r="W2455" s="43" t="e">
        <f t="array" ref="W2455">INDEX(Table6[#Data], MATCH(1, ISNUMBER(SEARCH(Transcripts[[#This Row],[RefSeq mRNA ID]], Table6['#name])), 0), 1)</f>
        <v>#N/A</v>
      </c>
      <c r="X2455" s="43"/>
      <c r="Y2455" s="43"/>
      <c r="Z2455" t="s">
        <v>1042</v>
      </c>
      <c r="AC2455" t="s">
        <v>112</v>
      </c>
      <c r="AD2455" t="s">
        <v>27</v>
      </c>
      <c r="AE2455" t="s">
        <v>1042</v>
      </c>
    </row>
    <row r="2456" spans="8:31" hidden="1" x14ac:dyDescent="0.3">
      <c r="H2456" t="s">
        <v>6574</v>
      </c>
      <c r="I2456" t="s">
        <v>6624</v>
      </c>
      <c r="L2456">
        <v>865</v>
      </c>
      <c r="M2456" t="s">
        <v>210</v>
      </c>
      <c r="N2456" t="s">
        <v>6625</v>
      </c>
      <c r="Q2456">
        <v>0</v>
      </c>
      <c r="R2456" t="s">
        <v>96</v>
      </c>
      <c r="S2456" t="s">
        <v>96</v>
      </c>
      <c r="T2456" t="str">
        <f>IF(Transcripts[[#This Row],[List?]]="Y", Transcripts[[#This Row],[RefSeq mRNA ID]]&amp;IF(Transcripts[[#This Row],[Preferred?]]="Y", " (Preferred)", ""), "")</f>
        <v/>
      </c>
      <c r="V2456" s="43" t="s">
        <v>18591</v>
      </c>
      <c r="W2456" s="43" t="e">
        <f t="array" ref="W2456">INDEX(Table6[#Data], MATCH(1, ISNUMBER(SEARCH(Transcripts[[#This Row],[RefSeq mRNA ID]], Table6['#name])), 0), 1)</f>
        <v>#N/A</v>
      </c>
      <c r="X2456" s="43"/>
      <c r="Y2456" s="43"/>
      <c r="Z2456" t="s">
        <v>1025</v>
      </c>
      <c r="AA2456" t="s">
        <v>1026</v>
      </c>
      <c r="AB2456">
        <v>41</v>
      </c>
      <c r="AC2456" t="s">
        <v>112</v>
      </c>
      <c r="AD2456" t="s">
        <v>27</v>
      </c>
      <c r="AE2456" t="s">
        <v>11565</v>
      </c>
    </row>
    <row r="2457" spans="8:31" hidden="1" x14ac:dyDescent="0.3">
      <c r="H2457" t="s">
        <v>6574</v>
      </c>
      <c r="I2457" t="s">
        <v>6626</v>
      </c>
      <c r="L2457">
        <v>558</v>
      </c>
      <c r="M2457" t="s">
        <v>210</v>
      </c>
      <c r="N2457" t="s">
        <v>6627</v>
      </c>
      <c r="Q2457">
        <v>0</v>
      </c>
      <c r="R2457" t="s">
        <v>96</v>
      </c>
      <c r="S2457" t="s">
        <v>96</v>
      </c>
      <c r="T2457" t="str">
        <f>IF(Transcripts[[#This Row],[List?]]="Y", Transcripts[[#This Row],[RefSeq mRNA ID]]&amp;IF(Transcripts[[#This Row],[Preferred?]]="Y", " (Preferred)", ""), "")</f>
        <v/>
      </c>
      <c r="V2457" s="43" t="s">
        <v>18591</v>
      </c>
      <c r="W2457" s="43" t="e">
        <f t="array" ref="W2457">INDEX(Table6[#Data], MATCH(1, ISNUMBER(SEARCH(Transcripts[[#This Row],[RefSeq mRNA ID]], Table6['#name])), 0), 1)</f>
        <v>#N/A</v>
      </c>
      <c r="X2457" s="43"/>
      <c r="Y2457" s="43"/>
      <c r="Z2457" t="s">
        <v>1011</v>
      </c>
      <c r="AA2457" t="s">
        <v>1012</v>
      </c>
      <c r="AB2457">
        <v>1272</v>
      </c>
      <c r="AC2457" t="s">
        <v>1007</v>
      </c>
      <c r="AD2457" t="s">
        <v>27</v>
      </c>
      <c r="AE2457" t="s">
        <v>11566</v>
      </c>
    </row>
    <row r="2458" spans="8:31" hidden="1" x14ac:dyDescent="0.3">
      <c r="H2458" t="s">
        <v>6628</v>
      </c>
      <c r="I2458" t="s">
        <v>6629</v>
      </c>
      <c r="J2458" t="s">
        <v>6630</v>
      </c>
      <c r="L2458">
        <v>5142</v>
      </c>
      <c r="M2458" t="s">
        <v>187</v>
      </c>
      <c r="N2458" t="s">
        <v>6631</v>
      </c>
      <c r="P2458" t="s">
        <v>6632</v>
      </c>
      <c r="Q2458">
        <v>2187</v>
      </c>
      <c r="R2458" t="s">
        <v>96</v>
      </c>
      <c r="S2458" t="s">
        <v>96</v>
      </c>
      <c r="T2458" t="str">
        <f>IF(Transcripts[[#This Row],[List?]]="Y", Transcripts[[#This Row],[RefSeq mRNA ID]]&amp;IF(Transcripts[[#This Row],[Preferred?]]="Y", " (Preferred)", ""), "")</f>
        <v/>
      </c>
      <c r="V2458" s="43" t="s">
        <v>18592</v>
      </c>
      <c r="W2458" s="43" t="e">
        <f t="array" ref="W2458">INDEX(Table6[#Data], MATCH(1, ISNUMBER(SEARCH(Transcripts[[#This Row],[RefSeq mRNA ID]], Table6['#name])), 0), 1)</f>
        <v>#N/A</v>
      </c>
      <c r="X2458" s="43"/>
      <c r="Y2458" s="43"/>
      <c r="Z2458" t="s">
        <v>1022</v>
      </c>
      <c r="AA2458" t="s">
        <v>1023</v>
      </c>
      <c r="AB2458">
        <v>462</v>
      </c>
      <c r="AC2458" t="s">
        <v>1007</v>
      </c>
      <c r="AD2458" t="s">
        <v>27</v>
      </c>
      <c r="AE2458" t="s">
        <v>11567</v>
      </c>
    </row>
    <row r="2459" spans="8:31" hidden="1" x14ac:dyDescent="0.3">
      <c r="H2459" t="s">
        <v>6628</v>
      </c>
      <c r="I2459" t="s">
        <v>6639</v>
      </c>
      <c r="J2459" t="s">
        <v>6640</v>
      </c>
      <c r="K2459" t="s">
        <v>20497</v>
      </c>
      <c r="L2459">
        <v>4033</v>
      </c>
      <c r="M2459" t="s">
        <v>27</v>
      </c>
      <c r="N2459" t="s">
        <v>6631</v>
      </c>
      <c r="P2459" t="s">
        <v>6632</v>
      </c>
      <c r="Q2459">
        <v>2187</v>
      </c>
      <c r="R2459" t="s">
        <v>95</v>
      </c>
      <c r="S2459" t="s">
        <v>95</v>
      </c>
      <c r="T2459" t="str">
        <f>IF(Transcripts[[#This Row],[List?]]="Y", Transcripts[[#This Row],[RefSeq mRNA ID]]&amp;IF(Transcripts[[#This Row],[Preferred?]]="Y", " (Preferred)", ""), "")</f>
        <v>NM_005027.4 (Preferred)</v>
      </c>
      <c r="V2459" s="43" t="s">
        <v>18592</v>
      </c>
      <c r="W2459" s="43" t="e">
        <f t="array" ref="W2459">INDEX(Table6[#Data], MATCH(1, ISNUMBER(SEARCH(Transcripts[[#This Row],[RefSeq mRNA ID]], Table6['#name])), 0), 1)</f>
        <v>#N/A</v>
      </c>
      <c r="X2459" s="43"/>
      <c r="Y2459" s="43"/>
      <c r="Z2459" t="s">
        <v>1020</v>
      </c>
      <c r="AA2459" t="s">
        <v>1021</v>
      </c>
      <c r="AB2459">
        <v>630</v>
      </c>
      <c r="AC2459" t="s">
        <v>1007</v>
      </c>
      <c r="AD2459" t="s">
        <v>27</v>
      </c>
      <c r="AE2459" t="s">
        <v>11568</v>
      </c>
    </row>
    <row r="2460" spans="8:31" hidden="1" x14ac:dyDescent="0.3">
      <c r="H2460" t="s">
        <v>6628</v>
      </c>
      <c r="I2460" t="s">
        <v>6633</v>
      </c>
      <c r="J2460" t="s">
        <v>6634</v>
      </c>
      <c r="L2460">
        <v>3273</v>
      </c>
      <c r="M2460" t="s">
        <v>187</v>
      </c>
      <c r="N2460" t="s">
        <v>6635</v>
      </c>
      <c r="Q2460">
        <v>1446</v>
      </c>
      <c r="R2460" t="s">
        <v>96</v>
      </c>
      <c r="S2460" t="s">
        <v>96</v>
      </c>
      <c r="T2460" t="str">
        <f>IF(Transcripts[[#This Row],[List?]]="Y", Transcripts[[#This Row],[RefSeq mRNA ID]]&amp;IF(Transcripts[[#This Row],[Preferred?]]="Y", " (Preferred)", ""), "")</f>
        <v/>
      </c>
      <c r="V2460" s="43" t="s">
        <v>18592</v>
      </c>
      <c r="W2460" s="43" t="e">
        <f t="array" ref="W2460">INDEX(Table6[#Data], MATCH(1, ISNUMBER(SEARCH(Transcripts[[#This Row],[RefSeq mRNA ID]], Table6['#name])), 0), 1)</f>
        <v>#N/A</v>
      </c>
      <c r="X2460" s="43"/>
      <c r="Y2460" s="43"/>
      <c r="Z2460" t="s">
        <v>1008</v>
      </c>
      <c r="AA2460" t="s">
        <v>1009</v>
      </c>
      <c r="AB2460">
        <v>21</v>
      </c>
      <c r="AC2460" t="s">
        <v>1007</v>
      </c>
      <c r="AD2460" t="s">
        <v>27</v>
      </c>
      <c r="AE2460" t="s">
        <v>11569</v>
      </c>
    </row>
    <row r="2461" spans="8:31" hidden="1" x14ac:dyDescent="0.3">
      <c r="H2461" t="s">
        <v>6628</v>
      </c>
      <c r="I2461" t="s">
        <v>6636</v>
      </c>
      <c r="J2461" t="s">
        <v>6637</v>
      </c>
      <c r="L2461">
        <v>588</v>
      </c>
      <c r="M2461" t="s">
        <v>187</v>
      </c>
      <c r="N2461" t="s">
        <v>6638</v>
      </c>
      <c r="Q2461">
        <v>373</v>
      </c>
      <c r="R2461" t="s">
        <v>96</v>
      </c>
      <c r="S2461" t="s">
        <v>96</v>
      </c>
      <c r="T2461" t="str">
        <f>IF(Transcripts[[#This Row],[List?]]="Y", Transcripts[[#This Row],[RefSeq mRNA ID]]&amp;IF(Transcripts[[#This Row],[Preferred?]]="Y", " (Preferred)", ""), "")</f>
        <v/>
      </c>
      <c r="V2461" s="43" t="s">
        <v>18592</v>
      </c>
      <c r="W2461" s="43" t="e">
        <f t="array" ref="W2461">INDEX(Table6[#Data], MATCH(1, ISNUMBER(SEARCH(Transcripts[[#This Row],[RefSeq mRNA ID]], Table6['#name])), 0), 1)</f>
        <v>#N/A</v>
      </c>
      <c r="X2461" s="43"/>
      <c r="Y2461" s="43"/>
      <c r="Z2461" t="s">
        <v>8864</v>
      </c>
      <c r="AA2461" t="s">
        <v>8865</v>
      </c>
      <c r="AB2461">
        <v>1704</v>
      </c>
      <c r="AC2461" t="s">
        <v>8863</v>
      </c>
      <c r="AD2461" t="s">
        <v>27</v>
      </c>
      <c r="AE2461" t="s">
        <v>11570</v>
      </c>
    </row>
    <row r="2462" spans="8:31" hidden="1" x14ac:dyDescent="0.3">
      <c r="H2462" t="s">
        <v>6628</v>
      </c>
      <c r="I2462" t="s">
        <v>6641</v>
      </c>
      <c r="L2462">
        <v>465</v>
      </c>
      <c r="M2462" t="s">
        <v>210</v>
      </c>
      <c r="N2462" t="s">
        <v>6642</v>
      </c>
      <c r="Q2462">
        <v>0</v>
      </c>
      <c r="R2462" t="s">
        <v>96</v>
      </c>
      <c r="S2462" t="s">
        <v>96</v>
      </c>
      <c r="T2462" t="str">
        <f>IF(Transcripts[[#This Row],[List?]]="Y", Transcripts[[#This Row],[RefSeq mRNA ID]]&amp;IF(Transcripts[[#This Row],[Preferred?]]="Y", " (Preferred)", ""), "")</f>
        <v/>
      </c>
      <c r="V2462" s="43" t="s">
        <v>18592</v>
      </c>
      <c r="W2462" s="43" t="e">
        <f t="array" ref="W2462">INDEX(Table6[#Data], MATCH(1, ISNUMBER(SEARCH(Transcripts[[#This Row],[RefSeq mRNA ID]], Table6['#name])), 0), 1)</f>
        <v>#N/A</v>
      </c>
      <c r="X2462" s="43"/>
      <c r="Y2462" s="43"/>
      <c r="Z2462" t="s">
        <v>8868</v>
      </c>
      <c r="AA2462" t="s">
        <v>8869</v>
      </c>
      <c r="AB2462">
        <v>1779</v>
      </c>
      <c r="AC2462" t="s">
        <v>8863</v>
      </c>
      <c r="AD2462" t="s">
        <v>27</v>
      </c>
      <c r="AE2462" t="s">
        <v>11571</v>
      </c>
    </row>
    <row r="2463" spans="8:31" hidden="1" x14ac:dyDescent="0.3">
      <c r="H2463" t="s">
        <v>6628</v>
      </c>
      <c r="I2463" t="s">
        <v>6643</v>
      </c>
      <c r="L2463">
        <v>425</v>
      </c>
      <c r="M2463" t="s">
        <v>210</v>
      </c>
      <c r="N2463" t="s">
        <v>6644</v>
      </c>
      <c r="Q2463">
        <v>0</v>
      </c>
      <c r="R2463" t="s">
        <v>96</v>
      </c>
      <c r="S2463" t="s">
        <v>96</v>
      </c>
      <c r="T2463" t="str">
        <f>IF(Transcripts[[#This Row],[List?]]="Y", Transcripts[[#This Row],[RefSeq mRNA ID]]&amp;IF(Transcripts[[#This Row],[Preferred?]]="Y", " (Preferred)", ""), "")</f>
        <v/>
      </c>
      <c r="V2463" s="43" t="s">
        <v>18592</v>
      </c>
      <c r="W2463" s="43" t="e">
        <f t="array" ref="W2463">INDEX(Table6[#Data], MATCH(1, ISNUMBER(SEARCH(Transcripts[[#This Row],[RefSeq mRNA ID]], Table6['#name])), 0), 1)</f>
        <v>#N/A</v>
      </c>
      <c r="X2463" s="43"/>
      <c r="Y2463" s="43"/>
      <c r="Z2463" t="s">
        <v>4891</v>
      </c>
      <c r="AA2463" t="s">
        <v>4892</v>
      </c>
      <c r="AB2463">
        <v>1962</v>
      </c>
      <c r="AC2463" t="s">
        <v>4890</v>
      </c>
      <c r="AD2463" t="s">
        <v>27</v>
      </c>
      <c r="AE2463" t="s">
        <v>11572</v>
      </c>
    </row>
    <row r="2464" spans="8:31" hidden="1" x14ac:dyDescent="0.3">
      <c r="H2464" t="s">
        <v>6628</v>
      </c>
      <c r="I2464" t="s">
        <v>6645</v>
      </c>
      <c r="L2464">
        <v>425</v>
      </c>
      <c r="M2464" t="s">
        <v>210</v>
      </c>
      <c r="N2464" t="s">
        <v>6646</v>
      </c>
      <c r="Q2464">
        <v>0</v>
      </c>
      <c r="R2464" t="s">
        <v>96</v>
      </c>
      <c r="S2464" t="s">
        <v>96</v>
      </c>
      <c r="T2464" t="str">
        <f>IF(Transcripts[[#This Row],[List?]]="Y", Transcripts[[#This Row],[RefSeq mRNA ID]]&amp;IF(Transcripts[[#This Row],[Preferred?]]="Y", " (Preferred)", ""), "")</f>
        <v/>
      </c>
      <c r="V2464" s="43" t="s">
        <v>18592</v>
      </c>
      <c r="W2464" s="43" t="e">
        <f t="array" ref="W2464">INDEX(Table6[#Data], MATCH(1, ISNUMBER(SEARCH(Transcripts[[#This Row],[RefSeq mRNA ID]], Table6['#name])), 0), 1)</f>
        <v>#N/A</v>
      </c>
      <c r="X2464" s="43"/>
      <c r="Y2464" s="43"/>
      <c r="Z2464" t="s">
        <v>4898</v>
      </c>
      <c r="AA2464" t="s">
        <v>4899</v>
      </c>
      <c r="AB2464">
        <v>236</v>
      </c>
      <c r="AC2464" t="s">
        <v>4890</v>
      </c>
      <c r="AD2464" t="s">
        <v>27</v>
      </c>
      <c r="AE2464" t="s">
        <v>11573</v>
      </c>
    </row>
    <row r="2465" spans="8:31" hidden="1" x14ac:dyDescent="0.3">
      <c r="H2465" t="s">
        <v>6647</v>
      </c>
      <c r="I2465" t="s">
        <v>6652</v>
      </c>
      <c r="J2465" t="s">
        <v>6653</v>
      </c>
      <c r="K2465" t="s">
        <v>19787</v>
      </c>
      <c r="L2465">
        <v>2650</v>
      </c>
      <c r="M2465" t="s">
        <v>27</v>
      </c>
      <c r="N2465" t="s">
        <v>6654</v>
      </c>
      <c r="P2465" t="s">
        <v>6655</v>
      </c>
      <c r="Q2465">
        <v>942</v>
      </c>
      <c r="R2465" t="s">
        <v>95</v>
      </c>
      <c r="S2465" t="s">
        <v>95</v>
      </c>
      <c r="T2465" t="str">
        <f>IF(Transcripts[[#This Row],[List?]]="Y", Transcripts[[#This Row],[RefSeq mRNA ID]]&amp;IF(Transcripts[[#This Row],[Preferred?]]="Y", " (Preferred)", ""), "")</f>
        <v>NM_002648.3 (Preferred)</v>
      </c>
      <c r="V2465" s="43" t="s">
        <v>18593</v>
      </c>
      <c r="W2465" s="43" t="e">
        <f t="array" ref="W2465">INDEX(Table6[#Data], MATCH(1, ISNUMBER(SEARCH(Transcripts[[#This Row],[RefSeq mRNA ID]], Table6['#name])), 0), 1)</f>
        <v>#N/A</v>
      </c>
      <c r="X2465" s="43"/>
      <c r="Y2465" s="43"/>
      <c r="Z2465" t="s">
        <v>4895</v>
      </c>
      <c r="AA2465" t="s">
        <v>4896</v>
      </c>
      <c r="AB2465">
        <v>284</v>
      </c>
      <c r="AC2465" t="s">
        <v>4890</v>
      </c>
      <c r="AD2465" t="s">
        <v>27</v>
      </c>
      <c r="AE2465" t="s">
        <v>11574</v>
      </c>
    </row>
    <row r="2466" spans="8:31" hidden="1" x14ac:dyDescent="0.3">
      <c r="H2466" t="s">
        <v>6647</v>
      </c>
      <c r="I2466" t="s">
        <v>6652</v>
      </c>
      <c r="J2466" t="s">
        <v>6653</v>
      </c>
      <c r="K2466" t="s">
        <v>19786</v>
      </c>
      <c r="L2466">
        <v>2650</v>
      </c>
      <c r="M2466" t="s">
        <v>27</v>
      </c>
      <c r="N2466" t="s">
        <v>6654</v>
      </c>
      <c r="P2466" t="s">
        <v>6655</v>
      </c>
      <c r="Q2466">
        <v>942</v>
      </c>
      <c r="R2466" t="s">
        <v>96</v>
      </c>
      <c r="S2466" t="s">
        <v>95</v>
      </c>
      <c r="T2466" t="str">
        <f>IF(Transcripts[[#This Row],[List?]]="Y", Transcripts[[#This Row],[RefSeq mRNA ID]]&amp;IF(Transcripts[[#This Row],[Preferred?]]="Y", " (Preferred)", ""), "")</f>
        <v>NM_001243186.1</v>
      </c>
      <c r="V2466" s="43" t="s">
        <v>18593</v>
      </c>
      <c r="W2466" s="43" t="e">
        <f t="array" ref="W2466">INDEX(Table6[#Data], MATCH(1, ISNUMBER(SEARCH(Transcripts[[#This Row],[RefSeq mRNA ID]], Table6['#name])), 0), 1)</f>
        <v>#N/A</v>
      </c>
      <c r="X2466" s="43"/>
      <c r="Y2466" s="43"/>
      <c r="Z2466" t="s">
        <v>4901</v>
      </c>
      <c r="AA2466" t="s">
        <v>4902</v>
      </c>
      <c r="AB2466">
        <v>152</v>
      </c>
      <c r="AC2466" t="s">
        <v>4890</v>
      </c>
      <c r="AD2466" t="s">
        <v>27</v>
      </c>
      <c r="AE2466" t="s">
        <v>11575</v>
      </c>
    </row>
    <row r="2467" spans="8:31" hidden="1" x14ac:dyDescent="0.3">
      <c r="H2467" t="s">
        <v>6647</v>
      </c>
      <c r="I2467" t="s">
        <v>6648</v>
      </c>
      <c r="L2467">
        <v>818</v>
      </c>
      <c r="M2467" t="s">
        <v>193</v>
      </c>
      <c r="N2467" t="s">
        <v>6649</v>
      </c>
      <c r="Q2467">
        <v>0</v>
      </c>
      <c r="R2467" t="s">
        <v>96</v>
      </c>
      <c r="S2467" t="s">
        <v>96</v>
      </c>
      <c r="T2467" t="str">
        <f>IF(Transcripts[[#This Row],[List?]]="Y", Transcripts[[#This Row],[RefSeq mRNA ID]]&amp;IF(Transcripts[[#This Row],[Preferred?]]="Y", " (Preferred)", ""), "")</f>
        <v/>
      </c>
      <c r="V2467" s="43" t="s">
        <v>18593</v>
      </c>
      <c r="W2467" s="43" t="e">
        <f t="array" ref="W2467">INDEX(Table6[#Data], MATCH(1, ISNUMBER(SEARCH(Transcripts[[#This Row],[RefSeq mRNA ID]], Table6['#name])), 0), 1)</f>
        <v>#N/A</v>
      </c>
      <c r="X2467" s="43"/>
      <c r="Y2467" s="43"/>
      <c r="Z2467" t="s">
        <v>6951</v>
      </c>
      <c r="AA2467" t="s">
        <v>6952</v>
      </c>
      <c r="AB2467">
        <v>1818</v>
      </c>
      <c r="AC2467" t="s">
        <v>6947</v>
      </c>
      <c r="AD2467" t="s">
        <v>27</v>
      </c>
      <c r="AE2467" t="s">
        <v>11576</v>
      </c>
    </row>
    <row r="2468" spans="8:31" hidden="1" x14ac:dyDescent="0.3">
      <c r="H2468" t="s">
        <v>6647</v>
      </c>
      <c r="I2468" t="s">
        <v>6650</v>
      </c>
      <c r="L2468">
        <v>675</v>
      </c>
      <c r="M2468" t="s">
        <v>193</v>
      </c>
      <c r="N2468" t="s">
        <v>6651</v>
      </c>
      <c r="Q2468">
        <v>0</v>
      </c>
      <c r="R2468" t="s">
        <v>96</v>
      </c>
      <c r="S2468" t="s">
        <v>96</v>
      </c>
      <c r="T2468" t="str">
        <f>IF(Transcripts[[#This Row],[List?]]="Y", Transcripts[[#This Row],[RefSeq mRNA ID]]&amp;IF(Transcripts[[#This Row],[Preferred?]]="Y", " (Preferred)", ""), "")</f>
        <v/>
      </c>
      <c r="V2468" s="43" t="s">
        <v>18593</v>
      </c>
      <c r="W2468" s="43" t="e">
        <f t="array" ref="W2468">INDEX(Table6[#Data], MATCH(1, ISNUMBER(SEARCH(Transcripts[[#This Row],[RefSeq mRNA ID]], Table6['#name])), 0), 1)</f>
        <v>#N/A</v>
      </c>
      <c r="X2468" s="43"/>
      <c r="Y2468" s="43"/>
      <c r="Z2468" t="s">
        <v>6948</v>
      </c>
      <c r="AA2468" t="s">
        <v>6949</v>
      </c>
      <c r="AB2468">
        <v>1293</v>
      </c>
      <c r="AC2468" t="s">
        <v>6947</v>
      </c>
      <c r="AD2468" t="s">
        <v>27</v>
      </c>
      <c r="AE2468" t="s">
        <v>11577</v>
      </c>
    </row>
    <row r="2469" spans="8:31" hidden="1" x14ac:dyDescent="0.3">
      <c r="H2469" t="s">
        <v>6656</v>
      </c>
      <c r="I2469" t="s">
        <v>6679</v>
      </c>
      <c r="J2469" t="s">
        <v>6680</v>
      </c>
      <c r="L2469">
        <v>5493</v>
      </c>
      <c r="M2469" t="s">
        <v>27</v>
      </c>
      <c r="N2469" t="s">
        <v>6681</v>
      </c>
      <c r="P2469" t="s">
        <v>6682</v>
      </c>
      <c r="Q2469">
        <v>3876</v>
      </c>
      <c r="R2469" t="s">
        <v>96</v>
      </c>
      <c r="S2469" t="s">
        <v>96</v>
      </c>
      <c r="T2469" t="str">
        <f>IF(Transcripts[[#This Row],[List?]]="Y", Transcripts[[#This Row],[RefSeq mRNA ID]]&amp;IF(Transcripts[[#This Row],[Preferred?]]="Y", " (Preferred)", ""), "")</f>
        <v/>
      </c>
      <c r="V2469" s="43" t="s">
        <v>18594</v>
      </c>
      <c r="W2469" s="43" t="e">
        <f t="array" ref="W2469">INDEX(Table6[#Data], MATCH(1, ISNUMBER(SEARCH(Transcripts[[#This Row],[RefSeq mRNA ID]], Table6['#name])), 0), 1)</f>
        <v>#N/A</v>
      </c>
      <c r="X2469" s="43"/>
      <c r="Y2469" s="43"/>
      <c r="Z2469" t="s">
        <v>6955</v>
      </c>
      <c r="AA2469" t="s">
        <v>6956</v>
      </c>
      <c r="AB2469">
        <v>377</v>
      </c>
      <c r="AC2469" t="s">
        <v>6947</v>
      </c>
      <c r="AD2469" t="s">
        <v>27</v>
      </c>
      <c r="AE2469" t="s">
        <v>11578</v>
      </c>
    </row>
    <row r="2470" spans="8:31" hidden="1" x14ac:dyDescent="0.3">
      <c r="H2470" t="s">
        <v>6656</v>
      </c>
      <c r="I2470" t="s">
        <v>6687</v>
      </c>
      <c r="J2470" t="s">
        <v>6688</v>
      </c>
      <c r="K2470" t="s">
        <v>19789</v>
      </c>
      <c r="L2470">
        <v>5285</v>
      </c>
      <c r="M2470" t="s">
        <v>27</v>
      </c>
      <c r="N2470" t="s">
        <v>6689</v>
      </c>
      <c r="P2470" t="s">
        <v>6682</v>
      </c>
      <c r="Q2470">
        <v>3876</v>
      </c>
      <c r="R2470" t="s">
        <v>95</v>
      </c>
      <c r="S2470" t="s">
        <v>95</v>
      </c>
      <c r="T2470" t="str">
        <f>IF(Transcripts[[#This Row],[List?]]="Y", Transcripts[[#This Row],[RefSeq mRNA ID]]&amp;IF(Transcripts[[#This Row],[Preferred?]]="Y", " (Preferred)", ""), "")</f>
        <v>NM_002660.2 (Preferred)</v>
      </c>
      <c r="V2470" s="43" t="s">
        <v>18594</v>
      </c>
      <c r="W2470" s="43" t="e">
        <f t="array" ref="W2470">INDEX(Table6[#Data], MATCH(1, ISNUMBER(SEARCH(Transcripts[[#This Row],[RefSeq mRNA ID]], Table6['#name])), 0), 1)</f>
        <v>#N/A</v>
      </c>
      <c r="X2470" s="43"/>
      <c r="Y2470" s="43"/>
      <c r="Z2470" t="s">
        <v>9975</v>
      </c>
      <c r="AA2470" t="s">
        <v>9976</v>
      </c>
      <c r="AB2470">
        <v>5508</v>
      </c>
      <c r="AC2470" t="s">
        <v>9974</v>
      </c>
      <c r="AD2470" t="s">
        <v>27</v>
      </c>
      <c r="AE2470" t="s">
        <v>11579</v>
      </c>
    </row>
    <row r="2471" spans="8:31" hidden="1" x14ac:dyDescent="0.3">
      <c r="H2471" t="s">
        <v>6656</v>
      </c>
      <c r="I2471" t="s">
        <v>6683</v>
      </c>
      <c r="J2471" t="s">
        <v>6684</v>
      </c>
      <c r="K2471" t="s">
        <v>19788</v>
      </c>
      <c r="L2471">
        <v>5490</v>
      </c>
      <c r="M2471" t="s">
        <v>27</v>
      </c>
      <c r="N2471" t="s">
        <v>6685</v>
      </c>
      <c r="P2471" t="s">
        <v>6686</v>
      </c>
      <c r="Q2471">
        <v>3873</v>
      </c>
      <c r="R2471" t="s">
        <v>96</v>
      </c>
      <c r="S2471" t="s">
        <v>95</v>
      </c>
      <c r="T2471" t="str">
        <f>IF(Transcripts[[#This Row],[List?]]="Y", Transcripts[[#This Row],[RefSeq mRNA ID]]&amp;IF(Transcripts[[#This Row],[Preferred?]]="Y", " (Preferred)", ""), "")</f>
        <v>NM_182811.1</v>
      </c>
      <c r="V2471" s="43" t="s">
        <v>18594</v>
      </c>
      <c r="W2471" s="43" t="e">
        <f t="array" ref="W2471">INDEX(Table6[#Data], MATCH(1, ISNUMBER(SEARCH(Transcripts[[#This Row],[RefSeq mRNA ID]], Table6['#name])), 0), 1)</f>
        <v>#N/A</v>
      </c>
      <c r="X2471" s="43"/>
      <c r="Y2471" s="43"/>
      <c r="Z2471" t="s">
        <v>9979</v>
      </c>
      <c r="AC2471" t="s">
        <v>9974</v>
      </c>
      <c r="AD2471" t="s">
        <v>27</v>
      </c>
      <c r="AE2471" t="s">
        <v>9979</v>
      </c>
    </row>
    <row r="2472" spans="8:31" hidden="1" x14ac:dyDescent="0.3">
      <c r="H2472" t="s">
        <v>6656</v>
      </c>
      <c r="I2472" t="s">
        <v>6666</v>
      </c>
      <c r="J2472" t="s">
        <v>6667</v>
      </c>
      <c r="L2472">
        <v>865</v>
      </c>
      <c r="M2472" t="s">
        <v>187</v>
      </c>
      <c r="N2472" t="s">
        <v>6668</v>
      </c>
      <c r="Q2472">
        <v>660</v>
      </c>
      <c r="R2472" t="s">
        <v>96</v>
      </c>
      <c r="S2472" t="s">
        <v>96</v>
      </c>
      <c r="T2472" t="str">
        <f>IF(Transcripts[[#This Row],[List?]]="Y", Transcripts[[#This Row],[RefSeq mRNA ID]]&amp;IF(Transcripts[[#This Row],[Preferred?]]="Y", " (Preferred)", ""), "")</f>
        <v/>
      </c>
      <c r="V2472" s="43" t="s">
        <v>18594</v>
      </c>
      <c r="W2472" s="43" t="e">
        <f t="array" ref="W2472">INDEX(Table6[#Data], MATCH(1, ISNUMBER(SEARCH(Transcripts[[#This Row],[RefSeq mRNA ID]], Table6['#name])), 0), 1)</f>
        <v>#N/A</v>
      </c>
      <c r="X2472" s="43"/>
      <c r="Y2472" s="43"/>
      <c r="Z2472" t="s">
        <v>9981</v>
      </c>
      <c r="AC2472" t="s">
        <v>9974</v>
      </c>
      <c r="AD2472" t="s">
        <v>27</v>
      </c>
      <c r="AE2472" t="s">
        <v>9981</v>
      </c>
    </row>
    <row r="2473" spans="8:31" hidden="1" x14ac:dyDescent="0.3">
      <c r="H2473" t="s">
        <v>6656</v>
      </c>
      <c r="I2473" t="s">
        <v>6660</v>
      </c>
      <c r="J2473" t="s">
        <v>6661</v>
      </c>
      <c r="L2473">
        <v>956</v>
      </c>
      <c r="M2473" t="s">
        <v>187</v>
      </c>
      <c r="N2473" t="s">
        <v>6662</v>
      </c>
      <c r="Q2473">
        <v>400</v>
      </c>
      <c r="R2473" t="s">
        <v>96</v>
      </c>
      <c r="S2473" t="s">
        <v>96</v>
      </c>
      <c r="T2473" t="str">
        <f>IF(Transcripts[[#This Row],[List?]]="Y", Transcripts[[#This Row],[RefSeq mRNA ID]]&amp;IF(Transcripts[[#This Row],[Preferred?]]="Y", " (Preferred)", ""), "")</f>
        <v/>
      </c>
      <c r="V2473" s="43" t="s">
        <v>18594</v>
      </c>
      <c r="W2473" s="43" t="e">
        <f t="array" ref="W2473">INDEX(Table6[#Data], MATCH(1, ISNUMBER(SEARCH(Transcripts[[#This Row],[RefSeq mRNA ID]], Table6['#name])), 0), 1)</f>
        <v>#N/A</v>
      </c>
      <c r="X2473" s="43"/>
      <c r="Y2473" s="43"/>
      <c r="Z2473" t="s">
        <v>9983</v>
      </c>
      <c r="AA2473" t="s">
        <v>9984</v>
      </c>
      <c r="AB2473">
        <v>4920</v>
      </c>
      <c r="AC2473" t="s">
        <v>9974</v>
      </c>
      <c r="AD2473" t="s">
        <v>27</v>
      </c>
      <c r="AE2473" t="s">
        <v>11580</v>
      </c>
    </row>
    <row r="2474" spans="8:31" hidden="1" x14ac:dyDescent="0.3">
      <c r="H2474" t="s">
        <v>6656</v>
      </c>
      <c r="I2474" t="s">
        <v>6657</v>
      </c>
      <c r="J2474" t="s">
        <v>6658</v>
      </c>
      <c r="L2474">
        <v>1005</v>
      </c>
      <c r="M2474" t="s">
        <v>187</v>
      </c>
      <c r="N2474" t="s">
        <v>6659</v>
      </c>
      <c r="Q2474">
        <v>327</v>
      </c>
      <c r="R2474" t="s">
        <v>96</v>
      </c>
      <c r="S2474" t="s">
        <v>96</v>
      </c>
      <c r="T2474" t="str">
        <f>IF(Transcripts[[#This Row],[List?]]="Y", Transcripts[[#This Row],[RefSeq mRNA ID]]&amp;IF(Transcripts[[#This Row],[Preferred?]]="Y", " (Preferred)", ""), "")</f>
        <v/>
      </c>
      <c r="V2474" s="43" t="s">
        <v>18594</v>
      </c>
      <c r="W2474" s="43" t="e">
        <f t="array" ref="W2474">INDEX(Table6[#Data], MATCH(1, ISNUMBER(SEARCH(Transcripts[[#This Row],[RefSeq mRNA ID]], Table6['#name])), 0), 1)</f>
        <v>#N/A</v>
      </c>
      <c r="X2474" s="43"/>
      <c r="Y2474" s="43"/>
      <c r="Z2474" t="s">
        <v>9986</v>
      </c>
      <c r="AC2474" t="s">
        <v>9974</v>
      </c>
      <c r="AD2474" t="s">
        <v>27</v>
      </c>
      <c r="AE2474" t="s">
        <v>9986</v>
      </c>
    </row>
    <row r="2475" spans="8:31" hidden="1" x14ac:dyDescent="0.3">
      <c r="H2475" t="s">
        <v>6656</v>
      </c>
      <c r="I2475" t="s">
        <v>6663</v>
      </c>
      <c r="J2475" t="s">
        <v>6664</v>
      </c>
      <c r="L2475">
        <v>880</v>
      </c>
      <c r="M2475" t="s">
        <v>187</v>
      </c>
      <c r="N2475" t="s">
        <v>6665</v>
      </c>
      <c r="Q2475">
        <v>153</v>
      </c>
      <c r="R2475" t="s">
        <v>96</v>
      </c>
      <c r="S2475" t="s">
        <v>96</v>
      </c>
      <c r="T2475" t="str">
        <f>IF(Transcripts[[#This Row],[List?]]="Y", Transcripts[[#This Row],[RefSeq mRNA ID]]&amp;IF(Transcripts[[#This Row],[Preferred?]]="Y", " (Preferred)", ""), "")</f>
        <v/>
      </c>
      <c r="V2475" s="43" t="s">
        <v>18594</v>
      </c>
      <c r="W2475" s="43" t="e">
        <f t="array" ref="W2475">INDEX(Table6[#Data], MATCH(1, ISNUMBER(SEARCH(Transcripts[[#This Row],[RefSeq mRNA ID]], Table6['#name])), 0), 1)</f>
        <v>#N/A</v>
      </c>
      <c r="X2475" s="43"/>
      <c r="Y2475" s="43"/>
      <c r="Z2475" t="s">
        <v>9988</v>
      </c>
      <c r="AC2475" t="s">
        <v>9974</v>
      </c>
      <c r="AD2475" t="s">
        <v>27</v>
      </c>
      <c r="AE2475" t="s">
        <v>9988</v>
      </c>
    </row>
    <row r="2476" spans="8:31" hidden="1" x14ac:dyDescent="0.3">
      <c r="H2476" t="s">
        <v>6656</v>
      </c>
      <c r="I2476" t="s">
        <v>6669</v>
      </c>
      <c r="L2476">
        <v>969</v>
      </c>
      <c r="M2476" t="s">
        <v>193</v>
      </c>
      <c r="N2476" t="s">
        <v>6670</v>
      </c>
      <c r="Q2476">
        <v>0</v>
      </c>
      <c r="R2476" t="s">
        <v>96</v>
      </c>
      <c r="S2476" t="s">
        <v>96</v>
      </c>
      <c r="T2476" t="str">
        <f>IF(Transcripts[[#This Row],[List?]]="Y", Transcripts[[#This Row],[RefSeq mRNA ID]]&amp;IF(Transcripts[[#This Row],[Preferred?]]="Y", " (Preferred)", ""), "")</f>
        <v/>
      </c>
      <c r="V2476" s="43" t="s">
        <v>18594</v>
      </c>
      <c r="W2476" s="43" t="e">
        <f t="array" ref="W2476">INDEX(Table6[#Data], MATCH(1, ISNUMBER(SEARCH(Transcripts[[#This Row],[RefSeq mRNA ID]], Table6['#name])), 0), 1)</f>
        <v>#N/A</v>
      </c>
      <c r="X2476" s="43"/>
      <c r="Y2476" s="43"/>
      <c r="Z2476" t="s">
        <v>9990</v>
      </c>
      <c r="AA2476" t="s">
        <v>9991</v>
      </c>
      <c r="AB2476">
        <v>4338</v>
      </c>
      <c r="AC2476" t="s">
        <v>9974</v>
      </c>
      <c r="AD2476" t="s">
        <v>27</v>
      </c>
      <c r="AE2476" t="s">
        <v>11581</v>
      </c>
    </row>
    <row r="2477" spans="8:31" hidden="1" x14ac:dyDescent="0.3">
      <c r="H2477" t="s">
        <v>6656</v>
      </c>
      <c r="I2477" t="s">
        <v>6671</v>
      </c>
      <c r="L2477">
        <v>647</v>
      </c>
      <c r="M2477" t="s">
        <v>193</v>
      </c>
      <c r="N2477" t="s">
        <v>6672</v>
      </c>
      <c r="Q2477">
        <v>0</v>
      </c>
      <c r="R2477" t="s">
        <v>96</v>
      </c>
      <c r="S2477" t="s">
        <v>96</v>
      </c>
      <c r="T2477" t="str">
        <f>IF(Transcripts[[#This Row],[List?]]="Y", Transcripts[[#This Row],[RefSeq mRNA ID]]&amp;IF(Transcripts[[#This Row],[Preferred?]]="Y", " (Preferred)", ""), "")</f>
        <v/>
      </c>
      <c r="V2477" s="43" t="s">
        <v>18594</v>
      </c>
      <c r="W2477" s="43" t="e">
        <f t="array" ref="W2477">INDEX(Table6[#Data], MATCH(1, ISNUMBER(SEARCH(Transcripts[[#This Row],[RefSeq mRNA ID]], Table6['#name])), 0), 1)</f>
        <v>#N/A</v>
      </c>
      <c r="X2477" s="43"/>
      <c r="Y2477" s="43"/>
      <c r="Z2477" t="s">
        <v>9993</v>
      </c>
      <c r="AA2477" t="s">
        <v>9994</v>
      </c>
      <c r="AB2477">
        <v>1206</v>
      </c>
      <c r="AC2477" t="s">
        <v>9974</v>
      </c>
      <c r="AD2477" t="s">
        <v>27</v>
      </c>
      <c r="AE2477" t="s">
        <v>11582</v>
      </c>
    </row>
    <row r="2478" spans="8:31" hidden="1" x14ac:dyDescent="0.3">
      <c r="H2478" t="s">
        <v>6656</v>
      </c>
      <c r="I2478" t="s">
        <v>6673</v>
      </c>
      <c r="L2478">
        <v>586</v>
      </c>
      <c r="M2478" t="s">
        <v>193</v>
      </c>
      <c r="N2478" t="s">
        <v>6674</v>
      </c>
      <c r="Q2478">
        <v>0</v>
      </c>
      <c r="R2478" t="s">
        <v>96</v>
      </c>
      <c r="S2478" t="s">
        <v>96</v>
      </c>
      <c r="T2478" t="str">
        <f>IF(Transcripts[[#This Row],[List?]]="Y", Transcripts[[#This Row],[RefSeq mRNA ID]]&amp;IF(Transcripts[[#This Row],[Preferred?]]="Y", " (Preferred)", ""), "")</f>
        <v/>
      </c>
      <c r="V2478" s="43" t="s">
        <v>18594</v>
      </c>
      <c r="W2478" s="43" t="e">
        <f t="array" ref="W2478">INDEX(Table6[#Data], MATCH(1, ISNUMBER(SEARCH(Transcripts[[#This Row],[RefSeq mRNA ID]], Table6['#name])), 0), 1)</f>
        <v>#N/A</v>
      </c>
      <c r="X2478" s="43"/>
      <c r="Y2478" s="43"/>
      <c r="Z2478" t="s">
        <v>9996</v>
      </c>
      <c r="AC2478" t="s">
        <v>9974</v>
      </c>
      <c r="AD2478" t="s">
        <v>27</v>
      </c>
      <c r="AE2478" t="s">
        <v>9996</v>
      </c>
    </row>
    <row r="2479" spans="8:31" hidden="1" x14ac:dyDescent="0.3">
      <c r="H2479" t="s">
        <v>6656</v>
      </c>
      <c r="I2479" t="s">
        <v>6675</v>
      </c>
      <c r="L2479">
        <v>570</v>
      </c>
      <c r="M2479" t="s">
        <v>193</v>
      </c>
      <c r="N2479" t="s">
        <v>6676</v>
      </c>
      <c r="Q2479">
        <v>0</v>
      </c>
      <c r="R2479" t="s">
        <v>96</v>
      </c>
      <c r="S2479" t="s">
        <v>96</v>
      </c>
      <c r="T2479" t="str">
        <f>IF(Transcripts[[#This Row],[List?]]="Y", Transcripts[[#This Row],[RefSeq mRNA ID]]&amp;IF(Transcripts[[#This Row],[Preferred?]]="Y", " (Preferred)", ""), "")</f>
        <v/>
      </c>
      <c r="V2479" s="43" t="s">
        <v>18594</v>
      </c>
      <c r="W2479" s="43" t="e">
        <f t="array" ref="W2479">INDEX(Table6[#Data], MATCH(1, ISNUMBER(SEARCH(Transcripts[[#This Row],[RefSeq mRNA ID]], Table6['#name])), 0), 1)</f>
        <v>#N/A</v>
      </c>
      <c r="X2479" s="43"/>
      <c r="Y2479" s="43"/>
      <c r="Z2479" t="s">
        <v>2745</v>
      </c>
      <c r="AA2479" t="s">
        <v>2746</v>
      </c>
      <c r="AB2479">
        <v>3927</v>
      </c>
      <c r="AC2479" t="s">
        <v>2740</v>
      </c>
      <c r="AD2479" t="s">
        <v>27</v>
      </c>
      <c r="AE2479" t="s">
        <v>11583</v>
      </c>
    </row>
    <row r="2480" spans="8:31" hidden="1" x14ac:dyDescent="0.3">
      <c r="H2480" t="s">
        <v>6656</v>
      </c>
      <c r="I2480" t="s">
        <v>6677</v>
      </c>
      <c r="L2480">
        <v>412</v>
      </c>
      <c r="M2480" t="s">
        <v>193</v>
      </c>
      <c r="N2480" t="s">
        <v>6678</v>
      </c>
      <c r="Q2480">
        <v>0</v>
      </c>
      <c r="R2480" t="s">
        <v>96</v>
      </c>
      <c r="S2480" t="s">
        <v>96</v>
      </c>
      <c r="T2480" t="str">
        <f>IF(Transcripts[[#This Row],[List?]]="Y", Transcripts[[#This Row],[RefSeq mRNA ID]]&amp;IF(Transcripts[[#This Row],[Preferred?]]="Y", " (Preferred)", ""), "")</f>
        <v/>
      </c>
      <c r="V2480" s="43" t="s">
        <v>18594</v>
      </c>
      <c r="W2480" s="43" t="e">
        <f t="array" ref="W2480">INDEX(Table6[#Data], MATCH(1, ISNUMBER(SEARCH(Transcripts[[#This Row],[RefSeq mRNA ID]], Table6['#name])), 0), 1)</f>
        <v>#N/A</v>
      </c>
      <c r="X2480" s="43"/>
      <c r="Y2480" s="43"/>
      <c r="Z2480" t="s">
        <v>2749</v>
      </c>
      <c r="AA2480" t="s">
        <v>2750</v>
      </c>
      <c r="AB2480">
        <v>3879</v>
      </c>
      <c r="AC2480" t="s">
        <v>2740</v>
      </c>
      <c r="AD2480" t="s">
        <v>27</v>
      </c>
      <c r="AE2480" t="s">
        <v>11584</v>
      </c>
    </row>
    <row r="2481" spans="8:31" hidden="1" x14ac:dyDescent="0.3">
      <c r="H2481" t="s">
        <v>6656</v>
      </c>
      <c r="I2481" t="s">
        <v>6690</v>
      </c>
      <c r="L2481">
        <v>1051</v>
      </c>
      <c r="M2481" t="s">
        <v>210</v>
      </c>
      <c r="N2481" t="s">
        <v>6691</v>
      </c>
      <c r="Q2481">
        <v>0</v>
      </c>
      <c r="R2481" t="s">
        <v>96</v>
      </c>
      <c r="S2481" t="s">
        <v>96</v>
      </c>
      <c r="T2481" t="str">
        <f>IF(Transcripts[[#This Row],[List?]]="Y", Transcripts[[#This Row],[RefSeq mRNA ID]]&amp;IF(Transcripts[[#This Row],[Preferred?]]="Y", " (Preferred)", ""), "")</f>
        <v/>
      </c>
      <c r="V2481" s="43" t="s">
        <v>18594</v>
      </c>
      <c r="W2481" s="43" t="e">
        <f t="array" ref="W2481">INDEX(Table6[#Data], MATCH(1, ISNUMBER(SEARCH(Transcripts[[#This Row],[RefSeq mRNA ID]], Table6['#name])), 0), 1)</f>
        <v>#N/A</v>
      </c>
      <c r="X2481" s="43"/>
      <c r="Y2481" s="43"/>
      <c r="Z2481" t="s">
        <v>2762</v>
      </c>
      <c r="AC2481" t="s">
        <v>2740</v>
      </c>
      <c r="AD2481" t="s">
        <v>27</v>
      </c>
      <c r="AE2481" t="s">
        <v>2762</v>
      </c>
    </row>
    <row r="2482" spans="8:31" hidden="1" x14ac:dyDescent="0.3">
      <c r="H2482" t="s">
        <v>6656</v>
      </c>
      <c r="I2482" t="s">
        <v>6692</v>
      </c>
      <c r="L2482">
        <v>936</v>
      </c>
      <c r="M2482" t="s">
        <v>210</v>
      </c>
      <c r="N2482" t="s">
        <v>6693</v>
      </c>
      <c r="Q2482">
        <v>0</v>
      </c>
      <c r="R2482" t="s">
        <v>96</v>
      </c>
      <c r="S2482" t="s">
        <v>96</v>
      </c>
      <c r="T2482" t="str">
        <f>IF(Transcripts[[#This Row],[List?]]="Y", Transcripts[[#This Row],[RefSeq mRNA ID]]&amp;IF(Transcripts[[#This Row],[Preferred?]]="Y", " (Preferred)", ""), "")</f>
        <v/>
      </c>
      <c r="V2482" s="43" t="s">
        <v>18594</v>
      </c>
      <c r="W2482" s="43" t="e">
        <f t="array" ref="W2482">INDEX(Table6[#Data], MATCH(1, ISNUMBER(SEARCH(Transcripts[[#This Row],[RefSeq mRNA ID]], Table6['#name])), 0), 1)</f>
        <v>#N/A</v>
      </c>
      <c r="X2482" s="43"/>
      <c r="Y2482" s="43"/>
      <c r="Z2482" t="s">
        <v>2756</v>
      </c>
      <c r="AA2482" t="s">
        <v>2757</v>
      </c>
      <c r="AB2482">
        <v>2194</v>
      </c>
      <c r="AC2482" t="s">
        <v>2740</v>
      </c>
      <c r="AD2482" t="s">
        <v>27</v>
      </c>
      <c r="AE2482" t="s">
        <v>11585</v>
      </c>
    </row>
    <row r="2483" spans="8:31" hidden="1" x14ac:dyDescent="0.3">
      <c r="H2483" t="s">
        <v>6656</v>
      </c>
      <c r="I2483" t="s">
        <v>6694</v>
      </c>
      <c r="L2483">
        <v>879</v>
      </c>
      <c r="M2483" t="s">
        <v>210</v>
      </c>
      <c r="N2483" t="s">
        <v>6695</v>
      </c>
      <c r="Q2483">
        <v>0</v>
      </c>
      <c r="R2483" t="s">
        <v>96</v>
      </c>
      <c r="S2483" t="s">
        <v>96</v>
      </c>
      <c r="T2483" t="str">
        <f>IF(Transcripts[[#This Row],[List?]]="Y", Transcripts[[#This Row],[RefSeq mRNA ID]]&amp;IF(Transcripts[[#This Row],[Preferred?]]="Y", " (Preferred)", ""), "")</f>
        <v/>
      </c>
      <c r="V2483" s="43" t="s">
        <v>18594</v>
      </c>
      <c r="W2483" s="43" t="e">
        <f t="array" ref="W2483">INDEX(Table6[#Data], MATCH(1, ISNUMBER(SEARCH(Transcripts[[#This Row],[RefSeq mRNA ID]], Table6['#name])), 0), 1)</f>
        <v>#N/A</v>
      </c>
      <c r="X2483" s="43"/>
      <c r="Y2483" s="43"/>
      <c r="Z2483" t="s">
        <v>2743</v>
      </c>
      <c r="AC2483" t="s">
        <v>2740</v>
      </c>
      <c r="AD2483" t="s">
        <v>27</v>
      </c>
      <c r="AE2483" t="s">
        <v>2743</v>
      </c>
    </row>
    <row r="2484" spans="8:31" hidden="1" x14ac:dyDescent="0.3">
      <c r="H2484" t="s">
        <v>6656</v>
      </c>
      <c r="I2484" t="s">
        <v>6696</v>
      </c>
      <c r="L2484">
        <v>625</v>
      </c>
      <c r="M2484" t="s">
        <v>210</v>
      </c>
      <c r="N2484" t="s">
        <v>6697</v>
      </c>
      <c r="Q2484">
        <v>0</v>
      </c>
      <c r="R2484" t="s">
        <v>96</v>
      </c>
      <c r="S2484" t="s">
        <v>96</v>
      </c>
      <c r="T2484" t="str">
        <f>IF(Transcripts[[#This Row],[List?]]="Y", Transcripts[[#This Row],[RefSeq mRNA ID]]&amp;IF(Transcripts[[#This Row],[Preferred?]]="Y", " (Preferred)", ""), "")</f>
        <v/>
      </c>
      <c r="V2484" s="43" t="s">
        <v>18594</v>
      </c>
      <c r="W2484" s="43" t="e">
        <f t="array" ref="W2484">INDEX(Table6[#Data], MATCH(1, ISNUMBER(SEARCH(Transcripts[[#This Row],[RefSeq mRNA ID]], Table6['#name])), 0), 1)</f>
        <v>#N/A</v>
      </c>
      <c r="X2484" s="43"/>
      <c r="Y2484" s="43"/>
      <c r="Z2484" t="s">
        <v>2741</v>
      </c>
      <c r="AC2484" t="s">
        <v>2740</v>
      </c>
      <c r="AD2484" t="s">
        <v>27</v>
      </c>
      <c r="AE2484" t="s">
        <v>2741</v>
      </c>
    </row>
    <row r="2485" spans="8:31" hidden="1" x14ac:dyDescent="0.3">
      <c r="H2485" t="s">
        <v>6656</v>
      </c>
      <c r="I2485" t="s">
        <v>6698</v>
      </c>
      <c r="L2485">
        <v>527</v>
      </c>
      <c r="M2485" t="s">
        <v>210</v>
      </c>
      <c r="N2485" t="s">
        <v>6699</v>
      </c>
      <c r="Q2485">
        <v>0</v>
      </c>
      <c r="R2485" t="s">
        <v>96</v>
      </c>
      <c r="S2485" t="s">
        <v>96</v>
      </c>
      <c r="T2485" t="str">
        <f>IF(Transcripts[[#This Row],[List?]]="Y", Transcripts[[#This Row],[RefSeq mRNA ID]]&amp;IF(Transcripts[[#This Row],[Preferred?]]="Y", " (Preferred)", ""), "")</f>
        <v/>
      </c>
      <c r="V2485" s="43" t="s">
        <v>18594</v>
      </c>
      <c r="W2485" s="43" t="e">
        <f t="array" ref="W2485">INDEX(Table6[#Data], MATCH(1, ISNUMBER(SEARCH(Transcripts[[#This Row],[RefSeq mRNA ID]], Table6['#name])), 0), 1)</f>
        <v>#N/A</v>
      </c>
      <c r="X2485" s="43"/>
      <c r="Y2485" s="43"/>
      <c r="Z2485" t="s">
        <v>2759</v>
      </c>
      <c r="AA2485" t="s">
        <v>2760</v>
      </c>
      <c r="AB2485">
        <v>385</v>
      </c>
      <c r="AC2485" t="s">
        <v>2740</v>
      </c>
      <c r="AD2485" t="s">
        <v>27</v>
      </c>
      <c r="AE2485" t="s">
        <v>11586</v>
      </c>
    </row>
    <row r="2486" spans="8:31" hidden="1" x14ac:dyDescent="0.3">
      <c r="H2486" t="s">
        <v>6656</v>
      </c>
      <c r="I2486" t="s">
        <v>6700</v>
      </c>
      <c r="L2486">
        <v>510</v>
      </c>
      <c r="M2486" t="s">
        <v>210</v>
      </c>
      <c r="N2486" t="s">
        <v>6701</v>
      </c>
      <c r="Q2486">
        <v>0</v>
      </c>
      <c r="R2486" t="s">
        <v>96</v>
      </c>
      <c r="S2486" t="s">
        <v>96</v>
      </c>
      <c r="T2486" t="str">
        <f>IF(Transcripts[[#This Row],[List?]]="Y", Transcripts[[#This Row],[RefSeq mRNA ID]]&amp;IF(Transcripts[[#This Row],[Preferred?]]="Y", " (Preferred)", ""), "")</f>
        <v/>
      </c>
      <c r="V2486" s="43" t="s">
        <v>18594</v>
      </c>
      <c r="W2486" s="43" t="e">
        <f t="array" ref="W2486">INDEX(Table6[#Data], MATCH(1, ISNUMBER(SEARCH(Transcripts[[#This Row],[RefSeq mRNA ID]], Table6['#name])), 0), 1)</f>
        <v>#N/A</v>
      </c>
      <c r="X2486" s="43"/>
      <c r="Y2486" s="43"/>
      <c r="Z2486" t="s">
        <v>2764</v>
      </c>
      <c r="AC2486" t="s">
        <v>2740</v>
      </c>
      <c r="AD2486" t="s">
        <v>27</v>
      </c>
      <c r="AE2486" t="s">
        <v>2764</v>
      </c>
    </row>
    <row r="2487" spans="8:31" hidden="1" x14ac:dyDescent="0.3">
      <c r="H2487" t="s">
        <v>6702</v>
      </c>
      <c r="I2487" t="s">
        <v>6710</v>
      </c>
      <c r="J2487" t="s">
        <v>6711</v>
      </c>
      <c r="K2487" t="s">
        <v>18839</v>
      </c>
      <c r="L2487">
        <v>4508</v>
      </c>
      <c r="M2487" t="s">
        <v>27</v>
      </c>
      <c r="N2487" t="s">
        <v>6712</v>
      </c>
      <c r="P2487" t="s">
        <v>6713</v>
      </c>
      <c r="Q2487">
        <v>2649</v>
      </c>
      <c r="R2487" t="s">
        <v>96</v>
      </c>
      <c r="S2487" t="s">
        <v>95</v>
      </c>
      <c r="T2487" t="str">
        <f>IF(Transcripts[[#This Row],[List?]]="Y", Transcripts[[#This Row],[RefSeq mRNA ID]]&amp;IF(Transcripts[[#This Row],[Preferred?]]="Y", " (Preferred)", ""), "")</f>
        <v>NM_033238.2</v>
      </c>
      <c r="V2487" s="43" t="s">
        <v>18595</v>
      </c>
      <c r="W2487" s="43" t="e">
        <f t="array" ref="W2487">INDEX(Table6[#Data], MATCH(1, ISNUMBER(SEARCH(Transcripts[[#This Row],[RefSeq mRNA ID]], Table6['#name])), 0), 1)</f>
        <v>#N/A</v>
      </c>
      <c r="X2487" s="43"/>
      <c r="Y2487" s="43"/>
      <c r="Z2487" t="s">
        <v>2753</v>
      </c>
      <c r="AA2487" t="s">
        <v>2754</v>
      </c>
      <c r="AB2487">
        <v>3897</v>
      </c>
      <c r="AC2487" t="s">
        <v>2740</v>
      </c>
      <c r="AD2487" t="s">
        <v>27</v>
      </c>
      <c r="AE2487" t="s">
        <v>11587</v>
      </c>
    </row>
    <row r="2488" spans="8:31" hidden="1" x14ac:dyDescent="0.3">
      <c r="H2488" t="s">
        <v>6702</v>
      </c>
      <c r="I2488" t="s">
        <v>6707</v>
      </c>
      <c r="J2488" t="s">
        <v>6708</v>
      </c>
      <c r="L2488">
        <v>5393</v>
      </c>
      <c r="M2488" t="s">
        <v>27</v>
      </c>
      <c r="N2488" t="s">
        <v>6709</v>
      </c>
      <c r="Q2488">
        <v>2505</v>
      </c>
      <c r="R2488" t="s">
        <v>96</v>
      </c>
      <c r="S2488" t="s">
        <v>96</v>
      </c>
      <c r="T2488" t="str">
        <f>IF(Transcripts[[#This Row],[List?]]="Y", Transcripts[[#This Row],[RefSeq mRNA ID]]&amp;IF(Transcripts[[#This Row],[Preferred?]]="Y", " (Preferred)", ""), "")</f>
        <v/>
      </c>
      <c r="V2488" s="43" t="s">
        <v>18595</v>
      </c>
      <c r="W2488" s="43" t="e">
        <f t="array" ref="W2488">INDEX(Table6[#Data], MATCH(1, ISNUMBER(SEARCH(Transcripts[[#This Row],[RefSeq mRNA ID]], Table6['#name])), 0), 1)</f>
        <v>#N/A</v>
      </c>
      <c r="X2488" s="43"/>
      <c r="Y2488" s="43"/>
      <c r="Z2488" t="s">
        <v>8344</v>
      </c>
      <c r="AA2488" t="s">
        <v>8345</v>
      </c>
      <c r="AB2488">
        <v>3654</v>
      </c>
      <c r="AC2488" t="s">
        <v>8341</v>
      </c>
      <c r="AD2488" t="s">
        <v>27</v>
      </c>
      <c r="AE2488" t="s">
        <v>11588</v>
      </c>
    </row>
    <row r="2489" spans="8:31" hidden="1" x14ac:dyDescent="0.3">
      <c r="H2489" t="s">
        <v>6702</v>
      </c>
      <c r="I2489" t="s">
        <v>6721</v>
      </c>
      <c r="J2489" t="s">
        <v>6722</v>
      </c>
      <c r="K2489" t="s">
        <v>18831</v>
      </c>
      <c r="L2489">
        <v>3029</v>
      </c>
      <c r="M2489" t="s">
        <v>27</v>
      </c>
      <c r="N2489" t="s">
        <v>6723</v>
      </c>
      <c r="P2489" t="s">
        <v>6724</v>
      </c>
      <c r="Q2489">
        <v>2490</v>
      </c>
      <c r="R2489" t="s">
        <v>95</v>
      </c>
      <c r="S2489" t="s">
        <v>95</v>
      </c>
      <c r="T2489" t="str">
        <f>IF(Transcripts[[#This Row],[List?]]="Y", Transcripts[[#This Row],[RefSeq mRNA ID]]&amp;IF(Transcripts[[#This Row],[Preferred?]]="Y", " (Preferred)", ""), "")</f>
        <v>NM_033239.2 (Preferred)</v>
      </c>
      <c r="V2489" s="43" t="s">
        <v>18595</v>
      </c>
      <c r="W2489" s="43" t="e">
        <f t="array" ref="W2489">INDEX(Table6[#Data], MATCH(1, ISNUMBER(SEARCH(Transcripts[[#This Row],[RefSeq mRNA ID]], Table6['#name])), 0), 1)</f>
        <v>#N/A</v>
      </c>
      <c r="X2489" s="43"/>
      <c r="Y2489" s="43"/>
      <c r="Z2489" t="s">
        <v>8342</v>
      </c>
      <c r="AC2489" t="s">
        <v>8341</v>
      </c>
      <c r="AD2489" t="s">
        <v>27</v>
      </c>
      <c r="AE2489" t="s">
        <v>8342</v>
      </c>
    </row>
    <row r="2490" spans="8:31" hidden="1" x14ac:dyDescent="0.3">
      <c r="H2490" t="s">
        <v>6702</v>
      </c>
      <c r="I2490" t="s">
        <v>6729</v>
      </c>
      <c r="J2490" t="s">
        <v>6730</v>
      </c>
      <c r="K2490" t="s">
        <v>18834</v>
      </c>
      <c r="L2490">
        <v>2885</v>
      </c>
      <c r="M2490" t="s">
        <v>27</v>
      </c>
      <c r="N2490" t="s">
        <v>6731</v>
      </c>
      <c r="P2490" t="s">
        <v>6732</v>
      </c>
      <c r="Q2490">
        <v>2346</v>
      </c>
      <c r="R2490" t="s">
        <v>96</v>
      </c>
      <c r="S2490" t="s">
        <v>95</v>
      </c>
      <c r="T2490" t="str">
        <f>IF(Transcripts[[#This Row],[List?]]="Y", Transcripts[[#This Row],[RefSeq mRNA ID]]&amp;IF(Transcripts[[#This Row],[Preferred?]]="Y", " (Preferred)", ""), "")</f>
        <v>NM_033250.2</v>
      </c>
      <c r="V2490" s="43" t="s">
        <v>18595</v>
      </c>
      <c r="W2490" s="43" t="e">
        <f t="array" ref="W2490">INDEX(Table6[#Data], MATCH(1, ISNUMBER(SEARCH(Transcripts[[#This Row],[RefSeq mRNA ID]], Table6['#name])), 0), 1)</f>
        <v>#N/A</v>
      </c>
      <c r="X2490" s="43"/>
      <c r="Y2490" s="43"/>
      <c r="Z2490" t="s">
        <v>1963</v>
      </c>
      <c r="AA2490" t="s">
        <v>1964</v>
      </c>
      <c r="AB2490">
        <v>2031</v>
      </c>
      <c r="AC2490" t="s">
        <v>134</v>
      </c>
      <c r="AD2490" t="s">
        <v>27</v>
      </c>
      <c r="AE2490" t="s">
        <v>11589</v>
      </c>
    </row>
    <row r="2491" spans="8:31" hidden="1" x14ac:dyDescent="0.3">
      <c r="H2491" t="s">
        <v>6702</v>
      </c>
      <c r="I2491" t="s">
        <v>6733</v>
      </c>
      <c r="J2491" t="s">
        <v>6734</v>
      </c>
      <c r="L2491">
        <v>2251</v>
      </c>
      <c r="M2491" t="s">
        <v>27</v>
      </c>
      <c r="N2491" t="s">
        <v>6735</v>
      </c>
      <c r="Q2491">
        <v>1926</v>
      </c>
      <c r="R2491" t="s">
        <v>96</v>
      </c>
      <c r="S2491" t="s">
        <v>96</v>
      </c>
      <c r="T2491" t="str">
        <f>IF(Transcripts[[#This Row],[List?]]="Y", Transcripts[[#This Row],[RefSeq mRNA ID]]&amp;IF(Transcripts[[#This Row],[Preferred?]]="Y", " (Preferred)", ""), "")</f>
        <v/>
      </c>
      <c r="V2491" s="43" t="s">
        <v>18595</v>
      </c>
      <c r="W2491" s="43" t="e">
        <f t="array" ref="W2491">INDEX(Table6[#Data], MATCH(1, ISNUMBER(SEARCH(Transcripts[[#This Row],[RefSeq mRNA ID]], Table6['#name])), 0), 1)</f>
        <v>#N/A</v>
      </c>
      <c r="X2491" s="43"/>
      <c r="Y2491" s="43"/>
      <c r="Z2491" t="s">
        <v>2000</v>
      </c>
      <c r="AC2491" t="s">
        <v>134</v>
      </c>
      <c r="AD2491" t="s">
        <v>27</v>
      </c>
      <c r="AE2491" t="s">
        <v>2000</v>
      </c>
    </row>
    <row r="2492" spans="8:31" hidden="1" x14ac:dyDescent="0.3">
      <c r="H2492" t="s">
        <v>6702</v>
      </c>
      <c r="I2492" t="s">
        <v>6739</v>
      </c>
      <c r="J2492" t="s">
        <v>6740</v>
      </c>
      <c r="K2492" t="s">
        <v>18832</v>
      </c>
      <c r="L2492">
        <v>2199</v>
      </c>
      <c r="M2492" t="s">
        <v>27</v>
      </c>
      <c r="N2492" t="s">
        <v>6741</v>
      </c>
      <c r="P2492" t="s">
        <v>6742</v>
      </c>
      <c r="Q2492">
        <v>1902</v>
      </c>
      <c r="R2492" t="s">
        <v>96</v>
      </c>
      <c r="S2492" t="s">
        <v>95</v>
      </c>
      <c r="T2492" t="str">
        <f>IF(Transcripts[[#This Row],[List?]]="Y", Transcripts[[#This Row],[RefSeq mRNA ID]]&amp;IF(Transcripts[[#This Row],[Preferred?]]="Y", " (Preferred)", ""), "")</f>
        <v>NM_002675.3</v>
      </c>
      <c r="V2492" s="43" t="s">
        <v>18595</v>
      </c>
      <c r="W2492" s="43" t="e">
        <f t="array" ref="W2492">INDEX(Table6[#Data], MATCH(1, ISNUMBER(SEARCH(Transcripts[[#This Row],[RefSeq mRNA ID]], Table6['#name])), 0), 1)</f>
        <v>#N/A</v>
      </c>
      <c r="X2492" s="43"/>
      <c r="Y2492" s="43"/>
      <c r="Z2492" t="s">
        <v>1971</v>
      </c>
      <c r="AA2492" t="s">
        <v>1972</v>
      </c>
      <c r="AB2492">
        <v>2037</v>
      </c>
      <c r="AC2492" t="s">
        <v>134</v>
      </c>
      <c r="AD2492" t="s">
        <v>27</v>
      </c>
      <c r="AE2492" t="s">
        <v>11590</v>
      </c>
    </row>
    <row r="2493" spans="8:31" hidden="1" x14ac:dyDescent="0.3">
      <c r="H2493" t="s">
        <v>6702</v>
      </c>
      <c r="I2493" t="s">
        <v>6717</v>
      </c>
      <c r="J2493" t="s">
        <v>6718</v>
      </c>
      <c r="K2493" t="s">
        <v>18835</v>
      </c>
      <c r="L2493">
        <v>3643</v>
      </c>
      <c r="M2493" t="s">
        <v>27</v>
      </c>
      <c r="N2493" t="s">
        <v>6719</v>
      </c>
      <c r="P2493" t="s">
        <v>6720</v>
      </c>
      <c r="Q2493">
        <v>1836</v>
      </c>
      <c r="R2493" t="s">
        <v>96</v>
      </c>
      <c r="S2493" t="s">
        <v>95</v>
      </c>
      <c r="T2493" t="str">
        <f>IF(Transcripts[[#This Row],[List?]]="Y", Transcripts[[#This Row],[RefSeq mRNA ID]]&amp;IF(Transcripts[[#This Row],[Preferred?]]="Y", " (Preferred)", ""), "")</f>
        <v>NM_033240.2</v>
      </c>
      <c r="V2493" s="43" t="s">
        <v>18595</v>
      </c>
      <c r="W2493" s="43" t="e">
        <f t="array" ref="W2493">INDEX(Table6[#Data], MATCH(1, ISNUMBER(SEARCH(Transcripts[[#This Row],[RefSeq mRNA ID]], Table6['#name])), 0), 1)</f>
        <v>#N/A</v>
      </c>
      <c r="X2493" s="43"/>
      <c r="Y2493" s="43"/>
      <c r="Z2493" t="s">
        <v>2006</v>
      </c>
      <c r="AC2493" t="s">
        <v>134</v>
      </c>
      <c r="AD2493" t="s">
        <v>27</v>
      </c>
      <c r="AE2493" t="s">
        <v>2006</v>
      </c>
    </row>
    <row r="2494" spans="8:31" hidden="1" x14ac:dyDescent="0.3">
      <c r="H2494" t="s">
        <v>6702</v>
      </c>
      <c r="I2494" t="s">
        <v>6749</v>
      </c>
      <c r="J2494" t="s">
        <v>6750</v>
      </c>
      <c r="K2494" t="s">
        <v>18836</v>
      </c>
      <c r="L2494">
        <v>1985</v>
      </c>
      <c r="M2494" t="s">
        <v>27</v>
      </c>
      <c r="N2494" t="s">
        <v>6751</v>
      </c>
      <c r="P2494" t="s">
        <v>6752</v>
      </c>
      <c r="Q2494">
        <v>1758</v>
      </c>
      <c r="R2494" t="s">
        <v>96</v>
      </c>
      <c r="S2494" t="s">
        <v>95</v>
      </c>
      <c r="T2494" t="str">
        <f>IF(Transcripts[[#This Row],[List?]]="Y", Transcripts[[#This Row],[RefSeq mRNA ID]]&amp;IF(Transcripts[[#This Row],[Preferred?]]="Y", " (Preferred)", ""), "")</f>
        <v>NM_033249.2</v>
      </c>
      <c r="V2494" s="43" t="s">
        <v>18595</v>
      </c>
      <c r="W2494" s="43" t="e">
        <f t="array" ref="W2494">INDEX(Table6[#Data], MATCH(1, ISNUMBER(SEARCH(Transcripts[[#This Row],[RefSeq mRNA ID]], Table6['#name])), 0), 1)</f>
        <v>#N/A</v>
      </c>
      <c r="X2494" s="43"/>
      <c r="Y2494" s="43"/>
      <c r="Z2494" t="s">
        <v>1989</v>
      </c>
      <c r="AA2494" t="s">
        <v>1990</v>
      </c>
      <c r="AB2494">
        <v>1920</v>
      </c>
      <c r="AC2494" t="s">
        <v>134</v>
      </c>
      <c r="AD2494" t="s">
        <v>27</v>
      </c>
      <c r="AE2494" t="s">
        <v>11591</v>
      </c>
    </row>
    <row r="2495" spans="8:31" hidden="1" x14ac:dyDescent="0.3">
      <c r="H2495" t="s">
        <v>6702</v>
      </c>
      <c r="I2495" t="s">
        <v>6714</v>
      </c>
      <c r="J2495" t="s">
        <v>6715</v>
      </c>
      <c r="L2495">
        <v>4502</v>
      </c>
      <c r="M2495" t="s">
        <v>27</v>
      </c>
      <c r="N2495" t="s">
        <v>6716</v>
      </c>
      <c r="Q2495">
        <v>1707</v>
      </c>
      <c r="R2495" t="s">
        <v>96</v>
      </c>
      <c r="S2495" t="s">
        <v>96</v>
      </c>
      <c r="T2495" t="str">
        <f>IF(Transcripts[[#This Row],[List?]]="Y", Transcripts[[#This Row],[RefSeq mRNA ID]]&amp;IF(Transcripts[[#This Row],[Preferred?]]="Y", " (Preferred)", ""), "")</f>
        <v/>
      </c>
      <c r="V2495" s="43" t="s">
        <v>18595</v>
      </c>
      <c r="W2495" s="43" t="e">
        <f t="array" ref="W2495">INDEX(Table6[#Data], MATCH(1, ISNUMBER(SEARCH(Transcripts[[#This Row],[RefSeq mRNA ID]], Table6['#name])), 0), 1)</f>
        <v>#N/A</v>
      </c>
      <c r="X2495" s="43"/>
      <c r="Y2495" s="43"/>
      <c r="Z2495" t="s">
        <v>1977</v>
      </c>
      <c r="AA2495" t="s">
        <v>1978</v>
      </c>
      <c r="AB2495">
        <v>1989</v>
      </c>
      <c r="AC2495" t="s">
        <v>134</v>
      </c>
      <c r="AD2495" t="s">
        <v>27</v>
      </c>
      <c r="AE2495" t="s">
        <v>11592</v>
      </c>
    </row>
    <row r="2496" spans="8:31" hidden="1" x14ac:dyDescent="0.3">
      <c r="H2496" t="s">
        <v>6702</v>
      </c>
      <c r="I2496" t="s">
        <v>6725</v>
      </c>
      <c r="J2496" t="s">
        <v>6726</v>
      </c>
      <c r="K2496" t="s">
        <v>18833</v>
      </c>
      <c r="L2496">
        <v>3010</v>
      </c>
      <c r="M2496" t="s">
        <v>27</v>
      </c>
      <c r="N2496" t="s">
        <v>6727</v>
      </c>
      <c r="P2496" t="s">
        <v>6728</v>
      </c>
      <c r="Q2496">
        <v>1683</v>
      </c>
      <c r="R2496" t="s">
        <v>96</v>
      </c>
      <c r="S2496" t="s">
        <v>95</v>
      </c>
      <c r="T2496" t="str">
        <f>IF(Transcripts[[#This Row],[List?]]="Y", Transcripts[[#This Row],[RefSeq mRNA ID]]&amp;IF(Transcripts[[#This Row],[Preferred?]]="Y", " (Preferred)", ""), "")</f>
        <v>NM_033244.3</v>
      </c>
      <c r="V2496" s="43" t="s">
        <v>18595</v>
      </c>
      <c r="W2496" s="43" t="e">
        <f t="array" ref="W2496">INDEX(Table6[#Data], MATCH(1, ISNUMBER(SEARCH(Transcripts[[#This Row],[RefSeq mRNA ID]], Table6['#name])), 0), 1)</f>
        <v>#N/A</v>
      </c>
      <c r="X2496" s="43"/>
      <c r="Y2496" s="43"/>
      <c r="Z2496" t="s">
        <v>1929</v>
      </c>
      <c r="AA2496" t="s">
        <v>1930</v>
      </c>
      <c r="AB2496">
        <v>4551</v>
      </c>
      <c r="AC2496" t="s">
        <v>134</v>
      </c>
      <c r="AD2496" t="s">
        <v>27</v>
      </c>
      <c r="AE2496" t="s">
        <v>11593</v>
      </c>
    </row>
    <row r="2497" spans="8:31" hidden="1" x14ac:dyDescent="0.3">
      <c r="H2497" t="s">
        <v>6702</v>
      </c>
      <c r="I2497" t="s">
        <v>6743</v>
      </c>
      <c r="J2497" t="s">
        <v>6744</v>
      </c>
      <c r="L2497">
        <v>2148</v>
      </c>
      <c r="M2497" t="s">
        <v>27</v>
      </c>
      <c r="N2497" t="s">
        <v>6745</v>
      </c>
      <c r="P2497" t="s">
        <v>6728</v>
      </c>
      <c r="Q2497">
        <v>1683</v>
      </c>
      <c r="R2497" t="s">
        <v>96</v>
      </c>
      <c r="S2497" t="s">
        <v>96</v>
      </c>
      <c r="T2497" t="str">
        <f>IF(Transcripts[[#This Row],[List?]]="Y", Transcripts[[#This Row],[RefSeq mRNA ID]]&amp;IF(Transcripts[[#This Row],[Preferred?]]="Y", " (Preferred)", ""), "")</f>
        <v/>
      </c>
      <c r="V2497" s="43" t="s">
        <v>18595</v>
      </c>
      <c r="W2497" s="43" t="e">
        <f t="array" ref="W2497">INDEX(Table6[#Data], MATCH(1, ISNUMBER(SEARCH(Transcripts[[#This Row],[RefSeq mRNA ID]], Table6['#name])), 0), 1)</f>
        <v>#N/A</v>
      </c>
      <c r="X2497" s="43"/>
      <c r="Y2497" s="43"/>
      <c r="Z2497" t="s">
        <v>1983</v>
      </c>
      <c r="AA2497" t="s">
        <v>1984</v>
      </c>
      <c r="AB2497">
        <v>1899</v>
      </c>
      <c r="AC2497" t="s">
        <v>134</v>
      </c>
      <c r="AD2497" t="s">
        <v>27</v>
      </c>
      <c r="AE2497" t="s">
        <v>11594</v>
      </c>
    </row>
    <row r="2498" spans="8:31" hidden="1" x14ac:dyDescent="0.3">
      <c r="H2498" t="s">
        <v>6702</v>
      </c>
      <c r="I2498" t="s">
        <v>6753</v>
      </c>
      <c r="J2498" t="s">
        <v>6754</v>
      </c>
      <c r="K2498" t="s">
        <v>18837</v>
      </c>
      <c r="L2498">
        <v>1738</v>
      </c>
      <c r="M2498" t="s">
        <v>27</v>
      </c>
      <c r="N2498" t="s">
        <v>6755</v>
      </c>
      <c r="P2498" t="s">
        <v>6756</v>
      </c>
      <c r="Q2498">
        <v>1308</v>
      </c>
      <c r="R2498" t="s">
        <v>96</v>
      </c>
      <c r="S2498" t="s">
        <v>95</v>
      </c>
      <c r="T2498" t="str">
        <f>IF(Transcripts[[#This Row],[List?]]="Y", Transcripts[[#This Row],[RefSeq mRNA ID]]&amp;IF(Transcripts[[#This Row],[Preferred?]]="Y", " (Preferred)", ""), "")</f>
        <v>NM_033247.2</v>
      </c>
      <c r="V2498" s="43" t="s">
        <v>18595</v>
      </c>
      <c r="W2498" s="43" t="e">
        <f t="array" ref="W2498">INDEX(Table6[#Data], MATCH(1, ISNUMBER(SEARCH(Transcripts[[#This Row],[RefSeq mRNA ID]], Table6['#name])), 0), 1)</f>
        <v>#N/A</v>
      </c>
      <c r="X2498" s="43"/>
      <c r="Y2498" s="43"/>
      <c r="Z2498" t="s">
        <v>1935</v>
      </c>
      <c r="AA2498" t="s">
        <v>1936</v>
      </c>
      <c r="AB2498">
        <v>4518</v>
      </c>
      <c r="AC2498" t="s">
        <v>134</v>
      </c>
      <c r="AD2498" t="s">
        <v>27</v>
      </c>
      <c r="AE2498" t="s">
        <v>11595</v>
      </c>
    </row>
    <row r="2499" spans="8:31" hidden="1" x14ac:dyDescent="0.3">
      <c r="H2499" t="s">
        <v>6702</v>
      </c>
      <c r="I2499" t="s">
        <v>6757</v>
      </c>
      <c r="J2499" t="s">
        <v>6758</v>
      </c>
      <c r="K2499" t="s">
        <v>18838</v>
      </c>
      <c r="L2499">
        <v>1726</v>
      </c>
      <c r="M2499" t="s">
        <v>27</v>
      </c>
      <c r="N2499" t="s">
        <v>6759</v>
      </c>
      <c r="P2499" t="s">
        <v>6760</v>
      </c>
      <c r="Q2499">
        <v>1272</v>
      </c>
      <c r="R2499" t="s">
        <v>96</v>
      </c>
      <c r="S2499" t="s">
        <v>95</v>
      </c>
      <c r="T2499" t="str">
        <f>IF(Transcripts[[#This Row],[List?]]="Y", Transcripts[[#This Row],[RefSeq mRNA ID]]&amp;IF(Transcripts[[#This Row],[Preferred?]]="Y", " (Preferred)", ""), "")</f>
        <v>NM_033246.2</v>
      </c>
      <c r="V2499" s="43" t="s">
        <v>18595</v>
      </c>
      <c r="W2499" s="43" t="e">
        <f t="array" ref="W2499">INDEX(Table6[#Data], MATCH(1, ISNUMBER(SEARCH(Transcripts[[#This Row],[RefSeq mRNA ID]], Table6['#name])), 0), 1)</f>
        <v>#N/A</v>
      </c>
      <c r="X2499" s="43"/>
      <c r="Y2499" s="43"/>
      <c r="Z2499" t="s">
        <v>1941</v>
      </c>
      <c r="AA2499" t="s">
        <v>1942</v>
      </c>
      <c r="AB2499">
        <v>4452</v>
      </c>
      <c r="AC2499" t="s">
        <v>134</v>
      </c>
      <c r="AD2499" t="s">
        <v>27</v>
      </c>
      <c r="AE2499" t="s">
        <v>11596</v>
      </c>
    </row>
    <row r="2500" spans="8:31" hidden="1" x14ac:dyDescent="0.3">
      <c r="H2500" t="s">
        <v>6702</v>
      </c>
      <c r="I2500" t="s">
        <v>6761</v>
      </c>
      <c r="J2500" t="s">
        <v>6762</v>
      </c>
      <c r="L2500">
        <v>1404</v>
      </c>
      <c r="M2500" t="s">
        <v>27</v>
      </c>
      <c r="N2500" t="s">
        <v>6763</v>
      </c>
      <c r="P2500" t="s">
        <v>6760</v>
      </c>
      <c r="Q2500">
        <v>1272</v>
      </c>
      <c r="R2500" t="s">
        <v>96</v>
      </c>
      <c r="S2500" t="s">
        <v>96</v>
      </c>
      <c r="T2500" t="str">
        <f>IF(Transcripts[[#This Row],[List?]]="Y", Transcripts[[#This Row],[RefSeq mRNA ID]]&amp;IF(Transcripts[[#This Row],[Preferred?]]="Y", " (Preferred)", ""), "")</f>
        <v/>
      </c>
      <c r="V2500" s="43" t="s">
        <v>18595</v>
      </c>
      <c r="W2500" s="43" t="e">
        <f t="array" ref="W2500">INDEX(Table6[#Data], MATCH(1, ISNUMBER(SEARCH(Transcripts[[#This Row],[RefSeq mRNA ID]], Table6['#name])), 0), 1)</f>
        <v>#N/A</v>
      </c>
      <c r="X2500" s="43"/>
      <c r="Y2500" s="43"/>
      <c r="Z2500" t="s">
        <v>1946</v>
      </c>
      <c r="AA2500" t="s">
        <v>1947</v>
      </c>
      <c r="AB2500">
        <v>4350</v>
      </c>
      <c r="AC2500" t="s">
        <v>134</v>
      </c>
      <c r="AD2500" t="s">
        <v>27</v>
      </c>
      <c r="AE2500" t="s">
        <v>11597</v>
      </c>
    </row>
    <row r="2501" spans="8:31" hidden="1" x14ac:dyDescent="0.3">
      <c r="H2501" t="s">
        <v>6702</v>
      </c>
      <c r="I2501" t="s">
        <v>6746</v>
      </c>
      <c r="J2501" t="s">
        <v>6747</v>
      </c>
      <c r="L2501">
        <v>2042</v>
      </c>
      <c r="M2501" t="s">
        <v>27</v>
      </c>
      <c r="N2501" t="s">
        <v>6748</v>
      </c>
      <c r="Q2501">
        <v>784</v>
      </c>
      <c r="R2501" t="s">
        <v>96</v>
      </c>
      <c r="S2501" t="s">
        <v>96</v>
      </c>
      <c r="T2501" t="str">
        <f>IF(Transcripts[[#This Row],[List?]]="Y", Transcripts[[#This Row],[RefSeq mRNA ID]]&amp;IF(Transcripts[[#This Row],[Preferred?]]="Y", " (Preferred)", ""), "")</f>
        <v/>
      </c>
      <c r="V2501" s="43" t="s">
        <v>18595</v>
      </c>
      <c r="W2501" s="43" t="e">
        <f t="array" ref="W2501">INDEX(Table6[#Data], MATCH(1, ISNUMBER(SEARCH(Transcripts[[#This Row],[RefSeq mRNA ID]], Table6['#name])), 0), 1)</f>
        <v>#N/A</v>
      </c>
      <c r="X2501" s="43"/>
      <c r="Y2501" s="43"/>
      <c r="Z2501" t="s">
        <v>1951</v>
      </c>
      <c r="AA2501" t="s">
        <v>1952</v>
      </c>
      <c r="AB2501">
        <v>4212</v>
      </c>
      <c r="AC2501" t="s">
        <v>134</v>
      </c>
      <c r="AD2501" t="s">
        <v>27</v>
      </c>
      <c r="AE2501" t="s">
        <v>11598</v>
      </c>
    </row>
    <row r="2502" spans="8:31" hidden="1" x14ac:dyDescent="0.3">
      <c r="H2502" t="s">
        <v>6702</v>
      </c>
      <c r="I2502" t="s">
        <v>6767</v>
      </c>
      <c r="J2502" t="s">
        <v>6768</v>
      </c>
      <c r="L2502">
        <v>783</v>
      </c>
      <c r="M2502" t="s">
        <v>27</v>
      </c>
      <c r="N2502" t="s">
        <v>6769</v>
      </c>
      <c r="Q2502">
        <v>721</v>
      </c>
      <c r="R2502" t="s">
        <v>96</v>
      </c>
      <c r="S2502" t="s">
        <v>96</v>
      </c>
      <c r="T2502" t="str">
        <f>IF(Transcripts[[#This Row],[List?]]="Y", Transcripts[[#This Row],[RefSeq mRNA ID]]&amp;IF(Transcripts[[#This Row],[Preferred?]]="Y", " (Preferred)", ""), "")</f>
        <v/>
      </c>
      <c r="V2502" s="43" t="s">
        <v>18595</v>
      </c>
      <c r="W2502" s="43" t="e">
        <f t="array" ref="W2502">INDEX(Table6[#Data], MATCH(1, ISNUMBER(SEARCH(Transcripts[[#This Row],[RefSeq mRNA ID]], Table6['#name])), 0), 1)</f>
        <v>#N/A</v>
      </c>
      <c r="X2502" s="43"/>
      <c r="Y2502" s="43"/>
      <c r="Z2502" t="s">
        <v>1956</v>
      </c>
      <c r="AA2502" t="s">
        <v>1957</v>
      </c>
      <c r="AB2502">
        <v>4044</v>
      </c>
      <c r="AC2502" t="s">
        <v>134</v>
      </c>
      <c r="AD2502" t="s">
        <v>27</v>
      </c>
      <c r="AE2502" t="s">
        <v>11599</v>
      </c>
    </row>
    <row r="2503" spans="8:31" hidden="1" x14ac:dyDescent="0.3">
      <c r="H2503" t="s">
        <v>6702</v>
      </c>
      <c r="I2503" t="s">
        <v>6764</v>
      </c>
      <c r="J2503" t="s">
        <v>6765</v>
      </c>
      <c r="L2503">
        <v>834</v>
      </c>
      <c r="M2503" t="s">
        <v>27</v>
      </c>
      <c r="N2503" t="s">
        <v>6766</v>
      </c>
      <c r="Q2503">
        <v>653</v>
      </c>
      <c r="R2503" t="s">
        <v>96</v>
      </c>
      <c r="S2503" t="s">
        <v>96</v>
      </c>
      <c r="T2503" t="str">
        <f>IF(Transcripts[[#This Row],[List?]]="Y", Transcripts[[#This Row],[RefSeq mRNA ID]]&amp;IF(Transcripts[[#This Row],[Preferred?]]="Y", " (Preferred)", ""), "")</f>
        <v/>
      </c>
      <c r="V2503" s="43" t="s">
        <v>18595</v>
      </c>
      <c r="W2503" s="43" t="e">
        <f t="array" ref="W2503">INDEX(Table6[#Data], MATCH(1, ISNUMBER(SEARCH(Transcripts[[#This Row],[RefSeq mRNA ID]], Table6['#name])), 0), 1)</f>
        <v>#N/A</v>
      </c>
      <c r="X2503" s="43"/>
      <c r="Y2503" s="43"/>
      <c r="Z2503" t="s">
        <v>1923</v>
      </c>
      <c r="AC2503" t="s">
        <v>134</v>
      </c>
      <c r="AD2503" t="s">
        <v>27</v>
      </c>
      <c r="AE2503" t="s">
        <v>1923</v>
      </c>
    </row>
    <row r="2504" spans="8:31" hidden="1" x14ac:dyDescent="0.3">
      <c r="H2504" t="s">
        <v>6702</v>
      </c>
      <c r="I2504" t="s">
        <v>6736</v>
      </c>
      <c r="J2504" t="s">
        <v>6737</v>
      </c>
      <c r="L2504">
        <v>2232</v>
      </c>
      <c r="M2504" t="s">
        <v>27</v>
      </c>
      <c r="N2504" t="s">
        <v>6738</v>
      </c>
      <c r="Q2504">
        <v>333</v>
      </c>
      <c r="R2504" t="s">
        <v>96</v>
      </c>
      <c r="S2504" t="s">
        <v>96</v>
      </c>
      <c r="T2504" t="str">
        <f>IF(Transcripts[[#This Row],[List?]]="Y", Transcripts[[#This Row],[RefSeq mRNA ID]]&amp;IF(Transcripts[[#This Row],[Preferred?]]="Y", " (Preferred)", ""), "")</f>
        <v/>
      </c>
      <c r="V2504" s="43" t="s">
        <v>18595</v>
      </c>
      <c r="W2504" s="43" t="e">
        <f t="array" ref="W2504">INDEX(Table6[#Data], MATCH(1, ISNUMBER(SEARCH(Transcripts[[#This Row],[RefSeq mRNA ID]], Table6['#name])), 0), 1)</f>
        <v>#N/A</v>
      </c>
      <c r="X2504" s="43"/>
      <c r="Y2504" s="43"/>
      <c r="Z2504" t="s">
        <v>1917</v>
      </c>
      <c r="AC2504" t="s">
        <v>134</v>
      </c>
      <c r="AD2504" t="s">
        <v>27</v>
      </c>
      <c r="AE2504" t="s">
        <v>1917</v>
      </c>
    </row>
    <row r="2505" spans="8:31" hidden="1" x14ac:dyDescent="0.3">
      <c r="H2505" t="s">
        <v>6702</v>
      </c>
      <c r="I2505" t="s">
        <v>6703</v>
      </c>
      <c r="L2505">
        <v>675</v>
      </c>
      <c r="M2505" t="s">
        <v>193</v>
      </c>
      <c r="N2505" t="s">
        <v>6704</v>
      </c>
      <c r="P2505" t="s">
        <v>98</v>
      </c>
      <c r="Q2505">
        <v>0</v>
      </c>
      <c r="R2505" t="s">
        <v>96</v>
      </c>
      <c r="S2505" t="s">
        <v>96</v>
      </c>
      <c r="T2505" t="str">
        <f>IF(Transcripts[[#This Row],[List?]]="Y", Transcripts[[#This Row],[RefSeq mRNA ID]]&amp;IF(Transcripts[[#This Row],[Preferred?]]="Y", " (Preferred)", ""), "")</f>
        <v/>
      </c>
      <c r="V2505" s="43" t="s">
        <v>18595</v>
      </c>
      <c r="W2505" s="43" t="e">
        <f t="array" ref="W2505">INDEX(Table6[#Data], MATCH(1, ISNUMBER(SEARCH(Transcripts[[#This Row],[RefSeq mRNA ID]], Table6['#name])), 0), 1)</f>
        <v>#N/A</v>
      </c>
      <c r="X2505" s="43"/>
      <c r="Y2505" s="43"/>
      <c r="Z2505" t="s">
        <v>1919</v>
      </c>
      <c r="AC2505" t="s">
        <v>134</v>
      </c>
      <c r="AD2505" t="s">
        <v>27</v>
      </c>
      <c r="AE2505" t="s">
        <v>1919</v>
      </c>
    </row>
    <row r="2506" spans="8:31" hidden="1" x14ac:dyDescent="0.3">
      <c r="H2506" t="s">
        <v>6702</v>
      </c>
      <c r="I2506" t="s">
        <v>6705</v>
      </c>
      <c r="L2506">
        <v>596</v>
      </c>
      <c r="M2506" t="s">
        <v>193</v>
      </c>
      <c r="N2506" t="s">
        <v>6706</v>
      </c>
      <c r="P2506" t="s">
        <v>98</v>
      </c>
      <c r="Q2506">
        <v>0</v>
      </c>
      <c r="R2506" t="s">
        <v>96</v>
      </c>
      <c r="S2506" t="s">
        <v>96</v>
      </c>
      <c r="T2506" t="str">
        <f>IF(Transcripts[[#This Row],[List?]]="Y", Transcripts[[#This Row],[RefSeq mRNA ID]]&amp;IF(Transcripts[[#This Row],[Preferred?]]="Y", " (Preferred)", ""), "")</f>
        <v/>
      </c>
      <c r="V2506" s="43" t="s">
        <v>18595</v>
      </c>
      <c r="W2506" s="43" t="e">
        <f t="array" ref="W2506">INDEX(Table6[#Data], MATCH(1, ISNUMBER(SEARCH(Transcripts[[#This Row],[RefSeq mRNA ID]], Table6['#name])), 0), 1)</f>
        <v>#N/A</v>
      </c>
      <c r="X2506" s="43"/>
      <c r="Y2506" s="43"/>
      <c r="Z2506" t="s">
        <v>1921</v>
      </c>
      <c r="AC2506" t="s">
        <v>134</v>
      </c>
      <c r="AD2506" t="s">
        <v>27</v>
      </c>
      <c r="AE2506" t="s">
        <v>1921</v>
      </c>
    </row>
    <row r="2507" spans="8:31" hidden="1" x14ac:dyDescent="0.3">
      <c r="H2507" t="s">
        <v>6702</v>
      </c>
      <c r="I2507" t="s">
        <v>6770</v>
      </c>
      <c r="L2507">
        <v>4620</v>
      </c>
      <c r="M2507" t="s">
        <v>210</v>
      </c>
      <c r="N2507" t="s">
        <v>6771</v>
      </c>
      <c r="P2507" t="s">
        <v>98</v>
      </c>
      <c r="Q2507">
        <v>0</v>
      </c>
      <c r="R2507" t="s">
        <v>96</v>
      </c>
      <c r="S2507" t="s">
        <v>96</v>
      </c>
      <c r="T2507" t="str">
        <f>IF(Transcripts[[#This Row],[List?]]="Y", Transcripts[[#This Row],[RefSeq mRNA ID]]&amp;IF(Transcripts[[#This Row],[Preferred?]]="Y", " (Preferred)", ""), "")</f>
        <v/>
      </c>
      <c r="V2507" s="43" t="s">
        <v>18595</v>
      </c>
      <c r="W2507" s="43" t="e">
        <f t="array" ref="W2507">INDEX(Table6[#Data], MATCH(1, ISNUMBER(SEARCH(Transcripts[[#This Row],[RefSeq mRNA ID]], Table6['#name])), 0), 1)</f>
        <v>#N/A</v>
      </c>
      <c r="X2507" s="43"/>
      <c r="Y2507" s="43"/>
      <c r="Z2507" t="s">
        <v>1926</v>
      </c>
      <c r="AC2507" t="s">
        <v>134</v>
      </c>
      <c r="AD2507" t="s">
        <v>27</v>
      </c>
      <c r="AE2507" t="s">
        <v>1926</v>
      </c>
    </row>
    <row r="2508" spans="8:31" hidden="1" x14ac:dyDescent="0.3">
      <c r="H2508" t="s">
        <v>6702</v>
      </c>
      <c r="I2508" t="s">
        <v>6772</v>
      </c>
      <c r="L2508">
        <v>371</v>
      </c>
      <c r="M2508" t="s">
        <v>210</v>
      </c>
      <c r="N2508" t="s">
        <v>6773</v>
      </c>
      <c r="P2508" t="s">
        <v>98</v>
      </c>
      <c r="Q2508">
        <v>0</v>
      </c>
      <c r="R2508" t="s">
        <v>96</v>
      </c>
      <c r="S2508" t="s">
        <v>96</v>
      </c>
      <c r="T2508" t="str">
        <f>IF(Transcripts[[#This Row],[List?]]="Y", Transcripts[[#This Row],[RefSeq mRNA ID]]&amp;IF(Transcripts[[#This Row],[Preferred?]]="Y", " (Preferred)", ""), "")</f>
        <v/>
      </c>
      <c r="V2508" s="43" t="s">
        <v>18595</v>
      </c>
      <c r="W2508" s="43" t="e">
        <f t="array" ref="W2508">INDEX(Table6[#Data], MATCH(1, ISNUMBER(SEARCH(Transcripts[[#This Row],[RefSeq mRNA ID]], Table6['#name])), 0), 1)</f>
        <v>#N/A</v>
      </c>
      <c r="X2508" s="43"/>
      <c r="Y2508" s="43"/>
      <c r="Z2508" t="s">
        <v>2003</v>
      </c>
      <c r="AC2508" t="s">
        <v>134</v>
      </c>
      <c r="AD2508" t="s">
        <v>27</v>
      </c>
      <c r="AE2508" t="s">
        <v>2003</v>
      </c>
    </row>
    <row r="2509" spans="8:31" hidden="1" x14ac:dyDescent="0.3">
      <c r="H2509" t="s">
        <v>6774</v>
      </c>
      <c r="I2509" t="s">
        <v>6790</v>
      </c>
      <c r="J2509" t="s">
        <v>6791</v>
      </c>
      <c r="K2509" t="s">
        <v>19790</v>
      </c>
      <c r="L2509">
        <v>3225</v>
      </c>
      <c r="M2509" t="s">
        <v>27</v>
      </c>
      <c r="N2509" t="s">
        <v>6792</v>
      </c>
      <c r="O2509" t="s">
        <v>6793</v>
      </c>
      <c r="P2509" t="s">
        <v>6794</v>
      </c>
      <c r="Q2509">
        <v>2799</v>
      </c>
      <c r="R2509" t="s">
        <v>95</v>
      </c>
      <c r="S2509" t="s">
        <v>95</v>
      </c>
      <c r="T2509" t="str">
        <f>IF(Transcripts[[#This Row],[List?]]="Y", Transcripts[[#This Row],[RefSeq mRNA ID]]&amp;IF(Transcripts[[#This Row],[Preferred?]]="Y", " (Preferred)", ""), "")</f>
        <v>NM_000534.4 (Preferred)</v>
      </c>
      <c r="V2509" s="43" t="s">
        <v>18596</v>
      </c>
      <c r="W2509" s="43" t="e">
        <f t="array" ref="W2509">INDEX(Table6[#Data], MATCH(1, ISNUMBER(SEARCH(Transcripts[[#This Row],[RefSeq mRNA ID]], Table6['#name])), 0), 1)</f>
        <v>#N/A</v>
      </c>
      <c r="X2509" s="43"/>
      <c r="Y2509" s="43"/>
      <c r="Z2509" t="s">
        <v>1995</v>
      </c>
      <c r="AA2509" t="s">
        <v>1996</v>
      </c>
      <c r="AB2509">
        <v>724</v>
      </c>
      <c r="AC2509" t="s">
        <v>134</v>
      </c>
      <c r="AD2509" t="s">
        <v>27</v>
      </c>
      <c r="AE2509" t="s">
        <v>11600</v>
      </c>
    </row>
    <row r="2510" spans="8:31" hidden="1" x14ac:dyDescent="0.3">
      <c r="H2510" t="s">
        <v>6774</v>
      </c>
      <c r="I2510" t="s">
        <v>6798</v>
      </c>
      <c r="J2510" t="s">
        <v>6799</v>
      </c>
      <c r="K2510" t="s">
        <v>19791</v>
      </c>
      <c r="L2510">
        <v>2795</v>
      </c>
      <c r="M2510" t="s">
        <v>27</v>
      </c>
      <c r="N2510" t="s">
        <v>6800</v>
      </c>
      <c r="O2510" t="s">
        <v>6793</v>
      </c>
      <c r="P2510" t="s">
        <v>6801</v>
      </c>
      <c r="Q2510">
        <v>2682</v>
      </c>
      <c r="R2510" t="s">
        <v>96</v>
      </c>
      <c r="S2510" t="s">
        <v>95</v>
      </c>
      <c r="T2510" t="str">
        <f>IF(Transcripts[[#This Row],[List?]]="Y", Transcripts[[#This Row],[RefSeq mRNA ID]]&amp;IF(Transcripts[[#This Row],[Preferred?]]="Y", " (Preferred)", ""), "")</f>
        <v>NM_001128143.1</v>
      </c>
      <c r="V2510" s="43" t="s">
        <v>18596</v>
      </c>
      <c r="W2510" s="43" t="e">
        <f t="array" ref="W2510">INDEX(Table6[#Data], MATCH(1, ISNUMBER(SEARCH(Transcripts[[#This Row],[RefSeq mRNA ID]], Table6['#name])), 0), 1)</f>
        <v>#N/A</v>
      </c>
      <c r="X2510" s="43"/>
      <c r="Y2510" s="43"/>
      <c r="Z2510" t="s">
        <v>8744</v>
      </c>
      <c r="AA2510" t="s">
        <v>8745</v>
      </c>
      <c r="AB2510">
        <v>156</v>
      </c>
      <c r="AC2510" t="s">
        <v>8743</v>
      </c>
      <c r="AD2510" t="s">
        <v>27</v>
      </c>
      <c r="AE2510" t="s">
        <v>11601</v>
      </c>
    </row>
    <row r="2511" spans="8:31" hidden="1" x14ac:dyDescent="0.3">
      <c r="H2511" t="s">
        <v>6774</v>
      </c>
      <c r="I2511" t="s">
        <v>6805</v>
      </c>
      <c r="J2511" t="s">
        <v>6806</v>
      </c>
      <c r="K2511" t="s">
        <v>19792</v>
      </c>
      <c r="L2511">
        <v>2576</v>
      </c>
      <c r="M2511" t="s">
        <v>27</v>
      </c>
      <c r="N2511" t="s">
        <v>6807</v>
      </c>
      <c r="O2511" t="s">
        <v>6793</v>
      </c>
      <c r="P2511" t="s">
        <v>6808</v>
      </c>
      <c r="Q2511">
        <v>2313</v>
      </c>
      <c r="R2511" t="s">
        <v>96</v>
      </c>
      <c r="S2511" t="s">
        <v>95</v>
      </c>
      <c r="T2511" t="str">
        <f>IF(Transcripts[[#This Row],[List?]]="Y", Transcripts[[#This Row],[RefSeq mRNA ID]]&amp;IF(Transcripts[[#This Row],[Preferred?]]="Y", " (Preferred)", ""), "")</f>
        <v>NM_001128144.1</v>
      </c>
      <c r="V2511" s="43" t="s">
        <v>18596</v>
      </c>
      <c r="W2511" s="43" t="e">
        <f t="array" ref="W2511">INDEX(Table6[#Data], MATCH(1, ISNUMBER(SEARCH(Transcripts[[#This Row],[RefSeq mRNA ID]], Table6['#name])), 0), 1)</f>
        <v>#N/A</v>
      </c>
      <c r="X2511" s="43"/>
      <c r="Y2511" s="43"/>
      <c r="Z2511" t="s">
        <v>8753</v>
      </c>
      <c r="AA2511" t="s">
        <v>8754</v>
      </c>
      <c r="AB2511">
        <v>1965</v>
      </c>
      <c r="AC2511" t="s">
        <v>8743</v>
      </c>
      <c r="AD2511" t="s">
        <v>27</v>
      </c>
      <c r="AE2511" t="s">
        <v>11602</v>
      </c>
    </row>
    <row r="2512" spans="8:31" hidden="1" x14ac:dyDescent="0.3">
      <c r="H2512" t="s">
        <v>6774</v>
      </c>
      <c r="I2512" t="s">
        <v>20502</v>
      </c>
      <c r="J2512" t="s">
        <v>20503</v>
      </c>
      <c r="K2512" t="s">
        <v>19793</v>
      </c>
      <c r="R2512" t="s">
        <v>96</v>
      </c>
      <c r="S2512" t="s">
        <v>95</v>
      </c>
      <c r="T2512" t="str">
        <f>IF(Transcripts[[#This Row],[List?]]="Y", Transcripts[[#This Row],[RefSeq mRNA ID]]&amp;IF(Transcripts[[#This Row],[Preferred?]]="Y", " (Preferred)", ""), "")</f>
        <v>NM_001289408.1</v>
      </c>
      <c r="V2512" s="43"/>
      <c r="W2512" s="43" t="e">
        <f t="array" ref="W2512">INDEX(Table6[#Data], MATCH(1, ISNUMBER(SEARCH(Transcripts[[#This Row],[RefSeq mRNA ID]], Table6['#name])), 0), 1)</f>
        <v>#N/A</v>
      </c>
      <c r="X2512" s="43"/>
      <c r="Y2512" s="43"/>
      <c r="Z2512" t="s">
        <v>8787</v>
      </c>
      <c r="AA2512" t="s">
        <v>8788</v>
      </c>
      <c r="AB2512">
        <v>492</v>
      </c>
      <c r="AC2512" t="s">
        <v>8743</v>
      </c>
      <c r="AD2512" t="s">
        <v>27</v>
      </c>
      <c r="AE2512" t="s">
        <v>11603</v>
      </c>
    </row>
    <row r="2513" spans="8:31" hidden="1" x14ac:dyDescent="0.3">
      <c r="H2513" t="s">
        <v>6774</v>
      </c>
      <c r="I2513" t="s">
        <v>6795</v>
      </c>
      <c r="J2513" t="s">
        <v>6796</v>
      </c>
      <c r="L2513">
        <v>3012</v>
      </c>
      <c r="M2513" t="s">
        <v>27</v>
      </c>
      <c r="N2513" t="s">
        <v>6797</v>
      </c>
      <c r="Q2513">
        <v>2271</v>
      </c>
      <c r="R2513" t="s">
        <v>96</v>
      </c>
      <c r="S2513" t="s">
        <v>96</v>
      </c>
      <c r="T2513" t="str">
        <f>IF(Transcripts[[#This Row],[List?]]="Y", Transcripts[[#This Row],[RefSeq mRNA ID]]&amp;IF(Transcripts[[#This Row],[Preferred?]]="Y", " (Preferred)", ""), "")</f>
        <v/>
      </c>
      <c r="V2513" s="43" t="s">
        <v>18596</v>
      </c>
      <c r="W2513" s="43" t="e">
        <f t="array" ref="W2513">INDEX(Table6[#Data], MATCH(1, ISNUMBER(SEARCH(Transcripts[[#This Row],[RefSeq mRNA ID]], Table6['#name])), 0), 1)</f>
        <v>#N/A</v>
      </c>
      <c r="X2513" s="43"/>
      <c r="Y2513" s="43"/>
      <c r="Z2513" t="s">
        <v>8760</v>
      </c>
      <c r="AA2513" t="s">
        <v>8761</v>
      </c>
      <c r="AB2513">
        <v>1701</v>
      </c>
      <c r="AC2513" t="s">
        <v>8743</v>
      </c>
      <c r="AD2513" t="s">
        <v>27</v>
      </c>
      <c r="AE2513" t="s">
        <v>11604</v>
      </c>
    </row>
    <row r="2514" spans="8:31" hidden="1" x14ac:dyDescent="0.3">
      <c r="H2514" t="s">
        <v>6774</v>
      </c>
      <c r="I2514" t="s">
        <v>6802</v>
      </c>
      <c r="J2514" t="s">
        <v>6803</v>
      </c>
      <c r="K2514" t="s">
        <v>19794</v>
      </c>
      <c r="L2514">
        <v>2659</v>
      </c>
      <c r="M2514" t="s">
        <v>27</v>
      </c>
      <c r="N2514" t="s">
        <v>6804</v>
      </c>
      <c r="Q2514">
        <v>2271</v>
      </c>
      <c r="R2514" t="s">
        <v>96</v>
      </c>
      <c r="S2514" t="s">
        <v>95</v>
      </c>
      <c r="T2514" t="str">
        <f>IF(Transcripts[[#This Row],[List?]]="Y", Transcripts[[#This Row],[RefSeq mRNA ID]]&amp;IF(Transcripts[[#This Row],[Preferred?]]="Y", " (Preferred)", ""), "")</f>
        <v>NM_001289409.1</v>
      </c>
      <c r="V2514" s="43" t="s">
        <v>18596</v>
      </c>
      <c r="W2514" s="43" t="e">
        <f t="array" ref="W2514">INDEX(Table6[#Data], MATCH(1, ISNUMBER(SEARCH(Transcripts[[#This Row],[RefSeq mRNA ID]], Table6['#name])), 0), 1)</f>
        <v>#N/A</v>
      </c>
      <c r="X2514" s="43"/>
      <c r="Y2514" s="43"/>
      <c r="Z2514" t="s">
        <v>8778</v>
      </c>
      <c r="AA2514" t="s">
        <v>8779</v>
      </c>
      <c r="AB2514">
        <v>540</v>
      </c>
      <c r="AC2514" t="s">
        <v>8743</v>
      </c>
      <c r="AD2514" t="s">
        <v>27</v>
      </c>
      <c r="AE2514" t="s">
        <v>11605</v>
      </c>
    </row>
    <row r="2515" spans="8:31" hidden="1" x14ac:dyDescent="0.3">
      <c r="H2515" t="s">
        <v>6774</v>
      </c>
      <c r="I2515" t="s">
        <v>6809</v>
      </c>
      <c r="J2515" t="s">
        <v>6810</v>
      </c>
      <c r="L2515">
        <v>2153</v>
      </c>
      <c r="M2515" t="s">
        <v>27</v>
      </c>
      <c r="N2515" t="s">
        <v>6811</v>
      </c>
      <c r="Q2515">
        <v>2133</v>
      </c>
      <c r="R2515" t="s">
        <v>96</v>
      </c>
      <c r="S2515" t="s">
        <v>96</v>
      </c>
      <c r="T2515" t="str">
        <f>IF(Transcripts[[#This Row],[List?]]="Y", Transcripts[[#This Row],[RefSeq mRNA ID]]&amp;IF(Transcripts[[#This Row],[Preferred?]]="Y", " (Preferred)", ""), "")</f>
        <v/>
      </c>
      <c r="V2515" s="43" t="s">
        <v>18596</v>
      </c>
      <c r="W2515" s="43" t="e">
        <f t="array" ref="W2515">INDEX(Table6[#Data], MATCH(1, ISNUMBER(SEARCH(Transcripts[[#This Row],[RefSeq mRNA ID]], Table6['#name])), 0), 1)</f>
        <v>#N/A</v>
      </c>
      <c r="X2515" s="43"/>
      <c r="Y2515" s="43"/>
      <c r="Z2515" t="s">
        <v>8772</v>
      </c>
      <c r="AA2515" t="s">
        <v>8773</v>
      </c>
      <c r="AB2515">
        <v>614</v>
      </c>
      <c r="AC2515" t="s">
        <v>8743</v>
      </c>
      <c r="AD2515" t="s">
        <v>27</v>
      </c>
      <c r="AE2515" t="s">
        <v>11606</v>
      </c>
    </row>
    <row r="2516" spans="8:31" hidden="1" x14ac:dyDescent="0.3">
      <c r="H2516" t="s">
        <v>6774</v>
      </c>
      <c r="I2516" t="s">
        <v>6778</v>
      </c>
      <c r="J2516" t="s">
        <v>6779</v>
      </c>
      <c r="L2516">
        <v>2817</v>
      </c>
      <c r="M2516" t="s">
        <v>187</v>
      </c>
      <c r="N2516" t="s">
        <v>6780</v>
      </c>
      <c r="Q2516">
        <v>1980</v>
      </c>
      <c r="R2516" t="s">
        <v>96</v>
      </c>
      <c r="S2516" t="s">
        <v>96</v>
      </c>
      <c r="T2516" t="str">
        <f>IF(Transcripts[[#This Row],[List?]]="Y", Transcripts[[#This Row],[RefSeq mRNA ID]]&amp;IF(Transcripts[[#This Row],[Preferred?]]="Y", " (Preferred)", ""), "")</f>
        <v/>
      </c>
      <c r="V2516" s="43" t="s">
        <v>18596</v>
      </c>
      <c r="W2516" s="43" t="e">
        <f t="array" ref="W2516">INDEX(Table6[#Data], MATCH(1, ISNUMBER(SEARCH(Transcripts[[#This Row],[RefSeq mRNA ID]], Table6['#name])), 0), 1)</f>
        <v>#N/A</v>
      </c>
      <c r="X2516" s="43"/>
      <c r="Y2516" s="43"/>
      <c r="Z2516" t="s">
        <v>8769</v>
      </c>
      <c r="AA2516" t="s">
        <v>8770</v>
      </c>
      <c r="AB2516">
        <v>426</v>
      </c>
      <c r="AC2516" t="s">
        <v>8743</v>
      </c>
      <c r="AD2516" t="s">
        <v>27</v>
      </c>
      <c r="AE2516" t="s">
        <v>11607</v>
      </c>
    </row>
    <row r="2517" spans="8:31" hidden="1" x14ac:dyDescent="0.3">
      <c r="H2517" t="s">
        <v>6774</v>
      </c>
      <c r="I2517" t="s">
        <v>6815</v>
      </c>
      <c r="J2517" t="s">
        <v>6816</v>
      </c>
      <c r="L2517">
        <v>1668</v>
      </c>
      <c r="M2517" t="s">
        <v>27</v>
      </c>
      <c r="N2517" t="s">
        <v>6817</v>
      </c>
      <c r="Q2517">
        <v>1668</v>
      </c>
      <c r="R2517" t="s">
        <v>96</v>
      </c>
      <c r="S2517" t="s">
        <v>96</v>
      </c>
      <c r="T2517" t="str">
        <f>IF(Transcripts[[#This Row],[List?]]="Y", Transcripts[[#This Row],[RefSeq mRNA ID]]&amp;IF(Transcripts[[#This Row],[Preferred?]]="Y", " (Preferred)", ""), "")</f>
        <v/>
      </c>
      <c r="V2517" s="43" t="s">
        <v>18596</v>
      </c>
      <c r="W2517" s="43" t="e">
        <f t="array" ref="W2517">INDEX(Table6[#Data], MATCH(1, ISNUMBER(SEARCH(Transcripts[[#This Row],[RefSeq mRNA ID]], Table6['#name])), 0), 1)</f>
        <v>#N/A</v>
      </c>
      <c r="X2517" s="43"/>
      <c r="Y2517" s="43"/>
      <c r="Z2517" t="s">
        <v>8766</v>
      </c>
      <c r="AA2517" t="s">
        <v>8767</v>
      </c>
      <c r="AB2517">
        <v>1977</v>
      </c>
      <c r="AC2517" t="s">
        <v>8743</v>
      </c>
      <c r="AD2517" t="s">
        <v>27</v>
      </c>
      <c r="AE2517" t="s">
        <v>11608</v>
      </c>
    </row>
    <row r="2518" spans="8:31" hidden="1" x14ac:dyDescent="0.3">
      <c r="H2518" t="s">
        <v>6774</v>
      </c>
      <c r="I2518" t="s">
        <v>6821</v>
      </c>
      <c r="J2518" t="s">
        <v>6822</v>
      </c>
      <c r="L2518">
        <v>881</v>
      </c>
      <c r="M2518" t="s">
        <v>27</v>
      </c>
      <c r="N2518" t="s">
        <v>6823</v>
      </c>
      <c r="Q2518">
        <v>798</v>
      </c>
      <c r="R2518" t="s">
        <v>96</v>
      </c>
      <c r="S2518" t="s">
        <v>96</v>
      </c>
      <c r="T2518" t="str">
        <f>IF(Transcripts[[#This Row],[List?]]="Y", Transcripts[[#This Row],[RefSeq mRNA ID]]&amp;IF(Transcripts[[#This Row],[Preferred?]]="Y", " (Preferred)", ""), "")</f>
        <v/>
      </c>
      <c r="V2518" s="43" t="s">
        <v>18596</v>
      </c>
      <c r="W2518" s="43" t="e">
        <f t="array" ref="W2518">INDEX(Table6[#Data], MATCH(1, ISNUMBER(SEARCH(Transcripts[[#This Row],[RefSeq mRNA ID]], Table6['#name])), 0), 1)</f>
        <v>#N/A</v>
      </c>
      <c r="X2518" s="43"/>
      <c r="Y2518" s="43"/>
      <c r="Z2518" t="s">
        <v>8763</v>
      </c>
      <c r="AA2518" t="s">
        <v>8764</v>
      </c>
      <c r="AB2518">
        <v>1956</v>
      </c>
      <c r="AC2518" t="s">
        <v>8743</v>
      </c>
      <c r="AD2518" t="s">
        <v>27</v>
      </c>
      <c r="AE2518" t="s">
        <v>11609</v>
      </c>
    </row>
    <row r="2519" spans="8:31" hidden="1" x14ac:dyDescent="0.3">
      <c r="H2519" t="s">
        <v>6774</v>
      </c>
      <c r="I2519" t="s">
        <v>6824</v>
      </c>
      <c r="J2519" t="s">
        <v>6825</v>
      </c>
      <c r="L2519">
        <v>831</v>
      </c>
      <c r="M2519" t="s">
        <v>27</v>
      </c>
      <c r="N2519" t="s">
        <v>6826</v>
      </c>
      <c r="Q2519">
        <v>583</v>
      </c>
      <c r="R2519" t="s">
        <v>96</v>
      </c>
      <c r="S2519" t="s">
        <v>96</v>
      </c>
      <c r="T2519" t="str">
        <f>IF(Transcripts[[#This Row],[List?]]="Y", Transcripts[[#This Row],[RefSeq mRNA ID]]&amp;IF(Transcripts[[#This Row],[Preferred?]]="Y", " (Preferred)", ""), "")</f>
        <v/>
      </c>
      <c r="V2519" s="43" t="s">
        <v>18596</v>
      </c>
      <c r="W2519" s="43" t="e">
        <f t="array" ref="W2519">INDEX(Table6[#Data], MATCH(1, ISNUMBER(SEARCH(Transcripts[[#This Row],[RefSeq mRNA ID]], Table6['#name])), 0), 1)</f>
        <v>#N/A</v>
      </c>
      <c r="X2519" s="43"/>
      <c r="Y2519" s="43"/>
      <c r="Z2519" t="s">
        <v>8781</v>
      </c>
      <c r="AA2519" t="s">
        <v>8782</v>
      </c>
      <c r="AB2519">
        <v>480</v>
      </c>
      <c r="AC2519" t="s">
        <v>8743</v>
      </c>
      <c r="AD2519" t="s">
        <v>27</v>
      </c>
      <c r="AE2519" t="s">
        <v>11610</v>
      </c>
    </row>
    <row r="2520" spans="8:31" hidden="1" x14ac:dyDescent="0.3">
      <c r="H2520" t="s">
        <v>6774</v>
      </c>
      <c r="I2520" t="s">
        <v>6812</v>
      </c>
      <c r="J2520" t="s">
        <v>6813</v>
      </c>
      <c r="K2520" t="s">
        <v>19800</v>
      </c>
      <c r="L2520">
        <v>1882</v>
      </c>
      <c r="M2520" t="s">
        <v>27</v>
      </c>
      <c r="N2520" t="s">
        <v>6814</v>
      </c>
      <c r="Q2520">
        <v>546</v>
      </c>
      <c r="R2520" t="s">
        <v>96</v>
      </c>
      <c r="S2520" t="s">
        <v>95</v>
      </c>
      <c r="T2520" t="str">
        <f>IF(Transcripts[[#This Row],[List?]]="Y", Transcripts[[#This Row],[RefSeq mRNA ID]]&amp;IF(Transcripts[[#This Row],[Preferred?]]="Y", " (Preferred)", ""), "")</f>
        <v>NM_001321049.1</v>
      </c>
      <c r="V2520" s="43" t="s">
        <v>18596</v>
      </c>
      <c r="W2520" s="43" t="e">
        <f t="array" ref="W2520">INDEX(Table6[#Data], MATCH(1, ISNUMBER(SEARCH(Transcripts[[#This Row],[RefSeq mRNA ID]], Table6['#name])), 0), 1)</f>
        <v>#N/A</v>
      </c>
      <c r="X2520" s="43"/>
      <c r="Y2520" s="43"/>
      <c r="Z2520" t="s">
        <v>8750</v>
      </c>
      <c r="AA2520" t="s">
        <v>8751</v>
      </c>
      <c r="AB2520">
        <v>156</v>
      </c>
      <c r="AC2520" t="s">
        <v>8743</v>
      </c>
      <c r="AD2520" t="s">
        <v>27</v>
      </c>
      <c r="AE2520" t="s">
        <v>11611</v>
      </c>
    </row>
    <row r="2521" spans="8:31" hidden="1" x14ac:dyDescent="0.3">
      <c r="H2521" t="s">
        <v>6774</v>
      </c>
      <c r="I2521" t="s">
        <v>6818</v>
      </c>
      <c r="J2521" t="s">
        <v>6819</v>
      </c>
      <c r="K2521" t="s">
        <v>19801</v>
      </c>
      <c r="L2521">
        <v>948</v>
      </c>
      <c r="M2521" t="s">
        <v>27</v>
      </c>
      <c r="N2521" t="s">
        <v>6820</v>
      </c>
      <c r="Q2521">
        <v>498</v>
      </c>
      <c r="R2521" t="s">
        <v>96</v>
      </c>
      <c r="S2521" t="s">
        <v>95</v>
      </c>
      <c r="T2521" t="str">
        <f>IF(Transcripts[[#This Row],[List?]]="Y", Transcripts[[#This Row],[RefSeq mRNA ID]]&amp;IF(Transcripts[[#This Row],[Preferred?]]="Y", " (Preferred)", ""), "")</f>
        <v>NM_001321051.1</v>
      </c>
      <c r="V2521" s="43" t="s">
        <v>18596</v>
      </c>
      <c r="W2521" s="43" t="e">
        <f t="array" ref="W2521">INDEX(Table6[#Data], MATCH(1, ISNUMBER(SEARCH(Transcripts[[#This Row],[RefSeq mRNA ID]], Table6['#name])), 0), 1)</f>
        <v>#N/A</v>
      </c>
      <c r="X2521" s="43"/>
      <c r="Y2521" s="43"/>
      <c r="Z2521" t="s">
        <v>8747</v>
      </c>
      <c r="AA2521" t="s">
        <v>8748</v>
      </c>
      <c r="AB2521">
        <v>249</v>
      </c>
      <c r="AC2521" t="s">
        <v>8743</v>
      </c>
      <c r="AD2521" t="s">
        <v>27</v>
      </c>
      <c r="AE2521" t="s">
        <v>11612</v>
      </c>
    </row>
    <row r="2522" spans="8:31" hidden="1" x14ac:dyDescent="0.3">
      <c r="H2522" t="s">
        <v>6774</v>
      </c>
      <c r="I2522" t="s">
        <v>6775</v>
      </c>
      <c r="J2522" t="s">
        <v>6776</v>
      </c>
      <c r="L2522">
        <v>3012</v>
      </c>
      <c r="M2522" t="s">
        <v>187</v>
      </c>
      <c r="N2522" t="s">
        <v>6777</v>
      </c>
      <c r="Q2522">
        <v>327</v>
      </c>
      <c r="R2522" t="s">
        <v>96</v>
      </c>
      <c r="S2522" t="s">
        <v>96</v>
      </c>
      <c r="T2522" t="str">
        <f>IF(Transcripts[[#This Row],[List?]]="Y", Transcripts[[#This Row],[RefSeq mRNA ID]]&amp;IF(Transcripts[[#This Row],[Preferred?]]="Y", " (Preferred)", ""), "")</f>
        <v/>
      </c>
      <c r="V2522" s="43" t="s">
        <v>18596</v>
      </c>
      <c r="W2522" s="43" t="e">
        <f t="array" ref="W2522">INDEX(Table6[#Data], MATCH(1, ISNUMBER(SEARCH(Transcripts[[#This Row],[RefSeq mRNA ID]], Table6['#name])), 0), 1)</f>
        <v>#N/A</v>
      </c>
      <c r="X2522" s="43"/>
      <c r="Y2522" s="43"/>
      <c r="Z2522" t="s">
        <v>8796</v>
      </c>
      <c r="AC2522" t="s">
        <v>8743</v>
      </c>
      <c r="AD2522" t="s">
        <v>27</v>
      </c>
      <c r="AE2522" t="s">
        <v>8796</v>
      </c>
    </row>
    <row r="2523" spans="8:31" hidden="1" x14ac:dyDescent="0.3">
      <c r="H2523" t="s">
        <v>6774</v>
      </c>
      <c r="I2523" t="s">
        <v>6830</v>
      </c>
      <c r="J2523" t="s">
        <v>6831</v>
      </c>
      <c r="L2523">
        <v>331</v>
      </c>
      <c r="M2523" t="s">
        <v>27</v>
      </c>
      <c r="N2523" t="s">
        <v>6832</v>
      </c>
      <c r="Q2523">
        <v>221</v>
      </c>
      <c r="R2523" t="s">
        <v>96</v>
      </c>
      <c r="S2523" t="s">
        <v>96</v>
      </c>
      <c r="T2523" t="str">
        <f>IF(Transcripts[[#This Row],[List?]]="Y", Transcripts[[#This Row],[RefSeq mRNA ID]]&amp;IF(Transcripts[[#This Row],[Preferred?]]="Y", " (Preferred)", ""), "")</f>
        <v/>
      </c>
      <c r="V2523" s="43" t="s">
        <v>18596</v>
      </c>
      <c r="W2523" s="43" t="e">
        <f t="array" ref="W2523">INDEX(Table6[#Data], MATCH(1, ISNUMBER(SEARCH(Transcripts[[#This Row],[RefSeq mRNA ID]], Table6['#name])), 0), 1)</f>
        <v>#N/A</v>
      </c>
      <c r="X2523" s="43"/>
      <c r="Y2523" s="43"/>
      <c r="Z2523" t="s">
        <v>8790</v>
      </c>
      <c r="AA2523" t="s">
        <v>8791</v>
      </c>
      <c r="AB2523">
        <v>338</v>
      </c>
      <c r="AC2523" t="s">
        <v>8743</v>
      </c>
      <c r="AD2523" t="s">
        <v>27</v>
      </c>
      <c r="AE2523" t="s">
        <v>11613</v>
      </c>
    </row>
    <row r="2524" spans="8:31" hidden="1" x14ac:dyDescent="0.3">
      <c r="H2524" t="s">
        <v>6774</v>
      </c>
      <c r="I2524" t="s">
        <v>6781</v>
      </c>
      <c r="J2524" t="s">
        <v>6782</v>
      </c>
      <c r="L2524">
        <v>570</v>
      </c>
      <c r="M2524" t="s">
        <v>187</v>
      </c>
      <c r="N2524" t="s">
        <v>6783</v>
      </c>
      <c r="Q2524">
        <v>144</v>
      </c>
      <c r="R2524" t="s">
        <v>96</v>
      </c>
      <c r="S2524" t="s">
        <v>96</v>
      </c>
      <c r="T2524" t="str">
        <f>IF(Transcripts[[#This Row],[List?]]="Y", Transcripts[[#This Row],[RefSeq mRNA ID]]&amp;IF(Transcripts[[#This Row],[Preferred?]]="Y", " (Preferred)", ""), "")</f>
        <v/>
      </c>
      <c r="V2524" s="43" t="s">
        <v>18596</v>
      </c>
      <c r="W2524" s="43" t="e">
        <f t="array" ref="W2524">INDEX(Table6[#Data], MATCH(1, ISNUMBER(SEARCH(Transcripts[[#This Row],[RefSeq mRNA ID]], Table6['#name])), 0), 1)</f>
        <v>#N/A</v>
      </c>
      <c r="X2524" s="43"/>
      <c r="Y2524" s="43"/>
      <c r="Z2524" t="s">
        <v>8793</v>
      </c>
      <c r="AA2524" t="s">
        <v>8794</v>
      </c>
      <c r="AB2524">
        <v>279</v>
      </c>
      <c r="AC2524" t="s">
        <v>8743</v>
      </c>
      <c r="AD2524" t="s">
        <v>27</v>
      </c>
      <c r="AE2524" t="s">
        <v>11614</v>
      </c>
    </row>
    <row r="2525" spans="8:31" hidden="1" x14ac:dyDescent="0.3">
      <c r="H2525" t="s">
        <v>6774</v>
      </c>
      <c r="I2525" t="s">
        <v>6827</v>
      </c>
      <c r="J2525" t="s">
        <v>6828</v>
      </c>
      <c r="L2525">
        <v>560</v>
      </c>
      <c r="M2525" t="s">
        <v>27</v>
      </c>
      <c r="N2525" t="s">
        <v>6829</v>
      </c>
      <c r="Q2525">
        <v>132</v>
      </c>
      <c r="R2525" t="s">
        <v>96</v>
      </c>
      <c r="S2525" t="s">
        <v>96</v>
      </c>
      <c r="T2525" t="str">
        <f>IF(Transcripts[[#This Row],[List?]]="Y", Transcripts[[#This Row],[RefSeq mRNA ID]]&amp;IF(Transcripts[[#This Row],[Preferred?]]="Y", " (Preferred)", ""), "")</f>
        <v/>
      </c>
      <c r="V2525" s="43" t="s">
        <v>18596</v>
      </c>
      <c r="W2525" s="43" t="e">
        <f t="array" ref="W2525">INDEX(Table6[#Data], MATCH(1, ISNUMBER(SEARCH(Transcripts[[#This Row],[RefSeq mRNA ID]], Table6['#name])), 0), 1)</f>
        <v>#N/A</v>
      </c>
      <c r="X2525" s="43"/>
      <c r="Y2525" s="43"/>
      <c r="Z2525" t="s">
        <v>8775</v>
      </c>
      <c r="AA2525" t="s">
        <v>8776</v>
      </c>
      <c r="AB2525">
        <v>639</v>
      </c>
      <c r="AC2525" t="s">
        <v>8743</v>
      </c>
      <c r="AD2525" t="s">
        <v>27</v>
      </c>
      <c r="AE2525" t="s">
        <v>11615</v>
      </c>
    </row>
    <row r="2526" spans="8:31" hidden="1" x14ac:dyDescent="0.3">
      <c r="H2526" t="s">
        <v>6774</v>
      </c>
      <c r="I2526" t="s">
        <v>6784</v>
      </c>
      <c r="L2526">
        <v>2285</v>
      </c>
      <c r="M2526" t="s">
        <v>193</v>
      </c>
      <c r="N2526" t="s">
        <v>6785</v>
      </c>
      <c r="Q2526">
        <v>0</v>
      </c>
      <c r="R2526" t="s">
        <v>96</v>
      </c>
      <c r="S2526" t="s">
        <v>96</v>
      </c>
      <c r="T2526" t="str">
        <f>IF(Transcripts[[#This Row],[List?]]="Y", Transcripts[[#This Row],[RefSeq mRNA ID]]&amp;IF(Transcripts[[#This Row],[Preferred?]]="Y", " (Preferred)", ""), "")</f>
        <v/>
      </c>
      <c r="V2526" s="43" t="s">
        <v>18596</v>
      </c>
      <c r="W2526" s="43" t="e">
        <f t="array" ref="W2526">INDEX(Table6[#Data], MATCH(1, ISNUMBER(SEARCH(Transcripts[[#This Row],[RefSeq mRNA ID]], Table6['#name])), 0), 1)</f>
        <v>#N/A</v>
      </c>
      <c r="X2526" s="43"/>
      <c r="Y2526" s="43"/>
      <c r="Z2526" t="s">
        <v>8784</v>
      </c>
      <c r="AA2526" t="s">
        <v>8785</v>
      </c>
      <c r="AB2526">
        <v>285</v>
      </c>
      <c r="AC2526" t="s">
        <v>8743</v>
      </c>
      <c r="AD2526" t="s">
        <v>27</v>
      </c>
      <c r="AE2526" t="s">
        <v>11616</v>
      </c>
    </row>
    <row r="2527" spans="8:31" hidden="1" x14ac:dyDescent="0.3">
      <c r="H2527" t="s">
        <v>6774</v>
      </c>
      <c r="I2527" t="s">
        <v>6786</v>
      </c>
      <c r="L2527">
        <v>2004</v>
      </c>
      <c r="M2527" t="s">
        <v>193</v>
      </c>
      <c r="N2527" t="s">
        <v>6787</v>
      </c>
      <c r="Q2527">
        <v>0</v>
      </c>
      <c r="R2527" t="s">
        <v>96</v>
      </c>
      <c r="S2527" t="s">
        <v>96</v>
      </c>
      <c r="T2527" t="str">
        <f>IF(Transcripts[[#This Row],[List?]]="Y", Transcripts[[#This Row],[RefSeq mRNA ID]]&amp;IF(Transcripts[[#This Row],[Preferred?]]="Y", " (Preferred)", ""), "")</f>
        <v/>
      </c>
      <c r="V2527" s="43" t="s">
        <v>18596</v>
      </c>
      <c r="W2527" s="43" t="e">
        <f t="array" ref="W2527">INDEX(Table6[#Data], MATCH(1, ISNUMBER(SEARCH(Transcripts[[#This Row],[RefSeq mRNA ID]], Table6['#name])), 0), 1)</f>
        <v>#N/A</v>
      </c>
      <c r="X2527" s="43"/>
      <c r="Y2527" s="43"/>
      <c r="Z2527" t="s">
        <v>8757</v>
      </c>
      <c r="AA2527" t="s">
        <v>8758</v>
      </c>
      <c r="AB2527">
        <v>1956</v>
      </c>
      <c r="AC2527" t="s">
        <v>8743</v>
      </c>
      <c r="AD2527" t="s">
        <v>27</v>
      </c>
      <c r="AE2527" t="s">
        <v>11617</v>
      </c>
    </row>
    <row r="2528" spans="8:31" hidden="1" x14ac:dyDescent="0.3">
      <c r="H2528" t="s">
        <v>6774</v>
      </c>
      <c r="I2528" t="s">
        <v>6788</v>
      </c>
      <c r="L2528">
        <v>663</v>
      </c>
      <c r="M2528" t="s">
        <v>193</v>
      </c>
      <c r="N2528" t="s">
        <v>6789</v>
      </c>
      <c r="Q2528">
        <v>0</v>
      </c>
      <c r="R2528" t="s">
        <v>96</v>
      </c>
      <c r="S2528" t="s">
        <v>96</v>
      </c>
      <c r="T2528" t="str">
        <f>IF(Transcripts[[#This Row],[List?]]="Y", Transcripts[[#This Row],[RefSeq mRNA ID]]&amp;IF(Transcripts[[#This Row],[Preferred?]]="Y", " (Preferred)", ""), "")</f>
        <v/>
      </c>
      <c r="V2528" s="43" t="s">
        <v>18596</v>
      </c>
      <c r="W2528" s="43" t="e">
        <f t="array" ref="W2528">INDEX(Table6[#Data], MATCH(1, ISNUMBER(SEARCH(Transcripts[[#This Row],[RefSeq mRNA ID]], Table6['#name])), 0), 1)</f>
        <v>#N/A</v>
      </c>
      <c r="X2528" s="43"/>
      <c r="Y2528" s="43"/>
      <c r="Z2528" t="s">
        <v>5700</v>
      </c>
      <c r="AA2528" t="s">
        <v>5701</v>
      </c>
      <c r="AB2528">
        <v>1395</v>
      </c>
      <c r="AC2528" t="s">
        <v>5699</v>
      </c>
      <c r="AD2528" t="s">
        <v>27</v>
      </c>
      <c r="AE2528" t="s">
        <v>11618</v>
      </c>
    </row>
    <row r="2529" spans="8:31" hidden="1" x14ac:dyDescent="0.3">
      <c r="H2529" t="s">
        <v>133</v>
      </c>
      <c r="I2529" t="s">
        <v>6835</v>
      </c>
      <c r="J2529" t="s">
        <v>6836</v>
      </c>
      <c r="K2529" t="s">
        <v>18925</v>
      </c>
      <c r="L2529">
        <v>2855</v>
      </c>
      <c r="M2529" t="s">
        <v>27</v>
      </c>
      <c r="N2529" t="s">
        <v>6837</v>
      </c>
      <c r="O2529" t="s">
        <v>6838</v>
      </c>
      <c r="P2529" t="s">
        <v>6839</v>
      </c>
      <c r="Q2529">
        <v>2589</v>
      </c>
      <c r="R2529" t="s">
        <v>95</v>
      </c>
      <c r="S2529" t="s">
        <v>95</v>
      </c>
      <c r="T2529" t="str">
        <f>IF(Transcripts[[#This Row],[List?]]="Y", Transcripts[[#This Row],[RefSeq mRNA ID]]&amp;IF(Transcripts[[#This Row],[Preferred?]]="Y", " (Preferred)", ""), "")</f>
        <v>NM_000535.6 (Preferred)</v>
      </c>
      <c r="V2529" s="43" t="s">
        <v>18597</v>
      </c>
      <c r="W2529" s="43" t="e">
        <f t="array" ref="W2529">INDEX(Table6[#Data], MATCH(1, ISNUMBER(SEARCH(Transcripts[[#This Row],[RefSeq mRNA ID]], Table6['#name])), 0), 1)</f>
        <v>#N/A</v>
      </c>
      <c r="X2529" s="43"/>
      <c r="Y2529" s="43"/>
      <c r="Z2529" t="s">
        <v>9468</v>
      </c>
      <c r="AA2529" t="s">
        <v>9469</v>
      </c>
      <c r="AB2529">
        <v>1041</v>
      </c>
      <c r="AC2529" t="s">
        <v>9447</v>
      </c>
      <c r="AD2529" t="s">
        <v>27</v>
      </c>
      <c r="AE2529" t="s">
        <v>11619</v>
      </c>
    </row>
    <row r="2530" spans="8:31" hidden="1" x14ac:dyDescent="0.3">
      <c r="H2530" t="s">
        <v>133</v>
      </c>
      <c r="I2530" t="s">
        <v>6840</v>
      </c>
      <c r="J2530" t="s">
        <v>6841</v>
      </c>
      <c r="K2530" t="s">
        <v>19807</v>
      </c>
      <c r="L2530">
        <v>2271</v>
      </c>
      <c r="M2530" t="s">
        <v>27</v>
      </c>
      <c r="N2530" t="s">
        <v>6842</v>
      </c>
      <c r="Q2530">
        <v>2271</v>
      </c>
      <c r="R2530" t="s">
        <v>96</v>
      </c>
      <c r="S2530" t="s">
        <v>95</v>
      </c>
      <c r="T2530" t="str">
        <f>IF(Transcripts[[#This Row],[List?]]="Y", Transcripts[[#This Row],[RefSeq mRNA ID]]&amp;IF(Transcripts[[#This Row],[Preferred?]]="Y", " (Preferred)", ""), "")</f>
        <v>NM_001322007.1</v>
      </c>
      <c r="V2530" s="43" t="s">
        <v>18597</v>
      </c>
      <c r="W2530" s="43" t="e">
        <f t="array" ref="W2530">INDEX(Table6[#Data], MATCH(1, ISNUMBER(SEARCH(Transcripts[[#This Row],[RefSeq mRNA ID]], Table6['#name])), 0), 1)</f>
        <v>#N/A</v>
      </c>
      <c r="X2530" s="43"/>
      <c r="Y2530" s="43"/>
      <c r="Z2530" t="s">
        <v>9465</v>
      </c>
      <c r="AA2530" t="s">
        <v>9466</v>
      </c>
      <c r="AB2530">
        <v>1041</v>
      </c>
      <c r="AC2530" t="s">
        <v>9447</v>
      </c>
      <c r="AD2530" t="s">
        <v>27</v>
      </c>
      <c r="AE2530" t="s">
        <v>11620</v>
      </c>
    </row>
    <row r="2531" spans="8:31" hidden="1" x14ac:dyDescent="0.3">
      <c r="H2531" t="s">
        <v>133</v>
      </c>
      <c r="I2531" t="s">
        <v>6843</v>
      </c>
      <c r="J2531" t="s">
        <v>6844</v>
      </c>
      <c r="L2531">
        <v>1719</v>
      </c>
      <c r="M2531" t="s">
        <v>27</v>
      </c>
      <c r="N2531" t="s">
        <v>6845</v>
      </c>
      <c r="Q2531">
        <v>1719</v>
      </c>
      <c r="R2531" t="s">
        <v>96</v>
      </c>
      <c r="S2531" t="s">
        <v>96</v>
      </c>
      <c r="T2531" t="str">
        <f>IF(Transcripts[[#This Row],[List?]]="Y", Transcripts[[#This Row],[RefSeq mRNA ID]]&amp;IF(Transcripts[[#This Row],[Preferred?]]="Y", " (Preferred)", ""), "")</f>
        <v/>
      </c>
      <c r="V2531" s="43" t="s">
        <v>18597</v>
      </c>
      <c r="W2531" s="43" t="e">
        <f t="array" ref="W2531">INDEX(Table6[#Data], MATCH(1, ISNUMBER(SEARCH(Transcripts[[#This Row],[RefSeq mRNA ID]], Table6['#name])), 0), 1)</f>
        <v>#N/A</v>
      </c>
      <c r="X2531" s="43"/>
      <c r="Y2531" s="43"/>
      <c r="Z2531" t="s">
        <v>9492</v>
      </c>
      <c r="AC2531" t="s">
        <v>9447</v>
      </c>
      <c r="AD2531" t="s">
        <v>27</v>
      </c>
      <c r="AE2531" t="s">
        <v>9492</v>
      </c>
    </row>
    <row r="2532" spans="8:31" hidden="1" x14ac:dyDescent="0.3">
      <c r="H2532" t="s">
        <v>133</v>
      </c>
      <c r="I2532" t="s">
        <v>6846</v>
      </c>
      <c r="J2532" t="s">
        <v>6847</v>
      </c>
      <c r="L2532">
        <v>1386</v>
      </c>
      <c r="M2532" t="s">
        <v>27</v>
      </c>
      <c r="N2532" t="s">
        <v>6848</v>
      </c>
      <c r="Q2532">
        <v>1386</v>
      </c>
      <c r="R2532" t="s">
        <v>96</v>
      </c>
      <c r="S2532" t="s">
        <v>96</v>
      </c>
      <c r="T2532" t="str">
        <f>IF(Transcripts[[#This Row],[List?]]="Y", Transcripts[[#This Row],[RefSeq mRNA ID]]&amp;IF(Transcripts[[#This Row],[Preferred?]]="Y", " (Preferred)", ""), "")</f>
        <v/>
      </c>
      <c r="V2532" s="43" t="s">
        <v>18597</v>
      </c>
      <c r="W2532" s="43" t="e">
        <f t="array" ref="W2532">INDEX(Table6[#Data], MATCH(1, ISNUMBER(SEARCH(Transcripts[[#This Row],[RefSeq mRNA ID]], Table6['#name])), 0), 1)</f>
        <v>#N/A</v>
      </c>
      <c r="X2532" s="43"/>
      <c r="Y2532" s="43"/>
      <c r="Z2532" t="s">
        <v>9455</v>
      </c>
      <c r="AA2532" t="s">
        <v>9456</v>
      </c>
      <c r="AB2532">
        <v>1041</v>
      </c>
      <c r="AC2532" t="s">
        <v>9447</v>
      </c>
      <c r="AD2532" t="s">
        <v>27</v>
      </c>
      <c r="AE2532" t="s">
        <v>11621</v>
      </c>
    </row>
    <row r="2533" spans="8:31" hidden="1" x14ac:dyDescent="0.3">
      <c r="H2533" t="s">
        <v>133</v>
      </c>
      <c r="I2533" t="s">
        <v>20504</v>
      </c>
      <c r="J2533" t="s">
        <v>20505</v>
      </c>
      <c r="K2533" t="s">
        <v>19803</v>
      </c>
      <c r="R2533" t="s">
        <v>96</v>
      </c>
      <c r="S2533" t="s">
        <v>95</v>
      </c>
      <c r="T2533" t="str">
        <f>IF(Transcripts[[#This Row],[List?]]="Y", Transcripts[[#This Row],[RefSeq mRNA ID]]&amp;IF(Transcripts[[#This Row],[Preferred?]]="Y", " (Preferred)", ""), "")</f>
        <v>NM_001322003.1</v>
      </c>
      <c r="V2533" s="43"/>
      <c r="W2533" s="43" t="e">
        <f t="array" ref="W2533">INDEX(Table6[#Data], MATCH(1, ISNUMBER(SEARCH(Transcripts[[#This Row],[RefSeq mRNA ID]], Table6['#name])), 0), 1)</f>
        <v>#N/A</v>
      </c>
      <c r="X2533" s="43"/>
      <c r="Y2533" s="43"/>
      <c r="Z2533" t="s">
        <v>9462</v>
      </c>
      <c r="AA2533" t="s">
        <v>9463</v>
      </c>
      <c r="AB2533">
        <v>1041</v>
      </c>
      <c r="AC2533" t="s">
        <v>9447</v>
      </c>
      <c r="AD2533" t="s">
        <v>27</v>
      </c>
      <c r="AE2533" t="s">
        <v>11622</v>
      </c>
    </row>
    <row r="2534" spans="8:31" hidden="1" x14ac:dyDescent="0.3">
      <c r="H2534" t="s">
        <v>133</v>
      </c>
      <c r="I2534" t="s">
        <v>20506</v>
      </c>
      <c r="J2534" t="s">
        <v>20507</v>
      </c>
      <c r="K2534" t="s">
        <v>19804</v>
      </c>
      <c r="R2534" t="s">
        <v>96</v>
      </c>
      <c r="S2534" t="s">
        <v>95</v>
      </c>
      <c r="T2534" t="str">
        <f>IF(Transcripts[[#This Row],[List?]]="Y", Transcripts[[#This Row],[RefSeq mRNA ID]]&amp;IF(Transcripts[[#This Row],[Preferred?]]="Y", " (Preferred)", ""), "")</f>
        <v>NM_001322004.1</v>
      </c>
      <c r="V2534" s="43"/>
      <c r="W2534" s="43" t="e">
        <f t="array" ref="W2534">INDEX(Table6[#Data], MATCH(1, ISNUMBER(SEARCH(Transcripts[[#This Row],[RefSeq mRNA ID]], Table6['#name])), 0), 1)</f>
        <v>#N/A</v>
      </c>
      <c r="X2534" s="43"/>
      <c r="Y2534" s="43"/>
      <c r="Z2534" t="s">
        <v>9477</v>
      </c>
      <c r="AA2534" t="s">
        <v>9478</v>
      </c>
      <c r="AB2534">
        <v>426</v>
      </c>
      <c r="AC2534" t="s">
        <v>9447</v>
      </c>
      <c r="AD2534" t="s">
        <v>27</v>
      </c>
      <c r="AE2534" t="s">
        <v>11623</v>
      </c>
    </row>
    <row r="2535" spans="8:31" hidden="1" x14ac:dyDescent="0.3">
      <c r="H2535" t="s">
        <v>133</v>
      </c>
      <c r="I2535" t="s">
        <v>20508</v>
      </c>
      <c r="J2535" t="s">
        <v>20509</v>
      </c>
      <c r="K2535" t="s">
        <v>19808</v>
      </c>
      <c r="R2535" t="s">
        <v>96</v>
      </c>
      <c r="S2535" t="s">
        <v>95</v>
      </c>
      <c r="T2535" t="str">
        <f>IF(Transcripts[[#This Row],[List?]]="Y", Transcripts[[#This Row],[RefSeq mRNA ID]]&amp;IF(Transcripts[[#This Row],[Preferred?]]="Y", " (Preferred)", ""), "")</f>
        <v>NM_001322008.1</v>
      </c>
      <c r="V2535" s="43"/>
      <c r="W2535" s="43" t="e">
        <f t="array" ref="W2535">INDEX(Table6[#Data], MATCH(1, ISNUMBER(SEARCH(Transcripts[[#This Row],[RefSeq mRNA ID]], Table6['#name])), 0), 1)</f>
        <v>#N/A</v>
      </c>
      <c r="X2535" s="43"/>
      <c r="Y2535" s="43"/>
      <c r="Z2535" t="s">
        <v>9498</v>
      </c>
      <c r="AC2535" t="s">
        <v>9447</v>
      </c>
      <c r="AD2535" t="s">
        <v>27</v>
      </c>
      <c r="AE2535" t="s">
        <v>9498</v>
      </c>
    </row>
    <row r="2536" spans="8:31" hidden="1" x14ac:dyDescent="0.3">
      <c r="H2536" t="s">
        <v>133</v>
      </c>
      <c r="I2536" t="s">
        <v>6833</v>
      </c>
      <c r="L2536">
        <v>93</v>
      </c>
      <c r="M2536" t="s">
        <v>193</v>
      </c>
      <c r="N2536" t="s">
        <v>6834</v>
      </c>
      <c r="P2536" t="s">
        <v>98</v>
      </c>
      <c r="Q2536">
        <v>0</v>
      </c>
      <c r="R2536" t="s">
        <v>96</v>
      </c>
      <c r="S2536" t="s">
        <v>96</v>
      </c>
      <c r="T2536" t="str">
        <f>IF(Transcripts[[#This Row],[List?]]="Y", Transcripts[[#This Row],[RefSeq mRNA ID]]&amp;IF(Transcripts[[#This Row],[Preferred?]]="Y", " (Preferred)", ""), "")</f>
        <v/>
      </c>
      <c r="V2536" s="43" t="s">
        <v>18597</v>
      </c>
      <c r="W2536" s="43" t="e">
        <f t="array" ref="W2536">INDEX(Table6[#Data], MATCH(1, ISNUMBER(SEARCH(Transcripts[[#This Row],[RefSeq mRNA ID]], Table6['#name])), 0), 1)</f>
        <v>#N/A</v>
      </c>
      <c r="X2536" s="43"/>
      <c r="Y2536" s="43"/>
      <c r="Z2536" t="s">
        <v>9453</v>
      </c>
      <c r="AC2536" t="s">
        <v>9447</v>
      </c>
      <c r="AD2536" t="s">
        <v>27</v>
      </c>
      <c r="AE2536" t="s">
        <v>9453</v>
      </c>
    </row>
    <row r="2537" spans="8:31" hidden="1" x14ac:dyDescent="0.3">
      <c r="H2537" t="s">
        <v>133</v>
      </c>
      <c r="I2537" t="s">
        <v>6849</v>
      </c>
      <c r="L2537">
        <v>1103</v>
      </c>
      <c r="M2537" t="s">
        <v>210</v>
      </c>
      <c r="N2537" t="s">
        <v>6850</v>
      </c>
      <c r="P2537" t="s">
        <v>98</v>
      </c>
      <c r="Q2537">
        <v>0</v>
      </c>
      <c r="R2537" t="s">
        <v>96</v>
      </c>
      <c r="S2537" t="s">
        <v>96</v>
      </c>
      <c r="T2537" t="str">
        <f>IF(Transcripts[[#This Row],[List?]]="Y", Transcripts[[#This Row],[RefSeq mRNA ID]]&amp;IF(Transcripts[[#This Row],[Preferred?]]="Y", " (Preferred)", ""), "")</f>
        <v/>
      </c>
      <c r="V2537" s="43" t="s">
        <v>18597</v>
      </c>
      <c r="W2537" s="43" t="e">
        <f t="array" ref="W2537">INDEX(Table6[#Data], MATCH(1, ISNUMBER(SEARCH(Transcripts[[#This Row],[RefSeq mRNA ID]], Table6['#name])), 0), 1)</f>
        <v>#N/A</v>
      </c>
      <c r="X2537" s="43"/>
      <c r="Y2537" s="43"/>
      <c r="Z2537" t="s">
        <v>9451</v>
      </c>
      <c r="AC2537" t="s">
        <v>9447</v>
      </c>
      <c r="AD2537" t="s">
        <v>27</v>
      </c>
      <c r="AE2537" t="s">
        <v>9451</v>
      </c>
    </row>
    <row r="2538" spans="8:31" hidden="1" x14ac:dyDescent="0.3">
      <c r="H2538" t="s">
        <v>133</v>
      </c>
      <c r="I2538" t="s">
        <v>6851</v>
      </c>
      <c r="L2538">
        <v>924</v>
      </c>
      <c r="M2538" t="s">
        <v>210</v>
      </c>
      <c r="N2538" t="s">
        <v>6852</v>
      </c>
      <c r="P2538" t="s">
        <v>98</v>
      </c>
      <c r="Q2538">
        <v>0</v>
      </c>
      <c r="R2538" t="s">
        <v>96</v>
      </c>
      <c r="S2538" t="s">
        <v>96</v>
      </c>
      <c r="T2538" t="str">
        <f>IF(Transcripts[[#This Row],[List?]]="Y", Transcripts[[#This Row],[RefSeq mRNA ID]]&amp;IF(Transcripts[[#This Row],[Preferred?]]="Y", " (Preferred)", ""), "")</f>
        <v/>
      </c>
      <c r="V2538" s="43" t="s">
        <v>18597</v>
      </c>
      <c r="W2538" s="43" t="e">
        <f t="array" ref="W2538">INDEX(Table6[#Data], MATCH(1, ISNUMBER(SEARCH(Transcripts[[#This Row],[RefSeq mRNA ID]], Table6['#name])), 0), 1)</f>
        <v>#N/A</v>
      </c>
      <c r="X2538" s="43"/>
      <c r="Y2538" s="43"/>
      <c r="Z2538" t="s">
        <v>9496</v>
      </c>
      <c r="AC2538" t="s">
        <v>9447</v>
      </c>
      <c r="AD2538" t="s">
        <v>27</v>
      </c>
      <c r="AE2538" t="s">
        <v>9496</v>
      </c>
    </row>
    <row r="2539" spans="8:31" hidden="1" x14ac:dyDescent="0.3">
      <c r="H2539" t="s">
        <v>6853</v>
      </c>
      <c r="I2539" t="s">
        <v>6864</v>
      </c>
      <c r="J2539" t="s">
        <v>6865</v>
      </c>
      <c r="K2539" t="s">
        <v>19818</v>
      </c>
      <c r="L2539">
        <v>3402</v>
      </c>
      <c r="M2539" t="s">
        <v>27</v>
      </c>
      <c r="N2539" t="s">
        <v>6866</v>
      </c>
      <c r="Q2539">
        <v>3402</v>
      </c>
      <c r="R2539" t="s">
        <v>95</v>
      </c>
      <c r="S2539" t="s">
        <v>95</v>
      </c>
      <c r="T2539" t="str">
        <f>IF(Transcripts[[#This Row],[List?]]="Y", Transcripts[[#This Row],[RefSeq mRNA ID]]&amp;IF(Transcripts[[#This Row],[Preferred?]]="Y", " (Preferred)", ""), "")</f>
        <v>NM_001308632.1 (Preferred)</v>
      </c>
      <c r="V2539" s="43" t="s">
        <v>18598</v>
      </c>
      <c r="W2539" s="43" t="e">
        <f t="array" ref="W2539">INDEX(Table6[#Data], MATCH(1, ISNUMBER(SEARCH(Transcripts[[#This Row],[RefSeq mRNA ID]], Table6['#name])), 0), 1)</f>
        <v>#N/A</v>
      </c>
      <c r="X2539" s="43"/>
      <c r="Y2539" s="43"/>
      <c r="Z2539" t="s">
        <v>9448</v>
      </c>
      <c r="AA2539" t="s">
        <v>9449</v>
      </c>
      <c r="AB2539">
        <v>453</v>
      </c>
      <c r="AC2539" t="s">
        <v>9447</v>
      </c>
      <c r="AD2539" t="s">
        <v>27</v>
      </c>
      <c r="AE2539" t="s">
        <v>11624</v>
      </c>
    </row>
    <row r="2540" spans="8:31" hidden="1" x14ac:dyDescent="0.3">
      <c r="H2540" t="s">
        <v>6853</v>
      </c>
      <c r="I2540" t="s">
        <v>6857</v>
      </c>
      <c r="J2540" t="s">
        <v>6858</v>
      </c>
      <c r="K2540" t="s">
        <v>19819</v>
      </c>
      <c r="L2540">
        <v>3444</v>
      </c>
      <c r="M2540" t="s">
        <v>27</v>
      </c>
      <c r="N2540" t="s">
        <v>6859</v>
      </c>
      <c r="P2540" t="s">
        <v>6860</v>
      </c>
      <c r="Q2540">
        <v>3324</v>
      </c>
      <c r="R2540" t="s">
        <v>96</v>
      </c>
      <c r="S2540" t="s">
        <v>95</v>
      </c>
      <c r="T2540" t="str">
        <f>IF(Transcripts[[#This Row],[List?]]="Y", Transcripts[[#This Row],[RefSeq mRNA ID]]&amp;IF(Transcripts[[#This Row],[Preferred?]]="Y", " (Preferred)", ""), "")</f>
        <v>NM_002691.3</v>
      </c>
      <c r="V2540" s="43" t="s">
        <v>18598</v>
      </c>
      <c r="W2540" s="43" t="e">
        <f t="array" ref="W2540">INDEX(Table6[#Data], MATCH(1, ISNUMBER(SEARCH(Transcripts[[#This Row],[RefSeq mRNA ID]], Table6['#name])), 0), 1)</f>
        <v>#N/A</v>
      </c>
      <c r="X2540" s="43"/>
      <c r="Y2540" s="43"/>
      <c r="Z2540" t="s">
        <v>9474</v>
      </c>
      <c r="AA2540" t="s">
        <v>9475</v>
      </c>
      <c r="AB2540">
        <v>450</v>
      </c>
      <c r="AC2540" t="s">
        <v>9447</v>
      </c>
      <c r="AD2540" t="s">
        <v>27</v>
      </c>
      <c r="AE2540" t="s">
        <v>11625</v>
      </c>
    </row>
    <row r="2541" spans="8:31" hidden="1" x14ac:dyDescent="0.3">
      <c r="H2541" t="s">
        <v>6853</v>
      </c>
      <c r="I2541" t="s">
        <v>6861</v>
      </c>
      <c r="J2541" t="s">
        <v>6862</v>
      </c>
      <c r="K2541" t="s">
        <v>19817</v>
      </c>
      <c r="L2541">
        <v>3435</v>
      </c>
      <c r="M2541" t="s">
        <v>27</v>
      </c>
      <c r="N2541" t="s">
        <v>6863</v>
      </c>
      <c r="P2541" t="s">
        <v>6860</v>
      </c>
      <c r="Q2541">
        <v>3324</v>
      </c>
      <c r="R2541" t="s">
        <v>96</v>
      </c>
      <c r="S2541" t="s">
        <v>95</v>
      </c>
      <c r="T2541" t="str">
        <f>IF(Transcripts[[#This Row],[List?]]="Y", Transcripts[[#This Row],[RefSeq mRNA ID]]&amp;IF(Transcripts[[#This Row],[Preferred?]]="Y", " (Preferred)", ""), "")</f>
        <v>NM_001256849.1</v>
      </c>
      <c r="V2541" s="43" t="s">
        <v>18598</v>
      </c>
      <c r="W2541" s="43" t="e">
        <f t="array" ref="W2541">INDEX(Table6[#Data], MATCH(1, ISNUMBER(SEARCH(Transcripts[[#This Row],[RefSeq mRNA ID]], Table6['#name])), 0), 1)</f>
        <v>#N/A</v>
      </c>
      <c r="X2541" s="43"/>
      <c r="Y2541" s="43"/>
      <c r="Z2541" t="s">
        <v>9471</v>
      </c>
      <c r="AA2541" t="s">
        <v>9472</v>
      </c>
      <c r="AB2541">
        <v>338</v>
      </c>
      <c r="AC2541" t="s">
        <v>9447</v>
      </c>
      <c r="AD2541" t="s">
        <v>27</v>
      </c>
      <c r="AE2541" t="s">
        <v>11626</v>
      </c>
    </row>
    <row r="2542" spans="8:31" hidden="1" x14ac:dyDescent="0.3">
      <c r="H2542" t="s">
        <v>6853</v>
      </c>
      <c r="I2542" t="s">
        <v>6854</v>
      </c>
      <c r="J2542" t="s">
        <v>6855</v>
      </c>
      <c r="L2542">
        <v>3474</v>
      </c>
      <c r="M2542" t="s">
        <v>187</v>
      </c>
      <c r="N2542" t="s">
        <v>6856</v>
      </c>
      <c r="Q2542">
        <v>3030</v>
      </c>
      <c r="R2542" t="s">
        <v>96</v>
      </c>
      <c r="S2542" t="s">
        <v>96</v>
      </c>
      <c r="T2542" t="str">
        <f>IF(Transcripts[[#This Row],[List?]]="Y", Transcripts[[#This Row],[RefSeq mRNA ID]]&amp;IF(Transcripts[[#This Row],[Preferred?]]="Y", " (Preferred)", ""), "")</f>
        <v/>
      </c>
      <c r="V2542" s="43" t="s">
        <v>18598</v>
      </c>
      <c r="W2542" s="43" t="e">
        <f t="array" ref="W2542">INDEX(Table6[#Data], MATCH(1, ISNUMBER(SEARCH(Transcripts[[#This Row],[RefSeq mRNA ID]], Table6['#name])), 0), 1)</f>
        <v>#N/A</v>
      </c>
      <c r="X2542" s="43"/>
      <c r="Y2542" s="43"/>
      <c r="Z2542" t="s">
        <v>9483</v>
      </c>
      <c r="AA2542" t="s">
        <v>9484</v>
      </c>
      <c r="AB2542">
        <v>306</v>
      </c>
      <c r="AC2542" t="s">
        <v>9447</v>
      </c>
      <c r="AD2542" t="s">
        <v>27</v>
      </c>
      <c r="AE2542" t="s">
        <v>11627</v>
      </c>
    </row>
    <row r="2543" spans="8:31" hidden="1" x14ac:dyDescent="0.3">
      <c r="H2543" t="s">
        <v>6853</v>
      </c>
      <c r="I2543" t="s">
        <v>6867</v>
      </c>
      <c r="J2543" t="s">
        <v>6868</v>
      </c>
      <c r="L2543">
        <v>873</v>
      </c>
      <c r="M2543" t="s">
        <v>27</v>
      </c>
      <c r="N2543" t="s">
        <v>6869</v>
      </c>
      <c r="Q2543">
        <v>873</v>
      </c>
      <c r="R2543" t="s">
        <v>96</v>
      </c>
      <c r="S2543" t="s">
        <v>96</v>
      </c>
      <c r="T2543" t="str">
        <f>IF(Transcripts[[#This Row],[List?]]="Y", Transcripts[[#This Row],[RefSeq mRNA ID]]&amp;IF(Transcripts[[#This Row],[Preferred?]]="Y", " (Preferred)", ""), "")</f>
        <v/>
      </c>
      <c r="V2543" s="43" t="s">
        <v>18598</v>
      </c>
      <c r="W2543" s="43" t="e">
        <f t="array" ref="W2543">INDEX(Table6[#Data], MATCH(1, ISNUMBER(SEARCH(Transcripts[[#This Row],[RefSeq mRNA ID]], Table6['#name])), 0), 1)</f>
        <v>#N/A</v>
      </c>
      <c r="X2543" s="43"/>
      <c r="Y2543" s="43"/>
      <c r="Z2543" t="s">
        <v>9494</v>
      </c>
      <c r="AC2543" t="s">
        <v>9447</v>
      </c>
      <c r="AD2543" t="s">
        <v>27</v>
      </c>
      <c r="AE2543" t="s">
        <v>9494</v>
      </c>
    </row>
    <row r="2544" spans="8:31" hidden="1" x14ac:dyDescent="0.3">
      <c r="H2544" t="s">
        <v>6853</v>
      </c>
      <c r="I2544" t="s">
        <v>6870</v>
      </c>
      <c r="J2544" t="s">
        <v>6871</v>
      </c>
      <c r="L2544">
        <v>867</v>
      </c>
      <c r="M2544" t="s">
        <v>27</v>
      </c>
      <c r="N2544" t="s">
        <v>6872</v>
      </c>
      <c r="Q2544">
        <v>867</v>
      </c>
      <c r="R2544" t="s">
        <v>96</v>
      </c>
      <c r="S2544" t="s">
        <v>96</v>
      </c>
      <c r="T2544" t="str">
        <f>IF(Transcripts[[#This Row],[List?]]="Y", Transcripts[[#This Row],[RefSeq mRNA ID]]&amp;IF(Transcripts[[#This Row],[Preferred?]]="Y", " (Preferred)", ""), "")</f>
        <v/>
      </c>
      <c r="V2544" s="43" t="s">
        <v>18598</v>
      </c>
      <c r="W2544" s="43" t="e">
        <f t="array" ref="W2544">INDEX(Table6[#Data], MATCH(1, ISNUMBER(SEARCH(Transcripts[[#This Row],[RefSeq mRNA ID]], Table6['#name])), 0), 1)</f>
        <v>#N/A</v>
      </c>
      <c r="X2544" s="43"/>
      <c r="Y2544" s="43"/>
      <c r="Z2544" t="s">
        <v>9489</v>
      </c>
      <c r="AA2544" t="s">
        <v>9490</v>
      </c>
      <c r="AB2544">
        <v>185</v>
      </c>
      <c r="AC2544" t="s">
        <v>9447</v>
      </c>
      <c r="AD2544" t="s">
        <v>27</v>
      </c>
      <c r="AE2544" t="s">
        <v>11628</v>
      </c>
    </row>
    <row r="2545" spans="8:31" hidden="1" x14ac:dyDescent="0.3">
      <c r="H2545" t="s">
        <v>6853</v>
      </c>
      <c r="I2545" t="s">
        <v>6873</v>
      </c>
      <c r="J2545" t="s">
        <v>6874</v>
      </c>
      <c r="L2545">
        <v>783</v>
      </c>
      <c r="M2545" t="s">
        <v>27</v>
      </c>
      <c r="N2545" t="s">
        <v>6875</v>
      </c>
      <c r="Q2545">
        <v>607</v>
      </c>
      <c r="R2545" t="s">
        <v>96</v>
      </c>
      <c r="S2545" t="s">
        <v>96</v>
      </c>
      <c r="T2545" t="str">
        <f>IF(Transcripts[[#This Row],[List?]]="Y", Transcripts[[#This Row],[RefSeq mRNA ID]]&amp;IF(Transcripts[[#This Row],[Preferred?]]="Y", " (Preferred)", ""), "")</f>
        <v/>
      </c>
      <c r="V2545" s="43" t="s">
        <v>18598</v>
      </c>
      <c r="W2545" s="43" t="e">
        <f t="array" ref="W2545">INDEX(Table6[#Data], MATCH(1, ISNUMBER(SEARCH(Transcripts[[#This Row],[RefSeq mRNA ID]], Table6['#name])), 0), 1)</f>
        <v>#N/A</v>
      </c>
      <c r="X2545" s="43"/>
      <c r="Y2545" s="43"/>
      <c r="Z2545" t="s">
        <v>9486</v>
      </c>
      <c r="AA2545" t="s">
        <v>9487</v>
      </c>
      <c r="AB2545">
        <v>143</v>
      </c>
      <c r="AC2545" t="s">
        <v>9447</v>
      </c>
      <c r="AD2545" t="s">
        <v>27</v>
      </c>
      <c r="AE2545" t="s">
        <v>11629</v>
      </c>
    </row>
    <row r="2546" spans="8:31" hidden="1" x14ac:dyDescent="0.3">
      <c r="H2546" t="s">
        <v>6853</v>
      </c>
      <c r="I2546" t="s">
        <v>6879</v>
      </c>
      <c r="J2546" t="s">
        <v>6880</v>
      </c>
      <c r="L2546">
        <v>563</v>
      </c>
      <c r="M2546" t="s">
        <v>27</v>
      </c>
      <c r="N2546" t="s">
        <v>6881</v>
      </c>
      <c r="Q2546">
        <v>563</v>
      </c>
      <c r="R2546" t="s">
        <v>96</v>
      </c>
      <c r="S2546" t="s">
        <v>96</v>
      </c>
      <c r="T2546" t="str">
        <f>IF(Transcripts[[#This Row],[List?]]="Y", Transcripts[[#This Row],[RefSeq mRNA ID]]&amp;IF(Transcripts[[#This Row],[Preferred?]]="Y", " (Preferred)", ""), "")</f>
        <v/>
      </c>
      <c r="V2546" s="43" t="s">
        <v>18598</v>
      </c>
      <c r="W2546" s="43" t="e">
        <f t="array" ref="W2546">INDEX(Table6[#Data], MATCH(1, ISNUMBER(SEARCH(Transcripts[[#This Row],[RefSeq mRNA ID]], Table6['#name])), 0), 1)</f>
        <v>#N/A</v>
      </c>
      <c r="X2546" s="43"/>
      <c r="Y2546" s="43"/>
      <c r="Z2546" t="s">
        <v>9480</v>
      </c>
      <c r="AA2546" t="s">
        <v>9481</v>
      </c>
      <c r="AB2546">
        <v>136</v>
      </c>
      <c r="AC2546" t="s">
        <v>9447</v>
      </c>
      <c r="AD2546" t="s">
        <v>27</v>
      </c>
      <c r="AE2546" t="s">
        <v>11630</v>
      </c>
    </row>
    <row r="2547" spans="8:31" hidden="1" x14ac:dyDescent="0.3">
      <c r="H2547" t="s">
        <v>6853</v>
      </c>
      <c r="I2547" t="s">
        <v>6876</v>
      </c>
      <c r="J2547" t="s">
        <v>6877</v>
      </c>
      <c r="L2547">
        <v>695</v>
      </c>
      <c r="M2547" t="s">
        <v>27</v>
      </c>
      <c r="N2547" t="s">
        <v>6878</v>
      </c>
      <c r="Q2547">
        <v>316</v>
      </c>
      <c r="R2547" t="s">
        <v>96</v>
      </c>
      <c r="S2547" t="s">
        <v>96</v>
      </c>
      <c r="T2547" t="str">
        <f>IF(Transcripts[[#This Row],[List?]]="Y", Transcripts[[#This Row],[RefSeq mRNA ID]]&amp;IF(Transcripts[[#This Row],[Preferred?]]="Y", " (Preferred)", ""), "")</f>
        <v/>
      </c>
      <c r="V2547" s="43" t="s">
        <v>18598</v>
      </c>
      <c r="W2547" s="43" t="e">
        <f t="array" ref="W2547">INDEX(Table6[#Data], MATCH(1, ISNUMBER(SEARCH(Transcripts[[#This Row],[RefSeq mRNA ID]], Table6['#name])), 0), 1)</f>
        <v>#N/A</v>
      </c>
      <c r="X2547" s="43"/>
      <c r="Y2547" s="43"/>
      <c r="Z2547" t="s">
        <v>9459</v>
      </c>
      <c r="AA2547" t="s">
        <v>9460</v>
      </c>
      <c r="AB2547">
        <v>1041</v>
      </c>
      <c r="AC2547" t="s">
        <v>9447</v>
      </c>
      <c r="AD2547" t="s">
        <v>27</v>
      </c>
      <c r="AE2547" t="s">
        <v>11631</v>
      </c>
    </row>
    <row r="2548" spans="8:31" hidden="1" x14ac:dyDescent="0.3">
      <c r="H2548" t="s">
        <v>6853</v>
      </c>
      <c r="I2548" t="s">
        <v>6882</v>
      </c>
      <c r="L2548">
        <v>1048</v>
      </c>
      <c r="M2548" t="s">
        <v>210</v>
      </c>
      <c r="N2548" t="s">
        <v>6883</v>
      </c>
      <c r="Q2548">
        <v>0</v>
      </c>
      <c r="R2548" t="s">
        <v>96</v>
      </c>
      <c r="S2548" t="s">
        <v>96</v>
      </c>
      <c r="T2548" t="str">
        <f>IF(Transcripts[[#This Row],[List?]]="Y", Transcripts[[#This Row],[RefSeq mRNA ID]]&amp;IF(Transcripts[[#This Row],[Preferred?]]="Y", " (Preferred)", ""), "")</f>
        <v/>
      </c>
      <c r="V2548" s="43" t="s">
        <v>18598</v>
      </c>
      <c r="W2548" s="43" t="e">
        <f t="array" ref="W2548">INDEX(Table6[#Data], MATCH(1, ISNUMBER(SEARCH(Transcripts[[#This Row],[RefSeq mRNA ID]], Table6['#name])), 0), 1)</f>
        <v>#N/A</v>
      </c>
      <c r="X2548" s="43"/>
      <c r="Y2548" s="43"/>
      <c r="Z2548" t="s">
        <v>3127</v>
      </c>
      <c r="AA2548" t="s">
        <v>3128</v>
      </c>
      <c r="AB2548">
        <v>1677</v>
      </c>
      <c r="AC2548" t="s">
        <v>3112</v>
      </c>
      <c r="AD2548" t="s">
        <v>27</v>
      </c>
      <c r="AE2548" t="s">
        <v>11632</v>
      </c>
    </row>
    <row r="2549" spans="8:31" hidden="1" x14ac:dyDescent="0.3">
      <c r="H2549" t="s">
        <v>6853</v>
      </c>
      <c r="I2549" t="s">
        <v>6884</v>
      </c>
      <c r="L2549">
        <v>999</v>
      </c>
      <c r="M2549" t="s">
        <v>210</v>
      </c>
      <c r="N2549" t="s">
        <v>6885</v>
      </c>
      <c r="Q2549">
        <v>0</v>
      </c>
      <c r="R2549" t="s">
        <v>96</v>
      </c>
      <c r="S2549" t="s">
        <v>96</v>
      </c>
      <c r="T2549" t="str">
        <f>IF(Transcripts[[#This Row],[List?]]="Y", Transcripts[[#This Row],[RefSeq mRNA ID]]&amp;IF(Transcripts[[#This Row],[Preferred?]]="Y", " (Preferred)", ""), "")</f>
        <v/>
      </c>
      <c r="V2549" s="43" t="s">
        <v>18598</v>
      </c>
      <c r="W2549" s="43" t="e">
        <f t="array" ref="W2549">INDEX(Table6[#Data], MATCH(1, ISNUMBER(SEARCH(Transcripts[[#This Row],[RefSeq mRNA ID]], Table6['#name])), 0), 1)</f>
        <v>#N/A</v>
      </c>
      <c r="X2549" s="43"/>
      <c r="Y2549" s="43"/>
      <c r="Z2549" t="s">
        <v>3132</v>
      </c>
      <c r="AA2549" t="s">
        <v>3133</v>
      </c>
      <c r="AB2549">
        <v>1677</v>
      </c>
      <c r="AC2549" t="s">
        <v>3112</v>
      </c>
      <c r="AD2549" t="s">
        <v>27</v>
      </c>
      <c r="AE2549" t="s">
        <v>11633</v>
      </c>
    </row>
    <row r="2550" spans="8:31" hidden="1" x14ac:dyDescent="0.3">
      <c r="H2550" t="s">
        <v>6853</v>
      </c>
      <c r="I2550" t="s">
        <v>6886</v>
      </c>
      <c r="L2550">
        <v>737</v>
      </c>
      <c r="M2550" t="s">
        <v>210</v>
      </c>
      <c r="N2550" t="s">
        <v>6887</v>
      </c>
      <c r="Q2550">
        <v>0</v>
      </c>
      <c r="R2550" t="s">
        <v>96</v>
      </c>
      <c r="S2550" t="s">
        <v>96</v>
      </c>
      <c r="T2550" t="str">
        <f>IF(Transcripts[[#This Row],[List?]]="Y", Transcripts[[#This Row],[RefSeq mRNA ID]]&amp;IF(Transcripts[[#This Row],[Preferred?]]="Y", " (Preferred)", ""), "")</f>
        <v/>
      </c>
      <c r="V2550" s="43" t="s">
        <v>18598</v>
      </c>
      <c r="W2550" s="43" t="e">
        <f t="array" ref="W2550">INDEX(Table6[#Data], MATCH(1, ISNUMBER(SEARCH(Transcripts[[#This Row],[RefSeq mRNA ID]], Table6['#name])), 0), 1)</f>
        <v>#N/A</v>
      </c>
      <c r="X2550" s="43"/>
      <c r="Y2550" s="43"/>
      <c r="Z2550" t="s">
        <v>3119</v>
      </c>
      <c r="AC2550" t="s">
        <v>3112</v>
      </c>
      <c r="AD2550" t="s">
        <v>27</v>
      </c>
      <c r="AE2550" t="s">
        <v>3119</v>
      </c>
    </row>
    <row r="2551" spans="8:31" hidden="1" x14ac:dyDescent="0.3">
      <c r="H2551" t="s">
        <v>6853</v>
      </c>
      <c r="I2551" t="s">
        <v>6888</v>
      </c>
      <c r="L2551">
        <v>412</v>
      </c>
      <c r="M2551" t="s">
        <v>210</v>
      </c>
      <c r="N2551" t="s">
        <v>6889</v>
      </c>
      <c r="Q2551">
        <v>0</v>
      </c>
      <c r="R2551" t="s">
        <v>96</v>
      </c>
      <c r="S2551" t="s">
        <v>96</v>
      </c>
      <c r="T2551" t="str">
        <f>IF(Transcripts[[#This Row],[List?]]="Y", Transcripts[[#This Row],[RefSeq mRNA ID]]&amp;IF(Transcripts[[#This Row],[Preferred?]]="Y", " (Preferred)", ""), "")</f>
        <v/>
      </c>
      <c r="V2551" s="43" t="s">
        <v>18598</v>
      </c>
      <c r="W2551" s="43" t="e">
        <f t="array" ref="W2551">INDEX(Table6[#Data], MATCH(1, ISNUMBER(SEARCH(Transcripts[[#This Row],[RefSeq mRNA ID]], Table6['#name])), 0), 1)</f>
        <v>#N/A</v>
      </c>
      <c r="X2551" s="43"/>
      <c r="Y2551" s="43"/>
      <c r="Z2551" t="s">
        <v>3121</v>
      </c>
      <c r="AC2551" t="s">
        <v>3112</v>
      </c>
      <c r="AD2551" t="s">
        <v>27</v>
      </c>
      <c r="AE2551" t="s">
        <v>3121</v>
      </c>
    </row>
    <row r="2552" spans="8:31" hidden="1" x14ac:dyDescent="0.3">
      <c r="H2552" t="s">
        <v>6890</v>
      </c>
      <c r="I2552" t="s">
        <v>6904</v>
      </c>
      <c r="J2552" t="s">
        <v>6905</v>
      </c>
      <c r="K2552" t="s">
        <v>19821</v>
      </c>
      <c r="L2552">
        <v>7840</v>
      </c>
      <c r="M2552" t="s">
        <v>27</v>
      </c>
      <c r="N2552" t="s">
        <v>6906</v>
      </c>
      <c r="P2552" t="s">
        <v>6907</v>
      </c>
      <c r="Q2552">
        <v>6861</v>
      </c>
      <c r="R2552" t="s">
        <v>95</v>
      </c>
      <c r="S2552" t="s">
        <v>95</v>
      </c>
      <c r="T2552" t="str">
        <f>IF(Transcripts[[#This Row],[List?]]="Y", Transcripts[[#This Row],[RefSeq mRNA ID]]&amp;IF(Transcripts[[#This Row],[Preferred?]]="Y", " (Preferred)", ""), "")</f>
        <v>NM_006231.3 (Preferred)</v>
      </c>
      <c r="V2552" s="43" t="s">
        <v>18599</v>
      </c>
      <c r="W2552" s="43" t="e">
        <f t="array" ref="W2552">INDEX(Table6[#Data], MATCH(1, ISNUMBER(SEARCH(Transcripts[[#This Row],[RefSeq mRNA ID]], Table6['#name])), 0), 1)</f>
        <v>#N/A</v>
      </c>
      <c r="X2552" s="43"/>
      <c r="Y2552" s="43"/>
      <c r="Z2552" t="s">
        <v>3115</v>
      </c>
      <c r="AC2552" t="s">
        <v>3112</v>
      </c>
      <c r="AD2552" t="s">
        <v>27</v>
      </c>
      <c r="AE2552" t="s">
        <v>3115</v>
      </c>
    </row>
    <row r="2553" spans="8:31" hidden="1" x14ac:dyDescent="0.3">
      <c r="H2553" t="s">
        <v>6890</v>
      </c>
      <c r="I2553" t="s">
        <v>6908</v>
      </c>
      <c r="J2553" t="s">
        <v>6909</v>
      </c>
      <c r="L2553">
        <v>6800</v>
      </c>
      <c r="M2553" t="s">
        <v>27</v>
      </c>
      <c r="N2553" t="s">
        <v>6910</v>
      </c>
      <c r="Q2553">
        <v>6780</v>
      </c>
      <c r="R2553" t="s">
        <v>96</v>
      </c>
      <c r="S2553" t="s">
        <v>96</v>
      </c>
      <c r="T2553" t="str">
        <f>IF(Transcripts[[#This Row],[List?]]="Y", Transcripts[[#This Row],[RefSeq mRNA ID]]&amp;IF(Transcripts[[#This Row],[Preferred?]]="Y", " (Preferred)", ""), "")</f>
        <v/>
      </c>
      <c r="V2553" s="43" t="s">
        <v>18599</v>
      </c>
      <c r="W2553" s="43" t="e">
        <f t="array" ref="W2553">INDEX(Table6[#Data], MATCH(1, ISNUMBER(SEARCH(Transcripts[[#This Row],[RefSeq mRNA ID]], Table6['#name])), 0), 1)</f>
        <v>#N/A</v>
      </c>
      <c r="X2553" s="43"/>
      <c r="Y2553" s="43"/>
      <c r="Z2553" t="s">
        <v>3123</v>
      </c>
      <c r="AC2553" t="s">
        <v>3112</v>
      </c>
      <c r="AD2553" t="s">
        <v>27</v>
      </c>
      <c r="AE2553" t="s">
        <v>3123</v>
      </c>
    </row>
    <row r="2554" spans="8:31" hidden="1" x14ac:dyDescent="0.3">
      <c r="H2554" t="s">
        <v>6890</v>
      </c>
      <c r="I2554" t="s">
        <v>6911</v>
      </c>
      <c r="J2554" t="s">
        <v>6912</v>
      </c>
      <c r="L2554">
        <v>3575</v>
      </c>
      <c r="M2554" t="s">
        <v>27</v>
      </c>
      <c r="N2554" t="s">
        <v>6913</v>
      </c>
      <c r="Q2554">
        <v>3491</v>
      </c>
      <c r="R2554" t="s">
        <v>96</v>
      </c>
      <c r="S2554" t="s">
        <v>96</v>
      </c>
      <c r="T2554" t="str">
        <f>IF(Transcripts[[#This Row],[List?]]="Y", Transcripts[[#This Row],[RefSeq mRNA ID]]&amp;IF(Transcripts[[#This Row],[Preferred?]]="Y", " (Preferred)", ""), "")</f>
        <v/>
      </c>
      <c r="V2554" s="43" t="s">
        <v>18599</v>
      </c>
      <c r="W2554" s="43" t="e">
        <f t="array" ref="W2554">INDEX(Table6[#Data], MATCH(1, ISNUMBER(SEARCH(Transcripts[[#This Row],[RefSeq mRNA ID]], Table6['#name])), 0), 1)</f>
        <v>#N/A</v>
      </c>
      <c r="X2554" s="43"/>
      <c r="Y2554" s="43"/>
      <c r="Z2554" t="s">
        <v>3113</v>
      </c>
      <c r="AC2554" t="s">
        <v>3112</v>
      </c>
      <c r="AD2554" t="s">
        <v>27</v>
      </c>
      <c r="AE2554" t="s">
        <v>3113</v>
      </c>
    </row>
    <row r="2555" spans="8:31" hidden="1" x14ac:dyDescent="0.3">
      <c r="H2555" t="s">
        <v>6890</v>
      </c>
      <c r="I2555" t="s">
        <v>6891</v>
      </c>
      <c r="J2555" t="s">
        <v>6892</v>
      </c>
      <c r="L2555">
        <v>8011</v>
      </c>
      <c r="M2555" t="s">
        <v>187</v>
      </c>
      <c r="N2555" t="s">
        <v>6893</v>
      </c>
      <c r="Q2555">
        <v>933</v>
      </c>
      <c r="R2555" t="s">
        <v>96</v>
      </c>
      <c r="S2555" t="s">
        <v>96</v>
      </c>
      <c r="T2555" t="str">
        <f>IF(Transcripts[[#This Row],[List?]]="Y", Transcripts[[#This Row],[RefSeq mRNA ID]]&amp;IF(Transcripts[[#This Row],[Preferred?]]="Y", " (Preferred)", ""), "")</f>
        <v/>
      </c>
      <c r="V2555" s="43" t="s">
        <v>18599</v>
      </c>
      <c r="W2555" s="43" t="e">
        <f t="array" ref="W2555">INDEX(Table6[#Data], MATCH(1, ISNUMBER(SEARCH(Transcripts[[#This Row],[RefSeq mRNA ID]], Table6['#name])), 0), 1)</f>
        <v>#N/A</v>
      </c>
      <c r="X2555" s="43"/>
      <c r="Y2555" s="43"/>
      <c r="Z2555" t="s">
        <v>3125</v>
      </c>
      <c r="AC2555" t="s">
        <v>3112</v>
      </c>
      <c r="AD2555" t="s">
        <v>27</v>
      </c>
      <c r="AE2555" t="s">
        <v>3125</v>
      </c>
    </row>
    <row r="2556" spans="8:31" hidden="1" x14ac:dyDescent="0.3">
      <c r="H2556" t="s">
        <v>6890</v>
      </c>
      <c r="I2556" t="s">
        <v>6914</v>
      </c>
      <c r="J2556" t="s">
        <v>6915</v>
      </c>
      <c r="L2556">
        <v>2334</v>
      </c>
      <c r="M2556" t="s">
        <v>27</v>
      </c>
      <c r="N2556" t="s">
        <v>6916</v>
      </c>
      <c r="Q2556">
        <v>921</v>
      </c>
      <c r="R2556" t="s">
        <v>96</v>
      </c>
      <c r="S2556" t="s">
        <v>96</v>
      </c>
      <c r="T2556" t="str">
        <f>IF(Transcripts[[#This Row],[List?]]="Y", Transcripts[[#This Row],[RefSeq mRNA ID]]&amp;IF(Transcripts[[#This Row],[Preferred?]]="Y", " (Preferred)", ""), "")</f>
        <v/>
      </c>
      <c r="V2556" s="43" t="s">
        <v>18599</v>
      </c>
      <c r="W2556" s="43" t="e">
        <f t="array" ref="W2556">INDEX(Table6[#Data], MATCH(1, ISNUMBER(SEARCH(Transcripts[[#This Row],[RefSeq mRNA ID]], Table6['#name])), 0), 1)</f>
        <v>#N/A</v>
      </c>
      <c r="X2556" s="43"/>
      <c r="Y2556" s="43"/>
      <c r="Z2556" t="s">
        <v>3117</v>
      </c>
      <c r="AC2556" t="s">
        <v>3112</v>
      </c>
      <c r="AD2556" t="s">
        <v>27</v>
      </c>
      <c r="AE2556" t="s">
        <v>3117</v>
      </c>
    </row>
    <row r="2557" spans="8:31" hidden="1" x14ac:dyDescent="0.3">
      <c r="H2557" t="s">
        <v>6890</v>
      </c>
      <c r="I2557" t="s">
        <v>6917</v>
      </c>
      <c r="J2557" t="s">
        <v>6918</v>
      </c>
      <c r="L2557">
        <v>1561</v>
      </c>
      <c r="M2557" t="s">
        <v>27</v>
      </c>
      <c r="N2557" t="s">
        <v>6919</v>
      </c>
      <c r="Q2557">
        <v>540</v>
      </c>
      <c r="R2557" t="s">
        <v>96</v>
      </c>
      <c r="S2557" t="s">
        <v>96</v>
      </c>
      <c r="T2557" t="str">
        <f>IF(Transcripts[[#This Row],[List?]]="Y", Transcripts[[#This Row],[RefSeq mRNA ID]]&amp;IF(Transcripts[[#This Row],[Preferred?]]="Y", " (Preferred)", ""), "")</f>
        <v/>
      </c>
      <c r="V2557" s="43" t="s">
        <v>18599</v>
      </c>
      <c r="W2557" s="43" t="e">
        <f t="array" ref="W2557">INDEX(Table6[#Data], MATCH(1, ISNUMBER(SEARCH(Transcripts[[#This Row],[RefSeq mRNA ID]], Table6['#name])), 0), 1)</f>
        <v>#N/A</v>
      </c>
      <c r="X2557" s="43"/>
      <c r="Y2557" s="43"/>
      <c r="Z2557" t="s">
        <v>3135</v>
      </c>
      <c r="AA2557" t="s">
        <v>3136</v>
      </c>
      <c r="AB2557">
        <v>450</v>
      </c>
      <c r="AC2557" t="s">
        <v>3112</v>
      </c>
      <c r="AD2557" t="s">
        <v>27</v>
      </c>
      <c r="AE2557" t="s">
        <v>11634</v>
      </c>
    </row>
    <row r="2558" spans="8:31" hidden="1" x14ac:dyDescent="0.3">
      <c r="H2558" t="s">
        <v>6890</v>
      </c>
      <c r="I2558" t="s">
        <v>6920</v>
      </c>
      <c r="J2558" t="s">
        <v>6921</v>
      </c>
      <c r="L2558">
        <v>1501</v>
      </c>
      <c r="M2558" t="s">
        <v>27</v>
      </c>
      <c r="N2558" t="s">
        <v>6922</v>
      </c>
      <c r="Q2558">
        <v>370</v>
      </c>
      <c r="R2558" t="s">
        <v>96</v>
      </c>
      <c r="S2558" t="s">
        <v>96</v>
      </c>
      <c r="T2558" t="str">
        <f>IF(Transcripts[[#This Row],[List?]]="Y", Transcripts[[#This Row],[RefSeq mRNA ID]]&amp;IF(Transcripts[[#This Row],[Preferred?]]="Y", " (Preferred)", ""), "")</f>
        <v/>
      </c>
      <c r="V2558" s="43" t="s">
        <v>18599</v>
      </c>
      <c r="W2558" s="43" t="e">
        <f t="array" ref="W2558">INDEX(Table6[#Data], MATCH(1, ISNUMBER(SEARCH(Transcripts[[#This Row],[RefSeq mRNA ID]], Table6['#name])), 0), 1)</f>
        <v>#N/A</v>
      </c>
      <c r="X2558" s="43"/>
      <c r="Y2558" s="43"/>
      <c r="Z2558" t="s">
        <v>6286</v>
      </c>
      <c r="AA2558" t="s">
        <v>6287</v>
      </c>
      <c r="AB2558">
        <v>933</v>
      </c>
      <c r="AC2558" t="s">
        <v>6285</v>
      </c>
      <c r="AD2558" t="s">
        <v>27</v>
      </c>
      <c r="AE2558" t="s">
        <v>11635</v>
      </c>
    </row>
    <row r="2559" spans="8:31" hidden="1" x14ac:dyDescent="0.3">
      <c r="H2559" t="s">
        <v>6890</v>
      </c>
      <c r="I2559" t="s">
        <v>6894</v>
      </c>
      <c r="L2559">
        <v>808</v>
      </c>
      <c r="M2559" t="s">
        <v>193</v>
      </c>
      <c r="N2559" t="s">
        <v>6895</v>
      </c>
      <c r="Q2559">
        <v>0</v>
      </c>
      <c r="R2559" t="s">
        <v>96</v>
      </c>
      <c r="S2559" t="s">
        <v>96</v>
      </c>
      <c r="T2559" t="str">
        <f>IF(Transcripts[[#This Row],[List?]]="Y", Transcripts[[#This Row],[RefSeq mRNA ID]]&amp;IF(Transcripts[[#This Row],[Preferred?]]="Y", " (Preferred)", ""), "")</f>
        <v/>
      </c>
      <c r="V2559" s="43" t="s">
        <v>18599</v>
      </c>
      <c r="W2559" s="43" t="e">
        <f t="array" ref="W2559">INDEX(Table6[#Data], MATCH(1, ISNUMBER(SEARCH(Transcripts[[#This Row],[RefSeq mRNA ID]], Table6['#name])), 0), 1)</f>
        <v>#N/A</v>
      </c>
      <c r="X2559" s="43"/>
      <c r="Y2559" s="43"/>
      <c r="Z2559" t="s">
        <v>2226</v>
      </c>
      <c r="AC2559" t="s">
        <v>2190</v>
      </c>
      <c r="AD2559" t="s">
        <v>27</v>
      </c>
      <c r="AE2559" t="s">
        <v>2226</v>
      </c>
    </row>
    <row r="2560" spans="8:31" hidden="1" x14ac:dyDescent="0.3">
      <c r="H2560" t="s">
        <v>6890</v>
      </c>
      <c r="I2560" t="s">
        <v>6896</v>
      </c>
      <c r="L2560">
        <v>659</v>
      </c>
      <c r="M2560" t="s">
        <v>193</v>
      </c>
      <c r="N2560" t="s">
        <v>6897</v>
      </c>
      <c r="Q2560">
        <v>0</v>
      </c>
      <c r="R2560" t="s">
        <v>96</v>
      </c>
      <c r="S2560" t="s">
        <v>96</v>
      </c>
      <c r="T2560" t="str">
        <f>IF(Transcripts[[#This Row],[List?]]="Y", Transcripts[[#This Row],[RefSeq mRNA ID]]&amp;IF(Transcripts[[#This Row],[Preferred?]]="Y", " (Preferred)", ""), "")</f>
        <v/>
      </c>
      <c r="V2560" s="43" t="s">
        <v>18599</v>
      </c>
      <c r="W2560" s="43" t="e">
        <f t="array" ref="W2560">INDEX(Table6[#Data], MATCH(1, ISNUMBER(SEARCH(Transcripts[[#This Row],[RefSeq mRNA ID]], Table6['#name])), 0), 1)</f>
        <v>#N/A</v>
      </c>
      <c r="X2560" s="43"/>
      <c r="Y2560" s="43"/>
      <c r="Z2560" t="s">
        <v>2209</v>
      </c>
      <c r="AA2560" t="s">
        <v>2210</v>
      </c>
      <c r="AB2560">
        <v>1923</v>
      </c>
      <c r="AC2560" t="s">
        <v>2190</v>
      </c>
      <c r="AD2560" t="s">
        <v>27</v>
      </c>
      <c r="AE2560" t="s">
        <v>11636</v>
      </c>
    </row>
    <row r="2561" spans="8:31" hidden="1" x14ac:dyDescent="0.3">
      <c r="H2561" t="s">
        <v>6890</v>
      </c>
      <c r="I2561" t="s">
        <v>6898</v>
      </c>
      <c r="L2561">
        <v>552</v>
      </c>
      <c r="M2561" t="s">
        <v>193</v>
      </c>
      <c r="N2561" t="s">
        <v>6899</v>
      </c>
      <c r="Q2561">
        <v>0</v>
      </c>
      <c r="R2561" t="s">
        <v>96</v>
      </c>
      <c r="S2561" t="s">
        <v>96</v>
      </c>
      <c r="T2561" t="str">
        <f>IF(Transcripts[[#This Row],[List?]]="Y", Transcripts[[#This Row],[RefSeq mRNA ID]]&amp;IF(Transcripts[[#This Row],[Preferred?]]="Y", " (Preferred)", ""), "")</f>
        <v/>
      </c>
      <c r="V2561" s="43" t="s">
        <v>18599</v>
      </c>
      <c r="W2561" s="43" t="e">
        <f t="array" ref="W2561">INDEX(Table6[#Data], MATCH(1, ISNUMBER(SEARCH(Transcripts[[#This Row],[RefSeq mRNA ID]], Table6['#name])), 0), 1)</f>
        <v>#N/A</v>
      </c>
      <c r="X2561" s="43"/>
      <c r="Y2561" s="43"/>
      <c r="Z2561" t="s">
        <v>2205</v>
      </c>
      <c r="AA2561" t="s">
        <v>2206</v>
      </c>
      <c r="AB2561">
        <v>1869</v>
      </c>
      <c r="AC2561" t="s">
        <v>2190</v>
      </c>
      <c r="AD2561" t="s">
        <v>27</v>
      </c>
      <c r="AE2561" t="s">
        <v>11637</v>
      </c>
    </row>
    <row r="2562" spans="8:31" hidden="1" x14ac:dyDescent="0.3">
      <c r="H2562" t="s">
        <v>6890</v>
      </c>
      <c r="I2562" t="s">
        <v>6900</v>
      </c>
      <c r="L2562">
        <v>551</v>
      </c>
      <c r="M2562" t="s">
        <v>193</v>
      </c>
      <c r="N2562" t="s">
        <v>6901</v>
      </c>
      <c r="Q2562">
        <v>0</v>
      </c>
      <c r="R2562" t="s">
        <v>96</v>
      </c>
      <c r="S2562" t="s">
        <v>96</v>
      </c>
      <c r="T2562" t="str">
        <f>IF(Transcripts[[#This Row],[List?]]="Y", Transcripts[[#This Row],[RefSeq mRNA ID]]&amp;IF(Transcripts[[#This Row],[Preferred?]]="Y", " (Preferred)", ""), "")</f>
        <v/>
      </c>
      <c r="V2562" s="43" t="s">
        <v>18599</v>
      </c>
      <c r="W2562" s="43" t="e">
        <f t="array" ref="W2562">INDEX(Table6[#Data], MATCH(1, ISNUMBER(SEARCH(Transcripts[[#This Row],[RefSeq mRNA ID]], Table6['#name])), 0), 1)</f>
        <v>#N/A</v>
      </c>
      <c r="X2562" s="43"/>
      <c r="Y2562" s="43"/>
      <c r="Z2562" t="s">
        <v>2212</v>
      </c>
      <c r="AC2562" t="s">
        <v>2190</v>
      </c>
      <c r="AD2562" t="s">
        <v>27</v>
      </c>
      <c r="AE2562" t="s">
        <v>2212</v>
      </c>
    </row>
    <row r="2563" spans="8:31" hidden="1" x14ac:dyDescent="0.3">
      <c r="H2563" t="s">
        <v>6890</v>
      </c>
      <c r="I2563" t="s">
        <v>6902</v>
      </c>
      <c r="L2563">
        <v>299</v>
      </c>
      <c r="M2563" t="s">
        <v>193</v>
      </c>
      <c r="N2563" t="s">
        <v>6903</v>
      </c>
      <c r="Q2563">
        <v>0</v>
      </c>
      <c r="R2563" t="s">
        <v>96</v>
      </c>
      <c r="S2563" t="s">
        <v>96</v>
      </c>
      <c r="T2563" t="str">
        <f>IF(Transcripts[[#This Row],[List?]]="Y", Transcripts[[#This Row],[RefSeq mRNA ID]]&amp;IF(Transcripts[[#This Row],[Preferred?]]="Y", " (Preferred)", ""), "")</f>
        <v/>
      </c>
      <c r="V2563" s="43" t="s">
        <v>18599</v>
      </c>
      <c r="W2563" s="43" t="e">
        <f t="array" ref="W2563">INDEX(Table6[#Data], MATCH(1, ISNUMBER(SEARCH(Transcripts[[#This Row],[RefSeq mRNA ID]], Table6['#name])), 0), 1)</f>
        <v>#N/A</v>
      </c>
      <c r="X2563" s="43"/>
      <c r="Y2563" s="43"/>
      <c r="Z2563" t="s">
        <v>2214</v>
      </c>
      <c r="AC2563" t="s">
        <v>2190</v>
      </c>
      <c r="AD2563" t="s">
        <v>27</v>
      </c>
      <c r="AE2563" t="s">
        <v>2214</v>
      </c>
    </row>
    <row r="2564" spans="8:31" hidden="1" x14ac:dyDescent="0.3">
      <c r="H2564" t="s">
        <v>6890</v>
      </c>
      <c r="I2564" t="s">
        <v>6923</v>
      </c>
      <c r="L2564">
        <v>2221</v>
      </c>
      <c r="M2564" t="s">
        <v>210</v>
      </c>
      <c r="N2564" t="s">
        <v>6924</v>
      </c>
      <c r="Q2564">
        <v>0</v>
      </c>
      <c r="R2564" t="s">
        <v>96</v>
      </c>
      <c r="S2564" t="s">
        <v>96</v>
      </c>
      <c r="T2564" t="str">
        <f>IF(Transcripts[[#This Row],[List?]]="Y", Transcripts[[#This Row],[RefSeq mRNA ID]]&amp;IF(Transcripts[[#This Row],[Preferred?]]="Y", " (Preferred)", ""), "")</f>
        <v/>
      </c>
      <c r="V2564" s="43" t="s">
        <v>18599</v>
      </c>
      <c r="W2564" s="43" t="e">
        <f t="array" ref="W2564">INDEX(Table6[#Data], MATCH(1, ISNUMBER(SEARCH(Transcripts[[#This Row],[RefSeq mRNA ID]], Table6['#name])), 0), 1)</f>
        <v>#N/A</v>
      </c>
      <c r="X2564" s="43"/>
      <c r="Y2564" s="43"/>
      <c r="Z2564" t="s">
        <v>2216</v>
      </c>
      <c r="AC2564" t="s">
        <v>2190</v>
      </c>
      <c r="AD2564" t="s">
        <v>27</v>
      </c>
      <c r="AE2564" t="s">
        <v>2216</v>
      </c>
    </row>
    <row r="2565" spans="8:31" hidden="1" x14ac:dyDescent="0.3">
      <c r="H2565" t="s">
        <v>6890</v>
      </c>
      <c r="I2565" t="s">
        <v>6925</v>
      </c>
      <c r="L2565">
        <v>2096</v>
      </c>
      <c r="M2565" t="s">
        <v>210</v>
      </c>
      <c r="N2565" t="s">
        <v>6926</v>
      </c>
      <c r="Q2565">
        <v>0</v>
      </c>
      <c r="R2565" t="s">
        <v>96</v>
      </c>
      <c r="S2565" t="s">
        <v>96</v>
      </c>
      <c r="T2565" t="str">
        <f>IF(Transcripts[[#This Row],[List?]]="Y", Transcripts[[#This Row],[RefSeq mRNA ID]]&amp;IF(Transcripts[[#This Row],[Preferred?]]="Y", " (Preferred)", ""), "")</f>
        <v/>
      </c>
      <c r="V2565" s="43" t="s">
        <v>18599</v>
      </c>
      <c r="W2565" s="43" t="e">
        <f t="array" ref="W2565">INDEX(Table6[#Data], MATCH(1, ISNUMBER(SEARCH(Transcripts[[#This Row],[RefSeq mRNA ID]], Table6['#name])), 0), 1)</f>
        <v>#N/A</v>
      </c>
      <c r="X2565" s="43"/>
      <c r="Y2565" s="43"/>
      <c r="Z2565" t="s">
        <v>2222</v>
      </c>
      <c r="AC2565" t="s">
        <v>2190</v>
      </c>
      <c r="AD2565" t="s">
        <v>27</v>
      </c>
      <c r="AE2565" t="s">
        <v>2222</v>
      </c>
    </row>
    <row r="2566" spans="8:31" hidden="1" x14ac:dyDescent="0.3">
      <c r="H2566" t="s">
        <v>6890</v>
      </c>
      <c r="I2566" t="s">
        <v>6927</v>
      </c>
      <c r="L2566">
        <v>1675</v>
      </c>
      <c r="M2566" t="s">
        <v>210</v>
      </c>
      <c r="N2566" t="s">
        <v>6928</v>
      </c>
      <c r="Q2566">
        <v>0</v>
      </c>
      <c r="R2566" t="s">
        <v>96</v>
      </c>
      <c r="S2566" t="s">
        <v>96</v>
      </c>
      <c r="T2566" t="str">
        <f>IF(Transcripts[[#This Row],[List?]]="Y", Transcripts[[#This Row],[RefSeq mRNA ID]]&amp;IF(Transcripts[[#This Row],[Preferred?]]="Y", " (Preferred)", ""), "")</f>
        <v/>
      </c>
      <c r="V2566" s="43" t="s">
        <v>18599</v>
      </c>
      <c r="W2566" s="43" t="e">
        <f t="array" ref="W2566">INDEX(Table6[#Data], MATCH(1, ISNUMBER(SEARCH(Transcripts[[#This Row],[RefSeq mRNA ID]], Table6['#name])), 0), 1)</f>
        <v>#N/A</v>
      </c>
      <c r="X2566" s="43"/>
      <c r="Y2566" s="43"/>
      <c r="Z2566" t="s">
        <v>2228</v>
      </c>
      <c r="AC2566" t="s">
        <v>2190</v>
      </c>
      <c r="AD2566" t="s">
        <v>27</v>
      </c>
      <c r="AE2566" t="s">
        <v>2228</v>
      </c>
    </row>
    <row r="2567" spans="8:31" hidden="1" x14ac:dyDescent="0.3">
      <c r="H2567" t="s">
        <v>6890</v>
      </c>
      <c r="I2567" t="s">
        <v>6929</v>
      </c>
      <c r="L2567">
        <v>1660</v>
      </c>
      <c r="M2567" t="s">
        <v>210</v>
      </c>
      <c r="N2567" t="s">
        <v>6930</v>
      </c>
      <c r="Q2567">
        <v>0</v>
      </c>
      <c r="R2567" t="s">
        <v>96</v>
      </c>
      <c r="S2567" t="s">
        <v>96</v>
      </c>
      <c r="T2567" t="str">
        <f>IF(Transcripts[[#This Row],[List?]]="Y", Transcripts[[#This Row],[RefSeq mRNA ID]]&amp;IF(Transcripts[[#This Row],[Preferred?]]="Y", " (Preferred)", ""), "")</f>
        <v/>
      </c>
      <c r="V2567" s="43" t="s">
        <v>18599</v>
      </c>
      <c r="W2567" s="43" t="e">
        <f t="array" ref="W2567">INDEX(Table6[#Data], MATCH(1, ISNUMBER(SEARCH(Transcripts[[#This Row],[RefSeq mRNA ID]], Table6['#name])), 0), 1)</f>
        <v>#N/A</v>
      </c>
      <c r="X2567" s="43"/>
      <c r="Y2567" s="43"/>
      <c r="Z2567" t="s">
        <v>2224</v>
      </c>
      <c r="AC2567" t="s">
        <v>2190</v>
      </c>
      <c r="AD2567" t="s">
        <v>27</v>
      </c>
      <c r="AE2567" t="s">
        <v>2224</v>
      </c>
    </row>
    <row r="2568" spans="8:31" hidden="1" x14ac:dyDescent="0.3">
      <c r="H2568" t="s">
        <v>6890</v>
      </c>
      <c r="I2568" t="s">
        <v>6931</v>
      </c>
      <c r="L2568">
        <v>587</v>
      </c>
      <c r="M2568" t="s">
        <v>210</v>
      </c>
      <c r="N2568" t="s">
        <v>6932</v>
      </c>
      <c r="Q2568">
        <v>0</v>
      </c>
      <c r="R2568" t="s">
        <v>96</v>
      </c>
      <c r="S2568" t="s">
        <v>96</v>
      </c>
      <c r="T2568" t="str">
        <f>IF(Transcripts[[#This Row],[List?]]="Y", Transcripts[[#This Row],[RefSeq mRNA ID]]&amp;IF(Transcripts[[#This Row],[Preferred?]]="Y", " (Preferred)", ""), "")</f>
        <v/>
      </c>
      <c r="V2568" s="43" t="s">
        <v>18599</v>
      </c>
      <c r="W2568" s="43" t="e">
        <f t="array" ref="W2568">INDEX(Table6[#Data], MATCH(1, ISNUMBER(SEARCH(Transcripts[[#This Row],[RefSeq mRNA ID]], Table6['#name])), 0), 1)</f>
        <v>#N/A</v>
      </c>
      <c r="X2568" s="43"/>
      <c r="Y2568" s="43"/>
      <c r="Z2568" t="s">
        <v>2194</v>
      </c>
      <c r="AA2568" t="s">
        <v>2195</v>
      </c>
      <c r="AB2568">
        <v>520</v>
      </c>
      <c r="AC2568" t="s">
        <v>2190</v>
      </c>
      <c r="AD2568" t="s">
        <v>27</v>
      </c>
      <c r="AE2568" t="s">
        <v>11638</v>
      </c>
    </row>
    <row r="2569" spans="8:31" hidden="1" x14ac:dyDescent="0.3">
      <c r="H2569" t="s">
        <v>6890</v>
      </c>
      <c r="I2569" t="s">
        <v>6933</v>
      </c>
      <c r="L2569">
        <v>575</v>
      </c>
      <c r="M2569" t="s">
        <v>210</v>
      </c>
      <c r="N2569" t="s">
        <v>6934</v>
      </c>
      <c r="Q2569">
        <v>0</v>
      </c>
      <c r="R2569" t="s">
        <v>96</v>
      </c>
      <c r="S2569" t="s">
        <v>96</v>
      </c>
      <c r="T2569" t="str">
        <f>IF(Transcripts[[#This Row],[List?]]="Y", Transcripts[[#This Row],[RefSeq mRNA ID]]&amp;IF(Transcripts[[#This Row],[Preferred?]]="Y", " (Preferred)", ""), "")</f>
        <v/>
      </c>
      <c r="V2569" s="43" t="s">
        <v>18599</v>
      </c>
      <c r="W2569" s="43" t="e">
        <f t="array" ref="W2569">INDEX(Table6[#Data], MATCH(1, ISNUMBER(SEARCH(Transcripts[[#This Row],[RefSeq mRNA ID]], Table6['#name])), 0), 1)</f>
        <v>#N/A</v>
      </c>
      <c r="X2569" s="43"/>
      <c r="Y2569" s="43"/>
      <c r="Z2569" t="s">
        <v>2230</v>
      </c>
      <c r="AC2569" t="s">
        <v>2190</v>
      </c>
      <c r="AD2569" t="s">
        <v>27</v>
      </c>
      <c r="AE2569" t="s">
        <v>2230</v>
      </c>
    </row>
    <row r="2570" spans="8:31" hidden="1" x14ac:dyDescent="0.3">
      <c r="H2570" t="s">
        <v>6890</v>
      </c>
      <c r="I2570" t="s">
        <v>6935</v>
      </c>
      <c r="L2570">
        <v>542</v>
      </c>
      <c r="M2570" t="s">
        <v>210</v>
      </c>
      <c r="N2570" t="s">
        <v>6936</v>
      </c>
      <c r="Q2570">
        <v>0</v>
      </c>
      <c r="R2570" t="s">
        <v>96</v>
      </c>
      <c r="S2570" t="s">
        <v>96</v>
      </c>
      <c r="T2570" t="str">
        <f>IF(Transcripts[[#This Row],[List?]]="Y", Transcripts[[#This Row],[RefSeq mRNA ID]]&amp;IF(Transcripts[[#This Row],[Preferred?]]="Y", " (Preferred)", ""), "")</f>
        <v/>
      </c>
      <c r="V2570" s="43" t="s">
        <v>18599</v>
      </c>
      <c r="W2570" s="43" t="e">
        <f t="array" ref="W2570">INDEX(Table6[#Data], MATCH(1, ISNUMBER(SEARCH(Transcripts[[#This Row],[RefSeq mRNA ID]], Table6['#name])), 0), 1)</f>
        <v>#N/A</v>
      </c>
      <c r="X2570" s="43"/>
      <c r="Y2570" s="43"/>
      <c r="Z2570" t="s">
        <v>2220</v>
      </c>
      <c r="AC2570" t="s">
        <v>2190</v>
      </c>
      <c r="AD2570" t="s">
        <v>27</v>
      </c>
      <c r="AE2570" t="s">
        <v>2220</v>
      </c>
    </row>
    <row r="2571" spans="8:31" hidden="1" x14ac:dyDescent="0.3">
      <c r="H2571" t="s">
        <v>6890</v>
      </c>
      <c r="I2571" t="s">
        <v>6937</v>
      </c>
      <c r="L2571">
        <v>535</v>
      </c>
      <c r="M2571" t="s">
        <v>210</v>
      </c>
      <c r="N2571" t="s">
        <v>6938</v>
      </c>
      <c r="Q2571">
        <v>0</v>
      </c>
      <c r="R2571" t="s">
        <v>96</v>
      </c>
      <c r="S2571" t="s">
        <v>96</v>
      </c>
      <c r="T2571" t="str">
        <f>IF(Transcripts[[#This Row],[List?]]="Y", Transcripts[[#This Row],[RefSeq mRNA ID]]&amp;IF(Transcripts[[#This Row],[Preferred?]]="Y", " (Preferred)", ""), "")</f>
        <v/>
      </c>
      <c r="V2571" s="43" t="s">
        <v>18599</v>
      </c>
      <c r="W2571" s="43" t="e">
        <f t="array" ref="W2571">INDEX(Table6[#Data], MATCH(1, ISNUMBER(SEARCH(Transcripts[[#This Row],[RefSeq mRNA ID]], Table6['#name])), 0), 1)</f>
        <v>#N/A</v>
      </c>
      <c r="X2571" s="43"/>
      <c r="Y2571" s="43"/>
      <c r="Z2571" t="s">
        <v>2197</v>
      </c>
      <c r="AA2571" t="s">
        <v>2198</v>
      </c>
      <c r="AB2571">
        <v>381</v>
      </c>
      <c r="AC2571" t="s">
        <v>2190</v>
      </c>
      <c r="AD2571" t="s">
        <v>27</v>
      </c>
      <c r="AE2571" t="s">
        <v>11639</v>
      </c>
    </row>
    <row r="2572" spans="8:31" hidden="1" x14ac:dyDescent="0.3">
      <c r="H2572" t="s">
        <v>6890</v>
      </c>
      <c r="I2572" t="s">
        <v>6939</v>
      </c>
      <c r="L2572">
        <v>508</v>
      </c>
      <c r="M2572" t="s">
        <v>210</v>
      </c>
      <c r="N2572" t="s">
        <v>6940</v>
      </c>
      <c r="Q2572">
        <v>0</v>
      </c>
      <c r="R2572" t="s">
        <v>96</v>
      </c>
      <c r="S2572" t="s">
        <v>96</v>
      </c>
      <c r="T2572" t="str">
        <f>IF(Transcripts[[#This Row],[List?]]="Y", Transcripts[[#This Row],[RefSeq mRNA ID]]&amp;IF(Transcripts[[#This Row],[Preferred?]]="Y", " (Preferred)", ""), "")</f>
        <v/>
      </c>
      <c r="V2572" s="43" t="s">
        <v>18599</v>
      </c>
      <c r="W2572" s="43" t="e">
        <f t="array" ref="W2572">INDEX(Table6[#Data], MATCH(1, ISNUMBER(SEARCH(Transcripts[[#This Row],[RefSeq mRNA ID]], Table6['#name])), 0), 1)</f>
        <v>#N/A</v>
      </c>
      <c r="X2572" s="43"/>
      <c r="Y2572" s="43"/>
      <c r="Z2572" t="s">
        <v>2191</v>
      </c>
      <c r="AA2572" t="s">
        <v>2192</v>
      </c>
      <c r="AB2572">
        <v>606</v>
      </c>
      <c r="AC2572" t="s">
        <v>2190</v>
      </c>
      <c r="AD2572" t="s">
        <v>27</v>
      </c>
      <c r="AE2572" t="s">
        <v>11640</v>
      </c>
    </row>
    <row r="2573" spans="8:31" hidden="1" x14ac:dyDescent="0.3">
      <c r="H2573" t="s">
        <v>6890</v>
      </c>
      <c r="I2573" t="s">
        <v>6941</v>
      </c>
      <c r="L2573">
        <v>483</v>
      </c>
      <c r="M2573" t="s">
        <v>210</v>
      </c>
      <c r="N2573" t="s">
        <v>6942</v>
      </c>
      <c r="Q2573">
        <v>0</v>
      </c>
      <c r="R2573" t="s">
        <v>96</v>
      </c>
      <c r="S2573" t="s">
        <v>96</v>
      </c>
      <c r="T2573" t="str">
        <f>IF(Transcripts[[#This Row],[List?]]="Y", Transcripts[[#This Row],[RefSeq mRNA ID]]&amp;IF(Transcripts[[#This Row],[Preferred?]]="Y", " (Preferred)", ""), "")</f>
        <v/>
      </c>
      <c r="V2573" s="43" t="s">
        <v>18599</v>
      </c>
      <c r="W2573" s="43" t="e">
        <f t="array" ref="W2573">INDEX(Table6[#Data], MATCH(1, ISNUMBER(SEARCH(Transcripts[[#This Row],[RefSeq mRNA ID]], Table6['#name])), 0), 1)</f>
        <v>#N/A</v>
      </c>
      <c r="X2573" s="43"/>
      <c r="Y2573" s="43"/>
      <c r="Z2573" t="s">
        <v>2203</v>
      </c>
      <c r="AC2573" t="s">
        <v>2190</v>
      </c>
      <c r="AD2573" t="s">
        <v>27</v>
      </c>
      <c r="AE2573" t="s">
        <v>2203</v>
      </c>
    </row>
    <row r="2574" spans="8:31" hidden="1" x14ac:dyDescent="0.3">
      <c r="H2574" t="s">
        <v>6890</v>
      </c>
      <c r="I2574" t="s">
        <v>6943</v>
      </c>
      <c r="L2574">
        <v>366</v>
      </c>
      <c r="M2574" t="s">
        <v>210</v>
      </c>
      <c r="N2574" t="s">
        <v>6944</v>
      </c>
      <c r="Q2574">
        <v>0</v>
      </c>
      <c r="R2574" t="s">
        <v>96</v>
      </c>
      <c r="S2574" t="s">
        <v>96</v>
      </c>
      <c r="T2574" t="str">
        <f>IF(Transcripts[[#This Row],[List?]]="Y", Transcripts[[#This Row],[RefSeq mRNA ID]]&amp;IF(Transcripts[[#This Row],[Preferred?]]="Y", " (Preferred)", ""), "")</f>
        <v/>
      </c>
      <c r="V2574" s="43" t="s">
        <v>18599</v>
      </c>
      <c r="W2574" s="43" t="e">
        <f t="array" ref="W2574">INDEX(Table6[#Data], MATCH(1, ISNUMBER(SEARCH(Transcripts[[#This Row],[RefSeq mRNA ID]], Table6['#name])), 0), 1)</f>
        <v>#N/A</v>
      </c>
      <c r="X2574" s="43"/>
      <c r="Y2574" s="43"/>
      <c r="Z2574" t="s">
        <v>2218</v>
      </c>
      <c r="AC2574" t="s">
        <v>2190</v>
      </c>
      <c r="AD2574" t="s">
        <v>27</v>
      </c>
      <c r="AE2574" t="s">
        <v>2218</v>
      </c>
    </row>
    <row r="2575" spans="8:31" hidden="1" x14ac:dyDescent="0.3">
      <c r="H2575" t="s">
        <v>6890</v>
      </c>
      <c r="I2575" t="s">
        <v>6945</v>
      </c>
      <c r="L2575">
        <v>364</v>
      </c>
      <c r="M2575" t="s">
        <v>210</v>
      </c>
      <c r="N2575" t="s">
        <v>6946</v>
      </c>
      <c r="Q2575">
        <v>0</v>
      </c>
      <c r="R2575" t="s">
        <v>96</v>
      </c>
      <c r="S2575" t="s">
        <v>96</v>
      </c>
      <c r="T2575" t="str">
        <f>IF(Transcripts[[#This Row],[List?]]="Y", Transcripts[[#This Row],[RefSeq mRNA ID]]&amp;IF(Transcripts[[#This Row],[Preferred?]]="Y", " (Preferred)", ""), "")</f>
        <v/>
      </c>
      <c r="V2575" s="43" t="s">
        <v>18599</v>
      </c>
      <c r="W2575" s="43" t="e">
        <f t="array" ref="W2575">INDEX(Table6[#Data], MATCH(1, ISNUMBER(SEARCH(Transcripts[[#This Row],[RefSeq mRNA ID]], Table6['#name])), 0), 1)</f>
        <v>#N/A</v>
      </c>
      <c r="X2575" s="43"/>
      <c r="Y2575" s="43"/>
      <c r="Z2575" t="s">
        <v>2200</v>
      </c>
      <c r="AA2575" t="s">
        <v>2201</v>
      </c>
      <c r="AB2575">
        <v>150</v>
      </c>
      <c r="AC2575" t="s">
        <v>2190</v>
      </c>
      <c r="AD2575" t="s">
        <v>27</v>
      </c>
      <c r="AE2575" t="s">
        <v>11641</v>
      </c>
    </row>
    <row r="2576" spans="8:31" hidden="1" x14ac:dyDescent="0.3">
      <c r="H2576" t="s">
        <v>6947</v>
      </c>
      <c r="I2576" t="s">
        <v>6951</v>
      </c>
      <c r="J2576" t="s">
        <v>6952</v>
      </c>
      <c r="K2576" t="s">
        <v>19822</v>
      </c>
      <c r="L2576">
        <v>2986</v>
      </c>
      <c r="M2576" t="s">
        <v>27</v>
      </c>
      <c r="N2576" t="s">
        <v>6953</v>
      </c>
      <c r="P2576" t="s">
        <v>6954</v>
      </c>
      <c r="Q2576">
        <v>1818</v>
      </c>
      <c r="R2576" t="s">
        <v>95</v>
      </c>
      <c r="S2576" t="s">
        <v>95</v>
      </c>
      <c r="T2576" t="str">
        <f>IF(Transcripts[[#This Row],[List?]]="Y", Transcripts[[#This Row],[RefSeq mRNA ID]]&amp;IF(Transcripts[[#This Row],[Preferred?]]="Y", " (Preferred)", ""), "")</f>
        <v>NM_003620.3 (Preferred)</v>
      </c>
      <c r="V2576" s="43" t="s">
        <v>18600</v>
      </c>
      <c r="W2576" s="43" t="e">
        <f t="array" ref="W2576">INDEX(Table6[#Data], MATCH(1, ISNUMBER(SEARCH(Transcripts[[#This Row],[RefSeq mRNA ID]], Table6['#name])), 0), 1)</f>
        <v>#N/A</v>
      </c>
      <c r="X2576" s="43"/>
      <c r="Y2576" s="43"/>
      <c r="Z2576" t="s">
        <v>6489</v>
      </c>
      <c r="AA2576" t="s">
        <v>6490</v>
      </c>
      <c r="AB2576">
        <v>3270</v>
      </c>
      <c r="AC2576" t="s">
        <v>154</v>
      </c>
      <c r="AD2576" t="s">
        <v>27</v>
      </c>
      <c r="AE2576" t="s">
        <v>11642</v>
      </c>
    </row>
    <row r="2577" spans="8:31" hidden="1" x14ac:dyDescent="0.3">
      <c r="H2577" t="s">
        <v>6947</v>
      </c>
      <c r="I2577" t="s">
        <v>6948</v>
      </c>
      <c r="J2577" t="s">
        <v>6949</v>
      </c>
      <c r="L2577">
        <v>2996</v>
      </c>
      <c r="M2577" t="s">
        <v>187</v>
      </c>
      <c r="N2577" t="s">
        <v>6950</v>
      </c>
      <c r="Q2577">
        <v>1293</v>
      </c>
      <c r="R2577" t="s">
        <v>96</v>
      </c>
      <c r="S2577" t="s">
        <v>96</v>
      </c>
      <c r="T2577" t="str">
        <f>IF(Transcripts[[#This Row],[List?]]="Y", Transcripts[[#This Row],[RefSeq mRNA ID]]&amp;IF(Transcripts[[#This Row],[Preferred?]]="Y", " (Preferred)", ""), "")</f>
        <v/>
      </c>
      <c r="V2577" s="43" t="s">
        <v>18600</v>
      </c>
      <c r="W2577" s="43" t="e">
        <f t="array" ref="W2577">INDEX(Table6[#Data], MATCH(1, ISNUMBER(SEARCH(Transcripts[[#This Row],[RefSeq mRNA ID]], Table6['#name])), 0), 1)</f>
        <v>#N/A</v>
      </c>
      <c r="X2577" s="43"/>
      <c r="Y2577" s="43"/>
      <c r="Z2577" t="s">
        <v>6493</v>
      </c>
      <c r="AA2577" t="s">
        <v>6494</v>
      </c>
      <c r="AB2577">
        <v>657</v>
      </c>
      <c r="AC2577" t="s">
        <v>154</v>
      </c>
      <c r="AD2577" t="s">
        <v>27</v>
      </c>
      <c r="AE2577" t="s">
        <v>11643</v>
      </c>
    </row>
    <row r="2578" spans="8:31" hidden="1" x14ac:dyDescent="0.3">
      <c r="H2578" t="s">
        <v>6947</v>
      </c>
      <c r="I2578" t="s">
        <v>6955</v>
      </c>
      <c r="J2578" t="s">
        <v>6956</v>
      </c>
      <c r="L2578">
        <v>489</v>
      </c>
      <c r="M2578" t="s">
        <v>27</v>
      </c>
      <c r="N2578" t="s">
        <v>6957</v>
      </c>
      <c r="Q2578">
        <v>377</v>
      </c>
      <c r="R2578" t="s">
        <v>96</v>
      </c>
      <c r="S2578" t="s">
        <v>96</v>
      </c>
      <c r="T2578" t="str">
        <f>IF(Transcripts[[#This Row],[List?]]="Y", Transcripts[[#This Row],[RefSeq mRNA ID]]&amp;IF(Transcripts[[#This Row],[Preferred?]]="Y", " (Preferred)", ""), "")</f>
        <v/>
      </c>
      <c r="V2578" s="43" t="s">
        <v>18600</v>
      </c>
      <c r="W2578" s="43" t="e">
        <f t="array" ref="W2578">INDEX(Table6[#Data], MATCH(1, ISNUMBER(SEARCH(Transcripts[[#This Row],[RefSeq mRNA ID]], Table6['#name])), 0), 1)</f>
        <v>#N/A</v>
      </c>
      <c r="X2578" s="43"/>
      <c r="Y2578" s="43"/>
      <c r="Z2578" t="s">
        <v>6508</v>
      </c>
      <c r="AC2578" t="s">
        <v>154</v>
      </c>
      <c r="AD2578" t="s">
        <v>27</v>
      </c>
      <c r="AE2578" t="s">
        <v>6508</v>
      </c>
    </row>
    <row r="2579" spans="8:31" hidden="1" x14ac:dyDescent="0.3">
      <c r="H2579" t="s">
        <v>6958</v>
      </c>
      <c r="I2579" t="s">
        <v>6966</v>
      </c>
      <c r="J2579" t="s">
        <v>6967</v>
      </c>
      <c r="K2579" t="s">
        <v>19823</v>
      </c>
      <c r="L2579">
        <v>3281</v>
      </c>
      <c r="M2579" t="s">
        <v>27</v>
      </c>
      <c r="N2579" t="s">
        <v>6968</v>
      </c>
      <c r="P2579" t="s">
        <v>6969</v>
      </c>
      <c r="Q2579">
        <v>1770</v>
      </c>
      <c r="R2579" t="s">
        <v>95</v>
      </c>
      <c r="S2579" t="s">
        <v>95</v>
      </c>
      <c r="T2579" t="str">
        <f>IF(Transcripts[[#This Row],[List?]]="Y", Transcripts[[#This Row],[RefSeq mRNA ID]]&amp;IF(Transcripts[[#This Row],[Preferred?]]="Y", " (Preferred)", ""), "")</f>
        <v>NM_014225.5 (Preferred)</v>
      </c>
      <c r="V2579" s="43" t="s">
        <v>18601</v>
      </c>
      <c r="W2579" s="43" t="e">
        <f t="array" ref="W2579">INDEX(Table6[#Data], MATCH(1, ISNUMBER(SEARCH(Transcripts[[#This Row],[RefSeq mRNA ID]], Table6['#name])), 0), 1)</f>
        <v>#N/A</v>
      </c>
      <c r="X2579" s="43"/>
      <c r="Y2579" s="43"/>
      <c r="Z2579" t="s">
        <v>6502</v>
      </c>
      <c r="AA2579" t="s">
        <v>6503</v>
      </c>
      <c r="AB2579">
        <v>442</v>
      </c>
      <c r="AC2579" t="s">
        <v>154</v>
      </c>
      <c r="AD2579" t="s">
        <v>27</v>
      </c>
      <c r="AE2579" t="s">
        <v>11644</v>
      </c>
    </row>
    <row r="2580" spans="8:31" hidden="1" x14ac:dyDescent="0.3">
      <c r="H2580" t="s">
        <v>6958</v>
      </c>
      <c r="I2580" t="s">
        <v>6973</v>
      </c>
      <c r="J2580" t="s">
        <v>6974</v>
      </c>
      <c r="L2580">
        <v>1944</v>
      </c>
      <c r="M2580" t="s">
        <v>27</v>
      </c>
      <c r="N2580" t="s">
        <v>6975</v>
      </c>
      <c r="Q2580">
        <v>1605</v>
      </c>
      <c r="R2580" t="s">
        <v>96</v>
      </c>
      <c r="S2580" t="s">
        <v>96</v>
      </c>
      <c r="T2580" t="str">
        <f>IF(Transcripts[[#This Row],[List?]]="Y", Transcripts[[#This Row],[RefSeq mRNA ID]]&amp;IF(Transcripts[[#This Row],[Preferred?]]="Y", " (Preferred)", ""), "")</f>
        <v/>
      </c>
      <c r="V2580" s="43" t="s">
        <v>18601</v>
      </c>
      <c r="W2580" s="43" t="e">
        <f t="array" ref="W2580">INDEX(Table6[#Data], MATCH(1, ISNUMBER(SEARCH(Transcripts[[#This Row],[RefSeq mRNA ID]], Table6['#name])), 0), 1)</f>
        <v>#N/A</v>
      </c>
      <c r="X2580" s="43"/>
      <c r="Y2580" s="43"/>
      <c r="Z2580" t="s">
        <v>6486</v>
      </c>
      <c r="AA2580" t="s">
        <v>6487</v>
      </c>
      <c r="AB2580">
        <v>2232</v>
      </c>
      <c r="AC2580" t="s">
        <v>154</v>
      </c>
      <c r="AD2580" t="s">
        <v>27</v>
      </c>
      <c r="AE2580" t="s">
        <v>11645</v>
      </c>
    </row>
    <row r="2581" spans="8:31" hidden="1" x14ac:dyDescent="0.3">
      <c r="H2581" t="s">
        <v>6958</v>
      </c>
      <c r="I2581" t="s">
        <v>6970</v>
      </c>
      <c r="J2581" t="s">
        <v>6971</v>
      </c>
      <c r="L2581">
        <v>2730</v>
      </c>
      <c r="M2581" t="s">
        <v>27</v>
      </c>
      <c r="N2581" t="s">
        <v>6972</v>
      </c>
      <c r="Q2581">
        <v>1233</v>
      </c>
      <c r="R2581" t="s">
        <v>96</v>
      </c>
      <c r="S2581" t="s">
        <v>96</v>
      </c>
      <c r="T2581" t="str">
        <f>IF(Transcripts[[#This Row],[List?]]="Y", Transcripts[[#This Row],[RefSeq mRNA ID]]&amp;IF(Transcripts[[#This Row],[Preferred?]]="Y", " (Preferred)", ""), "")</f>
        <v/>
      </c>
      <c r="V2581" s="43" t="s">
        <v>18601</v>
      </c>
      <c r="W2581" s="43" t="e">
        <f t="array" ref="W2581">INDEX(Table6[#Data], MATCH(1, ISNUMBER(SEARCH(Transcripts[[#This Row],[RefSeq mRNA ID]], Table6['#name])), 0), 1)</f>
        <v>#N/A</v>
      </c>
      <c r="X2581" s="43"/>
      <c r="Y2581" s="43"/>
      <c r="Z2581" t="s">
        <v>6499</v>
      </c>
      <c r="AA2581" t="s">
        <v>6500</v>
      </c>
      <c r="AB2581">
        <v>477</v>
      </c>
      <c r="AC2581" t="s">
        <v>154</v>
      </c>
      <c r="AD2581" t="s">
        <v>27</v>
      </c>
      <c r="AE2581" t="s">
        <v>11646</v>
      </c>
    </row>
    <row r="2582" spans="8:31" hidden="1" x14ac:dyDescent="0.3">
      <c r="H2582" t="s">
        <v>6958</v>
      </c>
      <c r="I2582" t="s">
        <v>6976</v>
      </c>
      <c r="J2582" t="s">
        <v>6977</v>
      </c>
      <c r="L2582">
        <v>1233</v>
      </c>
      <c r="M2582" t="s">
        <v>27</v>
      </c>
      <c r="N2582" t="s">
        <v>6978</v>
      </c>
      <c r="Q2582">
        <v>1187</v>
      </c>
      <c r="R2582" t="s">
        <v>96</v>
      </c>
      <c r="S2582" t="s">
        <v>96</v>
      </c>
      <c r="T2582" t="str">
        <f>IF(Transcripts[[#This Row],[List?]]="Y", Transcripts[[#This Row],[RefSeq mRNA ID]]&amp;IF(Transcripts[[#This Row],[Preferred?]]="Y", " (Preferred)", ""), "")</f>
        <v/>
      </c>
      <c r="V2582" s="43" t="s">
        <v>18601</v>
      </c>
      <c r="W2582" s="43" t="e">
        <f t="array" ref="W2582">INDEX(Table6[#Data], MATCH(1, ISNUMBER(SEARCH(Transcripts[[#This Row],[RefSeq mRNA ID]], Table6['#name])), 0), 1)</f>
        <v>#N/A</v>
      </c>
      <c r="X2582" s="43"/>
      <c r="Y2582" s="43"/>
      <c r="Z2582" t="s">
        <v>6496</v>
      </c>
      <c r="AA2582" t="s">
        <v>6497</v>
      </c>
      <c r="AB2582">
        <v>474</v>
      </c>
      <c r="AC2582" t="s">
        <v>154</v>
      </c>
      <c r="AD2582" t="s">
        <v>27</v>
      </c>
      <c r="AE2582" t="s">
        <v>11647</v>
      </c>
    </row>
    <row r="2583" spans="8:31" hidden="1" x14ac:dyDescent="0.3">
      <c r="H2583" t="s">
        <v>6958</v>
      </c>
      <c r="I2583" t="s">
        <v>6979</v>
      </c>
      <c r="J2583" t="s">
        <v>6980</v>
      </c>
      <c r="L2583">
        <v>979</v>
      </c>
      <c r="M2583" t="s">
        <v>27</v>
      </c>
      <c r="N2583" t="s">
        <v>6981</v>
      </c>
      <c r="Q2583">
        <v>397</v>
      </c>
      <c r="R2583" t="s">
        <v>96</v>
      </c>
      <c r="S2583" t="s">
        <v>96</v>
      </c>
      <c r="T2583" t="str">
        <f>IF(Transcripts[[#This Row],[List?]]="Y", Transcripts[[#This Row],[RefSeq mRNA ID]]&amp;IF(Transcripts[[#This Row],[Preferred?]]="Y", " (Preferred)", ""), "")</f>
        <v/>
      </c>
      <c r="V2583" s="43" t="s">
        <v>18601</v>
      </c>
      <c r="W2583" s="43" t="e">
        <f t="array" ref="W2583">INDEX(Table6[#Data], MATCH(1, ISNUMBER(SEARCH(Transcripts[[#This Row],[RefSeq mRNA ID]], Table6['#name])), 0), 1)</f>
        <v>#N/A</v>
      </c>
      <c r="X2583" s="43"/>
      <c r="Y2583" s="43"/>
      <c r="Z2583" t="s">
        <v>6505</v>
      </c>
      <c r="AA2583" t="s">
        <v>6506</v>
      </c>
      <c r="AB2583">
        <v>463</v>
      </c>
      <c r="AC2583" t="s">
        <v>154</v>
      </c>
      <c r="AD2583" t="s">
        <v>27</v>
      </c>
      <c r="AE2583" t="s">
        <v>11648</v>
      </c>
    </row>
    <row r="2584" spans="8:31" hidden="1" x14ac:dyDescent="0.3">
      <c r="H2584" t="s">
        <v>6958</v>
      </c>
      <c r="I2584" t="s">
        <v>6982</v>
      </c>
      <c r="J2584" t="s">
        <v>6983</v>
      </c>
      <c r="L2584">
        <v>444</v>
      </c>
      <c r="M2584" t="s">
        <v>27</v>
      </c>
      <c r="N2584" t="s">
        <v>6984</v>
      </c>
      <c r="Q2584">
        <v>201</v>
      </c>
      <c r="R2584" t="s">
        <v>96</v>
      </c>
      <c r="S2584" t="s">
        <v>96</v>
      </c>
      <c r="T2584" t="str">
        <f>IF(Transcripts[[#This Row],[List?]]="Y", Transcripts[[#This Row],[RefSeq mRNA ID]]&amp;IF(Transcripts[[#This Row],[Preferred?]]="Y", " (Preferred)", ""), "")</f>
        <v/>
      </c>
      <c r="V2584" s="43" t="s">
        <v>18601</v>
      </c>
      <c r="W2584" s="43" t="e">
        <f t="array" ref="W2584">INDEX(Table6[#Data], MATCH(1, ISNUMBER(SEARCH(Transcripts[[#This Row],[RefSeq mRNA ID]], Table6['#name])), 0), 1)</f>
        <v>#N/A</v>
      </c>
      <c r="X2584" s="43"/>
      <c r="Y2584" s="43"/>
      <c r="Z2584" t="s">
        <v>6512</v>
      </c>
      <c r="AC2584" t="s">
        <v>154</v>
      </c>
      <c r="AD2584" t="s">
        <v>27</v>
      </c>
      <c r="AE2584" t="s">
        <v>6512</v>
      </c>
    </row>
    <row r="2585" spans="8:31" hidden="1" x14ac:dyDescent="0.3">
      <c r="H2585" t="s">
        <v>6958</v>
      </c>
      <c r="I2585" t="s">
        <v>6959</v>
      </c>
      <c r="J2585" t="s">
        <v>6960</v>
      </c>
      <c r="L2585">
        <v>668</v>
      </c>
      <c r="M2585" t="s">
        <v>187</v>
      </c>
      <c r="N2585" t="s">
        <v>6961</v>
      </c>
      <c r="Q2585">
        <v>117</v>
      </c>
      <c r="R2585" t="s">
        <v>96</v>
      </c>
      <c r="S2585" t="s">
        <v>96</v>
      </c>
      <c r="T2585" t="str">
        <f>IF(Transcripts[[#This Row],[List?]]="Y", Transcripts[[#This Row],[RefSeq mRNA ID]]&amp;IF(Transcripts[[#This Row],[Preferred?]]="Y", " (Preferred)", ""), "")</f>
        <v/>
      </c>
      <c r="V2585" s="43" t="s">
        <v>18601</v>
      </c>
      <c r="W2585" s="43" t="e">
        <f t="array" ref="W2585">INDEX(Table6[#Data], MATCH(1, ISNUMBER(SEARCH(Transcripts[[#This Row],[RefSeq mRNA ID]], Table6['#name])), 0), 1)</f>
        <v>#N/A</v>
      </c>
      <c r="X2585" s="43"/>
      <c r="Y2585" s="43"/>
      <c r="Z2585" t="s">
        <v>6510</v>
      </c>
      <c r="AC2585" t="s">
        <v>154</v>
      </c>
      <c r="AD2585" t="s">
        <v>27</v>
      </c>
      <c r="AE2585" t="s">
        <v>6510</v>
      </c>
    </row>
    <row r="2586" spans="8:31" hidden="1" x14ac:dyDescent="0.3">
      <c r="H2586" t="s">
        <v>6958</v>
      </c>
      <c r="I2586" t="s">
        <v>6962</v>
      </c>
      <c r="L2586">
        <v>615</v>
      </c>
      <c r="M2586" t="s">
        <v>193</v>
      </c>
      <c r="N2586" t="s">
        <v>6963</v>
      </c>
      <c r="Q2586">
        <v>0</v>
      </c>
      <c r="R2586" t="s">
        <v>96</v>
      </c>
      <c r="S2586" t="s">
        <v>96</v>
      </c>
      <c r="T2586" t="str">
        <f>IF(Transcripts[[#This Row],[List?]]="Y", Transcripts[[#This Row],[RefSeq mRNA ID]]&amp;IF(Transcripts[[#This Row],[Preferred?]]="Y", " (Preferred)", ""), "")</f>
        <v/>
      </c>
      <c r="V2586" s="43" t="s">
        <v>18601</v>
      </c>
      <c r="W2586" s="43" t="e">
        <f t="array" ref="W2586">INDEX(Table6[#Data], MATCH(1, ISNUMBER(SEARCH(Transcripts[[#This Row],[RefSeq mRNA ID]], Table6['#name])), 0), 1)</f>
        <v>#N/A</v>
      </c>
      <c r="X2586" s="43"/>
      <c r="Y2586" s="43"/>
      <c r="Z2586" t="s">
        <v>626</v>
      </c>
      <c r="AA2586" t="s">
        <v>627</v>
      </c>
      <c r="AB2586">
        <v>2334</v>
      </c>
      <c r="AC2586" t="s">
        <v>618</v>
      </c>
      <c r="AD2586" t="s">
        <v>27</v>
      </c>
      <c r="AE2586" t="s">
        <v>11649</v>
      </c>
    </row>
    <row r="2587" spans="8:31" hidden="1" x14ac:dyDescent="0.3">
      <c r="H2587" t="s">
        <v>6958</v>
      </c>
      <c r="I2587" t="s">
        <v>6964</v>
      </c>
      <c r="L2587">
        <v>562</v>
      </c>
      <c r="M2587" t="s">
        <v>193</v>
      </c>
      <c r="N2587" t="s">
        <v>6965</v>
      </c>
      <c r="Q2587">
        <v>0</v>
      </c>
      <c r="R2587" t="s">
        <v>96</v>
      </c>
      <c r="S2587" t="s">
        <v>96</v>
      </c>
      <c r="T2587" t="str">
        <f>IF(Transcripts[[#This Row],[List?]]="Y", Transcripts[[#This Row],[RefSeq mRNA ID]]&amp;IF(Transcripts[[#This Row],[Preferred?]]="Y", " (Preferred)", ""), "")</f>
        <v/>
      </c>
      <c r="V2587" s="43" t="s">
        <v>18601</v>
      </c>
      <c r="W2587" s="43" t="e">
        <f t="array" ref="W2587">INDEX(Table6[#Data], MATCH(1, ISNUMBER(SEARCH(Transcripts[[#This Row],[RefSeq mRNA ID]], Table6['#name])), 0), 1)</f>
        <v>#N/A</v>
      </c>
      <c r="X2587" s="43"/>
      <c r="Y2587" s="43"/>
      <c r="Z2587" t="s">
        <v>633</v>
      </c>
      <c r="AA2587" t="s">
        <v>634</v>
      </c>
      <c r="AB2587">
        <v>447</v>
      </c>
      <c r="AC2587" t="s">
        <v>618</v>
      </c>
      <c r="AD2587" t="s">
        <v>27</v>
      </c>
      <c r="AE2587" t="s">
        <v>11650</v>
      </c>
    </row>
    <row r="2588" spans="8:31" hidden="1" x14ac:dyDescent="0.3">
      <c r="H2588" t="s">
        <v>6958</v>
      </c>
      <c r="I2588" t="s">
        <v>6985</v>
      </c>
      <c r="L2588">
        <v>688</v>
      </c>
      <c r="M2588" t="s">
        <v>210</v>
      </c>
      <c r="N2588" t="s">
        <v>6986</v>
      </c>
      <c r="Q2588">
        <v>0</v>
      </c>
      <c r="R2588" t="s">
        <v>96</v>
      </c>
      <c r="S2588" t="s">
        <v>96</v>
      </c>
      <c r="T2588" t="str">
        <f>IF(Transcripts[[#This Row],[List?]]="Y", Transcripts[[#This Row],[RefSeq mRNA ID]]&amp;IF(Transcripts[[#This Row],[Preferred?]]="Y", " (Preferred)", ""), "")</f>
        <v/>
      </c>
      <c r="V2588" s="43" t="s">
        <v>18601</v>
      </c>
      <c r="W2588" s="43" t="e">
        <f t="array" ref="W2588">INDEX(Table6[#Data], MATCH(1, ISNUMBER(SEARCH(Transcripts[[#This Row],[RefSeq mRNA ID]], Table6['#name])), 0), 1)</f>
        <v>#N/A</v>
      </c>
      <c r="X2588" s="43"/>
      <c r="Y2588" s="43"/>
      <c r="Z2588" t="s">
        <v>624</v>
      </c>
      <c r="AC2588" t="s">
        <v>618</v>
      </c>
      <c r="AD2588" t="s">
        <v>27</v>
      </c>
      <c r="AE2588" t="s">
        <v>624</v>
      </c>
    </row>
    <row r="2589" spans="8:31" hidden="1" x14ac:dyDescent="0.3">
      <c r="H2589" t="s">
        <v>6958</v>
      </c>
      <c r="I2589" t="s">
        <v>6987</v>
      </c>
      <c r="L2589">
        <v>646</v>
      </c>
      <c r="M2589" t="s">
        <v>210</v>
      </c>
      <c r="N2589" t="s">
        <v>6988</v>
      </c>
      <c r="Q2589">
        <v>0</v>
      </c>
      <c r="R2589" t="s">
        <v>96</v>
      </c>
      <c r="S2589" t="s">
        <v>96</v>
      </c>
      <c r="T2589" t="str">
        <f>IF(Transcripts[[#This Row],[List?]]="Y", Transcripts[[#This Row],[RefSeq mRNA ID]]&amp;IF(Transcripts[[#This Row],[Preferred?]]="Y", " (Preferred)", ""), "")</f>
        <v/>
      </c>
      <c r="V2589" s="43" t="s">
        <v>18601</v>
      </c>
      <c r="W2589" s="43" t="e">
        <f t="array" ref="W2589">INDEX(Table6[#Data], MATCH(1, ISNUMBER(SEARCH(Transcripts[[#This Row],[RefSeq mRNA ID]], Table6['#name])), 0), 1)</f>
        <v>#N/A</v>
      </c>
      <c r="X2589" s="43"/>
      <c r="Y2589" s="43"/>
      <c r="Z2589" t="s">
        <v>619</v>
      </c>
      <c r="AA2589" t="s">
        <v>620</v>
      </c>
      <c r="AB2589">
        <v>231</v>
      </c>
      <c r="AC2589" t="s">
        <v>618</v>
      </c>
      <c r="AD2589" t="s">
        <v>27</v>
      </c>
      <c r="AE2589" t="s">
        <v>11651</v>
      </c>
    </row>
    <row r="2590" spans="8:31" hidden="1" x14ac:dyDescent="0.3">
      <c r="H2590" t="s">
        <v>6958</v>
      </c>
      <c r="I2590" t="s">
        <v>6989</v>
      </c>
      <c r="L2590">
        <v>561</v>
      </c>
      <c r="M2590" t="s">
        <v>210</v>
      </c>
      <c r="N2590" t="s">
        <v>6990</v>
      </c>
      <c r="Q2590">
        <v>0</v>
      </c>
      <c r="R2590" t="s">
        <v>96</v>
      </c>
      <c r="S2590" t="s">
        <v>96</v>
      </c>
      <c r="T2590" t="str">
        <f>IF(Transcripts[[#This Row],[List?]]="Y", Transcripts[[#This Row],[RefSeq mRNA ID]]&amp;IF(Transcripts[[#This Row],[Preferred?]]="Y", " (Preferred)", ""), "")</f>
        <v/>
      </c>
      <c r="V2590" s="43" t="s">
        <v>18601</v>
      </c>
      <c r="W2590" s="43" t="e">
        <f t="array" ref="W2590">INDEX(Table6[#Data], MATCH(1, ISNUMBER(SEARCH(Transcripts[[#This Row],[RefSeq mRNA ID]], Table6['#name])), 0), 1)</f>
        <v>#N/A</v>
      </c>
      <c r="X2590" s="43"/>
      <c r="Y2590" s="43"/>
      <c r="Z2590" t="s">
        <v>636</v>
      </c>
      <c r="AA2590" t="s">
        <v>637</v>
      </c>
      <c r="AB2590">
        <v>648</v>
      </c>
      <c r="AC2590" t="s">
        <v>618</v>
      </c>
      <c r="AD2590" t="s">
        <v>27</v>
      </c>
      <c r="AE2590" t="s">
        <v>11652</v>
      </c>
    </row>
    <row r="2591" spans="8:31" hidden="1" x14ac:dyDescent="0.3">
      <c r="H2591" t="s">
        <v>6991</v>
      </c>
      <c r="I2591" t="s">
        <v>6992</v>
      </c>
      <c r="J2591" t="s">
        <v>6993</v>
      </c>
      <c r="K2591" t="s">
        <v>19825</v>
      </c>
      <c r="L2591">
        <v>1642</v>
      </c>
      <c r="M2591" t="s">
        <v>27</v>
      </c>
      <c r="N2591" t="s">
        <v>6994</v>
      </c>
      <c r="P2591" t="s">
        <v>6995</v>
      </c>
      <c r="Q2591">
        <v>1425</v>
      </c>
      <c r="R2591" t="s">
        <v>95</v>
      </c>
      <c r="S2591" t="s">
        <v>95</v>
      </c>
      <c r="T2591" t="str">
        <f>IF(Transcripts[[#This Row],[List?]]="Y", Transcripts[[#This Row],[RefSeq mRNA ID]]&amp;IF(Transcripts[[#This Row],[Preferred?]]="Y", " (Preferred)", ""), "")</f>
        <v>NM_023014.1 (Preferred)</v>
      </c>
      <c r="V2591" s="43" t="s">
        <v>18602</v>
      </c>
      <c r="W2591" s="43" t="e">
        <f t="array" ref="W2591">INDEX(Table6[#Data], MATCH(1, ISNUMBER(SEARCH(Transcripts[[#This Row],[RefSeq mRNA ID]], Table6['#name])), 0), 1)</f>
        <v>#N/A</v>
      </c>
      <c r="X2591" s="43"/>
      <c r="Y2591" s="43"/>
      <c r="Z2591" t="s">
        <v>641</v>
      </c>
      <c r="AC2591" t="s">
        <v>618</v>
      </c>
      <c r="AD2591" t="s">
        <v>27</v>
      </c>
      <c r="AE2591" t="s">
        <v>641</v>
      </c>
    </row>
    <row r="2592" spans="8:31" hidden="1" x14ac:dyDescent="0.3">
      <c r="H2592" t="s">
        <v>6996</v>
      </c>
      <c r="I2592" t="s">
        <v>6997</v>
      </c>
      <c r="J2592" t="s">
        <v>6998</v>
      </c>
      <c r="K2592" t="s">
        <v>20514</v>
      </c>
      <c r="L2592">
        <v>5164</v>
      </c>
      <c r="M2592" t="s">
        <v>27</v>
      </c>
      <c r="N2592" t="s">
        <v>6999</v>
      </c>
      <c r="P2592" t="s">
        <v>7000</v>
      </c>
      <c r="Q2592">
        <v>2478</v>
      </c>
      <c r="R2592" t="s">
        <v>95</v>
      </c>
      <c r="S2592" t="s">
        <v>95</v>
      </c>
      <c r="T2592" t="str">
        <f>IF(Transcripts[[#This Row],[List?]]="Y", Transcripts[[#This Row],[RefSeq mRNA ID]]&amp;IF(Transcripts[[#This Row],[Preferred?]]="Y", " (Preferred)", ""), "")</f>
        <v>NM_001198.4 (Preferred)</v>
      </c>
      <c r="V2592" s="43" t="s">
        <v>18603</v>
      </c>
      <c r="W2592" s="43" t="e">
        <f t="array" ref="W2592">INDEX(Table6[#Data], MATCH(1, ISNUMBER(SEARCH(Transcripts[[#This Row],[RefSeq mRNA ID]], Table6['#name])), 0), 1)</f>
        <v>#N/A</v>
      </c>
      <c r="X2592" s="43"/>
      <c r="Y2592" s="43"/>
      <c r="Z2592" t="s">
        <v>622</v>
      </c>
      <c r="AC2592" t="s">
        <v>618</v>
      </c>
      <c r="AD2592" t="s">
        <v>27</v>
      </c>
      <c r="AE2592" t="s">
        <v>622</v>
      </c>
    </row>
    <row r="2593" spans="8:31" hidden="1" x14ac:dyDescent="0.3">
      <c r="H2593" t="s">
        <v>6996</v>
      </c>
      <c r="I2593" t="s">
        <v>7005</v>
      </c>
      <c r="J2593" t="s">
        <v>7006</v>
      </c>
      <c r="L2593">
        <v>2612</v>
      </c>
      <c r="M2593" t="s">
        <v>27</v>
      </c>
      <c r="N2593" t="s">
        <v>7007</v>
      </c>
      <c r="Q2593">
        <v>2370</v>
      </c>
      <c r="R2593" t="s">
        <v>96</v>
      </c>
      <c r="S2593" t="s">
        <v>96</v>
      </c>
      <c r="T2593" t="str">
        <f>IF(Transcripts[[#This Row],[List?]]="Y", Transcripts[[#This Row],[RefSeq mRNA ID]]&amp;IF(Transcripts[[#This Row],[Preferred?]]="Y", " (Preferred)", ""), "")</f>
        <v/>
      </c>
      <c r="V2593" s="43" t="s">
        <v>18603</v>
      </c>
      <c r="W2593" s="43" t="e">
        <f t="array" ref="W2593">INDEX(Table6[#Data], MATCH(1, ISNUMBER(SEARCH(Transcripts[[#This Row],[RefSeq mRNA ID]], Table6['#name])), 0), 1)</f>
        <v>#N/A</v>
      </c>
      <c r="X2593" s="43"/>
      <c r="Y2593" s="43"/>
      <c r="Z2593" t="s">
        <v>639</v>
      </c>
      <c r="AC2593" t="s">
        <v>618</v>
      </c>
      <c r="AD2593" t="s">
        <v>27</v>
      </c>
      <c r="AE2593" t="s">
        <v>639</v>
      </c>
    </row>
    <row r="2594" spans="8:31" hidden="1" x14ac:dyDescent="0.3">
      <c r="H2594" t="s">
        <v>6996</v>
      </c>
      <c r="I2594" t="s">
        <v>7001</v>
      </c>
      <c r="J2594" t="s">
        <v>7002</v>
      </c>
      <c r="K2594" t="s">
        <v>19827</v>
      </c>
      <c r="L2594">
        <v>4675</v>
      </c>
      <c r="M2594" t="s">
        <v>27</v>
      </c>
      <c r="N2594" t="s">
        <v>7003</v>
      </c>
      <c r="P2594" t="s">
        <v>7004</v>
      </c>
      <c r="Q2594">
        <v>2076</v>
      </c>
      <c r="R2594" t="s">
        <v>96</v>
      </c>
      <c r="S2594" t="s">
        <v>95</v>
      </c>
      <c r="T2594" t="str">
        <f>IF(Transcripts[[#This Row],[List?]]="Y", Transcripts[[#This Row],[RefSeq mRNA ID]]&amp;IF(Transcripts[[#This Row],[Preferred?]]="Y", " (Preferred)", ""), "")</f>
        <v>NM_182907.2</v>
      </c>
      <c r="V2594" s="43" t="s">
        <v>18603</v>
      </c>
      <c r="W2594" s="43" t="e">
        <f t="array" ref="W2594">INDEX(Table6[#Data], MATCH(1, ISNUMBER(SEARCH(Transcripts[[#This Row],[RefSeq mRNA ID]], Table6['#name])), 0), 1)</f>
        <v>#N/A</v>
      </c>
      <c r="X2594" s="43"/>
      <c r="Y2594" s="43"/>
      <c r="Z2594" t="s">
        <v>630</v>
      </c>
      <c r="AA2594" t="s">
        <v>631</v>
      </c>
      <c r="AB2594">
        <v>1704</v>
      </c>
      <c r="AC2594" t="s">
        <v>618</v>
      </c>
      <c r="AD2594" t="s">
        <v>27</v>
      </c>
      <c r="AE2594" t="s">
        <v>11653</v>
      </c>
    </row>
    <row r="2595" spans="8:31" hidden="1" x14ac:dyDescent="0.3">
      <c r="H2595" t="s">
        <v>6996</v>
      </c>
      <c r="I2595" t="s">
        <v>7011</v>
      </c>
      <c r="J2595" t="s">
        <v>7012</v>
      </c>
      <c r="L2595">
        <v>583</v>
      </c>
      <c r="M2595" t="s">
        <v>27</v>
      </c>
      <c r="N2595" t="s">
        <v>7013</v>
      </c>
      <c r="Q2595">
        <v>515</v>
      </c>
      <c r="R2595" t="s">
        <v>96</v>
      </c>
      <c r="S2595" t="s">
        <v>96</v>
      </c>
      <c r="T2595" t="str">
        <f>IF(Transcripts[[#This Row],[List?]]="Y", Transcripts[[#This Row],[RefSeq mRNA ID]]&amp;IF(Transcripts[[#This Row],[Preferred?]]="Y", " (Preferred)", ""), "")</f>
        <v/>
      </c>
      <c r="V2595" s="43" t="s">
        <v>18603</v>
      </c>
      <c r="W2595" s="43" t="e">
        <f t="array" ref="W2595">INDEX(Table6[#Data], MATCH(1, ISNUMBER(SEARCH(Transcripts[[#This Row],[RefSeq mRNA ID]], Table6['#name])), 0), 1)</f>
        <v>#N/A</v>
      </c>
      <c r="X2595" s="43"/>
      <c r="Y2595" s="43"/>
      <c r="Z2595" t="s">
        <v>7248</v>
      </c>
      <c r="AA2595" t="s">
        <v>7249</v>
      </c>
      <c r="AB2595">
        <v>4344</v>
      </c>
      <c r="AC2595" t="s">
        <v>7224</v>
      </c>
      <c r="AD2595" t="s">
        <v>27</v>
      </c>
      <c r="AE2595" t="s">
        <v>11654</v>
      </c>
    </row>
    <row r="2596" spans="8:31" hidden="1" x14ac:dyDescent="0.3">
      <c r="H2596" t="s">
        <v>6996</v>
      </c>
      <c r="I2596" t="s">
        <v>7008</v>
      </c>
      <c r="J2596" t="s">
        <v>7009</v>
      </c>
      <c r="L2596">
        <v>583</v>
      </c>
      <c r="M2596" t="s">
        <v>27</v>
      </c>
      <c r="N2596" t="s">
        <v>7010</v>
      </c>
      <c r="Q2596">
        <v>189</v>
      </c>
      <c r="R2596" t="s">
        <v>96</v>
      </c>
      <c r="S2596" t="s">
        <v>96</v>
      </c>
      <c r="T2596" t="str">
        <f>IF(Transcripts[[#This Row],[List?]]="Y", Transcripts[[#This Row],[RefSeq mRNA ID]]&amp;IF(Transcripts[[#This Row],[Preferred?]]="Y", " (Preferred)", ""), "")</f>
        <v/>
      </c>
      <c r="V2596" s="43" t="s">
        <v>18603</v>
      </c>
      <c r="W2596" s="43" t="e">
        <f t="array" ref="W2596">INDEX(Table6[#Data], MATCH(1, ISNUMBER(SEARCH(Transcripts[[#This Row],[RefSeq mRNA ID]], Table6['#name])), 0), 1)</f>
        <v>#N/A</v>
      </c>
      <c r="X2596" s="43"/>
      <c r="Y2596" s="43"/>
      <c r="Z2596" t="s">
        <v>7293</v>
      </c>
      <c r="AC2596" t="s">
        <v>7224</v>
      </c>
      <c r="AD2596" t="s">
        <v>27</v>
      </c>
      <c r="AE2596" t="s">
        <v>7293</v>
      </c>
    </row>
    <row r="2597" spans="8:31" hidden="1" x14ac:dyDescent="0.3">
      <c r="H2597" t="s">
        <v>6996</v>
      </c>
      <c r="I2597" t="s">
        <v>7014</v>
      </c>
      <c r="L2597">
        <v>649</v>
      </c>
      <c r="M2597" t="s">
        <v>210</v>
      </c>
      <c r="N2597" t="s">
        <v>7015</v>
      </c>
      <c r="Q2597">
        <v>0</v>
      </c>
      <c r="R2597" t="s">
        <v>96</v>
      </c>
      <c r="S2597" t="s">
        <v>96</v>
      </c>
      <c r="T2597" t="str">
        <f>IF(Transcripts[[#This Row],[List?]]="Y", Transcripts[[#This Row],[RefSeq mRNA ID]]&amp;IF(Transcripts[[#This Row],[Preferred?]]="Y", " (Preferred)", ""), "")</f>
        <v/>
      </c>
      <c r="V2597" s="43" t="s">
        <v>18603</v>
      </c>
      <c r="W2597" s="43" t="e">
        <f t="array" ref="W2597">INDEX(Table6[#Data], MATCH(1, ISNUMBER(SEARCH(Transcripts[[#This Row],[RefSeq mRNA ID]], Table6['#name])), 0), 1)</f>
        <v>#N/A</v>
      </c>
      <c r="X2597" s="43"/>
      <c r="Y2597" s="43"/>
      <c r="Z2597" t="s">
        <v>7225</v>
      </c>
      <c r="AA2597" t="s">
        <v>7226</v>
      </c>
      <c r="AB2597">
        <v>1461</v>
      </c>
      <c r="AC2597" t="s">
        <v>7224</v>
      </c>
      <c r="AD2597" t="s">
        <v>27</v>
      </c>
      <c r="AE2597" t="s">
        <v>11655</v>
      </c>
    </row>
    <row r="2598" spans="8:31" hidden="1" x14ac:dyDescent="0.3">
      <c r="H2598" t="s">
        <v>6996</v>
      </c>
      <c r="I2598" t="s">
        <v>7016</v>
      </c>
      <c r="L2598">
        <v>580</v>
      </c>
      <c r="M2598" t="s">
        <v>210</v>
      </c>
      <c r="N2598" t="s">
        <v>7017</v>
      </c>
      <c r="Q2598">
        <v>0</v>
      </c>
      <c r="R2598" t="s">
        <v>96</v>
      </c>
      <c r="S2598" t="s">
        <v>96</v>
      </c>
      <c r="T2598" t="str">
        <f>IF(Transcripts[[#This Row],[List?]]="Y", Transcripts[[#This Row],[RefSeq mRNA ID]]&amp;IF(Transcripts[[#This Row],[Preferred?]]="Y", " (Preferred)", ""), "")</f>
        <v/>
      </c>
      <c r="V2598" s="43" t="s">
        <v>18603</v>
      </c>
      <c r="W2598" s="43" t="e">
        <f t="array" ref="W2598">INDEX(Table6[#Data], MATCH(1, ISNUMBER(SEARCH(Transcripts[[#This Row],[RefSeq mRNA ID]], Table6['#name])), 0), 1)</f>
        <v>#N/A</v>
      </c>
      <c r="X2598" s="43"/>
      <c r="Y2598" s="43"/>
      <c r="Z2598" t="s">
        <v>7244</v>
      </c>
      <c r="AA2598" t="s">
        <v>7245</v>
      </c>
      <c r="AB2598">
        <v>4146</v>
      </c>
      <c r="AC2598" t="s">
        <v>7224</v>
      </c>
      <c r="AD2598" t="s">
        <v>27</v>
      </c>
      <c r="AE2598" t="s">
        <v>11656</v>
      </c>
    </row>
    <row r="2599" spans="8:31" hidden="1" x14ac:dyDescent="0.3">
      <c r="H2599" t="s">
        <v>7018</v>
      </c>
      <c r="I2599" t="s">
        <v>7019</v>
      </c>
      <c r="J2599" t="s">
        <v>7020</v>
      </c>
      <c r="K2599" t="s">
        <v>20516</v>
      </c>
      <c r="L2599">
        <v>2533</v>
      </c>
      <c r="M2599" t="s">
        <v>27</v>
      </c>
      <c r="N2599" t="s">
        <v>7021</v>
      </c>
      <c r="O2599" t="s">
        <v>7022</v>
      </c>
      <c r="P2599" t="s">
        <v>20517</v>
      </c>
      <c r="Q2599">
        <v>1668</v>
      </c>
      <c r="R2599" t="s">
        <v>96</v>
      </c>
      <c r="S2599" t="s">
        <v>95</v>
      </c>
      <c r="T2599" t="str">
        <f>IF(Transcripts[[#This Row],[List?]]="Y", Transcripts[[#This Row],[RefSeq mRNA ID]]&amp;IF(Transcripts[[#This Row],[Preferred?]]="Y", " (Preferred)", ""), "")</f>
        <v>NM_001083116.3</v>
      </c>
      <c r="V2599" s="43" t="s">
        <v>18604</v>
      </c>
      <c r="W2599" s="43" t="e">
        <f t="array" ref="W2599">INDEX(Table6[#Data], MATCH(1, ISNUMBER(SEARCH(Transcripts[[#This Row],[RefSeq mRNA ID]], Table6['#name])), 0), 1)</f>
        <v>#N/A</v>
      </c>
      <c r="X2599" s="43"/>
      <c r="Y2599" s="43"/>
      <c r="Z2599" t="s">
        <v>7262</v>
      </c>
      <c r="AA2599" t="s">
        <v>7263</v>
      </c>
      <c r="AB2599">
        <v>3891</v>
      </c>
      <c r="AC2599" t="s">
        <v>7224</v>
      </c>
      <c r="AD2599" t="s">
        <v>27</v>
      </c>
      <c r="AE2599" t="s">
        <v>11657</v>
      </c>
    </row>
    <row r="2600" spans="8:31" hidden="1" x14ac:dyDescent="0.3">
      <c r="H2600" t="s">
        <v>7018</v>
      </c>
      <c r="I2600" t="s">
        <v>7023</v>
      </c>
      <c r="J2600" t="s">
        <v>7024</v>
      </c>
      <c r="K2600" t="s">
        <v>20518</v>
      </c>
      <c r="L2600">
        <v>2492</v>
      </c>
      <c r="M2600" t="s">
        <v>27</v>
      </c>
      <c r="N2600" t="s">
        <v>7025</v>
      </c>
      <c r="P2600" t="s">
        <v>20517</v>
      </c>
      <c r="Q2600">
        <v>1668</v>
      </c>
      <c r="R2600" t="s">
        <v>96</v>
      </c>
      <c r="S2600" t="s">
        <v>95</v>
      </c>
      <c r="T2600" t="str">
        <f>IF(Transcripts[[#This Row],[List?]]="Y", Transcripts[[#This Row],[RefSeq mRNA ID]]&amp;IF(Transcripts[[#This Row],[Preferred?]]="Y", " (Preferred)", ""), "")</f>
        <v>NM_005041.5</v>
      </c>
      <c r="V2600" s="43" t="s">
        <v>18604</v>
      </c>
      <c r="W2600" s="43" t="e">
        <f t="array" ref="W2600">INDEX(Table6[#Data], MATCH(1, ISNUMBER(SEARCH(Transcripts[[#This Row],[RefSeq mRNA ID]], Table6['#name])), 0), 1)</f>
        <v>#N/A</v>
      </c>
      <c r="X2600" s="43"/>
      <c r="Y2600" s="43"/>
      <c r="Z2600" t="s">
        <v>7265</v>
      </c>
      <c r="AA2600" t="s">
        <v>7266</v>
      </c>
      <c r="AB2600">
        <v>4341</v>
      </c>
      <c r="AC2600" t="s">
        <v>7224</v>
      </c>
      <c r="AD2600" t="s">
        <v>27</v>
      </c>
      <c r="AE2600" t="s">
        <v>11658</v>
      </c>
    </row>
    <row r="2601" spans="8:31" hidden="1" x14ac:dyDescent="0.3">
      <c r="H2601" t="s">
        <v>7026</v>
      </c>
      <c r="I2601" t="s">
        <v>7036</v>
      </c>
      <c r="J2601" t="s">
        <v>7037</v>
      </c>
      <c r="K2601" t="s">
        <v>19833</v>
      </c>
      <c r="L2601">
        <v>4256</v>
      </c>
      <c r="M2601" t="s">
        <v>27</v>
      </c>
      <c r="N2601" t="s">
        <v>7038</v>
      </c>
      <c r="P2601" t="s">
        <v>7039</v>
      </c>
      <c r="Q2601">
        <v>1146</v>
      </c>
      <c r="R2601" t="s">
        <v>95</v>
      </c>
      <c r="S2601" t="s">
        <v>95</v>
      </c>
      <c r="T2601" t="str">
        <f>IF(Transcripts[[#This Row],[List?]]="Y", Transcripts[[#This Row],[RefSeq mRNA ID]]&amp;IF(Transcripts[[#This Row],[Preferred?]]="Y", " (Preferred)", ""), "")</f>
        <v>NM_002734.4 (Preferred)</v>
      </c>
      <c r="V2601" s="43" t="s">
        <v>18605</v>
      </c>
      <c r="W2601" s="43" t="e">
        <f t="array" ref="W2601">INDEX(Table6[#Data], MATCH(1, ISNUMBER(SEARCH(Transcripts[[#This Row],[RefSeq mRNA ID]], Table6['#name])), 0), 1)</f>
        <v>#N/A</v>
      </c>
      <c r="X2601" s="43"/>
      <c r="Y2601" s="43"/>
      <c r="Z2601" t="s">
        <v>7238</v>
      </c>
      <c r="AC2601" t="s">
        <v>7224</v>
      </c>
      <c r="AD2601" t="s">
        <v>27</v>
      </c>
      <c r="AE2601" t="s">
        <v>7238</v>
      </c>
    </row>
    <row r="2602" spans="8:31" hidden="1" x14ac:dyDescent="0.3">
      <c r="H2602" t="s">
        <v>7026</v>
      </c>
      <c r="I2602" t="s">
        <v>7040</v>
      </c>
      <c r="J2602" t="s">
        <v>7041</v>
      </c>
      <c r="K2602" t="s">
        <v>19830</v>
      </c>
      <c r="L2602">
        <v>3697</v>
      </c>
      <c r="M2602" t="s">
        <v>27</v>
      </c>
      <c r="N2602" t="s">
        <v>7042</v>
      </c>
      <c r="P2602" t="s">
        <v>7039</v>
      </c>
      <c r="Q2602">
        <v>1146</v>
      </c>
      <c r="R2602" t="s">
        <v>96</v>
      </c>
      <c r="S2602" t="s">
        <v>95</v>
      </c>
      <c r="T2602" t="str">
        <f>IF(Transcripts[[#This Row],[List?]]="Y", Transcripts[[#This Row],[RefSeq mRNA ID]]&amp;IF(Transcripts[[#This Row],[Preferred?]]="Y", " (Preferred)", ""), "")</f>
        <v>NM_001276289.1</v>
      </c>
      <c r="V2602" s="43" t="s">
        <v>18605</v>
      </c>
      <c r="W2602" s="43" t="e">
        <f t="array" ref="W2602">INDEX(Table6[#Data], MATCH(1, ISNUMBER(SEARCH(Transcripts[[#This Row],[RefSeq mRNA ID]], Table6['#name])), 0), 1)</f>
        <v>#N/A</v>
      </c>
      <c r="X2602" s="43"/>
      <c r="Y2602" s="43"/>
      <c r="Z2602" t="s">
        <v>7297</v>
      </c>
      <c r="AC2602" t="s">
        <v>7224</v>
      </c>
      <c r="AD2602" t="s">
        <v>27</v>
      </c>
      <c r="AE2602" t="s">
        <v>7297</v>
      </c>
    </row>
    <row r="2603" spans="8:31" hidden="1" x14ac:dyDescent="0.3">
      <c r="H2603" t="s">
        <v>7026</v>
      </c>
      <c r="I2603" t="s">
        <v>7043</v>
      </c>
      <c r="J2603" t="s">
        <v>7044</v>
      </c>
      <c r="K2603" t="s">
        <v>19835</v>
      </c>
      <c r="L2603">
        <v>3648</v>
      </c>
      <c r="M2603" t="s">
        <v>27</v>
      </c>
      <c r="N2603" t="s">
        <v>7045</v>
      </c>
      <c r="P2603" t="s">
        <v>7039</v>
      </c>
      <c r="Q2603">
        <v>1146</v>
      </c>
      <c r="R2603" t="s">
        <v>96</v>
      </c>
      <c r="S2603" t="s">
        <v>95</v>
      </c>
      <c r="T2603" t="str">
        <f>IF(Transcripts[[#This Row],[List?]]="Y", Transcripts[[#This Row],[RefSeq mRNA ID]]&amp;IF(Transcripts[[#This Row],[Preferred?]]="Y", " (Preferred)", ""), "")</f>
        <v>NM_212472.2</v>
      </c>
      <c r="V2603" s="43" t="s">
        <v>18605</v>
      </c>
      <c r="W2603" s="43" t="e">
        <f t="array" ref="W2603">INDEX(Table6[#Data], MATCH(1, ISNUMBER(SEARCH(Transcripts[[#This Row],[RefSeq mRNA ID]], Table6['#name])), 0), 1)</f>
        <v>#N/A</v>
      </c>
      <c r="X2603" s="43"/>
      <c r="Y2603" s="43"/>
      <c r="Z2603" t="s">
        <v>7272</v>
      </c>
      <c r="AA2603" t="s">
        <v>7273</v>
      </c>
      <c r="AB2603">
        <v>1058</v>
      </c>
      <c r="AC2603" t="s">
        <v>7224</v>
      </c>
      <c r="AD2603" t="s">
        <v>27</v>
      </c>
      <c r="AE2603" t="s">
        <v>11659</v>
      </c>
    </row>
    <row r="2604" spans="8:31" hidden="1" x14ac:dyDescent="0.3">
      <c r="H2604" t="s">
        <v>7026</v>
      </c>
      <c r="I2604" t="s">
        <v>7046</v>
      </c>
      <c r="J2604" t="s">
        <v>7047</v>
      </c>
      <c r="K2604" t="s">
        <v>19834</v>
      </c>
      <c r="L2604">
        <v>3576</v>
      </c>
      <c r="M2604" t="s">
        <v>27</v>
      </c>
      <c r="N2604" t="s">
        <v>7048</v>
      </c>
      <c r="P2604" t="s">
        <v>7039</v>
      </c>
      <c r="Q2604">
        <v>1146</v>
      </c>
      <c r="R2604" t="s">
        <v>96</v>
      </c>
      <c r="S2604" t="s">
        <v>95</v>
      </c>
      <c r="T2604" t="str">
        <f>IF(Transcripts[[#This Row],[List?]]="Y", Transcripts[[#This Row],[RefSeq mRNA ID]]&amp;IF(Transcripts[[#This Row],[Preferred?]]="Y", " (Preferred)", ""), "")</f>
        <v>NM_212471.2</v>
      </c>
      <c r="V2604" s="43" t="s">
        <v>18605</v>
      </c>
      <c r="W2604" s="43" t="e">
        <f t="array" ref="W2604">INDEX(Table6[#Data], MATCH(1, ISNUMBER(SEARCH(Transcripts[[#This Row],[RefSeq mRNA ID]], Table6['#name])), 0), 1)</f>
        <v>#N/A</v>
      </c>
      <c r="X2604" s="43"/>
      <c r="Y2604" s="43"/>
      <c r="Z2604" t="s">
        <v>7299</v>
      </c>
      <c r="AC2604" t="s">
        <v>7224</v>
      </c>
      <c r="AD2604" t="s">
        <v>27</v>
      </c>
      <c r="AE2604" t="s">
        <v>7299</v>
      </c>
    </row>
    <row r="2605" spans="8:31" hidden="1" x14ac:dyDescent="0.3">
      <c r="H2605" t="s">
        <v>7026</v>
      </c>
      <c r="I2605" t="s">
        <v>7049</v>
      </c>
      <c r="J2605" t="s">
        <v>7050</v>
      </c>
      <c r="L2605">
        <v>1940</v>
      </c>
      <c r="M2605" t="s">
        <v>27</v>
      </c>
      <c r="N2605" t="s">
        <v>7051</v>
      </c>
      <c r="P2605" t="s">
        <v>7039</v>
      </c>
      <c r="Q2605">
        <v>1146</v>
      </c>
      <c r="R2605" t="s">
        <v>96</v>
      </c>
      <c r="S2605" t="s">
        <v>96</v>
      </c>
      <c r="T2605" t="str">
        <f>IF(Transcripts[[#This Row],[List?]]="Y", Transcripts[[#This Row],[RefSeq mRNA ID]]&amp;IF(Transcripts[[#This Row],[Preferred?]]="Y", " (Preferred)", ""), "")</f>
        <v/>
      </c>
      <c r="V2605" s="43" t="s">
        <v>18605</v>
      </c>
      <c r="W2605" s="43" t="e">
        <f t="array" ref="W2605">INDEX(Table6[#Data], MATCH(1, ISNUMBER(SEARCH(Transcripts[[#This Row],[RefSeq mRNA ID]], Table6['#name])), 0), 1)</f>
        <v>#N/A</v>
      </c>
      <c r="X2605" s="43"/>
      <c r="Y2605" s="43"/>
      <c r="Z2605" t="s">
        <v>7287</v>
      </c>
      <c r="AA2605" t="s">
        <v>7288</v>
      </c>
      <c r="AB2605">
        <v>200</v>
      </c>
      <c r="AC2605" t="s">
        <v>7224</v>
      </c>
      <c r="AD2605" t="s">
        <v>27</v>
      </c>
      <c r="AE2605" t="s">
        <v>11660</v>
      </c>
    </row>
    <row r="2606" spans="8:31" hidden="1" x14ac:dyDescent="0.3">
      <c r="H2606" t="s">
        <v>7026</v>
      </c>
      <c r="I2606" t="s">
        <v>7052</v>
      </c>
      <c r="J2606" t="s">
        <v>7053</v>
      </c>
      <c r="K2606" t="s">
        <v>19831</v>
      </c>
      <c r="L2606">
        <v>1209</v>
      </c>
      <c r="M2606" t="s">
        <v>27</v>
      </c>
      <c r="N2606" t="s">
        <v>7054</v>
      </c>
      <c r="P2606" t="s">
        <v>7055</v>
      </c>
      <c r="Q2606">
        <v>1014</v>
      </c>
      <c r="R2606" t="s">
        <v>96</v>
      </c>
      <c r="S2606" t="s">
        <v>95</v>
      </c>
      <c r="T2606" t="str">
        <f>IF(Transcripts[[#This Row],[List?]]="Y", Transcripts[[#This Row],[RefSeq mRNA ID]]&amp;IF(Transcripts[[#This Row],[Preferred?]]="Y", " (Preferred)", ""), "")</f>
        <v>NM_001276290.1</v>
      </c>
      <c r="V2606" s="43" t="s">
        <v>18605</v>
      </c>
      <c r="W2606" s="43" t="e">
        <f t="array" ref="W2606">INDEX(Table6[#Data], MATCH(1, ISNUMBER(SEARCH(Transcripts[[#This Row],[RefSeq mRNA ID]], Table6['#name])), 0), 1)</f>
        <v>#N/A</v>
      </c>
      <c r="X2606" s="43"/>
      <c r="Y2606" s="43"/>
      <c r="Z2606" t="s">
        <v>7275</v>
      </c>
      <c r="AA2606" t="s">
        <v>7276</v>
      </c>
      <c r="AB2606">
        <v>522</v>
      </c>
      <c r="AC2606" t="s">
        <v>7224</v>
      </c>
      <c r="AD2606" t="s">
        <v>27</v>
      </c>
      <c r="AE2606" t="s">
        <v>11661</v>
      </c>
    </row>
    <row r="2607" spans="8:31" hidden="1" x14ac:dyDescent="0.3">
      <c r="H2607" t="s">
        <v>7026</v>
      </c>
      <c r="I2607" t="s">
        <v>7062</v>
      </c>
      <c r="J2607" t="s">
        <v>7063</v>
      </c>
      <c r="L2607">
        <v>995</v>
      </c>
      <c r="M2607" t="s">
        <v>27</v>
      </c>
      <c r="N2607" t="s">
        <v>7064</v>
      </c>
      <c r="Q2607">
        <v>892</v>
      </c>
      <c r="R2607" t="s">
        <v>96</v>
      </c>
      <c r="S2607" t="s">
        <v>96</v>
      </c>
      <c r="T2607" t="str">
        <f>IF(Transcripts[[#This Row],[List?]]="Y", Transcripts[[#This Row],[RefSeq mRNA ID]]&amp;IF(Transcripts[[#This Row],[Preferred?]]="Y", " (Preferred)", ""), "")</f>
        <v/>
      </c>
      <c r="V2607" s="43" t="s">
        <v>18605</v>
      </c>
      <c r="W2607" s="43" t="e">
        <f t="array" ref="W2607">INDEX(Table6[#Data], MATCH(1, ISNUMBER(SEARCH(Transcripts[[#This Row],[RefSeq mRNA ID]], Table6['#name])), 0), 1)</f>
        <v>#N/A</v>
      </c>
      <c r="X2607" s="43"/>
      <c r="Y2607" s="43"/>
      <c r="Z2607" t="s">
        <v>7284</v>
      </c>
      <c r="AA2607" t="s">
        <v>7285</v>
      </c>
      <c r="AB2607">
        <v>522</v>
      </c>
      <c r="AC2607" t="s">
        <v>7224</v>
      </c>
      <c r="AD2607" t="s">
        <v>27</v>
      </c>
      <c r="AE2607" t="s">
        <v>11662</v>
      </c>
    </row>
    <row r="2608" spans="8:31" hidden="1" x14ac:dyDescent="0.3">
      <c r="H2608" t="s">
        <v>7026</v>
      </c>
      <c r="I2608" t="s">
        <v>7056</v>
      </c>
      <c r="J2608" t="s">
        <v>7057</v>
      </c>
      <c r="L2608">
        <v>1116</v>
      </c>
      <c r="M2608" t="s">
        <v>27</v>
      </c>
      <c r="N2608" t="s">
        <v>7058</v>
      </c>
      <c r="Q2608">
        <v>614</v>
      </c>
      <c r="R2608" t="s">
        <v>96</v>
      </c>
      <c r="S2608" t="s">
        <v>96</v>
      </c>
      <c r="T2608" t="str">
        <f>IF(Transcripts[[#This Row],[List?]]="Y", Transcripts[[#This Row],[RefSeq mRNA ID]]&amp;IF(Transcripts[[#This Row],[Preferred?]]="Y", " (Preferred)", ""), "")</f>
        <v/>
      </c>
      <c r="V2608" s="43" t="s">
        <v>18605</v>
      </c>
      <c r="W2608" s="43" t="e">
        <f t="array" ref="W2608">INDEX(Table6[#Data], MATCH(1, ISNUMBER(SEARCH(Transcripts[[#This Row],[RefSeq mRNA ID]], Table6['#name])), 0), 1)</f>
        <v>#N/A</v>
      </c>
      <c r="X2608" s="43"/>
      <c r="Y2608" s="43"/>
      <c r="Z2608" t="s">
        <v>7278</v>
      </c>
      <c r="AA2608" t="s">
        <v>7279</v>
      </c>
      <c r="AB2608">
        <v>522</v>
      </c>
      <c r="AC2608" t="s">
        <v>7224</v>
      </c>
      <c r="AD2608" t="s">
        <v>27</v>
      </c>
      <c r="AE2608" t="s">
        <v>11663</v>
      </c>
    </row>
    <row r="2609" spans="8:31" hidden="1" x14ac:dyDescent="0.3">
      <c r="H2609" t="s">
        <v>7026</v>
      </c>
      <c r="I2609" t="s">
        <v>7068</v>
      </c>
      <c r="J2609" t="s">
        <v>7069</v>
      </c>
      <c r="L2609">
        <v>583</v>
      </c>
      <c r="M2609" t="s">
        <v>27</v>
      </c>
      <c r="N2609" t="s">
        <v>7070</v>
      </c>
      <c r="Q2609">
        <v>547</v>
      </c>
      <c r="R2609" t="s">
        <v>96</v>
      </c>
      <c r="S2609" t="s">
        <v>96</v>
      </c>
      <c r="T2609" t="str">
        <f>IF(Transcripts[[#This Row],[List?]]="Y", Transcripts[[#This Row],[RefSeq mRNA ID]]&amp;IF(Transcripts[[#This Row],[Preferred?]]="Y", " (Preferred)", ""), "")</f>
        <v/>
      </c>
      <c r="V2609" s="43" t="s">
        <v>18605</v>
      </c>
      <c r="W2609" s="43" t="e">
        <f t="array" ref="W2609">INDEX(Table6[#Data], MATCH(1, ISNUMBER(SEARCH(Transcripts[[#This Row],[RefSeq mRNA ID]], Table6['#name])), 0), 1)</f>
        <v>#N/A</v>
      </c>
      <c r="X2609" s="43"/>
      <c r="Y2609" s="43"/>
      <c r="Z2609" t="s">
        <v>7281</v>
      </c>
      <c r="AA2609" t="s">
        <v>7282</v>
      </c>
      <c r="AB2609">
        <v>522</v>
      </c>
      <c r="AC2609" t="s">
        <v>7224</v>
      </c>
      <c r="AD2609" t="s">
        <v>27</v>
      </c>
      <c r="AE2609" t="s">
        <v>11664</v>
      </c>
    </row>
    <row r="2610" spans="8:31" hidden="1" x14ac:dyDescent="0.3">
      <c r="H2610" t="s">
        <v>7026</v>
      </c>
      <c r="I2610" t="s">
        <v>7065</v>
      </c>
      <c r="J2610" t="s">
        <v>7066</v>
      </c>
      <c r="L2610">
        <v>622</v>
      </c>
      <c r="M2610" t="s">
        <v>27</v>
      </c>
      <c r="N2610" t="s">
        <v>7067</v>
      </c>
      <c r="Q2610">
        <v>503</v>
      </c>
      <c r="R2610" t="s">
        <v>96</v>
      </c>
      <c r="S2610" t="s">
        <v>96</v>
      </c>
      <c r="T2610" t="str">
        <f>IF(Transcripts[[#This Row],[List?]]="Y", Transcripts[[#This Row],[RefSeq mRNA ID]]&amp;IF(Transcripts[[#This Row],[Preferred?]]="Y", " (Preferred)", ""), "")</f>
        <v/>
      </c>
      <c r="V2610" s="43" t="s">
        <v>18605</v>
      </c>
      <c r="W2610" s="43" t="e">
        <f t="array" ref="W2610">INDEX(Table6[#Data], MATCH(1, ISNUMBER(SEARCH(Transcripts[[#This Row],[RefSeq mRNA ID]], Table6['#name])), 0), 1)</f>
        <v>#N/A</v>
      </c>
      <c r="X2610" s="43"/>
      <c r="Y2610" s="43"/>
      <c r="Z2610" t="s">
        <v>7234</v>
      </c>
      <c r="AC2610" t="s">
        <v>7224</v>
      </c>
      <c r="AD2610" t="s">
        <v>27</v>
      </c>
      <c r="AE2610" t="s">
        <v>7234</v>
      </c>
    </row>
    <row r="2611" spans="8:31" hidden="1" x14ac:dyDescent="0.3">
      <c r="H2611" t="s">
        <v>7026</v>
      </c>
      <c r="I2611" t="s">
        <v>7071</v>
      </c>
      <c r="J2611" t="s">
        <v>7072</v>
      </c>
      <c r="L2611">
        <v>557</v>
      </c>
      <c r="M2611" t="s">
        <v>27</v>
      </c>
      <c r="N2611" t="s">
        <v>7073</v>
      </c>
      <c r="Q2611">
        <v>471</v>
      </c>
      <c r="R2611" t="s">
        <v>96</v>
      </c>
      <c r="S2611" t="s">
        <v>96</v>
      </c>
      <c r="T2611" t="str">
        <f>IF(Transcripts[[#This Row],[List?]]="Y", Transcripts[[#This Row],[RefSeq mRNA ID]]&amp;IF(Transcripts[[#This Row],[Preferred?]]="Y", " (Preferred)", ""), "")</f>
        <v/>
      </c>
      <c r="V2611" s="43" t="s">
        <v>18605</v>
      </c>
      <c r="W2611" s="43" t="e">
        <f t="array" ref="W2611">INDEX(Table6[#Data], MATCH(1, ISNUMBER(SEARCH(Transcripts[[#This Row],[RefSeq mRNA ID]], Table6['#name])), 0), 1)</f>
        <v>#N/A</v>
      </c>
      <c r="X2611" s="43"/>
      <c r="Y2611" s="43"/>
      <c r="Z2611" t="s">
        <v>7240</v>
      </c>
      <c r="AC2611" t="s">
        <v>7224</v>
      </c>
      <c r="AD2611" t="s">
        <v>27</v>
      </c>
      <c r="AE2611" t="s">
        <v>7240</v>
      </c>
    </row>
    <row r="2612" spans="8:31" hidden="1" x14ac:dyDescent="0.3">
      <c r="H2612" t="s">
        <v>7026</v>
      </c>
      <c r="I2612" t="s">
        <v>7059</v>
      </c>
      <c r="J2612" t="s">
        <v>7060</v>
      </c>
      <c r="L2612">
        <v>1036</v>
      </c>
      <c r="M2612" t="s">
        <v>27</v>
      </c>
      <c r="N2612" t="s">
        <v>7061</v>
      </c>
      <c r="Q2612">
        <v>460</v>
      </c>
      <c r="R2612" t="s">
        <v>96</v>
      </c>
      <c r="S2612" t="s">
        <v>96</v>
      </c>
      <c r="T2612" t="str">
        <f>IF(Transcripts[[#This Row],[List?]]="Y", Transcripts[[#This Row],[RefSeq mRNA ID]]&amp;IF(Transcripts[[#This Row],[Preferred?]]="Y", " (Preferred)", ""), "")</f>
        <v/>
      </c>
      <c r="V2612" s="43" t="s">
        <v>18605</v>
      </c>
      <c r="W2612" s="43" t="e">
        <f t="array" ref="W2612">INDEX(Table6[#Data], MATCH(1, ISNUMBER(SEARCH(Transcripts[[#This Row],[RefSeq mRNA ID]], Table6['#name])), 0), 1)</f>
        <v>#N/A</v>
      </c>
      <c r="X2612" s="43"/>
      <c r="Y2612" s="43"/>
      <c r="Z2612" t="s">
        <v>7228</v>
      </c>
      <c r="AA2612" t="s">
        <v>7229</v>
      </c>
      <c r="AB2612">
        <v>240</v>
      </c>
      <c r="AC2612" t="s">
        <v>7224</v>
      </c>
      <c r="AD2612" t="s">
        <v>27</v>
      </c>
      <c r="AE2612" t="s">
        <v>11665</v>
      </c>
    </row>
    <row r="2613" spans="8:31" hidden="1" x14ac:dyDescent="0.3">
      <c r="H2613" t="s">
        <v>7026</v>
      </c>
      <c r="I2613" t="s">
        <v>7030</v>
      </c>
      <c r="J2613" t="s">
        <v>7031</v>
      </c>
      <c r="L2613">
        <v>848</v>
      </c>
      <c r="M2613" t="s">
        <v>187</v>
      </c>
      <c r="N2613" t="s">
        <v>7032</v>
      </c>
      <c r="Q2613">
        <v>396</v>
      </c>
      <c r="R2613" t="s">
        <v>96</v>
      </c>
      <c r="S2613" t="s">
        <v>96</v>
      </c>
      <c r="T2613" t="str">
        <f>IF(Transcripts[[#This Row],[List?]]="Y", Transcripts[[#This Row],[RefSeq mRNA ID]]&amp;IF(Transcripts[[#This Row],[Preferred?]]="Y", " (Preferred)", ""), "")</f>
        <v/>
      </c>
      <c r="V2613" s="43" t="s">
        <v>18605</v>
      </c>
      <c r="W2613" s="43" t="e">
        <f t="array" ref="W2613">INDEX(Table6[#Data], MATCH(1, ISNUMBER(SEARCH(Transcripts[[#This Row],[RefSeq mRNA ID]], Table6['#name])), 0), 1)</f>
        <v>#N/A</v>
      </c>
      <c r="X2613" s="43"/>
      <c r="Y2613" s="43"/>
      <c r="Z2613" t="s">
        <v>7236</v>
      </c>
      <c r="AC2613" t="s">
        <v>7224</v>
      </c>
      <c r="AD2613" t="s">
        <v>27</v>
      </c>
      <c r="AE2613" t="s">
        <v>7236</v>
      </c>
    </row>
    <row r="2614" spans="8:31" hidden="1" x14ac:dyDescent="0.3">
      <c r="H2614" t="s">
        <v>7026</v>
      </c>
      <c r="I2614" t="s">
        <v>7027</v>
      </c>
      <c r="J2614" t="s">
        <v>7028</v>
      </c>
      <c r="L2614">
        <v>3551</v>
      </c>
      <c r="M2614" t="s">
        <v>187</v>
      </c>
      <c r="N2614" t="s">
        <v>7029</v>
      </c>
      <c r="Q2614">
        <v>375</v>
      </c>
      <c r="R2614" t="s">
        <v>96</v>
      </c>
      <c r="S2614" t="s">
        <v>96</v>
      </c>
      <c r="T2614" t="str">
        <f>IF(Transcripts[[#This Row],[List?]]="Y", Transcripts[[#This Row],[RefSeq mRNA ID]]&amp;IF(Transcripts[[#This Row],[Preferred?]]="Y", " (Preferred)", ""), "")</f>
        <v/>
      </c>
      <c r="V2614" s="43" t="s">
        <v>18605</v>
      </c>
      <c r="W2614" s="43" t="e">
        <f t="array" ref="W2614">INDEX(Table6[#Data], MATCH(1, ISNUMBER(SEARCH(Transcripts[[#This Row],[RefSeq mRNA ID]], Table6['#name])), 0), 1)</f>
        <v>#N/A</v>
      </c>
      <c r="X2614" s="43"/>
      <c r="Y2614" s="43"/>
      <c r="Z2614" t="s">
        <v>7295</v>
      </c>
      <c r="AC2614" t="s">
        <v>7224</v>
      </c>
      <c r="AD2614" t="s">
        <v>27</v>
      </c>
      <c r="AE2614" t="s">
        <v>7295</v>
      </c>
    </row>
    <row r="2615" spans="8:31" hidden="1" x14ac:dyDescent="0.3">
      <c r="H2615" t="s">
        <v>7026</v>
      </c>
      <c r="I2615" t="s">
        <v>7077</v>
      </c>
      <c r="J2615" t="s">
        <v>7078</v>
      </c>
      <c r="L2615">
        <v>549</v>
      </c>
      <c r="M2615" t="s">
        <v>27</v>
      </c>
      <c r="N2615" t="s">
        <v>7079</v>
      </c>
      <c r="Q2615">
        <v>339</v>
      </c>
      <c r="R2615" t="s">
        <v>96</v>
      </c>
      <c r="S2615" t="s">
        <v>96</v>
      </c>
      <c r="T2615" t="str">
        <f>IF(Transcripts[[#This Row],[List?]]="Y", Transcripts[[#This Row],[RefSeq mRNA ID]]&amp;IF(Transcripts[[#This Row],[Preferred?]]="Y", " (Preferred)", ""), "")</f>
        <v/>
      </c>
      <c r="V2615" s="43" t="s">
        <v>18605</v>
      </c>
      <c r="W2615" s="43" t="e">
        <f t="array" ref="W2615">INDEX(Table6[#Data], MATCH(1, ISNUMBER(SEARCH(Transcripts[[#This Row],[RefSeq mRNA ID]], Table6['#name])), 0), 1)</f>
        <v>#N/A</v>
      </c>
      <c r="X2615" s="43"/>
      <c r="Y2615" s="43"/>
      <c r="Z2615" t="s">
        <v>7269</v>
      </c>
      <c r="AA2615" t="s">
        <v>7270</v>
      </c>
      <c r="AB2615">
        <v>552</v>
      </c>
      <c r="AC2615" t="s">
        <v>7224</v>
      </c>
      <c r="AD2615" t="s">
        <v>27</v>
      </c>
      <c r="AE2615" t="s">
        <v>11666</v>
      </c>
    </row>
    <row r="2616" spans="8:31" hidden="1" x14ac:dyDescent="0.3">
      <c r="H2616" t="s">
        <v>7026</v>
      </c>
      <c r="I2616" t="s">
        <v>7074</v>
      </c>
      <c r="J2616" t="s">
        <v>7075</v>
      </c>
      <c r="L2616">
        <v>553</v>
      </c>
      <c r="M2616" t="s">
        <v>27</v>
      </c>
      <c r="N2616" t="s">
        <v>7076</v>
      </c>
      <c r="Q2616">
        <v>196</v>
      </c>
      <c r="R2616" t="s">
        <v>96</v>
      </c>
      <c r="S2616" t="s">
        <v>96</v>
      </c>
      <c r="T2616" t="str">
        <f>IF(Transcripts[[#This Row],[List?]]="Y", Transcripts[[#This Row],[RefSeq mRNA ID]]&amp;IF(Transcripts[[#This Row],[Preferred?]]="Y", " (Preferred)", ""), "")</f>
        <v/>
      </c>
      <c r="V2616" s="43" t="s">
        <v>18605</v>
      </c>
      <c r="W2616" s="43" t="e">
        <f t="array" ref="W2616">INDEX(Table6[#Data], MATCH(1, ISNUMBER(SEARCH(Transcripts[[#This Row],[RefSeq mRNA ID]], Table6['#name])), 0), 1)</f>
        <v>#N/A</v>
      </c>
      <c r="X2616" s="43"/>
      <c r="Y2616" s="43"/>
      <c r="Z2616" t="s">
        <v>7290</v>
      </c>
      <c r="AA2616" t="s">
        <v>7291</v>
      </c>
      <c r="AB2616">
        <v>276</v>
      </c>
      <c r="AC2616" t="s">
        <v>7224</v>
      </c>
      <c r="AD2616" t="s">
        <v>27</v>
      </c>
      <c r="AE2616" t="s">
        <v>11667</v>
      </c>
    </row>
    <row r="2617" spans="8:31" hidden="1" x14ac:dyDescent="0.3">
      <c r="H2617" t="s">
        <v>7026</v>
      </c>
      <c r="I2617" t="s">
        <v>7080</v>
      </c>
      <c r="J2617" t="s">
        <v>7081</v>
      </c>
      <c r="L2617">
        <v>407</v>
      </c>
      <c r="M2617" t="s">
        <v>27</v>
      </c>
      <c r="N2617" t="s">
        <v>7082</v>
      </c>
      <c r="Q2617">
        <v>137</v>
      </c>
      <c r="R2617" t="s">
        <v>96</v>
      </c>
      <c r="S2617" t="s">
        <v>96</v>
      </c>
      <c r="T2617" t="str">
        <f>IF(Transcripts[[#This Row],[List?]]="Y", Transcripts[[#This Row],[RefSeq mRNA ID]]&amp;IF(Transcripts[[#This Row],[Preferred?]]="Y", " (Preferred)", ""), "")</f>
        <v/>
      </c>
      <c r="V2617" s="43" t="s">
        <v>18605</v>
      </c>
      <c r="W2617" s="43" t="e">
        <f t="array" ref="W2617">INDEX(Table6[#Data], MATCH(1, ISNUMBER(SEARCH(Transcripts[[#This Row],[RefSeq mRNA ID]], Table6['#name])), 0), 1)</f>
        <v>#N/A</v>
      </c>
      <c r="X2617" s="43"/>
      <c r="Y2617" s="43"/>
      <c r="Z2617" t="s">
        <v>7231</v>
      </c>
      <c r="AA2617" t="s">
        <v>7232</v>
      </c>
      <c r="AB2617">
        <v>51</v>
      </c>
      <c r="AC2617" t="s">
        <v>7224</v>
      </c>
      <c r="AD2617" t="s">
        <v>27</v>
      </c>
      <c r="AE2617" t="s">
        <v>11668</v>
      </c>
    </row>
    <row r="2618" spans="8:31" hidden="1" x14ac:dyDescent="0.3">
      <c r="H2618" t="s">
        <v>7026</v>
      </c>
      <c r="I2618" t="s">
        <v>7033</v>
      </c>
      <c r="J2618" t="s">
        <v>7034</v>
      </c>
      <c r="L2618">
        <v>570</v>
      </c>
      <c r="M2618" t="s">
        <v>187</v>
      </c>
      <c r="N2618" t="s">
        <v>7035</v>
      </c>
      <c r="Q2618">
        <v>106</v>
      </c>
      <c r="R2618" t="s">
        <v>96</v>
      </c>
      <c r="S2618" t="s">
        <v>96</v>
      </c>
      <c r="T2618" t="str">
        <f>IF(Transcripts[[#This Row],[List?]]="Y", Transcripts[[#This Row],[RefSeq mRNA ID]]&amp;IF(Transcripts[[#This Row],[Preferred?]]="Y", " (Preferred)", ""), "")</f>
        <v/>
      </c>
      <c r="V2618" s="43" t="s">
        <v>18605</v>
      </c>
      <c r="W2618" s="43" t="e">
        <f t="array" ref="W2618">INDEX(Table6[#Data], MATCH(1, ISNUMBER(SEARCH(Transcripts[[#This Row],[RefSeq mRNA ID]], Table6['#name])), 0), 1)</f>
        <v>#N/A</v>
      </c>
      <c r="X2618" s="43"/>
      <c r="Y2618" s="43"/>
      <c r="Z2618" t="s">
        <v>7242</v>
      </c>
      <c r="AC2618" t="s">
        <v>7224</v>
      </c>
      <c r="AD2618" t="s">
        <v>27</v>
      </c>
      <c r="AE2618" t="s">
        <v>7242</v>
      </c>
    </row>
    <row r="2619" spans="8:31" hidden="1" x14ac:dyDescent="0.3">
      <c r="H2619" t="s">
        <v>7026</v>
      </c>
      <c r="I2619" t="s">
        <v>7083</v>
      </c>
      <c r="L2619">
        <v>680</v>
      </c>
      <c r="M2619" t="s">
        <v>210</v>
      </c>
      <c r="N2619" t="s">
        <v>7084</v>
      </c>
      <c r="Q2619">
        <v>0</v>
      </c>
      <c r="R2619" t="s">
        <v>96</v>
      </c>
      <c r="S2619" t="s">
        <v>96</v>
      </c>
      <c r="T2619" t="str">
        <f>IF(Transcripts[[#This Row],[List?]]="Y", Transcripts[[#This Row],[RefSeq mRNA ID]]&amp;IF(Transcripts[[#This Row],[Preferred?]]="Y", " (Preferred)", ""), "")</f>
        <v/>
      </c>
      <c r="V2619" s="43" t="s">
        <v>18605</v>
      </c>
      <c r="W2619" s="43" t="e">
        <f t="array" ref="W2619">INDEX(Table6[#Data], MATCH(1, ISNUMBER(SEARCH(Transcripts[[#This Row],[RefSeq mRNA ID]], Table6['#name])), 0), 1)</f>
        <v>#N/A</v>
      </c>
      <c r="X2619" s="43"/>
      <c r="Y2619" s="43"/>
      <c r="Z2619" t="s">
        <v>7252</v>
      </c>
      <c r="AA2619" t="s">
        <v>7253</v>
      </c>
      <c r="AB2619">
        <v>4146</v>
      </c>
      <c r="AC2619" t="s">
        <v>7224</v>
      </c>
      <c r="AD2619" t="s">
        <v>27</v>
      </c>
      <c r="AE2619" t="s">
        <v>11669</v>
      </c>
    </row>
    <row r="2620" spans="8:31" hidden="1" x14ac:dyDescent="0.3">
      <c r="H2620" t="s">
        <v>7026</v>
      </c>
      <c r="I2620" t="s">
        <v>7085</v>
      </c>
      <c r="L2620">
        <v>564</v>
      </c>
      <c r="M2620" t="s">
        <v>210</v>
      </c>
      <c r="N2620" t="s">
        <v>7086</v>
      </c>
      <c r="Q2620">
        <v>0</v>
      </c>
      <c r="R2620" t="s">
        <v>96</v>
      </c>
      <c r="S2620" t="s">
        <v>96</v>
      </c>
      <c r="T2620" t="str">
        <f>IF(Transcripts[[#This Row],[List?]]="Y", Transcripts[[#This Row],[RefSeq mRNA ID]]&amp;IF(Transcripts[[#This Row],[Preferred?]]="Y", " (Preferred)", ""), "")</f>
        <v/>
      </c>
      <c r="V2620" s="43" t="s">
        <v>18605</v>
      </c>
      <c r="W2620" s="43" t="e">
        <f t="array" ref="W2620">INDEX(Table6[#Data], MATCH(1, ISNUMBER(SEARCH(Transcripts[[#This Row],[RefSeq mRNA ID]], Table6['#name])), 0), 1)</f>
        <v>#N/A</v>
      </c>
      <c r="X2620" s="43"/>
      <c r="Y2620" s="43"/>
      <c r="Z2620" t="s">
        <v>7259</v>
      </c>
      <c r="AA2620" t="s">
        <v>7260</v>
      </c>
      <c r="AB2620">
        <v>3891</v>
      </c>
      <c r="AC2620" t="s">
        <v>7224</v>
      </c>
      <c r="AD2620" t="s">
        <v>27</v>
      </c>
      <c r="AE2620" t="s">
        <v>11670</v>
      </c>
    </row>
    <row r="2621" spans="8:31" hidden="1" x14ac:dyDescent="0.3">
      <c r="H2621" t="s">
        <v>7026</v>
      </c>
      <c r="I2621" t="s">
        <v>7087</v>
      </c>
      <c r="L2621">
        <v>556</v>
      </c>
      <c r="M2621" t="s">
        <v>210</v>
      </c>
      <c r="N2621" t="s">
        <v>7088</v>
      </c>
      <c r="Q2621">
        <v>0</v>
      </c>
      <c r="R2621" t="s">
        <v>96</v>
      </c>
      <c r="S2621" t="s">
        <v>96</v>
      </c>
      <c r="T2621" t="str">
        <f>IF(Transcripts[[#This Row],[List?]]="Y", Transcripts[[#This Row],[RefSeq mRNA ID]]&amp;IF(Transcripts[[#This Row],[Preferred?]]="Y", " (Preferred)", ""), "")</f>
        <v/>
      </c>
      <c r="V2621" s="43" t="s">
        <v>18605</v>
      </c>
      <c r="W2621" s="43" t="e">
        <f t="array" ref="W2621">INDEX(Table6[#Data], MATCH(1, ISNUMBER(SEARCH(Transcripts[[#This Row],[RefSeq mRNA ID]], Table6['#name])), 0), 1)</f>
        <v>#N/A</v>
      </c>
      <c r="X2621" s="43"/>
      <c r="Y2621" s="43"/>
      <c r="Z2621" t="s">
        <v>7255</v>
      </c>
      <c r="AA2621" t="s">
        <v>7256</v>
      </c>
      <c r="AB2621">
        <v>3891</v>
      </c>
      <c r="AC2621" t="s">
        <v>7224</v>
      </c>
      <c r="AD2621" t="s">
        <v>27</v>
      </c>
      <c r="AE2621" t="s">
        <v>11671</v>
      </c>
    </row>
    <row r="2622" spans="8:31" hidden="1" x14ac:dyDescent="0.3">
      <c r="H2622" t="s">
        <v>7089</v>
      </c>
      <c r="I2622" t="s">
        <v>7094</v>
      </c>
      <c r="J2622" t="s">
        <v>7095</v>
      </c>
      <c r="K2622" t="s">
        <v>19836</v>
      </c>
      <c r="L2622">
        <v>13506</v>
      </c>
      <c r="M2622" t="s">
        <v>27</v>
      </c>
      <c r="N2622" t="s">
        <v>7096</v>
      </c>
      <c r="O2622" t="s">
        <v>7097</v>
      </c>
      <c r="Q2622">
        <v>12384</v>
      </c>
      <c r="R2622" t="s">
        <v>95</v>
      </c>
      <c r="S2622" t="s">
        <v>95</v>
      </c>
      <c r="T2622" t="str">
        <f>IF(Transcripts[[#This Row],[List?]]="Y", Transcripts[[#This Row],[RefSeq mRNA ID]]&amp;IF(Transcripts[[#This Row],[Preferred?]]="Y", " (Preferred)", ""), "")</f>
        <v>NM_006904.6 (Preferred)</v>
      </c>
      <c r="V2622" s="43" t="s">
        <v>18606</v>
      </c>
      <c r="W2622" s="43" t="e">
        <f t="array" ref="W2622">INDEX(Table6[#Data], MATCH(1, ISNUMBER(SEARCH(Transcripts[[#This Row],[RefSeq mRNA ID]], Table6['#name])), 0), 1)</f>
        <v>#N/A</v>
      </c>
      <c r="X2622" s="43"/>
      <c r="Y2622" s="43"/>
      <c r="Z2622" t="s">
        <v>4681</v>
      </c>
      <c r="AA2622" t="s">
        <v>4682</v>
      </c>
      <c r="AB2622">
        <v>2919</v>
      </c>
      <c r="AC2622" t="s">
        <v>106</v>
      </c>
      <c r="AD2622" t="s">
        <v>27</v>
      </c>
      <c r="AE2622" t="s">
        <v>11672</v>
      </c>
    </row>
    <row r="2623" spans="8:31" hidden="1" x14ac:dyDescent="0.3">
      <c r="H2623" t="s">
        <v>7089</v>
      </c>
      <c r="I2623" t="s">
        <v>7098</v>
      </c>
      <c r="J2623" t="s">
        <v>7099</v>
      </c>
      <c r="K2623" t="s">
        <v>19837</v>
      </c>
      <c r="L2623">
        <v>13413</v>
      </c>
      <c r="M2623" t="s">
        <v>27</v>
      </c>
      <c r="N2623" t="s">
        <v>7100</v>
      </c>
      <c r="Q2623">
        <v>12291</v>
      </c>
      <c r="R2623" t="s">
        <v>96</v>
      </c>
      <c r="S2623" t="s">
        <v>95</v>
      </c>
      <c r="T2623" t="str">
        <f>IF(Transcripts[[#This Row],[List?]]="Y", Transcripts[[#This Row],[RefSeq mRNA ID]]&amp;IF(Transcripts[[#This Row],[Preferred?]]="Y", " (Preferred)", ""), "")</f>
        <v>NM_001081640.1</v>
      </c>
      <c r="V2623" s="43" t="s">
        <v>18606</v>
      </c>
      <c r="W2623" s="43" t="e">
        <f t="array" ref="W2623">INDEX(Table6[#Data], MATCH(1, ISNUMBER(SEARCH(Transcripts[[#This Row],[RefSeq mRNA ID]], Table6['#name])), 0), 1)</f>
        <v>#N/A</v>
      </c>
      <c r="X2623" s="43"/>
      <c r="Y2623" s="43"/>
      <c r="Z2623" t="s">
        <v>4676</v>
      </c>
      <c r="AA2623" t="s">
        <v>4677</v>
      </c>
      <c r="AB2623">
        <v>2931</v>
      </c>
      <c r="AC2623" t="s">
        <v>106</v>
      </c>
      <c r="AD2623" t="s">
        <v>27</v>
      </c>
      <c r="AE2623" t="s">
        <v>11673</v>
      </c>
    </row>
    <row r="2624" spans="8:31" hidden="1" x14ac:dyDescent="0.3">
      <c r="H2624" t="s">
        <v>7089</v>
      </c>
      <c r="I2624" t="s">
        <v>7101</v>
      </c>
      <c r="J2624" t="s">
        <v>7102</v>
      </c>
      <c r="L2624">
        <v>659</v>
      </c>
      <c r="M2624" t="s">
        <v>27</v>
      </c>
      <c r="N2624" t="s">
        <v>7103</v>
      </c>
      <c r="Q2624">
        <v>271</v>
      </c>
      <c r="R2624" t="s">
        <v>96</v>
      </c>
      <c r="S2624" t="s">
        <v>96</v>
      </c>
      <c r="T2624" t="str">
        <f>IF(Transcripts[[#This Row],[List?]]="Y", Transcripts[[#This Row],[RefSeq mRNA ID]]&amp;IF(Transcripts[[#This Row],[Preferred?]]="Y", " (Preferred)", ""), "")</f>
        <v/>
      </c>
      <c r="V2624" s="43" t="s">
        <v>18606</v>
      </c>
      <c r="W2624" s="43" t="e">
        <f t="array" ref="W2624">INDEX(Table6[#Data], MATCH(1, ISNUMBER(SEARCH(Transcripts[[#This Row],[RefSeq mRNA ID]], Table6['#name])), 0), 1)</f>
        <v>#N/A</v>
      </c>
      <c r="X2624" s="43"/>
      <c r="Y2624" s="43"/>
      <c r="Z2624" t="s">
        <v>4687</v>
      </c>
      <c r="AC2624" t="s">
        <v>106</v>
      </c>
      <c r="AD2624" t="s">
        <v>27</v>
      </c>
      <c r="AE2624" t="s">
        <v>4687</v>
      </c>
    </row>
    <row r="2625" spans="8:31" hidden="1" x14ac:dyDescent="0.3">
      <c r="H2625" t="s">
        <v>7089</v>
      </c>
      <c r="I2625" t="s">
        <v>7104</v>
      </c>
      <c r="J2625" t="s">
        <v>7105</v>
      </c>
      <c r="L2625">
        <v>537</v>
      </c>
      <c r="M2625" t="s">
        <v>27</v>
      </c>
      <c r="N2625" t="s">
        <v>7106</v>
      </c>
      <c r="Q2625">
        <v>211</v>
      </c>
      <c r="R2625" t="s">
        <v>96</v>
      </c>
      <c r="S2625" t="s">
        <v>96</v>
      </c>
      <c r="T2625" t="str">
        <f>IF(Transcripts[[#This Row],[List?]]="Y", Transcripts[[#This Row],[RefSeq mRNA ID]]&amp;IF(Transcripts[[#This Row],[Preferred?]]="Y", " (Preferred)", ""), "")</f>
        <v/>
      </c>
      <c r="V2625" s="43" t="s">
        <v>18606</v>
      </c>
      <c r="W2625" s="43" t="e">
        <f t="array" ref="W2625">INDEX(Table6[#Data], MATCH(1, ISNUMBER(SEARCH(Transcripts[[#This Row],[RefSeq mRNA ID]], Table6['#name])), 0), 1)</f>
        <v>#N/A</v>
      </c>
      <c r="X2625" s="43"/>
      <c r="Y2625" s="43"/>
      <c r="Z2625" t="s">
        <v>4685</v>
      </c>
      <c r="AC2625" t="s">
        <v>106</v>
      </c>
      <c r="AD2625" t="s">
        <v>27</v>
      </c>
      <c r="AE2625" t="s">
        <v>4685</v>
      </c>
    </row>
    <row r="2626" spans="8:31" hidden="1" x14ac:dyDescent="0.3">
      <c r="H2626" t="s">
        <v>7089</v>
      </c>
      <c r="I2626" t="s">
        <v>7090</v>
      </c>
      <c r="L2626">
        <v>13508</v>
      </c>
      <c r="M2626" t="s">
        <v>193</v>
      </c>
      <c r="N2626" t="s">
        <v>7091</v>
      </c>
      <c r="Q2626">
        <v>0</v>
      </c>
      <c r="R2626" t="s">
        <v>96</v>
      </c>
      <c r="S2626" t="s">
        <v>96</v>
      </c>
      <c r="T2626" t="str">
        <f>IF(Transcripts[[#This Row],[List?]]="Y", Transcripts[[#This Row],[RefSeq mRNA ID]]&amp;IF(Transcripts[[#This Row],[Preferred?]]="Y", " (Preferred)", ""), "")</f>
        <v/>
      </c>
      <c r="V2626" s="43" t="s">
        <v>18606</v>
      </c>
      <c r="W2626" s="43" t="e">
        <f t="array" ref="W2626">INDEX(Table6[#Data], MATCH(1, ISNUMBER(SEARCH(Transcripts[[#This Row],[RefSeq mRNA ID]], Table6['#name])), 0), 1)</f>
        <v>#N/A</v>
      </c>
      <c r="X2626" s="43"/>
      <c r="Y2626" s="43"/>
      <c r="Z2626" t="s">
        <v>4299</v>
      </c>
      <c r="AC2626" t="s">
        <v>4296</v>
      </c>
      <c r="AD2626" t="s">
        <v>27</v>
      </c>
      <c r="AE2626" t="s">
        <v>4299</v>
      </c>
    </row>
    <row r="2627" spans="8:31" hidden="1" x14ac:dyDescent="0.3">
      <c r="H2627" t="s">
        <v>7089</v>
      </c>
      <c r="I2627" t="s">
        <v>7092</v>
      </c>
      <c r="L2627">
        <v>12783</v>
      </c>
      <c r="M2627" t="s">
        <v>193</v>
      </c>
      <c r="N2627" t="s">
        <v>7093</v>
      </c>
      <c r="Q2627">
        <v>0</v>
      </c>
      <c r="R2627" t="s">
        <v>96</v>
      </c>
      <c r="S2627" t="s">
        <v>96</v>
      </c>
      <c r="T2627" t="str">
        <f>IF(Transcripts[[#This Row],[List?]]="Y", Transcripts[[#This Row],[RefSeq mRNA ID]]&amp;IF(Transcripts[[#This Row],[Preferred?]]="Y", " (Preferred)", ""), "")</f>
        <v/>
      </c>
      <c r="V2627" s="43" t="s">
        <v>18606</v>
      </c>
      <c r="W2627" s="43" t="e">
        <f t="array" ref="W2627">INDEX(Table6[#Data], MATCH(1, ISNUMBER(SEARCH(Transcripts[[#This Row],[RefSeq mRNA ID]], Table6['#name])), 0), 1)</f>
        <v>#N/A</v>
      </c>
      <c r="X2627" s="43"/>
      <c r="Y2627" s="43"/>
      <c r="Z2627" t="s">
        <v>4328</v>
      </c>
      <c r="AA2627" t="s">
        <v>4329</v>
      </c>
      <c r="AB2627">
        <v>525</v>
      </c>
      <c r="AC2627" t="s">
        <v>4296</v>
      </c>
      <c r="AD2627" t="s">
        <v>27</v>
      </c>
      <c r="AE2627" t="s">
        <v>11674</v>
      </c>
    </row>
    <row r="2628" spans="8:31" hidden="1" x14ac:dyDescent="0.3">
      <c r="H2628" t="s">
        <v>7089</v>
      </c>
      <c r="I2628" t="s">
        <v>7107</v>
      </c>
      <c r="L2628">
        <v>1087</v>
      </c>
      <c r="M2628" t="s">
        <v>210</v>
      </c>
      <c r="N2628" t="s">
        <v>7108</v>
      </c>
      <c r="Q2628">
        <v>0</v>
      </c>
      <c r="R2628" t="s">
        <v>96</v>
      </c>
      <c r="S2628" t="s">
        <v>96</v>
      </c>
      <c r="T2628" t="str">
        <f>IF(Transcripts[[#This Row],[List?]]="Y", Transcripts[[#This Row],[RefSeq mRNA ID]]&amp;IF(Transcripts[[#This Row],[Preferred?]]="Y", " (Preferred)", ""), "")</f>
        <v/>
      </c>
      <c r="V2628" s="43" t="s">
        <v>18606</v>
      </c>
      <c r="W2628" s="43" t="e">
        <f t="array" ref="W2628">INDEX(Table6[#Data], MATCH(1, ISNUMBER(SEARCH(Transcripts[[#This Row],[RefSeq mRNA ID]], Table6['#name])), 0), 1)</f>
        <v>#N/A</v>
      </c>
      <c r="X2628" s="43"/>
      <c r="Y2628" s="43"/>
      <c r="Z2628" t="s">
        <v>4322</v>
      </c>
      <c r="AA2628" t="s">
        <v>4323</v>
      </c>
      <c r="AB2628">
        <v>1434</v>
      </c>
      <c r="AC2628" t="s">
        <v>4296</v>
      </c>
      <c r="AD2628" t="s">
        <v>27</v>
      </c>
      <c r="AE2628" t="s">
        <v>11675</v>
      </c>
    </row>
    <row r="2629" spans="8:31" hidden="1" x14ac:dyDescent="0.3">
      <c r="H2629" t="s">
        <v>7089</v>
      </c>
      <c r="I2629" t="s">
        <v>7109</v>
      </c>
      <c r="L2629">
        <v>834</v>
      </c>
      <c r="M2629" t="s">
        <v>210</v>
      </c>
      <c r="N2629" t="s">
        <v>7110</v>
      </c>
      <c r="Q2629">
        <v>0</v>
      </c>
      <c r="R2629" t="s">
        <v>96</v>
      </c>
      <c r="S2629" t="s">
        <v>96</v>
      </c>
      <c r="T2629" t="str">
        <f>IF(Transcripts[[#This Row],[List?]]="Y", Transcripts[[#This Row],[RefSeq mRNA ID]]&amp;IF(Transcripts[[#This Row],[Preferred?]]="Y", " (Preferred)", ""), "")</f>
        <v/>
      </c>
      <c r="V2629" s="43" t="s">
        <v>18606</v>
      </c>
      <c r="W2629" s="43" t="e">
        <f t="array" ref="W2629">INDEX(Table6[#Data], MATCH(1, ISNUMBER(SEARCH(Transcripts[[#This Row],[RefSeq mRNA ID]], Table6['#name])), 0), 1)</f>
        <v>#N/A</v>
      </c>
      <c r="X2629" s="43"/>
      <c r="Y2629" s="43"/>
      <c r="Z2629" t="s">
        <v>4303</v>
      </c>
      <c r="AA2629" t="s">
        <v>4304</v>
      </c>
      <c r="AB2629">
        <v>1560</v>
      </c>
      <c r="AC2629" t="s">
        <v>4296</v>
      </c>
      <c r="AD2629" t="s">
        <v>27</v>
      </c>
      <c r="AE2629" t="s">
        <v>11676</v>
      </c>
    </row>
    <row r="2630" spans="8:31" hidden="1" x14ac:dyDescent="0.3">
      <c r="H2630" t="s">
        <v>7089</v>
      </c>
      <c r="I2630" t="s">
        <v>7111</v>
      </c>
      <c r="L2630">
        <v>719</v>
      </c>
      <c r="M2630" t="s">
        <v>210</v>
      </c>
      <c r="N2630" t="s">
        <v>7112</v>
      </c>
      <c r="Q2630">
        <v>0</v>
      </c>
      <c r="R2630" t="s">
        <v>96</v>
      </c>
      <c r="S2630" t="s">
        <v>96</v>
      </c>
      <c r="T2630" t="str">
        <f>IF(Transcripts[[#This Row],[List?]]="Y", Transcripts[[#This Row],[RefSeq mRNA ID]]&amp;IF(Transcripts[[#This Row],[Preferred?]]="Y", " (Preferred)", ""), "")</f>
        <v/>
      </c>
      <c r="V2630" s="43" t="s">
        <v>18606</v>
      </c>
      <c r="W2630" s="43" t="e">
        <f t="array" ref="W2630">INDEX(Table6[#Data], MATCH(1, ISNUMBER(SEARCH(Transcripts[[#This Row],[RefSeq mRNA ID]], Table6['#name])), 0), 1)</f>
        <v>#N/A</v>
      </c>
      <c r="X2630" s="43"/>
      <c r="Y2630" s="43"/>
      <c r="Z2630" t="s">
        <v>4331</v>
      </c>
      <c r="AA2630" t="s">
        <v>4332</v>
      </c>
      <c r="AB2630">
        <v>1299</v>
      </c>
      <c r="AC2630" t="s">
        <v>4296</v>
      </c>
      <c r="AD2630" t="s">
        <v>27</v>
      </c>
      <c r="AE2630" t="s">
        <v>11677</v>
      </c>
    </row>
    <row r="2631" spans="8:31" hidden="1" x14ac:dyDescent="0.3">
      <c r="H2631" t="s">
        <v>7089</v>
      </c>
      <c r="I2631" t="s">
        <v>7113</v>
      </c>
      <c r="L2631">
        <v>589</v>
      </c>
      <c r="M2631" t="s">
        <v>210</v>
      </c>
      <c r="N2631" t="s">
        <v>7114</v>
      </c>
      <c r="Q2631">
        <v>0</v>
      </c>
      <c r="R2631" t="s">
        <v>96</v>
      </c>
      <c r="S2631" t="s">
        <v>96</v>
      </c>
      <c r="T2631" t="str">
        <f>IF(Transcripts[[#This Row],[List?]]="Y", Transcripts[[#This Row],[RefSeq mRNA ID]]&amp;IF(Transcripts[[#This Row],[Preferred?]]="Y", " (Preferred)", ""), "")</f>
        <v/>
      </c>
      <c r="V2631" s="43" t="s">
        <v>18606</v>
      </c>
      <c r="W2631" s="43" t="e">
        <f t="array" ref="W2631">INDEX(Table6[#Data], MATCH(1, ISNUMBER(SEARCH(Transcripts[[#This Row],[RefSeq mRNA ID]], Table6['#name])), 0), 1)</f>
        <v>#N/A</v>
      </c>
      <c r="X2631" s="43"/>
      <c r="Y2631" s="43"/>
      <c r="Z2631" t="s">
        <v>4318</v>
      </c>
      <c r="AA2631" t="s">
        <v>4319</v>
      </c>
      <c r="AB2631">
        <v>1434</v>
      </c>
      <c r="AC2631" t="s">
        <v>4296</v>
      </c>
      <c r="AD2631" t="s">
        <v>27</v>
      </c>
      <c r="AE2631" t="s">
        <v>11678</v>
      </c>
    </row>
    <row r="2632" spans="8:31" hidden="1" x14ac:dyDescent="0.3">
      <c r="H2632" t="s">
        <v>7089</v>
      </c>
      <c r="I2632" t="s">
        <v>7115</v>
      </c>
      <c r="L2632">
        <v>583</v>
      </c>
      <c r="M2632" t="s">
        <v>210</v>
      </c>
      <c r="N2632" t="s">
        <v>7116</v>
      </c>
      <c r="Q2632">
        <v>0</v>
      </c>
      <c r="R2632" t="s">
        <v>96</v>
      </c>
      <c r="S2632" t="s">
        <v>96</v>
      </c>
      <c r="T2632" t="str">
        <f>IF(Transcripts[[#This Row],[List?]]="Y", Transcripts[[#This Row],[RefSeq mRNA ID]]&amp;IF(Transcripts[[#This Row],[Preferred?]]="Y", " (Preferred)", ""), "")</f>
        <v/>
      </c>
      <c r="V2632" s="43" t="s">
        <v>18606</v>
      </c>
      <c r="W2632" s="43" t="e">
        <f t="array" ref="W2632">INDEX(Table6[#Data], MATCH(1, ISNUMBER(SEARCH(Transcripts[[#This Row],[RefSeq mRNA ID]], Table6['#name])), 0), 1)</f>
        <v>#N/A</v>
      </c>
      <c r="X2632" s="43"/>
      <c r="Y2632" s="43"/>
      <c r="Z2632" t="s">
        <v>4297</v>
      </c>
      <c r="AC2632" t="s">
        <v>4296</v>
      </c>
      <c r="AD2632" t="s">
        <v>27</v>
      </c>
      <c r="AE2632" t="s">
        <v>4297</v>
      </c>
    </row>
    <row r="2633" spans="8:31" hidden="1" x14ac:dyDescent="0.3">
      <c r="H2633" t="s">
        <v>7089</v>
      </c>
      <c r="I2633" t="s">
        <v>7117</v>
      </c>
      <c r="L2633">
        <v>554</v>
      </c>
      <c r="M2633" t="s">
        <v>210</v>
      </c>
      <c r="N2633" t="s">
        <v>7118</v>
      </c>
      <c r="Q2633">
        <v>0</v>
      </c>
      <c r="R2633" t="s">
        <v>96</v>
      </c>
      <c r="S2633" t="s">
        <v>96</v>
      </c>
      <c r="T2633" t="str">
        <f>IF(Transcripts[[#This Row],[List?]]="Y", Transcripts[[#This Row],[RefSeq mRNA ID]]&amp;IF(Transcripts[[#This Row],[Preferred?]]="Y", " (Preferred)", ""), "")</f>
        <v/>
      </c>
      <c r="V2633" s="43" t="s">
        <v>18606</v>
      </c>
      <c r="W2633" s="43" t="e">
        <f t="array" ref="W2633">INDEX(Table6[#Data], MATCH(1, ISNUMBER(SEARCH(Transcripts[[#This Row],[RefSeq mRNA ID]], Table6['#name])), 0), 1)</f>
        <v>#N/A</v>
      </c>
      <c r="X2633" s="43"/>
      <c r="Y2633" s="43"/>
      <c r="Z2633" t="s">
        <v>4339</v>
      </c>
      <c r="AC2633" t="s">
        <v>4296</v>
      </c>
      <c r="AD2633" t="s">
        <v>27</v>
      </c>
      <c r="AE2633" t="s">
        <v>4339</v>
      </c>
    </row>
    <row r="2634" spans="8:31" hidden="1" x14ac:dyDescent="0.3">
      <c r="H2634" t="s">
        <v>7089</v>
      </c>
      <c r="I2634" t="s">
        <v>7119</v>
      </c>
      <c r="L2634">
        <v>464</v>
      </c>
      <c r="M2634" t="s">
        <v>210</v>
      </c>
      <c r="N2634" t="s">
        <v>7120</v>
      </c>
      <c r="Q2634">
        <v>0</v>
      </c>
      <c r="R2634" t="s">
        <v>96</v>
      </c>
      <c r="S2634" t="s">
        <v>96</v>
      </c>
      <c r="T2634" t="str">
        <f>IF(Transcripts[[#This Row],[List?]]="Y", Transcripts[[#This Row],[RefSeq mRNA ID]]&amp;IF(Transcripts[[#This Row],[Preferred?]]="Y", " (Preferred)", ""), "")</f>
        <v/>
      </c>
      <c r="V2634" s="43" t="s">
        <v>18606</v>
      </c>
      <c r="W2634" s="43" t="e">
        <f t="array" ref="W2634">INDEX(Table6[#Data], MATCH(1, ISNUMBER(SEARCH(Transcripts[[#This Row],[RefSeq mRNA ID]], Table6['#name])), 0), 1)</f>
        <v>#N/A</v>
      </c>
      <c r="X2634" s="43"/>
      <c r="Y2634" s="43"/>
      <c r="Z2634" t="s">
        <v>4337</v>
      </c>
      <c r="AC2634" t="s">
        <v>4296</v>
      </c>
      <c r="AD2634" t="s">
        <v>27</v>
      </c>
      <c r="AE2634" t="s">
        <v>4337</v>
      </c>
    </row>
    <row r="2635" spans="8:31" hidden="1" x14ac:dyDescent="0.3">
      <c r="H2635" t="s">
        <v>7121</v>
      </c>
      <c r="I2635" t="s">
        <v>7136</v>
      </c>
      <c r="J2635" t="s">
        <v>7137</v>
      </c>
      <c r="K2635" t="s">
        <v>19838</v>
      </c>
      <c r="L2635">
        <v>3307</v>
      </c>
      <c r="M2635" t="s">
        <v>27</v>
      </c>
      <c r="N2635" t="s">
        <v>7138</v>
      </c>
      <c r="P2635" t="s">
        <v>7139</v>
      </c>
      <c r="Q2635">
        <v>2679</v>
      </c>
      <c r="R2635" t="s">
        <v>95</v>
      </c>
      <c r="S2635" t="s">
        <v>95</v>
      </c>
      <c r="T2635" t="str">
        <f>IF(Transcripts[[#This Row],[List?]]="Y", Transcripts[[#This Row],[RefSeq mRNA ID]]&amp;IF(Transcripts[[#This Row],[Preferred?]]="Y", " (Preferred)", ""), "")</f>
        <v>NM_001031698.2 (Preferred)</v>
      </c>
      <c r="V2635" s="43" t="s">
        <v>18607</v>
      </c>
      <c r="W2635" s="43" t="e">
        <f t="array" ref="W2635">INDEX(Table6[#Data], MATCH(1, ISNUMBER(SEARCH(Transcripts[[#This Row],[RefSeq mRNA ID]], Table6['#name])), 0), 1)</f>
        <v>#N/A</v>
      </c>
      <c r="X2635" s="43"/>
      <c r="Y2635" s="43"/>
      <c r="Z2635" t="s">
        <v>4334</v>
      </c>
      <c r="AA2635" t="s">
        <v>4335</v>
      </c>
      <c r="AB2635">
        <v>201</v>
      </c>
      <c r="AC2635" t="s">
        <v>4296</v>
      </c>
      <c r="AD2635" t="s">
        <v>27</v>
      </c>
      <c r="AE2635" t="s">
        <v>11679</v>
      </c>
    </row>
    <row r="2636" spans="8:31" hidden="1" x14ac:dyDescent="0.3">
      <c r="H2636" t="s">
        <v>7121</v>
      </c>
      <c r="I2636" t="s">
        <v>7140</v>
      </c>
      <c r="J2636" t="s">
        <v>7141</v>
      </c>
      <c r="L2636">
        <v>3154</v>
      </c>
      <c r="M2636" t="s">
        <v>27</v>
      </c>
      <c r="N2636" t="s">
        <v>7142</v>
      </c>
      <c r="Q2636">
        <v>2616</v>
      </c>
      <c r="R2636" t="s">
        <v>96</v>
      </c>
      <c r="S2636" t="s">
        <v>96</v>
      </c>
      <c r="T2636" t="str">
        <f>IF(Transcripts[[#This Row],[List?]]="Y", Transcripts[[#This Row],[RefSeq mRNA ID]]&amp;IF(Transcripts[[#This Row],[Preferred?]]="Y", " (Preferred)", ""), "")</f>
        <v/>
      </c>
      <c r="V2636" s="43" t="s">
        <v>18607</v>
      </c>
      <c r="W2636" s="43" t="e">
        <f t="array" ref="W2636">INDEX(Table6[#Data], MATCH(1, ISNUMBER(SEARCH(Transcripts[[#This Row],[RefSeq mRNA ID]], Table6['#name])), 0), 1)</f>
        <v>#N/A</v>
      </c>
      <c r="X2636" s="43"/>
      <c r="Y2636" s="43"/>
      <c r="Z2636" t="s">
        <v>4301</v>
      </c>
      <c r="AC2636" t="s">
        <v>4296</v>
      </c>
      <c r="AD2636" t="s">
        <v>27</v>
      </c>
      <c r="AE2636" t="s">
        <v>4301</v>
      </c>
    </row>
    <row r="2637" spans="8:31" hidden="1" x14ac:dyDescent="0.3">
      <c r="H2637" t="s">
        <v>7121</v>
      </c>
      <c r="I2637" t="s">
        <v>7133</v>
      </c>
      <c r="J2637" t="s">
        <v>7134</v>
      </c>
      <c r="K2637" t="s">
        <v>19839</v>
      </c>
      <c r="L2637">
        <v>3602</v>
      </c>
      <c r="M2637" t="s">
        <v>27</v>
      </c>
      <c r="N2637" t="s">
        <v>7135</v>
      </c>
      <c r="Q2637">
        <v>2577</v>
      </c>
      <c r="R2637" t="s">
        <v>96</v>
      </c>
      <c r="S2637" t="s">
        <v>95</v>
      </c>
      <c r="T2637" t="str">
        <f>IF(Transcripts[[#This Row],[List?]]="Y", Transcripts[[#This Row],[RefSeq mRNA ID]]&amp;IF(Transcripts[[#This Row],[Preferred?]]="Y", " (Preferred)", ""), "")</f>
        <v>NM_012272.2</v>
      </c>
      <c r="V2637" s="43" t="s">
        <v>18607</v>
      </c>
      <c r="W2637" s="43" t="e">
        <f t="array" ref="W2637">INDEX(Table6[#Data], MATCH(1, ISNUMBER(SEARCH(Transcripts[[#This Row],[RefSeq mRNA ID]], Table6['#name])), 0), 1)</f>
        <v>#N/A</v>
      </c>
      <c r="X2637" s="43"/>
      <c r="Y2637" s="43"/>
      <c r="Z2637" t="s">
        <v>4306</v>
      </c>
      <c r="AA2637" t="s">
        <v>4307</v>
      </c>
      <c r="AB2637">
        <v>1299</v>
      </c>
      <c r="AC2637" t="s">
        <v>4296</v>
      </c>
      <c r="AD2637" t="s">
        <v>27</v>
      </c>
      <c r="AE2637" t="s">
        <v>11680</v>
      </c>
    </row>
    <row r="2638" spans="8:31" hidden="1" x14ac:dyDescent="0.3">
      <c r="H2638" t="s">
        <v>7121</v>
      </c>
      <c r="I2638" t="s">
        <v>7122</v>
      </c>
      <c r="J2638" t="s">
        <v>7123</v>
      </c>
      <c r="L2638">
        <v>697</v>
      </c>
      <c r="M2638" t="s">
        <v>187</v>
      </c>
      <c r="N2638" t="s">
        <v>7124</v>
      </c>
      <c r="P2638" t="s">
        <v>98</v>
      </c>
      <c r="Q2638">
        <v>414</v>
      </c>
      <c r="R2638" t="s">
        <v>96</v>
      </c>
      <c r="S2638" t="s">
        <v>96</v>
      </c>
      <c r="T2638" t="str">
        <f>IF(Transcripts[[#This Row],[List?]]="Y", Transcripts[[#This Row],[RefSeq mRNA ID]]&amp;IF(Transcripts[[#This Row],[Preferred?]]="Y", " (Preferred)", ""), "")</f>
        <v/>
      </c>
      <c r="V2638" s="43" t="s">
        <v>18607</v>
      </c>
      <c r="W2638" s="43" t="e">
        <f t="array" ref="W2638">INDEX(Table6[#Data], MATCH(1, ISNUMBER(SEARCH(Transcripts[[#This Row],[RefSeq mRNA ID]], Table6['#name])), 0), 1)</f>
        <v>#N/A</v>
      </c>
      <c r="X2638" s="43"/>
      <c r="Y2638" s="43"/>
      <c r="Z2638" t="s">
        <v>4309</v>
      </c>
      <c r="AA2638" t="s">
        <v>4310</v>
      </c>
      <c r="AB2638">
        <v>1299</v>
      </c>
      <c r="AC2638" t="s">
        <v>4296</v>
      </c>
      <c r="AD2638" t="s">
        <v>27</v>
      </c>
      <c r="AE2638" t="s">
        <v>11681</v>
      </c>
    </row>
    <row r="2639" spans="8:31" hidden="1" x14ac:dyDescent="0.3">
      <c r="H2639" t="s">
        <v>7121</v>
      </c>
      <c r="I2639" t="s">
        <v>7143</v>
      </c>
      <c r="J2639" t="s">
        <v>7144</v>
      </c>
      <c r="L2639">
        <v>531</v>
      </c>
      <c r="M2639" t="s">
        <v>27</v>
      </c>
      <c r="N2639" t="s">
        <v>7145</v>
      </c>
      <c r="Q2639">
        <v>18</v>
      </c>
      <c r="R2639" t="s">
        <v>96</v>
      </c>
      <c r="S2639" t="s">
        <v>96</v>
      </c>
      <c r="T2639" t="str">
        <f>IF(Transcripts[[#This Row],[List?]]="Y", Transcripts[[#This Row],[RefSeq mRNA ID]]&amp;IF(Transcripts[[#This Row],[Preferred?]]="Y", " (Preferred)", ""), "")</f>
        <v/>
      </c>
      <c r="V2639" s="43" t="s">
        <v>18607</v>
      </c>
      <c r="W2639" s="43" t="e">
        <f t="array" ref="W2639">INDEX(Table6[#Data], MATCH(1, ISNUMBER(SEARCH(Transcripts[[#This Row],[RefSeq mRNA ID]], Table6['#name])), 0), 1)</f>
        <v>#N/A</v>
      </c>
      <c r="X2639" s="43"/>
      <c r="Y2639" s="43"/>
      <c r="Z2639" t="s">
        <v>4311</v>
      </c>
      <c r="AA2639" t="s">
        <v>4312</v>
      </c>
      <c r="AB2639">
        <v>1131</v>
      </c>
      <c r="AC2639" t="s">
        <v>4296</v>
      </c>
      <c r="AD2639" t="s">
        <v>27</v>
      </c>
      <c r="AE2639" t="s">
        <v>11682</v>
      </c>
    </row>
    <row r="2640" spans="8:31" hidden="1" x14ac:dyDescent="0.3">
      <c r="H2640" t="s">
        <v>7121</v>
      </c>
      <c r="I2640" t="s">
        <v>7125</v>
      </c>
      <c r="L2640">
        <v>1861</v>
      </c>
      <c r="M2640" t="s">
        <v>193</v>
      </c>
      <c r="N2640" t="s">
        <v>7126</v>
      </c>
      <c r="P2640" t="s">
        <v>98</v>
      </c>
      <c r="Q2640">
        <v>0</v>
      </c>
      <c r="R2640" t="s">
        <v>96</v>
      </c>
      <c r="S2640" t="s">
        <v>96</v>
      </c>
      <c r="T2640" t="str">
        <f>IF(Transcripts[[#This Row],[List?]]="Y", Transcripts[[#This Row],[RefSeq mRNA ID]]&amp;IF(Transcripts[[#This Row],[Preferred?]]="Y", " (Preferred)", ""), "")</f>
        <v/>
      </c>
      <c r="V2640" s="43" t="s">
        <v>18607</v>
      </c>
      <c r="W2640" s="43" t="e">
        <f t="array" ref="W2640">INDEX(Table6[#Data], MATCH(1, ISNUMBER(SEARCH(Transcripts[[#This Row],[RefSeq mRNA ID]], Table6['#name])), 0), 1)</f>
        <v>#N/A</v>
      </c>
      <c r="X2640" s="43"/>
      <c r="Y2640" s="43"/>
      <c r="Z2640" t="s">
        <v>4315</v>
      </c>
      <c r="AA2640" t="s">
        <v>4316</v>
      </c>
      <c r="AB2640">
        <v>870</v>
      </c>
      <c r="AC2640" t="s">
        <v>4296</v>
      </c>
      <c r="AD2640" t="s">
        <v>27</v>
      </c>
      <c r="AE2640" t="s">
        <v>11683</v>
      </c>
    </row>
    <row r="2641" spans="8:31" hidden="1" x14ac:dyDescent="0.3">
      <c r="H2641" t="s">
        <v>7121</v>
      </c>
      <c r="I2641" t="s">
        <v>7127</v>
      </c>
      <c r="L2641">
        <v>912</v>
      </c>
      <c r="M2641" t="s">
        <v>193</v>
      </c>
      <c r="N2641" t="s">
        <v>7128</v>
      </c>
      <c r="P2641" t="s">
        <v>98</v>
      </c>
      <c r="Q2641">
        <v>0</v>
      </c>
      <c r="R2641" t="s">
        <v>96</v>
      </c>
      <c r="S2641" t="s">
        <v>96</v>
      </c>
      <c r="T2641" t="str">
        <f>IF(Transcripts[[#This Row],[List?]]="Y", Transcripts[[#This Row],[RefSeq mRNA ID]]&amp;IF(Transcripts[[#This Row],[Preferred?]]="Y", " (Preferred)", ""), "")</f>
        <v/>
      </c>
      <c r="V2641" s="43" t="s">
        <v>18607</v>
      </c>
      <c r="W2641" s="43" t="e">
        <f t="array" ref="W2641">INDEX(Table6[#Data], MATCH(1, ISNUMBER(SEARCH(Transcripts[[#This Row],[RefSeq mRNA ID]], Table6['#name])), 0), 1)</f>
        <v>#N/A</v>
      </c>
      <c r="X2641" s="43"/>
      <c r="Y2641" s="43"/>
      <c r="Z2641" t="s">
        <v>4325</v>
      </c>
      <c r="AA2641" t="s">
        <v>4326</v>
      </c>
      <c r="AB2641">
        <v>681</v>
      </c>
      <c r="AC2641" t="s">
        <v>4296</v>
      </c>
      <c r="AD2641" t="s">
        <v>27</v>
      </c>
      <c r="AE2641" t="s">
        <v>11684</v>
      </c>
    </row>
    <row r="2642" spans="8:31" hidden="1" x14ac:dyDescent="0.3">
      <c r="H2642" t="s">
        <v>7121</v>
      </c>
      <c r="I2642" t="s">
        <v>7129</v>
      </c>
      <c r="L2642">
        <v>803</v>
      </c>
      <c r="M2642" t="s">
        <v>193</v>
      </c>
      <c r="N2642" t="s">
        <v>7130</v>
      </c>
      <c r="P2642" t="s">
        <v>98</v>
      </c>
      <c r="Q2642">
        <v>0</v>
      </c>
      <c r="R2642" t="s">
        <v>96</v>
      </c>
      <c r="S2642" t="s">
        <v>96</v>
      </c>
      <c r="T2642" t="str">
        <f>IF(Transcripts[[#This Row],[List?]]="Y", Transcripts[[#This Row],[RefSeq mRNA ID]]&amp;IF(Transcripts[[#This Row],[Preferred?]]="Y", " (Preferred)", ""), "")</f>
        <v/>
      </c>
      <c r="V2642" s="43" t="s">
        <v>18607</v>
      </c>
      <c r="W2642" s="43" t="e">
        <f t="array" ref="W2642">INDEX(Table6[#Data], MATCH(1, ISNUMBER(SEARCH(Transcripts[[#This Row],[RefSeq mRNA ID]], Table6['#name])), 0), 1)</f>
        <v>#N/A</v>
      </c>
      <c r="X2642" s="43"/>
      <c r="Y2642" s="43"/>
      <c r="Z2642" t="s">
        <v>7348</v>
      </c>
      <c r="AA2642" t="s">
        <v>7349</v>
      </c>
      <c r="AB2642">
        <v>1896</v>
      </c>
      <c r="AC2642" t="s">
        <v>7345</v>
      </c>
      <c r="AD2642" t="s">
        <v>27</v>
      </c>
      <c r="AE2642" t="s">
        <v>11685</v>
      </c>
    </row>
    <row r="2643" spans="8:31" hidden="1" x14ac:dyDescent="0.3">
      <c r="H2643" t="s">
        <v>7121</v>
      </c>
      <c r="I2643" t="s">
        <v>7131</v>
      </c>
      <c r="L2643">
        <v>742</v>
      </c>
      <c r="M2643" t="s">
        <v>193</v>
      </c>
      <c r="N2643" t="s">
        <v>7132</v>
      </c>
      <c r="P2643" t="s">
        <v>98</v>
      </c>
      <c r="Q2643">
        <v>0</v>
      </c>
      <c r="R2643" t="s">
        <v>96</v>
      </c>
      <c r="S2643" t="s">
        <v>96</v>
      </c>
      <c r="T2643" t="str">
        <f>IF(Transcripts[[#This Row],[List?]]="Y", Transcripts[[#This Row],[RefSeq mRNA ID]]&amp;IF(Transcripts[[#This Row],[Preferred?]]="Y", " (Preferred)", ""), "")</f>
        <v/>
      </c>
      <c r="V2643" s="43" t="s">
        <v>18607</v>
      </c>
      <c r="W2643" s="43" t="e">
        <f t="array" ref="W2643">INDEX(Table6[#Data], MATCH(1, ISNUMBER(SEARCH(Transcripts[[#This Row],[RefSeq mRNA ID]], Table6['#name])), 0), 1)</f>
        <v>#N/A</v>
      </c>
      <c r="X2643" s="43"/>
      <c r="Y2643" s="43"/>
      <c r="Z2643" t="s">
        <v>7352</v>
      </c>
      <c r="AA2643" t="s">
        <v>7353</v>
      </c>
      <c r="AB2643">
        <v>408</v>
      </c>
      <c r="AC2643" t="s">
        <v>7345</v>
      </c>
      <c r="AD2643" t="s">
        <v>27</v>
      </c>
      <c r="AE2643" t="s">
        <v>11686</v>
      </c>
    </row>
    <row r="2644" spans="8:31" hidden="1" x14ac:dyDescent="0.3">
      <c r="H2644" t="s">
        <v>7121</v>
      </c>
      <c r="I2644" t="s">
        <v>7146</v>
      </c>
      <c r="L2644">
        <v>2059</v>
      </c>
      <c r="M2644" t="s">
        <v>210</v>
      </c>
      <c r="N2644" t="s">
        <v>7147</v>
      </c>
      <c r="P2644" t="s">
        <v>98</v>
      </c>
      <c r="Q2644">
        <v>0</v>
      </c>
      <c r="R2644" t="s">
        <v>96</v>
      </c>
      <c r="S2644" t="s">
        <v>96</v>
      </c>
      <c r="T2644" t="str">
        <f>IF(Transcripts[[#This Row],[List?]]="Y", Transcripts[[#This Row],[RefSeq mRNA ID]]&amp;IF(Transcripts[[#This Row],[Preferred?]]="Y", " (Preferred)", ""), "")</f>
        <v/>
      </c>
      <c r="V2644" s="43" t="s">
        <v>18607</v>
      </c>
      <c r="W2644" s="43" t="e">
        <f t="array" ref="W2644">INDEX(Table6[#Data], MATCH(1, ISNUMBER(SEARCH(Transcripts[[#This Row],[RefSeq mRNA ID]], Table6['#name])), 0), 1)</f>
        <v>#N/A</v>
      </c>
      <c r="X2644" s="43"/>
      <c r="Y2644" s="43"/>
      <c r="Z2644" t="s">
        <v>7355</v>
      </c>
      <c r="AA2644" t="s">
        <v>7356</v>
      </c>
      <c r="AB2644">
        <v>210</v>
      </c>
      <c r="AC2644" t="s">
        <v>7345</v>
      </c>
      <c r="AD2644" t="s">
        <v>27</v>
      </c>
      <c r="AE2644" t="s">
        <v>11687</v>
      </c>
    </row>
    <row r="2645" spans="8:31" hidden="1" x14ac:dyDescent="0.3">
      <c r="H2645" t="s">
        <v>7121</v>
      </c>
      <c r="I2645" t="s">
        <v>7148</v>
      </c>
      <c r="L2645">
        <v>1061</v>
      </c>
      <c r="M2645" t="s">
        <v>210</v>
      </c>
      <c r="N2645" t="s">
        <v>7149</v>
      </c>
      <c r="P2645" t="s">
        <v>98</v>
      </c>
      <c r="Q2645">
        <v>0</v>
      </c>
      <c r="R2645" t="s">
        <v>96</v>
      </c>
      <c r="S2645" t="s">
        <v>96</v>
      </c>
      <c r="T2645" t="str">
        <f>IF(Transcripts[[#This Row],[List?]]="Y", Transcripts[[#This Row],[RefSeq mRNA ID]]&amp;IF(Transcripts[[#This Row],[Preferred?]]="Y", " (Preferred)", ""), "")</f>
        <v/>
      </c>
      <c r="V2645" s="43" t="s">
        <v>18607</v>
      </c>
      <c r="W2645" s="43" t="e">
        <f t="array" ref="W2645">INDEX(Table6[#Data], MATCH(1, ISNUMBER(SEARCH(Transcripts[[#This Row],[RefSeq mRNA ID]], Table6['#name])), 0), 1)</f>
        <v>#N/A</v>
      </c>
      <c r="X2645" s="43"/>
      <c r="Y2645" s="43"/>
      <c r="Z2645" t="s">
        <v>7358</v>
      </c>
      <c r="AA2645" t="s">
        <v>7359</v>
      </c>
      <c r="AB2645">
        <v>531</v>
      </c>
      <c r="AC2645" t="s">
        <v>7345</v>
      </c>
      <c r="AD2645" t="s">
        <v>27</v>
      </c>
      <c r="AE2645" t="s">
        <v>11688</v>
      </c>
    </row>
    <row r="2646" spans="8:31" hidden="1" x14ac:dyDescent="0.3">
      <c r="H2646" t="s">
        <v>7121</v>
      </c>
      <c r="I2646" t="s">
        <v>7150</v>
      </c>
      <c r="L2646">
        <v>923</v>
      </c>
      <c r="M2646" t="s">
        <v>210</v>
      </c>
      <c r="N2646" t="s">
        <v>7151</v>
      </c>
      <c r="P2646" t="s">
        <v>98</v>
      </c>
      <c r="Q2646">
        <v>0</v>
      </c>
      <c r="R2646" t="s">
        <v>96</v>
      </c>
      <c r="S2646" t="s">
        <v>96</v>
      </c>
      <c r="T2646" t="str">
        <f>IF(Transcripts[[#This Row],[List?]]="Y", Transcripts[[#This Row],[RefSeq mRNA ID]]&amp;IF(Transcripts[[#This Row],[Preferred?]]="Y", " (Preferred)", ""), "")</f>
        <v/>
      </c>
      <c r="V2646" s="43" t="s">
        <v>18607</v>
      </c>
      <c r="W2646" s="43" t="e">
        <f t="array" ref="W2646">INDEX(Table6[#Data], MATCH(1, ISNUMBER(SEARCH(Transcripts[[#This Row],[RefSeq mRNA ID]], Table6['#name])), 0), 1)</f>
        <v>#N/A</v>
      </c>
      <c r="X2646" s="43"/>
      <c r="Y2646" s="43"/>
      <c r="Z2646" t="s">
        <v>7364</v>
      </c>
      <c r="AA2646" t="s">
        <v>7365</v>
      </c>
      <c r="AB2646">
        <v>684</v>
      </c>
      <c r="AC2646" t="s">
        <v>7345</v>
      </c>
      <c r="AD2646" t="s">
        <v>27</v>
      </c>
      <c r="AE2646" t="s">
        <v>11689</v>
      </c>
    </row>
    <row r="2647" spans="8:31" hidden="1" x14ac:dyDescent="0.3">
      <c r="H2647" t="s">
        <v>7121</v>
      </c>
      <c r="I2647" t="s">
        <v>7152</v>
      </c>
      <c r="L2647">
        <v>630</v>
      </c>
      <c r="M2647" t="s">
        <v>210</v>
      </c>
      <c r="N2647" t="s">
        <v>7153</v>
      </c>
      <c r="P2647" t="s">
        <v>98</v>
      </c>
      <c r="Q2647">
        <v>0</v>
      </c>
      <c r="R2647" t="s">
        <v>96</v>
      </c>
      <c r="S2647" t="s">
        <v>96</v>
      </c>
      <c r="T2647" t="str">
        <f>IF(Transcripts[[#This Row],[List?]]="Y", Transcripts[[#This Row],[RefSeq mRNA ID]]&amp;IF(Transcripts[[#This Row],[Preferred?]]="Y", " (Preferred)", ""), "")</f>
        <v/>
      </c>
      <c r="V2647" s="43" t="s">
        <v>18607</v>
      </c>
      <c r="W2647" s="43" t="e">
        <f t="array" ref="W2647">INDEX(Table6[#Data], MATCH(1, ISNUMBER(SEARCH(Transcripts[[#This Row],[RefSeq mRNA ID]], Table6['#name])), 0), 1)</f>
        <v>#N/A</v>
      </c>
      <c r="X2647" s="43"/>
      <c r="Y2647" s="43"/>
      <c r="Z2647" t="s">
        <v>7361</v>
      </c>
      <c r="AA2647" t="s">
        <v>7362</v>
      </c>
      <c r="AB2647">
        <v>676</v>
      </c>
      <c r="AC2647" t="s">
        <v>7345</v>
      </c>
      <c r="AD2647" t="s">
        <v>27</v>
      </c>
      <c r="AE2647" t="s">
        <v>11690</v>
      </c>
    </row>
    <row r="2648" spans="8:31" hidden="1" x14ac:dyDescent="0.3">
      <c r="H2648" t="s">
        <v>7121</v>
      </c>
      <c r="I2648" t="s">
        <v>7154</v>
      </c>
      <c r="L2648">
        <v>583</v>
      </c>
      <c r="M2648" t="s">
        <v>210</v>
      </c>
      <c r="N2648" t="s">
        <v>7155</v>
      </c>
      <c r="P2648" t="s">
        <v>98</v>
      </c>
      <c r="Q2648">
        <v>0</v>
      </c>
      <c r="R2648" t="s">
        <v>96</v>
      </c>
      <c r="S2648" t="s">
        <v>96</v>
      </c>
      <c r="T2648" t="str">
        <f>IF(Transcripts[[#This Row],[List?]]="Y", Transcripts[[#This Row],[RefSeq mRNA ID]]&amp;IF(Transcripts[[#This Row],[Preferred?]]="Y", " (Preferred)", ""), "")</f>
        <v/>
      </c>
      <c r="V2648" s="43" t="s">
        <v>18607</v>
      </c>
      <c r="W2648" s="43" t="e">
        <f t="array" ref="W2648">INDEX(Table6[#Data], MATCH(1, ISNUMBER(SEARCH(Transcripts[[#This Row],[RefSeq mRNA ID]], Table6['#name])), 0), 1)</f>
        <v>#N/A</v>
      </c>
      <c r="X2648" s="43"/>
      <c r="Y2648" s="43"/>
      <c r="Z2648" t="s">
        <v>7346</v>
      </c>
      <c r="AC2648" t="s">
        <v>7345</v>
      </c>
      <c r="AD2648" t="s">
        <v>27</v>
      </c>
      <c r="AE2648" t="s">
        <v>7346</v>
      </c>
    </row>
    <row r="2649" spans="8:31" hidden="1" x14ac:dyDescent="0.3">
      <c r="H2649" t="s">
        <v>7121</v>
      </c>
      <c r="I2649" t="s">
        <v>7156</v>
      </c>
      <c r="L2649">
        <v>455</v>
      </c>
      <c r="M2649" t="s">
        <v>210</v>
      </c>
      <c r="N2649" t="s">
        <v>7157</v>
      </c>
      <c r="P2649" t="s">
        <v>98</v>
      </c>
      <c r="Q2649">
        <v>0</v>
      </c>
      <c r="R2649" t="s">
        <v>96</v>
      </c>
      <c r="S2649" t="s">
        <v>96</v>
      </c>
      <c r="T2649" t="str">
        <f>IF(Transcripts[[#This Row],[List?]]="Y", Transcripts[[#This Row],[RefSeq mRNA ID]]&amp;IF(Transcripts[[#This Row],[Preferred?]]="Y", " (Preferred)", ""), "")</f>
        <v/>
      </c>
      <c r="V2649" s="43" t="s">
        <v>18607</v>
      </c>
      <c r="W2649" s="43" t="e">
        <f t="array" ref="W2649">INDEX(Table6[#Data], MATCH(1, ISNUMBER(SEARCH(Transcripts[[#This Row],[RefSeq mRNA ID]], Table6['#name])), 0), 1)</f>
        <v>#N/A</v>
      </c>
      <c r="X2649" s="43"/>
      <c r="Y2649" s="43"/>
      <c r="Z2649" t="s">
        <v>7370</v>
      </c>
      <c r="AA2649" t="s">
        <v>7371</v>
      </c>
      <c r="AB2649">
        <v>372</v>
      </c>
      <c r="AC2649" t="s">
        <v>7345</v>
      </c>
      <c r="AD2649" t="s">
        <v>27</v>
      </c>
      <c r="AE2649" t="s">
        <v>11691</v>
      </c>
    </row>
    <row r="2650" spans="8:31" hidden="1" x14ac:dyDescent="0.3">
      <c r="H2650" t="s">
        <v>7121</v>
      </c>
      <c r="I2650" t="s">
        <v>7158</v>
      </c>
      <c r="L2650">
        <v>455</v>
      </c>
      <c r="M2650" t="s">
        <v>210</v>
      </c>
      <c r="N2650" t="s">
        <v>7159</v>
      </c>
      <c r="P2650" t="s">
        <v>98</v>
      </c>
      <c r="Q2650">
        <v>0</v>
      </c>
      <c r="R2650" t="s">
        <v>96</v>
      </c>
      <c r="S2650" t="s">
        <v>96</v>
      </c>
      <c r="T2650" t="str">
        <f>IF(Transcripts[[#This Row],[List?]]="Y", Transcripts[[#This Row],[RefSeq mRNA ID]]&amp;IF(Transcripts[[#This Row],[Preferred?]]="Y", " (Preferred)", ""), "")</f>
        <v/>
      </c>
      <c r="V2650" s="43" t="s">
        <v>18607</v>
      </c>
      <c r="W2650" s="43" t="e">
        <f t="array" ref="W2650">INDEX(Table6[#Data], MATCH(1, ISNUMBER(SEARCH(Transcripts[[#This Row],[RefSeq mRNA ID]], Table6['#name])), 0), 1)</f>
        <v>#N/A</v>
      </c>
      <c r="X2650" s="43"/>
      <c r="Y2650" s="43"/>
      <c r="Z2650" t="s">
        <v>7367</v>
      </c>
      <c r="AA2650" t="s">
        <v>7368</v>
      </c>
      <c r="AB2650">
        <v>361</v>
      </c>
      <c r="AC2650" t="s">
        <v>7345</v>
      </c>
      <c r="AD2650" t="s">
        <v>27</v>
      </c>
      <c r="AE2650" t="s">
        <v>11692</v>
      </c>
    </row>
    <row r="2651" spans="8:31" hidden="1" x14ac:dyDescent="0.3">
      <c r="H2651" t="s">
        <v>102</v>
      </c>
      <c r="I2651" t="s">
        <v>7162</v>
      </c>
      <c r="J2651" t="s">
        <v>7163</v>
      </c>
      <c r="L2651">
        <v>7445</v>
      </c>
      <c r="M2651" t="s">
        <v>27</v>
      </c>
      <c r="N2651" t="s">
        <v>7164</v>
      </c>
      <c r="P2651" t="s">
        <v>7165</v>
      </c>
      <c r="Q2651">
        <v>7008</v>
      </c>
      <c r="R2651" t="s">
        <v>96</v>
      </c>
      <c r="S2651" t="s">
        <v>96</v>
      </c>
      <c r="T2651" t="str">
        <f>IF(Transcripts[[#This Row],[List?]]="Y", Transcripts[[#This Row],[RefSeq mRNA ID]]&amp;IF(Transcripts[[#This Row],[Preferred?]]="Y", " (Preferred)", ""), "")</f>
        <v/>
      </c>
      <c r="V2651" s="43" t="s">
        <v>18608</v>
      </c>
      <c r="W2651" s="43" t="e">
        <f t="array" ref="W2651">INDEX(Table6[#Data], MATCH(1, ISNUMBER(SEARCH(Transcripts[[#This Row],[RefSeq mRNA ID]], Table6['#name])), 0), 1)</f>
        <v>#N/A</v>
      </c>
      <c r="X2651" s="43"/>
      <c r="Y2651" s="43"/>
      <c r="Z2651" t="s">
        <v>7373</v>
      </c>
      <c r="AC2651" t="s">
        <v>7345</v>
      </c>
      <c r="AD2651" t="s">
        <v>27</v>
      </c>
      <c r="AE2651" t="s">
        <v>7373</v>
      </c>
    </row>
    <row r="2652" spans="8:31" hidden="1" x14ac:dyDescent="0.3">
      <c r="H2652" t="s">
        <v>102</v>
      </c>
      <c r="I2652" t="s">
        <v>7166</v>
      </c>
      <c r="J2652" t="s">
        <v>7167</v>
      </c>
      <c r="K2652" t="s">
        <v>19840</v>
      </c>
      <c r="L2652">
        <v>7295</v>
      </c>
      <c r="M2652" t="s">
        <v>27</v>
      </c>
      <c r="N2652" t="s">
        <v>7168</v>
      </c>
      <c r="P2652" t="s">
        <v>7165</v>
      </c>
      <c r="Q2652">
        <v>7008</v>
      </c>
      <c r="R2652" t="s">
        <v>95</v>
      </c>
      <c r="S2652" t="s">
        <v>95</v>
      </c>
      <c r="T2652" t="str">
        <f>IF(Transcripts[[#This Row],[List?]]="Y", Transcripts[[#This Row],[RefSeq mRNA ID]]&amp;IF(Transcripts[[#This Row],[Preferred?]]="Y", " (Preferred)", ""), "")</f>
        <v>NM_006445.3 (Preferred)</v>
      </c>
      <c r="V2652" s="43" t="s">
        <v>18608</v>
      </c>
      <c r="W2652" s="43" t="e">
        <f t="array" ref="W2652">INDEX(Table6[#Data], MATCH(1, ISNUMBER(SEARCH(Transcripts[[#This Row],[RefSeq mRNA ID]], Table6['#name])), 0), 1)</f>
        <v>#N/A</v>
      </c>
      <c r="X2652" s="43"/>
      <c r="Y2652" s="43"/>
      <c r="Z2652" t="s">
        <v>5542</v>
      </c>
      <c r="AA2652" t="s">
        <v>5543</v>
      </c>
      <c r="AB2652">
        <v>2265</v>
      </c>
      <c r="AC2652" t="s">
        <v>5529</v>
      </c>
      <c r="AD2652" t="s">
        <v>27</v>
      </c>
      <c r="AE2652" t="s">
        <v>11693</v>
      </c>
    </row>
    <row r="2653" spans="8:31" hidden="1" x14ac:dyDescent="0.3">
      <c r="H2653" t="s">
        <v>102</v>
      </c>
      <c r="I2653" t="s">
        <v>7169</v>
      </c>
      <c r="J2653" t="s">
        <v>7170</v>
      </c>
      <c r="L2653">
        <v>3274</v>
      </c>
      <c r="M2653" t="s">
        <v>27</v>
      </c>
      <c r="N2653" t="s">
        <v>7171</v>
      </c>
      <c r="Q2653">
        <v>3038</v>
      </c>
      <c r="R2653" t="s">
        <v>96</v>
      </c>
      <c r="S2653" t="s">
        <v>96</v>
      </c>
      <c r="T2653" t="str">
        <f>IF(Transcripts[[#This Row],[List?]]="Y", Transcripts[[#This Row],[RefSeq mRNA ID]]&amp;IF(Transcripts[[#This Row],[Preferred?]]="Y", " (Preferred)", ""), "")</f>
        <v/>
      </c>
      <c r="V2653" s="43" t="s">
        <v>18608</v>
      </c>
      <c r="W2653" s="43" t="e">
        <f t="array" ref="W2653">INDEX(Table6[#Data], MATCH(1, ISNUMBER(SEARCH(Transcripts[[#This Row],[RefSeq mRNA ID]], Table6['#name])), 0), 1)</f>
        <v>#N/A</v>
      </c>
      <c r="X2653" s="43"/>
      <c r="Y2653" s="43"/>
      <c r="Z2653" t="s">
        <v>5538</v>
      </c>
      <c r="AA2653" t="s">
        <v>5539</v>
      </c>
      <c r="AB2653">
        <v>7650</v>
      </c>
      <c r="AC2653" t="s">
        <v>5529</v>
      </c>
      <c r="AD2653" t="s">
        <v>27</v>
      </c>
      <c r="AE2653" t="s">
        <v>11694</v>
      </c>
    </row>
    <row r="2654" spans="8:31" hidden="1" x14ac:dyDescent="0.3">
      <c r="H2654" t="s">
        <v>102</v>
      </c>
      <c r="I2654" t="s">
        <v>7172</v>
      </c>
      <c r="J2654" t="s">
        <v>7173</v>
      </c>
      <c r="L2654">
        <v>749</v>
      </c>
      <c r="M2654" t="s">
        <v>27</v>
      </c>
      <c r="N2654" t="s">
        <v>7174</v>
      </c>
      <c r="Q2654">
        <v>749</v>
      </c>
      <c r="R2654" t="s">
        <v>96</v>
      </c>
      <c r="S2654" t="s">
        <v>96</v>
      </c>
      <c r="T2654" t="str">
        <f>IF(Transcripts[[#This Row],[List?]]="Y", Transcripts[[#This Row],[RefSeq mRNA ID]]&amp;IF(Transcripts[[#This Row],[Preferred?]]="Y", " (Preferred)", ""), "")</f>
        <v/>
      </c>
      <c r="V2654" s="43" t="s">
        <v>18608</v>
      </c>
      <c r="W2654" s="43" t="e">
        <f t="array" ref="W2654">INDEX(Table6[#Data], MATCH(1, ISNUMBER(SEARCH(Transcripts[[#This Row],[RefSeq mRNA ID]], Table6['#name])), 0), 1)</f>
        <v>#N/A</v>
      </c>
      <c r="X2654" s="43"/>
      <c r="Y2654" s="43"/>
      <c r="Z2654" t="s">
        <v>5534</v>
      </c>
      <c r="AC2654" t="s">
        <v>5529</v>
      </c>
      <c r="AD2654" t="s">
        <v>27</v>
      </c>
      <c r="AE2654" t="s">
        <v>5534</v>
      </c>
    </row>
    <row r="2655" spans="8:31" hidden="1" x14ac:dyDescent="0.3">
      <c r="H2655" t="s">
        <v>102</v>
      </c>
      <c r="I2655" t="s">
        <v>7175</v>
      </c>
      <c r="J2655" t="s">
        <v>7176</v>
      </c>
      <c r="L2655">
        <v>380</v>
      </c>
      <c r="M2655" t="s">
        <v>27</v>
      </c>
      <c r="N2655" t="s">
        <v>7177</v>
      </c>
      <c r="Q2655">
        <v>350</v>
      </c>
      <c r="R2655" t="s">
        <v>96</v>
      </c>
      <c r="S2655" t="s">
        <v>96</v>
      </c>
      <c r="T2655" t="str">
        <f>IF(Transcripts[[#This Row],[List?]]="Y", Transcripts[[#This Row],[RefSeq mRNA ID]]&amp;IF(Transcripts[[#This Row],[Preferred?]]="Y", " (Preferred)", ""), "")</f>
        <v/>
      </c>
      <c r="V2655" s="43" t="s">
        <v>18608</v>
      </c>
      <c r="W2655" s="43" t="e">
        <f t="array" ref="W2655">INDEX(Table6[#Data], MATCH(1, ISNUMBER(SEARCH(Transcripts[[#This Row],[RefSeq mRNA ID]], Table6['#name])), 0), 1)</f>
        <v>#N/A</v>
      </c>
      <c r="X2655" s="43"/>
      <c r="Y2655" s="43"/>
      <c r="Z2655" t="s">
        <v>5532</v>
      </c>
      <c r="AC2655" t="s">
        <v>5529</v>
      </c>
      <c r="AD2655" t="s">
        <v>27</v>
      </c>
      <c r="AE2655" t="s">
        <v>5532</v>
      </c>
    </row>
    <row r="2656" spans="8:31" hidden="1" x14ac:dyDescent="0.3">
      <c r="H2656" t="s">
        <v>102</v>
      </c>
      <c r="I2656" t="s">
        <v>7160</v>
      </c>
      <c r="L2656">
        <v>460</v>
      </c>
      <c r="M2656" t="s">
        <v>193</v>
      </c>
      <c r="N2656" t="s">
        <v>7161</v>
      </c>
      <c r="P2656" t="s">
        <v>98</v>
      </c>
      <c r="Q2656">
        <v>0</v>
      </c>
      <c r="R2656" t="s">
        <v>96</v>
      </c>
      <c r="S2656" t="s">
        <v>96</v>
      </c>
      <c r="T2656" t="str">
        <f>IF(Transcripts[[#This Row],[List?]]="Y", Transcripts[[#This Row],[RefSeq mRNA ID]]&amp;IF(Transcripts[[#This Row],[Preferred?]]="Y", " (Preferred)", ""), "")</f>
        <v/>
      </c>
      <c r="V2656" s="43" t="s">
        <v>18608</v>
      </c>
      <c r="W2656" s="43" t="e">
        <f t="array" ref="W2656">INDEX(Table6[#Data], MATCH(1, ISNUMBER(SEARCH(Transcripts[[#This Row],[RefSeq mRNA ID]], Table6['#name])), 0), 1)</f>
        <v>#N/A</v>
      </c>
      <c r="X2656" s="43"/>
      <c r="Y2656" s="43"/>
      <c r="Z2656" t="s">
        <v>5545</v>
      </c>
      <c r="AA2656" t="s">
        <v>5546</v>
      </c>
      <c r="AB2656">
        <v>483</v>
      </c>
      <c r="AC2656" t="s">
        <v>5529</v>
      </c>
      <c r="AD2656" t="s">
        <v>27</v>
      </c>
      <c r="AE2656" t="s">
        <v>11695</v>
      </c>
    </row>
    <row r="2657" spans="8:31" hidden="1" x14ac:dyDescent="0.3">
      <c r="H2657" t="s">
        <v>102</v>
      </c>
      <c r="I2657" t="s">
        <v>7178</v>
      </c>
      <c r="L2657">
        <v>2157</v>
      </c>
      <c r="M2657" t="s">
        <v>210</v>
      </c>
      <c r="N2657" t="s">
        <v>7179</v>
      </c>
      <c r="P2657" t="s">
        <v>98</v>
      </c>
      <c r="Q2657">
        <v>0</v>
      </c>
      <c r="R2657" t="s">
        <v>96</v>
      </c>
      <c r="S2657" t="s">
        <v>96</v>
      </c>
      <c r="T2657" t="str">
        <f>IF(Transcripts[[#This Row],[List?]]="Y", Transcripts[[#This Row],[RefSeq mRNA ID]]&amp;IF(Transcripts[[#This Row],[Preferred?]]="Y", " (Preferred)", ""), "")</f>
        <v/>
      </c>
      <c r="V2657" s="43" t="s">
        <v>18608</v>
      </c>
      <c r="W2657" s="43" t="e">
        <f t="array" ref="W2657">INDEX(Table6[#Data], MATCH(1, ISNUMBER(SEARCH(Transcripts[[#This Row],[RefSeq mRNA ID]], Table6['#name])), 0), 1)</f>
        <v>#N/A</v>
      </c>
      <c r="X2657" s="43"/>
      <c r="Y2657" s="43"/>
      <c r="Z2657" t="s">
        <v>5530</v>
      </c>
      <c r="AC2657" t="s">
        <v>5529</v>
      </c>
      <c r="AD2657" t="s">
        <v>27</v>
      </c>
      <c r="AE2657" t="s">
        <v>5530</v>
      </c>
    </row>
    <row r="2658" spans="8:31" hidden="1" x14ac:dyDescent="0.3">
      <c r="H2658" t="s">
        <v>102</v>
      </c>
      <c r="I2658" t="s">
        <v>7180</v>
      </c>
      <c r="L2658">
        <v>1044</v>
      </c>
      <c r="M2658" t="s">
        <v>210</v>
      </c>
      <c r="N2658" t="s">
        <v>7181</v>
      </c>
      <c r="P2658" t="s">
        <v>98</v>
      </c>
      <c r="Q2658">
        <v>0</v>
      </c>
      <c r="R2658" t="s">
        <v>96</v>
      </c>
      <c r="S2658" t="s">
        <v>96</v>
      </c>
      <c r="T2658" t="str">
        <f>IF(Transcripts[[#This Row],[List?]]="Y", Transcripts[[#This Row],[RefSeq mRNA ID]]&amp;IF(Transcripts[[#This Row],[Preferred?]]="Y", " (Preferred)", ""), "")</f>
        <v/>
      </c>
      <c r="V2658" s="43" t="s">
        <v>18608</v>
      </c>
      <c r="W2658" s="43" t="e">
        <f t="array" ref="W2658">INDEX(Table6[#Data], MATCH(1, ISNUMBER(SEARCH(Transcripts[[#This Row],[RefSeq mRNA ID]], Table6['#name])), 0), 1)</f>
        <v>#N/A</v>
      </c>
      <c r="X2658" s="43"/>
      <c r="Y2658" s="43"/>
      <c r="Z2658" t="s">
        <v>5536</v>
      </c>
      <c r="AC2658" t="s">
        <v>5529</v>
      </c>
      <c r="AD2658" t="s">
        <v>27</v>
      </c>
      <c r="AE2658" t="s">
        <v>5536</v>
      </c>
    </row>
    <row r="2659" spans="8:31" hidden="1" x14ac:dyDescent="0.3">
      <c r="H2659" t="s">
        <v>102</v>
      </c>
      <c r="I2659" t="s">
        <v>7182</v>
      </c>
      <c r="L2659">
        <v>959</v>
      </c>
      <c r="M2659" t="s">
        <v>210</v>
      </c>
      <c r="N2659" t="s">
        <v>7183</v>
      </c>
      <c r="P2659" t="s">
        <v>98</v>
      </c>
      <c r="Q2659">
        <v>0</v>
      </c>
      <c r="R2659" t="s">
        <v>96</v>
      </c>
      <c r="S2659" t="s">
        <v>96</v>
      </c>
      <c r="T2659" t="str">
        <f>IF(Transcripts[[#This Row],[List?]]="Y", Transcripts[[#This Row],[RefSeq mRNA ID]]&amp;IF(Transcripts[[#This Row],[Preferred?]]="Y", " (Preferred)", ""), "")</f>
        <v/>
      </c>
      <c r="V2659" s="43" t="s">
        <v>18608</v>
      </c>
      <c r="W2659" s="43" t="e">
        <f t="array" ref="W2659">INDEX(Table6[#Data], MATCH(1, ISNUMBER(SEARCH(Transcripts[[#This Row],[RefSeq mRNA ID]], Table6['#name])), 0), 1)</f>
        <v>#N/A</v>
      </c>
      <c r="X2659" s="43"/>
      <c r="Y2659" s="43"/>
      <c r="Z2659" t="s">
        <v>962</v>
      </c>
      <c r="AA2659" t="s">
        <v>963</v>
      </c>
      <c r="AB2659">
        <v>3750</v>
      </c>
      <c r="AC2659" t="s">
        <v>956</v>
      </c>
      <c r="AD2659" t="s">
        <v>27</v>
      </c>
      <c r="AE2659" t="s">
        <v>11696</v>
      </c>
    </row>
    <row r="2660" spans="8:31" hidden="1" x14ac:dyDescent="0.3">
      <c r="H2660" t="s">
        <v>102</v>
      </c>
      <c r="I2660" t="s">
        <v>7184</v>
      </c>
      <c r="L2660">
        <v>865</v>
      </c>
      <c r="M2660" t="s">
        <v>210</v>
      </c>
      <c r="N2660" t="s">
        <v>7185</v>
      </c>
      <c r="P2660" t="s">
        <v>98</v>
      </c>
      <c r="Q2660">
        <v>0</v>
      </c>
      <c r="R2660" t="s">
        <v>96</v>
      </c>
      <c r="S2660" t="s">
        <v>96</v>
      </c>
      <c r="T2660" t="str">
        <f>IF(Transcripts[[#This Row],[List?]]="Y", Transcripts[[#This Row],[RefSeq mRNA ID]]&amp;IF(Transcripts[[#This Row],[Preferred?]]="Y", " (Preferred)", ""), "")</f>
        <v/>
      </c>
      <c r="V2660" s="43" t="s">
        <v>18608</v>
      </c>
      <c r="W2660" s="43" t="e">
        <f t="array" ref="W2660">INDEX(Table6[#Data], MATCH(1, ISNUMBER(SEARCH(Transcripts[[#This Row],[RefSeq mRNA ID]], Table6['#name])), 0), 1)</f>
        <v>#N/A</v>
      </c>
      <c r="X2660" s="43"/>
      <c r="Y2660" s="43"/>
      <c r="Z2660" t="s">
        <v>967</v>
      </c>
      <c r="AA2660" t="s">
        <v>968</v>
      </c>
      <c r="AB2660">
        <v>2985</v>
      </c>
      <c r="AC2660" t="s">
        <v>956</v>
      </c>
      <c r="AD2660" t="s">
        <v>27</v>
      </c>
      <c r="AE2660" t="s">
        <v>11697</v>
      </c>
    </row>
    <row r="2661" spans="8:31" hidden="1" x14ac:dyDescent="0.3">
      <c r="H2661" t="s">
        <v>102</v>
      </c>
      <c r="I2661" t="s">
        <v>7186</v>
      </c>
      <c r="L2661">
        <v>648</v>
      </c>
      <c r="M2661" t="s">
        <v>210</v>
      </c>
      <c r="N2661" t="s">
        <v>7187</v>
      </c>
      <c r="P2661" t="s">
        <v>98</v>
      </c>
      <c r="Q2661">
        <v>0</v>
      </c>
      <c r="R2661" t="s">
        <v>96</v>
      </c>
      <c r="S2661" t="s">
        <v>96</v>
      </c>
      <c r="T2661" t="str">
        <f>IF(Transcripts[[#This Row],[List?]]="Y", Transcripts[[#This Row],[RefSeq mRNA ID]]&amp;IF(Transcripts[[#This Row],[Preferred?]]="Y", " (Preferred)", ""), "")</f>
        <v/>
      </c>
      <c r="V2661" s="43" t="s">
        <v>18608</v>
      </c>
      <c r="W2661" s="43" t="e">
        <f t="array" ref="W2661">INDEX(Table6[#Data], MATCH(1, ISNUMBER(SEARCH(Transcripts[[#This Row],[RefSeq mRNA ID]], Table6['#name])), 0), 1)</f>
        <v>#N/A</v>
      </c>
      <c r="X2661" s="43"/>
      <c r="Y2661" s="43"/>
      <c r="Z2661" t="s">
        <v>970</v>
      </c>
      <c r="AA2661" t="s">
        <v>971</v>
      </c>
      <c r="AB2661">
        <v>542</v>
      </c>
      <c r="AC2661" t="s">
        <v>956</v>
      </c>
      <c r="AD2661" t="s">
        <v>27</v>
      </c>
      <c r="AE2661" t="s">
        <v>11698</v>
      </c>
    </row>
    <row r="2662" spans="8:31" hidden="1" x14ac:dyDescent="0.3">
      <c r="H2662" t="s">
        <v>102</v>
      </c>
      <c r="I2662" t="s">
        <v>7188</v>
      </c>
      <c r="L2662">
        <v>566</v>
      </c>
      <c r="M2662" t="s">
        <v>210</v>
      </c>
      <c r="N2662" t="s">
        <v>7189</v>
      </c>
      <c r="P2662" t="s">
        <v>98</v>
      </c>
      <c r="Q2662">
        <v>0</v>
      </c>
      <c r="R2662" t="s">
        <v>96</v>
      </c>
      <c r="S2662" t="s">
        <v>96</v>
      </c>
      <c r="T2662" t="str">
        <f>IF(Transcripts[[#This Row],[List?]]="Y", Transcripts[[#This Row],[RefSeq mRNA ID]]&amp;IF(Transcripts[[#This Row],[Preferred?]]="Y", " (Preferred)", ""), "")</f>
        <v/>
      </c>
      <c r="V2662" s="43" t="s">
        <v>18608</v>
      </c>
      <c r="W2662" s="43" t="e">
        <f t="array" ref="W2662">INDEX(Table6[#Data], MATCH(1, ISNUMBER(SEARCH(Transcripts[[#This Row],[RefSeq mRNA ID]], Table6['#name])), 0), 1)</f>
        <v>#N/A</v>
      </c>
      <c r="X2662" s="43"/>
      <c r="Y2662" s="43"/>
      <c r="Z2662" t="s">
        <v>960</v>
      </c>
      <c r="AC2662" t="s">
        <v>956</v>
      </c>
      <c r="AD2662" t="s">
        <v>27</v>
      </c>
      <c r="AE2662" t="s">
        <v>960</v>
      </c>
    </row>
    <row r="2663" spans="8:31" hidden="1" x14ac:dyDescent="0.3">
      <c r="H2663" t="s">
        <v>102</v>
      </c>
      <c r="I2663" t="s">
        <v>7190</v>
      </c>
      <c r="L2663">
        <v>542</v>
      </c>
      <c r="M2663" t="s">
        <v>210</v>
      </c>
      <c r="N2663" t="s">
        <v>7191</v>
      </c>
      <c r="P2663" t="s">
        <v>98</v>
      </c>
      <c r="Q2663">
        <v>0</v>
      </c>
      <c r="R2663" t="s">
        <v>96</v>
      </c>
      <c r="S2663" t="s">
        <v>96</v>
      </c>
      <c r="T2663" t="str">
        <f>IF(Transcripts[[#This Row],[List?]]="Y", Transcripts[[#This Row],[RefSeq mRNA ID]]&amp;IF(Transcripts[[#This Row],[Preferred?]]="Y", " (Preferred)", ""), "")</f>
        <v/>
      </c>
      <c r="V2663" s="43" t="s">
        <v>18608</v>
      </c>
      <c r="W2663" s="43" t="e">
        <f t="array" ref="W2663">INDEX(Table6[#Data], MATCH(1, ISNUMBER(SEARCH(Transcripts[[#This Row],[RefSeq mRNA ID]], Table6['#name])), 0), 1)</f>
        <v>#N/A</v>
      </c>
      <c r="X2663" s="43"/>
      <c r="Y2663" s="43"/>
      <c r="Z2663" t="s">
        <v>957</v>
      </c>
      <c r="AA2663" t="s">
        <v>958</v>
      </c>
      <c r="AB2663">
        <v>254</v>
      </c>
      <c r="AC2663" t="s">
        <v>956</v>
      </c>
      <c r="AD2663" t="s">
        <v>27</v>
      </c>
      <c r="AE2663" t="s">
        <v>11699</v>
      </c>
    </row>
    <row r="2664" spans="8:31" hidden="1" x14ac:dyDescent="0.3">
      <c r="H2664" t="s">
        <v>102</v>
      </c>
      <c r="I2664" t="s">
        <v>7192</v>
      </c>
      <c r="L2664">
        <v>466</v>
      </c>
      <c r="M2664" t="s">
        <v>210</v>
      </c>
      <c r="N2664" t="s">
        <v>7193</v>
      </c>
      <c r="P2664" t="s">
        <v>98</v>
      </c>
      <c r="Q2664">
        <v>0</v>
      </c>
      <c r="R2664" t="s">
        <v>96</v>
      </c>
      <c r="S2664" t="s">
        <v>96</v>
      </c>
      <c r="T2664" t="str">
        <f>IF(Transcripts[[#This Row],[List?]]="Y", Transcripts[[#This Row],[RefSeq mRNA ID]]&amp;IF(Transcripts[[#This Row],[Preferred?]]="Y", " (Preferred)", ""), "")</f>
        <v/>
      </c>
      <c r="V2664" s="43" t="s">
        <v>18608</v>
      </c>
      <c r="W2664" s="43" t="e">
        <f t="array" ref="W2664">INDEX(Table6[#Data], MATCH(1, ISNUMBER(SEARCH(Transcripts[[#This Row],[RefSeq mRNA ID]], Table6['#name])), 0), 1)</f>
        <v>#N/A</v>
      </c>
      <c r="X2664" s="43"/>
      <c r="Y2664" s="43"/>
      <c r="Z2664" t="s">
        <v>973</v>
      </c>
      <c r="AA2664" t="s">
        <v>974</v>
      </c>
      <c r="AB2664">
        <v>209</v>
      </c>
      <c r="AC2664" t="s">
        <v>956</v>
      </c>
      <c r="AD2664" t="s">
        <v>27</v>
      </c>
      <c r="AE2664" t="s">
        <v>11700</v>
      </c>
    </row>
    <row r="2665" spans="8:31" hidden="1" x14ac:dyDescent="0.3">
      <c r="H2665" t="s">
        <v>102</v>
      </c>
      <c r="I2665" t="s">
        <v>7194</v>
      </c>
      <c r="L2665">
        <v>416</v>
      </c>
      <c r="M2665" t="s">
        <v>210</v>
      </c>
      <c r="N2665" t="s">
        <v>7195</v>
      </c>
      <c r="P2665" t="s">
        <v>98</v>
      </c>
      <c r="Q2665">
        <v>0</v>
      </c>
      <c r="R2665" t="s">
        <v>96</v>
      </c>
      <c r="S2665" t="s">
        <v>96</v>
      </c>
      <c r="T2665" t="str">
        <f>IF(Transcripts[[#This Row],[List?]]="Y", Transcripts[[#This Row],[RefSeq mRNA ID]]&amp;IF(Transcripts[[#This Row],[Preferred?]]="Y", " (Preferred)", ""), "")</f>
        <v/>
      </c>
      <c r="V2665" s="43" t="s">
        <v>18608</v>
      </c>
      <c r="W2665" s="43" t="e">
        <f t="array" ref="W2665">INDEX(Table6[#Data], MATCH(1, ISNUMBER(SEARCH(Transcripts[[#This Row],[RefSeq mRNA ID]], Table6['#name])), 0), 1)</f>
        <v>#N/A</v>
      </c>
      <c r="X2665" s="43"/>
      <c r="Y2665" s="43"/>
      <c r="Z2665" t="s">
        <v>5195</v>
      </c>
      <c r="AA2665" t="s">
        <v>5196</v>
      </c>
      <c r="AB2665">
        <v>6531</v>
      </c>
      <c r="AC2665" t="s">
        <v>5183</v>
      </c>
      <c r="AD2665" t="s">
        <v>27</v>
      </c>
      <c r="AE2665" t="s">
        <v>11701</v>
      </c>
    </row>
    <row r="2666" spans="8:31" hidden="1" x14ac:dyDescent="0.3">
      <c r="H2666" t="s">
        <v>102</v>
      </c>
      <c r="I2666" t="s">
        <v>7196</v>
      </c>
      <c r="L2666">
        <v>310</v>
      </c>
      <c r="M2666" t="s">
        <v>210</v>
      </c>
      <c r="N2666" t="s">
        <v>7197</v>
      </c>
      <c r="P2666" t="s">
        <v>98</v>
      </c>
      <c r="Q2666">
        <v>0</v>
      </c>
      <c r="R2666" t="s">
        <v>96</v>
      </c>
      <c r="S2666" t="s">
        <v>96</v>
      </c>
      <c r="T2666" t="str">
        <f>IF(Transcripts[[#This Row],[List?]]="Y", Transcripts[[#This Row],[RefSeq mRNA ID]]&amp;IF(Transcripts[[#This Row],[Preferred?]]="Y", " (Preferred)", ""), "")</f>
        <v/>
      </c>
      <c r="V2666" s="43" t="s">
        <v>18608</v>
      </c>
      <c r="W2666" s="43" t="e">
        <f t="array" ref="W2666">INDEX(Table6[#Data], MATCH(1, ISNUMBER(SEARCH(Transcripts[[#This Row],[RefSeq mRNA ID]], Table6['#name])), 0), 1)</f>
        <v>#N/A</v>
      </c>
      <c r="X2666" s="43"/>
      <c r="Y2666" s="43"/>
      <c r="Z2666" t="s">
        <v>5198</v>
      </c>
      <c r="AA2666" t="s">
        <v>5199</v>
      </c>
      <c r="AB2666">
        <v>6534</v>
      </c>
      <c r="AC2666" t="s">
        <v>5183</v>
      </c>
      <c r="AD2666" t="s">
        <v>27</v>
      </c>
      <c r="AE2666" t="s">
        <v>11702</v>
      </c>
    </row>
    <row r="2667" spans="8:31" hidden="1" x14ac:dyDescent="0.3">
      <c r="H2667" t="s">
        <v>7198</v>
      </c>
      <c r="I2667" t="s">
        <v>7199</v>
      </c>
      <c r="J2667" t="s">
        <v>7200</v>
      </c>
      <c r="L2667">
        <v>803</v>
      </c>
      <c r="M2667" t="s">
        <v>27</v>
      </c>
      <c r="N2667" t="s">
        <v>7201</v>
      </c>
      <c r="Q2667">
        <v>786</v>
      </c>
      <c r="R2667" t="s">
        <v>96</v>
      </c>
      <c r="S2667" t="s">
        <v>96</v>
      </c>
      <c r="T2667" t="str">
        <f>IF(Transcripts[[#This Row],[List?]]="Y", Transcripts[[#This Row],[RefSeq mRNA ID]]&amp;IF(Transcripts[[#This Row],[Preferred?]]="Y", " (Preferred)", ""), "")</f>
        <v/>
      </c>
      <c r="V2667" s="43" t="s">
        <v>18609</v>
      </c>
      <c r="W2667" s="43" t="e">
        <f t="array" ref="W2667">INDEX(Table6[#Data], MATCH(1, ISNUMBER(SEARCH(Transcripts[[#This Row],[RefSeq mRNA ID]], Table6['#name])), 0), 1)</f>
        <v>#N/A</v>
      </c>
      <c r="X2667" s="43"/>
      <c r="Y2667" s="43"/>
      <c r="Z2667" t="s">
        <v>5205</v>
      </c>
      <c r="AA2667" t="s">
        <v>5206</v>
      </c>
      <c r="AB2667">
        <v>389</v>
      </c>
      <c r="AC2667" t="s">
        <v>5183</v>
      </c>
      <c r="AD2667" t="s">
        <v>27</v>
      </c>
      <c r="AE2667" t="s">
        <v>11703</v>
      </c>
    </row>
    <row r="2668" spans="8:31" hidden="1" x14ac:dyDescent="0.3">
      <c r="H2668" t="s">
        <v>7198</v>
      </c>
      <c r="I2668" t="s">
        <v>7202</v>
      </c>
      <c r="J2668" t="s">
        <v>7203</v>
      </c>
      <c r="L2668">
        <v>803</v>
      </c>
      <c r="M2668" t="s">
        <v>27</v>
      </c>
      <c r="N2668" t="s">
        <v>7201</v>
      </c>
      <c r="Q2668">
        <v>786</v>
      </c>
      <c r="R2668" t="s">
        <v>96</v>
      </c>
      <c r="S2668" t="s">
        <v>96</v>
      </c>
      <c r="T2668" t="str">
        <f>IF(Transcripts[[#This Row],[List?]]="Y", Transcripts[[#This Row],[RefSeq mRNA ID]]&amp;IF(Transcripts[[#This Row],[Preferred?]]="Y", " (Preferred)", ""), "")</f>
        <v/>
      </c>
      <c r="V2668" s="43" t="s">
        <v>18609</v>
      </c>
      <c r="W2668" s="43" t="e">
        <f t="array" ref="W2668">INDEX(Table6[#Data], MATCH(1, ISNUMBER(SEARCH(Transcripts[[#This Row],[RefSeq mRNA ID]], Table6['#name])), 0), 1)</f>
        <v>#N/A</v>
      </c>
      <c r="X2668" s="43"/>
      <c r="Y2668" s="43"/>
      <c r="Z2668" t="s">
        <v>5186</v>
      </c>
      <c r="AC2668" t="s">
        <v>5183</v>
      </c>
      <c r="AD2668" t="s">
        <v>27</v>
      </c>
      <c r="AE2668" t="s">
        <v>5186</v>
      </c>
    </row>
    <row r="2669" spans="8:31" hidden="1" x14ac:dyDescent="0.3">
      <c r="H2669" t="s">
        <v>7198</v>
      </c>
      <c r="I2669" t="s">
        <v>7204</v>
      </c>
      <c r="J2669" t="s">
        <v>7205</v>
      </c>
      <c r="L2669">
        <v>800</v>
      </c>
      <c r="M2669" t="s">
        <v>27</v>
      </c>
      <c r="N2669" t="s">
        <v>7206</v>
      </c>
      <c r="Q2669">
        <v>744</v>
      </c>
      <c r="R2669" t="s">
        <v>96</v>
      </c>
      <c r="S2669" t="s">
        <v>96</v>
      </c>
      <c r="T2669" t="str">
        <f>IF(Transcripts[[#This Row],[List?]]="Y", Transcripts[[#This Row],[RefSeq mRNA ID]]&amp;IF(Transcripts[[#This Row],[Preferred?]]="Y", " (Preferred)", ""), "")</f>
        <v/>
      </c>
      <c r="V2669" s="43" t="s">
        <v>18609</v>
      </c>
      <c r="W2669" s="43" t="e">
        <f t="array" ref="W2669">INDEX(Table6[#Data], MATCH(1, ISNUMBER(SEARCH(Transcripts[[#This Row],[RefSeq mRNA ID]], Table6['#name])), 0), 1)</f>
        <v>#N/A</v>
      </c>
      <c r="X2669" s="43"/>
      <c r="Y2669" s="43"/>
      <c r="Z2669" t="s">
        <v>5184</v>
      </c>
      <c r="AC2669" t="s">
        <v>5183</v>
      </c>
      <c r="AD2669" t="s">
        <v>27</v>
      </c>
      <c r="AE2669" t="s">
        <v>5184</v>
      </c>
    </row>
    <row r="2670" spans="8:31" hidden="1" x14ac:dyDescent="0.3">
      <c r="H2670" t="s">
        <v>7198</v>
      </c>
      <c r="I2670" t="s">
        <v>7207</v>
      </c>
      <c r="J2670" t="s">
        <v>7208</v>
      </c>
      <c r="K2670" t="s">
        <v>19841</v>
      </c>
      <c r="L2670">
        <v>800</v>
      </c>
      <c r="M2670" t="s">
        <v>27</v>
      </c>
      <c r="N2670" t="s">
        <v>7206</v>
      </c>
      <c r="P2670" t="s">
        <v>7209</v>
      </c>
      <c r="Q2670">
        <v>744</v>
      </c>
      <c r="R2670" t="s">
        <v>95</v>
      </c>
      <c r="S2670" t="s">
        <v>95</v>
      </c>
      <c r="T2670" t="str">
        <f>IF(Transcripts[[#This Row],[List?]]="Y", Transcripts[[#This Row],[RefSeq mRNA ID]]&amp;IF(Transcripts[[#This Row],[Preferred?]]="Y", " (Preferred)", ""), "")</f>
        <v>NM_002769.4 (Preferred)</v>
      </c>
      <c r="V2670" s="43" t="s">
        <v>18609</v>
      </c>
      <c r="W2670" s="43" t="e">
        <f t="array" ref="W2670">INDEX(Table6[#Data], MATCH(1, ISNUMBER(SEARCH(Transcripts[[#This Row],[RefSeq mRNA ID]], Table6['#name])), 0), 1)</f>
        <v>#N/A</v>
      </c>
      <c r="X2670" s="43"/>
      <c r="Y2670" s="43"/>
      <c r="Z2670" t="s">
        <v>5188</v>
      </c>
      <c r="AC2670" t="s">
        <v>5183</v>
      </c>
      <c r="AD2670" t="s">
        <v>27</v>
      </c>
      <c r="AE2670" t="s">
        <v>5188</v>
      </c>
    </row>
    <row r="2671" spans="8:31" hidden="1" x14ac:dyDescent="0.3">
      <c r="H2671" t="s">
        <v>7198</v>
      </c>
      <c r="I2671" t="s">
        <v>7210</v>
      </c>
      <c r="J2671" t="s">
        <v>7211</v>
      </c>
      <c r="L2671">
        <v>626</v>
      </c>
      <c r="M2671" t="s">
        <v>27</v>
      </c>
      <c r="N2671" t="s">
        <v>7212</v>
      </c>
      <c r="Q2671">
        <v>429</v>
      </c>
      <c r="R2671" t="s">
        <v>96</v>
      </c>
      <c r="S2671" t="s">
        <v>96</v>
      </c>
      <c r="T2671" t="str">
        <f>IF(Transcripts[[#This Row],[List?]]="Y", Transcripts[[#This Row],[RefSeq mRNA ID]]&amp;IF(Transcripts[[#This Row],[Preferred?]]="Y", " (Preferred)", ""), "")</f>
        <v/>
      </c>
      <c r="V2671" s="43" t="s">
        <v>18609</v>
      </c>
      <c r="W2671" s="43" t="e">
        <f t="array" ref="W2671">INDEX(Table6[#Data], MATCH(1, ISNUMBER(SEARCH(Transcripts[[#This Row],[RefSeq mRNA ID]], Table6['#name])), 0), 1)</f>
        <v>#N/A</v>
      </c>
      <c r="X2671" s="43"/>
      <c r="Y2671" s="43"/>
      <c r="Z2671" t="s">
        <v>5190</v>
      </c>
      <c r="AC2671" t="s">
        <v>5183</v>
      </c>
      <c r="AD2671" t="s">
        <v>27</v>
      </c>
      <c r="AE2671" t="s">
        <v>5190</v>
      </c>
    </row>
    <row r="2672" spans="8:31" hidden="1" x14ac:dyDescent="0.3">
      <c r="H2672" t="s">
        <v>7198</v>
      </c>
      <c r="I2672" t="s">
        <v>7213</v>
      </c>
      <c r="J2672" t="s">
        <v>7214</v>
      </c>
      <c r="L2672">
        <v>626</v>
      </c>
      <c r="M2672" t="s">
        <v>27</v>
      </c>
      <c r="N2672" t="s">
        <v>7212</v>
      </c>
      <c r="Q2672">
        <v>429</v>
      </c>
      <c r="R2672" t="s">
        <v>96</v>
      </c>
      <c r="S2672" t="s">
        <v>96</v>
      </c>
      <c r="T2672" t="str">
        <f>IF(Transcripts[[#This Row],[List?]]="Y", Transcripts[[#This Row],[RefSeq mRNA ID]]&amp;IF(Transcripts[[#This Row],[Preferred?]]="Y", " (Preferred)", ""), "")</f>
        <v/>
      </c>
      <c r="V2672" s="43" t="s">
        <v>18609</v>
      </c>
      <c r="W2672" s="43" t="e">
        <f t="array" ref="W2672">INDEX(Table6[#Data], MATCH(1, ISNUMBER(SEARCH(Transcripts[[#This Row],[RefSeq mRNA ID]], Table6['#name])), 0), 1)</f>
        <v>#N/A</v>
      </c>
      <c r="X2672" s="43"/>
      <c r="Y2672" s="43"/>
      <c r="Z2672" t="s">
        <v>5202</v>
      </c>
      <c r="AA2672" t="s">
        <v>5203</v>
      </c>
      <c r="AB2672">
        <v>752</v>
      </c>
      <c r="AC2672" t="s">
        <v>5183</v>
      </c>
      <c r="AD2672" t="s">
        <v>27</v>
      </c>
      <c r="AE2672" t="s">
        <v>11704</v>
      </c>
    </row>
    <row r="2673" spans="8:31" hidden="1" x14ac:dyDescent="0.3">
      <c r="H2673" t="s">
        <v>7198</v>
      </c>
      <c r="I2673" t="s">
        <v>7215</v>
      </c>
      <c r="L2673">
        <v>1433</v>
      </c>
      <c r="M2673" t="s">
        <v>210</v>
      </c>
      <c r="N2673" t="s">
        <v>7216</v>
      </c>
      <c r="Q2673">
        <v>0</v>
      </c>
      <c r="R2673" t="s">
        <v>96</v>
      </c>
      <c r="S2673" t="s">
        <v>96</v>
      </c>
      <c r="T2673" t="str">
        <f>IF(Transcripts[[#This Row],[List?]]="Y", Transcripts[[#This Row],[RefSeq mRNA ID]]&amp;IF(Transcripts[[#This Row],[Preferred?]]="Y", " (Preferred)", ""), "")</f>
        <v/>
      </c>
      <c r="V2673" s="43" t="s">
        <v>18609</v>
      </c>
      <c r="W2673" s="43" t="e">
        <f t="array" ref="W2673">INDEX(Table6[#Data], MATCH(1, ISNUMBER(SEARCH(Transcripts[[#This Row],[RefSeq mRNA ID]], Table6['#name])), 0), 1)</f>
        <v>#N/A</v>
      </c>
      <c r="X2673" s="43"/>
      <c r="Y2673" s="43"/>
      <c r="Z2673" t="s">
        <v>5192</v>
      </c>
      <c r="AA2673" t="s">
        <v>5193</v>
      </c>
      <c r="AB2673">
        <v>6543</v>
      </c>
      <c r="AC2673" t="s">
        <v>5183</v>
      </c>
      <c r="AD2673" t="s">
        <v>27</v>
      </c>
      <c r="AE2673" t="s">
        <v>11705</v>
      </c>
    </row>
    <row r="2674" spans="8:31" hidden="1" x14ac:dyDescent="0.3">
      <c r="H2674" t="s">
        <v>7198</v>
      </c>
      <c r="I2674" t="s">
        <v>7217</v>
      </c>
      <c r="L2674">
        <v>1433</v>
      </c>
      <c r="M2674" t="s">
        <v>210</v>
      </c>
      <c r="N2674" t="s">
        <v>7216</v>
      </c>
      <c r="Q2674">
        <v>0</v>
      </c>
      <c r="R2674" t="s">
        <v>96</v>
      </c>
      <c r="S2674" t="s">
        <v>96</v>
      </c>
      <c r="T2674" t="str">
        <f>IF(Transcripts[[#This Row],[List?]]="Y", Transcripts[[#This Row],[RefSeq mRNA ID]]&amp;IF(Transcripts[[#This Row],[Preferred?]]="Y", " (Preferred)", ""), "")</f>
        <v/>
      </c>
      <c r="V2674" s="43" t="s">
        <v>18609</v>
      </c>
      <c r="W2674" s="43" t="e">
        <f t="array" ref="W2674">INDEX(Table6[#Data], MATCH(1, ISNUMBER(SEARCH(Transcripts[[#This Row],[RefSeq mRNA ID]], Table6['#name])), 0), 1)</f>
        <v>#N/A</v>
      </c>
      <c r="X2674" s="43"/>
      <c r="Y2674" s="43"/>
      <c r="Z2674" t="s">
        <v>4638</v>
      </c>
      <c r="AA2674" t="s">
        <v>4639</v>
      </c>
      <c r="AB2674">
        <v>4071</v>
      </c>
      <c r="AC2674" t="s">
        <v>4637</v>
      </c>
      <c r="AD2674" t="s">
        <v>27</v>
      </c>
      <c r="AE2674" t="s">
        <v>11706</v>
      </c>
    </row>
    <row r="2675" spans="8:31" hidden="1" x14ac:dyDescent="0.3">
      <c r="H2675" t="s">
        <v>7198</v>
      </c>
      <c r="I2675" t="s">
        <v>7218</v>
      </c>
      <c r="L2675">
        <v>1260</v>
      </c>
      <c r="M2675" t="s">
        <v>210</v>
      </c>
      <c r="N2675" t="s">
        <v>7219</v>
      </c>
      <c r="Q2675">
        <v>0</v>
      </c>
      <c r="R2675" t="s">
        <v>96</v>
      </c>
      <c r="S2675" t="s">
        <v>96</v>
      </c>
      <c r="T2675" t="str">
        <f>IF(Transcripts[[#This Row],[List?]]="Y", Transcripts[[#This Row],[RefSeq mRNA ID]]&amp;IF(Transcripts[[#This Row],[Preferred?]]="Y", " (Preferred)", ""), "")</f>
        <v/>
      </c>
      <c r="V2675" s="43" t="s">
        <v>18609</v>
      </c>
      <c r="W2675" s="43" t="e">
        <f t="array" ref="W2675">INDEX(Table6[#Data], MATCH(1, ISNUMBER(SEARCH(Transcripts[[#This Row],[RefSeq mRNA ID]], Table6['#name])), 0), 1)</f>
        <v>#N/A</v>
      </c>
      <c r="X2675" s="43"/>
      <c r="Y2675" s="43"/>
      <c r="Z2675" t="s">
        <v>4644</v>
      </c>
      <c r="AC2675" t="s">
        <v>4637</v>
      </c>
      <c r="AD2675" t="s">
        <v>27</v>
      </c>
      <c r="AE2675" t="s">
        <v>4644</v>
      </c>
    </row>
    <row r="2676" spans="8:31" hidden="1" x14ac:dyDescent="0.3">
      <c r="H2676" t="s">
        <v>7198</v>
      </c>
      <c r="I2676" t="s">
        <v>7220</v>
      </c>
      <c r="L2676">
        <v>1260</v>
      </c>
      <c r="M2676" t="s">
        <v>210</v>
      </c>
      <c r="N2676" t="s">
        <v>7219</v>
      </c>
      <c r="Q2676">
        <v>0</v>
      </c>
      <c r="R2676" t="s">
        <v>96</v>
      </c>
      <c r="S2676" t="s">
        <v>96</v>
      </c>
      <c r="T2676" t="str">
        <f>IF(Transcripts[[#This Row],[List?]]="Y", Transcripts[[#This Row],[RefSeq mRNA ID]]&amp;IF(Transcripts[[#This Row],[Preferred?]]="Y", " (Preferred)", ""), "")</f>
        <v/>
      </c>
      <c r="V2676" s="43" t="s">
        <v>18609</v>
      </c>
      <c r="W2676" s="43" t="e">
        <f t="array" ref="W2676">INDEX(Table6[#Data], MATCH(1, ISNUMBER(SEARCH(Transcripts[[#This Row],[RefSeq mRNA ID]], Table6['#name])), 0), 1)</f>
        <v>#N/A</v>
      </c>
      <c r="X2676" s="43"/>
      <c r="Y2676" s="43"/>
      <c r="Z2676" t="s">
        <v>4642</v>
      </c>
      <c r="AC2676" t="s">
        <v>4637</v>
      </c>
      <c r="AD2676" t="s">
        <v>27</v>
      </c>
      <c r="AE2676" t="s">
        <v>4642</v>
      </c>
    </row>
    <row r="2677" spans="8:31" hidden="1" x14ac:dyDescent="0.3">
      <c r="H2677" t="s">
        <v>7198</v>
      </c>
      <c r="I2677" t="s">
        <v>7221</v>
      </c>
      <c r="L2677">
        <v>581</v>
      </c>
      <c r="M2677" t="s">
        <v>210</v>
      </c>
      <c r="N2677" t="s">
        <v>7222</v>
      </c>
      <c r="Q2677">
        <v>0</v>
      </c>
      <c r="R2677" t="s">
        <v>96</v>
      </c>
      <c r="S2677" t="s">
        <v>96</v>
      </c>
      <c r="T2677" t="str">
        <f>IF(Transcripts[[#This Row],[List?]]="Y", Transcripts[[#This Row],[RefSeq mRNA ID]]&amp;IF(Transcripts[[#This Row],[Preferred?]]="Y", " (Preferred)", ""), "")</f>
        <v/>
      </c>
      <c r="V2677" s="43" t="s">
        <v>18609</v>
      </c>
      <c r="W2677" s="43" t="e">
        <f t="array" ref="W2677">INDEX(Table6[#Data], MATCH(1, ISNUMBER(SEARCH(Transcripts[[#This Row],[RefSeq mRNA ID]], Table6['#name])), 0), 1)</f>
        <v>#N/A</v>
      </c>
      <c r="X2677" s="43"/>
      <c r="Y2677" s="43"/>
      <c r="Z2677" t="s">
        <v>6966</v>
      </c>
      <c r="AA2677" t="s">
        <v>6967</v>
      </c>
      <c r="AB2677">
        <v>1770</v>
      </c>
      <c r="AC2677" t="s">
        <v>6958</v>
      </c>
      <c r="AD2677" t="s">
        <v>27</v>
      </c>
      <c r="AE2677" t="s">
        <v>11707</v>
      </c>
    </row>
    <row r="2678" spans="8:31" hidden="1" x14ac:dyDescent="0.3">
      <c r="H2678" t="s">
        <v>7198</v>
      </c>
      <c r="I2678" t="s">
        <v>7223</v>
      </c>
      <c r="L2678">
        <v>581</v>
      </c>
      <c r="M2678" t="s">
        <v>210</v>
      </c>
      <c r="N2678" t="s">
        <v>7222</v>
      </c>
      <c r="Q2678">
        <v>0</v>
      </c>
      <c r="R2678" t="s">
        <v>96</v>
      </c>
      <c r="S2678" t="s">
        <v>96</v>
      </c>
      <c r="T2678" t="str">
        <f>IF(Transcripts[[#This Row],[List?]]="Y", Transcripts[[#This Row],[RefSeq mRNA ID]]&amp;IF(Transcripts[[#This Row],[Preferred?]]="Y", " (Preferred)", ""), "")</f>
        <v/>
      </c>
      <c r="V2678" s="43" t="s">
        <v>18609</v>
      </c>
      <c r="W2678" s="43" t="e">
        <f t="array" ref="W2678">INDEX(Table6[#Data], MATCH(1, ISNUMBER(SEARCH(Transcripts[[#This Row],[RefSeq mRNA ID]], Table6['#name])), 0), 1)</f>
        <v>#N/A</v>
      </c>
      <c r="X2678" s="43"/>
      <c r="Y2678" s="43"/>
      <c r="Z2678" t="s">
        <v>6959</v>
      </c>
      <c r="AA2678" t="s">
        <v>6960</v>
      </c>
      <c r="AB2678">
        <v>117</v>
      </c>
      <c r="AC2678" t="s">
        <v>6958</v>
      </c>
      <c r="AD2678" t="s">
        <v>27</v>
      </c>
      <c r="AE2678" t="s">
        <v>11708</v>
      </c>
    </row>
    <row r="2679" spans="8:31" hidden="1" x14ac:dyDescent="0.3">
      <c r="H2679" t="s">
        <v>7224</v>
      </c>
      <c r="I2679" t="s">
        <v>7248</v>
      </c>
      <c r="J2679" t="s">
        <v>7249</v>
      </c>
      <c r="K2679" t="s">
        <v>20522</v>
      </c>
      <c r="L2679">
        <v>8057</v>
      </c>
      <c r="M2679" t="s">
        <v>27</v>
      </c>
      <c r="N2679" t="s">
        <v>7250</v>
      </c>
      <c r="P2679" t="s">
        <v>7251</v>
      </c>
      <c r="Q2679">
        <v>4344</v>
      </c>
      <c r="R2679" t="s">
        <v>95</v>
      </c>
      <c r="S2679" t="s">
        <v>95</v>
      </c>
      <c r="T2679" t="str">
        <f>IF(Transcripts[[#This Row],[List?]]="Y", Transcripts[[#This Row],[RefSeq mRNA ID]]&amp;IF(Transcripts[[#This Row],[Preferred?]]="Y", " (Preferred)", ""), "")</f>
        <v>NM_000264.4 (Preferred)</v>
      </c>
      <c r="V2679" s="43" t="s">
        <v>18610</v>
      </c>
      <c r="W2679" s="43" t="e">
        <f t="array" ref="W2679">INDEX(Table6[#Data], MATCH(1, ISNUMBER(SEARCH(Transcripts[[#This Row],[RefSeq mRNA ID]], Table6['#name])), 0), 1)</f>
        <v>#N/A</v>
      </c>
      <c r="X2679" s="43"/>
      <c r="Y2679" s="43"/>
      <c r="Z2679" t="s">
        <v>6976</v>
      </c>
      <c r="AA2679" t="s">
        <v>6977</v>
      </c>
      <c r="AB2679">
        <v>1187</v>
      </c>
      <c r="AC2679" t="s">
        <v>6958</v>
      </c>
      <c r="AD2679" t="s">
        <v>27</v>
      </c>
      <c r="AE2679" t="s">
        <v>11709</v>
      </c>
    </row>
    <row r="2680" spans="8:31" hidden="1" x14ac:dyDescent="0.3">
      <c r="H2680" t="s">
        <v>7224</v>
      </c>
      <c r="I2680" t="s">
        <v>7265</v>
      </c>
      <c r="J2680" t="s">
        <v>7266</v>
      </c>
      <c r="K2680" t="s">
        <v>20524</v>
      </c>
      <c r="L2680">
        <v>4720</v>
      </c>
      <c r="M2680" t="s">
        <v>27</v>
      </c>
      <c r="N2680" t="s">
        <v>7267</v>
      </c>
      <c r="P2680" t="s">
        <v>7268</v>
      </c>
      <c r="Q2680">
        <v>4341</v>
      </c>
      <c r="R2680" t="s">
        <v>96</v>
      </c>
      <c r="S2680" t="s">
        <v>95</v>
      </c>
      <c r="T2680" t="str">
        <f>IF(Transcripts[[#This Row],[List?]]="Y", Transcripts[[#This Row],[RefSeq mRNA ID]]&amp;IF(Transcripts[[#This Row],[Preferred?]]="Y", " (Preferred)", ""), "")</f>
        <v>NM_001083603.2</v>
      </c>
      <c r="V2680" s="43" t="s">
        <v>18610</v>
      </c>
      <c r="W2680" s="43" t="e">
        <f t="array" ref="W2680">INDEX(Table6[#Data], MATCH(1, ISNUMBER(SEARCH(Transcripts[[#This Row],[RefSeq mRNA ID]], Table6['#name])), 0), 1)</f>
        <v>#N/A</v>
      </c>
      <c r="X2680" s="43"/>
      <c r="Y2680" s="43"/>
      <c r="Z2680" t="s">
        <v>6982</v>
      </c>
      <c r="AA2680" t="s">
        <v>6983</v>
      </c>
      <c r="AB2680">
        <v>201</v>
      </c>
      <c r="AC2680" t="s">
        <v>6958</v>
      </c>
      <c r="AD2680" t="s">
        <v>27</v>
      </c>
      <c r="AE2680" t="s">
        <v>11710</v>
      </c>
    </row>
    <row r="2681" spans="8:31" hidden="1" x14ac:dyDescent="0.3">
      <c r="H2681" t="s">
        <v>7224</v>
      </c>
      <c r="I2681" t="s">
        <v>7244</v>
      </c>
      <c r="J2681" t="s">
        <v>7245</v>
      </c>
      <c r="L2681">
        <v>8232</v>
      </c>
      <c r="M2681" t="s">
        <v>27</v>
      </c>
      <c r="N2681" t="s">
        <v>7246</v>
      </c>
      <c r="P2681" t="s">
        <v>7247</v>
      </c>
      <c r="Q2681">
        <v>4146</v>
      </c>
      <c r="R2681" t="s">
        <v>96</v>
      </c>
      <c r="S2681" t="s">
        <v>96</v>
      </c>
      <c r="T2681" t="str">
        <f>IF(Transcripts[[#This Row],[List?]]="Y", Transcripts[[#This Row],[RefSeq mRNA ID]]&amp;IF(Transcripts[[#This Row],[Preferred?]]="Y", " (Preferred)", ""), "")</f>
        <v/>
      </c>
      <c r="V2681" s="43" t="s">
        <v>18610</v>
      </c>
      <c r="W2681" s="43" t="e">
        <f t="array" ref="W2681">INDEX(Table6[#Data], MATCH(1, ISNUMBER(SEARCH(Transcripts[[#This Row],[RefSeq mRNA ID]], Table6['#name])), 0), 1)</f>
        <v>#N/A</v>
      </c>
      <c r="X2681" s="43"/>
      <c r="Y2681" s="43"/>
      <c r="Z2681" t="s">
        <v>6985</v>
      </c>
      <c r="AC2681" t="s">
        <v>6958</v>
      </c>
      <c r="AD2681" t="s">
        <v>27</v>
      </c>
      <c r="AE2681" t="s">
        <v>6985</v>
      </c>
    </row>
    <row r="2682" spans="8:31" hidden="1" x14ac:dyDescent="0.3">
      <c r="H2682" t="s">
        <v>7224</v>
      </c>
      <c r="I2682" t="s">
        <v>7252</v>
      </c>
      <c r="J2682" t="s">
        <v>7253</v>
      </c>
      <c r="K2682" t="s">
        <v>20525</v>
      </c>
      <c r="L2682">
        <v>8049</v>
      </c>
      <c r="M2682" t="s">
        <v>27</v>
      </c>
      <c r="N2682" t="s">
        <v>7254</v>
      </c>
      <c r="P2682" t="s">
        <v>7247</v>
      </c>
      <c r="Q2682">
        <v>4146</v>
      </c>
      <c r="R2682" t="s">
        <v>96</v>
      </c>
      <c r="S2682" t="s">
        <v>95</v>
      </c>
      <c r="T2682" t="str">
        <f>IF(Transcripts[[#This Row],[List?]]="Y", Transcripts[[#This Row],[RefSeq mRNA ID]]&amp;IF(Transcripts[[#This Row],[Preferred?]]="Y", " (Preferred)", ""), "")</f>
        <v>NM_001083602.2</v>
      </c>
      <c r="V2682" s="43" t="s">
        <v>18610</v>
      </c>
      <c r="W2682" s="43" t="e">
        <f t="array" ref="W2682">INDEX(Table6[#Data], MATCH(1, ISNUMBER(SEARCH(Transcripts[[#This Row],[RefSeq mRNA ID]], Table6['#name])), 0), 1)</f>
        <v>#N/A</v>
      </c>
      <c r="X2682" s="43"/>
      <c r="Y2682" s="43"/>
      <c r="Z2682" t="s">
        <v>6970</v>
      </c>
      <c r="AA2682" t="s">
        <v>6971</v>
      </c>
      <c r="AB2682">
        <v>1233</v>
      </c>
      <c r="AC2682" t="s">
        <v>6958</v>
      </c>
      <c r="AD2682" t="s">
        <v>27</v>
      </c>
      <c r="AE2682" t="s">
        <v>11711</v>
      </c>
    </row>
    <row r="2683" spans="8:31" hidden="1" x14ac:dyDescent="0.3">
      <c r="H2683" t="s">
        <v>7224</v>
      </c>
      <c r="I2683" t="s">
        <v>7255</v>
      </c>
      <c r="J2683" t="s">
        <v>7256</v>
      </c>
      <c r="K2683" t="s">
        <v>20526</v>
      </c>
      <c r="L2683">
        <v>7815</v>
      </c>
      <c r="M2683" t="s">
        <v>27</v>
      </c>
      <c r="N2683" t="s">
        <v>7257</v>
      </c>
      <c r="P2683" t="s">
        <v>7258</v>
      </c>
      <c r="Q2683">
        <v>3891</v>
      </c>
      <c r="R2683" t="s">
        <v>96</v>
      </c>
      <c r="S2683" t="s">
        <v>95</v>
      </c>
      <c r="T2683" t="str">
        <f>IF(Transcripts[[#This Row],[List?]]="Y", Transcripts[[#This Row],[RefSeq mRNA ID]]&amp;IF(Transcripts[[#This Row],[Preferred?]]="Y", " (Preferred)", ""), "")</f>
        <v>NM_001083607.2</v>
      </c>
      <c r="V2683" s="43" t="s">
        <v>18610</v>
      </c>
      <c r="W2683" s="43" t="e">
        <f t="array" ref="W2683">INDEX(Table6[#Data], MATCH(1, ISNUMBER(SEARCH(Transcripts[[#This Row],[RefSeq mRNA ID]], Table6['#name])), 0), 1)</f>
        <v>#N/A</v>
      </c>
      <c r="X2683" s="43"/>
      <c r="Y2683" s="43"/>
      <c r="Z2683" t="s">
        <v>6964</v>
      </c>
      <c r="AC2683" t="s">
        <v>6958</v>
      </c>
      <c r="AD2683" t="s">
        <v>27</v>
      </c>
      <c r="AE2683" t="s">
        <v>6964</v>
      </c>
    </row>
    <row r="2684" spans="8:31" hidden="1" x14ac:dyDescent="0.3">
      <c r="H2684" t="s">
        <v>7224</v>
      </c>
      <c r="I2684" t="s">
        <v>7259</v>
      </c>
      <c r="J2684" t="s">
        <v>7260</v>
      </c>
      <c r="K2684" t="s">
        <v>20527</v>
      </c>
      <c r="L2684">
        <v>7659</v>
      </c>
      <c r="M2684" t="s">
        <v>27</v>
      </c>
      <c r="N2684" t="s">
        <v>7261</v>
      </c>
      <c r="P2684" t="s">
        <v>7258</v>
      </c>
      <c r="Q2684">
        <v>3891</v>
      </c>
      <c r="R2684" t="s">
        <v>96</v>
      </c>
      <c r="S2684" t="s">
        <v>95</v>
      </c>
      <c r="T2684" t="str">
        <f>IF(Transcripts[[#This Row],[List?]]="Y", Transcripts[[#This Row],[RefSeq mRNA ID]]&amp;IF(Transcripts[[#This Row],[Preferred?]]="Y", " (Preferred)", ""), "")</f>
        <v>NM_001083604.2</v>
      </c>
      <c r="V2684" s="43" t="s">
        <v>18610</v>
      </c>
      <c r="W2684" s="43" t="e">
        <f t="array" ref="W2684">INDEX(Table6[#Data], MATCH(1, ISNUMBER(SEARCH(Transcripts[[#This Row],[RefSeq mRNA ID]], Table6['#name])), 0), 1)</f>
        <v>#N/A</v>
      </c>
      <c r="X2684" s="43"/>
      <c r="Y2684" s="43"/>
      <c r="Z2684" t="s">
        <v>6962</v>
      </c>
      <c r="AC2684" t="s">
        <v>6958</v>
      </c>
      <c r="AD2684" t="s">
        <v>27</v>
      </c>
      <c r="AE2684" t="s">
        <v>6962</v>
      </c>
    </row>
    <row r="2685" spans="8:31" hidden="1" x14ac:dyDescent="0.3">
      <c r="H2685" t="s">
        <v>7224</v>
      </c>
      <c r="I2685" t="s">
        <v>7262</v>
      </c>
      <c r="J2685" t="s">
        <v>7263</v>
      </c>
      <c r="K2685" t="s">
        <v>20528</v>
      </c>
      <c r="L2685">
        <v>6563</v>
      </c>
      <c r="M2685" t="s">
        <v>27</v>
      </c>
      <c r="N2685" t="s">
        <v>7264</v>
      </c>
      <c r="P2685" t="s">
        <v>7258</v>
      </c>
      <c r="Q2685">
        <v>3891</v>
      </c>
      <c r="R2685" t="s">
        <v>96</v>
      </c>
      <c r="S2685" t="s">
        <v>95</v>
      </c>
      <c r="T2685" t="str">
        <f>IF(Transcripts[[#This Row],[List?]]="Y", Transcripts[[#This Row],[RefSeq mRNA ID]]&amp;IF(Transcripts[[#This Row],[Preferred?]]="Y", " (Preferred)", ""), "")</f>
        <v>NM_001083606.2</v>
      </c>
      <c r="V2685" s="43" t="s">
        <v>18610</v>
      </c>
      <c r="W2685" s="43" t="e">
        <f t="array" ref="W2685">INDEX(Table6[#Data], MATCH(1, ISNUMBER(SEARCH(Transcripts[[#This Row],[RefSeq mRNA ID]], Table6['#name])), 0), 1)</f>
        <v>#N/A</v>
      </c>
      <c r="X2685" s="43"/>
      <c r="Y2685" s="43"/>
      <c r="Z2685" t="s">
        <v>6989</v>
      </c>
      <c r="AC2685" t="s">
        <v>6958</v>
      </c>
      <c r="AD2685" t="s">
        <v>27</v>
      </c>
      <c r="AE2685" t="s">
        <v>6989</v>
      </c>
    </row>
    <row r="2686" spans="8:31" hidden="1" x14ac:dyDescent="0.3">
      <c r="H2686" t="s">
        <v>7224</v>
      </c>
      <c r="I2686" t="s">
        <v>7225</v>
      </c>
      <c r="J2686" t="s">
        <v>7226</v>
      </c>
      <c r="L2686">
        <v>10631</v>
      </c>
      <c r="M2686" t="s">
        <v>187</v>
      </c>
      <c r="N2686" t="s">
        <v>7227</v>
      </c>
      <c r="Q2686">
        <v>1461</v>
      </c>
      <c r="R2686" t="s">
        <v>96</v>
      </c>
      <c r="S2686" t="s">
        <v>96</v>
      </c>
      <c r="T2686" t="str">
        <f>IF(Transcripts[[#This Row],[List?]]="Y", Transcripts[[#This Row],[RefSeq mRNA ID]]&amp;IF(Transcripts[[#This Row],[Preferred?]]="Y", " (Preferred)", ""), "")</f>
        <v/>
      </c>
      <c r="V2686" s="43" t="s">
        <v>18610</v>
      </c>
      <c r="W2686" s="43" t="e">
        <f t="array" ref="W2686">INDEX(Table6[#Data], MATCH(1, ISNUMBER(SEARCH(Transcripts[[#This Row],[RefSeq mRNA ID]], Table6['#name])), 0), 1)</f>
        <v>#N/A</v>
      </c>
      <c r="X2686" s="43"/>
      <c r="Y2686" s="43"/>
      <c r="Z2686" t="s">
        <v>6987</v>
      </c>
      <c r="AC2686" t="s">
        <v>6958</v>
      </c>
      <c r="AD2686" t="s">
        <v>27</v>
      </c>
      <c r="AE2686" t="s">
        <v>6987</v>
      </c>
    </row>
    <row r="2687" spans="8:31" hidden="1" x14ac:dyDescent="0.3">
      <c r="H2687" t="s">
        <v>7224</v>
      </c>
      <c r="I2687" t="s">
        <v>7272</v>
      </c>
      <c r="J2687" t="s">
        <v>7273</v>
      </c>
      <c r="L2687">
        <v>1058</v>
      </c>
      <c r="M2687" t="s">
        <v>27</v>
      </c>
      <c r="N2687" t="s">
        <v>7274</v>
      </c>
      <c r="Q2687">
        <v>1058</v>
      </c>
      <c r="R2687" t="s">
        <v>96</v>
      </c>
      <c r="S2687" t="s">
        <v>96</v>
      </c>
      <c r="T2687" t="str">
        <f>IF(Transcripts[[#This Row],[List?]]="Y", Transcripts[[#This Row],[RefSeq mRNA ID]]&amp;IF(Transcripts[[#This Row],[Preferred?]]="Y", " (Preferred)", ""), "")</f>
        <v/>
      </c>
      <c r="V2687" s="43" t="s">
        <v>18610</v>
      </c>
      <c r="W2687" s="43" t="e">
        <f t="array" ref="W2687">INDEX(Table6[#Data], MATCH(1, ISNUMBER(SEARCH(Transcripts[[#This Row],[RefSeq mRNA ID]], Table6['#name])), 0), 1)</f>
        <v>#N/A</v>
      </c>
      <c r="X2687" s="43"/>
      <c r="Y2687" s="43"/>
      <c r="Z2687" t="s">
        <v>6979</v>
      </c>
      <c r="AA2687" t="s">
        <v>6980</v>
      </c>
      <c r="AB2687">
        <v>397</v>
      </c>
      <c r="AC2687" t="s">
        <v>6958</v>
      </c>
      <c r="AD2687" t="s">
        <v>27</v>
      </c>
      <c r="AE2687" t="s">
        <v>11712</v>
      </c>
    </row>
    <row r="2688" spans="8:31" hidden="1" x14ac:dyDescent="0.3">
      <c r="H2688" t="s">
        <v>7224</v>
      </c>
      <c r="I2688" t="s">
        <v>7269</v>
      </c>
      <c r="J2688" t="s">
        <v>7270</v>
      </c>
      <c r="K2688" t="s">
        <v>20529</v>
      </c>
      <c r="L2688">
        <v>1254</v>
      </c>
      <c r="M2688" t="s">
        <v>27</v>
      </c>
      <c r="N2688" t="s">
        <v>7271</v>
      </c>
      <c r="Q2688">
        <v>552</v>
      </c>
      <c r="R2688" t="s">
        <v>96</v>
      </c>
      <c r="S2688" t="s">
        <v>95</v>
      </c>
      <c r="T2688" t="str">
        <f>IF(Transcripts[[#This Row],[List?]]="Y", Transcripts[[#This Row],[RefSeq mRNA ID]]&amp;IF(Transcripts[[#This Row],[Preferred?]]="Y", " (Preferred)", ""), "")</f>
        <v>NM_001354919.1</v>
      </c>
      <c r="V2688" s="43" t="s">
        <v>18610</v>
      </c>
      <c r="W2688" s="43" t="e">
        <f t="array" ref="W2688">INDEX(Table6[#Data], MATCH(1, ISNUMBER(SEARCH(Transcripts[[#This Row],[RefSeq mRNA ID]], Table6['#name])), 0), 1)</f>
        <v>#N/A</v>
      </c>
      <c r="X2688" s="43"/>
      <c r="Y2688" s="43"/>
      <c r="Z2688" t="s">
        <v>6973</v>
      </c>
      <c r="AA2688" t="s">
        <v>6974</v>
      </c>
      <c r="AB2688">
        <v>1605</v>
      </c>
      <c r="AC2688" t="s">
        <v>6958</v>
      </c>
      <c r="AD2688" t="s">
        <v>27</v>
      </c>
      <c r="AE2688" t="s">
        <v>11713</v>
      </c>
    </row>
    <row r="2689" spans="8:31" hidden="1" x14ac:dyDescent="0.3">
      <c r="H2689" t="s">
        <v>7224</v>
      </c>
      <c r="I2689" t="s">
        <v>7275</v>
      </c>
      <c r="J2689" t="s">
        <v>7276</v>
      </c>
      <c r="L2689">
        <v>1037</v>
      </c>
      <c r="M2689" t="s">
        <v>27</v>
      </c>
      <c r="N2689" t="s">
        <v>7277</v>
      </c>
      <c r="Q2689">
        <v>522</v>
      </c>
      <c r="R2689" t="s">
        <v>96</v>
      </c>
      <c r="S2689" t="s">
        <v>96</v>
      </c>
      <c r="T2689" t="str">
        <f>IF(Transcripts[[#This Row],[List?]]="Y", Transcripts[[#This Row],[RefSeq mRNA ID]]&amp;IF(Transcripts[[#This Row],[Preferred?]]="Y", " (Preferred)", ""), "")</f>
        <v/>
      </c>
      <c r="V2689" s="43" t="s">
        <v>18610</v>
      </c>
      <c r="W2689" s="43" t="e">
        <f t="array" ref="W2689">INDEX(Table6[#Data], MATCH(1, ISNUMBER(SEARCH(Transcripts[[#This Row],[RefSeq mRNA ID]], Table6['#name])), 0), 1)</f>
        <v>#N/A</v>
      </c>
      <c r="X2689" s="43"/>
      <c r="Y2689" s="43"/>
      <c r="Z2689" t="s">
        <v>9337</v>
      </c>
      <c r="AA2689" t="s">
        <v>9338</v>
      </c>
      <c r="AB2689">
        <v>4299</v>
      </c>
      <c r="AC2689" t="s">
        <v>136</v>
      </c>
      <c r="AD2689" t="s">
        <v>27</v>
      </c>
      <c r="AE2689" t="s">
        <v>11714</v>
      </c>
    </row>
    <row r="2690" spans="8:31" hidden="1" x14ac:dyDescent="0.3">
      <c r="H2690" t="s">
        <v>7224</v>
      </c>
      <c r="I2690" t="s">
        <v>7278</v>
      </c>
      <c r="J2690" t="s">
        <v>7279</v>
      </c>
      <c r="L2690">
        <v>881</v>
      </c>
      <c r="M2690" t="s">
        <v>27</v>
      </c>
      <c r="N2690" t="s">
        <v>7280</v>
      </c>
      <c r="Q2690">
        <v>522</v>
      </c>
      <c r="R2690" t="s">
        <v>96</v>
      </c>
      <c r="S2690" t="s">
        <v>96</v>
      </c>
      <c r="T2690" t="str">
        <f>IF(Transcripts[[#This Row],[List?]]="Y", Transcripts[[#This Row],[RefSeq mRNA ID]]&amp;IF(Transcripts[[#This Row],[Preferred?]]="Y", " (Preferred)", ""), "")</f>
        <v/>
      </c>
      <c r="V2690" s="43" t="s">
        <v>18610</v>
      </c>
      <c r="W2690" s="43" t="e">
        <f t="array" ref="W2690">INDEX(Table6[#Data], MATCH(1, ISNUMBER(SEARCH(Transcripts[[#This Row],[RefSeq mRNA ID]], Table6['#name])), 0), 1)</f>
        <v>#N/A</v>
      </c>
      <c r="X2690" s="43"/>
      <c r="Y2690" s="43"/>
      <c r="Z2690" t="s">
        <v>9342</v>
      </c>
      <c r="AC2690" t="s">
        <v>136</v>
      </c>
      <c r="AD2690" t="s">
        <v>27</v>
      </c>
      <c r="AE2690" t="s">
        <v>9342</v>
      </c>
    </row>
    <row r="2691" spans="8:31" hidden="1" x14ac:dyDescent="0.3">
      <c r="H2691" t="s">
        <v>7224</v>
      </c>
      <c r="I2691" t="s">
        <v>7281</v>
      </c>
      <c r="J2691" t="s">
        <v>7282</v>
      </c>
      <c r="L2691">
        <v>864</v>
      </c>
      <c r="M2691" t="s">
        <v>27</v>
      </c>
      <c r="N2691" t="s">
        <v>7283</v>
      </c>
      <c r="Q2691">
        <v>522</v>
      </c>
      <c r="R2691" t="s">
        <v>96</v>
      </c>
      <c r="S2691" t="s">
        <v>96</v>
      </c>
      <c r="T2691" t="str">
        <f>IF(Transcripts[[#This Row],[List?]]="Y", Transcripts[[#This Row],[RefSeq mRNA ID]]&amp;IF(Transcripts[[#This Row],[Preferred?]]="Y", " (Preferred)", ""), "")</f>
        <v/>
      </c>
      <c r="V2691" s="43" t="s">
        <v>18610</v>
      </c>
      <c r="W2691" s="43" t="e">
        <f t="array" ref="W2691">INDEX(Table6[#Data], MATCH(1, ISNUMBER(SEARCH(Transcripts[[#This Row],[RefSeq mRNA ID]], Table6['#name])), 0), 1)</f>
        <v>#N/A</v>
      </c>
      <c r="X2691" s="43"/>
      <c r="Y2691" s="43"/>
      <c r="Z2691" t="s">
        <v>9344</v>
      </c>
      <c r="AC2691" t="s">
        <v>136</v>
      </c>
      <c r="AD2691" t="s">
        <v>27</v>
      </c>
      <c r="AE2691" t="s">
        <v>9344</v>
      </c>
    </row>
    <row r="2692" spans="8:31" hidden="1" x14ac:dyDescent="0.3">
      <c r="H2692" t="s">
        <v>7224</v>
      </c>
      <c r="I2692" t="s">
        <v>7284</v>
      </c>
      <c r="J2692" t="s">
        <v>7285</v>
      </c>
      <c r="L2692">
        <v>809</v>
      </c>
      <c r="M2692" t="s">
        <v>27</v>
      </c>
      <c r="N2692" t="s">
        <v>7286</v>
      </c>
      <c r="Q2692">
        <v>522</v>
      </c>
      <c r="R2692" t="s">
        <v>96</v>
      </c>
      <c r="S2692" t="s">
        <v>96</v>
      </c>
      <c r="T2692" t="str">
        <f>IF(Transcripts[[#This Row],[List?]]="Y", Transcripts[[#This Row],[RefSeq mRNA ID]]&amp;IF(Transcripts[[#This Row],[Preferred?]]="Y", " (Preferred)", ""), "")</f>
        <v/>
      </c>
      <c r="V2692" s="43" t="s">
        <v>18610</v>
      </c>
      <c r="W2692" s="43" t="e">
        <f t="array" ref="W2692">INDEX(Table6[#Data], MATCH(1, ISNUMBER(SEARCH(Transcripts[[#This Row],[RefSeq mRNA ID]], Table6['#name])), 0), 1)</f>
        <v>#N/A</v>
      </c>
      <c r="X2692" s="43"/>
      <c r="Y2692" s="43"/>
      <c r="Z2692" t="s">
        <v>3766</v>
      </c>
      <c r="AA2692" t="s">
        <v>3767</v>
      </c>
      <c r="AB2692">
        <v>2727</v>
      </c>
      <c r="AC2692" t="s">
        <v>3761</v>
      </c>
      <c r="AD2692" t="s">
        <v>27</v>
      </c>
      <c r="AE2692" t="s">
        <v>11715</v>
      </c>
    </row>
    <row r="2693" spans="8:31" hidden="1" x14ac:dyDescent="0.3">
      <c r="H2693" t="s">
        <v>7224</v>
      </c>
      <c r="I2693" t="s">
        <v>7290</v>
      </c>
      <c r="J2693" t="s">
        <v>7291</v>
      </c>
      <c r="L2693">
        <v>539</v>
      </c>
      <c r="M2693" t="s">
        <v>27</v>
      </c>
      <c r="N2693" t="s">
        <v>7292</v>
      </c>
      <c r="Q2693">
        <v>276</v>
      </c>
      <c r="R2693" t="s">
        <v>96</v>
      </c>
      <c r="S2693" t="s">
        <v>96</v>
      </c>
      <c r="T2693" t="str">
        <f>IF(Transcripts[[#This Row],[List?]]="Y", Transcripts[[#This Row],[RefSeq mRNA ID]]&amp;IF(Transcripts[[#This Row],[Preferred?]]="Y", " (Preferred)", ""), "")</f>
        <v/>
      </c>
      <c r="V2693" s="43" t="s">
        <v>18610</v>
      </c>
      <c r="W2693" s="43" t="e">
        <f t="array" ref="W2693">INDEX(Table6[#Data], MATCH(1, ISNUMBER(SEARCH(Transcripts[[#This Row],[RefSeq mRNA ID]], Table6['#name])), 0), 1)</f>
        <v>#N/A</v>
      </c>
      <c r="X2693" s="43"/>
      <c r="Y2693" s="43"/>
      <c r="Z2693" t="s">
        <v>3772</v>
      </c>
      <c r="AA2693" t="s">
        <v>3773</v>
      </c>
      <c r="AB2693">
        <v>379</v>
      </c>
      <c r="AC2693" t="s">
        <v>3761</v>
      </c>
      <c r="AD2693" t="s">
        <v>27</v>
      </c>
      <c r="AE2693" t="s">
        <v>11716</v>
      </c>
    </row>
    <row r="2694" spans="8:31" hidden="1" x14ac:dyDescent="0.3">
      <c r="H2694" t="s">
        <v>7224</v>
      </c>
      <c r="I2694" t="s">
        <v>7228</v>
      </c>
      <c r="J2694" t="s">
        <v>7229</v>
      </c>
      <c r="L2694">
        <v>630</v>
      </c>
      <c r="M2694" t="s">
        <v>187</v>
      </c>
      <c r="N2694" t="s">
        <v>7230</v>
      </c>
      <c r="Q2694">
        <v>240</v>
      </c>
      <c r="R2694" t="s">
        <v>96</v>
      </c>
      <c r="S2694" t="s">
        <v>96</v>
      </c>
      <c r="T2694" t="str">
        <f>IF(Transcripts[[#This Row],[List?]]="Y", Transcripts[[#This Row],[RefSeq mRNA ID]]&amp;IF(Transcripts[[#This Row],[Preferred?]]="Y", " (Preferred)", ""), "")</f>
        <v/>
      </c>
      <c r="V2694" s="43" t="s">
        <v>18610</v>
      </c>
      <c r="W2694" s="43" t="e">
        <f t="array" ref="W2694">INDEX(Table6[#Data], MATCH(1, ISNUMBER(SEARCH(Transcripts[[#This Row],[RefSeq mRNA ID]], Table6['#name])), 0), 1)</f>
        <v>#N/A</v>
      </c>
      <c r="X2694" s="43"/>
      <c r="Y2694" s="43"/>
      <c r="Z2694" t="s">
        <v>3775</v>
      </c>
      <c r="AA2694" t="s">
        <v>3776</v>
      </c>
      <c r="AB2694">
        <v>280</v>
      </c>
      <c r="AC2694" t="s">
        <v>3761</v>
      </c>
      <c r="AD2694" t="s">
        <v>27</v>
      </c>
      <c r="AE2694" t="s">
        <v>11717</v>
      </c>
    </row>
    <row r="2695" spans="8:31" hidden="1" x14ac:dyDescent="0.3">
      <c r="H2695" t="s">
        <v>7224</v>
      </c>
      <c r="I2695" t="s">
        <v>7287</v>
      </c>
      <c r="J2695" t="s">
        <v>7288</v>
      </c>
      <c r="L2695">
        <v>553</v>
      </c>
      <c r="M2695" t="s">
        <v>27</v>
      </c>
      <c r="N2695" t="s">
        <v>7289</v>
      </c>
      <c r="Q2695">
        <v>200</v>
      </c>
      <c r="R2695" t="s">
        <v>96</v>
      </c>
      <c r="S2695" t="s">
        <v>96</v>
      </c>
      <c r="T2695" t="str">
        <f>IF(Transcripts[[#This Row],[List?]]="Y", Transcripts[[#This Row],[RefSeq mRNA ID]]&amp;IF(Transcripts[[#This Row],[Preferred?]]="Y", " (Preferred)", ""), "")</f>
        <v/>
      </c>
      <c r="V2695" s="43" t="s">
        <v>18610</v>
      </c>
      <c r="W2695" s="43" t="e">
        <f t="array" ref="W2695">INDEX(Table6[#Data], MATCH(1, ISNUMBER(SEARCH(Transcripts[[#This Row],[RefSeq mRNA ID]], Table6['#name])), 0), 1)</f>
        <v>#N/A</v>
      </c>
      <c r="X2695" s="43"/>
      <c r="Y2695" s="43"/>
      <c r="Z2695" t="s">
        <v>3780</v>
      </c>
      <c r="AC2695" t="s">
        <v>3761</v>
      </c>
      <c r="AD2695" t="s">
        <v>27</v>
      </c>
      <c r="AE2695" t="s">
        <v>3780</v>
      </c>
    </row>
    <row r="2696" spans="8:31" hidden="1" x14ac:dyDescent="0.3">
      <c r="H2696" t="s">
        <v>7224</v>
      </c>
      <c r="I2696" t="s">
        <v>7231</v>
      </c>
      <c r="J2696" t="s">
        <v>7232</v>
      </c>
      <c r="L2696">
        <v>366</v>
      </c>
      <c r="M2696" t="s">
        <v>187</v>
      </c>
      <c r="N2696" t="s">
        <v>7233</v>
      </c>
      <c r="Q2696">
        <v>51</v>
      </c>
      <c r="R2696" t="s">
        <v>96</v>
      </c>
      <c r="S2696" t="s">
        <v>96</v>
      </c>
      <c r="T2696" t="str">
        <f>IF(Transcripts[[#This Row],[List?]]="Y", Transcripts[[#This Row],[RefSeq mRNA ID]]&amp;IF(Transcripts[[#This Row],[Preferred?]]="Y", " (Preferred)", ""), "")</f>
        <v/>
      </c>
      <c r="V2696" s="43" t="s">
        <v>18610</v>
      </c>
      <c r="W2696" s="43" t="e">
        <f t="array" ref="W2696">INDEX(Table6[#Data], MATCH(1, ISNUMBER(SEARCH(Transcripts[[#This Row],[RefSeq mRNA ID]], Table6['#name])), 0), 1)</f>
        <v>#N/A</v>
      </c>
      <c r="X2696" s="43"/>
      <c r="Y2696" s="43"/>
      <c r="Z2696" t="s">
        <v>3769</v>
      </c>
      <c r="AA2696" t="s">
        <v>3770</v>
      </c>
      <c r="AB2696">
        <v>871</v>
      </c>
      <c r="AC2696" t="s">
        <v>3761</v>
      </c>
      <c r="AD2696" t="s">
        <v>27</v>
      </c>
      <c r="AE2696" t="s">
        <v>11718</v>
      </c>
    </row>
    <row r="2697" spans="8:31" hidden="1" x14ac:dyDescent="0.3">
      <c r="H2697" t="s">
        <v>7224</v>
      </c>
      <c r="I2697" t="s">
        <v>7234</v>
      </c>
      <c r="L2697">
        <v>548</v>
      </c>
      <c r="M2697" t="s">
        <v>193</v>
      </c>
      <c r="N2697" t="s">
        <v>7235</v>
      </c>
      <c r="Q2697">
        <v>0</v>
      </c>
      <c r="R2697" t="s">
        <v>96</v>
      </c>
      <c r="S2697" t="s">
        <v>96</v>
      </c>
      <c r="T2697" t="str">
        <f>IF(Transcripts[[#This Row],[List?]]="Y", Transcripts[[#This Row],[RefSeq mRNA ID]]&amp;IF(Transcripts[[#This Row],[Preferred?]]="Y", " (Preferred)", ""), "")</f>
        <v/>
      </c>
      <c r="V2697" s="43" t="s">
        <v>18610</v>
      </c>
      <c r="W2697" s="43" t="e">
        <f t="array" ref="W2697">INDEX(Table6[#Data], MATCH(1, ISNUMBER(SEARCH(Transcripts[[#This Row],[RefSeq mRNA ID]], Table6['#name])), 0), 1)</f>
        <v>#N/A</v>
      </c>
      <c r="X2697" s="43"/>
      <c r="Y2697" s="43"/>
      <c r="Z2697" t="s">
        <v>3778</v>
      </c>
      <c r="AC2697" t="s">
        <v>3761</v>
      </c>
      <c r="AD2697" t="s">
        <v>27</v>
      </c>
      <c r="AE2697" t="s">
        <v>3778</v>
      </c>
    </row>
    <row r="2698" spans="8:31" hidden="1" x14ac:dyDescent="0.3">
      <c r="H2698" t="s">
        <v>7224</v>
      </c>
      <c r="I2698" t="s">
        <v>7236</v>
      </c>
      <c r="L2698">
        <v>537</v>
      </c>
      <c r="M2698" t="s">
        <v>193</v>
      </c>
      <c r="N2698" t="s">
        <v>7237</v>
      </c>
      <c r="Q2698">
        <v>0</v>
      </c>
      <c r="R2698" t="s">
        <v>96</v>
      </c>
      <c r="S2698" t="s">
        <v>96</v>
      </c>
      <c r="T2698" t="str">
        <f>IF(Transcripts[[#This Row],[List?]]="Y", Transcripts[[#This Row],[RefSeq mRNA ID]]&amp;IF(Transcripts[[#This Row],[Preferred?]]="Y", " (Preferred)", ""), "")</f>
        <v/>
      </c>
      <c r="V2698" s="43" t="s">
        <v>18610</v>
      </c>
      <c r="W2698" s="43" t="e">
        <f t="array" ref="W2698">INDEX(Table6[#Data], MATCH(1, ISNUMBER(SEARCH(Transcripts[[#This Row],[RefSeq mRNA ID]], Table6['#name])), 0), 1)</f>
        <v>#N/A</v>
      </c>
      <c r="X2698" s="43"/>
      <c r="Y2698" s="43"/>
      <c r="Z2698" t="s">
        <v>3762</v>
      </c>
      <c r="AA2698" t="s">
        <v>3763</v>
      </c>
      <c r="AB2698">
        <v>2727</v>
      </c>
      <c r="AC2698" t="s">
        <v>3761</v>
      </c>
      <c r="AD2698" t="s">
        <v>27</v>
      </c>
      <c r="AE2698" t="s">
        <v>11719</v>
      </c>
    </row>
    <row r="2699" spans="8:31" hidden="1" x14ac:dyDescent="0.3">
      <c r="H2699" t="s">
        <v>7224</v>
      </c>
      <c r="I2699" t="s">
        <v>7238</v>
      </c>
      <c r="L2699">
        <v>525</v>
      </c>
      <c r="M2699" t="s">
        <v>193</v>
      </c>
      <c r="N2699" t="s">
        <v>7239</v>
      </c>
      <c r="Q2699">
        <v>0</v>
      </c>
      <c r="R2699" t="s">
        <v>96</v>
      </c>
      <c r="S2699" t="s">
        <v>96</v>
      </c>
      <c r="T2699" t="str">
        <f>IF(Transcripts[[#This Row],[List?]]="Y", Transcripts[[#This Row],[RefSeq mRNA ID]]&amp;IF(Transcripts[[#This Row],[Preferred?]]="Y", " (Preferred)", ""), "")</f>
        <v/>
      </c>
      <c r="V2699" s="43" t="s">
        <v>18610</v>
      </c>
      <c r="W2699" s="43" t="e">
        <f t="array" ref="W2699">INDEX(Table6[#Data], MATCH(1, ISNUMBER(SEARCH(Transcripts[[#This Row],[RefSeq mRNA ID]], Table6['#name])), 0), 1)</f>
        <v>#N/A</v>
      </c>
      <c r="X2699" s="43"/>
      <c r="Y2699" s="43"/>
      <c r="Z2699" t="s">
        <v>3782</v>
      </c>
      <c r="AA2699" t="s">
        <v>3783</v>
      </c>
      <c r="AB2699">
        <v>813</v>
      </c>
      <c r="AC2699" t="s">
        <v>155</v>
      </c>
      <c r="AD2699" t="s">
        <v>27</v>
      </c>
      <c r="AE2699" t="s">
        <v>11720</v>
      </c>
    </row>
    <row r="2700" spans="8:31" hidden="1" x14ac:dyDescent="0.3">
      <c r="H2700" t="s">
        <v>7224</v>
      </c>
      <c r="I2700" t="s">
        <v>7240</v>
      </c>
      <c r="L2700">
        <v>243</v>
      </c>
      <c r="M2700" t="s">
        <v>193</v>
      </c>
      <c r="N2700" t="s">
        <v>7241</v>
      </c>
      <c r="Q2700">
        <v>0</v>
      </c>
      <c r="R2700" t="s">
        <v>96</v>
      </c>
      <c r="S2700" t="s">
        <v>96</v>
      </c>
      <c r="T2700" t="str">
        <f>IF(Transcripts[[#This Row],[List?]]="Y", Transcripts[[#This Row],[RefSeq mRNA ID]]&amp;IF(Transcripts[[#This Row],[Preferred?]]="Y", " (Preferred)", ""), "")</f>
        <v/>
      </c>
      <c r="V2700" s="43" t="s">
        <v>18610</v>
      </c>
      <c r="W2700" s="43" t="e">
        <f t="array" ref="W2700">INDEX(Table6[#Data], MATCH(1, ISNUMBER(SEARCH(Transcripts[[#This Row],[RefSeq mRNA ID]], Table6['#name])), 0), 1)</f>
        <v>#N/A</v>
      </c>
      <c r="X2700" s="43"/>
      <c r="Y2700" s="43"/>
      <c r="Z2700" t="s">
        <v>3786</v>
      </c>
      <c r="AA2700" t="s">
        <v>3787</v>
      </c>
      <c r="AB2700">
        <v>813</v>
      </c>
      <c r="AC2700" t="s">
        <v>155</v>
      </c>
      <c r="AD2700" t="s">
        <v>27</v>
      </c>
      <c r="AE2700" t="s">
        <v>11721</v>
      </c>
    </row>
    <row r="2701" spans="8:31" hidden="1" x14ac:dyDescent="0.3">
      <c r="H2701" t="s">
        <v>7224</v>
      </c>
      <c r="I2701" t="s">
        <v>7242</v>
      </c>
      <c r="L2701">
        <v>241</v>
      </c>
      <c r="M2701" t="s">
        <v>193</v>
      </c>
      <c r="N2701" t="s">
        <v>7243</v>
      </c>
      <c r="Q2701">
        <v>0</v>
      </c>
      <c r="R2701" t="s">
        <v>96</v>
      </c>
      <c r="S2701" t="s">
        <v>96</v>
      </c>
      <c r="T2701" t="str">
        <f>IF(Transcripts[[#This Row],[List?]]="Y", Transcripts[[#This Row],[RefSeq mRNA ID]]&amp;IF(Transcripts[[#This Row],[Preferred?]]="Y", " (Preferred)", ""), "")</f>
        <v/>
      </c>
      <c r="V2701" s="43" t="s">
        <v>18610</v>
      </c>
      <c r="W2701" s="43" t="e">
        <f t="array" ref="W2701">INDEX(Table6[#Data], MATCH(1, ISNUMBER(SEARCH(Transcripts[[#This Row],[RefSeq mRNA ID]], Table6['#name])), 0), 1)</f>
        <v>#N/A</v>
      </c>
      <c r="X2701" s="43"/>
      <c r="Y2701" s="43"/>
      <c r="Z2701" t="s">
        <v>2454</v>
      </c>
      <c r="AA2701" t="s">
        <v>2455</v>
      </c>
      <c r="AB2701">
        <v>4614</v>
      </c>
      <c r="AC2701" t="s">
        <v>2449</v>
      </c>
      <c r="AD2701" t="s">
        <v>27</v>
      </c>
      <c r="AE2701" t="s">
        <v>11722</v>
      </c>
    </row>
    <row r="2702" spans="8:31" hidden="1" x14ac:dyDescent="0.3">
      <c r="H2702" t="s">
        <v>7224</v>
      </c>
      <c r="I2702" t="s">
        <v>7293</v>
      </c>
      <c r="L2702">
        <v>4389</v>
      </c>
      <c r="M2702" t="s">
        <v>210</v>
      </c>
      <c r="N2702" t="s">
        <v>7294</v>
      </c>
      <c r="Q2702">
        <v>0</v>
      </c>
      <c r="R2702" t="s">
        <v>96</v>
      </c>
      <c r="S2702" t="s">
        <v>96</v>
      </c>
      <c r="T2702" t="str">
        <f>IF(Transcripts[[#This Row],[List?]]="Y", Transcripts[[#This Row],[RefSeq mRNA ID]]&amp;IF(Transcripts[[#This Row],[Preferred?]]="Y", " (Preferred)", ""), "")</f>
        <v/>
      </c>
      <c r="V2702" s="43" t="s">
        <v>18610</v>
      </c>
      <c r="W2702" s="43" t="e">
        <f t="array" ref="W2702">INDEX(Table6[#Data], MATCH(1, ISNUMBER(SEARCH(Transcripts[[#This Row],[RefSeq mRNA ID]], Table6['#name])), 0), 1)</f>
        <v>#N/A</v>
      </c>
      <c r="X2702" s="43"/>
      <c r="Y2702" s="43"/>
      <c r="Z2702" t="s">
        <v>2464</v>
      </c>
      <c r="AA2702" t="s">
        <v>2465</v>
      </c>
      <c r="AB2702">
        <v>624</v>
      </c>
      <c r="AC2702" t="s">
        <v>2449</v>
      </c>
      <c r="AD2702" t="s">
        <v>27</v>
      </c>
      <c r="AE2702" t="s">
        <v>11723</v>
      </c>
    </row>
    <row r="2703" spans="8:31" hidden="1" x14ac:dyDescent="0.3">
      <c r="H2703" t="s">
        <v>7224</v>
      </c>
      <c r="I2703" t="s">
        <v>7295</v>
      </c>
      <c r="L2703">
        <v>2388</v>
      </c>
      <c r="M2703" t="s">
        <v>210</v>
      </c>
      <c r="N2703" t="s">
        <v>7296</v>
      </c>
      <c r="Q2703">
        <v>0</v>
      </c>
      <c r="R2703" t="s">
        <v>96</v>
      </c>
      <c r="S2703" t="s">
        <v>96</v>
      </c>
      <c r="T2703" t="str">
        <f>IF(Transcripts[[#This Row],[List?]]="Y", Transcripts[[#This Row],[RefSeq mRNA ID]]&amp;IF(Transcripts[[#This Row],[Preferred?]]="Y", " (Preferred)", ""), "")</f>
        <v/>
      </c>
      <c r="V2703" s="43" t="s">
        <v>18610</v>
      </c>
      <c r="W2703" s="43" t="e">
        <f t="array" ref="W2703">INDEX(Table6[#Data], MATCH(1, ISNUMBER(SEARCH(Transcripts[[#This Row],[RefSeq mRNA ID]], Table6['#name])), 0), 1)</f>
        <v>#N/A</v>
      </c>
      <c r="X2703" s="43"/>
      <c r="Y2703" s="43"/>
      <c r="Z2703" t="s">
        <v>2472</v>
      </c>
      <c r="AC2703" t="s">
        <v>2449</v>
      </c>
      <c r="AD2703" t="s">
        <v>27</v>
      </c>
      <c r="AE2703" t="s">
        <v>2472</v>
      </c>
    </row>
    <row r="2704" spans="8:31" hidden="1" x14ac:dyDescent="0.3">
      <c r="H2704" t="s">
        <v>7224</v>
      </c>
      <c r="I2704" t="s">
        <v>7297</v>
      </c>
      <c r="L2704">
        <v>578</v>
      </c>
      <c r="M2704" t="s">
        <v>210</v>
      </c>
      <c r="N2704" t="s">
        <v>7298</v>
      </c>
      <c r="Q2704">
        <v>0</v>
      </c>
      <c r="R2704" t="s">
        <v>96</v>
      </c>
      <c r="S2704" t="s">
        <v>96</v>
      </c>
      <c r="T2704" t="str">
        <f>IF(Transcripts[[#This Row],[List?]]="Y", Transcripts[[#This Row],[RefSeq mRNA ID]]&amp;IF(Transcripts[[#This Row],[Preferred?]]="Y", " (Preferred)", ""), "")</f>
        <v/>
      </c>
      <c r="V2704" s="43" t="s">
        <v>18610</v>
      </c>
      <c r="W2704" s="43" t="e">
        <f t="array" ref="W2704">INDEX(Table6[#Data], MATCH(1, ISNUMBER(SEARCH(Transcripts[[#This Row],[RefSeq mRNA ID]], Table6['#name])), 0), 1)</f>
        <v>#N/A</v>
      </c>
      <c r="X2704" s="43"/>
      <c r="Y2704" s="43"/>
      <c r="Z2704" t="s">
        <v>2474</v>
      </c>
      <c r="AC2704" t="s">
        <v>2449</v>
      </c>
      <c r="AD2704" t="s">
        <v>27</v>
      </c>
      <c r="AE2704" t="s">
        <v>2474</v>
      </c>
    </row>
    <row r="2705" spans="8:31" hidden="1" x14ac:dyDescent="0.3">
      <c r="H2705" t="s">
        <v>7224</v>
      </c>
      <c r="I2705" t="s">
        <v>7299</v>
      </c>
      <c r="L2705">
        <v>301</v>
      </c>
      <c r="M2705" t="s">
        <v>210</v>
      </c>
      <c r="N2705" t="s">
        <v>7300</v>
      </c>
      <c r="Q2705">
        <v>0</v>
      </c>
      <c r="R2705" t="s">
        <v>96</v>
      </c>
      <c r="S2705" t="s">
        <v>96</v>
      </c>
      <c r="T2705" t="str">
        <f>IF(Transcripts[[#This Row],[List?]]="Y", Transcripts[[#This Row],[RefSeq mRNA ID]]&amp;IF(Transcripts[[#This Row],[Preferred?]]="Y", " (Preferred)", ""), "")</f>
        <v/>
      </c>
      <c r="V2705" s="43" t="s">
        <v>18610</v>
      </c>
      <c r="W2705" s="43" t="e">
        <f t="array" ref="W2705">INDEX(Table6[#Data], MATCH(1, ISNUMBER(SEARCH(Transcripts[[#This Row],[RefSeq mRNA ID]], Table6['#name])), 0), 1)</f>
        <v>#N/A</v>
      </c>
      <c r="X2705" s="43"/>
      <c r="Y2705" s="43"/>
      <c r="Z2705" t="s">
        <v>2452</v>
      </c>
      <c r="AC2705" t="s">
        <v>2449</v>
      </c>
      <c r="AD2705" t="s">
        <v>27</v>
      </c>
      <c r="AE2705" t="s">
        <v>2452</v>
      </c>
    </row>
    <row r="2706" spans="8:31" hidden="1" x14ac:dyDescent="0.3">
      <c r="H2706" t="s">
        <v>108</v>
      </c>
      <c r="I2706" t="s">
        <v>7309</v>
      </c>
      <c r="J2706" t="s">
        <v>7310</v>
      </c>
      <c r="K2706" t="s">
        <v>19849</v>
      </c>
      <c r="L2706">
        <v>9027</v>
      </c>
      <c r="M2706" t="s">
        <v>27</v>
      </c>
      <c r="N2706" t="s">
        <v>7311</v>
      </c>
      <c r="O2706" t="s">
        <v>7312</v>
      </c>
      <c r="P2706" t="s">
        <v>7313</v>
      </c>
      <c r="Q2706">
        <v>1212</v>
      </c>
      <c r="R2706" t="s">
        <v>95</v>
      </c>
      <c r="S2706" t="s">
        <v>95</v>
      </c>
      <c r="T2706" t="str">
        <f>IF(Transcripts[[#This Row],[List?]]="Y", Transcripts[[#This Row],[RefSeq mRNA ID]]&amp;IF(Transcripts[[#This Row],[Preferred?]]="Y", " (Preferred)", ""), "")</f>
        <v>NM_000314.6 (Preferred)</v>
      </c>
      <c r="V2706" s="43" t="s">
        <v>18611</v>
      </c>
      <c r="W2706" s="43" t="e">
        <f t="array" ref="W2706">INDEX(Table6[#Data], MATCH(1, ISNUMBER(SEARCH(Transcripts[[#This Row],[RefSeq mRNA ID]], Table6['#name])), 0), 1)</f>
        <v>#N/A</v>
      </c>
      <c r="X2706" s="43"/>
      <c r="Y2706" s="43"/>
      <c r="Z2706" t="s">
        <v>2461</v>
      </c>
      <c r="AA2706" t="s">
        <v>2462</v>
      </c>
      <c r="AB2706">
        <v>429</v>
      </c>
      <c r="AC2706" t="s">
        <v>2449</v>
      </c>
      <c r="AD2706" t="s">
        <v>27</v>
      </c>
      <c r="AE2706" t="s">
        <v>11724</v>
      </c>
    </row>
    <row r="2707" spans="8:31" hidden="1" x14ac:dyDescent="0.3">
      <c r="H2707" t="s">
        <v>108</v>
      </c>
      <c r="I2707" t="s">
        <v>7301</v>
      </c>
      <c r="L2707">
        <v>644</v>
      </c>
      <c r="M2707" t="s">
        <v>193</v>
      </c>
      <c r="N2707" t="s">
        <v>7302</v>
      </c>
      <c r="P2707" t="s">
        <v>98</v>
      </c>
      <c r="Q2707">
        <v>0</v>
      </c>
      <c r="R2707" t="s">
        <v>96</v>
      </c>
      <c r="S2707" t="s">
        <v>96</v>
      </c>
      <c r="T2707" t="str">
        <f>IF(Transcripts[[#This Row],[List?]]="Y", Transcripts[[#This Row],[RefSeq mRNA ID]]&amp;IF(Transcripts[[#This Row],[Preferred?]]="Y", " (Preferred)", ""), "")</f>
        <v/>
      </c>
      <c r="V2707" s="43" t="s">
        <v>18611</v>
      </c>
      <c r="W2707" s="43" t="e">
        <f t="array" ref="W2707">INDEX(Table6[#Data], MATCH(1, ISNUMBER(SEARCH(Transcripts[[#This Row],[RefSeq mRNA ID]], Table6['#name])), 0), 1)</f>
        <v>#N/A</v>
      </c>
      <c r="X2707" s="43"/>
      <c r="Y2707" s="43"/>
      <c r="Z2707" t="s">
        <v>2476</v>
      </c>
      <c r="AC2707" t="s">
        <v>2449</v>
      </c>
      <c r="AD2707" t="s">
        <v>27</v>
      </c>
      <c r="AE2707" t="s">
        <v>2476</v>
      </c>
    </row>
    <row r="2708" spans="8:31" hidden="1" x14ac:dyDescent="0.3">
      <c r="H2708" t="s">
        <v>108</v>
      </c>
      <c r="I2708" t="s">
        <v>7303</v>
      </c>
      <c r="L2708">
        <v>554</v>
      </c>
      <c r="M2708" t="s">
        <v>193</v>
      </c>
      <c r="N2708" t="s">
        <v>7304</v>
      </c>
      <c r="P2708" t="s">
        <v>98</v>
      </c>
      <c r="Q2708">
        <v>0</v>
      </c>
      <c r="R2708" t="s">
        <v>96</v>
      </c>
      <c r="S2708" t="s">
        <v>96</v>
      </c>
      <c r="T2708" t="str">
        <f>IF(Transcripts[[#This Row],[List?]]="Y", Transcripts[[#This Row],[RefSeq mRNA ID]]&amp;IF(Transcripts[[#This Row],[Preferred?]]="Y", " (Preferred)", ""), "")</f>
        <v/>
      </c>
      <c r="V2708" s="43" t="s">
        <v>18611</v>
      </c>
      <c r="W2708" s="43" t="e">
        <f t="array" ref="W2708">INDEX(Table6[#Data], MATCH(1, ISNUMBER(SEARCH(Transcripts[[#This Row],[RefSeq mRNA ID]], Table6['#name])), 0), 1)</f>
        <v>#N/A</v>
      </c>
      <c r="X2708" s="43"/>
      <c r="Y2708" s="43"/>
      <c r="Z2708" t="s">
        <v>2450</v>
      </c>
      <c r="AC2708" t="s">
        <v>2449</v>
      </c>
      <c r="AD2708" t="s">
        <v>27</v>
      </c>
      <c r="AE2708" t="s">
        <v>2450</v>
      </c>
    </row>
    <row r="2709" spans="8:31" hidden="1" x14ac:dyDescent="0.3">
      <c r="H2709" t="s">
        <v>108</v>
      </c>
      <c r="I2709" t="s">
        <v>7305</v>
      </c>
      <c r="L2709">
        <v>477</v>
      </c>
      <c r="M2709" t="s">
        <v>193</v>
      </c>
      <c r="N2709" t="s">
        <v>7306</v>
      </c>
      <c r="P2709" t="s">
        <v>98</v>
      </c>
      <c r="Q2709">
        <v>0</v>
      </c>
      <c r="R2709" t="s">
        <v>96</v>
      </c>
      <c r="S2709" t="s">
        <v>96</v>
      </c>
      <c r="T2709" t="str">
        <f>IF(Transcripts[[#This Row],[List?]]="Y", Transcripts[[#This Row],[RefSeq mRNA ID]]&amp;IF(Transcripts[[#This Row],[Preferred?]]="Y", " (Preferred)", ""), "")</f>
        <v/>
      </c>
      <c r="V2709" s="43" t="s">
        <v>18611</v>
      </c>
      <c r="W2709" s="43" t="e">
        <f t="array" ref="W2709">INDEX(Table6[#Data], MATCH(1, ISNUMBER(SEARCH(Transcripts[[#This Row],[RefSeq mRNA ID]], Table6['#name])), 0), 1)</f>
        <v>#N/A</v>
      </c>
      <c r="X2709" s="43"/>
      <c r="Y2709" s="43"/>
      <c r="Z2709" t="s">
        <v>2470</v>
      </c>
      <c r="AC2709" t="s">
        <v>2449</v>
      </c>
      <c r="AD2709" t="s">
        <v>27</v>
      </c>
      <c r="AE2709" t="s">
        <v>2470</v>
      </c>
    </row>
    <row r="2710" spans="8:31" hidden="1" x14ac:dyDescent="0.3">
      <c r="H2710" t="s">
        <v>108</v>
      </c>
      <c r="I2710" t="s">
        <v>7307</v>
      </c>
      <c r="L2710">
        <v>383</v>
      </c>
      <c r="M2710" t="s">
        <v>193</v>
      </c>
      <c r="N2710" t="s">
        <v>7308</v>
      </c>
      <c r="P2710" t="s">
        <v>98</v>
      </c>
      <c r="Q2710">
        <v>0</v>
      </c>
      <c r="R2710" t="s">
        <v>96</v>
      </c>
      <c r="S2710" t="s">
        <v>96</v>
      </c>
      <c r="T2710" t="str">
        <f>IF(Transcripts[[#This Row],[List?]]="Y", Transcripts[[#This Row],[RefSeq mRNA ID]]&amp;IF(Transcripts[[#This Row],[Preferred?]]="Y", " (Preferred)", ""), "")</f>
        <v/>
      </c>
      <c r="V2710" s="43" t="s">
        <v>18611</v>
      </c>
      <c r="W2710" s="43" t="e">
        <f t="array" ref="W2710">INDEX(Table6[#Data], MATCH(1, ISNUMBER(SEARCH(Transcripts[[#This Row],[RefSeq mRNA ID]], Table6['#name])), 0), 1)</f>
        <v>#N/A</v>
      </c>
      <c r="X2710" s="43"/>
      <c r="Y2710" s="43"/>
      <c r="Z2710" t="s">
        <v>2458</v>
      </c>
      <c r="AA2710" t="s">
        <v>2459</v>
      </c>
      <c r="AB2710">
        <v>1962</v>
      </c>
      <c r="AC2710" t="s">
        <v>2449</v>
      </c>
      <c r="AD2710" t="s">
        <v>27</v>
      </c>
      <c r="AE2710" t="s">
        <v>11725</v>
      </c>
    </row>
    <row r="2711" spans="8:31" hidden="1" x14ac:dyDescent="0.3">
      <c r="H2711" t="s">
        <v>7314</v>
      </c>
      <c r="I2711" t="s">
        <v>7317</v>
      </c>
      <c r="J2711" t="s">
        <v>7318</v>
      </c>
      <c r="K2711" t="s">
        <v>19853</v>
      </c>
      <c r="L2711">
        <v>6101</v>
      </c>
      <c r="M2711" t="s">
        <v>27</v>
      </c>
      <c r="N2711" t="s">
        <v>7319</v>
      </c>
      <c r="P2711" t="s">
        <v>7320</v>
      </c>
      <c r="Q2711">
        <v>1782</v>
      </c>
      <c r="R2711" t="s">
        <v>95</v>
      </c>
      <c r="S2711" t="s">
        <v>95</v>
      </c>
      <c r="T2711" t="str">
        <f>IF(Transcripts[[#This Row],[List?]]="Y", Transcripts[[#This Row],[RefSeq mRNA ID]]&amp;IF(Transcripts[[#This Row],[Preferred?]]="Y", " (Preferred)", ""), "")</f>
        <v>NM_002834.4 (Preferred)</v>
      </c>
      <c r="V2711" s="43" t="s">
        <v>18612</v>
      </c>
      <c r="W2711" s="43" t="e">
        <f t="array" ref="W2711">INDEX(Table6[#Data], MATCH(1, ISNUMBER(SEARCH(Transcripts[[#This Row],[RefSeq mRNA ID]], Table6['#name])), 0), 1)</f>
        <v>#N/A</v>
      </c>
      <c r="X2711" s="43"/>
      <c r="Y2711" s="43"/>
      <c r="Z2711" t="s">
        <v>2467</v>
      </c>
      <c r="AA2711" t="s">
        <v>2468</v>
      </c>
      <c r="AB2711">
        <v>376</v>
      </c>
      <c r="AC2711" t="s">
        <v>2449</v>
      </c>
      <c r="AD2711" t="s">
        <v>27</v>
      </c>
      <c r="AE2711" t="s">
        <v>11726</v>
      </c>
    </row>
    <row r="2712" spans="8:31" hidden="1" x14ac:dyDescent="0.3">
      <c r="H2712" t="s">
        <v>7314</v>
      </c>
      <c r="I2712" t="s">
        <v>7321</v>
      </c>
      <c r="J2712" t="s">
        <v>7322</v>
      </c>
      <c r="K2712" t="s">
        <v>19854</v>
      </c>
      <c r="L2712">
        <v>1876</v>
      </c>
      <c r="M2712" t="s">
        <v>27</v>
      </c>
      <c r="N2712" t="s">
        <v>7323</v>
      </c>
      <c r="P2712" t="s">
        <v>7324</v>
      </c>
      <c r="Q2712">
        <v>1383</v>
      </c>
      <c r="R2712" t="s">
        <v>96</v>
      </c>
      <c r="S2712" t="s">
        <v>95</v>
      </c>
      <c r="T2712" t="str">
        <f>IF(Transcripts[[#This Row],[List?]]="Y", Transcripts[[#This Row],[RefSeq mRNA ID]]&amp;IF(Transcripts[[#This Row],[Preferred?]]="Y", " (Preferred)", ""), "")</f>
        <v>NM_080601.2</v>
      </c>
      <c r="V2712" s="43" t="s">
        <v>18612</v>
      </c>
      <c r="W2712" s="43" t="e">
        <f t="array" ref="W2712">INDEX(Table6[#Data], MATCH(1, ISNUMBER(SEARCH(Transcripts[[#This Row],[RefSeq mRNA ID]], Table6['#name])), 0), 1)</f>
        <v>#N/A</v>
      </c>
      <c r="X2712" s="43"/>
      <c r="Y2712" s="43"/>
      <c r="Z2712" t="s">
        <v>3710</v>
      </c>
      <c r="AA2712" t="s">
        <v>3711</v>
      </c>
      <c r="AB2712">
        <v>1746</v>
      </c>
      <c r="AC2712" t="s">
        <v>3707</v>
      </c>
      <c r="AD2712" t="s">
        <v>27</v>
      </c>
      <c r="AE2712" t="s">
        <v>11727</v>
      </c>
    </row>
    <row r="2713" spans="8:31" hidden="1" x14ac:dyDescent="0.3">
      <c r="H2713" t="s">
        <v>7314</v>
      </c>
      <c r="I2713" t="s">
        <v>7325</v>
      </c>
      <c r="J2713" t="s">
        <v>7326</v>
      </c>
      <c r="L2713">
        <v>486</v>
      </c>
      <c r="M2713" t="s">
        <v>27</v>
      </c>
      <c r="N2713" t="s">
        <v>7327</v>
      </c>
      <c r="Q2713">
        <v>326</v>
      </c>
      <c r="R2713" t="s">
        <v>96</v>
      </c>
      <c r="S2713" t="s">
        <v>96</v>
      </c>
      <c r="T2713" t="str">
        <f>IF(Transcripts[[#This Row],[List?]]="Y", Transcripts[[#This Row],[RefSeq mRNA ID]]&amp;IF(Transcripts[[#This Row],[Preferred?]]="Y", " (Preferred)", ""), "")</f>
        <v/>
      </c>
      <c r="V2713" s="43" t="s">
        <v>18612</v>
      </c>
      <c r="W2713" s="43" t="e">
        <f t="array" ref="W2713">INDEX(Table6[#Data], MATCH(1, ISNUMBER(SEARCH(Transcripts[[#This Row],[RefSeq mRNA ID]], Table6['#name])), 0), 1)</f>
        <v>#N/A</v>
      </c>
      <c r="X2713" s="43"/>
      <c r="Y2713" s="43"/>
      <c r="Z2713" t="s">
        <v>3708</v>
      </c>
      <c r="AC2713" t="s">
        <v>3707</v>
      </c>
      <c r="AD2713" t="s">
        <v>27</v>
      </c>
      <c r="AE2713" t="s">
        <v>3708</v>
      </c>
    </row>
    <row r="2714" spans="8:31" hidden="1" x14ac:dyDescent="0.3">
      <c r="H2714" t="s">
        <v>7314</v>
      </c>
      <c r="I2714" t="s">
        <v>7315</v>
      </c>
      <c r="L2714">
        <v>573</v>
      </c>
      <c r="M2714" t="s">
        <v>193</v>
      </c>
      <c r="N2714" t="s">
        <v>7316</v>
      </c>
      <c r="P2714" t="s">
        <v>98</v>
      </c>
      <c r="Q2714">
        <v>0</v>
      </c>
      <c r="R2714" t="s">
        <v>96</v>
      </c>
      <c r="S2714" t="s">
        <v>96</v>
      </c>
      <c r="T2714" t="str">
        <f>IF(Transcripts[[#This Row],[List?]]="Y", Transcripts[[#This Row],[RefSeq mRNA ID]]&amp;IF(Transcripts[[#This Row],[Preferred?]]="Y", " (Preferred)", ""), "")</f>
        <v/>
      </c>
      <c r="V2714" s="43" t="s">
        <v>18612</v>
      </c>
      <c r="W2714" s="43" t="e">
        <f t="array" ref="W2714">INDEX(Table6[#Data], MATCH(1, ISNUMBER(SEARCH(Transcripts[[#This Row],[RefSeq mRNA ID]], Table6['#name])), 0), 1)</f>
        <v>#N/A</v>
      </c>
      <c r="X2714" s="43"/>
      <c r="Y2714" s="43"/>
      <c r="Z2714" t="s">
        <v>4989</v>
      </c>
      <c r="AA2714" t="s">
        <v>4990</v>
      </c>
      <c r="AB2714">
        <v>4539</v>
      </c>
      <c r="AC2714" t="s">
        <v>4988</v>
      </c>
      <c r="AD2714" t="s">
        <v>27</v>
      </c>
      <c r="AE2714" t="s">
        <v>11728</v>
      </c>
    </row>
    <row r="2715" spans="8:31" hidden="1" x14ac:dyDescent="0.3">
      <c r="H2715" t="s">
        <v>7314</v>
      </c>
      <c r="I2715" t="s">
        <v>20132</v>
      </c>
      <c r="J2715" t="s">
        <v>20133</v>
      </c>
      <c r="K2715" t="s">
        <v>19852</v>
      </c>
      <c r="M2715" t="s">
        <v>27</v>
      </c>
      <c r="R2715" t="s">
        <v>96</v>
      </c>
      <c r="S2715" t="s">
        <v>95</v>
      </c>
      <c r="T2715" t="str">
        <f>IF(Transcripts[[#This Row],[List?]]="Y", Transcripts[[#This Row],[RefSeq mRNA ID]]&amp;IF(Transcripts[[#This Row],[Preferred?]]="Y", " (Preferred)", ""), "")</f>
        <v>NM_001330437.1</v>
      </c>
      <c r="V2715" s="43"/>
      <c r="W2715" s="43" t="e">
        <f t="array" ref="W2715">INDEX(Table6[#Data], MATCH(1, ISNUMBER(SEARCH(Transcripts[[#This Row],[RefSeq mRNA ID]], Table6['#name])), 0), 1)</f>
        <v>#N/A</v>
      </c>
      <c r="X2715" s="43"/>
      <c r="Y2715" s="43"/>
      <c r="Z2715" t="s">
        <v>4993</v>
      </c>
      <c r="AC2715" t="s">
        <v>4988</v>
      </c>
      <c r="AD2715" t="s">
        <v>27</v>
      </c>
      <c r="AE2715" t="s">
        <v>4993</v>
      </c>
    </row>
    <row r="2716" spans="8:31" hidden="1" x14ac:dyDescent="0.3">
      <c r="H2716" t="s">
        <v>7328</v>
      </c>
      <c r="I2716" t="s">
        <v>7337</v>
      </c>
      <c r="J2716" t="s">
        <v>7338</v>
      </c>
      <c r="K2716" t="s">
        <v>19856</v>
      </c>
      <c r="L2716">
        <v>907</v>
      </c>
      <c r="M2716" t="s">
        <v>27</v>
      </c>
      <c r="N2716" t="s">
        <v>7339</v>
      </c>
      <c r="P2716" t="s">
        <v>7340</v>
      </c>
      <c r="Q2716">
        <v>636</v>
      </c>
      <c r="R2716" t="s">
        <v>95</v>
      </c>
      <c r="S2716" t="s">
        <v>95</v>
      </c>
      <c r="T2716" t="str">
        <f>IF(Transcripts[[#This Row],[List?]]="Y", Transcripts[[#This Row],[RefSeq mRNA ID]]&amp;IF(Transcripts[[#This Row],[Preferred?]]="Y", " (Preferred)", ""), "")</f>
        <v>NM_018890.3 (Preferred)</v>
      </c>
      <c r="V2716" s="43" t="s">
        <v>18613</v>
      </c>
      <c r="W2716" s="43" t="e">
        <f t="array" ref="W2716">INDEX(Table6[#Data], MATCH(1, ISNUMBER(SEARCH(Transcripts[[#This Row],[RefSeq mRNA ID]], Table6['#name])), 0), 1)</f>
        <v>#N/A</v>
      </c>
      <c r="X2716" s="43"/>
      <c r="Y2716" s="43"/>
      <c r="Z2716" t="s">
        <v>1494</v>
      </c>
      <c r="AA2716" t="s">
        <v>1495</v>
      </c>
      <c r="AB2716">
        <v>401</v>
      </c>
      <c r="AC2716" t="s">
        <v>1463</v>
      </c>
      <c r="AD2716" t="s">
        <v>27</v>
      </c>
      <c r="AE2716" t="s">
        <v>11729</v>
      </c>
    </row>
    <row r="2717" spans="8:31" hidden="1" x14ac:dyDescent="0.3">
      <c r="H2717" t="s">
        <v>7328</v>
      </c>
      <c r="I2717" t="s">
        <v>7333</v>
      </c>
      <c r="J2717" t="s">
        <v>7334</v>
      </c>
      <c r="K2717" t="s">
        <v>20531</v>
      </c>
      <c r="L2717">
        <v>2323</v>
      </c>
      <c r="M2717" t="s">
        <v>27</v>
      </c>
      <c r="N2717" t="s">
        <v>7335</v>
      </c>
      <c r="P2717" t="s">
        <v>7336</v>
      </c>
      <c r="Q2717">
        <v>579</v>
      </c>
      <c r="R2717" t="s">
        <v>96</v>
      </c>
      <c r="S2717" t="s">
        <v>95</v>
      </c>
      <c r="T2717" t="str">
        <f>IF(Transcripts[[#This Row],[List?]]="Y", Transcripts[[#This Row],[RefSeq mRNA ID]]&amp;IF(Transcripts[[#This Row],[Preferred?]]="Y", " (Preferred)", ""), "")</f>
        <v>NM_006908.5</v>
      </c>
      <c r="V2717" s="43" t="s">
        <v>18613</v>
      </c>
      <c r="W2717" s="43" t="e">
        <f t="array" ref="W2717">INDEX(Table6[#Data], MATCH(1, ISNUMBER(SEARCH(Transcripts[[#This Row],[RefSeq mRNA ID]], Table6['#name])), 0), 1)</f>
        <v>#N/A</v>
      </c>
      <c r="X2717" s="43"/>
      <c r="Y2717" s="43"/>
      <c r="Z2717" t="s">
        <v>1487</v>
      </c>
      <c r="AA2717" t="s">
        <v>1488</v>
      </c>
      <c r="AB2717">
        <v>1479</v>
      </c>
      <c r="AC2717" t="s">
        <v>1463</v>
      </c>
      <c r="AD2717" t="s">
        <v>27</v>
      </c>
      <c r="AE2717" t="s">
        <v>11730</v>
      </c>
    </row>
    <row r="2718" spans="8:31" hidden="1" x14ac:dyDescent="0.3">
      <c r="H2718" t="s">
        <v>7328</v>
      </c>
      <c r="I2718" t="s">
        <v>7329</v>
      </c>
      <c r="L2718">
        <v>845</v>
      </c>
      <c r="M2718" t="s">
        <v>193</v>
      </c>
      <c r="N2718" t="s">
        <v>7330</v>
      </c>
      <c r="Q2718">
        <v>0</v>
      </c>
      <c r="R2718" t="s">
        <v>96</v>
      </c>
      <c r="S2718" t="s">
        <v>96</v>
      </c>
      <c r="T2718" t="str">
        <f>IF(Transcripts[[#This Row],[List?]]="Y", Transcripts[[#This Row],[RefSeq mRNA ID]]&amp;IF(Transcripts[[#This Row],[Preferred?]]="Y", " (Preferred)", ""), "")</f>
        <v/>
      </c>
      <c r="V2718" s="43" t="s">
        <v>18613</v>
      </c>
      <c r="W2718" s="43" t="e">
        <f t="array" ref="W2718">INDEX(Table6[#Data], MATCH(1, ISNUMBER(SEARCH(Transcripts[[#This Row],[RefSeq mRNA ID]], Table6['#name])), 0), 1)</f>
        <v>#N/A</v>
      </c>
      <c r="X2718" s="43"/>
      <c r="Y2718" s="43"/>
      <c r="Z2718" t="s">
        <v>1478</v>
      </c>
      <c r="AA2718" t="s">
        <v>1479</v>
      </c>
      <c r="AB2718">
        <v>1431</v>
      </c>
      <c r="AC2718" t="s">
        <v>1463</v>
      </c>
      <c r="AD2718" t="s">
        <v>27</v>
      </c>
      <c r="AE2718" t="s">
        <v>11731</v>
      </c>
    </row>
    <row r="2719" spans="8:31" hidden="1" x14ac:dyDescent="0.3">
      <c r="H2719" t="s">
        <v>7328</v>
      </c>
      <c r="I2719" t="s">
        <v>7331</v>
      </c>
      <c r="L2719">
        <v>651</v>
      </c>
      <c r="M2719" t="s">
        <v>193</v>
      </c>
      <c r="N2719" t="s">
        <v>7332</v>
      </c>
      <c r="Q2719">
        <v>0</v>
      </c>
      <c r="R2719" t="s">
        <v>96</v>
      </c>
      <c r="S2719" t="s">
        <v>96</v>
      </c>
      <c r="T2719" t="str">
        <f>IF(Transcripts[[#This Row],[List?]]="Y", Transcripts[[#This Row],[RefSeq mRNA ID]]&amp;IF(Transcripts[[#This Row],[Preferred?]]="Y", " (Preferred)", ""), "")</f>
        <v/>
      </c>
      <c r="V2719" s="43" t="s">
        <v>18613</v>
      </c>
      <c r="W2719" s="43" t="e">
        <f t="array" ref="W2719">INDEX(Table6[#Data], MATCH(1, ISNUMBER(SEARCH(Transcripts[[#This Row],[RefSeq mRNA ID]], Table6['#name])), 0), 1)</f>
        <v>#N/A</v>
      </c>
      <c r="X2719" s="43"/>
      <c r="Y2719" s="43"/>
      <c r="Z2719" t="s">
        <v>1464</v>
      </c>
      <c r="AC2719" t="s">
        <v>1463</v>
      </c>
      <c r="AD2719" t="s">
        <v>27</v>
      </c>
      <c r="AE2719" t="s">
        <v>1464</v>
      </c>
    </row>
    <row r="2720" spans="8:31" hidden="1" x14ac:dyDescent="0.3">
      <c r="H2720" t="s">
        <v>7328</v>
      </c>
      <c r="I2720" t="s">
        <v>7341</v>
      </c>
      <c r="L2720">
        <v>615</v>
      </c>
      <c r="M2720" t="s">
        <v>210</v>
      </c>
      <c r="N2720" t="s">
        <v>7342</v>
      </c>
      <c r="Q2720">
        <v>0</v>
      </c>
      <c r="R2720" t="s">
        <v>96</v>
      </c>
      <c r="S2720" t="s">
        <v>96</v>
      </c>
      <c r="T2720" t="str">
        <f>IF(Transcripts[[#This Row],[List?]]="Y", Transcripts[[#This Row],[RefSeq mRNA ID]]&amp;IF(Transcripts[[#This Row],[Preferred?]]="Y", " (Preferred)", ""), "")</f>
        <v/>
      </c>
      <c r="V2720" s="43" t="s">
        <v>18613</v>
      </c>
      <c r="W2720" s="43" t="e">
        <f t="array" ref="W2720">INDEX(Table6[#Data], MATCH(1, ISNUMBER(SEARCH(Transcripts[[#This Row],[RefSeq mRNA ID]], Table6['#name])), 0), 1)</f>
        <v>#N/A</v>
      </c>
      <c r="X2720" s="43"/>
      <c r="Y2720" s="43"/>
      <c r="Z2720" t="s">
        <v>1465</v>
      </c>
      <c r="AC2720" t="s">
        <v>1463</v>
      </c>
      <c r="AD2720" t="s">
        <v>27</v>
      </c>
      <c r="AE2720" t="s">
        <v>1465</v>
      </c>
    </row>
    <row r="2721" spans="8:31" hidden="1" x14ac:dyDescent="0.3">
      <c r="H2721" t="s">
        <v>7328</v>
      </c>
      <c r="I2721" t="s">
        <v>7343</v>
      </c>
      <c r="L2721">
        <v>576</v>
      </c>
      <c r="M2721" t="s">
        <v>210</v>
      </c>
      <c r="N2721" t="s">
        <v>7344</v>
      </c>
      <c r="Q2721">
        <v>0</v>
      </c>
      <c r="R2721" t="s">
        <v>96</v>
      </c>
      <c r="S2721" t="s">
        <v>96</v>
      </c>
      <c r="T2721" t="str">
        <f>IF(Transcripts[[#This Row],[List?]]="Y", Transcripts[[#This Row],[RefSeq mRNA ID]]&amp;IF(Transcripts[[#This Row],[Preferred?]]="Y", " (Preferred)", ""), "")</f>
        <v/>
      </c>
      <c r="V2721" s="43" t="s">
        <v>18613</v>
      </c>
      <c r="W2721" s="43" t="e">
        <f t="array" ref="W2721">INDEX(Table6[#Data], MATCH(1, ISNUMBER(SEARCH(Transcripts[[#This Row],[RefSeq mRNA ID]], Table6['#name])), 0), 1)</f>
        <v>#N/A</v>
      </c>
      <c r="X2721" s="43"/>
      <c r="Y2721" s="43"/>
      <c r="Z2721" t="s">
        <v>1497</v>
      </c>
      <c r="AA2721" t="s">
        <v>1498</v>
      </c>
      <c r="AB2721">
        <v>613</v>
      </c>
      <c r="AC2721" t="s">
        <v>1463</v>
      </c>
      <c r="AD2721" t="s">
        <v>27</v>
      </c>
      <c r="AE2721" t="s">
        <v>11732</v>
      </c>
    </row>
    <row r="2722" spans="8:31" hidden="1" x14ac:dyDescent="0.3">
      <c r="H2722" t="s">
        <v>7345</v>
      </c>
      <c r="I2722" t="s">
        <v>7348</v>
      </c>
      <c r="J2722" t="s">
        <v>7349</v>
      </c>
      <c r="K2722" t="s">
        <v>19857</v>
      </c>
      <c r="L2722">
        <v>3749</v>
      </c>
      <c r="M2722" t="s">
        <v>27</v>
      </c>
      <c r="N2722" t="s">
        <v>7350</v>
      </c>
      <c r="P2722" t="s">
        <v>7351</v>
      </c>
      <c r="Q2722">
        <v>1896</v>
      </c>
      <c r="R2722" t="s">
        <v>95</v>
      </c>
      <c r="S2722" t="s">
        <v>95</v>
      </c>
      <c r="T2722" t="str">
        <f>IF(Transcripts[[#This Row],[List?]]="Y", Transcripts[[#This Row],[RefSeq mRNA ID]]&amp;IF(Transcripts[[#This Row],[Preferred?]]="Y", " (Preferred)", ""), "")</f>
        <v>NM_006265.2 (Preferred)</v>
      </c>
      <c r="V2722" s="43" t="s">
        <v>18614</v>
      </c>
      <c r="W2722" s="43" t="e">
        <f t="array" ref="W2722">INDEX(Table6[#Data], MATCH(1, ISNUMBER(SEARCH(Transcripts[[#This Row],[RefSeq mRNA ID]], Table6['#name])), 0), 1)</f>
        <v>#N/A</v>
      </c>
      <c r="X2722" s="43"/>
      <c r="Y2722" s="43"/>
      <c r="Z2722" t="s">
        <v>1506</v>
      </c>
      <c r="AA2722" t="s">
        <v>1507</v>
      </c>
      <c r="AB2722">
        <v>512</v>
      </c>
      <c r="AC2722" t="s">
        <v>1463</v>
      </c>
      <c r="AD2722" t="s">
        <v>27</v>
      </c>
      <c r="AE2722" t="s">
        <v>11733</v>
      </c>
    </row>
    <row r="2723" spans="8:31" hidden="1" x14ac:dyDescent="0.3">
      <c r="H2723" t="s">
        <v>7345</v>
      </c>
      <c r="I2723" t="s">
        <v>7364</v>
      </c>
      <c r="J2723" t="s">
        <v>7365</v>
      </c>
      <c r="L2723">
        <v>831</v>
      </c>
      <c r="M2723" t="s">
        <v>27</v>
      </c>
      <c r="N2723" t="s">
        <v>7366</v>
      </c>
      <c r="Q2723">
        <v>684</v>
      </c>
      <c r="R2723" t="s">
        <v>96</v>
      </c>
      <c r="S2723" t="s">
        <v>96</v>
      </c>
      <c r="T2723" t="str">
        <f>IF(Transcripts[[#This Row],[List?]]="Y", Transcripts[[#This Row],[RefSeq mRNA ID]]&amp;IF(Transcripts[[#This Row],[Preferred?]]="Y", " (Preferred)", ""), "")</f>
        <v/>
      </c>
      <c r="V2723" s="43" t="s">
        <v>18614</v>
      </c>
      <c r="W2723" s="43" t="e">
        <f t="array" ref="W2723">INDEX(Table6[#Data], MATCH(1, ISNUMBER(SEARCH(Transcripts[[#This Row],[RefSeq mRNA ID]], Table6['#name])), 0), 1)</f>
        <v>#N/A</v>
      </c>
      <c r="X2723" s="43"/>
      <c r="Y2723" s="43"/>
      <c r="Z2723" t="s">
        <v>1503</v>
      </c>
      <c r="AA2723" t="s">
        <v>1504</v>
      </c>
      <c r="AB2723">
        <v>381</v>
      </c>
      <c r="AC2723" t="s">
        <v>1463</v>
      </c>
      <c r="AD2723" t="s">
        <v>27</v>
      </c>
      <c r="AE2723" t="s">
        <v>11734</v>
      </c>
    </row>
    <row r="2724" spans="8:31" hidden="1" x14ac:dyDescent="0.3">
      <c r="H2724" t="s">
        <v>7345</v>
      </c>
      <c r="I2724" t="s">
        <v>7361</v>
      </c>
      <c r="J2724" t="s">
        <v>7362</v>
      </c>
      <c r="L2724">
        <v>874</v>
      </c>
      <c r="M2724" t="s">
        <v>27</v>
      </c>
      <c r="N2724" t="s">
        <v>7363</v>
      </c>
      <c r="Q2724">
        <v>676</v>
      </c>
      <c r="R2724" t="s">
        <v>96</v>
      </c>
      <c r="S2724" t="s">
        <v>96</v>
      </c>
      <c r="T2724" t="str">
        <f>IF(Transcripts[[#This Row],[List?]]="Y", Transcripts[[#This Row],[RefSeq mRNA ID]]&amp;IF(Transcripts[[#This Row],[Preferred?]]="Y", " (Preferred)", ""), "")</f>
        <v/>
      </c>
      <c r="V2724" s="43" t="s">
        <v>18614</v>
      </c>
      <c r="W2724" s="43" t="e">
        <f t="array" ref="W2724">INDEX(Table6[#Data], MATCH(1, ISNUMBER(SEARCH(Transcripts[[#This Row],[RefSeq mRNA ID]], Table6['#name])), 0), 1)</f>
        <v>#N/A</v>
      </c>
      <c r="X2724" s="43"/>
      <c r="Y2724" s="43"/>
      <c r="Z2724" t="s">
        <v>1509</v>
      </c>
      <c r="AA2724" t="s">
        <v>1510</v>
      </c>
      <c r="AB2724">
        <v>127</v>
      </c>
      <c r="AC2724" t="s">
        <v>1463</v>
      </c>
      <c r="AD2724" t="s">
        <v>27</v>
      </c>
      <c r="AE2724" t="s">
        <v>11735</v>
      </c>
    </row>
    <row r="2725" spans="8:31" hidden="1" x14ac:dyDescent="0.3">
      <c r="H2725" t="s">
        <v>7345</v>
      </c>
      <c r="I2725" t="s">
        <v>7358</v>
      </c>
      <c r="J2725" t="s">
        <v>7359</v>
      </c>
      <c r="L2725">
        <v>896</v>
      </c>
      <c r="M2725" t="s">
        <v>27</v>
      </c>
      <c r="N2725" t="s">
        <v>7360</v>
      </c>
      <c r="Q2725">
        <v>531</v>
      </c>
      <c r="R2725" t="s">
        <v>96</v>
      </c>
      <c r="S2725" t="s">
        <v>96</v>
      </c>
      <c r="T2725" t="str">
        <f>IF(Transcripts[[#This Row],[List?]]="Y", Transcripts[[#This Row],[RefSeq mRNA ID]]&amp;IF(Transcripts[[#This Row],[Preferred?]]="Y", " (Preferred)", ""), "")</f>
        <v/>
      </c>
      <c r="V2725" s="43" t="s">
        <v>18614</v>
      </c>
      <c r="W2725" s="43" t="e">
        <f t="array" ref="W2725">INDEX(Table6[#Data], MATCH(1, ISNUMBER(SEARCH(Transcripts[[#This Row],[RefSeq mRNA ID]], Table6['#name])), 0), 1)</f>
        <v>#N/A</v>
      </c>
      <c r="X2725" s="43"/>
      <c r="Y2725" s="43"/>
      <c r="Z2725" t="s">
        <v>1471</v>
      </c>
      <c r="AA2725" t="s">
        <v>1472</v>
      </c>
      <c r="AB2725">
        <v>1431</v>
      </c>
      <c r="AC2725" t="s">
        <v>1463</v>
      </c>
      <c r="AD2725" t="s">
        <v>27</v>
      </c>
      <c r="AE2725" t="s">
        <v>11736</v>
      </c>
    </row>
    <row r="2726" spans="8:31" hidden="1" x14ac:dyDescent="0.3">
      <c r="H2726" t="s">
        <v>7345</v>
      </c>
      <c r="I2726" t="s">
        <v>7352</v>
      </c>
      <c r="J2726" t="s">
        <v>7353</v>
      </c>
      <c r="L2726">
        <v>2506</v>
      </c>
      <c r="M2726" t="s">
        <v>27</v>
      </c>
      <c r="N2726" t="s">
        <v>7354</v>
      </c>
      <c r="Q2726">
        <v>408</v>
      </c>
      <c r="R2726" t="s">
        <v>96</v>
      </c>
      <c r="S2726" t="s">
        <v>96</v>
      </c>
      <c r="T2726" t="str">
        <f>IF(Transcripts[[#This Row],[List?]]="Y", Transcripts[[#This Row],[RefSeq mRNA ID]]&amp;IF(Transcripts[[#This Row],[Preferred?]]="Y", " (Preferred)", ""), "")</f>
        <v/>
      </c>
      <c r="V2726" s="43" t="s">
        <v>18614</v>
      </c>
      <c r="W2726" s="43" t="e">
        <f t="array" ref="W2726">INDEX(Table6[#Data], MATCH(1, ISNUMBER(SEARCH(Transcripts[[#This Row],[RefSeq mRNA ID]], Table6['#name])), 0), 1)</f>
        <v>#N/A</v>
      </c>
      <c r="X2726" s="43"/>
      <c r="Y2726" s="43"/>
      <c r="Z2726" t="s">
        <v>1481</v>
      </c>
      <c r="AA2726" t="s">
        <v>1482</v>
      </c>
      <c r="AB2726">
        <v>1431</v>
      </c>
      <c r="AC2726" t="s">
        <v>1463</v>
      </c>
      <c r="AD2726" t="s">
        <v>27</v>
      </c>
      <c r="AE2726" t="s">
        <v>11737</v>
      </c>
    </row>
    <row r="2727" spans="8:31" hidden="1" x14ac:dyDescent="0.3">
      <c r="H2727" t="s">
        <v>7345</v>
      </c>
      <c r="I2727" t="s">
        <v>7370</v>
      </c>
      <c r="J2727" t="s">
        <v>7371</v>
      </c>
      <c r="L2727">
        <v>515</v>
      </c>
      <c r="M2727" t="s">
        <v>27</v>
      </c>
      <c r="N2727" t="s">
        <v>7372</v>
      </c>
      <c r="Q2727">
        <v>372</v>
      </c>
      <c r="R2727" t="s">
        <v>96</v>
      </c>
      <c r="S2727" t="s">
        <v>96</v>
      </c>
      <c r="T2727" t="str">
        <f>IF(Transcripts[[#This Row],[List?]]="Y", Transcripts[[#This Row],[RefSeq mRNA ID]]&amp;IF(Transcripts[[#This Row],[Preferred?]]="Y", " (Preferred)", ""), "")</f>
        <v/>
      </c>
      <c r="V2727" s="43" t="s">
        <v>18614</v>
      </c>
      <c r="W2727" s="43" t="e">
        <f t="array" ref="W2727">INDEX(Table6[#Data], MATCH(1, ISNUMBER(SEARCH(Transcripts[[#This Row],[RefSeq mRNA ID]], Table6['#name])), 0), 1)</f>
        <v>#N/A</v>
      </c>
      <c r="X2727" s="43"/>
      <c r="Y2727" s="43"/>
      <c r="Z2727" t="s">
        <v>1469</v>
      </c>
      <c r="AC2727" t="s">
        <v>1463</v>
      </c>
      <c r="AD2727" t="s">
        <v>27</v>
      </c>
      <c r="AE2727" t="s">
        <v>1469</v>
      </c>
    </row>
    <row r="2728" spans="8:31" hidden="1" x14ac:dyDescent="0.3">
      <c r="H2728" t="s">
        <v>7345</v>
      </c>
      <c r="I2728" t="s">
        <v>7367</v>
      </c>
      <c r="J2728" t="s">
        <v>7368</v>
      </c>
      <c r="L2728">
        <v>548</v>
      </c>
      <c r="M2728" t="s">
        <v>27</v>
      </c>
      <c r="N2728" t="s">
        <v>7369</v>
      </c>
      <c r="Q2728">
        <v>361</v>
      </c>
      <c r="R2728" t="s">
        <v>96</v>
      </c>
      <c r="S2728" t="s">
        <v>96</v>
      </c>
      <c r="T2728" t="str">
        <f>IF(Transcripts[[#This Row],[List?]]="Y", Transcripts[[#This Row],[RefSeq mRNA ID]]&amp;IF(Transcripts[[#This Row],[Preferred?]]="Y", " (Preferred)", ""), "")</f>
        <v/>
      </c>
      <c r="V2728" s="43" t="s">
        <v>18614</v>
      </c>
      <c r="W2728" s="43" t="e">
        <f t="array" ref="W2728">INDEX(Table6[#Data], MATCH(1, ISNUMBER(SEARCH(Transcripts[[#This Row],[RefSeq mRNA ID]], Table6['#name])), 0), 1)</f>
        <v>#N/A</v>
      </c>
      <c r="X2728" s="43"/>
      <c r="Y2728" s="43"/>
      <c r="Z2728" t="s">
        <v>1500</v>
      </c>
      <c r="AA2728" t="s">
        <v>1501</v>
      </c>
      <c r="AB2728">
        <v>578</v>
      </c>
      <c r="AC2728" t="s">
        <v>1463</v>
      </c>
      <c r="AD2728" t="s">
        <v>27</v>
      </c>
      <c r="AE2728" t="s">
        <v>11738</v>
      </c>
    </row>
    <row r="2729" spans="8:31" hidden="1" x14ac:dyDescent="0.3">
      <c r="H2729" t="s">
        <v>7345</v>
      </c>
      <c r="I2729" t="s">
        <v>7355</v>
      </c>
      <c r="J2729" t="s">
        <v>7356</v>
      </c>
      <c r="L2729">
        <v>1003</v>
      </c>
      <c r="M2729" t="s">
        <v>27</v>
      </c>
      <c r="N2729" t="s">
        <v>7357</v>
      </c>
      <c r="Q2729">
        <v>210</v>
      </c>
      <c r="R2729" t="s">
        <v>96</v>
      </c>
      <c r="S2729" t="s">
        <v>96</v>
      </c>
      <c r="T2729" t="str">
        <f>IF(Transcripts[[#This Row],[List?]]="Y", Transcripts[[#This Row],[RefSeq mRNA ID]]&amp;IF(Transcripts[[#This Row],[Preferred?]]="Y", " (Preferred)", ""), "")</f>
        <v/>
      </c>
      <c r="V2729" s="43" t="s">
        <v>18614</v>
      </c>
      <c r="W2729" s="43" t="e">
        <f t="array" ref="W2729">INDEX(Table6[#Data], MATCH(1, ISNUMBER(SEARCH(Transcripts[[#This Row],[RefSeq mRNA ID]], Table6['#name])), 0), 1)</f>
        <v>#N/A</v>
      </c>
      <c r="X2729" s="43"/>
      <c r="Y2729" s="43"/>
      <c r="Z2729" t="s">
        <v>1484</v>
      </c>
      <c r="AA2729" t="s">
        <v>1485</v>
      </c>
      <c r="AB2729">
        <v>1299</v>
      </c>
      <c r="AC2729" t="s">
        <v>1463</v>
      </c>
      <c r="AD2729" t="s">
        <v>27</v>
      </c>
      <c r="AE2729" t="s">
        <v>11739</v>
      </c>
    </row>
    <row r="2730" spans="8:31" hidden="1" x14ac:dyDescent="0.3">
      <c r="H2730" t="s">
        <v>7345</v>
      </c>
      <c r="I2730" t="s">
        <v>7346</v>
      </c>
      <c r="L2730">
        <v>908</v>
      </c>
      <c r="M2730" t="s">
        <v>193</v>
      </c>
      <c r="N2730" t="s">
        <v>7347</v>
      </c>
      <c r="P2730" t="s">
        <v>98</v>
      </c>
      <c r="Q2730">
        <v>0</v>
      </c>
      <c r="R2730" t="s">
        <v>96</v>
      </c>
      <c r="S2730" t="s">
        <v>96</v>
      </c>
      <c r="T2730" t="str">
        <f>IF(Transcripts[[#This Row],[List?]]="Y", Transcripts[[#This Row],[RefSeq mRNA ID]]&amp;IF(Transcripts[[#This Row],[Preferred?]]="Y", " (Preferred)", ""), "")</f>
        <v/>
      </c>
      <c r="V2730" s="43" t="s">
        <v>18614</v>
      </c>
      <c r="W2730" s="43" t="e">
        <f t="array" ref="W2730">INDEX(Table6[#Data], MATCH(1, ISNUMBER(SEARCH(Transcripts[[#This Row],[RefSeq mRNA ID]], Table6['#name])), 0), 1)</f>
        <v>#N/A</v>
      </c>
      <c r="X2730" s="43"/>
      <c r="Y2730" s="43"/>
      <c r="Z2730" t="s">
        <v>1514</v>
      </c>
      <c r="AC2730" t="s">
        <v>1463</v>
      </c>
      <c r="AD2730" t="s">
        <v>27</v>
      </c>
      <c r="AE2730" t="s">
        <v>1514</v>
      </c>
    </row>
    <row r="2731" spans="8:31" hidden="1" x14ac:dyDescent="0.3">
      <c r="H2731" t="s">
        <v>7345</v>
      </c>
      <c r="I2731" t="s">
        <v>7373</v>
      </c>
      <c r="L2731">
        <v>549</v>
      </c>
      <c r="M2731" t="s">
        <v>210</v>
      </c>
      <c r="N2731" t="s">
        <v>7374</v>
      </c>
      <c r="P2731" t="s">
        <v>98</v>
      </c>
      <c r="Q2731">
        <v>0</v>
      </c>
      <c r="R2731" t="s">
        <v>96</v>
      </c>
      <c r="S2731" t="s">
        <v>96</v>
      </c>
      <c r="T2731" t="str">
        <f>IF(Transcripts[[#This Row],[List?]]="Y", Transcripts[[#This Row],[RefSeq mRNA ID]]&amp;IF(Transcripts[[#This Row],[Preferred?]]="Y", " (Preferred)", ""), "")</f>
        <v/>
      </c>
      <c r="V2731" s="43" t="s">
        <v>18614</v>
      </c>
      <c r="W2731" s="43" t="e">
        <f t="array" ref="W2731">INDEX(Table6[#Data], MATCH(1, ISNUMBER(SEARCH(Transcripts[[#This Row],[RefSeq mRNA ID]], Table6['#name])), 0), 1)</f>
        <v>#N/A</v>
      </c>
      <c r="X2731" s="43"/>
      <c r="Y2731" s="43"/>
      <c r="Z2731" t="s">
        <v>1512</v>
      </c>
      <c r="AC2731" t="s">
        <v>1463</v>
      </c>
      <c r="AD2731" t="s">
        <v>27</v>
      </c>
      <c r="AE2731" t="s">
        <v>1512</v>
      </c>
    </row>
    <row r="2732" spans="8:31" hidden="1" x14ac:dyDescent="0.3">
      <c r="H2732" t="s">
        <v>7375</v>
      </c>
      <c r="I2732" t="s">
        <v>7391</v>
      </c>
      <c r="J2732" t="s">
        <v>7392</v>
      </c>
      <c r="L2732">
        <v>6022</v>
      </c>
      <c r="M2732" t="s">
        <v>27</v>
      </c>
      <c r="N2732" t="s">
        <v>7393</v>
      </c>
      <c r="P2732" t="s">
        <v>7394</v>
      </c>
      <c r="Q2732">
        <v>3939</v>
      </c>
      <c r="R2732" t="s">
        <v>96</v>
      </c>
      <c r="S2732" t="s">
        <v>96</v>
      </c>
      <c r="T2732" t="str">
        <f>IF(Transcripts[[#This Row],[List?]]="Y", Transcripts[[#This Row],[RefSeq mRNA ID]]&amp;IF(Transcripts[[#This Row],[Preferred?]]="Y", " (Preferred)", ""), "")</f>
        <v/>
      </c>
      <c r="V2732" s="43" t="s">
        <v>18615</v>
      </c>
      <c r="W2732" s="43" t="e">
        <f t="array" ref="W2732">INDEX(Table6[#Data], MATCH(1, ISNUMBER(SEARCH(Transcripts[[#This Row],[RefSeq mRNA ID]], Table6['#name])), 0), 1)</f>
        <v>#N/A</v>
      </c>
      <c r="X2732" s="43"/>
      <c r="Y2732" s="43"/>
      <c r="Z2732" t="s">
        <v>1467</v>
      </c>
      <c r="AC2732" t="s">
        <v>1463</v>
      </c>
      <c r="AD2732" t="s">
        <v>27</v>
      </c>
      <c r="AE2732" t="s">
        <v>1467</v>
      </c>
    </row>
    <row r="2733" spans="8:31" hidden="1" x14ac:dyDescent="0.3">
      <c r="H2733" t="s">
        <v>7375</v>
      </c>
      <c r="I2733" t="s">
        <v>7388</v>
      </c>
      <c r="J2733" t="s">
        <v>7389</v>
      </c>
      <c r="K2733" t="s">
        <v>19858</v>
      </c>
      <c r="L2733">
        <v>6597</v>
      </c>
      <c r="M2733" t="s">
        <v>27</v>
      </c>
      <c r="N2733" t="s">
        <v>7390</v>
      </c>
      <c r="Q2733">
        <v>3522</v>
      </c>
      <c r="R2733" t="s">
        <v>95</v>
      </c>
      <c r="S2733" t="s">
        <v>95</v>
      </c>
      <c r="T2733" t="str">
        <f>IF(Transcripts[[#This Row],[List?]]="Y", Transcripts[[#This Row],[RefSeq mRNA ID]]&amp;IF(Transcripts[[#This Row],[Preferred?]]="Y", " (Preferred)", ""), "")</f>
        <v>NM_005732.3 (Preferred)</v>
      </c>
      <c r="V2733" s="43" t="s">
        <v>18615</v>
      </c>
      <c r="W2733" s="43" t="e">
        <f t="array" ref="W2733">INDEX(Table6[#Data], MATCH(1, ISNUMBER(SEARCH(Transcripts[[#This Row],[RefSeq mRNA ID]], Table6['#name])), 0), 1)</f>
        <v>#N/A</v>
      </c>
      <c r="X2733" s="43"/>
      <c r="Y2733" s="43"/>
      <c r="Z2733" t="s">
        <v>1475</v>
      </c>
      <c r="AA2733" t="s">
        <v>1476</v>
      </c>
      <c r="AB2733">
        <v>1431</v>
      </c>
      <c r="AC2733" t="s">
        <v>1463</v>
      </c>
      <c r="AD2733" t="s">
        <v>27</v>
      </c>
      <c r="AE2733" t="s">
        <v>11740</v>
      </c>
    </row>
    <row r="2734" spans="8:31" hidden="1" x14ac:dyDescent="0.3">
      <c r="H2734" t="s">
        <v>7375</v>
      </c>
      <c r="I2734" t="s">
        <v>7395</v>
      </c>
      <c r="J2734" t="s">
        <v>7396</v>
      </c>
      <c r="L2734">
        <v>2076</v>
      </c>
      <c r="M2734" t="s">
        <v>27</v>
      </c>
      <c r="N2734" t="s">
        <v>7397</v>
      </c>
      <c r="Q2734">
        <v>1982</v>
      </c>
      <c r="R2734" t="s">
        <v>96</v>
      </c>
      <c r="S2734" t="s">
        <v>96</v>
      </c>
      <c r="T2734" t="str">
        <f>IF(Transcripts[[#This Row],[List?]]="Y", Transcripts[[#This Row],[RefSeq mRNA ID]]&amp;IF(Transcripts[[#This Row],[Preferred?]]="Y", " (Preferred)", ""), "")</f>
        <v/>
      </c>
      <c r="V2734" s="43" t="s">
        <v>18615</v>
      </c>
      <c r="W2734" s="43" t="e">
        <f t="array" ref="W2734">INDEX(Table6[#Data], MATCH(1, ISNUMBER(SEARCH(Transcripts[[#This Row],[RefSeq mRNA ID]], Table6['#name])), 0), 1)</f>
        <v>#N/A</v>
      </c>
      <c r="X2734" s="43"/>
      <c r="Y2734" s="43"/>
      <c r="Z2734" t="s">
        <v>1490</v>
      </c>
      <c r="AA2734" t="s">
        <v>1491</v>
      </c>
      <c r="AB2734">
        <v>1329</v>
      </c>
      <c r="AC2734" t="s">
        <v>1463</v>
      </c>
      <c r="AD2734" t="s">
        <v>27</v>
      </c>
      <c r="AE2734" t="s">
        <v>11741</v>
      </c>
    </row>
    <row r="2735" spans="8:31" hidden="1" x14ac:dyDescent="0.3">
      <c r="H2735" t="s">
        <v>7375</v>
      </c>
      <c r="I2735" t="s">
        <v>7379</v>
      </c>
      <c r="J2735" t="s">
        <v>7380</v>
      </c>
      <c r="L2735">
        <v>2915</v>
      </c>
      <c r="M2735" t="s">
        <v>187</v>
      </c>
      <c r="N2735" t="s">
        <v>7381</v>
      </c>
      <c r="Q2735">
        <v>1656</v>
      </c>
      <c r="R2735" t="s">
        <v>96</v>
      </c>
      <c r="S2735" t="s">
        <v>96</v>
      </c>
      <c r="T2735" t="str">
        <f>IF(Transcripts[[#This Row],[List?]]="Y", Transcripts[[#This Row],[RefSeq mRNA ID]]&amp;IF(Transcripts[[#This Row],[Preferred?]]="Y", " (Preferred)", ""), "")</f>
        <v/>
      </c>
      <c r="V2735" s="43" t="s">
        <v>18615</v>
      </c>
      <c r="W2735" s="43" t="e">
        <f t="array" ref="W2735">INDEX(Table6[#Data], MATCH(1, ISNUMBER(SEARCH(Transcripts[[#This Row],[RefSeq mRNA ID]], Table6['#name])), 0), 1)</f>
        <v>#N/A</v>
      </c>
      <c r="X2735" s="43"/>
      <c r="Y2735" s="43"/>
      <c r="Z2735" t="s">
        <v>1370</v>
      </c>
      <c r="AA2735" t="s">
        <v>1371</v>
      </c>
      <c r="AB2735">
        <v>981</v>
      </c>
      <c r="AC2735" t="s">
        <v>1367</v>
      </c>
      <c r="AD2735" t="s">
        <v>27</v>
      </c>
      <c r="AE2735" t="s">
        <v>11742</v>
      </c>
    </row>
    <row r="2736" spans="8:31" hidden="1" x14ac:dyDescent="0.3">
      <c r="H2736" t="s">
        <v>7375</v>
      </c>
      <c r="I2736" t="s">
        <v>7398</v>
      </c>
      <c r="J2736" t="s">
        <v>7399</v>
      </c>
      <c r="L2736">
        <v>1052</v>
      </c>
      <c r="M2736" t="s">
        <v>27</v>
      </c>
      <c r="N2736" t="s">
        <v>7400</v>
      </c>
      <c r="Q2736">
        <v>475</v>
      </c>
      <c r="R2736" t="s">
        <v>96</v>
      </c>
      <c r="S2736" t="s">
        <v>96</v>
      </c>
      <c r="T2736" t="str">
        <f>IF(Transcripts[[#This Row],[List?]]="Y", Transcripts[[#This Row],[RefSeq mRNA ID]]&amp;IF(Transcripts[[#This Row],[Preferred?]]="Y", " (Preferred)", ""), "")</f>
        <v/>
      </c>
      <c r="V2736" s="43" t="s">
        <v>18615</v>
      </c>
      <c r="W2736" s="43" t="e">
        <f t="array" ref="W2736">INDEX(Table6[#Data], MATCH(1, ISNUMBER(SEARCH(Transcripts[[#This Row],[RefSeq mRNA ID]], Table6['#name])), 0), 1)</f>
        <v>#N/A</v>
      </c>
      <c r="X2736" s="43"/>
      <c r="Y2736" s="43"/>
      <c r="Z2736" t="s">
        <v>1377</v>
      </c>
      <c r="AC2736" t="s">
        <v>1367</v>
      </c>
      <c r="AD2736" t="s">
        <v>27</v>
      </c>
      <c r="AE2736" t="s">
        <v>1377</v>
      </c>
    </row>
    <row r="2737" spans="8:31" hidden="1" x14ac:dyDescent="0.3">
      <c r="H2737" t="s">
        <v>7375</v>
      </c>
      <c r="I2737" t="s">
        <v>7404</v>
      </c>
      <c r="J2737" t="s">
        <v>7405</v>
      </c>
      <c r="L2737">
        <v>564</v>
      </c>
      <c r="M2737" t="s">
        <v>27</v>
      </c>
      <c r="N2737" t="s">
        <v>7406</v>
      </c>
      <c r="Q2737">
        <v>472</v>
      </c>
      <c r="R2737" t="s">
        <v>96</v>
      </c>
      <c r="S2737" t="s">
        <v>96</v>
      </c>
      <c r="T2737" t="str">
        <f>IF(Transcripts[[#This Row],[List?]]="Y", Transcripts[[#This Row],[RefSeq mRNA ID]]&amp;IF(Transcripts[[#This Row],[Preferred?]]="Y", " (Preferred)", ""), "")</f>
        <v/>
      </c>
      <c r="V2737" s="43" t="s">
        <v>18615</v>
      </c>
      <c r="W2737" s="43" t="e">
        <f t="array" ref="W2737">INDEX(Table6[#Data], MATCH(1, ISNUMBER(SEARCH(Transcripts[[#This Row],[RefSeq mRNA ID]], Table6['#name])), 0), 1)</f>
        <v>#N/A</v>
      </c>
      <c r="X2737" s="43"/>
      <c r="Y2737" s="43"/>
      <c r="Z2737" t="s">
        <v>1374</v>
      </c>
      <c r="AA2737" t="s">
        <v>1375</v>
      </c>
      <c r="AB2737">
        <v>981</v>
      </c>
      <c r="AC2737" t="s">
        <v>1367</v>
      </c>
      <c r="AD2737" t="s">
        <v>27</v>
      </c>
      <c r="AE2737" t="s">
        <v>11743</v>
      </c>
    </row>
    <row r="2738" spans="8:31" hidden="1" x14ac:dyDescent="0.3">
      <c r="H2738" t="s">
        <v>7375</v>
      </c>
      <c r="I2738" t="s">
        <v>7376</v>
      </c>
      <c r="J2738" t="s">
        <v>7377</v>
      </c>
      <c r="L2738">
        <v>4373</v>
      </c>
      <c r="M2738" t="s">
        <v>187</v>
      </c>
      <c r="N2738" t="s">
        <v>7378</v>
      </c>
      <c r="Q2738">
        <v>309</v>
      </c>
      <c r="R2738" t="s">
        <v>96</v>
      </c>
      <c r="S2738" t="s">
        <v>96</v>
      </c>
      <c r="T2738" t="str">
        <f>IF(Transcripts[[#This Row],[List?]]="Y", Transcripts[[#This Row],[RefSeq mRNA ID]]&amp;IF(Transcripts[[#This Row],[Preferred?]]="Y", " (Preferred)", ""), "")</f>
        <v/>
      </c>
      <c r="V2738" s="43" t="s">
        <v>18615</v>
      </c>
      <c r="W2738" s="43" t="e">
        <f t="array" ref="W2738">INDEX(Table6[#Data], MATCH(1, ISNUMBER(SEARCH(Transcripts[[#This Row],[RefSeq mRNA ID]], Table6['#name])), 0), 1)</f>
        <v>#N/A</v>
      </c>
      <c r="X2738" s="43"/>
      <c r="Y2738" s="43"/>
      <c r="Z2738" t="s">
        <v>1379</v>
      </c>
      <c r="AC2738" t="s">
        <v>1367</v>
      </c>
      <c r="AD2738" t="s">
        <v>27</v>
      </c>
      <c r="AE2738" t="s">
        <v>1379</v>
      </c>
    </row>
    <row r="2739" spans="8:31" hidden="1" x14ac:dyDescent="0.3">
      <c r="H2739" t="s">
        <v>7375</v>
      </c>
      <c r="I2739" t="s">
        <v>7401</v>
      </c>
      <c r="J2739" t="s">
        <v>7402</v>
      </c>
      <c r="L2739">
        <v>923</v>
      </c>
      <c r="M2739" t="s">
        <v>27</v>
      </c>
      <c r="N2739" t="s">
        <v>7403</v>
      </c>
      <c r="Q2739">
        <v>300</v>
      </c>
      <c r="R2739" t="s">
        <v>96</v>
      </c>
      <c r="S2739" t="s">
        <v>96</v>
      </c>
      <c r="T2739" t="str">
        <f>IF(Transcripts[[#This Row],[List?]]="Y", Transcripts[[#This Row],[RefSeq mRNA ID]]&amp;IF(Transcripts[[#This Row],[Preferred?]]="Y", " (Preferred)", ""), "")</f>
        <v/>
      </c>
      <c r="V2739" s="43" t="s">
        <v>18615</v>
      </c>
      <c r="W2739" s="43" t="e">
        <f t="array" ref="W2739">INDEX(Table6[#Data], MATCH(1, ISNUMBER(SEARCH(Transcripts[[#This Row],[RefSeq mRNA ID]], Table6['#name])), 0), 1)</f>
        <v>#N/A</v>
      </c>
      <c r="X2739" s="43"/>
      <c r="Y2739" s="43"/>
      <c r="Z2739" t="s">
        <v>1368</v>
      </c>
      <c r="AC2739" t="s">
        <v>1367</v>
      </c>
      <c r="AD2739" t="s">
        <v>27</v>
      </c>
      <c r="AE2739" t="s">
        <v>1368</v>
      </c>
    </row>
    <row r="2740" spans="8:31" hidden="1" x14ac:dyDescent="0.3">
      <c r="H2740" t="s">
        <v>7375</v>
      </c>
      <c r="I2740" t="s">
        <v>7382</v>
      </c>
      <c r="L2740">
        <v>738</v>
      </c>
      <c r="M2740" t="s">
        <v>193</v>
      </c>
      <c r="N2740" t="s">
        <v>7383</v>
      </c>
      <c r="Q2740">
        <v>0</v>
      </c>
      <c r="R2740" t="s">
        <v>96</v>
      </c>
      <c r="S2740" t="s">
        <v>96</v>
      </c>
      <c r="T2740" t="str">
        <f>IF(Transcripts[[#This Row],[List?]]="Y", Transcripts[[#This Row],[RefSeq mRNA ID]]&amp;IF(Transcripts[[#This Row],[Preferred?]]="Y", " (Preferred)", ""), "")</f>
        <v/>
      </c>
      <c r="V2740" s="43" t="s">
        <v>18615</v>
      </c>
      <c r="W2740" s="43" t="e">
        <f t="array" ref="W2740">INDEX(Table6[#Data], MATCH(1, ISNUMBER(SEARCH(Transcripts[[#This Row],[RefSeq mRNA ID]], Table6['#name])), 0), 1)</f>
        <v>#N/A</v>
      </c>
      <c r="X2740" s="43"/>
      <c r="Y2740" s="43"/>
      <c r="Z2740" t="s">
        <v>842</v>
      </c>
      <c r="AA2740" t="s">
        <v>843</v>
      </c>
      <c r="AB2740">
        <v>5592</v>
      </c>
      <c r="AC2740" t="s">
        <v>146</v>
      </c>
      <c r="AD2740" t="s">
        <v>27</v>
      </c>
      <c r="AE2740" t="s">
        <v>11744</v>
      </c>
    </row>
    <row r="2741" spans="8:31" hidden="1" x14ac:dyDescent="0.3">
      <c r="H2741" t="s">
        <v>7375</v>
      </c>
      <c r="I2741" t="s">
        <v>7384</v>
      </c>
      <c r="L2741">
        <v>473</v>
      </c>
      <c r="M2741" t="s">
        <v>193</v>
      </c>
      <c r="N2741" t="s">
        <v>7385</v>
      </c>
      <c r="Q2741">
        <v>0</v>
      </c>
      <c r="R2741" t="s">
        <v>96</v>
      </c>
      <c r="S2741" t="s">
        <v>96</v>
      </c>
      <c r="T2741" t="str">
        <f>IF(Transcripts[[#This Row],[List?]]="Y", Transcripts[[#This Row],[RefSeq mRNA ID]]&amp;IF(Transcripts[[#This Row],[Preferred?]]="Y", " (Preferred)", ""), "")</f>
        <v/>
      </c>
      <c r="V2741" s="43" t="s">
        <v>18615</v>
      </c>
      <c r="W2741" s="43" t="e">
        <f t="array" ref="W2741">INDEX(Table6[#Data], MATCH(1, ISNUMBER(SEARCH(Transcripts[[#This Row],[RefSeq mRNA ID]], Table6['#name])), 0), 1)</f>
        <v>#N/A</v>
      </c>
      <c r="X2741" s="43"/>
      <c r="Y2741" s="43"/>
      <c r="Z2741" t="s">
        <v>867</v>
      </c>
      <c r="AA2741" t="s">
        <v>868</v>
      </c>
      <c r="AB2741">
        <v>2100</v>
      </c>
      <c r="AC2741" t="s">
        <v>146</v>
      </c>
      <c r="AD2741" t="s">
        <v>27</v>
      </c>
      <c r="AE2741" t="s">
        <v>11745</v>
      </c>
    </row>
    <row r="2742" spans="8:31" hidden="1" x14ac:dyDescent="0.3">
      <c r="H2742" t="s">
        <v>7375</v>
      </c>
      <c r="I2742" t="s">
        <v>7386</v>
      </c>
      <c r="L2742">
        <v>403</v>
      </c>
      <c r="M2742" t="s">
        <v>193</v>
      </c>
      <c r="N2742" t="s">
        <v>7387</v>
      </c>
      <c r="Q2742">
        <v>0</v>
      </c>
      <c r="R2742" t="s">
        <v>96</v>
      </c>
      <c r="S2742" t="s">
        <v>96</v>
      </c>
      <c r="T2742" t="str">
        <f>IF(Transcripts[[#This Row],[List?]]="Y", Transcripts[[#This Row],[RefSeq mRNA ID]]&amp;IF(Transcripts[[#This Row],[Preferred?]]="Y", " (Preferred)", ""), "")</f>
        <v/>
      </c>
      <c r="V2742" s="43" t="s">
        <v>18615</v>
      </c>
      <c r="W2742" s="43" t="e">
        <f t="array" ref="W2742">INDEX(Table6[#Data], MATCH(1, ISNUMBER(SEARCH(Transcripts[[#This Row],[RefSeq mRNA ID]], Table6['#name])), 0), 1)</f>
        <v>#N/A</v>
      </c>
      <c r="X2742" s="43"/>
      <c r="Y2742" s="43"/>
      <c r="Z2742" t="s">
        <v>902</v>
      </c>
      <c r="AA2742" t="s">
        <v>903</v>
      </c>
      <c r="AB2742">
        <v>522</v>
      </c>
      <c r="AC2742" t="s">
        <v>146</v>
      </c>
      <c r="AD2742" t="s">
        <v>27</v>
      </c>
      <c r="AE2742" t="s">
        <v>11746</v>
      </c>
    </row>
    <row r="2743" spans="8:31" hidden="1" x14ac:dyDescent="0.3">
      <c r="H2743" t="s">
        <v>7407</v>
      </c>
      <c r="I2743" t="s">
        <v>7427</v>
      </c>
      <c r="J2743" t="s">
        <v>7428</v>
      </c>
      <c r="K2743" t="s">
        <v>19862</v>
      </c>
      <c r="L2743">
        <v>1588</v>
      </c>
      <c r="M2743" t="s">
        <v>27</v>
      </c>
      <c r="N2743" t="s">
        <v>7429</v>
      </c>
      <c r="P2743" t="s">
        <v>7430</v>
      </c>
      <c r="Q2743">
        <v>1023</v>
      </c>
      <c r="R2743" t="s">
        <v>96</v>
      </c>
      <c r="S2743" t="s">
        <v>95</v>
      </c>
      <c r="T2743" t="str">
        <f>IF(Transcripts[[#This Row],[List?]]="Y", Transcripts[[#This Row],[RefSeq mRNA ID]]&amp;IF(Transcripts[[#This Row],[Preferred?]]="Y", " (Preferred)", ""), "")</f>
        <v>NM_001164269.1</v>
      </c>
      <c r="V2743" s="43" t="s">
        <v>18616</v>
      </c>
      <c r="W2743" s="43" t="e">
        <f t="array" ref="W2743">INDEX(Table6[#Data], MATCH(1, ISNUMBER(SEARCH(Transcripts[[#This Row],[RefSeq mRNA ID]], Table6['#name])), 0), 1)</f>
        <v>#N/A</v>
      </c>
      <c r="X2743" s="43"/>
      <c r="Y2743" s="43"/>
      <c r="Z2743" t="s">
        <v>893</v>
      </c>
      <c r="AA2743" t="s">
        <v>894</v>
      </c>
      <c r="AB2743">
        <v>1065</v>
      </c>
      <c r="AC2743" t="s">
        <v>146</v>
      </c>
      <c r="AD2743" t="s">
        <v>27</v>
      </c>
      <c r="AE2743" t="s">
        <v>11747</v>
      </c>
    </row>
    <row r="2744" spans="8:31" hidden="1" x14ac:dyDescent="0.3">
      <c r="H2744" t="s">
        <v>7407</v>
      </c>
      <c r="I2744" t="s">
        <v>7431</v>
      </c>
      <c r="J2744" t="s">
        <v>7432</v>
      </c>
      <c r="K2744" t="s">
        <v>19861</v>
      </c>
      <c r="L2744">
        <v>1515</v>
      </c>
      <c r="M2744" t="s">
        <v>27</v>
      </c>
      <c r="N2744" t="s">
        <v>7433</v>
      </c>
      <c r="P2744" t="s">
        <v>7430</v>
      </c>
      <c r="Q2744">
        <v>1023</v>
      </c>
      <c r="R2744" t="s">
        <v>95</v>
      </c>
      <c r="S2744" t="s">
        <v>95</v>
      </c>
      <c r="T2744" t="str">
        <f>IF(Transcripts[[#This Row],[List?]]="Y", Transcripts[[#This Row],[RefSeq mRNA ID]]&amp;IF(Transcripts[[#This Row],[Preferred?]]="Y", " (Preferred)", ""), "")</f>
        <v>NM_133487.3 (Preferred)</v>
      </c>
      <c r="V2744" s="43" t="s">
        <v>18616</v>
      </c>
      <c r="W2744" s="43" t="e">
        <f t="array" ref="W2744">INDEX(Table6[#Data], MATCH(1, ISNUMBER(SEARCH(Transcripts[[#This Row],[RefSeq mRNA ID]], Table6['#name])), 0), 1)</f>
        <v>#N/A</v>
      </c>
      <c r="X2744" s="43"/>
      <c r="Y2744" s="43"/>
      <c r="Z2744" t="s">
        <v>914</v>
      </c>
      <c r="AA2744" t="s">
        <v>915</v>
      </c>
      <c r="AB2744">
        <v>291</v>
      </c>
      <c r="AC2744" t="s">
        <v>146</v>
      </c>
      <c r="AD2744" t="s">
        <v>27</v>
      </c>
      <c r="AE2744" t="s">
        <v>11748</v>
      </c>
    </row>
    <row r="2745" spans="8:31" hidden="1" x14ac:dyDescent="0.3">
      <c r="H2745" t="s">
        <v>7407</v>
      </c>
      <c r="I2745" t="s">
        <v>7419</v>
      </c>
      <c r="J2745" t="s">
        <v>7420</v>
      </c>
      <c r="K2745" t="s">
        <v>19860</v>
      </c>
      <c r="L2745">
        <v>2266</v>
      </c>
      <c r="M2745" t="s">
        <v>27</v>
      </c>
      <c r="N2745" t="s">
        <v>7421</v>
      </c>
      <c r="P2745" t="s">
        <v>7422</v>
      </c>
      <c r="Q2745">
        <v>1020</v>
      </c>
      <c r="R2745" t="s">
        <v>96</v>
      </c>
      <c r="S2745" t="s">
        <v>95</v>
      </c>
      <c r="T2745" t="str">
        <f>IF(Transcripts[[#This Row],[List?]]="Y", Transcripts[[#This Row],[RefSeq mRNA ID]]&amp;IF(Transcripts[[#This Row],[Preferred?]]="Y", " (Preferred)", ""), "")</f>
        <v>NM_002875.4</v>
      </c>
      <c r="V2745" s="43" t="s">
        <v>18616</v>
      </c>
      <c r="W2745" s="43" t="e">
        <f t="array" ref="W2745">INDEX(Table6[#Data], MATCH(1, ISNUMBER(SEARCH(Transcripts[[#This Row],[RefSeq mRNA ID]], Table6['#name])), 0), 1)</f>
        <v>#N/A</v>
      </c>
      <c r="X2745" s="43"/>
      <c r="Y2745" s="43"/>
      <c r="Z2745" t="s">
        <v>857</v>
      </c>
      <c r="AA2745" t="s">
        <v>858</v>
      </c>
      <c r="AB2745">
        <v>5451</v>
      </c>
      <c r="AC2745" t="s">
        <v>146</v>
      </c>
      <c r="AD2745" t="s">
        <v>27</v>
      </c>
      <c r="AE2745" t="s">
        <v>11749</v>
      </c>
    </row>
    <row r="2746" spans="8:31" hidden="1" x14ac:dyDescent="0.3">
      <c r="H2746" t="s">
        <v>7407</v>
      </c>
      <c r="I2746" t="s">
        <v>7423</v>
      </c>
      <c r="J2746" t="s">
        <v>7424</v>
      </c>
      <c r="L2746">
        <v>1611</v>
      </c>
      <c r="M2746" t="s">
        <v>27</v>
      </c>
      <c r="N2746" t="s">
        <v>7425</v>
      </c>
      <c r="P2746" t="s">
        <v>7426</v>
      </c>
      <c r="Q2746">
        <v>843</v>
      </c>
      <c r="R2746" t="s">
        <v>96</v>
      </c>
      <c r="S2746" t="s">
        <v>96</v>
      </c>
      <c r="T2746" t="str">
        <f>IF(Transcripts[[#This Row],[List?]]="Y", Transcripts[[#This Row],[RefSeq mRNA ID]]&amp;IF(Transcripts[[#This Row],[Preferred?]]="Y", " (Preferred)", ""), "")</f>
        <v/>
      </c>
      <c r="V2746" s="43" t="s">
        <v>18616</v>
      </c>
      <c r="W2746" s="43" t="e">
        <f t="array" ref="W2746">INDEX(Table6[#Data], MATCH(1, ISNUMBER(SEARCH(Transcripts[[#This Row],[RefSeq mRNA ID]], Table6['#name])), 0), 1)</f>
        <v>#N/A</v>
      </c>
      <c r="X2746" s="43"/>
      <c r="Y2746" s="43"/>
      <c r="Z2746" t="s">
        <v>853</v>
      </c>
      <c r="AA2746" t="s">
        <v>854</v>
      </c>
      <c r="AB2746">
        <v>5655</v>
      </c>
      <c r="AC2746" t="s">
        <v>146</v>
      </c>
      <c r="AD2746" t="s">
        <v>27</v>
      </c>
      <c r="AE2746" t="s">
        <v>11750</v>
      </c>
    </row>
    <row r="2747" spans="8:31" hidden="1" x14ac:dyDescent="0.3">
      <c r="H2747" t="s">
        <v>7407</v>
      </c>
      <c r="I2747" t="s">
        <v>7434</v>
      </c>
      <c r="J2747" t="s">
        <v>7435</v>
      </c>
      <c r="L2747">
        <v>1397</v>
      </c>
      <c r="M2747" t="s">
        <v>27</v>
      </c>
      <c r="N2747" t="s">
        <v>7436</v>
      </c>
      <c r="Q2747">
        <v>729</v>
      </c>
      <c r="R2747" t="s">
        <v>96</v>
      </c>
      <c r="S2747" t="s">
        <v>96</v>
      </c>
      <c r="T2747" t="str">
        <f>IF(Transcripts[[#This Row],[List?]]="Y", Transcripts[[#This Row],[RefSeq mRNA ID]]&amp;IF(Transcripts[[#This Row],[Preferred?]]="Y", " (Preferred)", ""), "")</f>
        <v/>
      </c>
      <c r="V2747" s="43" t="s">
        <v>18616</v>
      </c>
      <c r="W2747" s="43" t="e">
        <f t="array" ref="W2747">INDEX(Table6[#Data], MATCH(1, ISNUMBER(SEARCH(Transcripts[[#This Row],[RefSeq mRNA ID]], Table6['#name])), 0), 1)</f>
        <v>#N/A</v>
      </c>
      <c r="X2747" s="43"/>
      <c r="Y2747" s="43"/>
      <c r="Z2747" t="s">
        <v>830</v>
      </c>
      <c r="AA2747" t="s">
        <v>831</v>
      </c>
      <c r="AB2747">
        <v>192</v>
      </c>
      <c r="AC2747" t="s">
        <v>146</v>
      </c>
      <c r="AD2747" t="s">
        <v>27</v>
      </c>
      <c r="AE2747" t="s">
        <v>11751</v>
      </c>
    </row>
    <row r="2748" spans="8:31" hidden="1" x14ac:dyDescent="0.3">
      <c r="H2748" t="s">
        <v>7407</v>
      </c>
      <c r="I2748" t="s">
        <v>7440</v>
      </c>
      <c r="J2748" t="s">
        <v>7441</v>
      </c>
      <c r="L2748">
        <v>566</v>
      </c>
      <c r="M2748" t="s">
        <v>27</v>
      </c>
      <c r="N2748" t="s">
        <v>7442</v>
      </c>
      <c r="Q2748">
        <v>517</v>
      </c>
      <c r="R2748" t="s">
        <v>96</v>
      </c>
      <c r="S2748" t="s">
        <v>96</v>
      </c>
      <c r="T2748" t="str">
        <f>IF(Transcripts[[#This Row],[List?]]="Y", Transcripts[[#This Row],[RefSeq mRNA ID]]&amp;IF(Transcripts[[#This Row],[Preferred?]]="Y", " (Preferred)", ""), "")</f>
        <v/>
      </c>
      <c r="V2748" s="43" t="s">
        <v>18616</v>
      </c>
      <c r="W2748" s="43" t="e">
        <f t="array" ref="W2748">INDEX(Table6[#Data], MATCH(1, ISNUMBER(SEARCH(Transcripts[[#This Row],[RefSeq mRNA ID]], Table6['#name])), 0), 1)</f>
        <v>#N/A</v>
      </c>
      <c r="X2748" s="43"/>
      <c r="Y2748" s="43"/>
      <c r="Z2748" t="s">
        <v>871</v>
      </c>
      <c r="AA2748" t="s">
        <v>872</v>
      </c>
      <c r="AB2748">
        <v>2280</v>
      </c>
      <c r="AC2748" t="s">
        <v>146</v>
      </c>
      <c r="AD2748" t="s">
        <v>27</v>
      </c>
      <c r="AE2748" t="s">
        <v>11752</v>
      </c>
    </row>
    <row r="2749" spans="8:31" hidden="1" x14ac:dyDescent="0.3">
      <c r="H2749" t="s">
        <v>7407</v>
      </c>
      <c r="I2749" t="s">
        <v>7408</v>
      </c>
      <c r="J2749" t="s">
        <v>7409</v>
      </c>
      <c r="L2749">
        <v>1545</v>
      </c>
      <c r="M2749" t="s">
        <v>187</v>
      </c>
      <c r="N2749" t="s">
        <v>7410</v>
      </c>
      <c r="Q2749">
        <v>456</v>
      </c>
      <c r="R2749" t="s">
        <v>96</v>
      </c>
      <c r="S2749" t="s">
        <v>96</v>
      </c>
      <c r="T2749" t="str">
        <f>IF(Transcripts[[#This Row],[List?]]="Y", Transcripts[[#This Row],[RefSeq mRNA ID]]&amp;IF(Transcripts[[#This Row],[Preferred?]]="Y", " (Preferred)", ""), "")</f>
        <v/>
      </c>
      <c r="V2749" s="43" t="s">
        <v>18616</v>
      </c>
      <c r="W2749" s="43" t="e">
        <f t="array" ref="W2749">INDEX(Table6[#Data], MATCH(1, ISNUMBER(SEARCH(Transcripts[[#This Row],[RefSeq mRNA ID]], Table6['#name])), 0), 1)</f>
        <v>#N/A</v>
      </c>
      <c r="X2749" s="43"/>
      <c r="Y2749" s="43"/>
      <c r="Z2749" t="s">
        <v>890</v>
      </c>
      <c r="AA2749" t="s">
        <v>891</v>
      </c>
      <c r="AB2749">
        <v>1495</v>
      </c>
      <c r="AC2749" t="s">
        <v>146</v>
      </c>
      <c r="AD2749" t="s">
        <v>27</v>
      </c>
      <c r="AE2749" t="s">
        <v>11753</v>
      </c>
    </row>
    <row r="2750" spans="8:31" hidden="1" x14ac:dyDescent="0.3">
      <c r="H2750" t="s">
        <v>7407</v>
      </c>
      <c r="I2750" t="s">
        <v>7411</v>
      </c>
      <c r="J2750" t="s">
        <v>7412</v>
      </c>
      <c r="L2750">
        <v>658</v>
      </c>
      <c r="M2750" t="s">
        <v>187</v>
      </c>
      <c r="N2750" t="s">
        <v>7413</v>
      </c>
      <c r="Q2750">
        <v>303</v>
      </c>
      <c r="R2750" t="s">
        <v>96</v>
      </c>
      <c r="S2750" t="s">
        <v>96</v>
      </c>
      <c r="T2750" t="str">
        <f>IF(Transcripts[[#This Row],[List?]]="Y", Transcripts[[#This Row],[RefSeq mRNA ID]]&amp;IF(Transcripts[[#This Row],[Preferred?]]="Y", " (Preferred)", ""), "")</f>
        <v/>
      </c>
      <c r="V2750" s="43" t="s">
        <v>18616</v>
      </c>
      <c r="W2750" s="43" t="e">
        <f t="array" ref="W2750">INDEX(Table6[#Data], MATCH(1, ISNUMBER(SEARCH(Transcripts[[#This Row],[RefSeq mRNA ID]], Table6['#name])), 0), 1)</f>
        <v>#N/A</v>
      </c>
      <c r="X2750" s="43"/>
      <c r="Y2750" s="43"/>
      <c r="Z2750" t="s">
        <v>881</v>
      </c>
      <c r="AA2750" t="s">
        <v>882</v>
      </c>
      <c r="AB2750">
        <v>1870</v>
      </c>
      <c r="AC2750" t="s">
        <v>146</v>
      </c>
      <c r="AD2750" t="s">
        <v>27</v>
      </c>
      <c r="AE2750" t="s">
        <v>11754</v>
      </c>
    </row>
    <row r="2751" spans="8:31" hidden="1" x14ac:dyDescent="0.3">
      <c r="H2751" t="s">
        <v>7407</v>
      </c>
      <c r="I2751" t="s">
        <v>7437</v>
      </c>
      <c r="J2751" t="s">
        <v>7438</v>
      </c>
      <c r="L2751">
        <v>625</v>
      </c>
      <c r="M2751" t="s">
        <v>27</v>
      </c>
      <c r="N2751" t="s">
        <v>7439</v>
      </c>
      <c r="Q2751">
        <v>225</v>
      </c>
      <c r="R2751" t="s">
        <v>96</v>
      </c>
      <c r="S2751" t="s">
        <v>96</v>
      </c>
      <c r="T2751" t="str">
        <f>IF(Transcripts[[#This Row],[List?]]="Y", Transcripts[[#This Row],[RefSeq mRNA ID]]&amp;IF(Transcripts[[#This Row],[Preferred?]]="Y", " (Preferred)", ""), "")</f>
        <v/>
      </c>
      <c r="V2751" s="43" t="s">
        <v>18616</v>
      </c>
      <c r="W2751" s="43" t="e">
        <f t="array" ref="W2751">INDEX(Table6[#Data], MATCH(1, ISNUMBER(SEARCH(Transcripts[[#This Row],[RefSeq mRNA ID]], Table6['#name])), 0), 1)</f>
        <v>#N/A</v>
      </c>
      <c r="X2751" s="43"/>
      <c r="Y2751" s="43"/>
      <c r="Z2751" t="s">
        <v>884</v>
      </c>
      <c r="AA2751" t="s">
        <v>885</v>
      </c>
      <c r="AB2751">
        <v>1716</v>
      </c>
      <c r="AC2751" t="s">
        <v>146</v>
      </c>
      <c r="AD2751" t="s">
        <v>27</v>
      </c>
      <c r="AE2751" t="s">
        <v>11755</v>
      </c>
    </row>
    <row r="2752" spans="8:31" hidden="1" x14ac:dyDescent="0.3">
      <c r="H2752" t="s">
        <v>7407</v>
      </c>
      <c r="I2752" t="s">
        <v>7414</v>
      </c>
      <c r="J2752" t="s">
        <v>7415</v>
      </c>
      <c r="L2752">
        <v>425</v>
      </c>
      <c r="M2752" t="s">
        <v>187</v>
      </c>
      <c r="N2752" t="s">
        <v>7416</v>
      </c>
      <c r="Q2752">
        <v>197</v>
      </c>
      <c r="R2752" t="s">
        <v>96</v>
      </c>
      <c r="S2752" t="s">
        <v>96</v>
      </c>
      <c r="T2752" t="str">
        <f>IF(Transcripts[[#This Row],[List?]]="Y", Transcripts[[#This Row],[RefSeq mRNA ID]]&amp;IF(Transcripts[[#This Row],[Preferred?]]="Y", " (Preferred)", ""), "")</f>
        <v/>
      </c>
      <c r="V2752" s="43" t="s">
        <v>18616</v>
      </c>
      <c r="W2752" s="43" t="e">
        <f t="array" ref="W2752">INDEX(Table6[#Data], MATCH(1, ISNUMBER(SEARCH(Transcripts[[#This Row],[RefSeq mRNA ID]], Table6['#name])), 0), 1)</f>
        <v>#N/A</v>
      </c>
      <c r="X2752" s="43"/>
      <c r="Y2752" s="43"/>
      <c r="Z2752" t="s">
        <v>922</v>
      </c>
      <c r="AC2752" t="s">
        <v>146</v>
      </c>
      <c r="AD2752" t="s">
        <v>27</v>
      </c>
      <c r="AE2752" t="s">
        <v>922</v>
      </c>
    </row>
    <row r="2753" spans="8:31" hidden="1" x14ac:dyDescent="0.3">
      <c r="H2753" t="s">
        <v>7407</v>
      </c>
      <c r="I2753" t="s">
        <v>7417</v>
      </c>
      <c r="L2753">
        <v>434</v>
      </c>
      <c r="M2753" t="s">
        <v>193</v>
      </c>
      <c r="N2753" t="s">
        <v>7418</v>
      </c>
      <c r="Q2753">
        <v>0</v>
      </c>
      <c r="R2753" t="s">
        <v>96</v>
      </c>
      <c r="S2753" t="s">
        <v>96</v>
      </c>
      <c r="T2753" t="str">
        <f>IF(Transcripts[[#This Row],[List?]]="Y", Transcripts[[#This Row],[RefSeq mRNA ID]]&amp;IF(Transcripts[[#This Row],[Preferred?]]="Y", " (Preferred)", ""), "")</f>
        <v/>
      </c>
      <c r="V2753" s="43" t="s">
        <v>18616</v>
      </c>
      <c r="W2753" s="43" t="e">
        <f t="array" ref="W2753">INDEX(Table6[#Data], MATCH(1, ISNUMBER(SEARCH(Transcripts[[#This Row],[RefSeq mRNA ID]], Table6['#name])), 0), 1)</f>
        <v>#N/A</v>
      </c>
      <c r="X2753" s="43"/>
      <c r="Y2753" s="43"/>
      <c r="Z2753" t="s">
        <v>899</v>
      </c>
      <c r="AA2753" t="s">
        <v>900</v>
      </c>
      <c r="AB2753">
        <v>800</v>
      </c>
      <c r="AC2753" t="s">
        <v>146</v>
      </c>
      <c r="AD2753" t="s">
        <v>27</v>
      </c>
      <c r="AE2753" t="s">
        <v>11756</v>
      </c>
    </row>
    <row r="2754" spans="8:31" hidden="1" x14ac:dyDescent="0.3">
      <c r="H2754" t="s">
        <v>7407</v>
      </c>
      <c r="I2754" t="s">
        <v>20535</v>
      </c>
      <c r="J2754" t="s">
        <v>20536</v>
      </c>
      <c r="K2754" t="s">
        <v>19859</v>
      </c>
      <c r="R2754" t="s">
        <v>96</v>
      </c>
      <c r="S2754" t="s">
        <v>95</v>
      </c>
      <c r="T2754" t="str">
        <f>IF(Transcripts[[#This Row],[List?]]="Y", Transcripts[[#This Row],[RefSeq mRNA ID]]&amp;IF(Transcripts[[#This Row],[Preferred?]]="Y", " (Preferred)", ""), "")</f>
        <v>NM_001164270.1</v>
      </c>
      <c r="V2754" s="43"/>
      <c r="W2754" s="43" t="e">
        <f t="array" ref="W2754">INDEX(Table6[#Data], MATCH(1, ISNUMBER(SEARCH(Transcripts[[#This Row],[RefSeq mRNA ID]], Table6['#name])), 0), 1)</f>
        <v>#N/A</v>
      </c>
      <c r="X2754" s="43"/>
      <c r="Y2754" s="43"/>
      <c r="Z2754" t="s">
        <v>911</v>
      </c>
      <c r="AA2754" t="s">
        <v>912</v>
      </c>
      <c r="AB2754">
        <v>726</v>
      </c>
      <c r="AC2754" t="s">
        <v>146</v>
      </c>
      <c r="AD2754" t="s">
        <v>27</v>
      </c>
      <c r="AE2754" t="s">
        <v>11757</v>
      </c>
    </row>
    <row r="2755" spans="8:31" hidden="1" x14ac:dyDescent="0.3">
      <c r="H2755" t="s">
        <v>7443</v>
      </c>
      <c r="I2755" t="s">
        <v>7479</v>
      </c>
      <c r="J2755" t="s">
        <v>7480</v>
      </c>
      <c r="K2755" t="s">
        <v>19869</v>
      </c>
      <c r="L2755">
        <v>1673</v>
      </c>
      <c r="M2755" t="s">
        <v>27</v>
      </c>
      <c r="N2755" t="s">
        <v>7481</v>
      </c>
      <c r="Q2755">
        <v>1278</v>
      </c>
      <c r="R2755" t="s">
        <v>96</v>
      </c>
      <c r="S2755" t="s">
        <v>95</v>
      </c>
      <c r="T2755" t="str">
        <f>IF(Transcripts[[#This Row],[List?]]="Y", Transcripts[[#This Row],[RefSeq mRNA ID]]&amp;IF(Transcripts[[#This Row],[Preferred?]]="Y", " (Preferred)", ""), "")</f>
        <v>NM_001321821.1</v>
      </c>
      <c r="V2755" s="43" t="s">
        <v>18617</v>
      </c>
      <c r="W2755" s="43" t="e">
        <f t="array" ref="W2755">INDEX(Table6[#Data], MATCH(1, ISNUMBER(SEARCH(Transcripts[[#This Row],[RefSeq mRNA ID]], Table6['#name])), 0), 1)</f>
        <v>#N/A</v>
      </c>
      <c r="X2755" s="43"/>
      <c r="Y2755" s="43"/>
      <c r="Z2755" t="s">
        <v>920</v>
      </c>
      <c r="AC2755" t="s">
        <v>146</v>
      </c>
      <c r="AD2755" t="s">
        <v>27</v>
      </c>
      <c r="AE2755" t="s">
        <v>920</v>
      </c>
    </row>
    <row r="2756" spans="8:31" hidden="1" x14ac:dyDescent="0.3">
      <c r="H2756" t="s">
        <v>7443</v>
      </c>
      <c r="I2756" t="s">
        <v>7475</v>
      </c>
      <c r="J2756" t="s">
        <v>7476</v>
      </c>
      <c r="K2756" t="s">
        <v>19867</v>
      </c>
      <c r="L2756">
        <v>2596</v>
      </c>
      <c r="M2756" t="s">
        <v>27</v>
      </c>
      <c r="N2756" t="s">
        <v>7477</v>
      </c>
      <c r="P2756" t="s">
        <v>7478</v>
      </c>
      <c r="Q2756">
        <v>1155</v>
      </c>
      <c r="R2756" t="s">
        <v>95</v>
      </c>
      <c r="S2756" t="s">
        <v>95</v>
      </c>
      <c r="T2756" t="str">
        <f>IF(Transcripts[[#This Row],[List?]]="Y", Transcripts[[#This Row],[RefSeq mRNA ID]]&amp;IF(Transcripts[[#This Row],[Preferred?]]="Y", " (Preferred)", ""), "")</f>
        <v>NM_133509.3 (Preferred)</v>
      </c>
      <c r="V2756" s="43" t="s">
        <v>18617</v>
      </c>
      <c r="W2756" s="43" t="e">
        <f t="array" ref="W2756">INDEX(Table6[#Data], MATCH(1, ISNUMBER(SEARCH(Transcripts[[#This Row],[RefSeq mRNA ID]], Table6['#name])), 0), 1)</f>
        <v>#N/A</v>
      </c>
      <c r="X2756" s="43"/>
      <c r="Y2756" s="43"/>
      <c r="Z2756" t="s">
        <v>826</v>
      </c>
      <c r="AA2756" t="s">
        <v>827</v>
      </c>
      <c r="AB2756">
        <v>1312</v>
      </c>
      <c r="AC2756" t="s">
        <v>146</v>
      </c>
      <c r="AD2756" t="s">
        <v>27</v>
      </c>
      <c r="AE2756" t="s">
        <v>11758</v>
      </c>
    </row>
    <row r="2757" spans="8:31" hidden="1" x14ac:dyDescent="0.3">
      <c r="H2757" t="s">
        <v>7443</v>
      </c>
      <c r="I2757" t="s">
        <v>7482</v>
      </c>
      <c r="J2757" t="s">
        <v>7483</v>
      </c>
      <c r="K2757" t="s">
        <v>19871</v>
      </c>
      <c r="L2757">
        <v>1550</v>
      </c>
      <c r="M2757" t="s">
        <v>27</v>
      </c>
      <c r="N2757" t="s">
        <v>7484</v>
      </c>
      <c r="Q2757">
        <v>1101</v>
      </c>
      <c r="R2757" t="s">
        <v>96</v>
      </c>
      <c r="S2757" t="s">
        <v>95</v>
      </c>
      <c r="T2757" t="str">
        <f>IF(Transcripts[[#This Row],[List?]]="Y", Transcripts[[#This Row],[RefSeq mRNA ID]]&amp;IF(Transcripts[[#This Row],[Preferred?]]="Y", " (Preferred)", ""), "")</f>
        <v>NM_001321818.1</v>
      </c>
      <c r="V2757" s="43" t="s">
        <v>18617</v>
      </c>
      <c r="W2757" s="43" t="e">
        <f t="array" ref="W2757">INDEX(Table6[#Data], MATCH(1, ISNUMBER(SEARCH(Transcripts[[#This Row],[RefSeq mRNA ID]], Table6['#name])), 0), 1)</f>
        <v>#N/A</v>
      </c>
      <c r="X2757" s="43"/>
      <c r="Y2757" s="43"/>
      <c r="Z2757" t="s">
        <v>875</v>
      </c>
      <c r="AA2757" t="s">
        <v>876</v>
      </c>
      <c r="AB2757">
        <v>1947</v>
      </c>
      <c r="AC2757" t="s">
        <v>146</v>
      </c>
      <c r="AD2757" t="s">
        <v>27</v>
      </c>
      <c r="AE2757" t="s">
        <v>11759</v>
      </c>
    </row>
    <row r="2758" spans="8:31" hidden="1" x14ac:dyDescent="0.3">
      <c r="H2758" t="s">
        <v>7443</v>
      </c>
      <c r="I2758" t="s">
        <v>7489</v>
      </c>
      <c r="J2758" t="s">
        <v>7490</v>
      </c>
      <c r="L2758">
        <v>1101</v>
      </c>
      <c r="M2758" t="s">
        <v>27</v>
      </c>
      <c r="N2758" t="s">
        <v>7491</v>
      </c>
      <c r="Q2758">
        <v>1101</v>
      </c>
      <c r="R2758" t="s">
        <v>96</v>
      </c>
      <c r="S2758" t="s">
        <v>96</v>
      </c>
      <c r="T2758" t="str">
        <f>IF(Transcripts[[#This Row],[List?]]="Y", Transcripts[[#This Row],[RefSeq mRNA ID]]&amp;IF(Transcripts[[#This Row],[Preferred?]]="Y", " (Preferred)", ""), "")</f>
        <v/>
      </c>
      <c r="V2758" s="43" t="s">
        <v>18617</v>
      </c>
      <c r="W2758" s="43" t="e">
        <f t="array" ref="W2758">INDEX(Table6[#Data], MATCH(1, ISNUMBER(SEARCH(Transcripts[[#This Row],[RefSeq mRNA ID]], Table6['#name])), 0), 1)</f>
        <v>#N/A</v>
      </c>
      <c r="X2758" s="43"/>
      <c r="Y2758" s="43"/>
      <c r="Z2758" t="s">
        <v>878</v>
      </c>
      <c r="AA2758" t="s">
        <v>879</v>
      </c>
      <c r="AB2758">
        <v>1867</v>
      </c>
      <c r="AC2758" t="s">
        <v>146</v>
      </c>
      <c r="AD2758" t="s">
        <v>27</v>
      </c>
      <c r="AE2758" t="s">
        <v>11760</v>
      </c>
    </row>
    <row r="2759" spans="8:31" hidden="1" x14ac:dyDescent="0.3">
      <c r="H2759" t="s">
        <v>7443</v>
      </c>
      <c r="I2759" t="s">
        <v>7485</v>
      </c>
      <c r="J2759" t="s">
        <v>7486</v>
      </c>
      <c r="K2759" t="s">
        <v>19864</v>
      </c>
      <c r="L2759">
        <v>1536</v>
      </c>
      <c r="M2759" t="s">
        <v>27</v>
      </c>
      <c r="N2759" t="s">
        <v>7487</v>
      </c>
      <c r="P2759" t="s">
        <v>7488</v>
      </c>
      <c r="Q2759">
        <v>1053</v>
      </c>
      <c r="R2759" t="s">
        <v>96</v>
      </c>
      <c r="S2759" t="s">
        <v>95</v>
      </c>
      <c r="T2759" t="str">
        <f>IF(Transcripts[[#This Row],[List?]]="Y", Transcripts[[#This Row],[RefSeq mRNA ID]]&amp;IF(Transcripts[[#This Row],[Preferred?]]="Y", " (Preferred)", ""), "")</f>
        <v>NM_133510.3</v>
      </c>
      <c r="V2759" s="43" t="s">
        <v>18617</v>
      </c>
      <c r="W2759" s="43" t="e">
        <f t="array" ref="W2759">INDEX(Table6[#Data], MATCH(1, ISNUMBER(SEARCH(Transcripts[[#This Row],[RefSeq mRNA ID]], Table6['#name])), 0), 1)</f>
        <v>#N/A</v>
      </c>
      <c r="X2759" s="43"/>
      <c r="Y2759" s="43"/>
      <c r="Z2759" t="s">
        <v>833</v>
      </c>
      <c r="AA2759" t="s">
        <v>834</v>
      </c>
      <c r="AB2759">
        <v>180</v>
      </c>
      <c r="AC2759" t="s">
        <v>146</v>
      </c>
      <c r="AD2759" t="s">
        <v>27</v>
      </c>
      <c r="AE2759" t="s">
        <v>11761</v>
      </c>
    </row>
    <row r="2760" spans="8:31" hidden="1" x14ac:dyDescent="0.3">
      <c r="H2760" t="s">
        <v>7443</v>
      </c>
      <c r="I2760" t="s">
        <v>7492</v>
      </c>
      <c r="J2760" t="s">
        <v>7493</v>
      </c>
      <c r="L2760">
        <v>568</v>
      </c>
      <c r="M2760" t="s">
        <v>27</v>
      </c>
      <c r="N2760" t="s">
        <v>7494</v>
      </c>
      <c r="Q2760">
        <v>400</v>
      </c>
      <c r="R2760" t="s">
        <v>96</v>
      </c>
      <c r="S2760" t="s">
        <v>96</v>
      </c>
      <c r="T2760" t="str">
        <f>IF(Transcripts[[#This Row],[List?]]="Y", Transcripts[[#This Row],[RefSeq mRNA ID]]&amp;IF(Transcripts[[#This Row],[Preferred?]]="Y", " (Preferred)", ""), "")</f>
        <v/>
      </c>
      <c r="V2760" s="43" t="s">
        <v>18617</v>
      </c>
      <c r="W2760" s="43" t="e">
        <f t="array" ref="W2760">INDEX(Table6[#Data], MATCH(1, ISNUMBER(SEARCH(Transcripts[[#This Row],[RefSeq mRNA ID]], Table6['#name])), 0), 1)</f>
        <v>#N/A</v>
      </c>
      <c r="X2760" s="43"/>
      <c r="Y2760" s="43"/>
      <c r="Z2760" t="s">
        <v>905</v>
      </c>
      <c r="AA2760" t="s">
        <v>906</v>
      </c>
      <c r="AB2760">
        <v>531</v>
      </c>
      <c r="AC2760" t="s">
        <v>146</v>
      </c>
      <c r="AD2760" t="s">
        <v>27</v>
      </c>
      <c r="AE2760" t="s">
        <v>11762</v>
      </c>
    </row>
    <row r="2761" spans="8:31" hidden="1" x14ac:dyDescent="0.3">
      <c r="H2761" t="s">
        <v>7443</v>
      </c>
      <c r="I2761" t="s">
        <v>7444</v>
      </c>
      <c r="J2761" t="s">
        <v>7445</v>
      </c>
      <c r="L2761">
        <v>1615</v>
      </c>
      <c r="M2761" t="s">
        <v>187</v>
      </c>
      <c r="N2761" t="s">
        <v>7446</v>
      </c>
      <c r="Q2761">
        <v>327</v>
      </c>
      <c r="R2761" t="s">
        <v>96</v>
      </c>
      <c r="S2761" t="s">
        <v>96</v>
      </c>
      <c r="T2761" t="str">
        <f>IF(Transcripts[[#This Row],[List?]]="Y", Transcripts[[#This Row],[RefSeq mRNA ID]]&amp;IF(Transcripts[[#This Row],[Preferred?]]="Y", " (Preferred)", ""), "")</f>
        <v/>
      </c>
      <c r="V2761" s="43" t="s">
        <v>18617</v>
      </c>
      <c r="W2761" s="43" t="e">
        <f t="array" ref="W2761">INDEX(Table6[#Data], MATCH(1, ISNUMBER(SEARCH(Transcripts[[#This Row],[RefSeq mRNA ID]], Table6['#name])), 0), 1)</f>
        <v>#N/A</v>
      </c>
      <c r="X2761" s="43"/>
      <c r="Y2761" s="43"/>
      <c r="Z2761" t="s">
        <v>887</v>
      </c>
      <c r="AA2761" t="s">
        <v>888</v>
      </c>
      <c r="AB2761">
        <v>1419</v>
      </c>
      <c r="AC2761" t="s">
        <v>146</v>
      </c>
      <c r="AD2761" t="s">
        <v>27</v>
      </c>
      <c r="AE2761" t="s">
        <v>11763</v>
      </c>
    </row>
    <row r="2762" spans="8:31" hidden="1" x14ac:dyDescent="0.3">
      <c r="H2762" t="s">
        <v>7443</v>
      </c>
      <c r="I2762" t="s">
        <v>7498</v>
      </c>
      <c r="J2762" t="s">
        <v>7499</v>
      </c>
      <c r="L2762">
        <v>249</v>
      </c>
      <c r="M2762" t="s">
        <v>27</v>
      </c>
      <c r="N2762" t="s">
        <v>7500</v>
      </c>
      <c r="Q2762">
        <v>225</v>
      </c>
      <c r="R2762" t="s">
        <v>96</v>
      </c>
      <c r="S2762" t="s">
        <v>96</v>
      </c>
      <c r="T2762" t="str">
        <f>IF(Transcripts[[#This Row],[List?]]="Y", Transcripts[[#This Row],[RefSeq mRNA ID]]&amp;IF(Transcripts[[#This Row],[Preferred?]]="Y", " (Preferred)", ""), "")</f>
        <v/>
      </c>
      <c r="V2762" s="43" t="s">
        <v>18617</v>
      </c>
      <c r="W2762" s="43" t="e">
        <f t="array" ref="W2762">INDEX(Table6[#Data], MATCH(1, ISNUMBER(SEARCH(Transcripts[[#This Row],[RefSeq mRNA ID]], Table6['#name])), 0), 1)</f>
        <v>#N/A</v>
      </c>
      <c r="X2762" s="43"/>
      <c r="Y2762" s="43"/>
      <c r="Z2762" t="s">
        <v>896</v>
      </c>
      <c r="AA2762" t="s">
        <v>897</v>
      </c>
      <c r="AB2762">
        <v>958</v>
      </c>
      <c r="AC2762" t="s">
        <v>146</v>
      </c>
      <c r="AD2762" t="s">
        <v>27</v>
      </c>
      <c r="AE2762" t="s">
        <v>11764</v>
      </c>
    </row>
    <row r="2763" spans="8:31" hidden="1" x14ac:dyDescent="0.3">
      <c r="H2763" t="s">
        <v>7443</v>
      </c>
      <c r="I2763" t="s">
        <v>7495</v>
      </c>
      <c r="J2763" t="s">
        <v>7496</v>
      </c>
      <c r="L2763">
        <v>292</v>
      </c>
      <c r="M2763" t="s">
        <v>27</v>
      </c>
      <c r="N2763" t="s">
        <v>7497</v>
      </c>
      <c r="Q2763">
        <v>108</v>
      </c>
      <c r="R2763" t="s">
        <v>96</v>
      </c>
      <c r="S2763" t="s">
        <v>96</v>
      </c>
      <c r="T2763" t="str">
        <f>IF(Transcripts[[#This Row],[List?]]="Y", Transcripts[[#This Row],[RefSeq mRNA ID]]&amp;IF(Transcripts[[#This Row],[Preferred?]]="Y", " (Preferred)", ""), "")</f>
        <v/>
      </c>
      <c r="V2763" s="43" t="s">
        <v>18617</v>
      </c>
      <c r="W2763" s="43" t="e">
        <f t="array" ref="W2763">INDEX(Table6[#Data], MATCH(1, ISNUMBER(SEARCH(Transcripts[[#This Row],[RefSeq mRNA ID]], Table6['#name])), 0), 1)</f>
        <v>#N/A</v>
      </c>
      <c r="X2763" s="43"/>
      <c r="Y2763" s="43"/>
      <c r="Z2763" t="s">
        <v>908</v>
      </c>
      <c r="AA2763" t="s">
        <v>909</v>
      </c>
      <c r="AB2763">
        <v>667</v>
      </c>
      <c r="AC2763" t="s">
        <v>146</v>
      </c>
      <c r="AD2763" t="s">
        <v>27</v>
      </c>
      <c r="AE2763" t="s">
        <v>11765</v>
      </c>
    </row>
    <row r="2764" spans="8:31" hidden="1" x14ac:dyDescent="0.3">
      <c r="H2764" t="s">
        <v>7443</v>
      </c>
      <c r="I2764" t="s">
        <v>7447</v>
      </c>
      <c r="L2764">
        <v>1158</v>
      </c>
      <c r="M2764" t="s">
        <v>193</v>
      </c>
      <c r="N2764" t="s">
        <v>7448</v>
      </c>
      <c r="Q2764">
        <v>0</v>
      </c>
      <c r="R2764" t="s">
        <v>96</v>
      </c>
      <c r="S2764" t="s">
        <v>96</v>
      </c>
      <c r="T2764" t="str">
        <f>IF(Transcripts[[#This Row],[List?]]="Y", Transcripts[[#This Row],[RefSeq mRNA ID]]&amp;IF(Transcripts[[#This Row],[Preferred?]]="Y", " (Preferred)", ""), "")</f>
        <v/>
      </c>
      <c r="V2764" s="43" t="s">
        <v>18617</v>
      </c>
      <c r="W2764" s="43" t="e">
        <f t="array" ref="W2764">INDEX(Table6[#Data], MATCH(1, ISNUMBER(SEARCH(Transcripts[[#This Row],[RefSeq mRNA ID]], Table6['#name])), 0), 1)</f>
        <v>#N/A</v>
      </c>
      <c r="X2764" s="43"/>
      <c r="Y2764" s="43"/>
      <c r="Z2764" t="s">
        <v>836</v>
      </c>
      <c r="AA2764" t="s">
        <v>837</v>
      </c>
      <c r="AB2764">
        <v>192</v>
      </c>
      <c r="AC2764" t="s">
        <v>146</v>
      </c>
      <c r="AD2764" t="s">
        <v>27</v>
      </c>
      <c r="AE2764" t="s">
        <v>11766</v>
      </c>
    </row>
    <row r="2765" spans="8:31" hidden="1" x14ac:dyDescent="0.3">
      <c r="H2765" t="s">
        <v>7443</v>
      </c>
      <c r="I2765" t="s">
        <v>7449</v>
      </c>
      <c r="L2765">
        <v>829</v>
      </c>
      <c r="M2765" t="s">
        <v>193</v>
      </c>
      <c r="N2765" t="s">
        <v>7450</v>
      </c>
      <c r="Q2765">
        <v>0</v>
      </c>
      <c r="R2765" t="s">
        <v>96</v>
      </c>
      <c r="S2765" t="s">
        <v>96</v>
      </c>
      <c r="T2765" t="str">
        <f>IF(Transcripts[[#This Row],[List?]]="Y", Transcripts[[#This Row],[RefSeq mRNA ID]]&amp;IF(Transcripts[[#This Row],[Preferred?]]="Y", " (Preferred)", ""), "")</f>
        <v/>
      </c>
      <c r="V2765" s="43" t="s">
        <v>18617</v>
      </c>
      <c r="W2765" s="43" t="e">
        <f t="array" ref="W2765">INDEX(Table6[#Data], MATCH(1, ISNUMBER(SEARCH(Transcripts[[#This Row],[RefSeq mRNA ID]], Table6['#name])), 0), 1)</f>
        <v>#N/A</v>
      </c>
      <c r="X2765" s="43"/>
      <c r="Y2765" s="43"/>
      <c r="Z2765" t="s">
        <v>917</v>
      </c>
      <c r="AA2765" t="s">
        <v>918</v>
      </c>
      <c r="AB2765">
        <v>296</v>
      </c>
      <c r="AC2765" t="s">
        <v>146</v>
      </c>
      <c r="AD2765" t="s">
        <v>27</v>
      </c>
      <c r="AE2765" t="s">
        <v>11767</v>
      </c>
    </row>
    <row r="2766" spans="8:31" hidden="1" x14ac:dyDescent="0.3">
      <c r="H2766" t="s">
        <v>7443</v>
      </c>
      <c r="I2766" t="s">
        <v>7451</v>
      </c>
      <c r="L2766">
        <v>795</v>
      </c>
      <c r="M2766" t="s">
        <v>193</v>
      </c>
      <c r="N2766" t="s">
        <v>7452</v>
      </c>
      <c r="Q2766">
        <v>0</v>
      </c>
      <c r="R2766" t="s">
        <v>96</v>
      </c>
      <c r="S2766" t="s">
        <v>96</v>
      </c>
      <c r="T2766" t="str">
        <f>IF(Transcripts[[#This Row],[List?]]="Y", Transcripts[[#This Row],[RefSeq mRNA ID]]&amp;IF(Transcripts[[#This Row],[Preferred?]]="Y", " (Preferred)", ""), "")</f>
        <v/>
      </c>
      <c r="V2766" s="43" t="s">
        <v>18617</v>
      </c>
      <c r="W2766" s="43" t="e">
        <f t="array" ref="W2766">INDEX(Table6[#Data], MATCH(1, ISNUMBER(SEARCH(Transcripts[[#This Row],[RefSeq mRNA ID]], Table6['#name])), 0), 1)</f>
        <v>#N/A</v>
      </c>
      <c r="X2766" s="43"/>
      <c r="Y2766" s="43"/>
      <c r="Z2766" t="s">
        <v>850</v>
      </c>
      <c r="AA2766" t="s">
        <v>851</v>
      </c>
      <c r="AB2766">
        <v>4797</v>
      </c>
      <c r="AC2766" t="s">
        <v>146</v>
      </c>
      <c r="AD2766" t="s">
        <v>27</v>
      </c>
      <c r="AE2766" t="s">
        <v>11768</v>
      </c>
    </row>
    <row r="2767" spans="8:31" hidden="1" x14ac:dyDescent="0.3">
      <c r="H2767" t="s">
        <v>7443</v>
      </c>
      <c r="I2767" t="s">
        <v>7453</v>
      </c>
      <c r="L2767">
        <v>794</v>
      </c>
      <c r="M2767" t="s">
        <v>193</v>
      </c>
      <c r="N2767" t="s">
        <v>7454</v>
      </c>
      <c r="Q2767">
        <v>0</v>
      </c>
      <c r="R2767" t="s">
        <v>96</v>
      </c>
      <c r="S2767" t="s">
        <v>96</v>
      </c>
      <c r="T2767" t="str">
        <f>IF(Transcripts[[#This Row],[List?]]="Y", Transcripts[[#This Row],[RefSeq mRNA ID]]&amp;IF(Transcripts[[#This Row],[Preferred?]]="Y", " (Preferred)", ""), "")</f>
        <v/>
      </c>
      <c r="V2767" s="43" t="s">
        <v>18617</v>
      </c>
      <c r="W2767" s="43" t="e">
        <f t="array" ref="W2767">INDEX(Table6[#Data], MATCH(1, ISNUMBER(SEARCH(Transcripts[[#This Row],[RefSeq mRNA ID]], Table6['#name])), 0), 1)</f>
        <v>#N/A</v>
      </c>
      <c r="X2767" s="43"/>
      <c r="Y2767" s="43"/>
      <c r="Z2767" t="s">
        <v>861</v>
      </c>
      <c r="AA2767" t="s">
        <v>862</v>
      </c>
      <c r="AB2767">
        <v>2166</v>
      </c>
      <c r="AC2767" t="s">
        <v>146</v>
      </c>
      <c r="AD2767" t="s">
        <v>27</v>
      </c>
      <c r="AE2767" t="s">
        <v>11769</v>
      </c>
    </row>
    <row r="2768" spans="8:31" hidden="1" x14ac:dyDescent="0.3">
      <c r="H2768" t="s">
        <v>7443</v>
      </c>
      <c r="I2768" t="s">
        <v>7455</v>
      </c>
      <c r="L2768">
        <v>669</v>
      </c>
      <c r="M2768" t="s">
        <v>193</v>
      </c>
      <c r="N2768" t="s">
        <v>7456</v>
      </c>
      <c r="Q2768">
        <v>0</v>
      </c>
      <c r="R2768" t="s">
        <v>96</v>
      </c>
      <c r="S2768" t="s">
        <v>96</v>
      </c>
      <c r="T2768" t="str">
        <f>IF(Transcripts[[#This Row],[List?]]="Y", Transcripts[[#This Row],[RefSeq mRNA ID]]&amp;IF(Transcripts[[#This Row],[Preferred?]]="Y", " (Preferred)", ""), "")</f>
        <v/>
      </c>
      <c r="V2768" s="43" t="s">
        <v>18617</v>
      </c>
      <c r="W2768" s="43" t="e">
        <f t="array" ref="W2768">INDEX(Table6[#Data], MATCH(1, ISNUMBER(SEARCH(Transcripts[[#This Row],[RefSeq mRNA ID]], Table6['#name])), 0), 1)</f>
        <v>#N/A</v>
      </c>
      <c r="X2768" s="43"/>
      <c r="Y2768" s="43"/>
      <c r="Z2768" t="s">
        <v>847</v>
      </c>
      <c r="AA2768" t="s">
        <v>848</v>
      </c>
      <c r="AB2768">
        <v>4875</v>
      </c>
      <c r="AC2768" t="s">
        <v>146</v>
      </c>
      <c r="AD2768" t="s">
        <v>27</v>
      </c>
      <c r="AE2768" t="s">
        <v>11770</v>
      </c>
    </row>
    <row r="2769" spans="8:31" hidden="1" x14ac:dyDescent="0.3">
      <c r="H2769" t="s">
        <v>7443</v>
      </c>
      <c r="I2769" t="s">
        <v>7457</v>
      </c>
      <c r="L2769">
        <v>618</v>
      </c>
      <c r="M2769" t="s">
        <v>193</v>
      </c>
      <c r="N2769" t="s">
        <v>7458</v>
      </c>
      <c r="Q2769">
        <v>0</v>
      </c>
      <c r="R2769" t="s">
        <v>96</v>
      </c>
      <c r="S2769" t="s">
        <v>96</v>
      </c>
      <c r="T2769" t="str">
        <f>IF(Transcripts[[#This Row],[List?]]="Y", Transcripts[[#This Row],[RefSeq mRNA ID]]&amp;IF(Transcripts[[#This Row],[Preferred?]]="Y", " (Preferred)", ""), "")</f>
        <v/>
      </c>
      <c r="V2769" s="43" t="s">
        <v>18617</v>
      </c>
      <c r="W2769" s="43" t="e">
        <f t="array" ref="W2769">INDEX(Table6[#Data], MATCH(1, ISNUMBER(SEARCH(Transcripts[[#This Row],[RefSeq mRNA ID]], Table6['#name])), 0), 1)</f>
        <v>#N/A</v>
      </c>
      <c r="X2769" s="43"/>
      <c r="Y2769" s="43"/>
      <c r="Z2769" t="s">
        <v>864</v>
      </c>
      <c r="AA2769" t="s">
        <v>865</v>
      </c>
      <c r="AB2769">
        <v>2043</v>
      </c>
      <c r="AC2769" t="s">
        <v>146</v>
      </c>
      <c r="AD2769" t="s">
        <v>27</v>
      </c>
      <c r="AE2769" t="s">
        <v>11771</v>
      </c>
    </row>
    <row r="2770" spans="8:31" hidden="1" x14ac:dyDescent="0.3">
      <c r="H2770" t="s">
        <v>7443</v>
      </c>
      <c r="I2770" t="s">
        <v>7459</v>
      </c>
      <c r="L2770">
        <v>615</v>
      </c>
      <c r="M2770" t="s">
        <v>193</v>
      </c>
      <c r="N2770" t="s">
        <v>7460</v>
      </c>
      <c r="Q2770">
        <v>0</v>
      </c>
      <c r="R2770" t="s">
        <v>96</v>
      </c>
      <c r="S2770" t="s">
        <v>96</v>
      </c>
      <c r="T2770" t="str">
        <f>IF(Transcripts[[#This Row],[List?]]="Y", Transcripts[[#This Row],[RefSeq mRNA ID]]&amp;IF(Transcripts[[#This Row],[Preferred?]]="Y", " (Preferred)", ""), "")</f>
        <v/>
      </c>
      <c r="V2770" s="43" t="s">
        <v>18617</v>
      </c>
      <c r="W2770" s="43" t="e">
        <f t="array" ref="W2770">INDEX(Table6[#Data], MATCH(1, ISNUMBER(SEARCH(Transcripts[[#This Row],[RefSeq mRNA ID]], Table6['#name])), 0), 1)</f>
        <v>#N/A</v>
      </c>
      <c r="X2770" s="43"/>
      <c r="Y2770" s="43"/>
      <c r="Z2770" t="s">
        <v>839</v>
      </c>
      <c r="AA2770" t="s">
        <v>840</v>
      </c>
      <c r="AB2770">
        <v>4704</v>
      </c>
      <c r="AC2770" t="s">
        <v>146</v>
      </c>
      <c r="AD2770" t="s">
        <v>27</v>
      </c>
      <c r="AE2770" t="s">
        <v>11772</v>
      </c>
    </row>
    <row r="2771" spans="8:31" hidden="1" x14ac:dyDescent="0.3">
      <c r="H2771" t="s">
        <v>7443</v>
      </c>
      <c r="I2771" t="s">
        <v>7461</v>
      </c>
      <c r="L2771">
        <v>567</v>
      </c>
      <c r="M2771" t="s">
        <v>193</v>
      </c>
      <c r="N2771" t="s">
        <v>7462</v>
      </c>
      <c r="Q2771">
        <v>0</v>
      </c>
      <c r="R2771" t="s">
        <v>96</v>
      </c>
      <c r="S2771" t="s">
        <v>96</v>
      </c>
      <c r="T2771" t="str">
        <f>IF(Transcripts[[#This Row],[List?]]="Y", Transcripts[[#This Row],[RefSeq mRNA ID]]&amp;IF(Transcripts[[#This Row],[Preferred?]]="Y", " (Preferred)", ""), "")</f>
        <v/>
      </c>
      <c r="V2771" s="43" t="s">
        <v>18617</v>
      </c>
      <c r="W2771" s="43" t="e">
        <f t="array" ref="W2771">INDEX(Table6[#Data], MATCH(1, ISNUMBER(SEARCH(Transcripts[[#This Row],[RefSeq mRNA ID]], Table6['#name])), 0), 1)</f>
        <v>#N/A</v>
      </c>
      <c r="X2771" s="43"/>
      <c r="Y2771" s="43"/>
      <c r="Z2771" t="s">
        <v>2520</v>
      </c>
      <c r="AA2771" t="s">
        <v>2521</v>
      </c>
      <c r="AB2771">
        <v>3276</v>
      </c>
      <c r="AC2771" t="s">
        <v>15</v>
      </c>
      <c r="AD2771" t="s">
        <v>27</v>
      </c>
      <c r="AE2771" t="s">
        <v>11773</v>
      </c>
    </row>
    <row r="2772" spans="8:31" hidden="1" x14ac:dyDescent="0.3">
      <c r="H2772" t="s">
        <v>7443</v>
      </c>
      <c r="I2772" t="s">
        <v>7463</v>
      </c>
      <c r="L2772">
        <v>561</v>
      </c>
      <c r="M2772" t="s">
        <v>193</v>
      </c>
      <c r="N2772" t="s">
        <v>7464</v>
      </c>
      <c r="Q2772">
        <v>0</v>
      </c>
      <c r="R2772" t="s">
        <v>96</v>
      </c>
      <c r="S2772" t="s">
        <v>96</v>
      </c>
      <c r="T2772" t="str">
        <f>IF(Transcripts[[#This Row],[List?]]="Y", Transcripts[[#This Row],[RefSeq mRNA ID]]&amp;IF(Transcripts[[#This Row],[Preferred?]]="Y", " (Preferred)", ""), "")</f>
        <v/>
      </c>
      <c r="V2772" s="43" t="s">
        <v>18617</v>
      </c>
      <c r="W2772" s="43" t="e">
        <f t="array" ref="W2772">INDEX(Table6[#Data], MATCH(1, ISNUMBER(SEARCH(Transcripts[[#This Row],[RefSeq mRNA ID]], Table6['#name])), 0), 1)</f>
        <v>#N/A</v>
      </c>
      <c r="X2772" s="43"/>
      <c r="Y2772" s="43"/>
      <c r="Z2772" t="s">
        <v>2530</v>
      </c>
      <c r="AA2772" t="s">
        <v>2531</v>
      </c>
      <c r="AB2772">
        <v>1887</v>
      </c>
      <c r="AC2772" t="s">
        <v>15</v>
      </c>
      <c r="AD2772" t="s">
        <v>27</v>
      </c>
      <c r="AE2772" t="s">
        <v>11774</v>
      </c>
    </row>
    <row r="2773" spans="8:31" hidden="1" x14ac:dyDescent="0.3">
      <c r="H2773" t="s">
        <v>7443</v>
      </c>
      <c r="I2773" t="s">
        <v>7465</v>
      </c>
      <c r="L2773">
        <v>546</v>
      </c>
      <c r="M2773" t="s">
        <v>193</v>
      </c>
      <c r="N2773" t="s">
        <v>7466</v>
      </c>
      <c r="Q2773">
        <v>0</v>
      </c>
      <c r="R2773" t="s">
        <v>96</v>
      </c>
      <c r="S2773" t="s">
        <v>96</v>
      </c>
      <c r="T2773" t="str">
        <f>IF(Transcripts[[#This Row],[List?]]="Y", Transcripts[[#This Row],[RefSeq mRNA ID]]&amp;IF(Transcripts[[#This Row],[Preferred?]]="Y", " (Preferred)", ""), "")</f>
        <v/>
      </c>
      <c r="V2773" s="43" t="s">
        <v>18617</v>
      </c>
      <c r="W2773" s="43" t="e">
        <f t="array" ref="W2773">INDEX(Table6[#Data], MATCH(1, ISNUMBER(SEARCH(Transcripts[[#This Row],[RefSeq mRNA ID]], Table6['#name])), 0), 1)</f>
        <v>#N/A</v>
      </c>
      <c r="X2773" s="43"/>
      <c r="Y2773" s="43"/>
      <c r="Z2773" t="s">
        <v>2523</v>
      </c>
      <c r="AA2773" t="s">
        <v>2524</v>
      </c>
      <c r="AB2773">
        <v>2118</v>
      </c>
      <c r="AC2773" t="s">
        <v>15</v>
      </c>
      <c r="AD2773" t="s">
        <v>27</v>
      </c>
      <c r="AE2773" t="s">
        <v>11775</v>
      </c>
    </row>
    <row r="2774" spans="8:31" hidden="1" x14ac:dyDescent="0.3">
      <c r="H2774" t="s">
        <v>7443</v>
      </c>
      <c r="I2774" t="s">
        <v>7467</v>
      </c>
      <c r="L2774">
        <v>541</v>
      </c>
      <c r="M2774" t="s">
        <v>193</v>
      </c>
      <c r="N2774" t="s">
        <v>7468</v>
      </c>
      <c r="Q2774">
        <v>0</v>
      </c>
      <c r="R2774" t="s">
        <v>96</v>
      </c>
      <c r="S2774" t="s">
        <v>96</v>
      </c>
      <c r="T2774" t="str">
        <f>IF(Transcripts[[#This Row],[List?]]="Y", Transcripts[[#This Row],[RefSeq mRNA ID]]&amp;IF(Transcripts[[#This Row],[Preferred?]]="Y", " (Preferred)", ""), "")</f>
        <v/>
      </c>
      <c r="V2774" s="43" t="s">
        <v>18617</v>
      </c>
      <c r="W2774" s="43" t="e">
        <f t="array" ref="W2774">INDEX(Table6[#Data], MATCH(1, ISNUMBER(SEARCH(Transcripts[[#This Row],[RefSeq mRNA ID]], Table6['#name])), 0), 1)</f>
        <v>#N/A</v>
      </c>
      <c r="X2774" s="43"/>
      <c r="Y2774" s="43"/>
      <c r="Z2774" t="s">
        <v>2534</v>
      </c>
      <c r="AA2774" t="s">
        <v>2535</v>
      </c>
      <c r="AB2774">
        <v>1218</v>
      </c>
      <c r="AC2774" t="s">
        <v>15</v>
      </c>
      <c r="AD2774" t="s">
        <v>27</v>
      </c>
      <c r="AE2774" t="s">
        <v>11776</v>
      </c>
    </row>
    <row r="2775" spans="8:31" hidden="1" x14ac:dyDescent="0.3">
      <c r="H2775" t="s">
        <v>7443</v>
      </c>
      <c r="I2775" t="s">
        <v>7469</v>
      </c>
      <c r="L2775">
        <v>528</v>
      </c>
      <c r="M2775" t="s">
        <v>193</v>
      </c>
      <c r="N2775" t="s">
        <v>7470</v>
      </c>
      <c r="Q2775">
        <v>0</v>
      </c>
      <c r="R2775" t="s">
        <v>96</v>
      </c>
      <c r="S2775" t="s">
        <v>96</v>
      </c>
      <c r="T2775" t="str">
        <f>IF(Transcripts[[#This Row],[List?]]="Y", Transcripts[[#This Row],[RefSeq mRNA ID]]&amp;IF(Transcripts[[#This Row],[Preferred?]]="Y", " (Preferred)", ""), "")</f>
        <v/>
      </c>
      <c r="V2775" s="43" t="s">
        <v>18617</v>
      </c>
      <c r="W2775" s="43" t="e">
        <f t="array" ref="W2775">INDEX(Table6[#Data], MATCH(1, ISNUMBER(SEARCH(Transcripts[[#This Row],[RefSeq mRNA ID]], Table6['#name])), 0), 1)</f>
        <v>#N/A</v>
      </c>
      <c r="X2775" s="43"/>
      <c r="Y2775" s="43"/>
      <c r="Z2775" t="s">
        <v>2513</v>
      </c>
      <c r="AA2775" t="s">
        <v>2514</v>
      </c>
      <c r="AB2775">
        <v>3633</v>
      </c>
      <c r="AC2775" t="s">
        <v>15</v>
      </c>
      <c r="AD2775" t="s">
        <v>27</v>
      </c>
      <c r="AE2775" t="s">
        <v>11777</v>
      </c>
    </row>
    <row r="2776" spans="8:31" hidden="1" x14ac:dyDescent="0.3">
      <c r="H2776" t="s">
        <v>7443</v>
      </c>
      <c r="I2776" t="s">
        <v>7471</v>
      </c>
      <c r="L2776">
        <v>455</v>
      </c>
      <c r="M2776" t="s">
        <v>193</v>
      </c>
      <c r="N2776" t="s">
        <v>7472</v>
      </c>
      <c r="Q2776">
        <v>0</v>
      </c>
      <c r="R2776" t="s">
        <v>96</v>
      </c>
      <c r="S2776" t="s">
        <v>96</v>
      </c>
      <c r="T2776" t="str">
        <f>IF(Transcripts[[#This Row],[List?]]="Y", Transcripts[[#This Row],[RefSeq mRNA ID]]&amp;IF(Transcripts[[#This Row],[Preferred?]]="Y", " (Preferred)", ""), "")</f>
        <v/>
      </c>
      <c r="V2776" s="43" t="s">
        <v>18617</v>
      </c>
      <c r="W2776" s="43" t="e">
        <f t="array" ref="W2776">INDEX(Table6[#Data], MATCH(1, ISNUMBER(SEARCH(Transcripts[[#This Row],[RefSeq mRNA ID]], Table6['#name])), 0), 1)</f>
        <v>#N/A</v>
      </c>
      <c r="X2776" s="43"/>
      <c r="Y2776" s="43"/>
      <c r="Z2776" t="s">
        <v>2511</v>
      </c>
      <c r="AC2776" t="s">
        <v>15</v>
      </c>
      <c r="AD2776" t="s">
        <v>27</v>
      </c>
      <c r="AE2776" t="s">
        <v>2511</v>
      </c>
    </row>
    <row r="2777" spans="8:31" hidden="1" x14ac:dyDescent="0.3">
      <c r="H2777" t="s">
        <v>7443</v>
      </c>
      <c r="I2777" t="s">
        <v>7473</v>
      </c>
      <c r="L2777">
        <v>417</v>
      </c>
      <c r="M2777" t="s">
        <v>193</v>
      </c>
      <c r="N2777" t="s">
        <v>7474</v>
      </c>
      <c r="Q2777">
        <v>0</v>
      </c>
      <c r="R2777" t="s">
        <v>96</v>
      </c>
      <c r="S2777" t="s">
        <v>96</v>
      </c>
      <c r="T2777" t="str">
        <f>IF(Transcripts[[#This Row],[List?]]="Y", Transcripts[[#This Row],[RefSeq mRNA ID]]&amp;IF(Transcripts[[#This Row],[Preferred?]]="Y", " (Preferred)", ""), "")</f>
        <v/>
      </c>
      <c r="V2777" s="43" t="s">
        <v>18617</v>
      </c>
      <c r="W2777" s="43" t="e">
        <f t="array" ref="W2777">INDEX(Table6[#Data], MATCH(1, ISNUMBER(SEARCH(Transcripts[[#This Row],[RefSeq mRNA ID]], Table6['#name])), 0), 1)</f>
        <v>#N/A</v>
      </c>
      <c r="X2777" s="43"/>
      <c r="Y2777" s="43"/>
      <c r="Z2777" t="s">
        <v>2509</v>
      </c>
      <c r="AC2777" t="s">
        <v>15</v>
      </c>
      <c r="AD2777" t="s">
        <v>27</v>
      </c>
      <c r="AE2777" t="s">
        <v>2509</v>
      </c>
    </row>
    <row r="2778" spans="8:31" hidden="1" x14ac:dyDescent="0.3">
      <c r="H2778" t="s">
        <v>7443</v>
      </c>
      <c r="I2778" t="s">
        <v>7501</v>
      </c>
      <c r="L2778">
        <v>786</v>
      </c>
      <c r="M2778" t="s">
        <v>210</v>
      </c>
      <c r="N2778" t="s">
        <v>7502</v>
      </c>
      <c r="Q2778">
        <v>0</v>
      </c>
      <c r="R2778" t="s">
        <v>96</v>
      </c>
      <c r="S2778" t="s">
        <v>96</v>
      </c>
      <c r="T2778" t="str">
        <f>IF(Transcripts[[#This Row],[List?]]="Y", Transcripts[[#This Row],[RefSeq mRNA ID]]&amp;IF(Transcripts[[#This Row],[Preferred?]]="Y", " (Preferred)", ""), "")</f>
        <v/>
      </c>
      <c r="V2778" s="43" t="s">
        <v>18617</v>
      </c>
      <c r="W2778" s="43" t="e">
        <f t="array" ref="W2778">INDEX(Table6[#Data], MATCH(1, ISNUMBER(SEARCH(Transcripts[[#This Row],[RefSeq mRNA ID]], Table6['#name])), 0), 1)</f>
        <v>#N/A</v>
      </c>
      <c r="X2778" s="43"/>
      <c r="Y2778" s="43"/>
      <c r="Z2778" t="s">
        <v>2538</v>
      </c>
      <c r="AA2778" t="s">
        <v>2539</v>
      </c>
      <c r="AB2778">
        <v>384</v>
      </c>
      <c r="AC2778" t="s">
        <v>15</v>
      </c>
      <c r="AD2778" t="s">
        <v>27</v>
      </c>
      <c r="AE2778" t="s">
        <v>11778</v>
      </c>
    </row>
    <row r="2779" spans="8:31" hidden="1" x14ac:dyDescent="0.3">
      <c r="H2779" t="s">
        <v>7503</v>
      </c>
      <c r="I2779" t="s">
        <v>7523</v>
      </c>
      <c r="J2779" t="s">
        <v>7524</v>
      </c>
      <c r="K2779" t="s">
        <v>20538</v>
      </c>
      <c r="L2779">
        <v>1322</v>
      </c>
      <c r="M2779" t="s">
        <v>27</v>
      </c>
      <c r="N2779" t="s">
        <v>7525</v>
      </c>
      <c r="P2779" t="s">
        <v>7526</v>
      </c>
      <c r="Q2779">
        <v>1131</v>
      </c>
      <c r="R2779" t="s">
        <v>95</v>
      </c>
      <c r="S2779" t="s">
        <v>95</v>
      </c>
      <c r="T2779" t="str">
        <f>IF(Transcripts[[#This Row],[List?]]="Y", Transcripts[[#This Row],[RefSeq mRNA ID]]&amp;IF(Transcripts[[#This Row],[Preferred?]]="Y", " (Preferred)", ""), "")</f>
        <v>NM_058216.3 (Preferred)</v>
      </c>
      <c r="V2779" s="43" t="s">
        <v>18618</v>
      </c>
      <c r="W2779" s="43" t="e">
        <f t="array" ref="W2779">INDEX(Table6[#Data], MATCH(1, ISNUMBER(SEARCH(Transcripts[[#This Row],[RefSeq mRNA ID]], Table6['#name])), 0), 1)</f>
        <v>#N/A</v>
      </c>
      <c r="X2779" s="43"/>
      <c r="Y2779" s="43"/>
      <c r="Z2779" t="s">
        <v>2541</v>
      </c>
      <c r="AC2779" t="s">
        <v>15</v>
      </c>
      <c r="AD2779" t="s">
        <v>27</v>
      </c>
      <c r="AE2779" t="s">
        <v>2541</v>
      </c>
    </row>
    <row r="2780" spans="8:31" hidden="1" x14ac:dyDescent="0.3">
      <c r="H2780" t="s">
        <v>7503</v>
      </c>
      <c r="I2780" t="s">
        <v>7527</v>
      </c>
      <c r="J2780" t="s">
        <v>7528</v>
      </c>
      <c r="L2780">
        <v>1319</v>
      </c>
      <c r="M2780" t="s">
        <v>27</v>
      </c>
      <c r="N2780" t="s">
        <v>7529</v>
      </c>
      <c r="Q2780">
        <v>1041</v>
      </c>
      <c r="R2780" t="s">
        <v>96</v>
      </c>
      <c r="S2780" t="s">
        <v>96</v>
      </c>
      <c r="T2780" t="str">
        <f>IF(Transcripts[[#This Row],[List?]]="Y", Transcripts[[#This Row],[RefSeq mRNA ID]]&amp;IF(Transcripts[[#This Row],[Preferred?]]="Y", " (Preferred)", ""), "")</f>
        <v/>
      </c>
      <c r="V2780" s="43" t="s">
        <v>18618</v>
      </c>
      <c r="W2780" s="43" t="e">
        <f t="array" ref="W2780">INDEX(Table6[#Data], MATCH(1, ISNUMBER(SEARCH(Transcripts[[#This Row],[RefSeq mRNA ID]], Table6['#name])), 0), 1)</f>
        <v>#N/A</v>
      </c>
      <c r="X2780" s="43"/>
      <c r="Y2780" s="43"/>
      <c r="Z2780" t="s">
        <v>2527</v>
      </c>
      <c r="AA2780" t="s">
        <v>2528</v>
      </c>
      <c r="AB2780">
        <v>1974</v>
      </c>
      <c r="AC2780" t="s">
        <v>15</v>
      </c>
      <c r="AD2780" t="s">
        <v>27</v>
      </c>
      <c r="AE2780" t="s">
        <v>11779</v>
      </c>
    </row>
    <row r="2781" spans="8:31" hidden="1" x14ac:dyDescent="0.3">
      <c r="H2781" t="s">
        <v>7503</v>
      </c>
      <c r="I2781" t="s">
        <v>7530</v>
      </c>
      <c r="J2781" t="s">
        <v>7531</v>
      </c>
      <c r="L2781">
        <v>779</v>
      </c>
      <c r="M2781" t="s">
        <v>27</v>
      </c>
      <c r="N2781" t="s">
        <v>7532</v>
      </c>
      <c r="Q2781">
        <v>772</v>
      </c>
      <c r="R2781" t="s">
        <v>96</v>
      </c>
      <c r="S2781" t="s">
        <v>96</v>
      </c>
      <c r="T2781" t="str">
        <f>IF(Transcripts[[#This Row],[List?]]="Y", Transcripts[[#This Row],[RefSeq mRNA ID]]&amp;IF(Transcripts[[#This Row],[Preferred?]]="Y", " (Preferred)", ""), "")</f>
        <v/>
      </c>
      <c r="V2781" s="43" t="s">
        <v>18618</v>
      </c>
      <c r="W2781" s="43" t="e">
        <f t="array" ref="W2781">INDEX(Table6[#Data], MATCH(1, ISNUMBER(SEARCH(Transcripts[[#This Row],[RefSeq mRNA ID]], Table6['#name])), 0), 1)</f>
        <v>#N/A</v>
      </c>
      <c r="X2781" s="43"/>
      <c r="Y2781" s="43"/>
      <c r="Z2781" t="s">
        <v>2517</v>
      </c>
      <c r="AA2781" t="s">
        <v>2518</v>
      </c>
      <c r="AB2781">
        <v>3474</v>
      </c>
      <c r="AC2781" t="s">
        <v>15</v>
      </c>
      <c r="AD2781" t="s">
        <v>27</v>
      </c>
      <c r="AE2781" t="s">
        <v>11780</v>
      </c>
    </row>
    <row r="2782" spans="8:31" hidden="1" x14ac:dyDescent="0.3">
      <c r="H2782" t="s">
        <v>7503</v>
      </c>
      <c r="I2782" t="s">
        <v>7536</v>
      </c>
      <c r="J2782" t="s">
        <v>7537</v>
      </c>
      <c r="L2782">
        <v>639</v>
      </c>
      <c r="M2782" t="s">
        <v>27</v>
      </c>
      <c r="N2782" t="s">
        <v>7538</v>
      </c>
      <c r="Q2782">
        <v>639</v>
      </c>
      <c r="R2782" t="s">
        <v>96</v>
      </c>
      <c r="S2782" t="s">
        <v>96</v>
      </c>
      <c r="T2782" t="str">
        <f>IF(Transcripts[[#This Row],[List?]]="Y", Transcripts[[#This Row],[RefSeq mRNA ID]]&amp;IF(Transcripts[[#This Row],[Preferred?]]="Y", " (Preferred)", ""), "")</f>
        <v/>
      </c>
      <c r="V2782" s="43" t="s">
        <v>18618</v>
      </c>
      <c r="W2782" s="43" t="e">
        <f t="array" ref="W2782">INDEX(Table6[#Data], MATCH(1, ISNUMBER(SEARCH(Transcripts[[#This Row],[RefSeq mRNA ID]], Table6['#name])), 0), 1)</f>
        <v>#N/A</v>
      </c>
      <c r="X2782" s="43"/>
      <c r="Y2782" s="43"/>
      <c r="Z2782" t="s">
        <v>8477</v>
      </c>
      <c r="AA2782" t="s">
        <v>8478</v>
      </c>
      <c r="AB2782">
        <v>2016</v>
      </c>
      <c r="AC2782" t="s">
        <v>8476</v>
      </c>
      <c r="AD2782" t="s">
        <v>27</v>
      </c>
      <c r="AE2782" t="s">
        <v>11781</v>
      </c>
    </row>
    <row r="2783" spans="8:31" hidden="1" x14ac:dyDescent="0.3">
      <c r="H2783" t="s">
        <v>7503</v>
      </c>
      <c r="I2783" t="s">
        <v>7539</v>
      </c>
      <c r="J2783" t="s">
        <v>7540</v>
      </c>
      <c r="K2783" t="s">
        <v>19875</v>
      </c>
      <c r="L2783">
        <v>565</v>
      </c>
      <c r="M2783" t="s">
        <v>27</v>
      </c>
      <c r="N2783" t="s">
        <v>7541</v>
      </c>
      <c r="P2783" t="s">
        <v>7542</v>
      </c>
      <c r="Q2783">
        <v>408</v>
      </c>
      <c r="R2783" t="s">
        <v>96</v>
      </c>
      <c r="S2783" t="s">
        <v>95</v>
      </c>
      <c r="T2783" t="str">
        <f>IF(Transcripts[[#This Row],[List?]]="Y", Transcripts[[#This Row],[RefSeq mRNA ID]]&amp;IF(Transcripts[[#This Row],[Preferred?]]="Y", " (Preferred)", ""), "")</f>
        <v>NM_002876.3</v>
      </c>
      <c r="V2783" s="43" t="s">
        <v>18618</v>
      </c>
      <c r="W2783" s="43" t="e">
        <f t="array" ref="W2783">INDEX(Table6[#Data], MATCH(1, ISNUMBER(SEARCH(Transcripts[[#This Row],[RefSeq mRNA ID]], Table6['#name])), 0), 1)</f>
        <v>#N/A</v>
      </c>
      <c r="X2783" s="43"/>
      <c r="Y2783" s="43"/>
      <c r="Z2783" t="s">
        <v>8481</v>
      </c>
      <c r="AA2783" t="s">
        <v>8482</v>
      </c>
      <c r="AB2783">
        <v>1833</v>
      </c>
      <c r="AC2783" t="s">
        <v>8476</v>
      </c>
      <c r="AD2783" t="s">
        <v>27</v>
      </c>
      <c r="AE2783" t="s">
        <v>11782</v>
      </c>
    </row>
    <row r="2784" spans="8:31" hidden="1" x14ac:dyDescent="0.3">
      <c r="H2784" t="s">
        <v>7503</v>
      </c>
      <c r="I2784" t="s">
        <v>7533</v>
      </c>
      <c r="J2784" t="s">
        <v>7534</v>
      </c>
      <c r="L2784">
        <v>726</v>
      </c>
      <c r="M2784" t="s">
        <v>27</v>
      </c>
      <c r="N2784" t="s">
        <v>7535</v>
      </c>
      <c r="Q2784">
        <v>407</v>
      </c>
      <c r="R2784" t="s">
        <v>96</v>
      </c>
      <c r="S2784" t="s">
        <v>96</v>
      </c>
      <c r="T2784" t="str">
        <f>IF(Transcripts[[#This Row],[List?]]="Y", Transcripts[[#This Row],[RefSeq mRNA ID]]&amp;IF(Transcripts[[#This Row],[Preferred?]]="Y", " (Preferred)", ""), "")</f>
        <v/>
      </c>
      <c r="V2784" s="43" t="s">
        <v>18618</v>
      </c>
      <c r="W2784" s="43" t="e">
        <f t="array" ref="W2784">INDEX(Table6[#Data], MATCH(1, ISNUMBER(SEARCH(Transcripts[[#This Row],[RefSeq mRNA ID]], Table6['#name])), 0), 1)</f>
        <v>#N/A</v>
      </c>
      <c r="X2784" s="43"/>
      <c r="Y2784" s="43"/>
      <c r="Z2784" t="s">
        <v>8488</v>
      </c>
      <c r="AA2784" t="s">
        <v>8489</v>
      </c>
      <c r="AB2784">
        <v>663</v>
      </c>
      <c r="AC2784" t="s">
        <v>8476</v>
      </c>
      <c r="AD2784" t="s">
        <v>27</v>
      </c>
      <c r="AE2784" t="s">
        <v>11783</v>
      </c>
    </row>
    <row r="2785" spans="8:31" hidden="1" x14ac:dyDescent="0.3">
      <c r="H2785" t="s">
        <v>7503</v>
      </c>
      <c r="I2785" t="s">
        <v>7510</v>
      </c>
      <c r="J2785" t="s">
        <v>7511</v>
      </c>
      <c r="L2785">
        <v>1253</v>
      </c>
      <c r="M2785" t="s">
        <v>187</v>
      </c>
      <c r="N2785" t="s">
        <v>7512</v>
      </c>
      <c r="Q2785">
        <v>405</v>
      </c>
      <c r="R2785" t="s">
        <v>96</v>
      </c>
      <c r="S2785" t="s">
        <v>96</v>
      </c>
      <c r="T2785" t="str">
        <f>IF(Transcripts[[#This Row],[List?]]="Y", Transcripts[[#This Row],[RefSeq mRNA ID]]&amp;IF(Transcripts[[#This Row],[Preferred?]]="Y", " (Preferred)", ""), "")</f>
        <v/>
      </c>
      <c r="V2785" s="43" t="s">
        <v>18618</v>
      </c>
      <c r="W2785" s="43" t="e">
        <f t="array" ref="W2785">INDEX(Table6[#Data], MATCH(1, ISNUMBER(SEARCH(Transcripts[[#This Row],[RefSeq mRNA ID]], Table6['#name])), 0), 1)</f>
        <v>#N/A</v>
      </c>
      <c r="X2785" s="43"/>
      <c r="Y2785" s="43"/>
      <c r="Z2785" t="s">
        <v>8485</v>
      </c>
      <c r="AA2785" t="s">
        <v>8486</v>
      </c>
      <c r="AB2785">
        <v>1071</v>
      </c>
      <c r="AC2785" t="s">
        <v>8476</v>
      </c>
      <c r="AD2785" t="s">
        <v>27</v>
      </c>
      <c r="AE2785" t="s">
        <v>11784</v>
      </c>
    </row>
    <row r="2786" spans="8:31" hidden="1" x14ac:dyDescent="0.3">
      <c r="H2786" t="s">
        <v>7503</v>
      </c>
      <c r="I2786" t="s">
        <v>7513</v>
      </c>
      <c r="J2786" t="s">
        <v>7514</v>
      </c>
      <c r="L2786">
        <v>1098</v>
      </c>
      <c r="M2786" t="s">
        <v>187</v>
      </c>
      <c r="N2786" t="s">
        <v>7515</v>
      </c>
      <c r="Q2786">
        <v>405</v>
      </c>
      <c r="R2786" t="s">
        <v>96</v>
      </c>
      <c r="S2786" t="s">
        <v>96</v>
      </c>
      <c r="T2786" t="str">
        <f>IF(Transcripts[[#This Row],[List?]]="Y", Transcripts[[#This Row],[RefSeq mRNA ID]]&amp;IF(Transcripts[[#This Row],[Preferred?]]="Y", " (Preferred)", ""), "")</f>
        <v/>
      </c>
      <c r="V2786" s="43" t="s">
        <v>18618</v>
      </c>
      <c r="W2786" s="43" t="e">
        <f t="array" ref="W2786">INDEX(Table6[#Data], MATCH(1, ISNUMBER(SEARCH(Transcripts[[#This Row],[RefSeq mRNA ID]], Table6['#name])), 0), 1)</f>
        <v>#N/A</v>
      </c>
      <c r="X2786" s="43"/>
      <c r="Y2786" s="43"/>
      <c r="Z2786" t="s">
        <v>8491</v>
      </c>
      <c r="AC2786" t="s">
        <v>8476</v>
      </c>
      <c r="AD2786" t="s">
        <v>27</v>
      </c>
      <c r="AE2786" t="s">
        <v>8491</v>
      </c>
    </row>
    <row r="2787" spans="8:31" hidden="1" x14ac:dyDescent="0.3">
      <c r="H2787" t="s">
        <v>7503</v>
      </c>
      <c r="I2787" t="s">
        <v>7543</v>
      </c>
      <c r="J2787" t="s">
        <v>7544</v>
      </c>
      <c r="L2787">
        <v>474</v>
      </c>
      <c r="M2787" t="s">
        <v>27</v>
      </c>
      <c r="N2787" t="s">
        <v>7545</v>
      </c>
      <c r="Q2787">
        <v>324</v>
      </c>
      <c r="R2787" t="s">
        <v>96</v>
      </c>
      <c r="S2787" t="s">
        <v>96</v>
      </c>
      <c r="T2787" t="str">
        <f>IF(Transcripts[[#This Row],[List?]]="Y", Transcripts[[#This Row],[RefSeq mRNA ID]]&amp;IF(Transcripts[[#This Row],[Preferred?]]="Y", " (Preferred)", ""), "")</f>
        <v/>
      </c>
      <c r="V2787" s="43" t="s">
        <v>18618</v>
      </c>
      <c r="W2787" s="43" t="e">
        <f t="array" ref="W2787">INDEX(Table6[#Data], MATCH(1, ISNUMBER(SEARCH(Transcripts[[#This Row],[RefSeq mRNA ID]], Table6['#name])), 0), 1)</f>
        <v>#N/A</v>
      </c>
      <c r="X2787" s="43"/>
      <c r="Y2787" s="43"/>
      <c r="Z2787" t="s">
        <v>3300</v>
      </c>
      <c r="AC2787" t="s">
        <v>3299</v>
      </c>
      <c r="AD2787" t="s">
        <v>27</v>
      </c>
      <c r="AE2787" t="s">
        <v>3300</v>
      </c>
    </row>
    <row r="2788" spans="8:31" hidden="1" x14ac:dyDescent="0.3">
      <c r="H2788" t="s">
        <v>7503</v>
      </c>
      <c r="I2788" t="s">
        <v>7504</v>
      </c>
      <c r="J2788" t="s">
        <v>7505</v>
      </c>
      <c r="L2788">
        <v>2077</v>
      </c>
      <c r="M2788" t="s">
        <v>187</v>
      </c>
      <c r="N2788" t="s">
        <v>7506</v>
      </c>
      <c r="Q2788">
        <v>159</v>
      </c>
      <c r="R2788" t="s">
        <v>96</v>
      </c>
      <c r="S2788" t="s">
        <v>96</v>
      </c>
      <c r="T2788" t="str">
        <f>IF(Transcripts[[#This Row],[List?]]="Y", Transcripts[[#This Row],[RefSeq mRNA ID]]&amp;IF(Transcripts[[#This Row],[Preferred?]]="Y", " (Preferred)", ""), "")</f>
        <v/>
      </c>
      <c r="V2788" s="43" t="s">
        <v>18618</v>
      </c>
      <c r="W2788" s="43" t="e">
        <f t="array" ref="W2788">INDEX(Table6[#Data], MATCH(1, ISNUMBER(SEARCH(Transcripts[[#This Row],[RefSeq mRNA ID]], Table6['#name])), 0), 1)</f>
        <v>#N/A</v>
      </c>
      <c r="X2788" s="43"/>
      <c r="Y2788" s="43"/>
      <c r="Z2788" t="s">
        <v>3306</v>
      </c>
      <c r="AA2788" t="s">
        <v>3307</v>
      </c>
      <c r="AB2788">
        <v>96</v>
      </c>
      <c r="AC2788" t="s">
        <v>3299</v>
      </c>
      <c r="AD2788" t="s">
        <v>27</v>
      </c>
      <c r="AE2788" t="s">
        <v>11785</v>
      </c>
    </row>
    <row r="2789" spans="8:31" hidden="1" x14ac:dyDescent="0.3">
      <c r="H2789" t="s">
        <v>7503</v>
      </c>
      <c r="I2789" t="s">
        <v>7507</v>
      </c>
      <c r="J2789" t="s">
        <v>7508</v>
      </c>
      <c r="L2789">
        <v>1609</v>
      </c>
      <c r="M2789" t="s">
        <v>187</v>
      </c>
      <c r="N2789" t="s">
        <v>7509</v>
      </c>
      <c r="Q2789">
        <v>159</v>
      </c>
      <c r="R2789" t="s">
        <v>96</v>
      </c>
      <c r="S2789" t="s">
        <v>96</v>
      </c>
      <c r="T2789" t="str">
        <f>IF(Transcripts[[#This Row],[List?]]="Y", Transcripts[[#This Row],[RefSeq mRNA ID]]&amp;IF(Transcripts[[#This Row],[Preferred?]]="Y", " (Preferred)", ""), "")</f>
        <v/>
      </c>
      <c r="V2789" s="43" t="s">
        <v>18618</v>
      </c>
      <c r="W2789" s="43" t="e">
        <f t="array" ref="W2789">INDEX(Table6[#Data], MATCH(1, ISNUMBER(SEARCH(Transcripts[[#This Row],[RefSeq mRNA ID]], Table6['#name])), 0), 1)</f>
        <v>#N/A</v>
      </c>
      <c r="X2789" s="43"/>
      <c r="Y2789" s="43"/>
      <c r="Z2789" t="s">
        <v>3302</v>
      </c>
      <c r="AA2789" t="s">
        <v>3303</v>
      </c>
      <c r="AB2789">
        <v>627</v>
      </c>
      <c r="AC2789" t="s">
        <v>3299</v>
      </c>
      <c r="AD2789" t="s">
        <v>27</v>
      </c>
      <c r="AE2789" t="s">
        <v>11786</v>
      </c>
    </row>
    <row r="2790" spans="8:31" hidden="1" x14ac:dyDescent="0.3">
      <c r="H2790" t="s">
        <v>7503</v>
      </c>
      <c r="I2790" t="s">
        <v>7516</v>
      </c>
      <c r="J2790" t="s">
        <v>7517</v>
      </c>
      <c r="L2790">
        <v>723</v>
      </c>
      <c r="M2790" t="s">
        <v>187</v>
      </c>
      <c r="N2790" t="s">
        <v>7518</v>
      </c>
      <c r="Q2790">
        <v>143</v>
      </c>
      <c r="R2790" t="s">
        <v>96</v>
      </c>
      <c r="S2790" t="s">
        <v>96</v>
      </c>
      <c r="T2790" t="str">
        <f>IF(Transcripts[[#This Row],[List?]]="Y", Transcripts[[#This Row],[RefSeq mRNA ID]]&amp;IF(Transcripts[[#This Row],[Preferred?]]="Y", " (Preferred)", ""), "")</f>
        <v/>
      </c>
      <c r="V2790" s="43" t="s">
        <v>18618</v>
      </c>
      <c r="W2790" s="43" t="e">
        <f t="array" ref="W2790">INDEX(Table6[#Data], MATCH(1, ISNUMBER(SEARCH(Transcripts[[#This Row],[RefSeq mRNA ID]], Table6['#name])), 0), 1)</f>
        <v>#N/A</v>
      </c>
      <c r="X2790" s="43"/>
      <c r="Y2790" s="43"/>
      <c r="Z2790" t="s">
        <v>8355</v>
      </c>
      <c r="AA2790" t="s">
        <v>8356</v>
      </c>
      <c r="AB2790">
        <v>2364</v>
      </c>
      <c r="AC2790" t="s">
        <v>8348</v>
      </c>
      <c r="AD2790" t="s">
        <v>27</v>
      </c>
      <c r="AE2790" t="s">
        <v>11787</v>
      </c>
    </row>
    <row r="2791" spans="8:31" hidden="1" x14ac:dyDescent="0.3">
      <c r="H2791" t="s">
        <v>7503</v>
      </c>
      <c r="I2791" t="s">
        <v>7519</v>
      </c>
      <c r="L2791">
        <v>653</v>
      </c>
      <c r="M2791" t="s">
        <v>193</v>
      </c>
      <c r="N2791" t="s">
        <v>7520</v>
      </c>
      <c r="Q2791">
        <v>0</v>
      </c>
      <c r="R2791" t="s">
        <v>96</v>
      </c>
      <c r="S2791" t="s">
        <v>96</v>
      </c>
      <c r="T2791" t="str">
        <f>IF(Transcripts[[#This Row],[List?]]="Y", Transcripts[[#This Row],[RefSeq mRNA ID]]&amp;IF(Transcripts[[#This Row],[Preferred?]]="Y", " (Preferred)", ""), "")</f>
        <v/>
      </c>
      <c r="V2791" s="43" t="s">
        <v>18618</v>
      </c>
      <c r="W2791" s="43" t="e">
        <f t="array" ref="W2791">INDEX(Table6[#Data], MATCH(1, ISNUMBER(SEARCH(Transcripts[[#This Row],[RefSeq mRNA ID]], Table6['#name])), 0), 1)</f>
        <v>#N/A</v>
      </c>
      <c r="X2791" s="43"/>
      <c r="Y2791" s="43"/>
      <c r="Z2791" t="s">
        <v>8349</v>
      </c>
      <c r="AA2791" t="s">
        <v>8350</v>
      </c>
      <c r="AB2791">
        <v>456</v>
      </c>
      <c r="AC2791" t="s">
        <v>8348</v>
      </c>
      <c r="AD2791" t="s">
        <v>27</v>
      </c>
      <c r="AE2791" t="s">
        <v>11788</v>
      </c>
    </row>
    <row r="2792" spans="8:31" hidden="1" x14ac:dyDescent="0.3">
      <c r="H2792" t="s">
        <v>7503</v>
      </c>
      <c r="I2792" t="s">
        <v>7521</v>
      </c>
      <c r="L2792">
        <v>558</v>
      </c>
      <c r="M2792" t="s">
        <v>193</v>
      </c>
      <c r="N2792" t="s">
        <v>7522</v>
      </c>
      <c r="Q2792" s="43">
        <v>0</v>
      </c>
      <c r="R2792" t="s">
        <v>96</v>
      </c>
      <c r="S2792" s="43" t="s">
        <v>96</v>
      </c>
      <c r="T2792" t="str">
        <f>IF(Transcripts[[#This Row],[List?]]="Y", Transcripts[[#This Row],[RefSeq mRNA ID]]&amp;IF(Transcripts[[#This Row],[Preferred?]]="Y", " (Preferred)", ""), "")</f>
        <v/>
      </c>
      <c r="V2792" s="43" t="s">
        <v>18618</v>
      </c>
      <c r="W2792" s="43" t="e">
        <f t="array" ref="W2792">INDEX(Table6[#Data], MATCH(1, ISNUMBER(SEARCH(Transcripts[[#This Row],[RefSeq mRNA ID]], Table6['#name])), 0), 1)</f>
        <v>#N/A</v>
      </c>
      <c r="X2792" s="43"/>
      <c r="Y2792" s="43"/>
      <c r="Z2792" t="s">
        <v>8359</v>
      </c>
      <c r="AC2792" t="s">
        <v>8348</v>
      </c>
      <c r="AD2792" t="s">
        <v>27</v>
      </c>
      <c r="AE2792" t="s">
        <v>8359</v>
      </c>
    </row>
    <row r="2793" spans="8:31" hidden="1" x14ac:dyDescent="0.3">
      <c r="H2793" t="s">
        <v>7503</v>
      </c>
      <c r="I2793" t="s">
        <v>7546</v>
      </c>
      <c r="L2793">
        <v>751</v>
      </c>
      <c r="M2793" t="s">
        <v>210</v>
      </c>
      <c r="N2793" t="s">
        <v>7547</v>
      </c>
      <c r="Q2793">
        <v>0</v>
      </c>
      <c r="R2793" t="s">
        <v>96</v>
      </c>
      <c r="S2793" t="s">
        <v>96</v>
      </c>
      <c r="T2793" t="str">
        <f>IF(Transcripts[[#This Row],[List?]]="Y", Transcripts[[#This Row],[RefSeq mRNA ID]]&amp;IF(Transcripts[[#This Row],[Preferred?]]="Y", " (Preferred)", ""), "")</f>
        <v/>
      </c>
      <c r="V2793" s="43" t="s">
        <v>18618</v>
      </c>
      <c r="W2793" s="43" t="e">
        <f t="array" ref="W2793">INDEX(Table6[#Data], MATCH(1, ISNUMBER(SEARCH(Transcripts[[#This Row],[RefSeq mRNA ID]], Table6['#name])), 0), 1)</f>
        <v>#N/A</v>
      </c>
      <c r="X2793" s="43"/>
      <c r="Y2793" s="43"/>
      <c r="Z2793" t="s">
        <v>8352</v>
      </c>
      <c r="AA2793" t="s">
        <v>8353</v>
      </c>
      <c r="AB2793">
        <v>213</v>
      </c>
      <c r="AC2793" t="s">
        <v>8348</v>
      </c>
      <c r="AD2793" t="s">
        <v>27</v>
      </c>
      <c r="AE2793" t="s">
        <v>11789</v>
      </c>
    </row>
    <row r="2794" spans="8:31" hidden="1" x14ac:dyDescent="0.3">
      <c r="H2794" t="s">
        <v>7503</v>
      </c>
      <c r="I2794" t="s">
        <v>7548</v>
      </c>
      <c r="L2794">
        <v>464</v>
      </c>
      <c r="M2794" t="s">
        <v>210</v>
      </c>
      <c r="N2794" t="s">
        <v>7549</v>
      </c>
      <c r="Q2794">
        <v>0</v>
      </c>
      <c r="R2794" t="s">
        <v>96</v>
      </c>
      <c r="S2794" t="s">
        <v>96</v>
      </c>
      <c r="T2794" t="str">
        <f>IF(Transcripts[[#This Row],[List?]]="Y", Transcripts[[#This Row],[RefSeq mRNA ID]]&amp;IF(Transcripts[[#This Row],[Preferred?]]="Y", " (Preferred)", ""), "")</f>
        <v/>
      </c>
      <c r="V2794" s="43" t="s">
        <v>18618</v>
      </c>
      <c r="W2794" s="43" t="e">
        <f t="array" ref="W2794">INDEX(Table6[#Data], MATCH(1, ISNUMBER(SEARCH(Transcripts[[#This Row],[RefSeq mRNA ID]], Table6['#name])), 0), 1)</f>
        <v>#N/A</v>
      </c>
      <c r="X2794" s="43"/>
      <c r="Y2794" s="43"/>
      <c r="Z2794" t="s">
        <v>6002</v>
      </c>
      <c r="AA2794" t="s">
        <v>6003</v>
      </c>
      <c r="AB2794">
        <v>6966</v>
      </c>
      <c r="AC2794" t="s">
        <v>5998</v>
      </c>
      <c r="AD2794" t="s">
        <v>27</v>
      </c>
      <c r="AE2794" t="s">
        <v>11790</v>
      </c>
    </row>
    <row r="2795" spans="8:31" hidden="1" x14ac:dyDescent="0.3">
      <c r="H2795" t="s">
        <v>7503</v>
      </c>
      <c r="I2795" t="s">
        <v>7550</v>
      </c>
      <c r="L2795">
        <v>427</v>
      </c>
      <c r="M2795" t="s">
        <v>210</v>
      </c>
      <c r="N2795" t="s">
        <v>7551</v>
      </c>
      <c r="Q2795">
        <v>0</v>
      </c>
      <c r="R2795" t="s">
        <v>96</v>
      </c>
      <c r="S2795" t="s">
        <v>96</v>
      </c>
      <c r="T2795" t="str">
        <f>IF(Transcripts[[#This Row],[List?]]="Y", Transcripts[[#This Row],[RefSeq mRNA ID]]&amp;IF(Transcripts[[#This Row],[Preferred?]]="Y", " (Preferred)", ""), "")</f>
        <v/>
      </c>
      <c r="V2795" s="43" t="s">
        <v>18618</v>
      </c>
      <c r="W2795" s="43" t="e">
        <f t="array" ref="W2795">INDEX(Table6[#Data], MATCH(1, ISNUMBER(SEARCH(Transcripts[[#This Row],[RefSeq mRNA ID]], Table6['#name])), 0), 1)</f>
        <v>#N/A</v>
      </c>
      <c r="X2795" s="43"/>
      <c r="Y2795" s="43"/>
      <c r="Z2795" t="s">
        <v>5999</v>
      </c>
      <c r="AA2795" t="s">
        <v>6000</v>
      </c>
      <c r="AB2795">
        <v>353</v>
      </c>
      <c r="AC2795" t="s">
        <v>5998</v>
      </c>
      <c r="AD2795" t="s">
        <v>27</v>
      </c>
      <c r="AE2795" t="s">
        <v>11791</v>
      </c>
    </row>
    <row r="2796" spans="8:31" hidden="1" x14ac:dyDescent="0.3">
      <c r="H2796" t="s">
        <v>7552</v>
      </c>
      <c r="I2796" t="s">
        <v>7600</v>
      </c>
      <c r="J2796" t="s">
        <v>7601</v>
      </c>
      <c r="K2796" t="s">
        <v>19879</v>
      </c>
      <c r="L2796">
        <v>1528</v>
      </c>
      <c r="M2796" t="s">
        <v>27</v>
      </c>
      <c r="N2796" t="s">
        <v>7602</v>
      </c>
      <c r="P2796" t="s">
        <v>7603</v>
      </c>
      <c r="Q2796">
        <v>1047</v>
      </c>
      <c r="R2796" t="s">
        <v>95</v>
      </c>
      <c r="S2796" t="s">
        <v>95</v>
      </c>
      <c r="T2796" t="str">
        <f>IF(Transcripts[[#This Row],[List?]]="Y", Transcripts[[#This Row],[RefSeq mRNA ID]]&amp;IF(Transcripts[[#This Row],[Preferred?]]="Y", " (Preferred)", ""), "")</f>
        <v>NM_001142571.1 (Preferred)</v>
      </c>
      <c r="V2796" s="43" t="s">
        <v>18619</v>
      </c>
      <c r="W2796" s="43" t="e">
        <f t="array" ref="W2796">INDEX(Table6[#Data], MATCH(1, ISNUMBER(SEARCH(Transcripts[[#This Row],[RefSeq mRNA ID]], Table6['#name])), 0), 1)</f>
        <v>#N/A</v>
      </c>
      <c r="X2796" s="43"/>
      <c r="Y2796" s="43"/>
      <c r="Z2796" t="s">
        <v>6009</v>
      </c>
      <c r="AA2796" t="s">
        <v>6010</v>
      </c>
      <c r="AB2796">
        <v>532</v>
      </c>
      <c r="AC2796" t="s">
        <v>5998</v>
      </c>
      <c r="AD2796" t="s">
        <v>27</v>
      </c>
      <c r="AE2796" t="s">
        <v>11792</v>
      </c>
    </row>
    <row r="2797" spans="8:31" hidden="1" x14ac:dyDescent="0.3">
      <c r="H2797" t="s">
        <v>7552</v>
      </c>
      <c r="I2797" t="s">
        <v>7590</v>
      </c>
      <c r="J2797" t="s">
        <v>7591</v>
      </c>
      <c r="K2797" t="s">
        <v>19880</v>
      </c>
      <c r="L2797">
        <v>2404</v>
      </c>
      <c r="M2797" t="s">
        <v>27</v>
      </c>
      <c r="N2797" t="s">
        <v>7592</v>
      </c>
      <c r="P2797" t="s">
        <v>7593</v>
      </c>
      <c r="Q2797">
        <v>987</v>
      </c>
      <c r="R2797" t="s">
        <v>96</v>
      </c>
      <c r="S2797" t="s">
        <v>95</v>
      </c>
      <c r="T2797" t="str">
        <f>IF(Transcripts[[#This Row],[List?]]="Y", Transcripts[[#This Row],[RefSeq mRNA ID]]&amp;IF(Transcripts[[#This Row],[Preferred?]]="Y", " (Preferred)", ""), "")</f>
        <v>NM_002878.3</v>
      </c>
      <c r="V2797" s="43" t="s">
        <v>18619</v>
      </c>
      <c r="W2797" s="43" t="e">
        <f t="array" ref="W2797">INDEX(Table6[#Data], MATCH(1, ISNUMBER(SEARCH(Transcripts[[#This Row],[RefSeq mRNA ID]], Table6['#name])), 0), 1)</f>
        <v>#N/A</v>
      </c>
      <c r="X2797" s="43"/>
      <c r="Y2797" s="43"/>
      <c r="Z2797" t="s">
        <v>6006</v>
      </c>
      <c r="AA2797" t="s">
        <v>6007</v>
      </c>
      <c r="AB2797">
        <v>3858</v>
      </c>
      <c r="AC2797" t="s">
        <v>5998</v>
      </c>
      <c r="AD2797" t="s">
        <v>27</v>
      </c>
      <c r="AE2797" t="s">
        <v>11793</v>
      </c>
    </row>
    <row r="2798" spans="8:31" hidden="1" x14ac:dyDescent="0.3">
      <c r="H2798" t="s">
        <v>7552</v>
      </c>
      <c r="I2798" t="s">
        <v>7594</v>
      </c>
      <c r="J2798" t="s">
        <v>7595</v>
      </c>
      <c r="L2798">
        <v>2287</v>
      </c>
      <c r="M2798" t="s">
        <v>27</v>
      </c>
      <c r="N2798" t="s">
        <v>7596</v>
      </c>
      <c r="P2798" t="s">
        <v>7593</v>
      </c>
      <c r="Q2798">
        <v>987</v>
      </c>
      <c r="R2798" t="s">
        <v>96</v>
      </c>
      <c r="S2798" t="s">
        <v>96</v>
      </c>
      <c r="T2798" t="str">
        <f>IF(Transcripts[[#This Row],[List?]]="Y", Transcripts[[#This Row],[RefSeq mRNA ID]]&amp;IF(Transcripts[[#This Row],[Preferred?]]="Y", " (Preferred)", ""), "")</f>
        <v/>
      </c>
      <c r="V2798" s="43" t="s">
        <v>18619</v>
      </c>
      <c r="W2798" s="43" t="e">
        <f t="array" ref="W2798">INDEX(Table6[#Data], MATCH(1, ISNUMBER(SEARCH(Transcripts[[#This Row],[RefSeq mRNA ID]], Table6['#name])), 0), 1)</f>
        <v>#N/A</v>
      </c>
      <c r="X2798" s="43"/>
      <c r="Y2798" s="43"/>
      <c r="Z2798" t="s">
        <v>6012</v>
      </c>
      <c r="AC2798" t="s">
        <v>5998</v>
      </c>
      <c r="AD2798" t="s">
        <v>27</v>
      </c>
      <c r="AE2798" t="s">
        <v>6012</v>
      </c>
    </row>
    <row r="2799" spans="8:31" hidden="1" x14ac:dyDescent="0.3">
      <c r="H2799" t="s">
        <v>7552</v>
      </c>
      <c r="I2799" t="s">
        <v>7597</v>
      </c>
      <c r="J2799" t="s">
        <v>7598</v>
      </c>
      <c r="L2799">
        <v>2264</v>
      </c>
      <c r="M2799" t="s">
        <v>27</v>
      </c>
      <c r="N2799" t="s">
        <v>7599</v>
      </c>
      <c r="Q2799">
        <v>852</v>
      </c>
      <c r="R2799" t="s">
        <v>96</v>
      </c>
      <c r="S2799" t="s">
        <v>96</v>
      </c>
      <c r="T2799" t="str">
        <f>IF(Transcripts[[#This Row],[List?]]="Y", Transcripts[[#This Row],[RefSeq mRNA ID]]&amp;IF(Transcripts[[#This Row],[Preferred?]]="Y", " (Preferred)", ""), "")</f>
        <v/>
      </c>
      <c r="V2799" s="43" t="s">
        <v>18619</v>
      </c>
      <c r="W2799" s="43" t="e">
        <f t="array" ref="W2799">INDEX(Table6[#Data], MATCH(1, ISNUMBER(SEARCH(Transcripts[[#This Row],[RefSeq mRNA ID]], Table6['#name])), 0), 1)</f>
        <v>#N/A</v>
      </c>
      <c r="X2799" s="43"/>
      <c r="Y2799" s="43"/>
      <c r="Z2799" t="s">
        <v>6014</v>
      </c>
      <c r="AC2799" t="s">
        <v>5998</v>
      </c>
      <c r="AD2799" t="s">
        <v>27</v>
      </c>
      <c r="AE2799" t="s">
        <v>6014</v>
      </c>
    </row>
    <row r="2800" spans="8:31" hidden="1" x14ac:dyDescent="0.3">
      <c r="H2800" t="s">
        <v>7552</v>
      </c>
      <c r="I2800" t="s">
        <v>7611</v>
      </c>
      <c r="J2800" t="s">
        <v>7612</v>
      </c>
      <c r="L2800">
        <v>762</v>
      </c>
      <c r="M2800" t="s">
        <v>27</v>
      </c>
      <c r="N2800" t="s">
        <v>7613</v>
      </c>
      <c r="Q2800">
        <v>748</v>
      </c>
      <c r="R2800" t="s">
        <v>96</v>
      </c>
      <c r="S2800" t="s">
        <v>96</v>
      </c>
      <c r="T2800" t="str">
        <f>IF(Transcripts[[#This Row],[List?]]="Y", Transcripts[[#This Row],[RefSeq mRNA ID]]&amp;IF(Transcripts[[#This Row],[Preferred?]]="Y", " (Preferred)", ""), "")</f>
        <v/>
      </c>
      <c r="V2800" s="43" t="s">
        <v>18619</v>
      </c>
      <c r="W2800" s="43" t="e">
        <f t="array" ref="W2800">INDEX(Table6[#Data], MATCH(1, ISNUMBER(SEARCH(Transcripts[[#This Row],[RefSeq mRNA ID]], Table6['#name])), 0), 1)</f>
        <v>#N/A</v>
      </c>
      <c r="X2800" s="43"/>
      <c r="Y2800" s="43"/>
      <c r="Z2800" t="s">
        <v>3796</v>
      </c>
      <c r="AA2800" t="s">
        <v>3797</v>
      </c>
      <c r="AB2800">
        <v>1080</v>
      </c>
      <c r="AC2800" t="s">
        <v>3789</v>
      </c>
      <c r="AD2800" t="s">
        <v>27</v>
      </c>
      <c r="AE2800" t="s">
        <v>11794</v>
      </c>
    </row>
    <row r="2801" spans="8:31" hidden="1" x14ac:dyDescent="0.3">
      <c r="H2801" t="s">
        <v>7552</v>
      </c>
      <c r="I2801" t="s">
        <v>7604</v>
      </c>
      <c r="J2801" t="s">
        <v>7605</v>
      </c>
      <c r="K2801" t="s">
        <v>19881</v>
      </c>
      <c r="L2801">
        <v>1353</v>
      </c>
      <c r="M2801" t="s">
        <v>27</v>
      </c>
      <c r="N2801" t="s">
        <v>7606</v>
      </c>
      <c r="P2801" t="s">
        <v>7607</v>
      </c>
      <c r="Q2801">
        <v>651</v>
      </c>
      <c r="R2801" t="s">
        <v>96</v>
      </c>
      <c r="S2801" t="s">
        <v>95</v>
      </c>
      <c r="T2801" t="str">
        <f>IF(Transcripts[[#This Row],[List?]]="Y", Transcripts[[#This Row],[RefSeq mRNA ID]]&amp;IF(Transcripts[[#This Row],[Preferred?]]="Y", " (Preferred)", ""), "")</f>
        <v>NM_133629.2</v>
      </c>
      <c r="V2801" s="43" t="s">
        <v>18619</v>
      </c>
      <c r="W2801" s="43" t="e">
        <f t="array" ref="W2801">INDEX(Table6[#Data], MATCH(1, ISNUMBER(SEARCH(Transcripts[[#This Row],[RefSeq mRNA ID]], Table6['#name])), 0), 1)</f>
        <v>#N/A</v>
      </c>
      <c r="X2801" s="43"/>
      <c r="Y2801" s="43"/>
      <c r="Z2801" t="s">
        <v>3792</v>
      </c>
      <c r="AC2801" t="s">
        <v>3789</v>
      </c>
      <c r="AD2801" t="s">
        <v>27</v>
      </c>
      <c r="AE2801" t="s">
        <v>3792</v>
      </c>
    </row>
    <row r="2802" spans="8:31" hidden="1" x14ac:dyDescent="0.3">
      <c r="H2802" t="s">
        <v>7552</v>
      </c>
      <c r="I2802" t="s">
        <v>7608</v>
      </c>
      <c r="J2802" t="s">
        <v>7609</v>
      </c>
      <c r="L2802">
        <v>1193</v>
      </c>
      <c r="M2802" t="s">
        <v>27</v>
      </c>
      <c r="N2802" t="s">
        <v>7610</v>
      </c>
      <c r="Q2802">
        <v>630</v>
      </c>
      <c r="R2802" t="s">
        <v>96</v>
      </c>
      <c r="S2802" t="s">
        <v>96</v>
      </c>
      <c r="T2802" t="str">
        <f>IF(Transcripts[[#This Row],[List?]]="Y", Transcripts[[#This Row],[RefSeq mRNA ID]]&amp;IF(Transcripts[[#This Row],[Preferred?]]="Y", " (Preferred)", ""), "")</f>
        <v/>
      </c>
      <c r="V2802" s="43" t="s">
        <v>18619</v>
      </c>
      <c r="W2802" s="43" t="e">
        <f t="array" ref="W2802">INDEX(Table6[#Data], MATCH(1, ISNUMBER(SEARCH(Transcripts[[#This Row],[RefSeq mRNA ID]], Table6['#name])), 0), 1)</f>
        <v>#N/A</v>
      </c>
      <c r="X2802" s="43"/>
      <c r="Y2802" s="43"/>
      <c r="Z2802" t="s">
        <v>3800</v>
      </c>
      <c r="AA2802" t="s">
        <v>3801</v>
      </c>
      <c r="AB2802">
        <v>710</v>
      </c>
      <c r="AC2802" t="s">
        <v>3789</v>
      </c>
      <c r="AD2802" t="s">
        <v>27</v>
      </c>
      <c r="AE2802" t="s">
        <v>11795</v>
      </c>
    </row>
    <row r="2803" spans="8:31" hidden="1" x14ac:dyDescent="0.3">
      <c r="H2803" t="s">
        <v>7552</v>
      </c>
      <c r="I2803" t="s">
        <v>7614</v>
      </c>
      <c r="J2803" t="s">
        <v>7615</v>
      </c>
      <c r="L2803">
        <v>676</v>
      </c>
      <c r="M2803" t="s">
        <v>27</v>
      </c>
      <c r="N2803" t="s">
        <v>7616</v>
      </c>
      <c r="Q2803">
        <v>423</v>
      </c>
      <c r="R2803" t="s">
        <v>96</v>
      </c>
      <c r="S2803" t="s">
        <v>96</v>
      </c>
      <c r="T2803" t="str">
        <f>IF(Transcripts[[#This Row],[List?]]="Y", Transcripts[[#This Row],[RefSeq mRNA ID]]&amp;IF(Transcripts[[#This Row],[Preferred?]]="Y", " (Preferred)", ""), "")</f>
        <v/>
      </c>
      <c r="V2803" s="43" t="s">
        <v>18619</v>
      </c>
      <c r="W2803" s="43" t="e">
        <f t="array" ref="W2803">INDEX(Table6[#Data], MATCH(1, ISNUMBER(SEARCH(Transcripts[[#This Row],[RefSeq mRNA ID]], Table6['#name])), 0), 1)</f>
        <v>#N/A</v>
      </c>
      <c r="X2803" s="43"/>
      <c r="Y2803" s="43"/>
      <c r="Z2803" t="s">
        <v>3794</v>
      </c>
      <c r="AC2803" t="s">
        <v>3789</v>
      </c>
      <c r="AD2803" t="s">
        <v>27</v>
      </c>
      <c r="AE2803" t="s">
        <v>3794</v>
      </c>
    </row>
    <row r="2804" spans="8:31" hidden="1" x14ac:dyDescent="0.3">
      <c r="H2804" t="s">
        <v>7552</v>
      </c>
      <c r="I2804" t="s">
        <v>7556</v>
      </c>
      <c r="J2804" t="s">
        <v>7557</v>
      </c>
      <c r="L2804">
        <v>1732</v>
      </c>
      <c r="M2804" t="s">
        <v>187</v>
      </c>
      <c r="N2804" t="s">
        <v>7558</v>
      </c>
      <c r="Q2804">
        <v>357</v>
      </c>
      <c r="R2804" t="s">
        <v>96</v>
      </c>
      <c r="S2804" t="s">
        <v>96</v>
      </c>
      <c r="T2804" t="str">
        <f>IF(Transcripts[[#This Row],[List?]]="Y", Transcripts[[#This Row],[RefSeq mRNA ID]]&amp;IF(Transcripts[[#This Row],[Preferred?]]="Y", " (Preferred)", ""), "")</f>
        <v/>
      </c>
      <c r="V2804" s="43" t="s">
        <v>18619</v>
      </c>
      <c r="W2804" s="43" t="e">
        <f t="array" ref="W2804">INDEX(Table6[#Data], MATCH(1, ISNUMBER(SEARCH(Transcripts[[#This Row],[RefSeq mRNA ID]], Table6['#name])), 0), 1)</f>
        <v>#N/A</v>
      </c>
      <c r="X2804" s="43"/>
      <c r="Y2804" s="43"/>
      <c r="Z2804" t="s">
        <v>3803</v>
      </c>
      <c r="AC2804" t="s">
        <v>3789</v>
      </c>
      <c r="AD2804" t="s">
        <v>27</v>
      </c>
      <c r="AE2804" t="s">
        <v>3803</v>
      </c>
    </row>
    <row r="2805" spans="8:31" hidden="1" x14ac:dyDescent="0.3">
      <c r="H2805" t="s">
        <v>7552</v>
      </c>
      <c r="I2805" t="s">
        <v>7617</v>
      </c>
      <c r="J2805" t="s">
        <v>7618</v>
      </c>
      <c r="L2805">
        <v>613</v>
      </c>
      <c r="M2805" t="s">
        <v>27</v>
      </c>
      <c r="N2805" t="s">
        <v>7619</v>
      </c>
      <c r="Q2805">
        <v>357</v>
      </c>
      <c r="R2805" t="s">
        <v>96</v>
      </c>
      <c r="S2805" t="s">
        <v>96</v>
      </c>
      <c r="T2805" t="str">
        <f>IF(Transcripts[[#This Row],[List?]]="Y", Transcripts[[#This Row],[RefSeq mRNA ID]]&amp;IF(Transcripts[[#This Row],[Preferred?]]="Y", " (Preferred)", ""), "")</f>
        <v/>
      </c>
      <c r="V2805" s="43" t="s">
        <v>18619</v>
      </c>
      <c r="W2805" s="43" t="e">
        <f t="array" ref="W2805">INDEX(Table6[#Data], MATCH(1, ISNUMBER(SEARCH(Transcripts[[#This Row],[RefSeq mRNA ID]], Table6['#name])), 0), 1)</f>
        <v>#N/A</v>
      </c>
      <c r="X2805" s="43"/>
      <c r="Y2805" s="43"/>
      <c r="Z2805" t="s">
        <v>3790</v>
      </c>
      <c r="AC2805" t="s">
        <v>3789</v>
      </c>
      <c r="AD2805" t="s">
        <v>27</v>
      </c>
      <c r="AE2805" t="s">
        <v>3790</v>
      </c>
    </row>
    <row r="2806" spans="8:31" hidden="1" x14ac:dyDescent="0.3">
      <c r="H2806" t="s">
        <v>7552</v>
      </c>
      <c r="I2806" t="s">
        <v>7565</v>
      </c>
      <c r="J2806" t="s">
        <v>7566</v>
      </c>
      <c r="L2806">
        <v>1194</v>
      </c>
      <c r="M2806" t="s">
        <v>187</v>
      </c>
      <c r="N2806" t="s">
        <v>7567</v>
      </c>
      <c r="Q2806">
        <v>324</v>
      </c>
      <c r="R2806" t="s">
        <v>96</v>
      </c>
      <c r="S2806" t="s">
        <v>96</v>
      </c>
      <c r="T2806" t="str">
        <f>IF(Transcripts[[#This Row],[List?]]="Y", Transcripts[[#This Row],[RefSeq mRNA ID]]&amp;IF(Transcripts[[#This Row],[Preferred?]]="Y", " (Preferred)", ""), "")</f>
        <v/>
      </c>
      <c r="V2806" s="43" t="s">
        <v>18619</v>
      </c>
      <c r="W2806" s="43" t="e">
        <f t="array" ref="W2806">INDEX(Table6[#Data], MATCH(1, ISNUMBER(SEARCH(Transcripts[[#This Row],[RefSeq mRNA ID]], Table6['#name])), 0), 1)</f>
        <v>#N/A</v>
      </c>
      <c r="X2806" s="43"/>
      <c r="Y2806" s="43"/>
      <c r="Z2806" t="s">
        <v>3805</v>
      </c>
      <c r="AC2806" t="s">
        <v>3789</v>
      </c>
      <c r="AD2806" t="s">
        <v>27</v>
      </c>
      <c r="AE2806" t="s">
        <v>3805</v>
      </c>
    </row>
    <row r="2807" spans="8:31" hidden="1" x14ac:dyDescent="0.3">
      <c r="H2807" t="s">
        <v>7552</v>
      </c>
      <c r="I2807" t="s">
        <v>7553</v>
      </c>
      <c r="J2807" t="s">
        <v>7554</v>
      </c>
      <c r="L2807">
        <v>2214</v>
      </c>
      <c r="M2807" t="s">
        <v>187</v>
      </c>
      <c r="N2807" t="s">
        <v>7555</v>
      </c>
      <c r="Q2807">
        <v>282</v>
      </c>
      <c r="R2807" t="s">
        <v>96</v>
      </c>
      <c r="S2807" t="s">
        <v>96</v>
      </c>
      <c r="T2807" t="str">
        <f>IF(Transcripts[[#This Row],[List?]]="Y", Transcripts[[#This Row],[RefSeq mRNA ID]]&amp;IF(Transcripts[[#This Row],[Preferred?]]="Y", " (Preferred)", ""), "")</f>
        <v/>
      </c>
      <c r="V2807" s="43" t="s">
        <v>18619</v>
      </c>
      <c r="W2807" s="43" t="e">
        <f t="array" ref="W2807">INDEX(Table6[#Data], MATCH(1, ISNUMBER(SEARCH(Transcripts[[#This Row],[RefSeq mRNA ID]], Table6['#name])), 0), 1)</f>
        <v>#N/A</v>
      </c>
      <c r="X2807" s="43"/>
      <c r="Y2807" s="43"/>
      <c r="Z2807" t="s">
        <v>6992</v>
      </c>
      <c r="AA2807" t="s">
        <v>6993</v>
      </c>
      <c r="AB2807">
        <v>1425</v>
      </c>
      <c r="AC2807" t="s">
        <v>6991</v>
      </c>
      <c r="AD2807" t="s">
        <v>27</v>
      </c>
      <c r="AE2807" t="s">
        <v>11796</v>
      </c>
    </row>
    <row r="2808" spans="8:31" hidden="1" x14ac:dyDescent="0.3">
      <c r="H2808" t="s">
        <v>7552</v>
      </c>
      <c r="I2808" t="s">
        <v>7568</v>
      </c>
      <c r="J2808" t="s">
        <v>7569</v>
      </c>
      <c r="L2808">
        <v>603</v>
      </c>
      <c r="M2808" t="s">
        <v>187</v>
      </c>
      <c r="N2808" t="s">
        <v>7570</v>
      </c>
      <c r="Q2808">
        <v>260</v>
      </c>
      <c r="R2808" t="s">
        <v>96</v>
      </c>
      <c r="S2808" t="s">
        <v>96</v>
      </c>
      <c r="T2808" t="str">
        <f>IF(Transcripts[[#This Row],[List?]]="Y", Transcripts[[#This Row],[RefSeq mRNA ID]]&amp;IF(Transcripts[[#This Row],[Preferred?]]="Y", " (Preferred)", ""), "")</f>
        <v/>
      </c>
      <c r="V2808" s="43" t="s">
        <v>18619</v>
      </c>
      <c r="W2808" s="43" t="e">
        <f t="array" ref="W2808">INDEX(Table6[#Data], MATCH(1, ISNUMBER(SEARCH(Transcripts[[#This Row],[RefSeq mRNA ID]], Table6['#name])), 0), 1)</f>
        <v>#N/A</v>
      </c>
      <c r="X2808" s="43"/>
      <c r="Y2808" s="43"/>
      <c r="Z2808" t="s">
        <v>8889</v>
      </c>
      <c r="AA2808" t="s">
        <v>8890</v>
      </c>
      <c r="AB2808">
        <v>747</v>
      </c>
      <c r="AC2808" t="s">
        <v>8888</v>
      </c>
      <c r="AD2808" t="s">
        <v>27</v>
      </c>
      <c r="AE2808" t="s">
        <v>11797</v>
      </c>
    </row>
    <row r="2809" spans="8:31" hidden="1" x14ac:dyDescent="0.3">
      <c r="H2809" t="s">
        <v>7552</v>
      </c>
      <c r="I2809" t="s">
        <v>7571</v>
      </c>
      <c r="J2809" t="s">
        <v>7572</v>
      </c>
      <c r="L2809">
        <v>386</v>
      </c>
      <c r="M2809" t="s">
        <v>187</v>
      </c>
      <c r="N2809" t="s">
        <v>7573</v>
      </c>
      <c r="Q2809">
        <v>260</v>
      </c>
      <c r="R2809" t="s">
        <v>96</v>
      </c>
      <c r="S2809" t="s">
        <v>96</v>
      </c>
      <c r="T2809" t="str">
        <f>IF(Transcripts[[#This Row],[List?]]="Y", Transcripts[[#This Row],[RefSeq mRNA ID]]&amp;IF(Transcripts[[#This Row],[Preferred?]]="Y", " (Preferred)", ""), "")</f>
        <v/>
      </c>
      <c r="V2809" s="43" t="s">
        <v>18619</v>
      </c>
      <c r="W2809" s="43" t="e">
        <f t="array" ref="W2809">INDEX(Table6[#Data], MATCH(1, ISNUMBER(SEARCH(Transcripts[[#This Row],[RefSeq mRNA ID]], Table6['#name])), 0), 1)</f>
        <v>#N/A</v>
      </c>
      <c r="X2809" s="43"/>
      <c r="Y2809" s="43"/>
      <c r="Z2809" t="s">
        <v>8910</v>
      </c>
      <c r="AC2809" t="s">
        <v>8888</v>
      </c>
      <c r="AD2809" t="s">
        <v>27</v>
      </c>
      <c r="AE2809" t="s">
        <v>8910</v>
      </c>
    </row>
    <row r="2810" spans="8:31" hidden="1" x14ac:dyDescent="0.3">
      <c r="H2810" t="s">
        <v>7552</v>
      </c>
      <c r="I2810" t="s">
        <v>7559</v>
      </c>
      <c r="J2810" t="s">
        <v>7560</v>
      </c>
      <c r="L2810">
        <v>1571</v>
      </c>
      <c r="M2810" t="s">
        <v>187</v>
      </c>
      <c r="N2810" t="s">
        <v>7561</v>
      </c>
      <c r="Q2810">
        <v>150</v>
      </c>
      <c r="R2810" t="s">
        <v>96</v>
      </c>
      <c r="S2810" t="s">
        <v>96</v>
      </c>
      <c r="T2810" t="str">
        <f>IF(Transcripts[[#This Row],[List?]]="Y", Transcripts[[#This Row],[RefSeq mRNA ID]]&amp;IF(Transcripts[[#This Row],[Preferred?]]="Y", " (Preferred)", ""), "")</f>
        <v/>
      </c>
      <c r="V2810" s="43" t="s">
        <v>18619</v>
      </c>
      <c r="W2810" s="43" t="e">
        <f t="array" ref="W2810">INDEX(Table6[#Data], MATCH(1, ISNUMBER(SEARCH(Transcripts[[#This Row],[RefSeq mRNA ID]], Table6['#name])), 0), 1)</f>
        <v>#N/A</v>
      </c>
      <c r="X2810" s="43"/>
      <c r="Y2810" s="43"/>
      <c r="Z2810" t="s">
        <v>8905</v>
      </c>
      <c r="AA2810" t="s">
        <v>8906</v>
      </c>
      <c r="AB2810">
        <v>471</v>
      </c>
      <c r="AC2810" t="s">
        <v>8888</v>
      </c>
      <c r="AD2810" t="s">
        <v>27</v>
      </c>
      <c r="AE2810" t="s">
        <v>11798</v>
      </c>
    </row>
    <row r="2811" spans="8:31" hidden="1" x14ac:dyDescent="0.3">
      <c r="H2811" t="s">
        <v>7552</v>
      </c>
      <c r="I2811" t="s">
        <v>7562</v>
      </c>
      <c r="J2811" t="s">
        <v>7563</v>
      </c>
      <c r="L2811">
        <v>1409</v>
      </c>
      <c r="M2811" t="s">
        <v>187</v>
      </c>
      <c r="N2811" t="s">
        <v>7564</v>
      </c>
      <c r="Q2811">
        <v>150</v>
      </c>
      <c r="R2811" t="s">
        <v>96</v>
      </c>
      <c r="S2811" t="s">
        <v>96</v>
      </c>
      <c r="T2811" t="str">
        <f>IF(Transcripts[[#This Row],[List?]]="Y", Transcripts[[#This Row],[RefSeq mRNA ID]]&amp;IF(Transcripts[[#This Row],[Preferred?]]="Y", " (Preferred)", ""), "")</f>
        <v/>
      </c>
      <c r="V2811" s="43" t="s">
        <v>18619</v>
      </c>
      <c r="W2811" s="43" t="e">
        <f t="array" ref="W2811">INDEX(Table6[#Data], MATCH(1, ISNUMBER(SEARCH(Transcripts[[#This Row],[RefSeq mRNA ID]], Table6['#name])), 0), 1)</f>
        <v>#N/A</v>
      </c>
      <c r="X2811" s="43"/>
      <c r="Y2811" s="43"/>
      <c r="Z2811" t="s">
        <v>8908</v>
      </c>
      <c r="AC2811" t="s">
        <v>8888</v>
      </c>
      <c r="AD2811" t="s">
        <v>27</v>
      </c>
      <c r="AE2811" t="s">
        <v>8908</v>
      </c>
    </row>
    <row r="2812" spans="8:31" hidden="1" x14ac:dyDescent="0.3">
      <c r="H2812" t="s">
        <v>7552</v>
      </c>
      <c r="I2812" t="s">
        <v>7574</v>
      </c>
      <c r="J2812" t="s">
        <v>7575</v>
      </c>
      <c r="L2812">
        <v>289</v>
      </c>
      <c r="M2812" t="s">
        <v>187</v>
      </c>
      <c r="N2812" t="s">
        <v>7576</v>
      </c>
      <c r="Q2812">
        <v>112</v>
      </c>
      <c r="R2812" t="s">
        <v>96</v>
      </c>
      <c r="S2812" t="s">
        <v>96</v>
      </c>
      <c r="T2812" t="str">
        <f>IF(Transcripts[[#This Row],[List?]]="Y", Transcripts[[#This Row],[RefSeq mRNA ID]]&amp;IF(Transcripts[[#This Row],[Preferred?]]="Y", " (Preferred)", ""), "")</f>
        <v/>
      </c>
      <c r="V2812" s="43" t="s">
        <v>18619</v>
      </c>
      <c r="W2812" s="43" t="e">
        <f t="array" ref="W2812">INDEX(Table6[#Data], MATCH(1, ISNUMBER(SEARCH(Transcripts[[#This Row],[RefSeq mRNA ID]], Table6['#name])), 0), 1)</f>
        <v>#N/A</v>
      </c>
      <c r="X2812" s="43"/>
      <c r="Y2812" s="43"/>
      <c r="Z2812" t="s">
        <v>8897</v>
      </c>
      <c r="AA2812" t="s">
        <v>8898</v>
      </c>
      <c r="AB2812">
        <v>882</v>
      </c>
      <c r="AC2812" t="s">
        <v>8888</v>
      </c>
      <c r="AD2812" t="s">
        <v>27</v>
      </c>
      <c r="AE2812" t="s">
        <v>11799</v>
      </c>
    </row>
    <row r="2813" spans="8:31" hidden="1" x14ac:dyDescent="0.3">
      <c r="H2813" t="s">
        <v>7552</v>
      </c>
      <c r="I2813" t="s">
        <v>7577</v>
      </c>
      <c r="J2813" t="s">
        <v>7578</v>
      </c>
      <c r="L2813">
        <v>207</v>
      </c>
      <c r="M2813" t="s">
        <v>187</v>
      </c>
      <c r="N2813" t="s">
        <v>7579</v>
      </c>
      <c r="Q2813">
        <v>112</v>
      </c>
      <c r="R2813" t="s">
        <v>96</v>
      </c>
      <c r="S2813" t="s">
        <v>96</v>
      </c>
      <c r="T2813" t="str">
        <f>IF(Transcripts[[#This Row],[List?]]="Y", Transcripts[[#This Row],[RefSeq mRNA ID]]&amp;IF(Transcripts[[#This Row],[Preferred?]]="Y", " (Preferred)", ""), "")</f>
        <v/>
      </c>
      <c r="V2813" s="43" t="s">
        <v>18619</v>
      </c>
      <c r="W2813" s="43" t="e">
        <f t="array" ref="W2813">INDEX(Table6[#Data], MATCH(1, ISNUMBER(SEARCH(Transcripts[[#This Row],[RefSeq mRNA ID]], Table6['#name])), 0), 1)</f>
        <v>#N/A</v>
      </c>
      <c r="X2813" s="43"/>
      <c r="Y2813" s="43"/>
      <c r="Z2813" t="s">
        <v>8902</v>
      </c>
      <c r="AA2813" t="s">
        <v>8903</v>
      </c>
      <c r="AB2813">
        <v>744</v>
      </c>
      <c r="AC2813" t="s">
        <v>8888</v>
      </c>
      <c r="AD2813" t="s">
        <v>27</v>
      </c>
      <c r="AE2813" t="s">
        <v>11800</v>
      </c>
    </row>
    <row r="2814" spans="8:31" hidden="1" x14ac:dyDescent="0.3">
      <c r="H2814" t="s">
        <v>7552</v>
      </c>
      <c r="I2814" t="s">
        <v>7620</v>
      </c>
      <c r="J2814" t="s">
        <v>7621</v>
      </c>
      <c r="L2814">
        <v>561</v>
      </c>
      <c r="M2814" t="s">
        <v>27</v>
      </c>
      <c r="N2814" t="s">
        <v>7622</v>
      </c>
      <c r="Q2814">
        <v>74</v>
      </c>
      <c r="R2814" t="s">
        <v>96</v>
      </c>
      <c r="S2814" t="s">
        <v>96</v>
      </c>
      <c r="T2814" t="str">
        <f>IF(Transcripts[[#This Row],[List?]]="Y", Transcripts[[#This Row],[RefSeq mRNA ID]]&amp;IF(Transcripts[[#This Row],[Preferred?]]="Y", " (Preferred)", ""), "")</f>
        <v/>
      </c>
      <c r="V2814" s="43" t="s">
        <v>18619</v>
      </c>
      <c r="W2814" s="43" t="e">
        <f t="array" ref="W2814">INDEX(Table6[#Data], MATCH(1, ISNUMBER(SEARCH(Transcripts[[#This Row],[RefSeq mRNA ID]], Table6['#name])), 0), 1)</f>
        <v>#N/A</v>
      </c>
      <c r="X2814" s="43"/>
      <c r="Y2814" s="43"/>
      <c r="Z2814" t="s">
        <v>8892</v>
      </c>
      <c r="AC2814" t="s">
        <v>8888</v>
      </c>
      <c r="AD2814" t="s">
        <v>27</v>
      </c>
      <c r="AE2814" t="s">
        <v>8892</v>
      </c>
    </row>
    <row r="2815" spans="8:31" hidden="1" x14ac:dyDescent="0.3">
      <c r="H2815" t="s">
        <v>7552</v>
      </c>
      <c r="I2815" t="s">
        <v>7580</v>
      </c>
      <c r="L2815">
        <v>1064</v>
      </c>
      <c r="M2815" t="s">
        <v>193</v>
      </c>
      <c r="N2815" t="s">
        <v>7581</v>
      </c>
      <c r="Q2815">
        <v>0</v>
      </c>
      <c r="R2815" t="s">
        <v>96</v>
      </c>
      <c r="S2815" t="s">
        <v>96</v>
      </c>
      <c r="T2815" t="str">
        <f>IF(Transcripts[[#This Row],[List?]]="Y", Transcripts[[#This Row],[RefSeq mRNA ID]]&amp;IF(Transcripts[[#This Row],[Preferred?]]="Y", " (Preferred)", ""), "")</f>
        <v/>
      </c>
      <c r="V2815" s="43" t="s">
        <v>18619</v>
      </c>
      <c r="W2815" s="43" t="e">
        <f t="array" ref="W2815">INDEX(Table6[#Data], MATCH(1, ISNUMBER(SEARCH(Transcripts[[#This Row],[RefSeq mRNA ID]], Table6['#name])), 0), 1)</f>
        <v>#N/A</v>
      </c>
      <c r="X2815" s="43"/>
      <c r="Y2815" s="43"/>
      <c r="Z2815" t="s">
        <v>8894</v>
      </c>
      <c r="AA2815" t="s">
        <v>8895</v>
      </c>
      <c r="AB2815">
        <v>747</v>
      </c>
      <c r="AC2815" t="s">
        <v>8888</v>
      </c>
      <c r="AD2815" t="s">
        <v>27</v>
      </c>
      <c r="AE2815" t="s">
        <v>11801</v>
      </c>
    </row>
    <row r="2816" spans="8:31" hidden="1" x14ac:dyDescent="0.3">
      <c r="H2816" t="s">
        <v>7552</v>
      </c>
      <c r="I2816" t="s">
        <v>7582</v>
      </c>
      <c r="L2816">
        <v>986</v>
      </c>
      <c r="M2816" t="s">
        <v>193</v>
      </c>
      <c r="N2816" t="s">
        <v>7583</v>
      </c>
      <c r="Q2816">
        <v>0</v>
      </c>
      <c r="R2816" t="s">
        <v>96</v>
      </c>
      <c r="S2816" t="s">
        <v>96</v>
      </c>
      <c r="T2816" t="str">
        <f>IF(Transcripts[[#This Row],[List?]]="Y", Transcripts[[#This Row],[RefSeq mRNA ID]]&amp;IF(Transcripts[[#This Row],[Preferred?]]="Y", " (Preferred)", ""), "")</f>
        <v/>
      </c>
      <c r="V2816" s="43" t="s">
        <v>18619</v>
      </c>
      <c r="W2816" s="43" t="e">
        <f t="array" ref="W2816">INDEX(Table6[#Data], MATCH(1, ISNUMBER(SEARCH(Transcripts[[#This Row],[RefSeq mRNA ID]], Table6['#name])), 0), 1)</f>
        <v>#N/A</v>
      </c>
      <c r="X2816" s="43"/>
      <c r="Y2816" s="43"/>
      <c r="Z2816" t="s">
        <v>218</v>
      </c>
      <c r="AA2816" t="s">
        <v>219</v>
      </c>
      <c r="AB2816">
        <v>1443</v>
      </c>
      <c r="AC2816" t="s">
        <v>14</v>
      </c>
      <c r="AD2816" t="s">
        <v>27</v>
      </c>
      <c r="AE2816" t="s">
        <v>11802</v>
      </c>
    </row>
    <row r="2817" spans="8:31" hidden="1" x14ac:dyDescent="0.3">
      <c r="H2817" t="s">
        <v>7552</v>
      </c>
      <c r="I2817" t="s">
        <v>7584</v>
      </c>
      <c r="L2817">
        <v>698</v>
      </c>
      <c r="M2817" t="s">
        <v>193</v>
      </c>
      <c r="N2817" t="s">
        <v>7585</v>
      </c>
      <c r="Q2817">
        <v>0</v>
      </c>
      <c r="R2817" t="s">
        <v>96</v>
      </c>
      <c r="S2817" t="s">
        <v>96</v>
      </c>
      <c r="T2817" t="str">
        <f>IF(Transcripts[[#This Row],[List?]]="Y", Transcripts[[#This Row],[RefSeq mRNA ID]]&amp;IF(Transcripts[[#This Row],[Preferred?]]="Y", " (Preferred)", ""), "")</f>
        <v/>
      </c>
      <c r="V2817" s="43" t="s">
        <v>18619</v>
      </c>
      <c r="W2817" s="43" t="e">
        <f t="array" ref="W2817">INDEX(Table6[#Data], MATCH(1, ISNUMBER(SEARCH(Transcripts[[#This Row],[RefSeq mRNA ID]], Table6['#name])), 0), 1)</f>
        <v>#N/A</v>
      </c>
      <c r="X2817" s="43"/>
      <c r="Y2817" s="43"/>
      <c r="Z2817" t="s">
        <v>231</v>
      </c>
      <c r="AA2817" t="s">
        <v>232</v>
      </c>
      <c r="AB2817">
        <v>1443</v>
      </c>
      <c r="AC2817" t="s">
        <v>14</v>
      </c>
      <c r="AD2817" t="s">
        <v>27</v>
      </c>
      <c r="AE2817" t="s">
        <v>11803</v>
      </c>
    </row>
    <row r="2818" spans="8:31" hidden="1" x14ac:dyDescent="0.3">
      <c r="H2818" t="s">
        <v>7552</v>
      </c>
      <c r="I2818" t="s">
        <v>7586</v>
      </c>
      <c r="L2818">
        <v>682</v>
      </c>
      <c r="M2818" t="s">
        <v>193</v>
      </c>
      <c r="N2818" t="s">
        <v>7587</v>
      </c>
      <c r="Q2818">
        <v>0</v>
      </c>
      <c r="R2818" t="s">
        <v>96</v>
      </c>
      <c r="S2818" t="s">
        <v>96</v>
      </c>
      <c r="T2818" t="str">
        <f>IF(Transcripts[[#This Row],[List?]]="Y", Transcripts[[#This Row],[RefSeq mRNA ID]]&amp;IF(Transcripts[[#This Row],[Preferred?]]="Y", " (Preferred)", ""), "")</f>
        <v/>
      </c>
      <c r="V2818" s="43" t="s">
        <v>18619</v>
      </c>
      <c r="W2818" s="43" t="e">
        <f t="array" ref="W2818">INDEX(Table6[#Data], MATCH(1, ISNUMBER(SEARCH(Transcripts[[#This Row],[RefSeq mRNA ID]], Table6['#name])), 0), 1)</f>
        <v>#N/A</v>
      </c>
      <c r="X2818" s="43"/>
      <c r="Y2818" s="43"/>
      <c r="Z2818" t="s">
        <v>228</v>
      </c>
      <c r="AA2818" t="s">
        <v>229</v>
      </c>
      <c r="AB2818">
        <v>1443</v>
      </c>
      <c r="AC2818" t="s">
        <v>14</v>
      </c>
      <c r="AD2818" t="s">
        <v>27</v>
      </c>
      <c r="AE2818" t="s">
        <v>11804</v>
      </c>
    </row>
    <row r="2819" spans="8:31" hidden="1" x14ac:dyDescent="0.3">
      <c r="H2819" t="s">
        <v>7552</v>
      </c>
      <c r="I2819" t="s">
        <v>7588</v>
      </c>
      <c r="L2819">
        <v>596</v>
      </c>
      <c r="M2819" t="s">
        <v>193</v>
      </c>
      <c r="N2819" t="s">
        <v>7589</v>
      </c>
      <c r="Q2819">
        <v>0</v>
      </c>
      <c r="R2819" t="s">
        <v>96</v>
      </c>
      <c r="S2819" t="s">
        <v>96</v>
      </c>
      <c r="T2819" t="str">
        <f>IF(Transcripts[[#This Row],[List?]]="Y", Transcripts[[#This Row],[RefSeq mRNA ID]]&amp;IF(Transcripts[[#This Row],[Preferred?]]="Y", " (Preferred)", ""), "")</f>
        <v/>
      </c>
      <c r="V2819" s="43" t="s">
        <v>18619</v>
      </c>
      <c r="W2819" s="43" t="e">
        <f t="array" ref="W2819">INDEX(Table6[#Data], MATCH(1, ISNUMBER(SEARCH(Transcripts[[#This Row],[RefSeq mRNA ID]], Table6['#name])), 0), 1)</f>
        <v>#N/A</v>
      </c>
      <c r="X2819" s="43"/>
      <c r="Y2819" s="43"/>
      <c r="Z2819" t="s">
        <v>254</v>
      </c>
      <c r="AC2819" t="s">
        <v>14</v>
      </c>
      <c r="AD2819" t="s">
        <v>27</v>
      </c>
      <c r="AE2819" t="s">
        <v>254</v>
      </c>
    </row>
    <row r="2820" spans="8:31" hidden="1" x14ac:dyDescent="0.3">
      <c r="H2820" t="s">
        <v>7552</v>
      </c>
      <c r="I2820" t="s">
        <v>7623</v>
      </c>
      <c r="L2820">
        <v>672</v>
      </c>
      <c r="M2820" t="s">
        <v>210</v>
      </c>
      <c r="N2820" t="s">
        <v>7624</v>
      </c>
      <c r="Q2820">
        <v>0</v>
      </c>
      <c r="R2820" t="s">
        <v>96</v>
      </c>
      <c r="S2820" t="s">
        <v>96</v>
      </c>
      <c r="T2820" t="str">
        <f>IF(Transcripts[[#This Row],[List?]]="Y", Transcripts[[#This Row],[RefSeq mRNA ID]]&amp;IF(Transcripts[[#This Row],[Preferred?]]="Y", " (Preferred)", ""), "")</f>
        <v/>
      </c>
      <c r="V2820" s="43" t="s">
        <v>18619</v>
      </c>
      <c r="W2820" s="43" t="e">
        <f t="array" ref="W2820">INDEX(Table6[#Data], MATCH(1, ISNUMBER(SEARCH(Transcripts[[#This Row],[RefSeq mRNA ID]], Table6['#name])), 0), 1)</f>
        <v>#N/A</v>
      </c>
      <c r="X2820" s="43"/>
      <c r="Y2820" s="43"/>
      <c r="Z2820" t="s">
        <v>252</v>
      </c>
      <c r="AC2820" t="s">
        <v>14</v>
      </c>
      <c r="AD2820" t="s">
        <v>27</v>
      </c>
      <c r="AE2820" t="s">
        <v>252</v>
      </c>
    </row>
    <row r="2821" spans="8:31" hidden="1" x14ac:dyDescent="0.3">
      <c r="H2821" t="s">
        <v>7552</v>
      </c>
      <c r="I2821" t="s">
        <v>7625</v>
      </c>
      <c r="L2821">
        <v>564</v>
      </c>
      <c r="M2821" t="s">
        <v>210</v>
      </c>
      <c r="N2821" t="s">
        <v>7626</v>
      </c>
      <c r="Q2821">
        <v>0</v>
      </c>
      <c r="R2821" t="s">
        <v>96</v>
      </c>
      <c r="S2821" t="s">
        <v>96</v>
      </c>
      <c r="T2821" t="str">
        <f>IF(Transcripts[[#This Row],[List?]]="Y", Transcripts[[#This Row],[RefSeq mRNA ID]]&amp;IF(Transcripts[[#This Row],[Preferred?]]="Y", " (Preferred)", ""), "")</f>
        <v/>
      </c>
      <c r="V2821" s="43" t="s">
        <v>18619</v>
      </c>
      <c r="W2821" s="43" t="e">
        <f t="array" ref="W2821">INDEX(Table6[#Data], MATCH(1, ISNUMBER(SEARCH(Transcripts[[#This Row],[RefSeq mRNA ID]], Table6['#name])), 0), 1)</f>
        <v>#N/A</v>
      </c>
      <c r="X2821" s="43"/>
      <c r="Y2821" s="43"/>
      <c r="Z2821" t="s">
        <v>222</v>
      </c>
      <c r="AA2821" t="s">
        <v>223</v>
      </c>
      <c r="AB2821">
        <v>1443</v>
      </c>
      <c r="AC2821" t="s">
        <v>14</v>
      </c>
      <c r="AD2821" t="s">
        <v>27</v>
      </c>
      <c r="AE2821" t="s">
        <v>11805</v>
      </c>
    </row>
    <row r="2822" spans="8:31" hidden="1" x14ac:dyDescent="0.3">
      <c r="H2822" t="s">
        <v>7627</v>
      </c>
      <c r="I2822" t="s">
        <v>7644</v>
      </c>
      <c r="J2822" t="s">
        <v>7645</v>
      </c>
      <c r="K2822" t="s">
        <v>20541</v>
      </c>
      <c r="L2822">
        <v>3108</v>
      </c>
      <c r="M2822" t="s">
        <v>27</v>
      </c>
      <c r="N2822" t="s">
        <v>7646</v>
      </c>
      <c r="P2822" t="s">
        <v>7647</v>
      </c>
      <c r="Q2822">
        <v>2244</v>
      </c>
      <c r="R2822" t="s">
        <v>95</v>
      </c>
      <c r="S2822" t="s">
        <v>95</v>
      </c>
      <c r="T2822" t="str">
        <f>IF(Transcripts[[#This Row],[List?]]="Y", Transcripts[[#This Row],[RefSeq mRNA ID]]&amp;IF(Transcripts[[#This Row],[Preferred?]]="Y", " (Preferred)", ""), "")</f>
        <v>NM_003579.4 (Preferred)</v>
      </c>
      <c r="V2822" s="43" t="s">
        <v>18620</v>
      </c>
      <c r="W2822" s="43" t="e">
        <f t="array" ref="W2822">INDEX(Table6[#Data], MATCH(1, ISNUMBER(SEARCH(Transcripts[[#This Row],[RefSeq mRNA ID]], Table6['#name])), 0), 1)</f>
        <v>#N/A</v>
      </c>
      <c r="X2822" s="43"/>
      <c r="Y2822" s="43"/>
      <c r="Z2822" t="s">
        <v>225</v>
      </c>
      <c r="AA2822" t="s">
        <v>226</v>
      </c>
      <c r="AB2822">
        <v>1443</v>
      </c>
      <c r="AC2822" t="s">
        <v>14</v>
      </c>
      <c r="AD2822" t="s">
        <v>27</v>
      </c>
      <c r="AE2822" t="s">
        <v>11806</v>
      </c>
    </row>
    <row r="2823" spans="8:31" hidden="1" x14ac:dyDescent="0.3">
      <c r="H2823" t="s">
        <v>7627</v>
      </c>
      <c r="I2823" t="s">
        <v>7648</v>
      </c>
      <c r="J2823" t="s">
        <v>7649</v>
      </c>
      <c r="K2823" t="s">
        <v>19884</v>
      </c>
      <c r="L2823">
        <v>2549</v>
      </c>
      <c r="M2823" t="s">
        <v>27</v>
      </c>
      <c r="N2823" t="s">
        <v>7650</v>
      </c>
      <c r="P2823" t="s">
        <v>7647</v>
      </c>
      <c r="Q2823">
        <v>2244</v>
      </c>
      <c r="R2823" t="s">
        <v>96</v>
      </c>
      <c r="S2823" t="s">
        <v>95</v>
      </c>
      <c r="T2823" t="str">
        <f>IF(Transcripts[[#This Row],[List?]]="Y", Transcripts[[#This Row],[RefSeq mRNA ID]]&amp;IF(Transcripts[[#This Row],[Preferred?]]="Y", " (Preferred)", ""), "")</f>
        <v>NM_001142548.1</v>
      </c>
      <c r="V2823" s="43" t="s">
        <v>18620</v>
      </c>
      <c r="W2823" s="43" t="e">
        <f t="array" ref="W2823">INDEX(Table6[#Data], MATCH(1, ISNUMBER(SEARCH(Transcripts[[#This Row],[RefSeq mRNA ID]], Table6['#name])), 0), 1)</f>
        <v>#N/A</v>
      </c>
      <c r="X2823" s="43"/>
      <c r="Y2823" s="43"/>
      <c r="Z2823" t="s">
        <v>243</v>
      </c>
      <c r="AA2823" t="s">
        <v>244</v>
      </c>
      <c r="AB2823">
        <v>489</v>
      </c>
      <c r="AC2823" t="s">
        <v>14</v>
      </c>
      <c r="AD2823" t="s">
        <v>27</v>
      </c>
      <c r="AE2823" t="s">
        <v>11807</v>
      </c>
    </row>
    <row r="2824" spans="8:31" hidden="1" x14ac:dyDescent="0.3">
      <c r="H2824" t="s">
        <v>7627</v>
      </c>
      <c r="I2824" t="s">
        <v>7651</v>
      </c>
      <c r="J2824" t="s">
        <v>7652</v>
      </c>
      <c r="L2824">
        <v>1121</v>
      </c>
      <c r="M2824" t="s">
        <v>27</v>
      </c>
      <c r="N2824" t="s">
        <v>7653</v>
      </c>
      <c r="Q2824">
        <v>964</v>
      </c>
      <c r="R2824" t="s">
        <v>96</v>
      </c>
      <c r="S2824" t="s">
        <v>96</v>
      </c>
      <c r="T2824" t="str">
        <f>IF(Transcripts[[#This Row],[List?]]="Y", Transcripts[[#This Row],[RefSeq mRNA ID]]&amp;IF(Transcripts[[#This Row],[Preferred?]]="Y", " (Preferred)", ""), "")</f>
        <v/>
      </c>
      <c r="V2824" s="43" t="s">
        <v>18620</v>
      </c>
      <c r="W2824" s="43" t="e">
        <f t="array" ref="W2824">INDEX(Table6[#Data], MATCH(1, ISNUMBER(SEARCH(Transcripts[[#This Row],[RefSeq mRNA ID]], Table6['#name])), 0), 1)</f>
        <v>#N/A</v>
      </c>
      <c r="X2824" s="43"/>
      <c r="Y2824" s="43"/>
      <c r="Z2824" t="s">
        <v>240</v>
      </c>
      <c r="AA2824" t="s">
        <v>241</v>
      </c>
      <c r="AB2824">
        <v>504</v>
      </c>
      <c r="AC2824" t="s">
        <v>14</v>
      </c>
      <c r="AD2824" t="s">
        <v>27</v>
      </c>
      <c r="AE2824" t="s">
        <v>11808</v>
      </c>
    </row>
    <row r="2825" spans="8:31" hidden="1" x14ac:dyDescent="0.3">
      <c r="H2825" t="s">
        <v>7627</v>
      </c>
      <c r="I2825" t="s">
        <v>7654</v>
      </c>
      <c r="J2825" t="s">
        <v>7655</v>
      </c>
      <c r="L2825">
        <v>648</v>
      </c>
      <c r="M2825" t="s">
        <v>27</v>
      </c>
      <c r="N2825" t="s">
        <v>7656</v>
      </c>
      <c r="Q2825">
        <v>608</v>
      </c>
      <c r="R2825" t="s">
        <v>96</v>
      </c>
      <c r="S2825" t="s">
        <v>96</v>
      </c>
      <c r="T2825" t="str">
        <f>IF(Transcripts[[#This Row],[List?]]="Y", Transcripts[[#This Row],[RefSeq mRNA ID]]&amp;IF(Transcripts[[#This Row],[Preferred?]]="Y", " (Preferred)", ""), "")</f>
        <v/>
      </c>
      <c r="V2825" s="43" t="s">
        <v>18620</v>
      </c>
      <c r="W2825" s="43" t="e">
        <f t="array" ref="W2825">INDEX(Table6[#Data], MATCH(1, ISNUMBER(SEARCH(Transcripts[[#This Row],[RefSeq mRNA ID]], Table6['#name])), 0), 1)</f>
        <v>#N/A</v>
      </c>
      <c r="X2825" s="43"/>
      <c r="Y2825" s="43"/>
      <c r="Z2825" t="s">
        <v>237</v>
      </c>
      <c r="AA2825" t="s">
        <v>238</v>
      </c>
      <c r="AB2825">
        <v>1257</v>
      </c>
      <c r="AC2825" t="s">
        <v>14</v>
      </c>
      <c r="AD2825" t="s">
        <v>27</v>
      </c>
      <c r="AE2825" t="s">
        <v>11809</v>
      </c>
    </row>
    <row r="2826" spans="8:31" hidden="1" x14ac:dyDescent="0.3">
      <c r="H2826" t="s">
        <v>7627</v>
      </c>
      <c r="I2826" t="s">
        <v>7628</v>
      </c>
      <c r="L2826">
        <v>834</v>
      </c>
      <c r="M2826" t="s">
        <v>193</v>
      </c>
      <c r="N2826" t="s">
        <v>7629</v>
      </c>
      <c r="Q2826">
        <v>0</v>
      </c>
      <c r="R2826" t="s">
        <v>96</v>
      </c>
      <c r="S2826" t="s">
        <v>96</v>
      </c>
      <c r="T2826" t="str">
        <f>IF(Transcripts[[#This Row],[List?]]="Y", Transcripts[[#This Row],[RefSeq mRNA ID]]&amp;IF(Transcripts[[#This Row],[Preferred?]]="Y", " (Preferred)", ""), "")</f>
        <v/>
      </c>
      <c r="V2826" s="43" t="s">
        <v>18620</v>
      </c>
      <c r="W2826" s="43" t="e">
        <f t="array" ref="W2826">INDEX(Table6[#Data], MATCH(1, ISNUMBER(SEARCH(Transcripts[[#This Row],[RefSeq mRNA ID]], Table6['#name])), 0), 1)</f>
        <v>#N/A</v>
      </c>
      <c r="X2826" s="43"/>
      <c r="Y2826" s="43"/>
      <c r="Z2826" t="s">
        <v>212</v>
      </c>
      <c r="AC2826" t="s">
        <v>14</v>
      </c>
      <c r="AD2826" t="s">
        <v>27</v>
      </c>
      <c r="AE2826" t="s">
        <v>212</v>
      </c>
    </row>
    <row r="2827" spans="8:31" hidden="1" x14ac:dyDescent="0.3">
      <c r="H2827" t="s">
        <v>7627</v>
      </c>
      <c r="I2827" t="s">
        <v>7630</v>
      </c>
      <c r="L2827">
        <v>810</v>
      </c>
      <c r="M2827" t="s">
        <v>193</v>
      </c>
      <c r="N2827" t="s">
        <v>7631</v>
      </c>
      <c r="Q2827">
        <v>0</v>
      </c>
      <c r="R2827" t="s">
        <v>96</v>
      </c>
      <c r="S2827" t="s">
        <v>96</v>
      </c>
      <c r="T2827" t="str">
        <f>IF(Transcripts[[#This Row],[List?]]="Y", Transcripts[[#This Row],[RefSeq mRNA ID]]&amp;IF(Transcripts[[#This Row],[Preferred?]]="Y", " (Preferred)", ""), "")</f>
        <v/>
      </c>
      <c r="V2827" s="43" t="s">
        <v>18620</v>
      </c>
      <c r="W2827" s="43" t="e">
        <f t="array" ref="W2827">INDEX(Table6[#Data], MATCH(1, ISNUMBER(SEARCH(Transcripts[[#This Row],[RefSeq mRNA ID]], Table6['#name])), 0), 1)</f>
        <v>#N/A</v>
      </c>
      <c r="X2827" s="43"/>
      <c r="Y2827" s="43"/>
      <c r="Z2827" t="s">
        <v>234</v>
      </c>
      <c r="AA2827" t="s">
        <v>235</v>
      </c>
      <c r="AB2827">
        <v>1443</v>
      </c>
      <c r="AC2827" t="s">
        <v>14</v>
      </c>
      <c r="AD2827" t="s">
        <v>27</v>
      </c>
      <c r="AE2827" t="s">
        <v>11810</v>
      </c>
    </row>
    <row r="2828" spans="8:31" hidden="1" x14ac:dyDescent="0.3">
      <c r="H2828" t="s">
        <v>7627</v>
      </c>
      <c r="I2828" t="s">
        <v>7632</v>
      </c>
      <c r="L2828">
        <v>775</v>
      </c>
      <c r="M2828" t="s">
        <v>193</v>
      </c>
      <c r="N2828" t="s">
        <v>7633</v>
      </c>
      <c r="Q2828">
        <v>0</v>
      </c>
      <c r="R2828" t="s">
        <v>96</v>
      </c>
      <c r="S2828" t="s">
        <v>96</v>
      </c>
      <c r="T2828" t="str">
        <f>IF(Transcripts[[#This Row],[List?]]="Y", Transcripts[[#This Row],[RefSeq mRNA ID]]&amp;IF(Transcripts[[#This Row],[Preferred?]]="Y", " (Preferred)", ""), "")</f>
        <v/>
      </c>
      <c r="V2828" s="43" t="s">
        <v>18620</v>
      </c>
      <c r="W2828" s="43" t="e">
        <f t="array" ref="W2828">INDEX(Table6[#Data], MATCH(1, ISNUMBER(SEARCH(Transcripts[[#This Row],[RefSeq mRNA ID]], Table6['#name])), 0), 1)</f>
        <v>#N/A</v>
      </c>
      <c r="X2828" s="43"/>
      <c r="Y2828" s="43"/>
      <c r="Z2828" t="s">
        <v>258</v>
      </c>
      <c r="AC2828" t="s">
        <v>14</v>
      </c>
      <c r="AD2828" t="s">
        <v>27</v>
      </c>
      <c r="AE2828" t="s">
        <v>258</v>
      </c>
    </row>
    <row r="2829" spans="8:31" hidden="1" x14ac:dyDescent="0.3">
      <c r="H2829" t="s">
        <v>7627</v>
      </c>
      <c r="I2829" t="s">
        <v>7634</v>
      </c>
      <c r="L2829">
        <v>767</v>
      </c>
      <c r="M2829" t="s">
        <v>193</v>
      </c>
      <c r="N2829" t="s">
        <v>7635</v>
      </c>
      <c r="Q2829">
        <v>0</v>
      </c>
      <c r="R2829" t="s">
        <v>96</v>
      </c>
      <c r="S2829" t="s">
        <v>96</v>
      </c>
      <c r="T2829" t="str">
        <f>IF(Transcripts[[#This Row],[List?]]="Y", Transcripts[[#This Row],[RefSeq mRNA ID]]&amp;IF(Transcripts[[#This Row],[Preferred?]]="Y", " (Preferred)", ""), "")</f>
        <v/>
      </c>
      <c r="V2829" s="43" t="s">
        <v>18620</v>
      </c>
      <c r="W2829" s="43" t="e">
        <f t="array" ref="W2829">INDEX(Table6[#Data], MATCH(1, ISNUMBER(SEARCH(Transcripts[[#This Row],[RefSeq mRNA ID]], Table6['#name])), 0), 1)</f>
        <v>#N/A</v>
      </c>
      <c r="X2829" s="43"/>
      <c r="Y2829" s="43"/>
      <c r="Z2829" t="s">
        <v>256</v>
      </c>
      <c r="AC2829" t="s">
        <v>14</v>
      </c>
      <c r="AD2829" t="s">
        <v>27</v>
      </c>
      <c r="AE2829" t="s">
        <v>256</v>
      </c>
    </row>
    <row r="2830" spans="8:31" hidden="1" x14ac:dyDescent="0.3">
      <c r="H2830" t="s">
        <v>7627</v>
      </c>
      <c r="I2830" t="s">
        <v>7636</v>
      </c>
      <c r="L2830">
        <v>718</v>
      </c>
      <c r="M2830" t="s">
        <v>193</v>
      </c>
      <c r="N2830" t="s">
        <v>7637</v>
      </c>
      <c r="Q2830">
        <v>0</v>
      </c>
      <c r="R2830" t="s">
        <v>96</v>
      </c>
      <c r="S2830" t="s">
        <v>96</v>
      </c>
      <c r="T2830" t="str">
        <f>IF(Transcripts[[#This Row],[List?]]="Y", Transcripts[[#This Row],[RefSeq mRNA ID]]&amp;IF(Transcripts[[#This Row],[Preferred?]]="Y", " (Preferred)", ""), "")</f>
        <v/>
      </c>
      <c r="V2830" s="43" t="s">
        <v>18620</v>
      </c>
      <c r="W2830" s="43" t="e">
        <f t="array" ref="W2830">INDEX(Table6[#Data], MATCH(1, ISNUMBER(SEARCH(Transcripts[[#This Row],[RefSeq mRNA ID]], Table6['#name])), 0), 1)</f>
        <v>#N/A</v>
      </c>
      <c r="X2830" s="43"/>
      <c r="Y2830" s="43"/>
      <c r="Z2830" t="s">
        <v>249</v>
      </c>
      <c r="AA2830" t="s">
        <v>250</v>
      </c>
      <c r="AB2830">
        <v>317</v>
      </c>
      <c r="AC2830" t="s">
        <v>14</v>
      </c>
      <c r="AD2830" t="s">
        <v>27</v>
      </c>
      <c r="AE2830" t="s">
        <v>11811</v>
      </c>
    </row>
    <row r="2831" spans="8:31" hidden="1" x14ac:dyDescent="0.3">
      <c r="H2831" t="s">
        <v>7627</v>
      </c>
      <c r="I2831" t="s">
        <v>7638</v>
      </c>
      <c r="L2831">
        <v>627</v>
      </c>
      <c r="M2831" t="s">
        <v>193</v>
      </c>
      <c r="N2831" t="s">
        <v>7639</v>
      </c>
      <c r="Q2831">
        <v>0</v>
      </c>
      <c r="R2831" t="s">
        <v>96</v>
      </c>
      <c r="S2831" t="s">
        <v>96</v>
      </c>
      <c r="T2831" t="str">
        <f>IF(Transcripts[[#This Row],[List?]]="Y", Transcripts[[#This Row],[RefSeq mRNA ID]]&amp;IF(Transcripts[[#This Row],[Preferred?]]="Y", " (Preferred)", ""), "")</f>
        <v/>
      </c>
      <c r="V2831" s="43" t="s">
        <v>18620</v>
      </c>
      <c r="W2831" s="43" t="e">
        <f t="array" ref="W2831">INDEX(Table6[#Data], MATCH(1, ISNUMBER(SEARCH(Transcripts[[#This Row],[RefSeq mRNA ID]], Table6['#name])), 0), 1)</f>
        <v>#N/A</v>
      </c>
      <c r="X2831" s="43"/>
      <c r="Y2831" s="43"/>
      <c r="Z2831" t="s">
        <v>246</v>
      </c>
      <c r="AA2831" t="s">
        <v>247</v>
      </c>
      <c r="AB2831">
        <v>275</v>
      </c>
      <c r="AC2831" t="s">
        <v>14</v>
      </c>
      <c r="AD2831" t="s">
        <v>27</v>
      </c>
      <c r="AE2831" t="s">
        <v>11812</v>
      </c>
    </row>
    <row r="2832" spans="8:31" hidden="1" x14ac:dyDescent="0.3">
      <c r="H2832" t="s">
        <v>7627</v>
      </c>
      <c r="I2832" t="s">
        <v>7640</v>
      </c>
      <c r="L2832">
        <v>574</v>
      </c>
      <c r="M2832" t="s">
        <v>193</v>
      </c>
      <c r="N2832" t="s">
        <v>7641</v>
      </c>
      <c r="Q2832">
        <v>0</v>
      </c>
      <c r="R2832" t="s">
        <v>96</v>
      </c>
      <c r="S2832" t="s">
        <v>96</v>
      </c>
      <c r="T2832" t="str">
        <f>IF(Transcripts[[#This Row],[List?]]="Y", Transcripts[[#This Row],[RefSeq mRNA ID]]&amp;IF(Transcripts[[#This Row],[Preferred?]]="Y", " (Preferred)", ""), "")</f>
        <v/>
      </c>
      <c r="V2832" s="43" t="s">
        <v>18620</v>
      </c>
      <c r="W2832" s="43" t="e">
        <f t="array" ref="W2832">INDEX(Table6[#Data], MATCH(1, ISNUMBER(SEARCH(Transcripts[[#This Row],[RefSeq mRNA ID]], Table6['#name])), 0), 1)</f>
        <v>#N/A</v>
      </c>
      <c r="X2832" s="43"/>
      <c r="Y2832" s="43"/>
      <c r="Z2832" t="s">
        <v>216</v>
      </c>
      <c r="AC2832" t="s">
        <v>14</v>
      </c>
      <c r="AD2832" t="s">
        <v>27</v>
      </c>
      <c r="AE2832" t="s">
        <v>216</v>
      </c>
    </row>
    <row r="2833" spans="8:31" hidden="1" x14ac:dyDescent="0.3">
      <c r="H2833" t="s">
        <v>7627</v>
      </c>
      <c r="I2833" t="s">
        <v>7642</v>
      </c>
      <c r="L2833">
        <v>472</v>
      </c>
      <c r="M2833" t="s">
        <v>193</v>
      </c>
      <c r="N2833" t="s">
        <v>7643</v>
      </c>
      <c r="Q2833">
        <v>0</v>
      </c>
      <c r="R2833" t="s">
        <v>96</v>
      </c>
      <c r="S2833" t="s">
        <v>96</v>
      </c>
      <c r="T2833" t="str">
        <f>IF(Transcripts[[#This Row],[List?]]="Y", Transcripts[[#This Row],[RefSeq mRNA ID]]&amp;IF(Transcripts[[#This Row],[Preferred?]]="Y", " (Preferred)", ""), "")</f>
        <v/>
      </c>
      <c r="V2833" s="43" t="s">
        <v>18620</v>
      </c>
      <c r="W2833" s="43" t="e">
        <f t="array" ref="W2833">INDEX(Table6[#Data], MATCH(1, ISNUMBER(SEARCH(Transcripts[[#This Row],[RefSeq mRNA ID]], Table6['#name])), 0), 1)</f>
        <v>#N/A</v>
      </c>
      <c r="X2833" s="43"/>
      <c r="Y2833" s="43"/>
      <c r="Z2833" t="s">
        <v>214</v>
      </c>
      <c r="AC2833" t="s">
        <v>14</v>
      </c>
      <c r="AD2833" t="s">
        <v>27</v>
      </c>
      <c r="AE2833" t="s">
        <v>214</v>
      </c>
    </row>
    <row r="2834" spans="8:31" hidden="1" x14ac:dyDescent="0.3">
      <c r="H2834" t="s">
        <v>7657</v>
      </c>
      <c r="I2834" t="s">
        <v>7669</v>
      </c>
      <c r="J2834" t="s">
        <v>7670</v>
      </c>
      <c r="K2834" t="s">
        <v>20543</v>
      </c>
      <c r="L2834">
        <v>3085</v>
      </c>
      <c r="M2834" t="s">
        <v>27</v>
      </c>
      <c r="N2834" t="s">
        <v>7671</v>
      </c>
      <c r="Q2834">
        <v>2007</v>
      </c>
      <c r="R2834" t="s">
        <v>96</v>
      </c>
      <c r="S2834" t="s">
        <v>95</v>
      </c>
      <c r="T2834" t="str">
        <f>IF(Transcripts[[#This Row],[List?]]="Y", Transcripts[[#This Row],[RefSeq mRNA ID]]&amp;IF(Transcripts[[#This Row],[Preferred?]]="Y", " (Preferred)", ""), "")</f>
        <v>NM_001354689.1</v>
      </c>
      <c r="V2834" s="43" t="s">
        <v>18621</v>
      </c>
      <c r="W2834" s="43" t="e">
        <f t="array" ref="W2834">INDEX(Table6[#Data], MATCH(1, ISNUMBER(SEARCH(Transcripts[[#This Row],[RefSeq mRNA ID]], Table6['#name])), 0), 1)</f>
        <v>#N/A</v>
      </c>
      <c r="X2834" s="43"/>
      <c r="Y2834" s="43"/>
      <c r="Z2834" t="s">
        <v>2985</v>
      </c>
      <c r="AA2834" t="s">
        <v>2986</v>
      </c>
      <c r="AB2834">
        <v>90</v>
      </c>
      <c r="AC2834" t="s">
        <v>2962</v>
      </c>
      <c r="AD2834" t="s">
        <v>27</v>
      </c>
      <c r="AE2834" t="s">
        <v>11813</v>
      </c>
    </row>
    <row r="2835" spans="8:31" hidden="1" x14ac:dyDescent="0.3">
      <c r="H2835" t="s">
        <v>7657</v>
      </c>
      <c r="I2835" t="s">
        <v>7664</v>
      </c>
      <c r="J2835" t="s">
        <v>7665</v>
      </c>
      <c r="K2835" t="s">
        <v>19886</v>
      </c>
      <c r="L2835">
        <v>3300</v>
      </c>
      <c r="M2835" t="s">
        <v>27</v>
      </c>
      <c r="N2835" t="s">
        <v>7666</v>
      </c>
      <c r="O2835" t="s">
        <v>7667</v>
      </c>
      <c r="P2835" t="s">
        <v>7668</v>
      </c>
      <c r="Q2835">
        <v>1947</v>
      </c>
      <c r="R2835" t="s">
        <v>95</v>
      </c>
      <c r="S2835" t="s">
        <v>95</v>
      </c>
      <c r="T2835" t="str">
        <f>IF(Transcripts[[#This Row],[List?]]="Y", Transcripts[[#This Row],[RefSeq mRNA ID]]&amp;IF(Transcripts[[#This Row],[Preferred?]]="Y", " (Preferred)", ""), "")</f>
        <v>NM_002880.3 (Preferred)</v>
      </c>
      <c r="V2835" s="43" t="s">
        <v>18621</v>
      </c>
      <c r="W2835" s="43" t="e">
        <f t="array" ref="W2835">INDEX(Table6[#Data], MATCH(1, ISNUMBER(SEARCH(Transcripts[[#This Row],[RefSeq mRNA ID]], Table6['#name])), 0), 1)</f>
        <v>#N/A</v>
      </c>
      <c r="X2835" s="43"/>
      <c r="Y2835" s="43"/>
      <c r="Z2835" t="s">
        <v>2969</v>
      </c>
      <c r="AA2835" t="s">
        <v>2970</v>
      </c>
      <c r="AB2835">
        <v>1197</v>
      </c>
      <c r="AC2835" t="s">
        <v>2962</v>
      </c>
      <c r="AD2835" t="s">
        <v>27</v>
      </c>
      <c r="AE2835" t="s">
        <v>11814</v>
      </c>
    </row>
    <row r="2836" spans="8:31" hidden="1" x14ac:dyDescent="0.3">
      <c r="H2836" t="s">
        <v>7657</v>
      </c>
      <c r="I2836" t="s">
        <v>7672</v>
      </c>
      <c r="J2836" t="s">
        <v>7673</v>
      </c>
      <c r="L2836">
        <v>2346</v>
      </c>
      <c r="M2836" t="s">
        <v>27</v>
      </c>
      <c r="N2836" t="s">
        <v>7674</v>
      </c>
      <c r="Q2836">
        <v>1704</v>
      </c>
      <c r="R2836" t="s">
        <v>96</v>
      </c>
      <c r="S2836" t="s">
        <v>96</v>
      </c>
      <c r="T2836" t="str">
        <f>IF(Transcripts[[#This Row],[List?]]="Y", Transcripts[[#This Row],[RefSeq mRNA ID]]&amp;IF(Transcripts[[#This Row],[Preferred?]]="Y", " (Preferred)", ""), "")</f>
        <v/>
      </c>
      <c r="V2836" s="43" t="s">
        <v>18621</v>
      </c>
      <c r="W2836" s="43" t="e">
        <f t="array" ref="W2836">INDEX(Table6[#Data], MATCH(1, ISNUMBER(SEARCH(Transcripts[[#This Row],[RefSeq mRNA ID]], Table6['#name])), 0), 1)</f>
        <v>#N/A</v>
      </c>
      <c r="X2836" s="43"/>
      <c r="Y2836" s="43"/>
      <c r="Z2836" t="s">
        <v>2979</v>
      </c>
      <c r="AA2836" t="s">
        <v>2980</v>
      </c>
      <c r="AB2836">
        <v>92</v>
      </c>
      <c r="AC2836" t="s">
        <v>2962</v>
      </c>
      <c r="AD2836" t="s">
        <v>27</v>
      </c>
      <c r="AE2836" t="s">
        <v>11815</v>
      </c>
    </row>
    <row r="2837" spans="8:31" hidden="1" x14ac:dyDescent="0.3">
      <c r="H2837" t="s">
        <v>7657</v>
      </c>
      <c r="I2837" t="s">
        <v>7675</v>
      </c>
      <c r="J2837" t="s">
        <v>7676</v>
      </c>
      <c r="L2837">
        <v>1831</v>
      </c>
      <c r="M2837" t="s">
        <v>27</v>
      </c>
      <c r="N2837" t="s">
        <v>7677</v>
      </c>
      <c r="Q2837">
        <v>1584</v>
      </c>
      <c r="R2837" t="s">
        <v>96</v>
      </c>
      <c r="S2837" t="s">
        <v>96</v>
      </c>
      <c r="T2837" t="str">
        <f>IF(Transcripts[[#This Row],[List?]]="Y", Transcripts[[#This Row],[RefSeq mRNA ID]]&amp;IF(Transcripts[[#This Row],[Preferred?]]="Y", " (Preferred)", ""), "")</f>
        <v/>
      </c>
      <c r="V2837" s="43" t="s">
        <v>18621</v>
      </c>
      <c r="W2837" s="43" t="e">
        <f t="array" ref="W2837">INDEX(Table6[#Data], MATCH(1, ISNUMBER(SEARCH(Transcripts[[#This Row],[RefSeq mRNA ID]], Table6['#name])), 0), 1)</f>
        <v>#N/A</v>
      </c>
      <c r="X2837" s="43"/>
      <c r="Y2837" s="43"/>
      <c r="Z2837" t="s">
        <v>2982</v>
      </c>
      <c r="AA2837" t="s">
        <v>2983</v>
      </c>
      <c r="AB2837">
        <v>126</v>
      </c>
      <c r="AC2837" t="s">
        <v>2962</v>
      </c>
      <c r="AD2837" t="s">
        <v>27</v>
      </c>
      <c r="AE2837" t="s">
        <v>11816</v>
      </c>
    </row>
    <row r="2838" spans="8:31" hidden="1" x14ac:dyDescent="0.3">
      <c r="H2838" t="s">
        <v>7657</v>
      </c>
      <c r="I2838" t="s">
        <v>7678</v>
      </c>
      <c r="J2838" t="s">
        <v>7679</v>
      </c>
      <c r="L2838">
        <v>1686</v>
      </c>
      <c r="M2838" t="s">
        <v>27</v>
      </c>
      <c r="N2838" t="s">
        <v>7680</v>
      </c>
      <c r="Q2838">
        <v>1302</v>
      </c>
      <c r="R2838" t="s">
        <v>96</v>
      </c>
      <c r="S2838" t="s">
        <v>96</v>
      </c>
      <c r="T2838" t="str">
        <f>IF(Transcripts[[#This Row],[List?]]="Y", Transcripts[[#This Row],[RefSeq mRNA ID]]&amp;IF(Transcripts[[#This Row],[Preferred?]]="Y", " (Preferred)", ""), "")</f>
        <v/>
      </c>
      <c r="V2838" s="43" t="s">
        <v>18621</v>
      </c>
      <c r="W2838" s="43" t="e">
        <f t="array" ref="W2838">INDEX(Table6[#Data], MATCH(1, ISNUMBER(SEARCH(Transcripts[[#This Row],[RefSeq mRNA ID]], Table6['#name])), 0), 1)</f>
        <v>#N/A</v>
      </c>
      <c r="X2838" s="43"/>
      <c r="Y2838" s="43"/>
      <c r="Z2838" t="s">
        <v>2965</v>
      </c>
      <c r="AC2838" t="s">
        <v>2962</v>
      </c>
      <c r="AD2838" t="s">
        <v>27</v>
      </c>
      <c r="AE2838" t="s">
        <v>2965</v>
      </c>
    </row>
    <row r="2839" spans="8:31" hidden="1" x14ac:dyDescent="0.3">
      <c r="H2839" t="s">
        <v>7657</v>
      </c>
      <c r="I2839" t="s">
        <v>7658</v>
      </c>
      <c r="J2839" t="s">
        <v>7659</v>
      </c>
      <c r="L2839">
        <v>2354</v>
      </c>
      <c r="M2839" t="s">
        <v>187</v>
      </c>
      <c r="N2839" t="s">
        <v>7660</v>
      </c>
      <c r="Q2839">
        <v>210</v>
      </c>
      <c r="R2839" t="s">
        <v>96</v>
      </c>
      <c r="S2839" t="s">
        <v>96</v>
      </c>
      <c r="T2839" t="str">
        <f>IF(Transcripts[[#This Row],[List?]]="Y", Transcripts[[#This Row],[RefSeq mRNA ID]]&amp;IF(Transcripts[[#This Row],[Preferred?]]="Y", " (Preferred)", ""), "")</f>
        <v/>
      </c>
      <c r="V2839" s="43" t="s">
        <v>18621</v>
      </c>
      <c r="W2839" s="43" t="e">
        <f t="array" ref="W2839">INDEX(Table6[#Data], MATCH(1, ISNUMBER(SEARCH(Transcripts[[#This Row],[RefSeq mRNA ID]], Table6['#name])), 0), 1)</f>
        <v>#N/A</v>
      </c>
      <c r="X2839" s="43"/>
      <c r="Y2839" s="43"/>
      <c r="Z2839" t="s">
        <v>2976</v>
      </c>
      <c r="AA2839" t="s">
        <v>2977</v>
      </c>
      <c r="AB2839">
        <v>315</v>
      </c>
      <c r="AC2839" t="s">
        <v>2962</v>
      </c>
      <c r="AD2839" t="s">
        <v>27</v>
      </c>
      <c r="AE2839" t="s">
        <v>11817</v>
      </c>
    </row>
    <row r="2840" spans="8:31" hidden="1" x14ac:dyDescent="0.3">
      <c r="H2840" t="s">
        <v>7657</v>
      </c>
      <c r="I2840" t="s">
        <v>7661</v>
      </c>
      <c r="J2840" t="s">
        <v>7662</v>
      </c>
      <c r="L2840">
        <v>962</v>
      </c>
      <c r="M2840" t="s">
        <v>187</v>
      </c>
      <c r="N2840" t="s">
        <v>7663</v>
      </c>
      <c r="Q2840">
        <v>210</v>
      </c>
      <c r="R2840" t="s">
        <v>96</v>
      </c>
      <c r="S2840" t="s">
        <v>96</v>
      </c>
      <c r="T2840" t="str">
        <f>IF(Transcripts[[#This Row],[List?]]="Y", Transcripts[[#This Row],[RefSeq mRNA ID]]&amp;IF(Transcripts[[#This Row],[Preferred?]]="Y", " (Preferred)", ""), "")</f>
        <v/>
      </c>
      <c r="V2840" s="43" t="s">
        <v>18621</v>
      </c>
      <c r="W2840" s="43" t="e">
        <f t="array" ref="W2840">INDEX(Table6[#Data], MATCH(1, ISNUMBER(SEARCH(Transcripts[[#This Row],[RefSeq mRNA ID]], Table6['#name])), 0), 1)</f>
        <v>#N/A</v>
      </c>
      <c r="X2840" s="43"/>
      <c r="Y2840" s="43"/>
      <c r="Z2840" t="s">
        <v>2963</v>
      </c>
      <c r="AC2840" t="s">
        <v>2962</v>
      </c>
      <c r="AD2840" t="s">
        <v>27</v>
      </c>
      <c r="AE2840" t="s">
        <v>2963</v>
      </c>
    </row>
    <row r="2841" spans="8:31" hidden="1" x14ac:dyDescent="0.3">
      <c r="H2841" t="s">
        <v>7657</v>
      </c>
      <c r="I2841" t="s">
        <v>7681</v>
      </c>
      <c r="L2841">
        <v>3205</v>
      </c>
      <c r="M2841" t="s">
        <v>210</v>
      </c>
      <c r="N2841" t="s">
        <v>7682</v>
      </c>
      <c r="Q2841">
        <v>0</v>
      </c>
      <c r="R2841" t="s">
        <v>96</v>
      </c>
      <c r="S2841" t="s">
        <v>96</v>
      </c>
      <c r="T2841" t="str">
        <f>IF(Transcripts[[#This Row],[List?]]="Y", Transcripts[[#This Row],[RefSeq mRNA ID]]&amp;IF(Transcripts[[#This Row],[Preferred?]]="Y", " (Preferred)", ""), "")</f>
        <v/>
      </c>
      <c r="V2841" s="43" t="s">
        <v>18621</v>
      </c>
      <c r="W2841" s="43" t="e">
        <f t="array" ref="W2841">INDEX(Table6[#Data], MATCH(1, ISNUMBER(SEARCH(Transcripts[[#This Row],[RefSeq mRNA ID]], Table6['#name])), 0), 1)</f>
        <v>#N/A</v>
      </c>
      <c r="X2841" s="43"/>
      <c r="Y2841" s="43"/>
      <c r="Z2841" t="s">
        <v>2967</v>
      </c>
      <c r="AC2841" t="s">
        <v>2962</v>
      </c>
      <c r="AD2841" t="s">
        <v>27</v>
      </c>
      <c r="AE2841" t="s">
        <v>2967</v>
      </c>
    </row>
    <row r="2842" spans="8:31" hidden="1" x14ac:dyDescent="0.3">
      <c r="H2842" t="s">
        <v>7657</v>
      </c>
      <c r="I2842" t="s">
        <v>7683</v>
      </c>
      <c r="L2842">
        <v>1518</v>
      </c>
      <c r="M2842" t="s">
        <v>210</v>
      </c>
      <c r="N2842" t="s">
        <v>7684</v>
      </c>
      <c r="Q2842">
        <v>0</v>
      </c>
      <c r="R2842" t="s">
        <v>96</v>
      </c>
      <c r="S2842" t="s">
        <v>96</v>
      </c>
      <c r="T2842" t="str">
        <f>IF(Transcripts[[#This Row],[List?]]="Y", Transcripts[[#This Row],[RefSeq mRNA ID]]&amp;IF(Transcripts[[#This Row],[Preferred?]]="Y", " (Preferred)", ""), "")</f>
        <v/>
      </c>
      <c r="V2842" s="43" t="s">
        <v>18621</v>
      </c>
      <c r="W2842" s="43" t="e">
        <f t="array" ref="W2842">INDEX(Table6[#Data], MATCH(1, ISNUMBER(SEARCH(Transcripts[[#This Row],[RefSeq mRNA ID]], Table6['#name])), 0), 1)</f>
        <v>#N/A</v>
      </c>
      <c r="X2842" s="43"/>
      <c r="Y2842" s="43"/>
      <c r="Z2842" t="s">
        <v>2973</v>
      </c>
      <c r="AA2842" t="s">
        <v>2974</v>
      </c>
      <c r="AB2842">
        <v>1152</v>
      </c>
      <c r="AC2842" t="s">
        <v>2962</v>
      </c>
      <c r="AD2842" t="s">
        <v>27</v>
      </c>
      <c r="AE2842" t="s">
        <v>11818</v>
      </c>
    </row>
    <row r="2843" spans="8:31" hidden="1" x14ac:dyDescent="0.3">
      <c r="H2843" t="s">
        <v>7657</v>
      </c>
      <c r="I2843" t="s">
        <v>7685</v>
      </c>
      <c r="L2843">
        <v>804</v>
      </c>
      <c r="M2843" t="s">
        <v>210</v>
      </c>
      <c r="N2843" t="s">
        <v>7686</v>
      </c>
      <c r="Q2843">
        <v>0</v>
      </c>
      <c r="R2843" t="s">
        <v>96</v>
      </c>
      <c r="S2843" t="s">
        <v>96</v>
      </c>
      <c r="T2843" t="str">
        <f>IF(Transcripts[[#This Row],[List?]]="Y", Transcripts[[#This Row],[RefSeq mRNA ID]]&amp;IF(Transcripts[[#This Row],[Preferred?]]="Y", " (Preferred)", ""), "")</f>
        <v/>
      </c>
      <c r="V2843" s="43" t="s">
        <v>18621</v>
      </c>
      <c r="W2843" s="43" t="e">
        <f t="array" ref="W2843">INDEX(Table6[#Data], MATCH(1, ISNUMBER(SEARCH(Transcripts[[#This Row],[RefSeq mRNA ID]], Table6['#name])), 0), 1)</f>
        <v>#N/A</v>
      </c>
      <c r="X2843" s="43"/>
      <c r="Y2843" s="43"/>
      <c r="Z2843" t="s">
        <v>7789</v>
      </c>
      <c r="AA2843" t="s">
        <v>7790</v>
      </c>
      <c r="AB2843">
        <v>660</v>
      </c>
      <c r="AC2843" t="s">
        <v>7785</v>
      </c>
      <c r="AD2843" t="s">
        <v>27</v>
      </c>
      <c r="AE2843" t="s">
        <v>11819</v>
      </c>
    </row>
    <row r="2844" spans="8:31" hidden="1" x14ac:dyDescent="0.3">
      <c r="H2844" t="s">
        <v>7657</v>
      </c>
      <c r="I2844" t="s">
        <v>7687</v>
      </c>
      <c r="L2844">
        <v>633</v>
      </c>
      <c r="M2844" t="s">
        <v>210</v>
      </c>
      <c r="N2844" t="s">
        <v>7688</v>
      </c>
      <c r="Q2844">
        <v>0</v>
      </c>
      <c r="R2844" t="s">
        <v>96</v>
      </c>
      <c r="S2844" t="s">
        <v>96</v>
      </c>
      <c r="T2844" t="str">
        <f>IF(Transcripts[[#This Row],[List?]]="Y", Transcripts[[#This Row],[RefSeq mRNA ID]]&amp;IF(Transcripts[[#This Row],[Preferred?]]="Y", " (Preferred)", ""), "")</f>
        <v/>
      </c>
      <c r="V2844" s="43" t="s">
        <v>18621</v>
      </c>
      <c r="W2844" s="43" t="e">
        <f t="array" ref="W2844">INDEX(Table6[#Data], MATCH(1, ISNUMBER(SEARCH(Transcripts[[#This Row],[RefSeq mRNA ID]], Table6['#name])), 0), 1)</f>
        <v>#N/A</v>
      </c>
      <c r="X2844" s="43"/>
      <c r="Y2844" s="43"/>
      <c r="Z2844" t="s">
        <v>7793</v>
      </c>
      <c r="AA2844" t="s">
        <v>7794</v>
      </c>
      <c r="AB2844">
        <v>552</v>
      </c>
      <c r="AC2844" t="s">
        <v>7785</v>
      </c>
      <c r="AD2844" t="s">
        <v>27</v>
      </c>
      <c r="AE2844" t="s">
        <v>11820</v>
      </c>
    </row>
    <row r="2845" spans="8:31" hidden="1" x14ac:dyDescent="0.3">
      <c r="H2845" t="s">
        <v>7657</v>
      </c>
      <c r="I2845" t="s">
        <v>7689</v>
      </c>
      <c r="L2845">
        <v>599</v>
      </c>
      <c r="M2845" t="s">
        <v>210</v>
      </c>
      <c r="N2845" t="s">
        <v>7690</v>
      </c>
      <c r="Q2845">
        <v>0</v>
      </c>
      <c r="R2845" t="s">
        <v>96</v>
      </c>
      <c r="S2845" t="s">
        <v>96</v>
      </c>
      <c r="T2845" t="str">
        <f>IF(Transcripts[[#This Row],[List?]]="Y", Transcripts[[#This Row],[RefSeq mRNA ID]]&amp;IF(Transcripts[[#This Row],[Preferred?]]="Y", " (Preferred)", ""), "")</f>
        <v/>
      </c>
      <c r="V2845" s="43" t="s">
        <v>18621</v>
      </c>
      <c r="W2845" s="43" t="e">
        <f t="array" ref="W2845">INDEX(Table6[#Data], MATCH(1, ISNUMBER(SEARCH(Transcripts[[#This Row],[RefSeq mRNA ID]], Table6['#name])), 0), 1)</f>
        <v>#N/A</v>
      </c>
      <c r="X2845" s="43"/>
      <c r="Y2845" s="43"/>
      <c r="Z2845" t="s">
        <v>7797</v>
      </c>
      <c r="AA2845" t="s">
        <v>7798</v>
      </c>
      <c r="AB2845">
        <v>711</v>
      </c>
      <c r="AC2845" t="s">
        <v>7785</v>
      </c>
      <c r="AD2845" t="s">
        <v>27</v>
      </c>
      <c r="AE2845" t="s">
        <v>11821</v>
      </c>
    </row>
    <row r="2846" spans="8:31" hidden="1" x14ac:dyDescent="0.3">
      <c r="H2846" t="s">
        <v>7657</v>
      </c>
      <c r="I2846" t="s">
        <v>7691</v>
      </c>
      <c r="L2846">
        <v>572</v>
      </c>
      <c r="M2846" t="s">
        <v>210</v>
      </c>
      <c r="N2846" t="s">
        <v>7692</v>
      </c>
      <c r="Q2846">
        <v>0</v>
      </c>
      <c r="R2846" t="s">
        <v>96</v>
      </c>
      <c r="S2846" t="s">
        <v>96</v>
      </c>
      <c r="T2846" t="str">
        <f>IF(Transcripts[[#This Row],[List?]]="Y", Transcripts[[#This Row],[RefSeq mRNA ID]]&amp;IF(Transcripts[[#This Row],[Preferred?]]="Y", " (Preferred)", ""), "")</f>
        <v/>
      </c>
      <c r="V2846" s="43" t="s">
        <v>18621</v>
      </c>
      <c r="W2846" s="43" t="e">
        <f t="array" ref="W2846">INDEX(Table6[#Data], MATCH(1, ISNUMBER(SEARCH(Transcripts[[#This Row],[RefSeq mRNA ID]], Table6['#name])), 0), 1)</f>
        <v>#N/A</v>
      </c>
      <c r="X2846" s="43"/>
      <c r="Y2846" s="43"/>
      <c r="Z2846" t="s">
        <v>7786</v>
      </c>
      <c r="AA2846" t="s">
        <v>7787</v>
      </c>
      <c r="AB2846">
        <v>279</v>
      </c>
      <c r="AC2846" t="s">
        <v>7785</v>
      </c>
      <c r="AD2846" t="s">
        <v>27</v>
      </c>
      <c r="AE2846" t="s">
        <v>11822</v>
      </c>
    </row>
    <row r="2847" spans="8:31" hidden="1" x14ac:dyDescent="0.3">
      <c r="H2847" t="s">
        <v>7657</v>
      </c>
      <c r="I2847" t="s">
        <v>7693</v>
      </c>
      <c r="L2847">
        <v>484</v>
      </c>
      <c r="M2847" t="s">
        <v>210</v>
      </c>
      <c r="N2847" t="s">
        <v>7694</v>
      </c>
      <c r="Q2847">
        <v>0</v>
      </c>
      <c r="R2847" t="s">
        <v>96</v>
      </c>
      <c r="S2847" t="s">
        <v>96</v>
      </c>
      <c r="T2847" t="str">
        <f>IF(Transcripts[[#This Row],[List?]]="Y", Transcripts[[#This Row],[RefSeq mRNA ID]]&amp;IF(Transcripts[[#This Row],[Preferred?]]="Y", " (Preferred)", ""), "")</f>
        <v/>
      </c>
      <c r="V2847" s="43" t="s">
        <v>18621</v>
      </c>
      <c r="W2847" s="43" t="e">
        <f t="array" ref="W2847">INDEX(Table6[#Data], MATCH(1, ISNUMBER(SEARCH(Transcripts[[#This Row],[RefSeq mRNA ID]], Table6['#name])), 0), 1)</f>
        <v>#N/A</v>
      </c>
      <c r="X2847" s="43"/>
      <c r="Y2847" s="43"/>
      <c r="Z2847" t="s">
        <v>7801</v>
      </c>
      <c r="AA2847" t="s">
        <v>7802</v>
      </c>
      <c r="AB2847">
        <v>454</v>
      </c>
      <c r="AC2847" t="s">
        <v>7785</v>
      </c>
      <c r="AD2847" t="s">
        <v>27</v>
      </c>
      <c r="AE2847" t="s">
        <v>11823</v>
      </c>
    </row>
    <row r="2848" spans="8:31" hidden="1" x14ac:dyDescent="0.3">
      <c r="H2848" t="s">
        <v>118</v>
      </c>
      <c r="I2848" t="s">
        <v>7704</v>
      </c>
      <c r="J2848" t="s">
        <v>7705</v>
      </c>
      <c r="K2848" t="s">
        <v>19887</v>
      </c>
      <c r="L2848">
        <v>4840</v>
      </c>
      <c r="M2848" t="s">
        <v>27</v>
      </c>
      <c r="N2848" t="s">
        <v>7706</v>
      </c>
      <c r="O2848" t="s">
        <v>7707</v>
      </c>
      <c r="P2848" t="s">
        <v>7708</v>
      </c>
      <c r="Q2848">
        <v>2787</v>
      </c>
      <c r="R2848" t="s">
        <v>95</v>
      </c>
      <c r="S2848" t="s">
        <v>95</v>
      </c>
      <c r="T2848" t="str">
        <f>IF(Transcripts[[#This Row],[List?]]="Y", Transcripts[[#This Row],[RefSeq mRNA ID]]&amp;IF(Transcripts[[#This Row],[Preferred?]]="Y", " (Preferred)", ""), "")</f>
        <v>NM_000321.2 (Preferred)</v>
      </c>
      <c r="V2848" s="43" t="s">
        <v>18622</v>
      </c>
      <c r="W2848" s="43" t="e">
        <f t="array" ref="W2848">INDEX(Table6[#Data], MATCH(1, ISNUMBER(SEARCH(Transcripts[[#This Row],[RefSeq mRNA ID]], Table6['#name])), 0), 1)</f>
        <v>#N/A</v>
      </c>
      <c r="X2848" s="43"/>
      <c r="Y2848" s="43"/>
      <c r="Z2848" t="s">
        <v>7804</v>
      </c>
      <c r="AC2848" t="s">
        <v>7785</v>
      </c>
      <c r="AD2848" t="s">
        <v>27</v>
      </c>
      <c r="AE2848" t="s">
        <v>7804</v>
      </c>
    </row>
    <row r="2849" spans="8:31" hidden="1" x14ac:dyDescent="0.3">
      <c r="H2849" t="s">
        <v>118</v>
      </c>
      <c r="I2849" t="s">
        <v>7695</v>
      </c>
      <c r="J2849" t="s">
        <v>7696</v>
      </c>
      <c r="L2849">
        <v>480</v>
      </c>
      <c r="M2849" t="s">
        <v>187</v>
      </c>
      <c r="N2849" t="s">
        <v>7697</v>
      </c>
      <c r="P2849" t="s">
        <v>98</v>
      </c>
      <c r="Q2849">
        <v>162</v>
      </c>
      <c r="R2849" t="s">
        <v>96</v>
      </c>
      <c r="S2849" t="s">
        <v>96</v>
      </c>
      <c r="T2849" t="str">
        <f>IF(Transcripts[[#This Row],[List?]]="Y", Transcripts[[#This Row],[RefSeq mRNA ID]]&amp;IF(Transcripts[[#This Row],[Preferred?]]="Y", " (Preferred)", ""), "")</f>
        <v/>
      </c>
      <c r="V2849" s="43" t="s">
        <v>18622</v>
      </c>
      <c r="W2849" s="43" t="e">
        <f t="array" ref="W2849">INDEX(Table6[#Data], MATCH(1, ISNUMBER(SEARCH(Transcripts[[#This Row],[RefSeq mRNA ID]], Table6['#name])), 0), 1)</f>
        <v>#N/A</v>
      </c>
      <c r="X2849" s="43"/>
      <c r="Y2849" s="43"/>
      <c r="Z2849" t="s">
        <v>3060</v>
      </c>
      <c r="AA2849" t="s">
        <v>3061</v>
      </c>
      <c r="AB2849">
        <v>4368</v>
      </c>
      <c r="AC2849" t="s">
        <v>3021</v>
      </c>
      <c r="AD2849" t="s">
        <v>27</v>
      </c>
      <c r="AE2849" t="s">
        <v>11824</v>
      </c>
    </row>
    <row r="2850" spans="8:31" hidden="1" x14ac:dyDescent="0.3">
      <c r="H2850" t="s">
        <v>118</v>
      </c>
      <c r="I2850" t="s">
        <v>7698</v>
      </c>
      <c r="L2850">
        <v>1097</v>
      </c>
      <c r="M2850" t="s">
        <v>193</v>
      </c>
      <c r="N2850" t="s">
        <v>7699</v>
      </c>
      <c r="P2850" t="s">
        <v>98</v>
      </c>
      <c r="Q2850">
        <v>0</v>
      </c>
      <c r="R2850" t="s">
        <v>96</v>
      </c>
      <c r="S2850" t="s">
        <v>96</v>
      </c>
      <c r="T2850" t="str">
        <f>IF(Transcripts[[#This Row],[List?]]="Y", Transcripts[[#This Row],[RefSeq mRNA ID]]&amp;IF(Transcripts[[#This Row],[Preferred?]]="Y", " (Preferred)", ""), "")</f>
        <v/>
      </c>
      <c r="V2850" s="43" t="s">
        <v>18622</v>
      </c>
      <c r="W2850" s="43" t="e">
        <f t="array" ref="W2850">INDEX(Table6[#Data], MATCH(1, ISNUMBER(SEARCH(Transcripts[[#This Row],[RefSeq mRNA ID]], Table6['#name])), 0), 1)</f>
        <v>#N/A</v>
      </c>
      <c r="X2850" s="43"/>
      <c r="Y2850" s="43"/>
      <c r="Z2850" t="s">
        <v>3065</v>
      </c>
      <c r="AA2850" t="s">
        <v>3066</v>
      </c>
      <c r="AB2850">
        <v>4275</v>
      </c>
      <c r="AC2850" t="s">
        <v>3021</v>
      </c>
      <c r="AD2850" t="s">
        <v>27</v>
      </c>
      <c r="AE2850" t="s">
        <v>11825</v>
      </c>
    </row>
    <row r="2851" spans="8:31" hidden="1" x14ac:dyDescent="0.3">
      <c r="H2851" t="s">
        <v>118</v>
      </c>
      <c r="I2851" t="s">
        <v>7700</v>
      </c>
      <c r="L2851">
        <v>658</v>
      </c>
      <c r="M2851" t="s">
        <v>193</v>
      </c>
      <c r="N2851" t="s">
        <v>7701</v>
      </c>
      <c r="P2851" t="s">
        <v>98</v>
      </c>
      <c r="Q2851">
        <v>0</v>
      </c>
      <c r="R2851" t="s">
        <v>96</v>
      </c>
      <c r="S2851" t="s">
        <v>96</v>
      </c>
      <c r="T2851" t="str">
        <f>IF(Transcripts[[#This Row],[List?]]="Y", Transcripts[[#This Row],[RefSeq mRNA ID]]&amp;IF(Transcripts[[#This Row],[Preferred?]]="Y", " (Preferred)", ""), "")</f>
        <v/>
      </c>
      <c r="V2851" s="43" t="s">
        <v>18622</v>
      </c>
      <c r="W2851" s="43" t="e">
        <f t="array" ref="W2851">INDEX(Table6[#Data], MATCH(1, ISNUMBER(SEARCH(Transcripts[[#This Row],[RefSeq mRNA ID]], Table6['#name])), 0), 1)</f>
        <v>#N/A</v>
      </c>
      <c r="X2851" s="43"/>
      <c r="Y2851" s="43"/>
      <c r="Z2851" t="s">
        <v>3088</v>
      </c>
      <c r="AA2851" t="s">
        <v>3089</v>
      </c>
      <c r="AB2851">
        <v>588</v>
      </c>
      <c r="AC2851" t="s">
        <v>3021</v>
      </c>
      <c r="AD2851" t="s">
        <v>27</v>
      </c>
      <c r="AE2851" t="s">
        <v>11826</v>
      </c>
    </row>
    <row r="2852" spans="8:31" hidden="1" x14ac:dyDescent="0.3">
      <c r="H2852" t="s">
        <v>118</v>
      </c>
      <c r="I2852" t="s">
        <v>7702</v>
      </c>
      <c r="L2852">
        <v>617</v>
      </c>
      <c r="M2852" t="s">
        <v>193</v>
      </c>
      <c r="N2852" t="s">
        <v>7703</v>
      </c>
      <c r="P2852" t="s">
        <v>98</v>
      </c>
      <c r="Q2852">
        <v>0</v>
      </c>
      <c r="R2852" t="s">
        <v>96</v>
      </c>
      <c r="S2852" t="s">
        <v>96</v>
      </c>
      <c r="T2852" t="str">
        <f>IF(Transcripts[[#This Row],[List?]]="Y", Transcripts[[#This Row],[RefSeq mRNA ID]]&amp;IF(Transcripts[[#This Row],[Preferred?]]="Y", " (Preferred)", ""), "")</f>
        <v/>
      </c>
      <c r="V2852" s="43" t="s">
        <v>18622</v>
      </c>
      <c r="W2852" s="43" t="e">
        <f t="array" ref="W2852">INDEX(Table6[#Data], MATCH(1, ISNUMBER(SEARCH(Transcripts[[#This Row],[RefSeq mRNA ID]], Table6['#name])), 0), 1)</f>
        <v>#N/A</v>
      </c>
      <c r="X2852" s="43"/>
      <c r="Y2852" s="43"/>
      <c r="Z2852" t="s">
        <v>3102</v>
      </c>
      <c r="AC2852" t="s">
        <v>3021</v>
      </c>
      <c r="AD2852" t="s">
        <v>27</v>
      </c>
      <c r="AE2852" t="s">
        <v>3102</v>
      </c>
    </row>
    <row r="2853" spans="8:31" hidden="1" x14ac:dyDescent="0.3">
      <c r="H2853" t="s">
        <v>118</v>
      </c>
      <c r="I2853" t="s">
        <v>7709</v>
      </c>
      <c r="L2853">
        <v>1490</v>
      </c>
      <c r="M2853" t="s">
        <v>210</v>
      </c>
      <c r="N2853" t="s">
        <v>7710</v>
      </c>
      <c r="P2853" t="s">
        <v>98</v>
      </c>
      <c r="Q2853">
        <v>0</v>
      </c>
      <c r="R2853" t="s">
        <v>96</v>
      </c>
      <c r="S2853" t="s">
        <v>96</v>
      </c>
      <c r="T2853" t="str">
        <f>IF(Transcripts[[#This Row],[List?]]="Y", Transcripts[[#This Row],[RefSeq mRNA ID]]&amp;IF(Transcripts[[#This Row],[Preferred?]]="Y", " (Preferred)", ""), "")</f>
        <v/>
      </c>
      <c r="V2853" s="43" t="s">
        <v>18622</v>
      </c>
      <c r="W2853" s="43" t="e">
        <f t="array" ref="W2853">INDEX(Table6[#Data], MATCH(1, ISNUMBER(SEARCH(Transcripts[[#This Row],[RefSeq mRNA ID]], Table6['#name])), 0), 1)</f>
        <v>#N/A</v>
      </c>
      <c r="X2853" s="43"/>
      <c r="Y2853" s="43"/>
      <c r="Z2853" t="s">
        <v>3085</v>
      </c>
      <c r="AA2853" t="s">
        <v>3086</v>
      </c>
      <c r="AB2853">
        <v>645</v>
      </c>
      <c r="AC2853" t="s">
        <v>3021</v>
      </c>
      <c r="AD2853" t="s">
        <v>27</v>
      </c>
      <c r="AE2853" t="s">
        <v>11827</v>
      </c>
    </row>
    <row r="2854" spans="8:31" hidden="1" x14ac:dyDescent="0.3">
      <c r="H2854" t="s">
        <v>99</v>
      </c>
      <c r="I2854" t="s">
        <v>7715</v>
      </c>
      <c r="J2854" t="s">
        <v>7716</v>
      </c>
      <c r="K2854" t="s">
        <v>19888</v>
      </c>
      <c r="L2854">
        <v>11571</v>
      </c>
      <c r="M2854" t="s">
        <v>27</v>
      </c>
      <c r="N2854" t="s">
        <v>7717</v>
      </c>
      <c r="P2854" t="s">
        <v>7718</v>
      </c>
      <c r="Q2854">
        <v>10383</v>
      </c>
      <c r="R2854" t="s">
        <v>95</v>
      </c>
      <c r="S2854" t="s">
        <v>95</v>
      </c>
      <c r="T2854" t="str">
        <f>IF(Transcripts[[#This Row],[List?]]="Y", Transcripts[[#This Row],[RefSeq mRNA ID]]&amp;IF(Transcripts[[#This Row],[Preferred?]]="Y", " (Preferred)", ""), "")</f>
        <v>NM_005045.3 (Preferred)</v>
      </c>
      <c r="V2854" s="43" t="s">
        <v>18623</v>
      </c>
      <c r="W2854" s="43" t="e">
        <f t="array" ref="W2854">INDEX(Table6[#Data], MATCH(1, ISNUMBER(SEARCH(Transcripts[[#This Row],[RefSeq mRNA ID]], Table6['#name])), 0), 1)</f>
        <v>#N/A</v>
      </c>
      <c r="X2854" s="43"/>
      <c r="Y2854" s="43"/>
      <c r="Z2854" t="s">
        <v>3082</v>
      </c>
      <c r="AA2854" t="s">
        <v>3083</v>
      </c>
      <c r="AB2854">
        <v>722</v>
      </c>
      <c r="AC2854" t="s">
        <v>3021</v>
      </c>
      <c r="AD2854" t="s">
        <v>27</v>
      </c>
      <c r="AE2854" t="s">
        <v>11828</v>
      </c>
    </row>
    <row r="2855" spans="8:31" hidden="1" x14ac:dyDescent="0.3">
      <c r="H2855" t="s">
        <v>99</v>
      </c>
      <c r="I2855" t="s">
        <v>7719</v>
      </c>
      <c r="J2855" t="s">
        <v>7720</v>
      </c>
      <c r="L2855">
        <v>11571</v>
      </c>
      <c r="M2855" t="s">
        <v>27</v>
      </c>
      <c r="N2855" t="s">
        <v>7721</v>
      </c>
      <c r="Q2855">
        <v>10383</v>
      </c>
      <c r="R2855" t="s">
        <v>96</v>
      </c>
      <c r="S2855" t="s">
        <v>96</v>
      </c>
      <c r="T2855" t="str">
        <f>IF(Transcripts[[#This Row],[List?]]="Y", Transcripts[[#This Row],[RefSeq mRNA ID]]&amp;IF(Transcripts[[#This Row],[Preferred?]]="Y", " (Preferred)", ""), "")</f>
        <v/>
      </c>
      <c r="V2855" s="43" t="s">
        <v>18623</v>
      </c>
      <c r="W2855" s="43" t="e">
        <f t="array" ref="W2855">INDEX(Table6[#Data], MATCH(1, ISNUMBER(SEARCH(Transcripts[[#This Row],[RefSeq mRNA ID]], Table6['#name])), 0), 1)</f>
        <v>#N/A</v>
      </c>
      <c r="X2855" s="43"/>
      <c r="Y2855" s="43"/>
      <c r="Z2855" t="s">
        <v>3091</v>
      </c>
      <c r="AA2855" t="s">
        <v>3092</v>
      </c>
      <c r="AB2855">
        <v>460</v>
      </c>
      <c r="AC2855" t="s">
        <v>3021</v>
      </c>
      <c r="AD2855" t="s">
        <v>27</v>
      </c>
      <c r="AE2855" t="s">
        <v>11829</v>
      </c>
    </row>
    <row r="2856" spans="8:31" hidden="1" x14ac:dyDescent="0.3">
      <c r="H2856" t="s">
        <v>99</v>
      </c>
      <c r="I2856" t="s">
        <v>7722</v>
      </c>
      <c r="J2856" t="s">
        <v>7723</v>
      </c>
      <c r="K2856" t="s">
        <v>19889</v>
      </c>
      <c r="L2856">
        <v>11565</v>
      </c>
      <c r="M2856" t="s">
        <v>27</v>
      </c>
      <c r="N2856" t="s">
        <v>7724</v>
      </c>
      <c r="P2856" t="s">
        <v>7725</v>
      </c>
      <c r="Q2856">
        <v>10377</v>
      </c>
      <c r="R2856" t="s">
        <v>96</v>
      </c>
      <c r="S2856" t="s">
        <v>95</v>
      </c>
      <c r="T2856" t="str">
        <f>IF(Transcripts[[#This Row],[List?]]="Y", Transcripts[[#This Row],[RefSeq mRNA ID]]&amp;IF(Transcripts[[#This Row],[Preferred?]]="Y", " (Preferred)", ""), "")</f>
        <v>NM_173054.2</v>
      </c>
      <c r="V2856" s="43" t="s">
        <v>18623</v>
      </c>
      <c r="W2856" s="43" t="e">
        <f t="array" ref="W2856">INDEX(Table6[#Data], MATCH(1, ISNUMBER(SEARCH(Transcripts[[#This Row],[RefSeq mRNA ID]], Table6['#name])), 0), 1)</f>
        <v>#N/A</v>
      </c>
      <c r="X2856" s="43"/>
      <c r="Y2856" s="43"/>
      <c r="Z2856" t="s">
        <v>3034</v>
      </c>
      <c r="AA2856" t="s">
        <v>3035</v>
      </c>
      <c r="AB2856">
        <v>505</v>
      </c>
      <c r="AC2856" t="s">
        <v>3021</v>
      </c>
      <c r="AD2856" t="s">
        <v>27</v>
      </c>
      <c r="AE2856" t="s">
        <v>11830</v>
      </c>
    </row>
    <row r="2857" spans="8:31" hidden="1" x14ac:dyDescent="0.3">
      <c r="H2857" t="s">
        <v>99</v>
      </c>
      <c r="I2857" t="s">
        <v>7726</v>
      </c>
      <c r="J2857" t="s">
        <v>7727</v>
      </c>
      <c r="L2857">
        <v>891</v>
      </c>
      <c r="M2857" t="s">
        <v>27</v>
      </c>
      <c r="N2857" t="s">
        <v>7728</v>
      </c>
      <c r="Q2857">
        <v>206</v>
      </c>
      <c r="R2857" t="s">
        <v>96</v>
      </c>
      <c r="S2857" t="s">
        <v>96</v>
      </c>
      <c r="T2857" t="str">
        <f>IF(Transcripts[[#This Row],[List?]]="Y", Transcripts[[#This Row],[RefSeq mRNA ID]]&amp;IF(Transcripts[[#This Row],[Preferred?]]="Y", " (Preferred)", ""), "")</f>
        <v/>
      </c>
      <c r="V2857" s="43" t="s">
        <v>18623</v>
      </c>
      <c r="W2857" s="43" t="e">
        <f t="array" ref="W2857">INDEX(Table6[#Data], MATCH(1, ISNUMBER(SEARCH(Transcripts[[#This Row],[RefSeq mRNA ID]], Table6['#name])), 0), 1)</f>
        <v>#N/A</v>
      </c>
      <c r="X2857" s="43"/>
      <c r="Y2857" s="43"/>
      <c r="Z2857" t="s">
        <v>3098</v>
      </c>
      <c r="AC2857" t="s">
        <v>3021</v>
      </c>
      <c r="AD2857" t="s">
        <v>27</v>
      </c>
      <c r="AE2857" t="s">
        <v>3098</v>
      </c>
    </row>
    <row r="2858" spans="8:31" hidden="1" x14ac:dyDescent="0.3">
      <c r="H2858" t="s">
        <v>99</v>
      </c>
      <c r="I2858" t="s">
        <v>7711</v>
      </c>
      <c r="L2858">
        <v>688</v>
      </c>
      <c r="M2858" t="s">
        <v>193</v>
      </c>
      <c r="N2858" t="s">
        <v>7712</v>
      </c>
      <c r="P2858" t="s">
        <v>98</v>
      </c>
      <c r="Q2858">
        <v>0</v>
      </c>
      <c r="R2858" t="s">
        <v>96</v>
      </c>
      <c r="S2858" t="s">
        <v>96</v>
      </c>
      <c r="T2858" t="str">
        <f>IF(Transcripts[[#This Row],[List?]]="Y", Transcripts[[#This Row],[RefSeq mRNA ID]]&amp;IF(Transcripts[[#This Row],[Preferred?]]="Y", " (Preferred)", ""), "")</f>
        <v/>
      </c>
      <c r="V2858" s="43" t="s">
        <v>18623</v>
      </c>
      <c r="W2858" s="43" t="e">
        <f t="array" ref="W2858">INDEX(Table6[#Data], MATCH(1, ISNUMBER(SEARCH(Transcripts[[#This Row],[RefSeq mRNA ID]], Table6['#name])), 0), 1)</f>
        <v>#N/A</v>
      </c>
      <c r="X2858" s="43"/>
      <c r="Y2858" s="43"/>
      <c r="Z2858" t="s">
        <v>3096</v>
      </c>
      <c r="AC2858" t="s">
        <v>3021</v>
      </c>
      <c r="AD2858" t="s">
        <v>27</v>
      </c>
      <c r="AE2858" t="s">
        <v>3096</v>
      </c>
    </row>
    <row r="2859" spans="8:31" hidden="1" x14ac:dyDescent="0.3">
      <c r="H2859" t="s">
        <v>99</v>
      </c>
      <c r="I2859" t="s">
        <v>7713</v>
      </c>
      <c r="L2859">
        <v>641</v>
      </c>
      <c r="M2859" t="s">
        <v>193</v>
      </c>
      <c r="N2859" t="s">
        <v>7714</v>
      </c>
      <c r="P2859" t="s">
        <v>98</v>
      </c>
      <c r="Q2859">
        <v>0</v>
      </c>
      <c r="R2859" t="s">
        <v>96</v>
      </c>
      <c r="S2859" t="s">
        <v>96</v>
      </c>
      <c r="T2859" t="str">
        <f>IF(Transcripts[[#This Row],[List?]]="Y", Transcripts[[#This Row],[RefSeq mRNA ID]]&amp;IF(Transcripts[[#This Row],[Preferred?]]="Y", " (Preferred)", ""), "")</f>
        <v/>
      </c>
      <c r="V2859" s="43" t="s">
        <v>18623</v>
      </c>
      <c r="W2859" s="43" t="e">
        <f t="array" ref="W2859">INDEX(Table6[#Data], MATCH(1, ISNUMBER(SEARCH(Transcripts[[#This Row],[RefSeq mRNA ID]], Table6['#name])), 0), 1)</f>
        <v>#N/A</v>
      </c>
      <c r="X2859" s="43"/>
      <c r="Y2859" s="43"/>
      <c r="Z2859" t="s">
        <v>3022</v>
      </c>
      <c r="AA2859" t="s">
        <v>3023</v>
      </c>
      <c r="AB2859">
        <v>328</v>
      </c>
      <c r="AC2859" t="s">
        <v>3021</v>
      </c>
      <c r="AD2859" t="s">
        <v>27</v>
      </c>
      <c r="AE2859" t="s">
        <v>11831</v>
      </c>
    </row>
    <row r="2860" spans="8:31" hidden="1" x14ac:dyDescent="0.3">
      <c r="H2860" t="s">
        <v>99</v>
      </c>
      <c r="I2860" t="s">
        <v>7729</v>
      </c>
      <c r="L2860">
        <v>612</v>
      </c>
      <c r="M2860" t="s">
        <v>210</v>
      </c>
      <c r="N2860" t="s">
        <v>7730</v>
      </c>
      <c r="P2860" t="s">
        <v>98</v>
      </c>
      <c r="Q2860">
        <v>0</v>
      </c>
      <c r="R2860" t="s">
        <v>96</v>
      </c>
      <c r="S2860" t="s">
        <v>96</v>
      </c>
      <c r="T2860" t="str">
        <f>IF(Transcripts[[#This Row],[List?]]="Y", Transcripts[[#This Row],[RefSeq mRNA ID]]&amp;IF(Transcripts[[#This Row],[Preferred?]]="Y", " (Preferred)", ""), "")</f>
        <v/>
      </c>
      <c r="V2860" s="43" t="s">
        <v>18623</v>
      </c>
      <c r="W2860" s="43" t="e">
        <f t="array" ref="W2860">INDEX(Table6[#Data], MATCH(1, ISNUMBER(SEARCH(Transcripts[[#This Row],[RefSeq mRNA ID]], Table6['#name])), 0), 1)</f>
        <v>#N/A</v>
      </c>
      <c r="X2860" s="43"/>
      <c r="Y2860" s="43"/>
      <c r="Z2860" t="s">
        <v>3104</v>
      </c>
      <c r="AC2860" t="s">
        <v>3021</v>
      </c>
      <c r="AD2860" t="s">
        <v>27</v>
      </c>
      <c r="AE2860" t="s">
        <v>3104</v>
      </c>
    </row>
    <row r="2861" spans="8:31" hidden="1" x14ac:dyDescent="0.3">
      <c r="H2861" t="s">
        <v>7731</v>
      </c>
      <c r="I2861" t="s">
        <v>7732</v>
      </c>
      <c r="J2861" t="s">
        <v>7733</v>
      </c>
      <c r="K2861" t="s">
        <v>20546</v>
      </c>
      <c r="L2861">
        <v>5659</v>
      </c>
      <c r="M2861" t="s">
        <v>27</v>
      </c>
      <c r="N2861" t="s">
        <v>7734</v>
      </c>
      <c r="P2861" t="s">
        <v>7735</v>
      </c>
      <c r="Q2861">
        <v>3345</v>
      </c>
      <c r="R2861" t="s">
        <v>95</v>
      </c>
      <c r="S2861" t="s">
        <v>95</v>
      </c>
      <c r="T2861" t="str">
        <f>IF(Transcripts[[#This Row],[List?]]="Y", Transcripts[[#This Row],[RefSeq mRNA ID]]&amp;IF(Transcripts[[#This Row],[Preferred?]]="Y", " (Preferred)", ""), "")</f>
        <v>NM_020975.6 (Preferred)</v>
      </c>
      <c r="V2861" s="43" t="s">
        <v>18624</v>
      </c>
      <c r="W2861" s="43" t="e">
        <f t="array" ref="W2861">INDEX(Table6[#Data], MATCH(1, ISNUMBER(SEARCH(Transcripts[[#This Row],[RefSeq mRNA ID]], Table6['#name])), 0), 1)</f>
        <v>#N/A</v>
      </c>
      <c r="X2861" s="43"/>
      <c r="Y2861" s="43"/>
      <c r="Z2861" t="s">
        <v>3031</v>
      </c>
      <c r="AA2861" t="s">
        <v>3032</v>
      </c>
      <c r="AB2861">
        <v>548</v>
      </c>
      <c r="AC2861" t="s">
        <v>3021</v>
      </c>
      <c r="AD2861" t="s">
        <v>27</v>
      </c>
      <c r="AE2861" t="s">
        <v>11832</v>
      </c>
    </row>
    <row r="2862" spans="8:31" hidden="1" x14ac:dyDescent="0.3">
      <c r="H2862" t="s">
        <v>7731</v>
      </c>
      <c r="I2862" t="s">
        <v>7736</v>
      </c>
      <c r="J2862" t="s">
        <v>7737</v>
      </c>
      <c r="K2862" t="s">
        <v>20548</v>
      </c>
      <c r="L2862">
        <v>4149</v>
      </c>
      <c r="M2862" t="s">
        <v>27</v>
      </c>
      <c r="N2862" t="s">
        <v>7738</v>
      </c>
      <c r="P2862" t="s">
        <v>7739</v>
      </c>
      <c r="Q2862">
        <v>3219</v>
      </c>
      <c r="R2862" t="s">
        <v>96</v>
      </c>
      <c r="S2862" t="s">
        <v>95</v>
      </c>
      <c r="T2862" t="str">
        <f>IF(Transcripts[[#This Row],[List?]]="Y", Transcripts[[#This Row],[RefSeq mRNA ID]]&amp;IF(Transcripts[[#This Row],[Preferred?]]="Y", " (Preferred)", ""), "")</f>
        <v>NM_020630.5</v>
      </c>
      <c r="V2862" s="43" t="s">
        <v>18624</v>
      </c>
      <c r="W2862" s="43" t="e">
        <f t="array" ref="W2862">INDEX(Table6[#Data], MATCH(1, ISNUMBER(SEARCH(Transcripts[[#This Row],[RefSeq mRNA ID]], Table6['#name])), 0), 1)</f>
        <v>#N/A</v>
      </c>
      <c r="X2862" s="43"/>
      <c r="Y2862" s="43"/>
      <c r="Z2862" t="s">
        <v>3037</v>
      </c>
      <c r="AA2862" t="s">
        <v>3038</v>
      </c>
      <c r="AB2862">
        <v>154</v>
      </c>
      <c r="AC2862" t="s">
        <v>3021</v>
      </c>
      <c r="AD2862" t="s">
        <v>27</v>
      </c>
      <c r="AE2862" t="s">
        <v>11833</v>
      </c>
    </row>
    <row r="2863" spans="8:31" hidden="1" x14ac:dyDescent="0.3">
      <c r="H2863" t="s">
        <v>7731</v>
      </c>
      <c r="I2863" t="s">
        <v>7740</v>
      </c>
      <c r="J2863" t="s">
        <v>7741</v>
      </c>
      <c r="L2863">
        <v>729</v>
      </c>
      <c r="M2863" t="s">
        <v>27</v>
      </c>
      <c r="N2863" t="s">
        <v>7742</v>
      </c>
      <c r="Q2863">
        <v>544</v>
      </c>
      <c r="R2863" t="s">
        <v>96</v>
      </c>
      <c r="S2863" t="s">
        <v>96</v>
      </c>
      <c r="T2863" t="str">
        <f>IF(Transcripts[[#This Row],[List?]]="Y", Transcripts[[#This Row],[RefSeq mRNA ID]]&amp;IF(Transcripts[[#This Row],[Preferred?]]="Y", " (Preferred)", ""), "")</f>
        <v/>
      </c>
      <c r="V2863" s="43" t="s">
        <v>18624</v>
      </c>
      <c r="W2863" s="43" t="e">
        <f t="array" ref="W2863">INDEX(Table6[#Data], MATCH(1, ISNUMBER(SEARCH(Transcripts[[#This Row],[RefSeq mRNA ID]], Table6['#name])), 0), 1)</f>
        <v>#N/A</v>
      </c>
      <c r="X2863" s="43"/>
      <c r="Y2863" s="43"/>
      <c r="Z2863" t="s">
        <v>3043</v>
      </c>
      <c r="AA2863" t="s">
        <v>3044</v>
      </c>
      <c r="AB2863">
        <v>232</v>
      </c>
      <c r="AC2863" t="s">
        <v>3021</v>
      </c>
      <c r="AD2863" t="s">
        <v>27</v>
      </c>
      <c r="AE2863" t="s">
        <v>11834</v>
      </c>
    </row>
    <row r="2864" spans="8:31" hidden="1" x14ac:dyDescent="0.3">
      <c r="H2864" t="s">
        <v>7731</v>
      </c>
      <c r="I2864" t="s">
        <v>7743</v>
      </c>
      <c r="L2864">
        <v>577</v>
      </c>
      <c r="M2864" t="s">
        <v>210</v>
      </c>
      <c r="N2864" t="s">
        <v>7744</v>
      </c>
      <c r="Q2864">
        <v>0</v>
      </c>
      <c r="R2864" t="s">
        <v>96</v>
      </c>
      <c r="S2864" t="s">
        <v>96</v>
      </c>
      <c r="T2864" t="str">
        <f>IF(Transcripts[[#This Row],[List?]]="Y", Transcripts[[#This Row],[RefSeq mRNA ID]]&amp;IF(Transcripts[[#This Row],[Preferred?]]="Y", " (Preferred)", ""), "")</f>
        <v/>
      </c>
      <c r="V2864" s="43" t="s">
        <v>18624</v>
      </c>
      <c r="W2864" s="43" t="e">
        <f t="array" ref="W2864">INDEX(Table6[#Data], MATCH(1, ISNUMBER(SEARCH(Transcripts[[#This Row],[RefSeq mRNA ID]], Table6['#name])), 0), 1)</f>
        <v>#N/A</v>
      </c>
      <c r="X2864" s="43"/>
      <c r="Y2864" s="43"/>
      <c r="Z2864" t="s">
        <v>3052</v>
      </c>
      <c r="AA2864" t="s">
        <v>3053</v>
      </c>
      <c r="AB2864">
        <v>192</v>
      </c>
      <c r="AC2864" t="s">
        <v>3021</v>
      </c>
      <c r="AD2864" t="s">
        <v>27</v>
      </c>
      <c r="AE2864" t="s">
        <v>11835</v>
      </c>
    </row>
    <row r="2865" spans="8:31" hidden="1" x14ac:dyDescent="0.3">
      <c r="H2865" t="s">
        <v>7745</v>
      </c>
      <c r="I2865" t="s">
        <v>7749</v>
      </c>
      <c r="J2865" t="s">
        <v>7750</v>
      </c>
      <c r="K2865" t="s">
        <v>20549</v>
      </c>
      <c r="L2865">
        <v>2075</v>
      </c>
      <c r="M2865" t="s">
        <v>27</v>
      </c>
      <c r="N2865" t="s">
        <v>7751</v>
      </c>
      <c r="P2865" t="s">
        <v>7752</v>
      </c>
      <c r="Q2865">
        <v>555</v>
      </c>
      <c r="R2865" t="s">
        <v>95</v>
      </c>
      <c r="S2865" t="s">
        <v>95</v>
      </c>
      <c r="T2865" t="str">
        <f>IF(Transcripts[[#This Row],[List?]]="Y", Transcripts[[#This Row],[RefSeq mRNA ID]]&amp;IF(Transcripts[[#This Row],[Preferred?]]="Y", " (Preferred)", ""), "")</f>
        <v>NM_005614.4 (Preferred)</v>
      </c>
      <c r="V2865" s="43" t="s">
        <v>18625</v>
      </c>
      <c r="W2865" s="43" t="e">
        <f t="array" ref="W2865">INDEX(Table6[#Data], MATCH(1, ISNUMBER(SEARCH(Transcripts[[#This Row],[RefSeq mRNA ID]], Table6['#name])), 0), 1)</f>
        <v>#N/A</v>
      </c>
      <c r="X2865" s="43"/>
      <c r="Y2865" s="43"/>
      <c r="Z2865" t="s">
        <v>3110</v>
      </c>
      <c r="AC2865" t="s">
        <v>3021</v>
      </c>
      <c r="AD2865" t="s">
        <v>27</v>
      </c>
      <c r="AE2865" t="s">
        <v>3110</v>
      </c>
    </row>
    <row r="2866" spans="8:31" hidden="1" x14ac:dyDescent="0.3">
      <c r="H2866" t="s">
        <v>7745</v>
      </c>
      <c r="I2866" t="s">
        <v>7753</v>
      </c>
      <c r="J2866" t="s">
        <v>7754</v>
      </c>
      <c r="L2866">
        <v>900</v>
      </c>
      <c r="M2866" t="s">
        <v>27</v>
      </c>
      <c r="N2866" t="s">
        <v>7755</v>
      </c>
      <c r="Q2866">
        <v>240</v>
      </c>
      <c r="R2866" t="s">
        <v>96</v>
      </c>
      <c r="S2866" t="s">
        <v>96</v>
      </c>
      <c r="T2866" t="str">
        <f>IF(Transcripts[[#This Row],[List?]]="Y", Transcripts[[#This Row],[RefSeq mRNA ID]]&amp;IF(Transcripts[[#This Row],[Preferred?]]="Y", " (Preferred)", ""), "")</f>
        <v/>
      </c>
      <c r="V2866" s="43" t="s">
        <v>18625</v>
      </c>
      <c r="W2866" s="43" t="e">
        <f t="array" ref="W2866">INDEX(Table6[#Data], MATCH(1, ISNUMBER(SEARCH(Transcripts[[#This Row],[RefSeq mRNA ID]], Table6['#name])), 0), 1)</f>
        <v>#N/A</v>
      </c>
      <c r="X2866" s="43"/>
      <c r="Y2866" s="43"/>
      <c r="Z2866" t="s">
        <v>3058</v>
      </c>
      <c r="AC2866" t="s">
        <v>3021</v>
      </c>
      <c r="AD2866" t="s">
        <v>27</v>
      </c>
      <c r="AE2866" t="s">
        <v>3058</v>
      </c>
    </row>
    <row r="2867" spans="8:31" hidden="1" x14ac:dyDescent="0.3">
      <c r="H2867" t="s">
        <v>7745</v>
      </c>
      <c r="I2867" t="s">
        <v>7756</v>
      </c>
      <c r="J2867" t="s">
        <v>7757</v>
      </c>
      <c r="L2867">
        <v>744</v>
      </c>
      <c r="M2867" t="s">
        <v>27</v>
      </c>
      <c r="N2867" t="s">
        <v>7758</v>
      </c>
      <c r="Q2867">
        <v>240</v>
      </c>
      <c r="R2867" t="s">
        <v>96</v>
      </c>
      <c r="S2867" t="s">
        <v>96</v>
      </c>
      <c r="T2867" t="str">
        <f>IF(Transcripts[[#This Row],[List?]]="Y", Transcripts[[#This Row],[RefSeq mRNA ID]]&amp;IF(Transcripts[[#This Row],[Preferred?]]="Y", " (Preferred)", ""), "")</f>
        <v/>
      </c>
      <c r="V2867" s="43" t="s">
        <v>18625</v>
      </c>
      <c r="W2867" s="43" t="e">
        <f t="array" ref="W2867">INDEX(Table6[#Data], MATCH(1, ISNUMBER(SEARCH(Transcripts[[#This Row],[RefSeq mRNA ID]], Table6['#name])), 0), 1)</f>
        <v>#N/A</v>
      </c>
      <c r="X2867" s="43"/>
      <c r="Y2867" s="43"/>
      <c r="Z2867" t="s">
        <v>3049</v>
      </c>
      <c r="AA2867" t="s">
        <v>3050</v>
      </c>
      <c r="AB2867">
        <v>306</v>
      </c>
      <c r="AC2867" t="s">
        <v>3021</v>
      </c>
      <c r="AD2867" t="s">
        <v>27</v>
      </c>
      <c r="AE2867" t="s">
        <v>11836</v>
      </c>
    </row>
    <row r="2868" spans="8:31" hidden="1" x14ac:dyDescent="0.3">
      <c r="H2868" t="s">
        <v>7745</v>
      </c>
      <c r="I2868" t="s">
        <v>7746</v>
      </c>
      <c r="J2868" t="s">
        <v>7747</v>
      </c>
      <c r="L2868">
        <v>1153</v>
      </c>
      <c r="M2868" t="s">
        <v>187</v>
      </c>
      <c r="N2868" t="s">
        <v>7748</v>
      </c>
      <c r="Q2868">
        <v>144</v>
      </c>
      <c r="R2868" t="s">
        <v>96</v>
      </c>
      <c r="S2868" t="s">
        <v>96</v>
      </c>
      <c r="T2868" t="str">
        <f>IF(Transcripts[[#This Row],[List?]]="Y", Transcripts[[#This Row],[RefSeq mRNA ID]]&amp;IF(Transcripts[[#This Row],[Preferred?]]="Y", " (Preferred)", ""), "")</f>
        <v/>
      </c>
      <c r="V2868" s="43" t="s">
        <v>18625</v>
      </c>
      <c r="W2868" s="43" t="e">
        <f t="array" ref="W2868">INDEX(Table6[#Data], MATCH(1, ISNUMBER(SEARCH(Transcripts[[#This Row],[RefSeq mRNA ID]], Table6['#name])), 0), 1)</f>
        <v>#N/A</v>
      </c>
      <c r="X2868" s="43"/>
      <c r="Y2868" s="43"/>
      <c r="Z2868" t="s">
        <v>3108</v>
      </c>
      <c r="AC2868" t="s">
        <v>3021</v>
      </c>
      <c r="AD2868" t="s">
        <v>27</v>
      </c>
      <c r="AE2868" t="s">
        <v>3108</v>
      </c>
    </row>
    <row r="2869" spans="8:31" hidden="1" x14ac:dyDescent="0.3">
      <c r="H2869" t="s">
        <v>7745</v>
      </c>
      <c r="I2869" t="s">
        <v>7759</v>
      </c>
      <c r="J2869" t="s">
        <v>7760</v>
      </c>
      <c r="L2869">
        <v>501</v>
      </c>
      <c r="M2869" t="s">
        <v>27</v>
      </c>
      <c r="N2869" t="s">
        <v>7761</v>
      </c>
      <c r="Q2869">
        <v>59</v>
      </c>
      <c r="R2869" t="s">
        <v>96</v>
      </c>
      <c r="S2869" t="s">
        <v>96</v>
      </c>
      <c r="T2869" t="str">
        <f>IF(Transcripts[[#This Row],[List?]]="Y", Transcripts[[#This Row],[RefSeq mRNA ID]]&amp;IF(Transcripts[[#This Row],[Preferred?]]="Y", " (Preferred)", ""), "")</f>
        <v/>
      </c>
      <c r="V2869" s="43" t="s">
        <v>18625</v>
      </c>
      <c r="W2869" s="43" t="e">
        <f t="array" ref="W2869">INDEX(Table6[#Data], MATCH(1, ISNUMBER(SEARCH(Transcripts[[#This Row],[RefSeq mRNA ID]], Table6['#name])), 0), 1)</f>
        <v>#N/A</v>
      </c>
      <c r="X2869" s="43"/>
      <c r="Y2869" s="43"/>
      <c r="Z2869" t="s">
        <v>3040</v>
      </c>
      <c r="AA2869" t="s">
        <v>3041</v>
      </c>
      <c r="AB2869">
        <v>377</v>
      </c>
      <c r="AC2869" t="s">
        <v>3021</v>
      </c>
      <c r="AD2869" t="s">
        <v>27</v>
      </c>
      <c r="AE2869" t="s">
        <v>11837</v>
      </c>
    </row>
    <row r="2870" spans="8:31" hidden="1" x14ac:dyDescent="0.3">
      <c r="H2870" t="s">
        <v>7745</v>
      </c>
      <c r="I2870" t="s">
        <v>7762</v>
      </c>
      <c r="L2870">
        <v>764</v>
      </c>
      <c r="M2870" t="s">
        <v>210</v>
      </c>
      <c r="N2870" t="s">
        <v>7763</v>
      </c>
      <c r="Q2870">
        <v>0</v>
      </c>
      <c r="R2870" t="s">
        <v>96</v>
      </c>
      <c r="S2870" t="s">
        <v>96</v>
      </c>
      <c r="T2870" t="str">
        <f>IF(Transcripts[[#This Row],[List?]]="Y", Transcripts[[#This Row],[RefSeq mRNA ID]]&amp;IF(Transcripts[[#This Row],[Preferred?]]="Y", " (Preferred)", ""), "")</f>
        <v/>
      </c>
      <c r="V2870" s="43" t="s">
        <v>18625</v>
      </c>
      <c r="W2870" s="43" t="e">
        <f t="array" ref="W2870">INDEX(Table6[#Data], MATCH(1, ISNUMBER(SEARCH(Transcripts[[#This Row],[RefSeq mRNA ID]], Table6['#name])), 0), 1)</f>
        <v>#N/A</v>
      </c>
      <c r="X2870" s="43"/>
      <c r="Y2870" s="43"/>
      <c r="Z2870" t="s">
        <v>3100</v>
      </c>
      <c r="AC2870" t="s">
        <v>3021</v>
      </c>
      <c r="AD2870" t="s">
        <v>27</v>
      </c>
      <c r="AE2870" t="s">
        <v>3100</v>
      </c>
    </row>
    <row r="2871" spans="8:31" hidden="1" x14ac:dyDescent="0.3">
      <c r="H2871" t="s">
        <v>7745</v>
      </c>
      <c r="I2871" t="s">
        <v>7764</v>
      </c>
      <c r="L2871">
        <v>557</v>
      </c>
      <c r="M2871" t="s">
        <v>210</v>
      </c>
      <c r="N2871" t="s">
        <v>7765</v>
      </c>
      <c r="Q2871">
        <v>0</v>
      </c>
      <c r="R2871" t="s">
        <v>96</v>
      </c>
      <c r="S2871" t="s">
        <v>96</v>
      </c>
      <c r="T2871" t="str">
        <f>IF(Transcripts[[#This Row],[List?]]="Y", Transcripts[[#This Row],[RefSeq mRNA ID]]&amp;IF(Transcripts[[#This Row],[Preferred?]]="Y", " (Preferred)", ""), "")</f>
        <v/>
      </c>
      <c r="V2871" s="43" t="s">
        <v>18625</v>
      </c>
      <c r="W2871" s="43" t="e">
        <f t="array" ref="W2871">INDEX(Table6[#Data], MATCH(1, ISNUMBER(SEARCH(Transcripts[[#This Row],[RefSeq mRNA ID]], Table6['#name])), 0), 1)</f>
        <v>#N/A</v>
      </c>
      <c r="X2871" s="43"/>
      <c r="Y2871" s="43"/>
      <c r="Z2871" t="s">
        <v>3055</v>
      </c>
      <c r="AA2871" t="s">
        <v>3056</v>
      </c>
      <c r="AB2871">
        <v>125</v>
      </c>
      <c r="AC2871" t="s">
        <v>3021</v>
      </c>
      <c r="AD2871" t="s">
        <v>27</v>
      </c>
      <c r="AE2871" t="s">
        <v>11838</v>
      </c>
    </row>
    <row r="2872" spans="8:31" hidden="1" x14ac:dyDescent="0.3">
      <c r="H2872" t="s">
        <v>7766</v>
      </c>
      <c r="I2872" t="s">
        <v>7769</v>
      </c>
      <c r="J2872" t="s">
        <v>7770</v>
      </c>
      <c r="K2872" t="s">
        <v>20551</v>
      </c>
      <c r="L2872">
        <v>2031</v>
      </c>
      <c r="M2872" t="s">
        <v>27</v>
      </c>
      <c r="N2872" t="s">
        <v>7771</v>
      </c>
      <c r="P2872" t="s">
        <v>7772</v>
      </c>
      <c r="Q2872">
        <v>582</v>
      </c>
      <c r="R2872" t="s">
        <v>95</v>
      </c>
      <c r="S2872" t="s">
        <v>95</v>
      </c>
      <c r="T2872" t="str">
        <f>IF(Transcripts[[#This Row],[List?]]="Y", Transcripts[[#This Row],[RefSeq mRNA ID]]&amp;IF(Transcripts[[#This Row],[Preferred?]]="Y", " (Preferred)", ""), "")</f>
        <v>NM_001664.4 (Preferred)</v>
      </c>
      <c r="V2872" s="43" t="s">
        <v>18626</v>
      </c>
      <c r="W2872" s="43" t="e">
        <f t="array" ref="W2872">INDEX(Table6[#Data], MATCH(1, ISNUMBER(SEARCH(Transcripts[[#This Row],[RefSeq mRNA ID]], Table6['#name])), 0), 1)</f>
        <v>#N/A</v>
      </c>
      <c r="X2872" s="43"/>
      <c r="Y2872" s="43"/>
      <c r="Z2872" t="s">
        <v>3094</v>
      </c>
      <c r="AC2872" t="s">
        <v>3021</v>
      </c>
      <c r="AD2872" t="s">
        <v>27</v>
      </c>
      <c r="AE2872" t="s">
        <v>3094</v>
      </c>
    </row>
    <row r="2873" spans="8:31" hidden="1" x14ac:dyDescent="0.3">
      <c r="H2873" t="s">
        <v>7766</v>
      </c>
      <c r="I2873" t="s">
        <v>7773</v>
      </c>
      <c r="J2873" t="s">
        <v>7774</v>
      </c>
      <c r="K2873" t="s">
        <v>19894</v>
      </c>
      <c r="L2873">
        <v>961</v>
      </c>
      <c r="M2873" t="s">
        <v>27</v>
      </c>
      <c r="N2873" t="s">
        <v>7775</v>
      </c>
      <c r="Q2873">
        <v>564</v>
      </c>
      <c r="R2873" t="s">
        <v>96</v>
      </c>
      <c r="S2873" t="s">
        <v>95</v>
      </c>
      <c r="T2873" t="str">
        <f>IF(Transcripts[[#This Row],[List?]]="Y", Transcripts[[#This Row],[RefSeq mRNA ID]]&amp;IF(Transcripts[[#This Row],[Preferred?]]="Y", " (Preferred)", ""), "")</f>
        <v>NM_001313943.1</v>
      </c>
      <c r="V2873" s="43" t="s">
        <v>18626</v>
      </c>
      <c r="W2873" s="43" t="e">
        <f t="array" ref="W2873">INDEX(Table6[#Data], MATCH(1, ISNUMBER(SEARCH(Transcripts[[#This Row],[RefSeq mRNA ID]], Table6['#name])), 0), 1)</f>
        <v>#N/A</v>
      </c>
      <c r="X2873" s="43"/>
      <c r="Y2873" s="43"/>
      <c r="Z2873" t="s">
        <v>3072</v>
      </c>
      <c r="AA2873" t="s">
        <v>3073</v>
      </c>
      <c r="AB2873">
        <v>894</v>
      </c>
      <c r="AC2873" t="s">
        <v>3021</v>
      </c>
      <c r="AD2873" t="s">
        <v>27</v>
      </c>
      <c r="AE2873" t="s">
        <v>11839</v>
      </c>
    </row>
    <row r="2874" spans="8:31" hidden="1" x14ac:dyDescent="0.3">
      <c r="H2874" t="s">
        <v>7766</v>
      </c>
      <c r="I2874" t="s">
        <v>7779</v>
      </c>
      <c r="J2874" t="s">
        <v>7780</v>
      </c>
      <c r="L2874">
        <v>633</v>
      </c>
      <c r="M2874" t="s">
        <v>27</v>
      </c>
      <c r="N2874" t="s">
        <v>7781</v>
      </c>
      <c r="Q2874">
        <v>387</v>
      </c>
      <c r="R2874" t="s">
        <v>96</v>
      </c>
      <c r="S2874" t="s">
        <v>96</v>
      </c>
      <c r="T2874" t="str">
        <f>IF(Transcripts[[#This Row],[List?]]="Y", Transcripts[[#This Row],[RefSeq mRNA ID]]&amp;IF(Transcripts[[#This Row],[Preferred?]]="Y", " (Preferred)", ""), "")</f>
        <v/>
      </c>
      <c r="V2874" s="43" t="s">
        <v>18626</v>
      </c>
      <c r="W2874" s="43" t="e">
        <f t="array" ref="W2874">INDEX(Table6[#Data], MATCH(1, ISNUMBER(SEARCH(Transcripts[[#This Row],[RefSeq mRNA ID]], Table6['#name])), 0), 1)</f>
        <v>#N/A</v>
      </c>
      <c r="X2874" s="43"/>
      <c r="Y2874" s="43"/>
      <c r="Z2874" t="s">
        <v>3069</v>
      </c>
      <c r="AA2874" t="s">
        <v>3070</v>
      </c>
      <c r="AB2874">
        <v>951</v>
      </c>
      <c r="AC2874" t="s">
        <v>3021</v>
      </c>
      <c r="AD2874" t="s">
        <v>27</v>
      </c>
      <c r="AE2874" t="s">
        <v>11840</v>
      </c>
    </row>
    <row r="2875" spans="8:31" hidden="1" x14ac:dyDescent="0.3">
      <c r="H2875" t="s">
        <v>7766</v>
      </c>
      <c r="I2875" t="s">
        <v>7776</v>
      </c>
      <c r="J2875" t="s">
        <v>7777</v>
      </c>
      <c r="K2875" t="s">
        <v>19898</v>
      </c>
      <c r="L2875">
        <v>889</v>
      </c>
      <c r="M2875" t="s">
        <v>27</v>
      </c>
      <c r="N2875" t="s">
        <v>7778</v>
      </c>
      <c r="Q2875">
        <v>273</v>
      </c>
      <c r="R2875" t="s">
        <v>96</v>
      </c>
      <c r="S2875" t="s">
        <v>95</v>
      </c>
      <c r="T2875" t="str">
        <f>IF(Transcripts[[#This Row],[List?]]="Y", Transcripts[[#This Row],[RefSeq mRNA ID]]&amp;IF(Transcripts[[#This Row],[Preferred?]]="Y", " (Preferred)", ""), "")</f>
        <v>NM_001313947.1</v>
      </c>
      <c r="V2875" s="43" t="s">
        <v>18626</v>
      </c>
      <c r="W2875" s="43" t="e">
        <f t="array" ref="W2875">INDEX(Table6[#Data], MATCH(1, ISNUMBER(SEARCH(Transcripts[[#This Row],[RefSeq mRNA ID]], Table6['#name])), 0), 1)</f>
        <v>#N/A</v>
      </c>
      <c r="X2875" s="43"/>
      <c r="Y2875" s="43"/>
      <c r="Z2875" t="s">
        <v>3079</v>
      </c>
      <c r="AA2875" t="s">
        <v>3080</v>
      </c>
      <c r="AB2875">
        <v>798</v>
      </c>
      <c r="AC2875" t="s">
        <v>3021</v>
      </c>
      <c r="AD2875" t="s">
        <v>27</v>
      </c>
      <c r="AE2875" t="s">
        <v>11841</v>
      </c>
    </row>
    <row r="2876" spans="8:31" hidden="1" x14ac:dyDescent="0.3">
      <c r="H2876" t="s">
        <v>7766</v>
      </c>
      <c r="I2876" t="s">
        <v>7782</v>
      </c>
      <c r="J2876" t="s">
        <v>7783</v>
      </c>
      <c r="L2876">
        <v>539</v>
      </c>
      <c r="M2876" t="s">
        <v>27</v>
      </c>
      <c r="N2876" t="s">
        <v>7784</v>
      </c>
      <c r="Q2876">
        <v>259</v>
      </c>
      <c r="R2876" t="s">
        <v>96</v>
      </c>
      <c r="S2876" t="s">
        <v>96</v>
      </c>
      <c r="T2876" t="str">
        <f>IF(Transcripts[[#This Row],[List?]]="Y", Transcripts[[#This Row],[RefSeq mRNA ID]]&amp;IF(Transcripts[[#This Row],[Preferred?]]="Y", " (Preferred)", ""), "")</f>
        <v/>
      </c>
      <c r="V2876" s="43" t="s">
        <v>18626</v>
      </c>
      <c r="W2876" s="43" t="e">
        <f t="array" ref="W2876">INDEX(Table6[#Data], MATCH(1, ISNUMBER(SEARCH(Transcripts[[#This Row],[RefSeq mRNA ID]], Table6['#name])), 0), 1)</f>
        <v>#N/A</v>
      </c>
      <c r="X2876" s="43"/>
      <c r="Y2876" s="43"/>
      <c r="Z2876" t="s">
        <v>3028</v>
      </c>
      <c r="AA2876" t="s">
        <v>3029</v>
      </c>
      <c r="AB2876">
        <v>633</v>
      </c>
      <c r="AC2876" t="s">
        <v>3021</v>
      </c>
      <c r="AD2876" t="s">
        <v>27</v>
      </c>
      <c r="AE2876" t="s">
        <v>11842</v>
      </c>
    </row>
    <row r="2877" spans="8:31" hidden="1" x14ac:dyDescent="0.3">
      <c r="H2877" t="s">
        <v>7766</v>
      </c>
      <c r="I2877" t="s">
        <v>7767</v>
      </c>
      <c r="L2877">
        <v>388</v>
      </c>
      <c r="M2877" t="s">
        <v>193</v>
      </c>
      <c r="N2877" t="s">
        <v>7768</v>
      </c>
      <c r="Q2877">
        <v>0</v>
      </c>
      <c r="R2877" t="s">
        <v>96</v>
      </c>
      <c r="S2877" t="s">
        <v>96</v>
      </c>
      <c r="T2877" t="str">
        <f>IF(Transcripts[[#This Row],[List?]]="Y", Transcripts[[#This Row],[RefSeq mRNA ID]]&amp;IF(Transcripts[[#This Row],[Preferred?]]="Y", " (Preferred)", ""), "")</f>
        <v/>
      </c>
      <c r="V2877" s="43" t="s">
        <v>18626</v>
      </c>
      <c r="W2877" s="43" t="e">
        <f t="array" ref="W2877">INDEX(Table6[#Data], MATCH(1, ISNUMBER(SEARCH(Transcripts[[#This Row],[RefSeq mRNA ID]], Table6['#name])), 0), 1)</f>
        <v>#N/A</v>
      </c>
      <c r="X2877" s="43"/>
      <c r="Y2877" s="43"/>
      <c r="Z2877" t="s">
        <v>3046</v>
      </c>
      <c r="AA2877" t="s">
        <v>3047</v>
      </c>
      <c r="AB2877">
        <v>345</v>
      </c>
      <c r="AC2877" t="s">
        <v>3021</v>
      </c>
      <c r="AD2877" t="s">
        <v>27</v>
      </c>
      <c r="AE2877" t="s">
        <v>11843</v>
      </c>
    </row>
    <row r="2878" spans="8:31" hidden="1" x14ac:dyDescent="0.3">
      <c r="H2878" t="s">
        <v>7785</v>
      </c>
      <c r="I2878" t="s">
        <v>7797</v>
      </c>
      <c r="J2878" t="s">
        <v>7798</v>
      </c>
      <c r="K2878" t="s">
        <v>19901</v>
      </c>
      <c r="L2878">
        <v>855</v>
      </c>
      <c r="M2878" t="s">
        <v>27</v>
      </c>
      <c r="N2878" t="s">
        <v>7799</v>
      </c>
      <c r="P2878" t="s">
        <v>7800</v>
      </c>
      <c r="Q2878">
        <v>711</v>
      </c>
      <c r="R2878" t="s">
        <v>95</v>
      </c>
      <c r="S2878" t="s">
        <v>95</v>
      </c>
      <c r="T2878" t="str">
        <f>IF(Transcripts[[#This Row],[List?]]="Y", Transcripts[[#This Row],[RefSeq mRNA ID]]&amp;IF(Transcripts[[#This Row],[Preferred?]]="Y", " (Preferred)", ""), "")</f>
        <v>NM_001256821.1 (Preferred)</v>
      </c>
      <c r="V2878" s="43" t="s">
        <v>18627</v>
      </c>
      <c r="W2878" s="43" t="e">
        <f t="array" ref="W2878">INDEX(Table6[#Data], MATCH(1, ISNUMBER(SEARCH(Transcripts[[#This Row],[RefSeq mRNA ID]], Table6['#name])), 0), 1)</f>
        <v>#N/A</v>
      </c>
      <c r="X2878" s="43"/>
      <c r="Y2878" s="43"/>
      <c r="Z2878" t="s">
        <v>3106</v>
      </c>
      <c r="AC2878" t="s">
        <v>3021</v>
      </c>
      <c r="AD2878" t="s">
        <v>27</v>
      </c>
      <c r="AE2878" t="s">
        <v>3106</v>
      </c>
    </row>
    <row r="2879" spans="8:31" hidden="1" x14ac:dyDescent="0.3">
      <c r="H2879" t="s">
        <v>7785</v>
      </c>
      <c r="I2879" t="s">
        <v>7789</v>
      </c>
      <c r="J2879" t="s">
        <v>7790</v>
      </c>
      <c r="K2879" t="s">
        <v>20554</v>
      </c>
      <c r="L2879">
        <v>3445</v>
      </c>
      <c r="M2879" t="s">
        <v>27</v>
      </c>
      <c r="N2879" t="s">
        <v>7791</v>
      </c>
      <c r="P2879" t="s">
        <v>7792</v>
      </c>
      <c r="Q2879">
        <v>660</v>
      </c>
      <c r="R2879" t="s">
        <v>96</v>
      </c>
      <c r="S2879" t="s">
        <v>95</v>
      </c>
      <c r="T2879" t="str">
        <f>IF(Transcripts[[#This Row],[List?]]="Y", Transcripts[[#This Row],[RefSeq mRNA ID]]&amp;IF(Transcripts[[#This Row],[Preferred?]]="Y", " (Preferred)", ""), "")</f>
        <v>NM_006912.6</v>
      </c>
      <c r="V2879" s="43" t="s">
        <v>18627</v>
      </c>
      <c r="W2879" s="43" t="e">
        <f t="array" ref="W2879">INDEX(Table6[#Data], MATCH(1, ISNUMBER(SEARCH(Transcripts[[#This Row],[RefSeq mRNA ID]], Table6['#name])), 0), 1)</f>
        <v>#N/A</v>
      </c>
      <c r="X2879" s="43"/>
      <c r="Y2879" s="43"/>
      <c r="Z2879" t="s">
        <v>3025</v>
      </c>
      <c r="AA2879" t="s">
        <v>3026</v>
      </c>
      <c r="AB2879">
        <v>477</v>
      </c>
      <c r="AC2879" t="s">
        <v>3021</v>
      </c>
      <c r="AD2879" t="s">
        <v>27</v>
      </c>
      <c r="AE2879" t="s">
        <v>11844</v>
      </c>
    </row>
    <row r="2880" spans="8:31" hidden="1" x14ac:dyDescent="0.3">
      <c r="H2880" t="s">
        <v>7785</v>
      </c>
      <c r="I2880" t="s">
        <v>7793</v>
      </c>
      <c r="J2880" t="s">
        <v>7794</v>
      </c>
      <c r="K2880" t="s">
        <v>19900</v>
      </c>
      <c r="L2880">
        <v>919</v>
      </c>
      <c r="M2880" t="s">
        <v>27</v>
      </c>
      <c r="N2880" t="s">
        <v>7795</v>
      </c>
      <c r="P2880" t="s">
        <v>7796</v>
      </c>
      <c r="Q2880">
        <v>552</v>
      </c>
      <c r="R2880" t="s">
        <v>96</v>
      </c>
      <c r="S2880" t="s">
        <v>95</v>
      </c>
      <c r="T2880" t="str">
        <f>IF(Transcripts[[#This Row],[List?]]="Y", Transcripts[[#This Row],[RefSeq mRNA ID]]&amp;IF(Transcripts[[#This Row],[Preferred?]]="Y", " (Preferred)", ""), "")</f>
        <v>NM_001256820.1</v>
      </c>
      <c r="V2880" s="43" t="s">
        <v>18627</v>
      </c>
      <c r="W2880" s="43" t="e">
        <f t="array" ref="W2880">INDEX(Table6[#Data], MATCH(1, ISNUMBER(SEARCH(Transcripts[[#This Row],[RefSeq mRNA ID]], Table6['#name])), 0), 1)</f>
        <v>#N/A</v>
      </c>
      <c r="X2880" s="43"/>
      <c r="Y2880" s="43"/>
      <c r="Z2880" t="s">
        <v>3076</v>
      </c>
      <c r="AA2880" t="s">
        <v>3077</v>
      </c>
      <c r="AB2880">
        <v>909</v>
      </c>
      <c r="AC2880" t="s">
        <v>3021</v>
      </c>
      <c r="AD2880" t="s">
        <v>27</v>
      </c>
      <c r="AE2880" t="s">
        <v>11845</v>
      </c>
    </row>
    <row r="2881" spans="8:31" hidden="1" x14ac:dyDescent="0.3">
      <c r="H2881" t="s">
        <v>7785</v>
      </c>
      <c r="I2881" t="s">
        <v>7801</v>
      </c>
      <c r="J2881" t="s">
        <v>7802</v>
      </c>
      <c r="L2881">
        <v>574</v>
      </c>
      <c r="M2881" t="s">
        <v>27</v>
      </c>
      <c r="N2881" t="s">
        <v>7803</v>
      </c>
      <c r="Q2881">
        <v>454</v>
      </c>
      <c r="R2881" t="s">
        <v>96</v>
      </c>
      <c r="S2881" t="s">
        <v>96</v>
      </c>
      <c r="T2881" t="str">
        <f>IF(Transcripts[[#This Row],[List?]]="Y", Transcripts[[#This Row],[RefSeq mRNA ID]]&amp;IF(Transcripts[[#This Row],[Preferred?]]="Y", " (Preferred)", ""), "")</f>
        <v/>
      </c>
      <c r="V2881" s="43" t="s">
        <v>18627</v>
      </c>
      <c r="W2881" s="43" t="e">
        <f t="array" ref="W2881">INDEX(Table6[#Data], MATCH(1, ISNUMBER(SEARCH(Transcripts[[#This Row],[RefSeq mRNA ID]], Table6['#name])), 0), 1)</f>
        <v>#N/A</v>
      </c>
      <c r="X2881" s="43"/>
      <c r="Y2881" s="43"/>
      <c r="Z2881" t="s">
        <v>5396</v>
      </c>
      <c r="AA2881" t="s">
        <v>5397</v>
      </c>
      <c r="AB2881">
        <v>2271</v>
      </c>
      <c r="AC2881" t="s">
        <v>5366</v>
      </c>
      <c r="AD2881" t="s">
        <v>27</v>
      </c>
      <c r="AE2881" t="s">
        <v>11846</v>
      </c>
    </row>
    <row r="2882" spans="8:31" hidden="1" x14ac:dyDescent="0.3">
      <c r="H2882" t="s">
        <v>7785</v>
      </c>
      <c r="I2882" t="s">
        <v>7786</v>
      </c>
      <c r="J2882" t="s">
        <v>7787</v>
      </c>
      <c r="L2882">
        <v>803</v>
      </c>
      <c r="M2882" t="s">
        <v>187</v>
      </c>
      <c r="N2882" t="s">
        <v>7788</v>
      </c>
      <c r="Q2882">
        <v>279</v>
      </c>
      <c r="R2882" t="s">
        <v>96</v>
      </c>
      <c r="S2882" t="s">
        <v>96</v>
      </c>
      <c r="T2882" t="str">
        <f>IF(Transcripts[[#This Row],[List?]]="Y", Transcripts[[#This Row],[RefSeq mRNA ID]]&amp;IF(Transcripts[[#This Row],[Preferred?]]="Y", " (Preferred)", ""), "")</f>
        <v/>
      </c>
      <c r="V2882" s="43" t="s">
        <v>18627</v>
      </c>
      <c r="W2882" s="43" t="e">
        <f t="array" ref="W2882">INDEX(Table6[#Data], MATCH(1, ISNUMBER(SEARCH(Transcripts[[#This Row],[RefSeq mRNA ID]], Table6['#name])), 0), 1)</f>
        <v>#N/A</v>
      </c>
      <c r="X2882" s="43"/>
      <c r="Y2882" s="43"/>
      <c r="Z2882" t="s">
        <v>5373</v>
      </c>
      <c r="AA2882" t="s">
        <v>5374</v>
      </c>
      <c r="AB2882">
        <v>117</v>
      </c>
      <c r="AC2882" t="s">
        <v>5366</v>
      </c>
      <c r="AD2882" t="s">
        <v>27</v>
      </c>
      <c r="AE2882" t="s">
        <v>11847</v>
      </c>
    </row>
    <row r="2883" spans="8:31" hidden="1" x14ac:dyDescent="0.3">
      <c r="H2883" t="s">
        <v>7785</v>
      </c>
      <c r="I2883" t="s">
        <v>7804</v>
      </c>
      <c r="L2883">
        <v>548</v>
      </c>
      <c r="M2883" t="s">
        <v>210</v>
      </c>
      <c r="N2883" t="s">
        <v>7805</v>
      </c>
      <c r="Q2883">
        <v>0</v>
      </c>
      <c r="R2883" t="s">
        <v>96</v>
      </c>
      <c r="S2883" t="s">
        <v>96</v>
      </c>
      <c r="T2883" t="str">
        <f>IF(Transcripts[[#This Row],[List?]]="Y", Transcripts[[#This Row],[RefSeq mRNA ID]]&amp;IF(Transcripts[[#This Row],[Preferred?]]="Y", " (Preferred)", ""), "")</f>
        <v/>
      </c>
      <c r="V2883" s="43" t="s">
        <v>18627</v>
      </c>
      <c r="W2883" s="43" t="e">
        <f t="array" ref="W2883">INDEX(Table6[#Data], MATCH(1, ISNUMBER(SEARCH(Transcripts[[#This Row],[RefSeq mRNA ID]], Table6['#name])), 0), 1)</f>
        <v>#N/A</v>
      </c>
      <c r="X2883" s="43"/>
      <c r="Y2883" s="43"/>
      <c r="Z2883" t="s">
        <v>5367</v>
      </c>
      <c r="AA2883" t="s">
        <v>5368</v>
      </c>
      <c r="AB2883">
        <v>147</v>
      </c>
      <c r="AC2883" t="s">
        <v>5366</v>
      </c>
      <c r="AD2883" t="s">
        <v>27</v>
      </c>
      <c r="AE2883" t="s">
        <v>11848</v>
      </c>
    </row>
    <row r="2884" spans="8:31" hidden="1" x14ac:dyDescent="0.3">
      <c r="H2884" t="s">
        <v>7806</v>
      </c>
      <c r="I2884" t="s">
        <v>7809</v>
      </c>
      <c r="J2884" t="s">
        <v>7810</v>
      </c>
      <c r="L2884">
        <v>5575</v>
      </c>
      <c r="M2884" t="s">
        <v>27</v>
      </c>
      <c r="N2884" t="s">
        <v>7811</v>
      </c>
      <c r="P2884" t="s">
        <v>7812</v>
      </c>
      <c r="Q2884">
        <v>2352</v>
      </c>
      <c r="R2884" t="s">
        <v>96</v>
      </c>
      <c r="S2884" t="s">
        <v>96</v>
      </c>
      <c r="T2884" t="str">
        <f>IF(Transcripts[[#This Row],[List?]]="Y", Transcripts[[#This Row],[RefSeq mRNA ID]]&amp;IF(Transcripts[[#This Row],[Preferred?]]="Y", " (Preferred)", ""), "")</f>
        <v/>
      </c>
      <c r="V2884" s="43" t="s">
        <v>18628</v>
      </c>
      <c r="W2884" s="43" t="e">
        <f t="array" ref="W2884">INDEX(Table6[#Data], MATCH(1, ISNUMBER(SEARCH(Transcripts[[#This Row],[RefSeq mRNA ID]], Table6['#name])), 0), 1)</f>
        <v>#N/A</v>
      </c>
      <c r="X2884" s="43"/>
      <c r="Y2884" s="43"/>
      <c r="Z2884" t="s">
        <v>5385</v>
      </c>
      <c r="AA2884" t="s">
        <v>5386</v>
      </c>
      <c r="AB2884">
        <v>117</v>
      </c>
      <c r="AC2884" t="s">
        <v>5366</v>
      </c>
      <c r="AD2884" t="s">
        <v>27</v>
      </c>
      <c r="AE2884" t="s">
        <v>11849</v>
      </c>
    </row>
    <row r="2885" spans="8:31" hidden="1" x14ac:dyDescent="0.3">
      <c r="H2885" t="s">
        <v>7806</v>
      </c>
      <c r="I2885" t="s">
        <v>7813</v>
      </c>
      <c r="J2885" t="s">
        <v>7814</v>
      </c>
      <c r="K2885" t="s">
        <v>19905</v>
      </c>
      <c r="L2885">
        <v>5516</v>
      </c>
      <c r="M2885" t="s">
        <v>27</v>
      </c>
      <c r="N2885" t="s">
        <v>7815</v>
      </c>
      <c r="P2885" t="s">
        <v>7812</v>
      </c>
      <c r="Q2885">
        <v>2352</v>
      </c>
      <c r="R2885" t="s">
        <v>95</v>
      </c>
      <c r="S2885" t="s">
        <v>95</v>
      </c>
      <c r="T2885" t="str">
        <f>IF(Transcripts[[#This Row],[List?]]="Y", Transcripts[[#This Row],[RefSeq mRNA ID]]&amp;IF(Transcripts[[#This Row],[Preferred?]]="Y", " (Preferred)", ""), "")</f>
        <v>NM_017763.5 (Preferred)</v>
      </c>
      <c r="V2885" s="43" t="s">
        <v>18628</v>
      </c>
      <c r="W2885" s="43" t="e">
        <f t="array" ref="W2885">INDEX(Table6[#Data], MATCH(1, ISNUMBER(SEARCH(Transcripts[[#This Row],[RefSeq mRNA ID]], Table6['#name])), 0), 1)</f>
        <v>#N/A</v>
      </c>
      <c r="X2885" s="43"/>
      <c r="Y2885" s="43"/>
      <c r="Z2885" t="s">
        <v>5382</v>
      </c>
      <c r="AA2885" t="s">
        <v>5383</v>
      </c>
      <c r="AB2885">
        <v>117</v>
      </c>
      <c r="AC2885" t="s">
        <v>5366</v>
      </c>
      <c r="AD2885" t="s">
        <v>27</v>
      </c>
      <c r="AE2885" t="s">
        <v>11850</v>
      </c>
    </row>
    <row r="2886" spans="8:31" hidden="1" x14ac:dyDescent="0.3">
      <c r="H2886" t="s">
        <v>7806</v>
      </c>
      <c r="I2886" t="s">
        <v>7819</v>
      </c>
      <c r="J2886" t="s">
        <v>7820</v>
      </c>
      <c r="K2886" t="s">
        <v>19903</v>
      </c>
      <c r="L2886">
        <v>4367</v>
      </c>
      <c r="M2886" t="s">
        <v>27</v>
      </c>
      <c r="N2886" t="s">
        <v>7821</v>
      </c>
      <c r="P2886" t="s">
        <v>7812</v>
      </c>
      <c r="Q2886">
        <v>2352</v>
      </c>
      <c r="R2886" t="s">
        <v>96</v>
      </c>
      <c r="S2886" t="s">
        <v>95</v>
      </c>
      <c r="T2886" t="str">
        <f>IF(Transcripts[[#This Row],[List?]]="Y", Transcripts[[#This Row],[RefSeq mRNA ID]]&amp;IF(Transcripts[[#This Row],[Preferred?]]="Y", " (Preferred)", ""), "")</f>
        <v>NM_001305544.1</v>
      </c>
      <c r="V2886" s="43" t="s">
        <v>18628</v>
      </c>
      <c r="W2886" s="43" t="e">
        <f t="array" ref="W2886">INDEX(Table6[#Data], MATCH(1, ISNUMBER(SEARCH(Transcripts[[#This Row],[RefSeq mRNA ID]], Table6['#name])), 0), 1)</f>
        <v>#N/A</v>
      </c>
      <c r="X2886" s="43"/>
      <c r="Y2886" s="43"/>
      <c r="Z2886" t="s">
        <v>5418</v>
      </c>
      <c r="AA2886" t="s">
        <v>5419</v>
      </c>
      <c r="AB2886">
        <v>2039</v>
      </c>
      <c r="AC2886" t="s">
        <v>5366</v>
      </c>
      <c r="AD2886" t="s">
        <v>27</v>
      </c>
      <c r="AE2886" t="s">
        <v>11851</v>
      </c>
    </row>
    <row r="2887" spans="8:31" hidden="1" x14ac:dyDescent="0.3">
      <c r="H2887" t="s">
        <v>7806</v>
      </c>
      <c r="I2887" t="s">
        <v>7816</v>
      </c>
      <c r="J2887" t="s">
        <v>7817</v>
      </c>
      <c r="L2887">
        <v>5160</v>
      </c>
      <c r="M2887" t="s">
        <v>27</v>
      </c>
      <c r="N2887" t="s">
        <v>7818</v>
      </c>
      <c r="Q2887">
        <v>2229</v>
      </c>
      <c r="R2887" t="s">
        <v>96</v>
      </c>
      <c r="S2887" t="s">
        <v>96</v>
      </c>
      <c r="T2887" t="str">
        <f>IF(Transcripts[[#This Row],[List?]]="Y", Transcripts[[#This Row],[RefSeq mRNA ID]]&amp;IF(Transcripts[[#This Row],[Preferred?]]="Y", " (Preferred)", ""), "")</f>
        <v/>
      </c>
      <c r="V2887" s="43" t="s">
        <v>18628</v>
      </c>
      <c r="W2887" s="43" t="e">
        <f t="array" ref="W2887">INDEX(Table6[#Data], MATCH(1, ISNUMBER(SEARCH(Transcripts[[#This Row],[RefSeq mRNA ID]], Table6['#name])), 0), 1)</f>
        <v>#N/A</v>
      </c>
      <c r="X2887" s="43"/>
      <c r="Y2887" s="43"/>
      <c r="Z2887" t="s">
        <v>5401</v>
      </c>
      <c r="AA2887" t="s">
        <v>5402</v>
      </c>
      <c r="AB2887">
        <v>1548</v>
      </c>
      <c r="AC2887" t="s">
        <v>5366</v>
      </c>
      <c r="AD2887" t="s">
        <v>27</v>
      </c>
      <c r="AE2887" t="s">
        <v>11852</v>
      </c>
    </row>
    <row r="2888" spans="8:31" hidden="1" x14ac:dyDescent="0.3">
      <c r="H2888" t="s">
        <v>7806</v>
      </c>
      <c r="I2888" t="s">
        <v>7822</v>
      </c>
      <c r="J2888" t="s">
        <v>7823</v>
      </c>
      <c r="L2888">
        <v>3560</v>
      </c>
      <c r="M2888" t="s">
        <v>27</v>
      </c>
      <c r="N2888" t="s">
        <v>7824</v>
      </c>
      <c r="Q2888">
        <v>2229</v>
      </c>
      <c r="R2888" t="s">
        <v>96</v>
      </c>
      <c r="S2888" t="s">
        <v>96</v>
      </c>
      <c r="T2888" t="str">
        <f>IF(Transcripts[[#This Row],[List?]]="Y", Transcripts[[#This Row],[RefSeq mRNA ID]]&amp;IF(Transcripts[[#This Row],[Preferred?]]="Y", " (Preferred)", ""), "")</f>
        <v/>
      </c>
      <c r="V2888" s="43" t="s">
        <v>18628</v>
      </c>
      <c r="W2888" s="43" t="e">
        <f t="array" ref="W2888">INDEX(Table6[#Data], MATCH(1, ISNUMBER(SEARCH(Transcripts[[#This Row],[RefSeq mRNA ID]], Table6['#name])), 0), 1)</f>
        <v>#N/A</v>
      </c>
      <c r="X2888" s="43"/>
      <c r="Y2888" s="43"/>
      <c r="Z2888" t="s">
        <v>5394</v>
      </c>
      <c r="AC2888" t="s">
        <v>5366</v>
      </c>
      <c r="AD2888" t="s">
        <v>27</v>
      </c>
      <c r="AE2888" t="s">
        <v>5394</v>
      </c>
    </row>
    <row r="2889" spans="8:31" hidden="1" x14ac:dyDescent="0.3">
      <c r="H2889" t="s">
        <v>7806</v>
      </c>
      <c r="I2889" t="s">
        <v>7825</v>
      </c>
      <c r="J2889" t="s">
        <v>7826</v>
      </c>
      <c r="L2889">
        <v>2610</v>
      </c>
      <c r="M2889" t="s">
        <v>27</v>
      </c>
      <c r="N2889" t="s">
        <v>7827</v>
      </c>
      <c r="Q2889">
        <v>2229</v>
      </c>
      <c r="R2889" t="s">
        <v>96</v>
      </c>
      <c r="S2889" t="s">
        <v>96</v>
      </c>
      <c r="T2889" t="str">
        <f>IF(Transcripts[[#This Row],[List?]]="Y", Transcripts[[#This Row],[RefSeq mRNA ID]]&amp;IF(Transcripts[[#This Row],[Preferred?]]="Y", " (Preferred)", ""), "")</f>
        <v/>
      </c>
      <c r="V2889" s="43" t="s">
        <v>18628</v>
      </c>
      <c r="W2889" s="43" t="e">
        <f t="array" ref="W2889">INDEX(Table6[#Data], MATCH(1, ISNUMBER(SEARCH(Transcripts[[#This Row],[RefSeq mRNA ID]], Table6['#name])), 0), 1)</f>
        <v>#N/A</v>
      </c>
      <c r="X2889" s="43"/>
      <c r="Y2889" s="43"/>
      <c r="Z2889" t="s">
        <v>5415</v>
      </c>
      <c r="AA2889" t="s">
        <v>5416</v>
      </c>
      <c r="AB2889">
        <v>1548</v>
      </c>
      <c r="AC2889" t="s">
        <v>5366</v>
      </c>
      <c r="AD2889" t="s">
        <v>27</v>
      </c>
      <c r="AE2889" t="s">
        <v>11853</v>
      </c>
    </row>
    <row r="2890" spans="8:31" hidden="1" x14ac:dyDescent="0.3">
      <c r="H2890" t="s">
        <v>7806</v>
      </c>
      <c r="I2890" t="s">
        <v>7828</v>
      </c>
      <c r="J2890" t="s">
        <v>7829</v>
      </c>
      <c r="K2890" t="s">
        <v>19904</v>
      </c>
      <c r="L2890">
        <v>2198</v>
      </c>
      <c r="M2890" t="s">
        <v>27</v>
      </c>
      <c r="N2890" t="s">
        <v>7830</v>
      </c>
      <c r="Q2890">
        <v>1971</v>
      </c>
      <c r="R2890" t="s">
        <v>96</v>
      </c>
      <c r="S2890" t="s">
        <v>95</v>
      </c>
      <c r="T2890" t="str">
        <f>IF(Transcripts[[#This Row],[List?]]="Y", Transcripts[[#This Row],[RefSeq mRNA ID]]&amp;IF(Transcripts[[#This Row],[Preferred?]]="Y", " (Preferred)", ""), "")</f>
        <v>NM_001305545.1</v>
      </c>
      <c r="V2890" s="43" t="s">
        <v>18628</v>
      </c>
      <c r="W2890" s="43" t="e">
        <f t="array" ref="W2890">INDEX(Table6[#Data], MATCH(1, ISNUMBER(SEARCH(Transcripts[[#This Row],[RefSeq mRNA ID]], Table6['#name])), 0), 1)</f>
        <v>#N/A</v>
      </c>
      <c r="X2890" s="43"/>
      <c r="Y2890" s="43"/>
      <c r="Z2890" t="s">
        <v>5421</v>
      </c>
      <c r="AA2890" t="s">
        <v>5422</v>
      </c>
      <c r="AB2890">
        <v>315</v>
      </c>
      <c r="AC2890" t="s">
        <v>5366</v>
      </c>
      <c r="AD2890" t="s">
        <v>27</v>
      </c>
      <c r="AE2890" t="s">
        <v>11854</v>
      </c>
    </row>
    <row r="2891" spans="8:31" hidden="1" x14ac:dyDescent="0.3">
      <c r="H2891" t="s">
        <v>7806</v>
      </c>
      <c r="I2891" t="s">
        <v>7807</v>
      </c>
      <c r="L2891">
        <v>497</v>
      </c>
      <c r="M2891" t="s">
        <v>193</v>
      </c>
      <c r="N2891" t="s">
        <v>7808</v>
      </c>
      <c r="Q2891">
        <v>0</v>
      </c>
      <c r="R2891" t="s">
        <v>96</v>
      </c>
      <c r="S2891" t="s">
        <v>96</v>
      </c>
      <c r="T2891" t="str">
        <f>IF(Transcripts[[#This Row],[List?]]="Y", Transcripts[[#This Row],[RefSeq mRNA ID]]&amp;IF(Transcripts[[#This Row],[Preferred?]]="Y", " (Preferred)", ""), "")</f>
        <v/>
      </c>
      <c r="V2891" s="43" t="s">
        <v>18628</v>
      </c>
      <c r="W2891" s="43" t="e">
        <f t="array" ref="W2891">INDEX(Table6[#Data], MATCH(1, ISNUMBER(SEARCH(Transcripts[[#This Row],[RefSeq mRNA ID]], Table6['#name])), 0), 1)</f>
        <v>#N/A</v>
      </c>
      <c r="X2891" s="43"/>
      <c r="Y2891" s="43"/>
      <c r="Z2891" t="s">
        <v>5405</v>
      </c>
      <c r="AA2891" t="s">
        <v>5406</v>
      </c>
      <c r="AB2891">
        <v>1977</v>
      </c>
      <c r="AC2891" t="s">
        <v>5366</v>
      </c>
      <c r="AD2891" t="s">
        <v>27</v>
      </c>
      <c r="AE2891" t="s">
        <v>11855</v>
      </c>
    </row>
    <row r="2892" spans="8:31" hidden="1" x14ac:dyDescent="0.3">
      <c r="H2892" t="s">
        <v>7806</v>
      </c>
      <c r="I2892" t="s">
        <v>7831</v>
      </c>
      <c r="L2892">
        <v>324</v>
      </c>
      <c r="M2892" t="s">
        <v>210</v>
      </c>
      <c r="N2892" t="s">
        <v>7832</v>
      </c>
      <c r="Q2892">
        <v>0</v>
      </c>
      <c r="R2892" t="s">
        <v>96</v>
      </c>
      <c r="S2892" t="s">
        <v>96</v>
      </c>
      <c r="T2892" t="str">
        <f>IF(Transcripts[[#This Row],[List?]]="Y", Transcripts[[#This Row],[RefSeq mRNA ID]]&amp;IF(Transcripts[[#This Row],[Preferred?]]="Y", " (Preferred)", ""), "")</f>
        <v/>
      </c>
      <c r="V2892" s="43" t="s">
        <v>18628</v>
      </c>
      <c r="W2892" s="43" t="e">
        <f t="array" ref="W2892">INDEX(Table6[#Data], MATCH(1, ISNUMBER(SEARCH(Transcripts[[#This Row],[RefSeq mRNA ID]], Table6['#name])), 0), 1)</f>
        <v>#N/A</v>
      </c>
      <c r="X2892" s="43"/>
      <c r="Y2892" s="43"/>
      <c r="Z2892" t="s">
        <v>5424</v>
      </c>
      <c r="AA2892" t="s">
        <v>5425</v>
      </c>
      <c r="AB2892">
        <v>250</v>
      </c>
      <c r="AC2892" t="s">
        <v>5366</v>
      </c>
      <c r="AD2892" t="s">
        <v>27</v>
      </c>
      <c r="AE2892" t="s">
        <v>11856</v>
      </c>
    </row>
    <row r="2893" spans="8:31" hidden="1" x14ac:dyDescent="0.3">
      <c r="H2893" t="s">
        <v>7833</v>
      </c>
      <c r="I2893" t="s">
        <v>7834</v>
      </c>
      <c r="J2893" t="s">
        <v>7835</v>
      </c>
      <c r="K2893" t="s">
        <v>19906</v>
      </c>
      <c r="L2893">
        <v>7435</v>
      </c>
      <c r="M2893" t="s">
        <v>27</v>
      </c>
      <c r="N2893" t="s">
        <v>7836</v>
      </c>
      <c r="P2893" t="s">
        <v>7837</v>
      </c>
      <c r="Q2893">
        <v>7044</v>
      </c>
      <c r="R2893" t="s">
        <v>95</v>
      </c>
      <c r="S2893" t="s">
        <v>95</v>
      </c>
      <c r="T2893" t="str">
        <f>IF(Transcripts[[#This Row],[List?]]="Y", Transcripts[[#This Row],[RefSeq mRNA ID]]&amp;IF(Transcripts[[#This Row],[Preferred?]]="Y", " (Preferred)", ""), "")</f>
        <v>NM_002944.2 (Preferred)</v>
      </c>
      <c r="V2893" s="43" t="s">
        <v>18629</v>
      </c>
      <c r="W2893" s="43" t="e">
        <f t="array" ref="W2893">INDEX(Table6[#Data], MATCH(1, ISNUMBER(SEARCH(Transcripts[[#This Row],[RefSeq mRNA ID]], Table6['#name])), 0), 1)</f>
        <v>#N/A</v>
      </c>
      <c r="X2893" s="43"/>
      <c r="Y2893" s="43"/>
      <c r="Z2893" t="s">
        <v>5388</v>
      </c>
      <c r="AC2893" t="s">
        <v>5366</v>
      </c>
      <c r="AD2893" t="s">
        <v>27</v>
      </c>
      <c r="AE2893" t="s">
        <v>5388</v>
      </c>
    </row>
    <row r="2894" spans="8:31" hidden="1" x14ac:dyDescent="0.3">
      <c r="H2894" t="s">
        <v>7833</v>
      </c>
      <c r="I2894" t="s">
        <v>7838</v>
      </c>
      <c r="J2894" t="s">
        <v>7839</v>
      </c>
      <c r="L2894">
        <v>7417</v>
      </c>
      <c r="M2894" t="s">
        <v>27</v>
      </c>
      <c r="N2894" t="s">
        <v>7840</v>
      </c>
      <c r="Q2894">
        <v>7026</v>
      </c>
      <c r="R2894" t="s">
        <v>96</v>
      </c>
      <c r="S2894" t="s">
        <v>96</v>
      </c>
      <c r="T2894" t="str">
        <f>IF(Transcripts[[#This Row],[List?]]="Y", Transcripts[[#This Row],[RefSeq mRNA ID]]&amp;IF(Transcripts[[#This Row],[Preferred?]]="Y", " (Preferred)", ""), "")</f>
        <v/>
      </c>
      <c r="V2894" s="43" t="s">
        <v>18629</v>
      </c>
      <c r="W2894" s="43" t="e">
        <f t="array" ref="W2894">INDEX(Table6[#Data], MATCH(1, ISNUMBER(SEARCH(Transcripts[[#This Row],[RefSeq mRNA ID]], Table6['#name])), 0), 1)</f>
        <v>#N/A</v>
      </c>
      <c r="X2894" s="43"/>
      <c r="Y2894" s="43"/>
      <c r="Z2894" t="s">
        <v>5392</v>
      </c>
      <c r="AC2894" t="s">
        <v>5366</v>
      </c>
      <c r="AD2894" t="s">
        <v>27</v>
      </c>
      <c r="AE2894" t="s">
        <v>5392</v>
      </c>
    </row>
    <row r="2895" spans="8:31" hidden="1" x14ac:dyDescent="0.3">
      <c r="H2895" t="s">
        <v>7833</v>
      </c>
      <c r="I2895" t="s">
        <v>7841</v>
      </c>
      <c r="J2895" t="s">
        <v>7842</v>
      </c>
      <c r="L2895">
        <v>681</v>
      </c>
      <c r="M2895" t="s">
        <v>27</v>
      </c>
      <c r="N2895" t="s">
        <v>7843</v>
      </c>
      <c r="Q2895">
        <v>294</v>
      </c>
      <c r="R2895" t="s">
        <v>96</v>
      </c>
      <c r="S2895" t="s">
        <v>96</v>
      </c>
      <c r="T2895" t="str">
        <f>IF(Transcripts[[#This Row],[List?]]="Y", Transcripts[[#This Row],[RefSeq mRNA ID]]&amp;IF(Transcripts[[#This Row],[Preferred?]]="Y", " (Preferred)", ""), "")</f>
        <v/>
      </c>
      <c r="V2895" s="43" t="s">
        <v>18629</v>
      </c>
      <c r="W2895" s="43" t="e">
        <f t="array" ref="W2895">INDEX(Table6[#Data], MATCH(1, ISNUMBER(SEARCH(Transcripts[[#This Row],[RefSeq mRNA ID]], Table6['#name])), 0), 1)</f>
        <v>#N/A</v>
      </c>
      <c r="X2895" s="43"/>
      <c r="Y2895" s="43"/>
      <c r="Z2895" t="s">
        <v>5390</v>
      </c>
      <c r="AC2895" t="s">
        <v>5366</v>
      </c>
      <c r="AD2895" t="s">
        <v>27</v>
      </c>
      <c r="AE2895" t="s">
        <v>5390</v>
      </c>
    </row>
    <row r="2896" spans="8:31" hidden="1" x14ac:dyDescent="0.3">
      <c r="H2896" t="s">
        <v>7844</v>
      </c>
      <c r="I2896" t="s">
        <v>7849</v>
      </c>
      <c r="J2896" t="s">
        <v>7850</v>
      </c>
      <c r="K2896" t="s">
        <v>20557</v>
      </c>
      <c r="L2896">
        <v>4340</v>
      </c>
      <c r="M2896" t="s">
        <v>27</v>
      </c>
      <c r="N2896" t="s">
        <v>7851</v>
      </c>
      <c r="P2896" t="s">
        <v>7852</v>
      </c>
      <c r="Q2896">
        <v>1851</v>
      </c>
      <c r="R2896" t="s">
        <v>95</v>
      </c>
      <c r="S2896" t="s">
        <v>95</v>
      </c>
      <c r="T2896" t="str">
        <f>IF(Transcripts[[#This Row],[List?]]="Y", Transcripts[[#This Row],[RefSeq mRNA ID]]&amp;IF(Transcripts[[#This Row],[Preferred?]]="Y", " (Preferred)", ""), "")</f>
        <v>NM_002945.4 (Preferred)</v>
      </c>
      <c r="V2896" s="43" t="s">
        <v>18630</v>
      </c>
      <c r="W2896" s="43" t="e">
        <f t="array" ref="W2896">INDEX(Table6[#Data], MATCH(1, ISNUMBER(SEARCH(Transcripts[[#This Row],[RefSeq mRNA ID]], Table6['#name])), 0), 1)</f>
        <v>#N/A</v>
      </c>
      <c r="X2896" s="43"/>
      <c r="Y2896" s="43"/>
      <c r="Z2896" t="s">
        <v>5379</v>
      </c>
      <c r="AA2896" t="s">
        <v>5380</v>
      </c>
      <c r="AB2896">
        <v>176</v>
      </c>
      <c r="AC2896" t="s">
        <v>5366</v>
      </c>
      <c r="AD2896" t="s">
        <v>27</v>
      </c>
      <c r="AE2896" t="s">
        <v>11857</v>
      </c>
    </row>
    <row r="2897" spans="8:31" hidden="1" x14ac:dyDescent="0.3">
      <c r="H2897" t="s">
        <v>7844</v>
      </c>
      <c r="I2897" t="s">
        <v>7853</v>
      </c>
      <c r="J2897" t="s">
        <v>7854</v>
      </c>
      <c r="L2897">
        <v>3849</v>
      </c>
      <c r="M2897" t="s">
        <v>27</v>
      </c>
      <c r="N2897" t="s">
        <v>7855</v>
      </c>
      <c r="Q2897">
        <v>942</v>
      </c>
      <c r="R2897" t="s">
        <v>96</v>
      </c>
      <c r="S2897" t="s">
        <v>96</v>
      </c>
      <c r="T2897" t="str">
        <f>IF(Transcripts[[#This Row],[List?]]="Y", Transcripts[[#This Row],[RefSeq mRNA ID]]&amp;IF(Transcripts[[#This Row],[Preferred?]]="Y", " (Preferred)", ""), "")</f>
        <v/>
      </c>
      <c r="V2897" s="43" t="s">
        <v>18630</v>
      </c>
      <c r="W2897" s="43" t="e">
        <f t="array" ref="W2897">INDEX(Table6[#Data], MATCH(1, ISNUMBER(SEARCH(Transcripts[[#This Row],[RefSeq mRNA ID]], Table6['#name])), 0), 1)</f>
        <v>#N/A</v>
      </c>
      <c r="X2897" s="43"/>
      <c r="Y2897" s="43"/>
      <c r="Z2897" t="s">
        <v>5376</v>
      </c>
      <c r="AA2897" t="s">
        <v>5377</v>
      </c>
      <c r="AB2897">
        <v>286</v>
      </c>
      <c r="AC2897" t="s">
        <v>5366</v>
      </c>
      <c r="AD2897" t="s">
        <v>27</v>
      </c>
      <c r="AE2897" t="s">
        <v>11858</v>
      </c>
    </row>
    <row r="2898" spans="8:31" hidden="1" x14ac:dyDescent="0.3">
      <c r="H2898" t="s">
        <v>7844</v>
      </c>
      <c r="I2898" t="s">
        <v>7856</v>
      </c>
      <c r="J2898" t="s">
        <v>7857</v>
      </c>
      <c r="L2898">
        <v>630</v>
      </c>
      <c r="M2898" t="s">
        <v>27</v>
      </c>
      <c r="N2898" t="s">
        <v>7858</v>
      </c>
      <c r="Q2898">
        <v>460</v>
      </c>
      <c r="R2898" t="s">
        <v>96</v>
      </c>
      <c r="S2898" t="s">
        <v>96</v>
      </c>
      <c r="T2898" t="str">
        <f>IF(Transcripts[[#This Row],[List?]]="Y", Transcripts[[#This Row],[RefSeq mRNA ID]]&amp;IF(Transcripts[[#This Row],[Preferred?]]="Y", " (Preferred)", ""), "")</f>
        <v/>
      </c>
      <c r="V2898" s="43" t="s">
        <v>18630</v>
      </c>
      <c r="W2898" s="43" t="e">
        <f t="array" ref="W2898">INDEX(Table6[#Data], MATCH(1, ISNUMBER(SEARCH(Transcripts[[#This Row],[RefSeq mRNA ID]], Table6['#name])), 0), 1)</f>
        <v>#N/A</v>
      </c>
      <c r="X2898" s="43"/>
      <c r="Y2898" s="43"/>
      <c r="Z2898" t="s">
        <v>5370</v>
      </c>
      <c r="AA2898" t="s">
        <v>5371</v>
      </c>
      <c r="AB2898">
        <v>157</v>
      </c>
      <c r="AC2898" t="s">
        <v>5366</v>
      </c>
      <c r="AD2898" t="s">
        <v>27</v>
      </c>
      <c r="AE2898" t="s">
        <v>11859</v>
      </c>
    </row>
    <row r="2899" spans="8:31" hidden="1" x14ac:dyDescent="0.3">
      <c r="H2899" t="s">
        <v>7844</v>
      </c>
      <c r="I2899" t="s">
        <v>7859</v>
      </c>
      <c r="J2899" t="s">
        <v>7860</v>
      </c>
      <c r="L2899">
        <v>577</v>
      </c>
      <c r="M2899" t="s">
        <v>27</v>
      </c>
      <c r="N2899" t="s">
        <v>7861</v>
      </c>
      <c r="Q2899">
        <v>372</v>
      </c>
      <c r="R2899" t="s">
        <v>96</v>
      </c>
      <c r="S2899" t="s">
        <v>96</v>
      </c>
      <c r="T2899" t="str">
        <f>IF(Transcripts[[#This Row],[List?]]="Y", Transcripts[[#This Row],[RefSeq mRNA ID]]&amp;IF(Transcripts[[#This Row],[Preferred?]]="Y", " (Preferred)", ""), "")</f>
        <v/>
      </c>
      <c r="V2899" s="43" t="s">
        <v>18630</v>
      </c>
      <c r="W2899" s="43" t="e">
        <f t="array" ref="W2899">INDEX(Table6[#Data], MATCH(1, ISNUMBER(SEARCH(Transcripts[[#This Row],[RefSeq mRNA ID]], Table6['#name])), 0), 1)</f>
        <v>#N/A</v>
      </c>
      <c r="X2899" s="43"/>
      <c r="Y2899" s="43"/>
      <c r="Z2899" t="s">
        <v>5430</v>
      </c>
      <c r="AA2899" t="s">
        <v>5431</v>
      </c>
      <c r="AB2899">
        <v>186</v>
      </c>
      <c r="AC2899" t="s">
        <v>5366</v>
      </c>
      <c r="AD2899" t="s">
        <v>27</v>
      </c>
      <c r="AE2899" t="s">
        <v>11860</v>
      </c>
    </row>
    <row r="2900" spans="8:31" hidden="1" x14ac:dyDescent="0.3">
      <c r="H2900" t="s">
        <v>7844</v>
      </c>
      <c r="I2900" t="s">
        <v>7845</v>
      </c>
      <c r="L2900">
        <v>574</v>
      </c>
      <c r="M2900" t="s">
        <v>193</v>
      </c>
      <c r="N2900" t="s">
        <v>7846</v>
      </c>
      <c r="Q2900">
        <v>0</v>
      </c>
      <c r="R2900" t="s">
        <v>96</v>
      </c>
      <c r="S2900" t="s">
        <v>96</v>
      </c>
      <c r="T2900" t="str">
        <f>IF(Transcripts[[#This Row],[List?]]="Y", Transcripts[[#This Row],[RefSeq mRNA ID]]&amp;IF(Transcripts[[#This Row],[Preferred?]]="Y", " (Preferred)", ""), "")</f>
        <v/>
      </c>
      <c r="V2900" s="43" t="s">
        <v>18630</v>
      </c>
      <c r="W2900" s="43" t="e">
        <f t="array" ref="W2900">INDEX(Table6[#Data], MATCH(1, ISNUMBER(SEARCH(Transcripts[[#This Row],[RefSeq mRNA ID]], Table6['#name])), 0), 1)</f>
        <v>#N/A</v>
      </c>
      <c r="X2900" s="43"/>
      <c r="Y2900" s="43"/>
      <c r="Z2900" t="s">
        <v>5427</v>
      </c>
      <c r="AA2900" t="s">
        <v>5428</v>
      </c>
      <c r="AB2900">
        <v>342</v>
      </c>
      <c r="AC2900" t="s">
        <v>5366</v>
      </c>
      <c r="AD2900" t="s">
        <v>27</v>
      </c>
      <c r="AE2900" t="s">
        <v>11861</v>
      </c>
    </row>
    <row r="2901" spans="8:31" hidden="1" x14ac:dyDescent="0.3">
      <c r="H2901" t="s">
        <v>7844</v>
      </c>
      <c r="I2901" t="s">
        <v>7847</v>
      </c>
      <c r="L2901">
        <v>413</v>
      </c>
      <c r="M2901" t="s">
        <v>193</v>
      </c>
      <c r="N2901" t="s">
        <v>7848</v>
      </c>
      <c r="Q2901">
        <v>0</v>
      </c>
      <c r="R2901" t="s">
        <v>96</v>
      </c>
      <c r="S2901" t="s">
        <v>96</v>
      </c>
      <c r="T2901" t="str">
        <f>IF(Transcripts[[#This Row],[List?]]="Y", Transcripts[[#This Row],[RefSeq mRNA ID]]&amp;IF(Transcripts[[#This Row],[Preferred?]]="Y", " (Preferred)", ""), "")</f>
        <v/>
      </c>
      <c r="V2901" s="43" t="s">
        <v>18630</v>
      </c>
      <c r="W2901" s="43" t="e">
        <f t="array" ref="W2901">INDEX(Table6[#Data], MATCH(1, ISNUMBER(SEARCH(Transcripts[[#This Row],[RefSeq mRNA ID]], Table6['#name])), 0), 1)</f>
        <v>#N/A</v>
      </c>
      <c r="X2901" s="43"/>
      <c r="Y2901" s="43"/>
      <c r="Z2901" t="s">
        <v>5412</v>
      </c>
      <c r="AA2901" t="s">
        <v>5413</v>
      </c>
      <c r="AB2901">
        <v>1383</v>
      </c>
      <c r="AC2901" t="s">
        <v>5366</v>
      </c>
      <c r="AD2901" t="s">
        <v>27</v>
      </c>
      <c r="AE2901" t="s">
        <v>11862</v>
      </c>
    </row>
    <row r="2902" spans="8:31" hidden="1" x14ac:dyDescent="0.3">
      <c r="H2902" t="s">
        <v>7844</v>
      </c>
      <c r="I2902" t="s">
        <v>7862</v>
      </c>
      <c r="L2902">
        <v>844</v>
      </c>
      <c r="M2902" t="s">
        <v>210</v>
      </c>
      <c r="N2902" t="s">
        <v>7863</v>
      </c>
      <c r="Q2902">
        <v>0</v>
      </c>
      <c r="R2902" t="s">
        <v>96</v>
      </c>
      <c r="S2902" t="s">
        <v>96</v>
      </c>
      <c r="T2902" t="str">
        <f>IF(Transcripts[[#This Row],[List?]]="Y", Transcripts[[#This Row],[RefSeq mRNA ID]]&amp;IF(Transcripts[[#This Row],[Preferred?]]="Y", " (Preferred)", ""), "")</f>
        <v/>
      </c>
      <c r="V2902" s="43" t="s">
        <v>18630</v>
      </c>
      <c r="W2902" s="43" t="e">
        <f t="array" ref="W2902">INDEX(Table6[#Data], MATCH(1, ISNUMBER(SEARCH(Transcripts[[#This Row],[RefSeq mRNA ID]], Table6['#name])), 0), 1)</f>
        <v>#N/A</v>
      </c>
      <c r="X2902" s="43"/>
      <c r="Y2902" s="43"/>
      <c r="Z2902" t="s">
        <v>5409</v>
      </c>
      <c r="AA2902" t="s">
        <v>5410</v>
      </c>
      <c r="AB2902">
        <v>1548</v>
      </c>
      <c r="AC2902" t="s">
        <v>5366</v>
      </c>
      <c r="AD2902" t="s">
        <v>27</v>
      </c>
      <c r="AE2902" t="s">
        <v>11863</v>
      </c>
    </row>
    <row r="2903" spans="8:31" hidden="1" x14ac:dyDescent="0.3">
      <c r="H2903" t="s">
        <v>7864</v>
      </c>
      <c r="I2903" t="s">
        <v>7885</v>
      </c>
      <c r="J2903" t="s">
        <v>7886</v>
      </c>
      <c r="L2903">
        <v>6222</v>
      </c>
      <c r="M2903" t="s">
        <v>27</v>
      </c>
      <c r="N2903" t="s">
        <v>7887</v>
      </c>
      <c r="P2903" t="s">
        <v>7888</v>
      </c>
      <c r="Q2903">
        <v>1443</v>
      </c>
      <c r="R2903" t="s">
        <v>96</v>
      </c>
      <c r="S2903" t="s">
        <v>96</v>
      </c>
      <c r="T2903" t="str">
        <f>IF(Transcripts[[#This Row],[List?]]="Y", Transcripts[[#This Row],[RefSeq mRNA ID]]&amp;IF(Transcripts[[#This Row],[Preferred?]]="Y", " (Preferred)", ""), "")</f>
        <v/>
      </c>
      <c r="V2903" s="43" t="s">
        <v>18631</v>
      </c>
      <c r="W2903" s="43" t="e">
        <f t="array" ref="W2903">INDEX(Table6[#Data], MATCH(1, ISNUMBER(SEARCH(Transcripts[[#This Row],[RefSeq mRNA ID]], Table6['#name])), 0), 1)</f>
        <v>#N/A</v>
      </c>
      <c r="X2903" s="43"/>
      <c r="Y2903" s="43"/>
      <c r="Z2903" t="s">
        <v>6302</v>
      </c>
      <c r="AC2903" t="s">
        <v>6301</v>
      </c>
      <c r="AD2903" t="s">
        <v>27</v>
      </c>
      <c r="AE2903" t="s">
        <v>6302</v>
      </c>
    </row>
    <row r="2904" spans="8:31" hidden="1" x14ac:dyDescent="0.3">
      <c r="H2904" t="s">
        <v>7864</v>
      </c>
      <c r="I2904" t="s">
        <v>7889</v>
      </c>
      <c r="J2904" t="s">
        <v>7890</v>
      </c>
      <c r="K2904" t="s">
        <v>19909</v>
      </c>
      <c r="L2904">
        <v>5967</v>
      </c>
      <c r="M2904" t="s">
        <v>27</v>
      </c>
      <c r="N2904" t="s">
        <v>7891</v>
      </c>
      <c r="O2904" t="s">
        <v>7883</v>
      </c>
      <c r="P2904" t="s">
        <v>7888</v>
      </c>
      <c r="Q2904">
        <v>1443</v>
      </c>
      <c r="R2904" t="s">
        <v>95</v>
      </c>
      <c r="S2904" t="s">
        <v>95</v>
      </c>
      <c r="T2904" t="str">
        <f>IF(Transcripts[[#This Row],[List?]]="Y", Transcripts[[#This Row],[RefSeq mRNA ID]]&amp;IF(Transcripts[[#This Row],[Preferred?]]="Y", " (Preferred)", ""), "")</f>
        <v>NM_001754.4 (Preferred)</v>
      </c>
      <c r="V2904" s="43" t="s">
        <v>18631</v>
      </c>
      <c r="W2904" s="43" t="e">
        <f t="array" ref="W2904">INDEX(Table6[#Data], MATCH(1, ISNUMBER(SEARCH(Transcripts[[#This Row],[RefSeq mRNA ID]], Table6['#name])), 0), 1)</f>
        <v>#N/A</v>
      </c>
      <c r="X2904" s="43"/>
      <c r="Y2904" s="43"/>
      <c r="Z2904" t="s">
        <v>6314</v>
      </c>
      <c r="AA2904" t="s">
        <v>6315</v>
      </c>
      <c r="AB2904">
        <v>1680</v>
      </c>
      <c r="AC2904" t="s">
        <v>6301</v>
      </c>
      <c r="AD2904" t="s">
        <v>27</v>
      </c>
      <c r="AE2904" t="s">
        <v>11864</v>
      </c>
    </row>
    <row r="2905" spans="8:31" hidden="1" x14ac:dyDescent="0.3">
      <c r="H2905" t="s">
        <v>7864</v>
      </c>
      <c r="I2905" t="s">
        <v>7892</v>
      </c>
      <c r="J2905" t="s">
        <v>7893</v>
      </c>
      <c r="L2905">
        <v>5741</v>
      </c>
      <c r="M2905" t="s">
        <v>27</v>
      </c>
      <c r="N2905" t="s">
        <v>7894</v>
      </c>
      <c r="Q2905">
        <v>1407</v>
      </c>
      <c r="R2905" t="s">
        <v>96</v>
      </c>
      <c r="S2905" t="s">
        <v>96</v>
      </c>
      <c r="T2905" t="str">
        <f>IF(Transcripts[[#This Row],[List?]]="Y", Transcripts[[#This Row],[RefSeq mRNA ID]]&amp;IF(Transcripts[[#This Row],[Preferred?]]="Y", " (Preferred)", ""), "")</f>
        <v/>
      </c>
      <c r="V2905" s="43" t="s">
        <v>18631</v>
      </c>
      <c r="W2905" s="43" t="e">
        <f t="array" ref="W2905">INDEX(Table6[#Data], MATCH(1, ISNUMBER(SEARCH(Transcripts[[#This Row],[RefSeq mRNA ID]], Table6['#name])), 0), 1)</f>
        <v>#N/A</v>
      </c>
      <c r="X2905" s="43"/>
      <c r="Y2905" s="43"/>
      <c r="Z2905" t="s">
        <v>6310</v>
      </c>
      <c r="AA2905" t="s">
        <v>6311</v>
      </c>
      <c r="AB2905">
        <v>1698</v>
      </c>
      <c r="AC2905" t="s">
        <v>6301</v>
      </c>
      <c r="AD2905" t="s">
        <v>27</v>
      </c>
      <c r="AE2905" t="s">
        <v>11865</v>
      </c>
    </row>
    <row r="2906" spans="8:31" hidden="1" x14ac:dyDescent="0.3">
      <c r="H2906" t="s">
        <v>7864</v>
      </c>
      <c r="I2906" t="s">
        <v>7880</v>
      </c>
      <c r="J2906" t="s">
        <v>7881</v>
      </c>
      <c r="K2906" t="s">
        <v>19908</v>
      </c>
      <c r="L2906">
        <v>7274</v>
      </c>
      <c r="M2906" t="s">
        <v>27</v>
      </c>
      <c r="N2906" t="s">
        <v>7882</v>
      </c>
      <c r="O2906" t="s">
        <v>7883</v>
      </c>
      <c r="P2906" t="s">
        <v>7884</v>
      </c>
      <c r="Q2906">
        <v>1362</v>
      </c>
      <c r="R2906" t="s">
        <v>96</v>
      </c>
      <c r="S2906" t="s">
        <v>95</v>
      </c>
      <c r="T2906" t="str">
        <f>IF(Transcripts[[#This Row],[List?]]="Y", Transcripts[[#This Row],[RefSeq mRNA ID]]&amp;IF(Transcripts[[#This Row],[Preferred?]]="Y", " (Preferred)", ""), "")</f>
        <v>NM_001001890.2</v>
      </c>
      <c r="V2906" s="43" t="s">
        <v>18631</v>
      </c>
      <c r="W2906" s="43" t="e">
        <f t="array" ref="W2906">INDEX(Table6[#Data], MATCH(1, ISNUMBER(SEARCH(Transcripts[[#This Row],[RefSeq mRNA ID]], Table6['#name])), 0), 1)</f>
        <v>#N/A</v>
      </c>
      <c r="X2906" s="43"/>
      <c r="Y2906" s="43"/>
      <c r="Z2906" t="s">
        <v>6306</v>
      </c>
      <c r="AA2906" t="s">
        <v>6307</v>
      </c>
      <c r="AB2906">
        <v>1635</v>
      </c>
      <c r="AC2906" t="s">
        <v>6301</v>
      </c>
      <c r="AD2906" t="s">
        <v>27</v>
      </c>
      <c r="AE2906" t="s">
        <v>11866</v>
      </c>
    </row>
    <row r="2907" spans="8:31" hidden="1" x14ac:dyDescent="0.3">
      <c r="H2907" t="s">
        <v>7864</v>
      </c>
      <c r="I2907" t="s">
        <v>7899</v>
      </c>
      <c r="J2907" t="s">
        <v>7900</v>
      </c>
      <c r="L2907">
        <v>1590</v>
      </c>
      <c r="M2907" t="s">
        <v>27</v>
      </c>
      <c r="N2907" t="s">
        <v>7901</v>
      </c>
      <c r="Q2907">
        <v>1170</v>
      </c>
      <c r="R2907" t="s">
        <v>96</v>
      </c>
      <c r="S2907" t="s">
        <v>96</v>
      </c>
      <c r="T2907" t="str">
        <f>IF(Transcripts[[#This Row],[List?]]="Y", Transcripts[[#This Row],[RefSeq mRNA ID]]&amp;IF(Transcripts[[#This Row],[Preferred?]]="Y", " (Preferred)", ""), "")</f>
        <v/>
      </c>
      <c r="V2907" s="43" t="s">
        <v>18631</v>
      </c>
      <c r="W2907" s="43" t="e">
        <f t="array" ref="W2907">INDEX(Table6[#Data], MATCH(1, ISNUMBER(SEARCH(Transcripts[[#This Row],[RefSeq mRNA ID]], Table6['#name])), 0), 1)</f>
        <v>#N/A</v>
      </c>
      <c r="X2907" s="43"/>
      <c r="Y2907" s="43"/>
      <c r="Z2907" t="s">
        <v>6333</v>
      </c>
      <c r="AA2907" t="s">
        <v>6334</v>
      </c>
      <c r="AB2907">
        <v>1743</v>
      </c>
      <c r="AC2907" t="s">
        <v>6301</v>
      </c>
      <c r="AD2907" t="s">
        <v>27</v>
      </c>
      <c r="AE2907" t="s">
        <v>11867</v>
      </c>
    </row>
    <row r="2908" spans="8:31" hidden="1" x14ac:dyDescent="0.3">
      <c r="H2908" t="s">
        <v>7864</v>
      </c>
      <c r="I2908" t="s">
        <v>7905</v>
      </c>
      <c r="J2908" t="s">
        <v>7906</v>
      </c>
      <c r="L2908">
        <v>822</v>
      </c>
      <c r="M2908" t="s">
        <v>27</v>
      </c>
      <c r="N2908" t="s">
        <v>7907</v>
      </c>
      <c r="Q2908">
        <v>769</v>
      </c>
      <c r="R2908" t="s">
        <v>96</v>
      </c>
      <c r="S2908" t="s">
        <v>96</v>
      </c>
      <c r="T2908" t="str">
        <f>IF(Transcripts[[#This Row],[List?]]="Y", Transcripts[[#This Row],[RefSeq mRNA ID]]&amp;IF(Transcripts[[#This Row],[Preferred?]]="Y", " (Preferred)", ""), "")</f>
        <v/>
      </c>
      <c r="V2908" s="43" t="s">
        <v>18631</v>
      </c>
      <c r="W2908" s="43" t="e">
        <f t="array" ref="W2908">INDEX(Table6[#Data], MATCH(1, ISNUMBER(SEARCH(Transcripts[[#This Row],[RefSeq mRNA ID]], Table6['#name])), 0), 1)</f>
        <v>#N/A</v>
      </c>
      <c r="X2908" s="43"/>
      <c r="Y2908" s="43"/>
      <c r="Z2908" t="s">
        <v>6336</v>
      </c>
      <c r="AA2908" t="s">
        <v>6337</v>
      </c>
      <c r="AB2908">
        <v>545</v>
      </c>
      <c r="AC2908" t="s">
        <v>6301</v>
      </c>
      <c r="AD2908" t="s">
        <v>27</v>
      </c>
      <c r="AE2908" t="s">
        <v>11868</v>
      </c>
    </row>
    <row r="2909" spans="8:31" hidden="1" x14ac:dyDescent="0.3">
      <c r="H2909" t="s">
        <v>7864</v>
      </c>
      <c r="I2909" t="s">
        <v>7895</v>
      </c>
      <c r="J2909" t="s">
        <v>7896</v>
      </c>
      <c r="K2909" t="s">
        <v>19910</v>
      </c>
      <c r="L2909">
        <v>2720</v>
      </c>
      <c r="M2909" t="s">
        <v>27</v>
      </c>
      <c r="N2909" t="s">
        <v>7897</v>
      </c>
      <c r="O2909" t="s">
        <v>7883</v>
      </c>
      <c r="P2909" t="s">
        <v>7898</v>
      </c>
      <c r="Q2909">
        <v>753</v>
      </c>
      <c r="R2909" t="s">
        <v>96</v>
      </c>
      <c r="S2909" t="s">
        <v>95</v>
      </c>
      <c r="T2909" t="str">
        <f>IF(Transcripts[[#This Row],[List?]]="Y", Transcripts[[#This Row],[RefSeq mRNA ID]]&amp;IF(Transcripts[[#This Row],[Preferred?]]="Y", " (Preferred)", ""), "")</f>
        <v>NM_001122607.1</v>
      </c>
      <c r="V2909" s="43" t="s">
        <v>18631</v>
      </c>
      <c r="W2909" s="43" t="e">
        <f t="array" ref="W2909">INDEX(Table6[#Data], MATCH(1, ISNUMBER(SEARCH(Transcripts[[#This Row],[RefSeq mRNA ID]], Table6['#name])), 0), 1)</f>
        <v>#N/A</v>
      </c>
      <c r="X2909" s="43"/>
      <c r="Y2909" s="43"/>
      <c r="Z2909" t="s">
        <v>6304</v>
      </c>
      <c r="AC2909" t="s">
        <v>6301</v>
      </c>
      <c r="AD2909" t="s">
        <v>27</v>
      </c>
      <c r="AE2909" t="s">
        <v>6304</v>
      </c>
    </row>
    <row r="2910" spans="8:31" hidden="1" x14ac:dyDescent="0.3">
      <c r="H2910" t="s">
        <v>7864</v>
      </c>
      <c r="I2910" t="s">
        <v>7908</v>
      </c>
      <c r="J2910" t="s">
        <v>7909</v>
      </c>
      <c r="L2910">
        <v>792</v>
      </c>
      <c r="M2910" t="s">
        <v>27</v>
      </c>
      <c r="N2910" t="s">
        <v>7910</v>
      </c>
      <c r="Q2910">
        <v>576</v>
      </c>
      <c r="R2910" t="s">
        <v>96</v>
      </c>
      <c r="S2910" t="s">
        <v>96</v>
      </c>
      <c r="T2910" t="str">
        <f>IF(Transcripts[[#This Row],[List?]]="Y", Transcripts[[#This Row],[RefSeq mRNA ID]]&amp;IF(Transcripts[[#This Row],[Preferred?]]="Y", " (Preferred)", ""), "")</f>
        <v/>
      </c>
      <c r="V2910" s="43" t="s">
        <v>18631</v>
      </c>
      <c r="W2910" s="43" t="e">
        <f t="array" ref="W2910">INDEX(Table6[#Data], MATCH(1, ISNUMBER(SEARCH(Transcripts[[#This Row],[RefSeq mRNA ID]], Table6['#name])), 0), 1)</f>
        <v>#N/A</v>
      </c>
      <c r="X2910" s="43"/>
      <c r="Y2910" s="43"/>
      <c r="Z2910" t="s">
        <v>6318</v>
      </c>
      <c r="AA2910" t="s">
        <v>6319</v>
      </c>
      <c r="AB2910">
        <v>1635</v>
      </c>
      <c r="AC2910" t="s">
        <v>6301</v>
      </c>
      <c r="AD2910" t="s">
        <v>27</v>
      </c>
      <c r="AE2910" t="s">
        <v>11869</v>
      </c>
    </row>
    <row r="2911" spans="8:31" hidden="1" x14ac:dyDescent="0.3">
      <c r="H2911" t="s">
        <v>7864</v>
      </c>
      <c r="I2911" t="s">
        <v>7911</v>
      </c>
      <c r="J2911" t="s">
        <v>7912</v>
      </c>
      <c r="L2911">
        <v>610</v>
      </c>
      <c r="M2911" t="s">
        <v>27</v>
      </c>
      <c r="N2911" t="s">
        <v>7913</v>
      </c>
      <c r="Q2911">
        <v>420</v>
      </c>
      <c r="R2911" t="s">
        <v>96</v>
      </c>
      <c r="S2911" t="s">
        <v>96</v>
      </c>
      <c r="T2911" t="str">
        <f>IF(Transcripts[[#This Row],[List?]]="Y", Transcripts[[#This Row],[RefSeq mRNA ID]]&amp;IF(Transcripts[[#This Row],[Preferred?]]="Y", " (Preferred)", ""), "")</f>
        <v/>
      </c>
      <c r="V2911" s="43" t="s">
        <v>18631</v>
      </c>
      <c r="W2911" s="43" t="e">
        <f t="array" ref="W2911">INDEX(Table6[#Data], MATCH(1, ISNUMBER(SEARCH(Transcripts[[#This Row],[RefSeq mRNA ID]], Table6['#name])), 0), 1)</f>
        <v>#N/A</v>
      </c>
      <c r="X2911" s="43"/>
      <c r="Y2911" s="43"/>
      <c r="Z2911" t="s">
        <v>6321</v>
      </c>
      <c r="AA2911" t="s">
        <v>6322</v>
      </c>
      <c r="AB2911">
        <v>1635</v>
      </c>
      <c r="AC2911" t="s">
        <v>6301</v>
      </c>
      <c r="AD2911" t="s">
        <v>27</v>
      </c>
      <c r="AE2911" t="s">
        <v>11870</v>
      </c>
    </row>
    <row r="2912" spans="8:31" hidden="1" x14ac:dyDescent="0.3">
      <c r="H2912" t="s">
        <v>7864</v>
      </c>
      <c r="I2912" t="s">
        <v>7902</v>
      </c>
      <c r="J2912" t="s">
        <v>7903</v>
      </c>
      <c r="L2912">
        <v>1582</v>
      </c>
      <c r="M2912" t="s">
        <v>27</v>
      </c>
      <c r="N2912" t="s">
        <v>7904</v>
      </c>
      <c r="Q2912">
        <v>148</v>
      </c>
      <c r="R2912" t="s">
        <v>96</v>
      </c>
      <c r="S2912" t="s">
        <v>96</v>
      </c>
      <c r="T2912" t="str">
        <f>IF(Transcripts[[#This Row],[List?]]="Y", Transcripts[[#This Row],[RefSeq mRNA ID]]&amp;IF(Transcripts[[#This Row],[Preferred?]]="Y", " (Preferred)", ""), "")</f>
        <v/>
      </c>
      <c r="V2912" s="43" t="s">
        <v>18631</v>
      </c>
      <c r="W2912" s="43" t="e">
        <f t="array" ref="W2912">INDEX(Table6[#Data], MATCH(1, ISNUMBER(SEARCH(Transcripts[[#This Row],[RefSeq mRNA ID]], Table6['#name])), 0), 1)</f>
        <v>#N/A</v>
      </c>
      <c r="X2912" s="43"/>
      <c r="Y2912" s="43"/>
      <c r="Z2912" t="s">
        <v>6324</v>
      </c>
      <c r="AA2912" t="s">
        <v>6325</v>
      </c>
      <c r="AB2912">
        <v>1743</v>
      </c>
      <c r="AC2912" t="s">
        <v>6301</v>
      </c>
      <c r="AD2912" t="s">
        <v>27</v>
      </c>
      <c r="AE2912" t="s">
        <v>11871</v>
      </c>
    </row>
    <row r="2913" spans="8:31" hidden="1" x14ac:dyDescent="0.3">
      <c r="H2913" t="s">
        <v>7864</v>
      </c>
      <c r="I2913" t="s">
        <v>7865</v>
      </c>
      <c r="J2913" t="s">
        <v>7866</v>
      </c>
      <c r="L2913">
        <v>1710</v>
      </c>
      <c r="M2913" t="s">
        <v>187</v>
      </c>
      <c r="N2913" t="s">
        <v>7867</v>
      </c>
      <c r="P2913" t="s">
        <v>98</v>
      </c>
      <c r="Q2913">
        <v>117</v>
      </c>
      <c r="R2913" t="s">
        <v>96</v>
      </c>
      <c r="S2913" t="s">
        <v>96</v>
      </c>
      <c r="T2913" t="str">
        <f>IF(Transcripts[[#This Row],[List?]]="Y", Transcripts[[#This Row],[RefSeq mRNA ID]]&amp;IF(Transcripts[[#This Row],[Preferred?]]="Y", " (Preferred)", ""), "")</f>
        <v/>
      </c>
      <c r="V2913" s="43" t="s">
        <v>18631</v>
      </c>
      <c r="W2913" s="43" t="e">
        <f t="array" ref="W2913">INDEX(Table6[#Data], MATCH(1, ISNUMBER(SEARCH(Transcripts[[#This Row],[RefSeq mRNA ID]], Table6['#name])), 0), 1)</f>
        <v>#N/A</v>
      </c>
      <c r="X2913" s="43"/>
      <c r="Y2913" s="43"/>
      <c r="Z2913" t="s">
        <v>6328</v>
      </c>
      <c r="AA2913" t="s">
        <v>6329</v>
      </c>
      <c r="AB2913">
        <v>1698</v>
      </c>
      <c r="AC2913" t="s">
        <v>6301</v>
      </c>
      <c r="AD2913" t="s">
        <v>27</v>
      </c>
      <c r="AE2913" t="s">
        <v>11872</v>
      </c>
    </row>
    <row r="2914" spans="8:31" hidden="1" x14ac:dyDescent="0.3">
      <c r="H2914" t="s">
        <v>7864</v>
      </c>
      <c r="I2914" t="s">
        <v>7914</v>
      </c>
      <c r="J2914" t="s">
        <v>7915</v>
      </c>
      <c r="L2914">
        <v>346</v>
      </c>
      <c r="M2914" t="s">
        <v>27</v>
      </c>
      <c r="N2914" t="s">
        <v>7916</v>
      </c>
      <c r="Q2914">
        <v>97</v>
      </c>
      <c r="R2914" t="s">
        <v>96</v>
      </c>
      <c r="S2914" t="s">
        <v>96</v>
      </c>
      <c r="T2914" t="str">
        <f>IF(Transcripts[[#This Row],[List?]]="Y", Transcripts[[#This Row],[RefSeq mRNA ID]]&amp;IF(Transcripts[[#This Row],[Preferred?]]="Y", " (Preferred)", ""), "")</f>
        <v/>
      </c>
      <c r="V2914" s="43" t="s">
        <v>18631</v>
      </c>
      <c r="W2914" s="43" t="e">
        <f t="array" ref="W2914">INDEX(Table6[#Data], MATCH(1, ISNUMBER(SEARCH(Transcripts[[#This Row],[RefSeq mRNA ID]], Table6['#name])), 0), 1)</f>
        <v>#N/A</v>
      </c>
      <c r="X2914" s="43"/>
      <c r="Y2914" s="43"/>
      <c r="Z2914" t="s">
        <v>6331</v>
      </c>
      <c r="AA2914" t="s">
        <v>6332</v>
      </c>
      <c r="AB2914">
        <v>1680</v>
      </c>
      <c r="AC2914" t="s">
        <v>6301</v>
      </c>
      <c r="AD2914" t="s">
        <v>27</v>
      </c>
      <c r="AE2914" t="s">
        <v>11873</v>
      </c>
    </row>
    <row r="2915" spans="8:31" hidden="1" x14ac:dyDescent="0.3">
      <c r="H2915" t="s">
        <v>7864</v>
      </c>
      <c r="I2915" t="s">
        <v>7868</v>
      </c>
      <c r="L2915">
        <v>3622</v>
      </c>
      <c r="M2915" t="s">
        <v>193</v>
      </c>
      <c r="N2915" t="s">
        <v>7869</v>
      </c>
      <c r="P2915" t="s">
        <v>98</v>
      </c>
      <c r="Q2915">
        <v>0</v>
      </c>
      <c r="R2915" t="s">
        <v>96</v>
      </c>
      <c r="S2915" t="s">
        <v>96</v>
      </c>
      <c r="T2915" t="str">
        <f>IF(Transcripts[[#This Row],[List?]]="Y", Transcripts[[#This Row],[RefSeq mRNA ID]]&amp;IF(Transcripts[[#This Row],[Preferred?]]="Y", " (Preferred)", ""), "")</f>
        <v/>
      </c>
      <c r="V2915" s="43" t="s">
        <v>18631</v>
      </c>
      <c r="W2915" s="43" t="e">
        <f t="array" ref="W2915">INDEX(Table6[#Data], MATCH(1, ISNUMBER(SEARCH(Transcripts[[#This Row],[RefSeq mRNA ID]], Table6['#name])), 0), 1)</f>
        <v>#N/A</v>
      </c>
      <c r="X2915" s="43"/>
      <c r="Y2915" s="43"/>
      <c r="Z2915" t="s">
        <v>3577</v>
      </c>
      <c r="AA2915" t="s">
        <v>3578</v>
      </c>
      <c r="AB2915">
        <v>1740</v>
      </c>
      <c r="AC2915" t="s">
        <v>3576</v>
      </c>
      <c r="AD2915" t="s">
        <v>27</v>
      </c>
      <c r="AE2915" t="s">
        <v>11874</v>
      </c>
    </row>
    <row r="2916" spans="8:31" hidden="1" x14ac:dyDescent="0.3">
      <c r="H2916" t="s">
        <v>7864</v>
      </c>
      <c r="I2916" t="s">
        <v>7870</v>
      </c>
      <c r="L2916">
        <v>603</v>
      </c>
      <c r="M2916" t="s">
        <v>193</v>
      </c>
      <c r="N2916" t="s">
        <v>7871</v>
      </c>
      <c r="P2916" t="s">
        <v>98</v>
      </c>
      <c r="Q2916">
        <v>0</v>
      </c>
      <c r="R2916" t="s">
        <v>96</v>
      </c>
      <c r="S2916" t="s">
        <v>96</v>
      </c>
      <c r="T2916" t="str">
        <f>IF(Transcripts[[#This Row],[List?]]="Y", Transcripts[[#This Row],[RefSeq mRNA ID]]&amp;IF(Transcripts[[#This Row],[Preferred?]]="Y", " (Preferred)", ""), "")</f>
        <v/>
      </c>
      <c r="V2916" s="43" t="s">
        <v>18631</v>
      </c>
      <c r="W2916" s="43" t="e">
        <f t="array" ref="W2916">INDEX(Table6[#Data], MATCH(1, ISNUMBER(SEARCH(Transcripts[[#This Row],[RefSeq mRNA ID]], Table6['#name])), 0), 1)</f>
        <v>#N/A</v>
      </c>
      <c r="X2916" s="43"/>
      <c r="Y2916" s="43"/>
      <c r="Z2916" t="s">
        <v>3602</v>
      </c>
      <c r="AC2916" t="s">
        <v>3576</v>
      </c>
      <c r="AD2916" t="s">
        <v>27</v>
      </c>
      <c r="AE2916" t="s">
        <v>3602</v>
      </c>
    </row>
    <row r="2917" spans="8:31" hidden="1" x14ac:dyDescent="0.3">
      <c r="H2917" t="s">
        <v>7864</v>
      </c>
      <c r="I2917" t="s">
        <v>7872</v>
      </c>
      <c r="L2917">
        <v>537</v>
      </c>
      <c r="M2917" t="s">
        <v>193</v>
      </c>
      <c r="N2917" t="s">
        <v>7873</v>
      </c>
      <c r="P2917" t="s">
        <v>98</v>
      </c>
      <c r="Q2917">
        <v>0</v>
      </c>
      <c r="R2917" t="s">
        <v>96</v>
      </c>
      <c r="S2917" t="s">
        <v>96</v>
      </c>
      <c r="T2917" t="str">
        <f>IF(Transcripts[[#This Row],[List?]]="Y", Transcripts[[#This Row],[RefSeq mRNA ID]]&amp;IF(Transcripts[[#This Row],[Preferred?]]="Y", " (Preferred)", ""), "")</f>
        <v/>
      </c>
      <c r="V2917" s="43" t="s">
        <v>18631</v>
      </c>
      <c r="W2917" s="43" t="e">
        <f t="array" ref="W2917">INDEX(Table6[#Data], MATCH(1, ISNUMBER(SEARCH(Transcripts[[#This Row],[RefSeq mRNA ID]], Table6['#name])), 0), 1)</f>
        <v>#N/A</v>
      </c>
      <c r="X2917" s="43"/>
      <c r="Y2917" s="43"/>
      <c r="Z2917" t="s">
        <v>3594</v>
      </c>
      <c r="AC2917" t="s">
        <v>3576</v>
      </c>
      <c r="AD2917" t="s">
        <v>27</v>
      </c>
      <c r="AE2917" t="s">
        <v>3594</v>
      </c>
    </row>
    <row r="2918" spans="8:31" hidden="1" x14ac:dyDescent="0.3">
      <c r="H2918" t="s">
        <v>7864</v>
      </c>
      <c r="I2918" t="s">
        <v>7874</v>
      </c>
      <c r="L2918">
        <v>453</v>
      </c>
      <c r="M2918" t="s">
        <v>193</v>
      </c>
      <c r="N2918" t="s">
        <v>7875</v>
      </c>
      <c r="P2918" t="s">
        <v>98</v>
      </c>
      <c r="Q2918">
        <v>0</v>
      </c>
      <c r="R2918" t="s">
        <v>96</v>
      </c>
      <c r="S2918" t="s">
        <v>96</v>
      </c>
      <c r="T2918" t="str">
        <f>IF(Transcripts[[#This Row],[List?]]="Y", Transcripts[[#This Row],[RefSeq mRNA ID]]&amp;IF(Transcripts[[#This Row],[Preferred?]]="Y", " (Preferred)", ""), "")</f>
        <v/>
      </c>
      <c r="V2918" s="43" t="s">
        <v>18631</v>
      </c>
      <c r="W2918" s="43" t="e">
        <f t="array" ref="W2918">INDEX(Table6[#Data], MATCH(1, ISNUMBER(SEARCH(Transcripts[[#This Row],[RefSeq mRNA ID]], Table6['#name])), 0), 1)</f>
        <v>#N/A</v>
      </c>
      <c r="X2918" s="43"/>
      <c r="Y2918" s="43"/>
      <c r="Z2918" t="s">
        <v>3582</v>
      </c>
      <c r="AA2918" t="s">
        <v>3583</v>
      </c>
      <c r="AB2918">
        <v>1029</v>
      </c>
      <c r="AC2918" t="s">
        <v>3576</v>
      </c>
      <c r="AD2918" t="s">
        <v>27</v>
      </c>
      <c r="AE2918" t="s">
        <v>11875</v>
      </c>
    </row>
    <row r="2919" spans="8:31" hidden="1" x14ac:dyDescent="0.3">
      <c r="H2919" t="s">
        <v>7864</v>
      </c>
      <c r="I2919" t="s">
        <v>7876</v>
      </c>
      <c r="L2919">
        <v>264</v>
      </c>
      <c r="M2919" t="s">
        <v>193</v>
      </c>
      <c r="N2919" t="s">
        <v>7877</v>
      </c>
      <c r="P2919" t="s">
        <v>98</v>
      </c>
      <c r="Q2919">
        <v>0</v>
      </c>
      <c r="R2919" t="s">
        <v>96</v>
      </c>
      <c r="S2919" t="s">
        <v>96</v>
      </c>
      <c r="T2919" t="str">
        <f>IF(Transcripts[[#This Row],[List?]]="Y", Transcripts[[#This Row],[RefSeq mRNA ID]]&amp;IF(Transcripts[[#This Row],[Preferred?]]="Y", " (Preferred)", ""), "")</f>
        <v/>
      </c>
      <c r="V2919" s="43" t="s">
        <v>18631</v>
      </c>
      <c r="W2919" s="43" t="e">
        <f t="array" ref="W2919">INDEX(Table6[#Data], MATCH(1, ISNUMBER(SEARCH(Transcripts[[#This Row],[RefSeq mRNA ID]], Table6['#name])), 0), 1)</f>
        <v>#N/A</v>
      </c>
      <c r="X2919" s="43"/>
      <c r="Y2919" s="43"/>
      <c r="Z2919" t="s">
        <v>3598</v>
      </c>
      <c r="AC2919" t="s">
        <v>3576</v>
      </c>
      <c r="AD2919" t="s">
        <v>27</v>
      </c>
      <c r="AE2919" t="s">
        <v>3598</v>
      </c>
    </row>
    <row r="2920" spans="8:31" hidden="1" x14ac:dyDescent="0.3">
      <c r="H2920" t="s">
        <v>7864</v>
      </c>
      <c r="I2920" t="s">
        <v>7878</v>
      </c>
      <c r="L2920">
        <v>251</v>
      </c>
      <c r="M2920" t="s">
        <v>193</v>
      </c>
      <c r="N2920" t="s">
        <v>7879</v>
      </c>
      <c r="P2920" t="s">
        <v>98</v>
      </c>
      <c r="Q2920">
        <v>0</v>
      </c>
      <c r="R2920" t="s">
        <v>96</v>
      </c>
      <c r="S2920" t="s">
        <v>96</v>
      </c>
      <c r="T2920" t="str">
        <f>IF(Transcripts[[#This Row],[List?]]="Y", Transcripts[[#This Row],[RefSeq mRNA ID]]&amp;IF(Transcripts[[#This Row],[Preferred?]]="Y", " (Preferred)", ""), "")</f>
        <v/>
      </c>
      <c r="V2920" s="43" t="s">
        <v>18631</v>
      </c>
      <c r="W2920" s="43" t="e">
        <f t="array" ref="W2920">INDEX(Table6[#Data], MATCH(1, ISNUMBER(SEARCH(Transcripts[[#This Row],[RefSeq mRNA ID]], Table6['#name])), 0), 1)</f>
        <v>#N/A</v>
      </c>
      <c r="X2920" s="43"/>
      <c r="Y2920" s="43"/>
      <c r="Z2920" t="s">
        <v>3586</v>
      </c>
      <c r="AA2920" t="s">
        <v>3587</v>
      </c>
      <c r="AB2920">
        <v>459</v>
      </c>
      <c r="AC2920" t="s">
        <v>3576</v>
      </c>
      <c r="AD2920" t="s">
        <v>27</v>
      </c>
      <c r="AE2920" t="s">
        <v>11876</v>
      </c>
    </row>
    <row r="2921" spans="8:31" hidden="1" x14ac:dyDescent="0.3">
      <c r="H2921" t="s">
        <v>7864</v>
      </c>
      <c r="I2921" t="s">
        <v>7917</v>
      </c>
      <c r="L2921">
        <v>1790</v>
      </c>
      <c r="M2921" t="s">
        <v>210</v>
      </c>
      <c r="N2921" t="s">
        <v>7918</v>
      </c>
      <c r="P2921" t="s">
        <v>98</v>
      </c>
      <c r="Q2921">
        <v>0</v>
      </c>
      <c r="R2921" t="s">
        <v>96</v>
      </c>
      <c r="S2921" t="s">
        <v>96</v>
      </c>
      <c r="T2921" t="str">
        <f>IF(Transcripts[[#This Row],[List?]]="Y", Transcripts[[#This Row],[RefSeq mRNA ID]]&amp;IF(Transcripts[[#This Row],[Preferred?]]="Y", " (Preferred)", ""), "")</f>
        <v/>
      </c>
      <c r="V2921" s="43" t="s">
        <v>18631</v>
      </c>
      <c r="W2921" s="43" t="e">
        <f t="array" ref="W2921">INDEX(Table6[#Data], MATCH(1, ISNUMBER(SEARCH(Transcripts[[#This Row],[RefSeq mRNA ID]], Table6['#name])), 0), 1)</f>
        <v>#N/A</v>
      </c>
      <c r="X2921" s="43"/>
      <c r="Y2921" s="43"/>
      <c r="Z2921" t="s">
        <v>3592</v>
      </c>
      <c r="AC2921" t="s">
        <v>3576</v>
      </c>
      <c r="AD2921" t="s">
        <v>27</v>
      </c>
      <c r="AE2921" t="s">
        <v>3592</v>
      </c>
    </row>
    <row r="2922" spans="8:31" hidden="1" x14ac:dyDescent="0.3">
      <c r="H2922" t="s">
        <v>9554</v>
      </c>
      <c r="I2922" t="s">
        <v>2969</v>
      </c>
      <c r="J2922" t="s">
        <v>2970</v>
      </c>
      <c r="K2922" t="s">
        <v>18908</v>
      </c>
      <c r="L2922">
        <v>3134</v>
      </c>
      <c r="M2922" t="s">
        <v>27</v>
      </c>
      <c r="N2922" t="s">
        <v>2971</v>
      </c>
      <c r="P2922" t="s">
        <v>2972</v>
      </c>
      <c r="Q2922">
        <v>1197</v>
      </c>
      <c r="R2922" t="s">
        <v>95</v>
      </c>
      <c r="S2922" t="s">
        <v>95</v>
      </c>
      <c r="T2922" t="str">
        <f>IF(Transcripts[[#This Row],[List?]]="Y", Transcripts[[#This Row],[RefSeq mRNA ID]]&amp;IF(Transcripts[[#This Row],[Preferred?]]="Y", " (Preferred)", ""), "")</f>
        <v>NM_001008226.1 (Preferred)</v>
      </c>
      <c r="V2922" s="43" t="s">
        <v>18452</v>
      </c>
      <c r="W2922" s="43" t="e">
        <f t="array" ref="W2922">INDEX(Table6[#Data], MATCH(1, ISNUMBER(SEARCH(Transcripts[[#This Row],[RefSeq mRNA ID]], Table6['#name])), 0), 1)</f>
        <v>#N/A</v>
      </c>
      <c r="X2922" s="43"/>
      <c r="Y2922" s="43"/>
      <c r="Z2922" t="s">
        <v>3596</v>
      </c>
      <c r="AC2922" t="s">
        <v>3576</v>
      </c>
      <c r="AD2922" t="s">
        <v>27</v>
      </c>
      <c r="AE2922" t="s">
        <v>3596</v>
      </c>
    </row>
    <row r="2923" spans="8:31" hidden="1" x14ac:dyDescent="0.3">
      <c r="H2923" t="s">
        <v>9554</v>
      </c>
      <c r="I2923" t="s">
        <v>2973</v>
      </c>
      <c r="J2923" t="s">
        <v>2974</v>
      </c>
      <c r="L2923">
        <v>1744</v>
      </c>
      <c r="M2923" t="s">
        <v>27</v>
      </c>
      <c r="N2923" t="s">
        <v>2975</v>
      </c>
      <c r="Q2923">
        <v>1152</v>
      </c>
      <c r="R2923" t="s">
        <v>96</v>
      </c>
      <c r="S2923" t="s">
        <v>96</v>
      </c>
      <c r="T2923" t="str">
        <f>IF(Transcripts[[#This Row],[List?]]="Y", Transcripts[[#This Row],[RefSeq mRNA ID]]&amp;IF(Transcripts[[#This Row],[Preferred?]]="Y", " (Preferred)", ""), "")</f>
        <v/>
      </c>
      <c r="V2923" s="43" t="s">
        <v>18452</v>
      </c>
      <c r="W2923" s="43" t="e">
        <f t="array" ref="W2923">INDEX(Table6[#Data], MATCH(1, ISNUMBER(SEARCH(Transcripts[[#This Row],[RefSeq mRNA ID]], Table6['#name])), 0), 1)</f>
        <v>#N/A</v>
      </c>
      <c r="X2923" s="43"/>
      <c r="Y2923" s="43"/>
      <c r="Z2923" t="s">
        <v>3589</v>
      </c>
      <c r="AA2923" t="s">
        <v>3590</v>
      </c>
      <c r="AB2923">
        <v>112</v>
      </c>
      <c r="AC2923" t="s">
        <v>3576</v>
      </c>
      <c r="AD2923" t="s">
        <v>27</v>
      </c>
      <c r="AE2923" t="s">
        <v>11877</v>
      </c>
    </row>
    <row r="2924" spans="8:31" hidden="1" x14ac:dyDescent="0.3">
      <c r="H2924" t="s">
        <v>9554</v>
      </c>
      <c r="I2924" t="s">
        <v>2976</v>
      </c>
      <c r="J2924" t="s">
        <v>2977</v>
      </c>
      <c r="L2924">
        <v>811</v>
      </c>
      <c r="M2924" t="s">
        <v>27</v>
      </c>
      <c r="N2924" t="s">
        <v>2978</v>
      </c>
      <c r="Q2924">
        <v>315</v>
      </c>
      <c r="R2924" t="s">
        <v>96</v>
      </c>
      <c r="S2924" t="s">
        <v>96</v>
      </c>
      <c r="T2924" t="str">
        <f>IF(Transcripts[[#This Row],[List?]]="Y", Transcripts[[#This Row],[RefSeq mRNA ID]]&amp;IF(Transcripts[[#This Row],[Preferred?]]="Y", " (Preferred)", ""), "")</f>
        <v/>
      </c>
      <c r="V2924" s="43" t="s">
        <v>18452</v>
      </c>
      <c r="W2924" s="43" t="e">
        <f t="array" ref="W2924">INDEX(Table6[#Data], MATCH(1, ISNUMBER(SEARCH(Transcripts[[#This Row],[RefSeq mRNA ID]], Table6['#name])), 0), 1)</f>
        <v>#N/A</v>
      </c>
      <c r="X2924" s="43"/>
      <c r="Y2924" s="43"/>
      <c r="Z2924" t="s">
        <v>3600</v>
      </c>
      <c r="AC2924" t="s">
        <v>3576</v>
      </c>
      <c r="AD2924" t="s">
        <v>27</v>
      </c>
      <c r="AE2924" t="s">
        <v>3600</v>
      </c>
    </row>
    <row r="2925" spans="8:31" hidden="1" x14ac:dyDescent="0.3">
      <c r="H2925" t="s">
        <v>9554</v>
      </c>
      <c r="I2925" t="s">
        <v>2982</v>
      </c>
      <c r="J2925" t="s">
        <v>2983</v>
      </c>
      <c r="L2925">
        <v>404</v>
      </c>
      <c r="M2925" t="s">
        <v>27</v>
      </c>
      <c r="N2925" t="s">
        <v>2984</v>
      </c>
      <c r="Q2925">
        <v>126</v>
      </c>
      <c r="R2925" t="s">
        <v>96</v>
      </c>
      <c r="S2925" t="s">
        <v>96</v>
      </c>
      <c r="T2925" t="str">
        <f>IF(Transcripts[[#This Row],[List?]]="Y", Transcripts[[#This Row],[RefSeq mRNA ID]]&amp;IF(Transcripts[[#This Row],[Preferred?]]="Y", " (Preferred)", ""), "")</f>
        <v/>
      </c>
      <c r="V2925" s="43" t="s">
        <v>18452</v>
      </c>
      <c r="W2925" s="43" t="e">
        <f t="array" ref="W2925">INDEX(Table6[#Data], MATCH(1, ISNUMBER(SEARCH(Transcripts[[#This Row],[RefSeq mRNA ID]], Table6['#name])), 0), 1)</f>
        <v>#N/A</v>
      </c>
      <c r="X2925" s="43"/>
      <c r="Y2925" s="43"/>
      <c r="Z2925" t="s">
        <v>1703</v>
      </c>
      <c r="AA2925" t="s">
        <v>1704</v>
      </c>
      <c r="AB2925">
        <v>2511</v>
      </c>
      <c r="AC2925" t="s">
        <v>1693</v>
      </c>
      <c r="AD2925" t="s">
        <v>27</v>
      </c>
      <c r="AE2925" t="s">
        <v>11878</v>
      </c>
    </row>
    <row r="2926" spans="8:31" hidden="1" x14ac:dyDescent="0.3">
      <c r="H2926" t="s">
        <v>9554</v>
      </c>
      <c r="I2926" t="s">
        <v>2979</v>
      </c>
      <c r="J2926" t="s">
        <v>2980</v>
      </c>
      <c r="L2926">
        <v>551</v>
      </c>
      <c r="M2926" t="s">
        <v>27</v>
      </c>
      <c r="N2926" t="s">
        <v>2981</v>
      </c>
      <c r="Q2926">
        <v>92</v>
      </c>
      <c r="R2926" t="s">
        <v>96</v>
      </c>
      <c r="S2926" t="s">
        <v>96</v>
      </c>
      <c r="T2926" t="str">
        <f>IF(Transcripts[[#This Row],[List?]]="Y", Transcripts[[#This Row],[RefSeq mRNA ID]]&amp;IF(Transcripts[[#This Row],[Preferred?]]="Y", " (Preferred)", ""), "")</f>
        <v/>
      </c>
      <c r="V2926" s="43" t="s">
        <v>18452</v>
      </c>
      <c r="W2926" s="43" t="e">
        <f t="array" ref="W2926">INDEX(Table6[#Data], MATCH(1, ISNUMBER(SEARCH(Transcripts[[#This Row],[RefSeq mRNA ID]], Table6['#name])), 0), 1)</f>
        <v>#N/A</v>
      </c>
      <c r="X2926" s="43"/>
      <c r="Y2926" s="43"/>
      <c r="Z2926" t="s">
        <v>1707</v>
      </c>
      <c r="AA2926" t="s">
        <v>1708</v>
      </c>
      <c r="AB2926">
        <v>2352</v>
      </c>
      <c r="AC2926" t="s">
        <v>1693</v>
      </c>
      <c r="AD2926" t="s">
        <v>27</v>
      </c>
      <c r="AE2926" t="s">
        <v>11879</v>
      </c>
    </row>
    <row r="2927" spans="8:31" hidden="1" x14ac:dyDescent="0.3">
      <c r="H2927" t="s">
        <v>9554</v>
      </c>
      <c r="I2927" t="s">
        <v>2985</v>
      </c>
      <c r="J2927" t="s">
        <v>2986</v>
      </c>
      <c r="L2927">
        <v>340</v>
      </c>
      <c r="M2927" t="s">
        <v>27</v>
      </c>
      <c r="N2927" t="s">
        <v>2987</v>
      </c>
      <c r="Q2927">
        <v>90</v>
      </c>
      <c r="R2927" t="s">
        <v>96</v>
      </c>
      <c r="S2927" t="s">
        <v>96</v>
      </c>
      <c r="T2927" t="str">
        <f>IF(Transcripts[[#This Row],[List?]]="Y", Transcripts[[#This Row],[RefSeq mRNA ID]]&amp;IF(Transcripts[[#This Row],[Preferred?]]="Y", " (Preferred)", ""), "")</f>
        <v/>
      </c>
      <c r="V2927" s="43" t="s">
        <v>18452</v>
      </c>
      <c r="W2927" s="43" t="e">
        <f t="array" ref="W2927">INDEX(Table6[#Data], MATCH(1, ISNUMBER(SEARCH(Transcripts[[#This Row],[RefSeq mRNA ID]], Table6['#name])), 0), 1)</f>
        <v>#N/A</v>
      </c>
      <c r="X2927" s="43"/>
      <c r="Y2927" s="43"/>
      <c r="Z2927" t="s">
        <v>1698</v>
      </c>
      <c r="AA2927" t="s">
        <v>1699</v>
      </c>
      <c r="AB2927">
        <v>2592</v>
      </c>
      <c r="AC2927" t="s">
        <v>1693</v>
      </c>
      <c r="AD2927" t="s">
        <v>27</v>
      </c>
      <c r="AE2927" t="s">
        <v>11880</v>
      </c>
    </row>
    <row r="2928" spans="8:31" hidden="1" x14ac:dyDescent="0.3">
      <c r="H2928" t="s">
        <v>9554</v>
      </c>
      <c r="I2928" t="s">
        <v>2963</v>
      </c>
      <c r="L2928">
        <v>2005</v>
      </c>
      <c r="M2928" t="s">
        <v>193</v>
      </c>
      <c r="N2928" t="s">
        <v>2964</v>
      </c>
      <c r="P2928" t="s">
        <v>98</v>
      </c>
      <c r="Q2928">
        <v>0</v>
      </c>
      <c r="R2928" t="s">
        <v>96</v>
      </c>
      <c r="S2928" t="s">
        <v>96</v>
      </c>
      <c r="T2928" t="str">
        <f>IF(Transcripts[[#This Row],[List?]]="Y", Transcripts[[#This Row],[RefSeq mRNA ID]]&amp;IF(Transcripts[[#This Row],[Preferred?]]="Y", " (Preferred)", ""), "")</f>
        <v/>
      </c>
      <c r="V2928" s="43" t="s">
        <v>18452</v>
      </c>
      <c r="W2928" s="43" t="e">
        <f t="array" ref="W2928">INDEX(Table6[#Data], MATCH(1, ISNUMBER(SEARCH(Transcripts[[#This Row],[RefSeq mRNA ID]], Table6['#name])), 0), 1)</f>
        <v>#N/A</v>
      </c>
      <c r="X2928" s="43"/>
      <c r="Y2928" s="43"/>
      <c r="Z2928" t="s">
        <v>1732</v>
      </c>
      <c r="AC2928" t="s">
        <v>1693</v>
      </c>
      <c r="AD2928" t="s">
        <v>27</v>
      </c>
      <c r="AE2928" t="s">
        <v>1732</v>
      </c>
    </row>
    <row r="2929" spans="8:31" hidden="1" x14ac:dyDescent="0.3">
      <c r="H2929" t="s">
        <v>9554</v>
      </c>
      <c r="I2929" t="s">
        <v>2965</v>
      </c>
      <c r="L2929">
        <v>445</v>
      </c>
      <c r="M2929" t="s">
        <v>193</v>
      </c>
      <c r="N2929" t="s">
        <v>2966</v>
      </c>
      <c r="P2929" t="s">
        <v>98</v>
      </c>
      <c r="Q2929">
        <v>0</v>
      </c>
      <c r="R2929" t="s">
        <v>96</v>
      </c>
      <c r="S2929" t="s">
        <v>96</v>
      </c>
      <c r="T2929" t="str">
        <f>IF(Transcripts[[#This Row],[List?]]="Y", Transcripts[[#This Row],[RefSeq mRNA ID]]&amp;IF(Transcripts[[#This Row],[Preferred?]]="Y", " (Preferred)", ""), "")</f>
        <v/>
      </c>
      <c r="V2929" s="43" t="s">
        <v>18452</v>
      </c>
      <c r="W2929" s="43" t="e">
        <f t="array" ref="W2929">INDEX(Table6[#Data], MATCH(1, ISNUMBER(SEARCH(Transcripts[[#This Row],[RefSeq mRNA ID]], Table6['#name])), 0), 1)</f>
        <v>#N/A</v>
      </c>
      <c r="X2929" s="43"/>
      <c r="Y2929" s="43"/>
      <c r="Z2929" t="s">
        <v>1726</v>
      </c>
      <c r="AA2929" t="s">
        <v>1727</v>
      </c>
      <c r="AB2929">
        <v>1166</v>
      </c>
      <c r="AC2929" t="s">
        <v>1693</v>
      </c>
      <c r="AD2929" t="s">
        <v>27</v>
      </c>
      <c r="AE2929" t="s">
        <v>11881</v>
      </c>
    </row>
    <row r="2930" spans="8:31" hidden="1" x14ac:dyDescent="0.3">
      <c r="H2930" t="s">
        <v>9554</v>
      </c>
      <c r="I2930" t="s">
        <v>2967</v>
      </c>
      <c r="L2930">
        <v>262</v>
      </c>
      <c r="M2930" t="s">
        <v>193</v>
      </c>
      <c r="N2930" t="s">
        <v>2968</v>
      </c>
      <c r="P2930" t="s">
        <v>98</v>
      </c>
      <c r="Q2930">
        <v>0</v>
      </c>
      <c r="R2930" t="s">
        <v>96</v>
      </c>
      <c r="S2930" t="s">
        <v>96</v>
      </c>
      <c r="T2930" t="str">
        <f>IF(Transcripts[[#This Row],[List?]]="Y", Transcripts[[#This Row],[RefSeq mRNA ID]]&amp;IF(Transcripts[[#This Row],[Preferred?]]="Y", " (Preferred)", ""), "")</f>
        <v/>
      </c>
      <c r="V2930" s="43" t="s">
        <v>18452</v>
      </c>
      <c r="W2930" s="43" t="e">
        <f t="array" ref="W2930">INDEX(Table6[#Data], MATCH(1, ISNUMBER(SEARCH(Transcripts[[#This Row],[RefSeq mRNA ID]], Table6['#name])), 0), 1)</f>
        <v>#N/A</v>
      </c>
      <c r="X2930" s="43"/>
      <c r="Y2930" s="43"/>
      <c r="Z2930" t="s">
        <v>1694</v>
      </c>
      <c r="AC2930" t="s">
        <v>1693</v>
      </c>
      <c r="AD2930" t="s">
        <v>27</v>
      </c>
      <c r="AE2930" t="s">
        <v>1694</v>
      </c>
    </row>
    <row r="2931" spans="8:31" hidden="1" x14ac:dyDescent="0.3">
      <c r="H2931" t="s">
        <v>7919</v>
      </c>
      <c r="I2931" t="s">
        <v>7934</v>
      </c>
      <c r="J2931" t="s">
        <v>7935</v>
      </c>
      <c r="K2931" t="s">
        <v>19911</v>
      </c>
      <c r="L2931">
        <v>1153</v>
      </c>
      <c r="M2931" t="s">
        <v>27</v>
      </c>
      <c r="N2931" t="s">
        <v>7936</v>
      </c>
      <c r="O2931" t="s">
        <v>7937</v>
      </c>
      <c r="P2931" t="s">
        <v>7938</v>
      </c>
      <c r="Q2931">
        <v>843</v>
      </c>
      <c r="R2931" t="s">
        <v>95</v>
      </c>
      <c r="S2931" t="s">
        <v>95</v>
      </c>
      <c r="T2931" t="str">
        <f>IF(Transcripts[[#This Row],[List?]]="Y", Transcripts[[#This Row],[RefSeq mRNA ID]]&amp;IF(Transcripts[[#This Row],[Preferred?]]="Y", " (Preferred)", ""), "")</f>
        <v>NM_003000.2 (Preferred)</v>
      </c>
      <c r="V2931" s="43" t="s">
        <v>18632</v>
      </c>
      <c r="W2931" s="43" t="e">
        <f t="array" ref="W2931">INDEX(Table6[#Data], MATCH(1, ISNUMBER(SEARCH(Transcripts[[#This Row],[RefSeq mRNA ID]], Table6['#name])), 0), 1)</f>
        <v>#N/A</v>
      </c>
      <c r="X2931" s="43"/>
      <c r="Y2931" s="43"/>
      <c r="Z2931" t="s">
        <v>1738</v>
      </c>
      <c r="AC2931" t="s">
        <v>1693</v>
      </c>
      <c r="AD2931" t="s">
        <v>27</v>
      </c>
      <c r="AE2931" t="s">
        <v>1738</v>
      </c>
    </row>
    <row r="2932" spans="8:31" hidden="1" x14ac:dyDescent="0.3">
      <c r="H2932" t="s">
        <v>7919</v>
      </c>
      <c r="I2932" t="s">
        <v>7920</v>
      </c>
      <c r="L2932">
        <v>828</v>
      </c>
      <c r="M2932" t="s">
        <v>193</v>
      </c>
      <c r="N2932" t="s">
        <v>7921</v>
      </c>
      <c r="Q2932">
        <v>0</v>
      </c>
      <c r="R2932" t="s">
        <v>96</v>
      </c>
      <c r="S2932" t="s">
        <v>96</v>
      </c>
      <c r="T2932" t="str">
        <f>IF(Transcripts[[#This Row],[List?]]="Y", Transcripts[[#This Row],[RefSeq mRNA ID]]&amp;IF(Transcripts[[#This Row],[Preferred?]]="Y", " (Preferred)", ""), "")</f>
        <v/>
      </c>
      <c r="V2932" s="43" t="s">
        <v>18632</v>
      </c>
      <c r="W2932" s="43" t="e">
        <f t="array" ref="W2932">INDEX(Table6[#Data], MATCH(1, ISNUMBER(SEARCH(Transcripts[[#This Row],[RefSeq mRNA ID]], Table6['#name])), 0), 1)</f>
        <v>#N/A</v>
      </c>
      <c r="X2932" s="43"/>
      <c r="Y2932" s="43"/>
      <c r="Z2932" t="s">
        <v>1740</v>
      </c>
      <c r="AC2932" t="s">
        <v>1693</v>
      </c>
      <c r="AD2932" t="s">
        <v>27</v>
      </c>
      <c r="AE2932" t="s">
        <v>1740</v>
      </c>
    </row>
    <row r="2933" spans="8:31" hidden="1" x14ac:dyDescent="0.3">
      <c r="H2933" t="s">
        <v>7919</v>
      </c>
      <c r="I2933" t="s">
        <v>7922</v>
      </c>
      <c r="L2933">
        <v>702</v>
      </c>
      <c r="M2933" t="s">
        <v>193</v>
      </c>
      <c r="N2933" t="s">
        <v>7923</v>
      </c>
      <c r="Q2933">
        <v>0</v>
      </c>
      <c r="R2933" t="s">
        <v>96</v>
      </c>
      <c r="S2933" t="s">
        <v>96</v>
      </c>
      <c r="T2933" t="str">
        <f>IF(Transcripts[[#This Row],[List?]]="Y", Transcripts[[#This Row],[RefSeq mRNA ID]]&amp;IF(Transcripts[[#This Row],[Preferred?]]="Y", " (Preferred)", ""), "")</f>
        <v/>
      </c>
      <c r="V2933" s="43" t="s">
        <v>18632</v>
      </c>
      <c r="W2933" s="43" t="e">
        <f t="array" ref="W2933">INDEX(Table6[#Data], MATCH(1, ISNUMBER(SEARCH(Transcripts[[#This Row],[RefSeq mRNA ID]], Table6['#name])), 0), 1)</f>
        <v>#N/A</v>
      </c>
      <c r="X2933" s="43"/>
      <c r="Y2933" s="43"/>
      <c r="Z2933" t="s">
        <v>1734</v>
      </c>
      <c r="AC2933" t="s">
        <v>1693</v>
      </c>
      <c r="AD2933" t="s">
        <v>27</v>
      </c>
      <c r="AE2933" t="s">
        <v>1734</v>
      </c>
    </row>
    <row r="2934" spans="8:31" hidden="1" x14ac:dyDescent="0.3">
      <c r="H2934" t="s">
        <v>7919</v>
      </c>
      <c r="I2934" t="s">
        <v>7924</v>
      </c>
      <c r="L2934">
        <v>699</v>
      </c>
      <c r="M2934" t="s">
        <v>193</v>
      </c>
      <c r="N2934" t="s">
        <v>7925</v>
      </c>
      <c r="Q2934">
        <v>0</v>
      </c>
      <c r="R2934" t="s">
        <v>96</v>
      </c>
      <c r="S2934" t="s">
        <v>96</v>
      </c>
      <c r="T2934" t="str">
        <f>IF(Transcripts[[#This Row],[List?]]="Y", Transcripts[[#This Row],[RefSeq mRNA ID]]&amp;IF(Transcripts[[#This Row],[Preferred?]]="Y", " (Preferred)", ""), "")</f>
        <v/>
      </c>
      <c r="V2934" s="43" t="s">
        <v>18632</v>
      </c>
      <c r="W2934" s="43" t="e">
        <f t="array" ref="W2934">INDEX(Table6[#Data], MATCH(1, ISNUMBER(SEARCH(Transcripts[[#This Row],[RefSeq mRNA ID]], Table6['#name])), 0), 1)</f>
        <v>#N/A</v>
      </c>
      <c r="X2934" s="43"/>
      <c r="Y2934" s="43"/>
      <c r="Z2934" t="s">
        <v>1742</v>
      </c>
      <c r="AC2934" t="s">
        <v>1693</v>
      </c>
      <c r="AD2934" t="s">
        <v>27</v>
      </c>
      <c r="AE2934" t="s">
        <v>1742</v>
      </c>
    </row>
    <row r="2935" spans="8:31" hidden="1" x14ac:dyDescent="0.3">
      <c r="H2935" t="s">
        <v>7919</v>
      </c>
      <c r="I2935" t="s">
        <v>7926</v>
      </c>
      <c r="L2935">
        <v>649</v>
      </c>
      <c r="M2935" t="s">
        <v>193</v>
      </c>
      <c r="N2935" t="s">
        <v>7927</v>
      </c>
      <c r="Q2935">
        <v>0</v>
      </c>
      <c r="R2935" t="s">
        <v>96</v>
      </c>
      <c r="S2935" t="s">
        <v>96</v>
      </c>
      <c r="T2935" t="str">
        <f>IF(Transcripts[[#This Row],[List?]]="Y", Transcripts[[#This Row],[RefSeq mRNA ID]]&amp;IF(Transcripts[[#This Row],[Preferred?]]="Y", " (Preferred)", ""), "")</f>
        <v/>
      </c>
      <c r="V2935" s="43" t="s">
        <v>18632</v>
      </c>
      <c r="W2935" s="43" t="e">
        <f t="array" ref="W2935">INDEX(Table6[#Data], MATCH(1, ISNUMBER(SEARCH(Transcripts[[#This Row],[RefSeq mRNA ID]], Table6['#name])), 0), 1)</f>
        <v>#N/A</v>
      </c>
      <c r="X2935" s="43"/>
      <c r="Y2935" s="43"/>
      <c r="Z2935" t="s">
        <v>1696</v>
      </c>
      <c r="AC2935" t="s">
        <v>1693</v>
      </c>
      <c r="AD2935" t="s">
        <v>27</v>
      </c>
      <c r="AE2935" t="s">
        <v>1696</v>
      </c>
    </row>
    <row r="2936" spans="8:31" hidden="1" x14ac:dyDescent="0.3">
      <c r="H2936" t="s">
        <v>7919</v>
      </c>
      <c r="I2936" t="s">
        <v>7928</v>
      </c>
      <c r="L2936">
        <v>636</v>
      </c>
      <c r="M2936" t="s">
        <v>193</v>
      </c>
      <c r="N2936" t="s">
        <v>7929</v>
      </c>
      <c r="Q2936">
        <v>0</v>
      </c>
      <c r="R2936" t="s">
        <v>96</v>
      </c>
      <c r="S2936" t="s">
        <v>96</v>
      </c>
      <c r="T2936" t="str">
        <f>IF(Transcripts[[#This Row],[List?]]="Y", Transcripts[[#This Row],[RefSeq mRNA ID]]&amp;IF(Transcripts[[#This Row],[Preferred?]]="Y", " (Preferred)", ""), "")</f>
        <v/>
      </c>
      <c r="V2936" s="43" t="s">
        <v>18632</v>
      </c>
      <c r="W2936" s="43" t="e">
        <f t="array" ref="W2936">INDEX(Table6[#Data], MATCH(1, ISNUMBER(SEARCH(Transcripts[[#This Row],[RefSeq mRNA ID]], Table6['#name])), 0), 1)</f>
        <v>#N/A</v>
      </c>
      <c r="X2936" s="43"/>
      <c r="Y2936" s="43"/>
      <c r="Z2936" t="s">
        <v>1736</v>
      </c>
      <c r="AC2936" t="s">
        <v>1693</v>
      </c>
      <c r="AD2936" t="s">
        <v>27</v>
      </c>
      <c r="AE2936" t="s">
        <v>1736</v>
      </c>
    </row>
    <row r="2937" spans="8:31" hidden="1" x14ac:dyDescent="0.3">
      <c r="H2937" t="s">
        <v>7919</v>
      </c>
      <c r="I2937" t="s">
        <v>7930</v>
      </c>
      <c r="L2937">
        <v>550</v>
      </c>
      <c r="M2937" t="s">
        <v>193</v>
      </c>
      <c r="N2937" t="s">
        <v>7931</v>
      </c>
      <c r="Q2937">
        <v>0</v>
      </c>
      <c r="R2937" t="s">
        <v>96</v>
      </c>
      <c r="S2937" t="s">
        <v>96</v>
      </c>
      <c r="T2937" t="str">
        <f>IF(Transcripts[[#This Row],[List?]]="Y", Transcripts[[#This Row],[RefSeq mRNA ID]]&amp;IF(Transcripts[[#This Row],[Preferred?]]="Y", " (Preferred)", ""), "")</f>
        <v/>
      </c>
      <c r="V2937" s="43" t="s">
        <v>18632</v>
      </c>
      <c r="W2937" s="43" t="e">
        <f t="array" ref="W2937">INDEX(Table6[#Data], MATCH(1, ISNUMBER(SEARCH(Transcripts[[#This Row],[RefSeq mRNA ID]], Table6['#name])), 0), 1)</f>
        <v>#N/A</v>
      </c>
      <c r="X2937" s="43"/>
      <c r="Y2937" s="43"/>
      <c r="Z2937" t="s">
        <v>1729</v>
      </c>
      <c r="AA2937" t="s">
        <v>1730</v>
      </c>
      <c r="AB2937">
        <v>65</v>
      </c>
      <c r="AC2937" t="s">
        <v>1693</v>
      </c>
      <c r="AD2937" t="s">
        <v>27</v>
      </c>
      <c r="AE2937" t="s">
        <v>11882</v>
      </c>
    </row>
    <row r="2938" spans="8:31" hidden="1" x14ac:dyDescent="0.3">
      <c r="H2938" t="s">
        <v>7919</v>
      </c>
      <c r="I2938" t="s">
        <v>7932</v>
      </c>
      <c r="L2938">
        <v>397</v>
      </c>
      <c r="M2938" t="s">
        <v>193</v>
      </c>
      <c r="N2938" t="s">
        <v>7933</v>
      </c>
      <c r="Q2938">
        <v>0</v>
      </c>
      <c r="R2938" t="s">
        <v>96</v>
      </c>
      <c r="S2938" t="s">
        <v>96</v>
      </c>
      <c r="T2938" t="str">
        <f>IF(Transcripts[[#This Row],[List?]]="Y", Transcripts[[#This Row],[RefSeq mRNA ID]]&amp;IF(Transcripts[[#This Row],[Preferred?]]="Y", " (Preferred)", ""), "")</f>
        <v/>
      </c>
      <c r="V2938" s="43" t="s">
        <v>18632</v>
      </c>
      <c r="W2938" s="43" t="e">
        <f t="array" ref="W2938">INDEX(Table6[#Data], MATCH(1, ISNUMBER(SEARCH(Transcripts[[#This Row],[RefSeq mRNA ID]], Table6['#name])), 0), 1)</f>
        <v>#N/A</v>
      </c>
      <c r="X2938" s="43"/>
      <c r="Y2938" s="43"/>
      <c r="Z2938" t="s">
        <v>1723</v>
      </c>
      <c r="AA2938" t="s">
        <v>1724</v>
      </c>
      <c r="AB2938">
        <v>2352</v>
      </c>
      <c r="AC2938" t="s">
        <v>1693</v>
      </c>
      <c r="AD2938" t="s">
        <v>27</v>
      </c>
      <c r="AE2938" t="s">
        <v>11883</v>
      </c>
    </row>
    <row r="2939" spans="8:31" hidden="1" x14ac:dyDescent="0.3">
      <c r="H2939" t="s">
        <v>122</v>
      </c>
      <c r="I2939" t="s">
        <v>7939</v>
      </c>
      <c r="J2939" t="s">
        <v>7940</v>
      </c>
      <c r="K2939" t="s">
        <v>20075</v>
      </c>
      <c r="L2939">
        <v>9899</v>
      </c>
      <c r="M2939" t="s">
        <v>27</v>
      </c>
      <c r="N2939" t="s">
        <v>7941</v>
      </c>
      <c r="P2939" t="s">
        <v>7942</v>
      </c>
      <c r="Q2939">
        <v>4791</v>
      </c>
      <c r="R2939" t="s">
        <v>95</v>
      </c>
      <c r="S2939" t="s">
        <v>95</v>
      </c>
      <c r="T2939" t="str">
        <f>IF(Transcripts[[#This Row],[List?]]="Y", Transcripts[[#This Row],[RefSeq mRNA ID]]&amp;IF(Transcripts[[#This Row],[Preferred?]]="Y", " (Preferred)", ""), "")</f>
        <v>NM_015559.3 (Preferred)</v>
      </c>
      <c r="V2939" s="43" t="s">
        <v>18633</v>
      </c>
      <c r="W2939" s="43" t="e">
        <f t="array" ref="W2939">INDEX(Table6[#Data], MATCH(1, ISNUMBER(SEARCH(Transcripts[[#This Row],[RefSeq mRNA ID]], Table6['#name])), 0), 1)</f>
        <v>#N/A</v>
      </c>
      <c r="X2939" s="43"/>
      <c r="Y2939" s="43"/>
      <c r="Z2939" t="s">
        <v>1711</v>
      </c>
      <c r="AA2939" t="s">
        <v>1712</v>
      </c>
      <c r="AB2939">
        <v>2511</v>
      </c>
      <c r="AC2939" t="s">
        <v>1693</v>
      </c>
      <c r="AD2939" t="s">
        <v>27</v>
      </c>
      <c r="AE2939" t="s">
        <v>11884</v>
      </c>
    </row>
    <row r="2940" spans="8:31" hidden="1" x14ac:dyDescent="0.3">
      <c r="H2940" t="s">
        <v>122</v>
      </c>
      <c r="I2940" t="s">
        <v>7943</v>
      </c>
      <c r="J2940" t="s">
        <v>7944</v>
      </c>
      <c r="K2940" t="s">
        <v>19912</v>
      </c>
      <c r="L2940">
        <v>1785</v>
      </c>
      <c r="M2940" t="s">
        <v>27</v>
      </c>
      <c r="N2940" t="s">
        <v>7945</v>
      </c>
      <c r="P2940" t="s">
        <v>7946</v>
      </c>
      <c r="Q2940">
        <v>729</v>
      </c>
      <c r="R2940" t="s">
        <v>96</v>
      </c>
      <c r="S2940" t="s">
        <v>95</v>
      </c>
      <c r="T2940" t="str">
        <f>IF(Transcripts[[#This Row],[List?]]="Y", Transcripts[[#This Row],[RefSeq mRNA ID]]&amp;IF(Transcripts[[#This Row],[Preferred?]]="Y", " (Preferred)", ""), "")</f>
        <v>NM_001130110.1</v>
      </c>
      <c r="V2940" s="43" t="s">
        <v>18633</v>
      </c>
      <c r="W2940" s="43" t="e">
        <f t="array" ref="W2940">INDEX(Table6[#Data], MATCH(1, ISNUMBER(SEARCH(Transcripts[[#This Row],[RefSeq mRNA ID]], Table6['#name])), 0), 1)</f>
        <v>#N/A</v>
      </c>
      <c r="X2940" s="43"/>
      <c r="Y2940" s="43"/>
      <c r="Z2940" t="s">
        <v>1714</v>
      </c>
      <c r="AA2940" t="s">
        <v>1715</v>
      </c>
      <c r="AB2940">
        <v>2511</v>
      </c>
      <c r="AC2940" t="s">
        <v>1693</v>
      </c>
      <c r="AD2940" t="s">
        <v>27</v>
      </c>
      <c r="AE2940" t="s">
        <v>11885</v>
      </c>
    </row>
    <row r="2941" spans="8:31" hidden="1" x14ac:dyDescent="0.3">
      <c r="H2941" t="s">
        <v>122</v>
      </c>
      <c r="I2941" t="s">
        <v>7947</v>
      </c>
      <c r="J2941" t="s">
        <v>7948</v>
      </c>
      <c r="L2941">
        <v>762</v>
      </c>
      <c r="M2941" t="s">
        <v>27</v>
      </c>
      <c r="N2941" t="s">
        <v>7949</v>
      </c>
      <c r="Q2941">
        <v>411</v>
      </c>
      <c r="R2941" t="s">
        <v>96</v>
      </c>
      <c r="S2941" t="s">
        <v>96</v>
      </c>
      <c r="T2941" t="str">
        <f>IF(Transcripts[[#This Row],[List?]]="Y", Transcripts[[#This Row],[RefSeq mRNA ID]]&amp;IF(Transcripts[[#This Row],[Preferred?]]="Y", " (Preferred)", ""), "")</f>
        <v/>
      </c>
      <c r="V2941" s="43" t="s">
        <v>18633</v>
      </c>
      <c r="W2941" s="43" t="e">
        <f t="array" ref="W2941">INDEX(Table6[#Data], MATCH(1, ISNUMBER(SEARCH(Transcripts[[#This Row],[RefSeq mRNA ID]], Table6['#name])), 0), 1)</f>
        <v>#N/A</v>
      </c>
      <c r="X2941" s="43"/>
      <c r="Y2941" s="43"/>
      <c r="Z2941" t="s">
        <v>1720</v>
      </c>
      <c r="AA2941" t="s">
        <v>1721</v>
      </c>
      <c r="AB2941">
        <v>2592</v>
      </c>
      <c r="AC2941" t="s">
        <v>1693</v>
      </c>
      <c r="AD2941" t="s">
        <v>27</v>
      </c>
      <c r="AE2941" t="s">
        <v>11886</v>
      </c>
    </row>
    <row r="2942" spans="8:31" hidden="1" x14ac:dyDescent="0.3">
      <c r="H2942" t="s">
        <v>7950</v>
      </c>
      <c r="I2942" t="s">
        <v>7962</v>
      </c>
      <c r="J2942" t="s">
        <v>7963</v>
      </c>
      <c r="K2942" t="s">
        <v>19914</v>
      </c>
      <c r="L2942">
        <v>8142</v>
      </c>
      <c r="M2942" t="s">
        <v>27</v>
      </c>
      <c r="N2942" t="s">
        <v>7964</v>
      </c>
      <c r="P2942" t="s">
        <v>7965</v>
      </c>
      <c r="Q2942">
        <v>7695</v>
      </c>
      <c r="R2942" t="s">
        <v>95</v>
      </c>
      <c r="S2942" t="s">
        <v>95</v>
      </c>
      <c r="T2942" t="str">
        <f>IF(Transcripts[[#This Row],[List?]]="Y", Transcripts[[#This Row],[RefSeq mRNA ID]]&amp;IF(Transcripts[[#This Row],[Preferred?]]="Y", " (Preferred)", ""), "")</f>
        <v>NM_014159.6 (Preferred)</v>
      </c>
      <c r="V2942" s="43" t="s">
        <v>18634</v>
      </c>
      <c r="W2942" s="43" t="e">
        <f t="array" ref="W2942">INDEX(Table6[#Data], MATCH(1, ISNUMBER(SEARCH(Transcripts[[#This Row],[RefSeq mRNA ID]], Table6['#name])), 0), 1)</f>
        <v>#N/A</v>
      </c>
      <c r="X2942" s="43"/>
      <c r="Y2942" s="43"/>
      <c r="Z2942" t="s">
        <v>1717</v>
      </c>
      <c r="AA2942" t="s">
        <v>1718</v>
      </c>
      <c r="AB2942">
        <v>2310</v>
      </c>
      <c r="AC2942" t="s">
        <v>1693</v>
      </c>
      <c r="AD2942" t="s">
        <v>27</v>
      </c>
      <c r="AE2942" t="s">
        <v>11887</v>
      </c>
    </row>
    <row r="2943" spans="8:31" hidden="1" x14ac:dyDescent="0.3">
      <c r="H2943" t="s">
        <v>7950</v>
      </c>
      <c r="I2943" t="s">
        <v>7957</v>
      </c>
      <c r="J2943" t="s">
        <v>7958</v>
      </c>
      <c r="L2943">
        <v>7075</v>
      </c>
      <c r="M2943" t="s">
        <v>187</v>
      </c>
      <c r="N2943" t="s">
        <v>7959</v>
      </c>
      <c r="Q2943">
        <v>5026</v>
      </c>
      <c r="R2943" t="s">
        <v>96</v>
      </c>
      <c r="S2943" t="s">
        <v>96</v>
      </c>
      <c r="T2943" t="str">
        <f>IF(Transcripts[[#This Row],[List?]]="Y", Transcripts[[#This Row],[RefSeq mRNA ID]]&amp;IF(Transcripts[[#This Row],[Preferred?]]="Y", " (Preferred)", ""), "")</f>
        <v/>
      </c>
      <c r="V2943" s="43" t="s">
        <v>18634</v>
      </c>
      <c r="W2943" s="43" t="e">
        <f t="array" ref="W2943">INDEX(Table6[#Data], MATCH(1, ISNUMBER(SEARCH(Transcripts[[#This Row],[RefSeq mRNA ID]], Table6['#name])), 0), 1)</f>
        <v>#N/A</v>
      </c>
      <c r="X2943" s="43"/>
      <c r="Y2943" s="43"/>
      <c r="Z2943" t="s">
        <v>2601</v>
      </c>
      <c r="AA2943" t="s">
        <v>2602</v>
      </c>
      <c r="AB2943">
        <v>3114</v>
      </c>
      <c r="AC2943" t="s">
        <v>2600</v>
      </c>
      <c r="AD2943" t="s">
        <v>27</v>
      </c>
      <c r="AE2943" t="s">
        <v>11888</v>
      </c>
    </row>
    <row r="2944" spans="8:31" hidden="1" x14ac:dyDescent="0.3">
      <c r="H2944" t="s">
        <v>7950</v>
      </c>
      <c r="I2944" t="s">
        <v>7951</v>
      </c>
      <c r="J2944" t="s">
        <v>7952</v>
      </c>
      <c r="L2944">
        <v>8172</v>
      </c>
      <c r="M2944" t="s">
        <v>187</v>
      </c>
      <c r="N2944" t="s">
        <v>7953</v>
      </c>
      <c r="Q2944">
        <v>4097</v>
      </c>
      <c r="R2944" t="s">
        <v>96</v>
      </c>
      <c r="S2944" t="s">
        <v>96</v>
      </c>
      <c r="T2944" t="str">
        <f>IF(Transcripts[[#This Row],[List?]]="Y", Transcripts[[#This Row],[RefSeq mRNA ID]]&amp;IF(Transcripts[[#This Row],[Preferred?]]="Y", " (Preferred)", ""), "")</f>
        <v/>
      </c>
      <c r="V2944" s="43" t="s">
        <v>18634</v>
      </c>
      <c r="W2944" s="43" t="e">
        <f t="array" ref="W2944">INDEX(Table6[#Data], MATCH(1, ISNUMBER(SEARCH(Transcripts[[#This Row],[RefSeq mRNA ID]], Table6['#name])), 0), 1)</f>
        <v>#N/A</v>
      </c>
      <c r="X2944" s="43"/>
      <c r="Y2944" s="43"/>
      <c r="Z2944" t="s">
        <v>2608</v>
      </c>
      <c r="AA2944" t="s">
        <v>2609</v>
      </c>
      <c r="AB2944">
        <v>2625</v>
      </c>
      <c r="AC2944" t="s">
        <v>2600</v>
      </c>
      <c r="AD2944" t="s">
        <v>27</v>
      </c>
      <c r="AE2944" t="s">
        <v>11889</v>
      </c>
    </row>
    <row r="2945" spans="8:31" hidden="1" x14ac:dyDescent="0.3">
      <c r="H2945" t="s">
        <v>7950</v>
      </c>
      <c r="I2945" t="s">
        <v>7966</v>
      </c>
      <c r="J2945" t="s">
        <v>7967</v>
      </c>
      <c r="L2945">
        <v>4231</v>
      </c>
      <c r="M2945" t="s">
        <v>27</v>
      </c>
      <c r="N2945" t="s">
        <v>7968</v>
      </c>
      <c r="Q2945">
        <v>4021</v>
      </c>
      <c r="R2945" t="s">
        <v>96</v>
      </c>
      <c r="S2945" t="s">
        <v>96</v>
      </c>
      <c r="T2945" t="str">
        <f>IF(Transcripts[[#This Row],[List?]]="Y", Transcripts[[#This Row],[RefSeq mRNA ID]]&amp;IF(Transcripts[[#This Row],[Preferred?]]="Y", " (Preferred)", ""), "")</f>
        <v/>
      </c>
      <c r="V2945" s="43" t="s">
        <v>18634</v>
      </c>
      <c r="W2945" s="43" t="e">
        <f t="array" ref="W2945">INDEX(Table6[#Data], MATCH(1, ISNUMBER(SEARCH(Transcripts[[#This Row],[RefSeq mRNA ID]], Table6['#name])), 0), 1)</f>
        <v>#N/A</v>
      </c>
      <c r="X2945" s="43"/>
      <c r="Y2945" s="43"/>
      <c r="Z2945" t="s">
        <v>2611</v>
      </c>
      <c r="AA2945" t="s">
        <v>2612</v>
      </c>
      <c r="AB2945">
        <v>3048</v>
      </c>
      <c r="AC2945" t="s">
        <v>2600</v>
      </c>
      <c r="AD2945" t="s">
        <v>27</v>
      </c>
      <c r="AE2945" t="s">
        <v>11890</v>
      </c>
    </row>
    <row r="2946" spans="8:31" hidden="1" x14ac:dyDescent="0.3">
      <c r="H2946" t="s">
        <v>7950</v>
      </c>
      <c r="I2946" t="s">
        <v>7954</v>
      </c>
      <c r="J2946" t="s">
        <v>7955</v>
      </c>
      <c r="L2946">
        <v>7555</v>
      </c>
      <c r="M2946" t="s">
        <v>187</v>
      </c>
      <c r="N2946" t="s">
        <v>7956</v>
      </c>
      <c r="Q2946">
        <v>3871</v>
      </c>
      <c r="R2946" t="s">
        <v>96</v>
      </c>
      <c r="S2946" t="s">
        <v>96</v>
      </c>
      <c r="T2946" t="str">
        <f>IF(Transcripts[[#This Row],[List?]]="Y", Transcripts[[#This Row],[RefSeq mRNA ID]]&amp;IF(Transcripts[[#This Row],[Preferred?]]="Y", " (Preferred)", ""), "")</f>
        <v/>
      </c>
      <c r="V2946" s="43" t="s">
        <v>18634</v>
      </c>
      <c r="W2946" s="43" t="e">
        <f t="array" ref="W2946">INDEX(Table6[#Data], MATCH(1, ISNUMBER(SEARCH(Transcripts[[#This Row],[RefSeq mRNA ID]], Table6['#name])), 0), 1)</f>
        <v>#N/A</v>
      </c>
      <c r="X2946" s="43"/>
      <c r="Y2946" s="43"/>
      <c r="Z2946" t="s">
        <v>2605</v>
      </c>
      <c r="AA2946" t="s">
        <v>2606</v>
      </c>
      <c r="AB2946">
        <v>3015</v>
      </c>
      <c r="AC2946" t="s">
        <v>2600</v>
      </c>
      <c r="AD2946" t="s">
        <v>27</v>
      </c>
      <c r="AE2946" t="s">
        <v>11891</v>
      </c>
    </row>
    <row r="2947" spans="8:31" hidden="1" x14ac:dyDescent="0.3">
      <c r="H2947" t="s">
        <v>7950</v>
      </c>
      <c r="I2947" t="s">
        <v>7960</v>
      </c>
      <c r="L2947">
        <v>746</v>
      </c>
      <c r="M2947" t="s">
        <v>193</v>
      </c>
      <c r="N2947" t="s">
        <v>7961</v>
      </c>
      <c r="Q2947">
        <v>0</v>
      </c>
      <c r="R2947" t="s">
        <v>96</v>
      </c>
      <c r="S2947" t="s">
        <v>96</v>
      </c>
      <c r="T2947" t="str">
        <f>IF(Transcripts[[#This Row],[List?]]="Y", Transcripts[[#This Row],[RefSeq mRNA ID]]&amp;IF(Transcripts[[#This Row],[Preferred?]]="Y", " (Preferred)", ""), "")</f>
        <v/>
      </c>
      <c r="V2947" s="43" t="s">
        <v>18634</v>
      </c>
      <c r="W2947" s="43" t="e">
        <f t="array" ref="W2947">INDEX(Table6[#Data], MATCH(1, ISNUMBER(SEARCH(Transcripts[[#This Row],[RefSeq mRNA ID]], Table6['#name])), 0), 1)</f>
        <v>#N/A</v>
      </c>
      <c r="X2947" s="43"/>
      <c r="Y2947" s="43"/>
      <c r="Z2947" t="s">
        <v>8453</v>
      </c>
      <c r="AC2947" t="s">
        <v>8442</v>
      </c>
      <c r="AD2947" t="s">
        <v>27</v>
      </c>
      <c r="AE2947" t="s">
        <v>8453</v>
      </c>
    </row>
    <row r="2948" spans="8:31" hidden="1" x14ac:dyDescent="0.3">
      <c r="H2948" t="s">
        <v>7950</v>
      </c>
      <c r="I2948" t="s">
        <v>7969</v>
      </c>
      <c r="L2948">
        <v>794</v>
      </c>
      <c r="M2948" t="s">
        <v>210</v>
      </c>
      <c r="N2948" t="s">
        <v>7970</v>
      </c>
      <c r="Q2948">
        <v>0</v>
      </c>
      <c r="R2948" t="s">
        <v>96</v>
      </c>
      <c r="S2948" t="s">
        <v>96</v>
      </c>
      <c r="T2948" t="str">
        <f>IF(Transcripts[[#This Row],[List?]]="Y", Transcripts[[#This Row],[RefSeq mRNA ID]]&amp;IF(Transcripts[[#This Row],[Preferred?]]="Y", " (Preferred)", ""), "")</f>
        <v/>
      </c>
      <c r="V2948" s="43" t="s">
        <v>18634</v>
      </c>
      <c r="W2948" s="43" t="e">
        <f t="array" ref="W2948">INDEX(Table6[#Data], MATCH(1, ISNUMBER(SEARCH(Transcripts[[#This Row],[RefSeq mRNA ID]], Table6['#name])), 0), 1)</f>
        <v>#N/A</v>
      </c>
      <c r="X2948" s="43"/>
      <c r="Y2948" s="43"/>
      <c r="Z2948" t="s">
        <v>8455</v>
      </c>
      <c r="AA2948" t="s">
        <v>8456</v>
      </c>
      <c r="AB2948">
        <v>1611</v>
      </c>
      <c r="AC2948" t="s">
        <v>8442</v>
      </c>
      <c r="AD2948" t="s">
        <v>27</v>
      </c>
      <c r="AE2948" t="s">
        <v>11892</v>
      </c>
    </row>
    <row r="2949" spans="8:31" hidden="1" x14ac:dyDescent="0.3">
      <c r="H2949" t="s">
        <v>7950</v>
      </c>
      <c r="I2949" t="s">
        <v>7971</v>
      </c>
      <c r="L2949">
        <v>561</v>
      </c>
      <c r="M2949" t="s">
        <v>210</v>
      </c>
      <c r="N2949" t="s">
        <v>7972</v>
      </c>
      <c r="Q2949">
        <v>0</v>
      </c>
      <c r="R2949" t="s">
        <v>96</v>
      </c>
      <c r="S2949" t="s">
        <v>96</v>
      </c>
      <c r="T2949" t="str">
        <f>IF(Transcripts[[#This Row],[List?]]="Y", Transcripts[[#This Row],[RefSeq mRNA ID]]&amp;IF(Transcripts[[#This Row],[Preferred?]]="Y", " (Preferred)", ""), "")</f>
        <v/>
      </c>
      <c r="V2949" s="43" t="s">
        <v>18634</v>
      </c>
      <c r="W2949" s="43" t="e">
        <f t="array" ref="W2949">INDEX(Table6[#Data], MATCH(1, ISNUMBER(SEARCH(Transcripts[[#This Row],[RefSeq mRNA ID]], Table6['#name])), 0), 1)</f>
        <v>#N/A</v>
      </c>
      <c r="X2949" s="43"/>
      <c r="Y2949" s="43"/>
      <c r="Z2949" t="s">
        <v>8459</v>
      </c>
      <c r="AA2949" t="s">
        <v>8460</v>
      </c>
      <c r="AB2949">
        <v>1611</v>
      </c>
      <c r="AC2949" t="s">
        <v>8442</v>
      </c>
      <c r="AD2949" t="s">
        <v>27</v>
      </c>
      <c r="AE2949" t="s">
        <v>11893</v>
      </c>
    </row>
    <row r="2950" spans="8:31" hidden="1" x14ac:dyDescent="0.3">
      <c r="H2950" t="s">
        <v>7973</v>
      </c>
      <c r="I2950" t="s">
        <v>7992</v>
      </c>
      <c r="J2950" t="s">
        <v>7993</v>
      </c>
      <c r="K2950" t="s">
        <v>18874</v>
      </c>
      <c r="L2950">
        <v>2947</v>
      </c>
      <c r="M2950" t="s">
        <v>27</v>
      </c>
      <c r="N2950" t="s">
        <v>7994</v>
      </c>
      <c r="O2950" t="s">
        <v>18635</v>
      </c>
      <c r="P2950" t="s">
        <v>7995</v>
      </c>
      <c r="Q2950">
        <v>2022</v>
      </c>
      <c r="R2950" t="s">
        <v>95</v>
      </c>
      <c r="S2950" t="s">
        <v>95</v>
      </c>
      <c r="T2950" t="str">
        <f>IF(Transcripts[[#This Row],[List?]]="Y", Transcripts[[#This Row],[RefSeq mRNA ID]]&amp;IF(Transcripts[[#This Row],[Preferred?]]="Y", " (Preferred)", ""), "")</f>
        <v>NM_001178030.1 (Preferred)</v>
      </c>
      <c r="V2950" s="43" t="s">
        <v>18636</v>
      </c>
      <c r="W2950" s="43" t="e">
        <f t="array" ref="W2950">INDEX(Table6[#Data], MATCH(1, ISNUMBER(SEARCH(Transcripts[[#This Row],[RefSeq mRNA ID]], Table6['#name])), 0), 1)</f>
        <v>#N/A</v>
      </c>
      <c r="X2950" s="43"/>
      <c r="Y2950" s="43"/>
      <c r="Z2950" t="s">
        <v>8462</v>
      </c>
      <c r="AA2950" t="s">
        <v>8463</v>
      </c>
      <c r="AB2950">
        <v>1629</v>
      </c>
      <c r="AC2950" t="s">
        <v>8442</v>
      </c>
      <c r="AD2950" t="s">
        <v>27</v>
      </c>
      <c r="AE2950" t="s">
        <v>11894</v>
      </c>
    </row>
    <row r="2951" spans="8:31" hidden="1" x14ac:dyDescent="0.3">
      <c r="H2951" t="s">
        <v>7973</v>
      </c>
      <c r="I2951" t="s">
        <v>7984</v>
      </c>
      <c r="J2951" t="s">
        <v>7985</v>
      </c>
      <c r="K2951" t="s">
        <v>18872</v>
      </c>
      <c r="L2951">
        <v>3470</v>
      </c>
      <c r="M2951" t="s">
        <v>27</v>
      </c>
      <c r="N2951" t="s">
        <v>7986</v>
      </c>
      <c r="P2951" t="s">
        <v>7987</v>
      </c>
      <c r="Q2951">
        <v>1920</v>
      </c>
      <c r="R2951" t="s">
        <v>96</v>
      </c>
      <c r="S2951" t="s">
        <v>95</v>
      </c>
      <c r="T2951" t="str">
        <f>IF(Transcripts[[#This Row],[List?]]="Y", Transcripts[[#This Row],[RefSeq mRNA ID]]&amp;IF(Transcripts[[#This Row],[Preferred?]]="Y", " (Preferred)", ""), "")</f>
        <v>NM_004630.3</v>
      </c>
      <c r="V2951" s="43" t="s">
        <v>18636</v>
      </c>
      <c r="W2951" s="43" t="e">
        <f t="array" ref="W2951">INDEX(Table6[#Data], MATCH(1, ISNUMBER(SEARCH(Transcripts[[#This Row],[RefSeq mRNA ID]], Table6['#name])), 0), 1)</f>
        <v>#N/A</v>
      </c>
      <c r="X2951" s="43"/>
      <c r="Y2951" s="43"/>
      <c r="Z2951" t="s">
        <v>8451</v>
      </c>
      <c r="AC2951" t="s">
        <v>8442</v>
      </c>
      <c r="AD2951" t="s">
        <v>27</v>
      </c>
      <c r="AE2951" t="s">
        <v>8451</v>
      </c>
    </row>
    <row r="2952" spans="8:31" hidden="1" x14ac:dyDescent="0.3">
      <c r="H2952" t="s">
        <v>7973</v>
      </c>
      <c r="I2952" t="s">
        <v>7988</v>
      </c>
      <c r="J2952" t="s">
        <v>7989</v>
      </c>
      <c r="K2952" t="s">
        <v>18873</v>
      </c>
      <c r="L2952">
        <v>3094</v>
      </c>
      <c r="M2952" t="s">
        <v>27</v>
      </c>
      <c r="N2952" t="s">
        <v>7990</v>
      </c>
      <c r="O2952" t="s">
        <v>18637</v>
      </c>
      <c r="P2952" t="s">
        <v>7991</v>
      </c>
      <c r="Q2952">
        <v>1917</v>
      </c>
      <c r="R2952" t="s">
        <v>96</v>
      </c>
      <c r="S2952" t="s">
        <v>95</v>
      </c>
      <c r="T2952" t="str">
        <f>IF(Transcripts[[#This Row],[List?]]="Y", Transcripts[[#This Row],[RefSeq mRNA ID]]&amp;IF(Transcripts[[#This Row],[Preferred?]]="Y", " (Preferred)", ""), "")</f>
        <v>NM_201995.2</v>
      </c>
      <c r="V2952" s="43" t="s">
        <v>18636</v>
      </c>
      <c r="W2952" s="43" t="e">
        <f t="array" ref="W2952">INDEX(Table6[#Data], MATCH(1, ISNUMBER(SEARCH(Transcripts[[#This Row],[RefSeq mRNA ID]], Table6['#name])), 0), 1)</f>
        <v>#N/A</v>
      </c>
      <c r="X2952" s="43"/>
      <c r="Y2952" s="43"/>
      <c r="Z2952" t="s">
        <v>8449</v>
      </c>
      <c r="AC2952" t="s">
        <v>8442</v>
      </c>
      <c r="AD2952" t="s">
        <v>27</v>
      </c>
      <c r="AE2952" t="s">
        <v>8449</v>
      </c>
    </row>
    <row r="2953" spans="8:31" hidden="1" x14ac:dyDescent="0.3">
      <c r="H2953" t="s">
        <v>7973</v>
      </c>
      <c r="I2953" t="s">
        <v>8004</v>
      </c>
      <c r="J2953" t="s">
        <v>8005</v>
      </c>
      <c r="K2953" t="s">
        <v>18875</v>
      </c>
      <c r="L2953">
        <v>2317</v>
      </c>
      <c r="M2953" t="s">
        <v>27</v>
      </c>
      <c r="N2953" t="s">
        <v>8006</v>
      </c>
      <c r="O2953" t="s">
        <v>18638</v>
      </c>
      <c r="P2953" t="s">
        <v>8007</v>
      </c>
      <c r="Q2953">
        <v>1842</v>
      </c>
      <c r="R2953" t="s">
        <v>96</v>
      </c>
      <c r="S2953" t="s">
        <v>95</v>
      </c>
      <c r="T2953" t="str">
        <f>IF(Transcripts[[#This Row],[List?]]="Y", Transcripts[[#This Row],[RefSeq mRNA ID]]&amp;IF(Transcripts[[#This Row],[Preferred?]]="Y", " (Preferred)", ""), "")</f>
        <v>NM_001178031.2</v>
      </c>
      <c r="V2953" s="43" t="s">
        <v>18636</v>
      </c>
      <c r="W2953" s="43" t="e">
        <f t="array" ref="W2953">INDEX(Table6[#Data], MATCH(1, ISNUMBER(SEARCH(Transcripts[[#This Row],[RefSeq mRNA ID]], Table6['#name])), 0), 1)</f>
        <v>#N/A</v>
      </c>
      <c r="X2953" s="43"/>
      <c r="Y2953" s="43"/>
      <c r="Z2953" t="s">
        <v>8443</v>
      </c>
      <c r="AC2953" t="s">
        <v>8442</v>
      </c>
      <c r="AD2953" t="s">
        <v>27</v>
      </c>
      <c r="AE2953" t="s">
        <v>8443</v>
      </c>
    </row>
    <row r="2954" spans="8:31" hidden="1" x14ac:dyDescent="0.3">
      <c r="H2954" t="s">
        <v>7973</v>
      </c>
      <c r="I2954" t="s">
        <v>7996</v>
      </c>
      <c r="J2954" t="s">
        <v>7997</v>
      </c>
      <c r="K2954" t="s">
        <v>18876</v>
      </c>
      <c r="L2954">
        <v>2854</v>
      </c>
      <c r="M2954" t="s">
        <v>27</v>
      </c>
      <c r="N2954" t="s">
        <v>7998</v>
      </c>
      <c r="O2954" t="s">
        <v>18639</v>
      </c>
      <c r="P2954" t="s">
        <v>7999</v>
      </c>
      <c r="Q2954">
        <v>1716</v>
      </c>
      <c r="R2954" t="s">
        <v>96</v>
      </c>
      <c r="S2954" t="s">
        <v>95</v>
      </c>
      <c r="T2954" t="str">
        <f>IF(Transcripts[[#This Row],[List?]]="Y", Transcripts[[#This Row],[RefSeq mRNA ID]]&amp;IF(Transcripts[[#This Row],[Preferred?]]="Y", " (Preferred)", ""), "")</f>
        <v>NM_201997.2</v>
      </c>
      <c r="V2954" s="43" t="s">
        <v>18636</v>
      </c>
      <c r="W2954" s="43" t="e">
        <f t="array" ref="W2954">INDEX(Table6[#Data], MATCH(1, ISNUMBER(SEARCH(Transcripts[[#This Row],[RefSeq mRNA ID]], Table6['#name])), 0), 1)</f>
        <v>#N/A</v>
      </c>
      <c r="X2954" s="43"/>
      <c r="Y2954" s="43"/>
      <c r="Z2954" t="s">
        <v>8474</v>
      </c>
      <c r="AC2954" t="s">
        <v>8442</v>
      </c>
      <c r="AD2954" t="s">
        <v>27</v>
      </c>
      <c r="AE2954" t="s">
        <v>8474</v>
      </c>
    </row>
    <row r="2955" spans="8:31" hidden="1" x14ac:dyDescent="0.3">
      <c r="H2955" t="s">
        <v>7973</v>
      </c>
      <c r="I2955" t="s">
        <v>8000</v>
      </c>
      <c r="J2955" t="s">
        <v>8001</v>
      </c>
      <c r="K2955" t="s">
        <v>18877</v>
      </c>
      <c r="L2955">
        <v>2850</v>
      </c>
      <c r="M2955" t="s">
        <v>27</v>
      </c>
      <c r="N2955" t="s">
        <v>8002</v>
      </c>
      <c r="P2955" t="s">
        <v>8003</v>
      </c>
      <c r="Q2955">
        <v>1647</v>
      </c>
      <c r="R2955" t="s">
        <v>96</v>
      </c>
      <c r="S2955" t="s">
        <v>95</v>
      </c>
      <c r="T2955" t="str">
        <f>IF(Transcripts[[#This Row],[List?]]="Y", Transcripts[[#This Row],[RefSeq mRNA ID]]&amp;IF(Transcripts[[#This Row],[Preferred?]]="Y", " (Preferred)", ""), "")</f>
        <v>NM_201998.2</v>
      </c>
      <c r="V2955" s="43" t="s">
        <v>18636</v>
      </c>
      <c r="W2955" s="43" t="e">
        <f t="array" ref="W2955">INDEX(Table6[#Data], MATCH(1, ISNUMBER(SEARCH(Transcripts[[#This Row],[RefSeq mRNA ID]], Table6['#name])), 0), 1)</f>
        <v>#N/A</v>
      </c>
      <c r="X2955" s="43"/>
      <c r="Y2955" s="43"/>
      <c r="Z2955" t="s">
        <v>8445</v>
      </c>
      <c r="AC2955" t="s">
        <v>8442</v>
      </c>
      <c r="AD2955" t="s">
        <v>27</v>
      </c>
      <c r="AE2955" t="s">
        <v>8445</v>
      </c>
    </row>
    <row r="2956" spans="8:31" hidden="1" x14ac:dyDescent="0.3">
      <c r="H2956" t="s">
        <v>7973</v>
      </c>
      <c r="I2956" t="s">
        <v>8008</v>
      </c>
      <c r="J2956" t="s">
        <v>8009</v>
      </c>
      <c r="L2956">
        <v>2309</v>
      </c>
      <c r="M2956" t="s">
        <v>27</v>
      </c>
      <c r="N2956" t="s">
        <v>8010</v>
      </c>
      <c r="Q2956">
        <v>1302</v>
      </c>
      <c r="R2956" t="s">
        <v>96</v>
      </c>
      <c r="S2956" t="s">
        <v>96</v>
      </c>
      <c r="T2956" t="str">
        <f>IF(Transcripts[[#This Row],[List?]]="Y", Transcripts[[#This Row],[RefSeq mRNA ID]]&amp;IF(Transcripts[[#This Row],[Preferred?]]="Y", " (Preferred)", ""), "")</f>
        <v/>
      </c>
      <c r="V2956" s="43" t="s">
        <v>18636</v>
      </c>
      <c r="W2956" s="43" t="e">
        <f t="array" ref="W2956">INDEX(Table6[#Data], MATCH(1, ISNUMBER(SEARCH(Transcripts[[#This Row],[RefSeq mRNA ID]], Table6['#name])), 0), 1)</f>
        <v>#N/A</v>
      </c>
      <c r="X2956" s="43"/>
      <c r="Y2956" s="43"/>
      <c r="Z2956" t="s">
        <v>8447</v>
      </c>
      <c r="AC2956" t="s">
        <v>8442</v>
      </c>
      <c r="AD2956" t="s">
        <v>27</v>
      </c>
      <c r="AE2956" t="s">
        <v>8447</v>
      </c>
    </row>
    <row r="2957" spans="8:31" hidden="1" x14ac:dyDescent="0.3">
      <c r="H2957" t="s">
        <v>7973</v>
      </c>
      <c r="I2957" t="s">
        <v>8011</v>
      </c>
      <c r="J2957" t="s">
        <v>8012</v>
      </c>
      <c r="L2957">
        <v>875</v>
      </c>
      <c r="M2957" t="s">
        <v>27</v>
      </c>
      <c r="N2957" t="s">
        <v>8013</v>
      </c>
      <c r="Q2957">
        <v>875</v>
      </c>
      <c r="R2957" t="s">
        <v>96</v>
      </c>
      <c r="S2957" t="s">
        <v>96</v>
      </c>
      <c r="T2957" t="str">
        <f>IF(Transcripts[[#This Row],[List?]]="Y", Transcripts[[#This Row],[RefSeq mRNA ID]]&amp;IF(Transcripts[[#This Row],[Preferred?]]="Y", " (Preferred)", ""), "")</f>
        <v/>
      </c>
      <c r="V2957" s="43" t="s">
        <v>18636</v>
      </c>
      <c r="W2957" s="43" t="e">
        <f t="array" ref="W2957">INDEX(Table6[#Data], MATCH(1, ISNUMBER(SEARCH(Transcripts[[#This Row],[RefSeq mRNA ID]], Table6['#name])), 0), 1)</f>
        <v>#N/A</v>
      </c>
      <c r="X2957" s="43"/>
      <c r="Y2957" s="43"/>
      <c r="Z2957" t="s">
        <v>8465</v>
      </c>
      <c r="AA2957" t="s">
        <v>8466</v>
      </c>
      <c r="AB2957">
        <v>1611</v>
      </c>
      <c r="AC2957" t="s">
        <v>8442</v>
      </c>
      <c r="AD2957" t="s">
        <v>27</v>
      </c>
      <c r="AE2957" t="s">
        <v>11895</v>
      </c>
    </row>
    <row r="2958" spans="8:31" hidden="1" x14ac:dyDescent="0.3">
      <c r="H2958" t="s">
        <v>7973</v>
      </c>
      <c r="I2958" t="s">
        <v>8017</v>
      </c>
      <c r="J2958" t="s">
        <v>8018</v>
      </c>
      <c r="L2958">
        <v>767</v>
      </c>
      <c r="M2958" t="s">
        <v>27</v>
      </c>
      <c r="N2958" t="s">
        <v>8019</v>
      </c>
      <c r="Q2958">
        <v>603</v>
      </c>
      <c r="R2958" t="s">
        <v>96</v>
      </c>
      <c r="S2958" t="s">
        <v>96</v>
      </c>
      <c r="T2958" t="str">
        <f>IF(Transcripts[[#This Row],[List?]]="Y", Transcripts[[#This Row],[RefSeq mRNA ID]]&amp;IF(Transcripts[[#This Row],[Preferred?]]="Y", " (Preferred)", ""), "")</f>
        <v/>
      </c>
      <c r="V2958" s="43" t="s">
        <v>18636</v>
      </c>
      <c r="W2958" s="43" t="e">
        <f t="array" ref="W2958">INDEX(Table6[#Data], MATCH(1, ISNUMBER(SEARCH(Transcripts[[#This Row],[RefSeq mRNA ID]], Table6['#name])), 0), 1)</f>
        <v>#N/A</v>
      </c>
      <c r="X2958" s="43"/>
      <c r="Y2958" s="43"/>
      <c r="Z2958" t="s">
        <v>8468</v>
      </c>
      <c r="AA2958" t="s">
        <v>8469</v>
      </c>
      <c r="AB2958">
        <v>1629</v>
      </c>
      <c r="AC2958" t="s">
        <v>8442</v>
      </c>
      <c r="AD2958" t="s">
        <v>27</v>
      </c>
      <c r="AE2958" t="s">
        <v>11896</v>
      </c>
    </row>
    <row r="2959" spans="8:31" hidden="1" x14ac:dyDescent="0.3">
      <c r="H2959" t="s">
        <v>7973</v>
      </c>
      <c r="I2959" t="s">
        <v>8014</v>
      </c>
      <c r="J2959" t="s">
        <v>8015</v>
      </c>
      <c r="L2959">
        <v>843</v>
      </c>
      <c r="M2959" t="s">
        <v>27</v>
      </c>
      <c r="N2959" t="s">
        <v>8016</v>
      </c>
      <c r="Q2959">
        <v>541</v>
      </c>
      <c r="R2959" t="s">
        <v>96</v>
      </c>
      <c r="S2959" t="s">
        <v>96</v>
      </c>
      <c r="T2959" t="str">
        <f>IF(Transcripts[[#This Row],[List?]]="Y", Transcripts[[#This Row],[RefSeq mRNA ID]]&amp;IF(Transcripts[[#This Row],[Preferred?]]="Y", " (Preferred)", ""), "")</f>
        <v/>
      </c>
      <c r="V2959" s="43" t="s">
        <v>18636</v>
      </c>
      <c r="W2959" s="43" t="e">
        <f t="array" ref="W2959">INDEX(Table6[#Data], MATCH(1, ISNUMBER(SEARCH(Transcripts[[#This Row],[RefSeq mRNA ID]], Table6['#name])), 0), 1)</f>
        <v>#N/A</v>
      </c>
      <c r="X2959" s="43"/>
      <c r="Y2959" s="43"/>
      <c r="Z2959" t="s">
        <v>8471</v>
      </c>
      <c r="AA2959" t="s">
        <v>8472</v>
      </c>
      <c r="AB2959">
        <v>1611</v>
      </c>
      <c r="AC2959" t="s">
        <v>8442</v>
      </c>
      <c r="AD2959" t="s">
        <v>27</v>
      </c>
      <c r="AE2959" t="s">
        <v>11897</v>
      </c>
    </row>
    <row r="2960" spans="8:31" hidden="1" x14ac:dyDescent="0.3">
      <c r="H2960" t="s">
        <v>7973</v>
      </c>
      <c r="I2960" t="s">
        <v>7974</v>
      </c>
      <c r="J2960" t="s">
        <v>7975</v>
      </c>
      <c r="L2960">
        <v>2778</v>
      </c>
      <c r="M2960" t="s">
        <v>187</v>
      </c>
      <c r="N2960" t="s">
        <v>7976</v>
      </c>
      <c r="P2960" t="s">
        <v>98</v>
      </c>
      <c r="Q2960">
        <v>333</v>
      </c>
      <c r="R2960" t="s">
        <v>96</v>
      </c>
      <c r="S2960" t="s">
        <v>96</v>
      </c>
      <c r="T2960" t="str">
        <f>IF(Transcripts[[#This Row],[List?]]="Y", Transcripts[[#This Row],[RefSeq mRNA ID]]&amp;IF(Transcripts[[#This Row],[Preferred?]]="Y", " (Preferred)", ""), "")</f>
        <v/>
      </c>
      <c r="V2960" s="43" t="s">
        <v>18636</v>
      </c>
      <c r="W2960" s="43" t="e">
        <f t="array" ref="W2960">INDEX(Table6[#Data], MATCH(1, ISNUMBER(SEARCH(Transcripts[[#This Row],[RefSeq mRNA ID]], Table6['#name])), 0), 1)</f>
        <v>#N/A</v>
      </c>
      <c r="X2960" s="43"/>
      <c r="Y2960" s="43"/>
      <c r="Z2960" t="s">
        <v>7175</v>
      </c>
      <c r="AA2960" t="s">
        <v>7176</v>
      </c>
      <c r="AB2960">
        <v>350</v>
      </c>
      <c r="AC2960" t="s">
        <v>102</v>
      </c>
      <c r="AD2960" t="s">
        <v>27</v>
      </c>
      <c r="AE2960" t="s">
        <v>11898</v>
      </c>
    </row>
    <row r="2961" spans="8:31" hidden="1" x14ac:dyDescent="0.3">
      <c r="H2961" t="s">
        <v>7973</v>
      </c>
      <c r="I2961" t="s">
        <v>8020</v>
      </c>
      <c r="J2961" t="s">
        <v>8021</v>
      </c>
      <c r="L2961">
        <v>475</v>
      </c>
      <c r="M2961" t="s">
        <v>27</v>
      </c>
      <c r="N2961" t="s">
        <v>8022</v>
      </c>
      <c r="Q2961">
        <v>187</v>
      </c>
      <c r="R2961" t="s">
        <v>96</v>
      </c>
      <c r="S2961" t="s">
        <v>96</v>
      </c>
      <c r="T2961" t="str">
        <f>IF(Transcripts[[#This Row],[List?]]="Y", Transcripts[[#This Row],[RefSeq mRNA ID]]&amp;IF(Transcripts[[#This Row],[Preferred?]]="Y", " (Preferred)", ""), "")</f>
        <v/>
      </c>
      <c r="V2961" s="43" t="s">
        <v>18636</v>
      </c>
      <c r="W2961" s="43" t="e">
        <f t="array" ref="W2961">INDEX(Table6[#Data], MATCH(1, ISNUMBER(SEARCH(Transcripts[[#This Row],[RefSeq mRNA ID]], Table6['#name])), 0), 1)</f>
        <v>#N/A</v>
      </c>
      <c r="X2961" s="43"/>
      <c r="Y2961" s="43"/>
      <c r="Z2961" t="s">
        <v>7166</v>
      </c>
      <c r="AA2961" t="s">
        <v>7167</v>
      </c>
      <c r="AB2961">
        <v>7008</v>
      </c>
      <c r="AC2961" t="s">
        <v>102</v>
      </c>
      <c r="AD2961" t="s">
        <v>27</v>
      </c>
      <c r="AE2961" t="s">
        <v>11899</v>
      </c>
    </row>
    <row r="2962" spans="8:31" hidden="1" x14ac:dyDescent="0.3">
      <c r="H2962" t="s">
        <v>7973</v>
      </c>
      <c r="I2962" t="s">
        <v>7977</v>
      </c>
      <c r="J2962" t="s">
        <v>7978</v>
      </c>
      <c r="L2962">
        <v>623</v>
      </c>
      <c r="M2962" t="s">
        <v>187</v>
      </c>
      <c r="N2962" t="s">
        <v>7979</v>
      </c>
      <c r="P2962" t="s">
        <v>98</v>
      </c>
      <c r="Q2962">
        <v>156</v>
      </c>
      <c r="R2962" t="s">
        <v>96</v>
      </c>
      <c r="S2962" t="s">
        <v>96</v>
      </c>
      <c r="T2962" t="str">
        <f>IF(Transcripts[[#This Row],[List?]]="Y", Transcripts[[#This Row],[RefSeq mRNA ID]]&amp;IF(Transcripts[[#This Row],[Preferred?]]="Y", " (Preferred)", ""), "")</f>
        <v/>
      </c>
      <c r="V2962" s="43" t="s">
        <v>18636</v>
      </c>
      <c r="W2962" s="43" t="e">
        <f t="array" ref="W2962">INDEX(Table6[#Data], MATCH(1, ISNUMBER(SEARCH(Transcripts[[#This Row],[RefSeq mRNA ID]], Table6['#name])), 0), 1)</f>
        <v>#N/A</v>
      </c>
      <c r="X2962" s="43"/>
      <c r="Y2962" s="43"/>
      <c r="Z2962" t="s">
        <v>7162</v>
      </c>
      <c r="AA2962" t="s">
        <v>7163</v>
      </c>
      <c r="AB2962">
        <v>7008</v>
      </c>
      <c r="AC2962" t="s">
        <v>102</v>
      </c>
      <c r="AD2962" t="s">
        <v>27</v>
      </c>
      <c r="AE2962" t="s">
        <v>11900</v>
      </c>
    </row>
    <row r="2963" spans="8:31" hidden="1" x14ac:dyDescent="0.3">
      <c r="H2963" t="s">
        <v>7973</v>
      </c>
      <c r="I2963" t="s">
        <v>7980</v>
      </c>
      <c r="L2963">
        <v>584</v>
      </c>
      <c r="M2963" t="s">
        <v>193</v>
      </c>
      <c r="N2963" t="s">
        <v>7981</v>
      </c>
      <c r="P2963" t="s">
        <v>98</v>
      </c>
      <c r="Q2963">
        <v>0</v>
      </c>
      <c r="R2963" t="s">
        <v>96</v>
      </c>
      <c r="S2963" t="s">
        <v>96</v>
      </c>
      <c r="T2963" t="str">
        <f>IF(Transcripts[[#This Row],[List?]]="Y", Transcripts[[#This Row],[RefSeq mRNA ID]]&amp;IF(Transcripts[[#This Row],[Preferred?]]="Y", " (Preferred)", ""), "")</f>
        <v/>
      </c>
      <c r="V2963" s="43" t="s">
        <v>18636</v>
      </c>
      <c r="W2963" s="43" t="e">
        <f t="array" ref="W2963">INDEX(Table6[#Data], MATCH(1, ISNUMBER(SEARCH(Transcripts[[#This Row],[RefSeq mRNA ID]], Table6['#name])), 0), 1)</f>
        <v>#N/A</v>
      </c>
      <c r="X2963" s="43"/>
      <c r="Y2963" s="43"/>
      <c r="Z2963" t="s">
        <v>7182</v>
      </c>
      <c r="AC2963" t="s">
        <v>102</v>
      </c>
      <c r="AD2963" t="s">
        <v>27</v>
      </c>
      <c r="AE2963" t="s">
        <v>7182</v>
      </c>
    </row>
    <row r="2964" spans="8:31" hidden="1" x14ac:dyDescent="0.3">
      <c r="H2964" t="s">
        <v>7973</v>
      </c>
      <c r="I2964" t="s">
        <v>7982</v>
      </c>
      <c r="L2964">
        <v>455</v>
      </c>
      <c r="M2964" t="s">
        <v>193</v>
      </c>
      <c r="N2964" t="s">
        <v>7983</v>
      </c>
      <c r="P2964" t="s">
        <v>98</v>
      </c>
      <c r="Q2964">
        <v>0</v>
      </c>
      <c r="R2964" t="s">
        <v>96</v>
      </c>
      <c r="S2964" t="s">
        <v>96</v>
      </c>
      <c r="T2964" t="str">
        <f>IF(Transcripts[[#This Row],[List?]]="Y", Transcripts[[#This Row],[RefSeq mRNA ID]]&amp;IF(Transcripts[[#This Row],[Preferred?]]="Y", " (Preferred)", ""), "")</f>
        <v/>
      </c>
      <c r="V2964" s="43" t="s">
        <v>18636</v>
      </c>
      <c r="W2964" s="43" t="e">
        <f t="array" ref="W2964">INDEX(Table6[#Data], MATCH(1, ISNUMBER(SEARCH(Transcripts[[#This Row],[RefSeq mRNA ID]], Table6['#name])), 0), 1)</f>
        <v>#N/A</v>
      </c>
      <c r="X2964" s="43"/>
      <c r="Y2964" s="43"/>
      <c r="Z2964" t="s">
        <v>7160</v>
      </c>
      <c r="AC2964" t="s">
        <v>102</v>
      </c>
      <c r="AD2964" t="s">
        <v>27</v>
      </c>
      <c r="AE2964" t="s">
        <v>7160</v>
      </c>
    </row>
    <row r="2965" spans="8:31" hidden="1" x14ac:dyDescent="0.3">
      <c r="H2965" t="s">
        <v>7973</v>
      </c>
      <c r="I2965" t="s">
        <v>8023</v>
      </c>
      <c r="L2965">
        <v>983</v>
      </c>
      <c r="M2965" t="s">
        <v>210</v>
      </c>
      <c r="N2965" t="s">
        <v>8024</v>
      </c>
      <c r="P2965" t="s">
        <v>98</v>
      </c>
      <c r="Q2965">
        <v>0</v>
      </c>
      <c r="R2965" t="s">
        <v>96</v>
      </c>
      <c r="S2965" t="s">
        <v>96</v>
      </c>
      <c r="T2965" t="str">
        <f>IF(Transcripts[[#This Row],[List?]]="Y", Transcripts[[#This Row],[RefSeq mRNA ID]]&amp;IF(Transcripts[[#This Row],[Preferred?]]="Y", " (Preferred)", ""), "")</f>
        <v/>
      </c>
      <c r="V2965" s="43" t="s">
        <v>18636</v>
      </c>
      <c r="W2965" s="43" t="e">
        <f t="array" ref="W2965">INDEX(Table6[#Data], MATCH(1, ISNUMBER(SEARCH(Transcripts[[#This Row],[RefSeq mRNA ID]], Table6['#name])), 0), 1)</f>
        <v>#N/A</v>
      </c>
      <c r="X2965" s="43"/>
      <c r="Y2965" s="43"/>
      <c r="Z2965" t="s">
        <v>7178</v>
      </c>
      <c r="AC2965" t="s">
        <v>102</v>
      </c>
      <c r="AD2965" t="s">
        <v>27</v>
      </c>
      <c r="AE2965" t="s">
        <v>7178</v>
      </c>
    </row>
    <row r="2966" spans="8:31" hidden="1" x14ac:dyDescent="0.3">
      <c r="H2966" t="s">
        <v>7973</v>
      </c>
      <c r="I2966" t="s">
        <v>8025</v>
      </c>
      <c r="L2966">
        <v>802</v>
      </c>
      <c r="M2966" t="s">
        <v>210</v>
      </c>
      <c r="N2966" t="s">
        <v>8026</v>
      </c>
      <c r="P2966" t="s">
        <v>98</v>
      </c>
      <c r="Q2966">
        <v>0</v>
      </c>
      <c r="R2966" t="s">
        <v>96</v>
      </c>
      <c r="S2966" t="s">
        <v>96</v>
      </c>
      <c r="T2966" t="str">
        <f>IF(Transcripts[[#This Row],[List?]]="Y", Transcripts[[#This Row],[RefSeq mRNA ID]]&amp;IF(Transcripts[[#This Row],[Preferred?]]="Y", " (Preferred)", ""), "")</f>
        <v/>
      </c>
      <c r="V2966" s="43" t="s">
        <v>18636</v>
      </c>
      <c r="W2966" s="43" t="e">
        <f t="array" ref="W2966">INDEX(Table6[#Data], MATCH(1, ISNUMBER(SEARCH(Transcripts[[#This Row],[RefSeq mRNA ID]], Table6['#name])), 0), 1)</f>
        <v>#N/A</v>
      </c>
      <c r="X2966" s="43"/>
      <c r="Y2966" s="43"/>
      <c r="Z2966" t="s">
        <v>7180</v>
      </c>
      <c r="AC2966" t="s">
        <v>102</v>
      </c>
      <c r="AD2966" t="s">
        <v>27</v>
      </c>
      <c r="AE2966" t="s">
        <v>7180</v>
      </c>
    </row>
    <row r="2967" spans="8:31" hidden="1" x14ac:dyDescent="0.3">
      <c r="H2967" t="s">
        <v>7973</v>
      </c>
      <c r="I2967" t="s">
        <v>8027</v>
      </c>
      <c r="L2967">
        <v>755</v>
      </c>
      <c r="M2967" t="s">
        <v>210</v>
      </c>
      <c r="N2967" t="s">
        <v>8028</v>
      </c>
      <c r="P2967" t="s">
        <v>98</v>
      </c>
      <c r="Q2967">
        <v>0</v>
      </c>
      <c r="R2967" t="s">
        <v>96</v>
      </c>
      <c r="S2967" t="s">
        <v>96</v>
      </c>
      <c r="T2967" t="str">
        <f>IF(Transcripts[[#This Row],[List?]]="Y", Transcripts[[#This Row],[RefSeq mRNA ID]]&amp;IF(Transcripts[[#This Row],[Preferred?]]="Y", " (Preferred)", ""), "")</f>
        <v/>
      </c>
      <c r="V2967" s="43" t="s">
        <v>18636</v>
      </c>
      <c r="W2967" s="43" t="e">
        <f t="array" ref="W2967">INDEX(Table6[#Data], MATCH(1, ISNUMBER(SEARCH(Transcripts[[#This Row],[RefSeq mRNA ID]], Table6['#name])), 0), 1)</f>
        <v>#N/A</v>
      </c>
      <c r="X2967" s="43"/>
      <c r="Y2967" s="43"/>
      <c r="Z2967" t="s">
        <v>7172</v>
      </c>
      <c r="AA2967" t="s">
        <v>7173</v>
      </c>
      <c r="AB2967">
        <v>749</v>
      </c>
      <c r="AC2967" t="s">
        <v>102</v>
      </c>
      <c r="AD2967" t="s">
        <v>27</v>
      </c>
      <c r="AE2967" t="s">
        <v>11901</v>
      </c>
    </row>
    <row r="2968" spans="8:31" hidden="1" x14ac:dyDescent="0.3">
      <c r="H2968" t="s">
        <v>7973</v>
      </c>
      <c r="I2968" t="s">
        <v>8029</v>
      </c>
      <c r="L2968">
        <v>719</v>
      </c>
      <c r="M2968" t="s">
        <v>210</v>
      </c>
      <c r="N2968" t="s">
        <v>8030</v>
      </c>
      <c r="P2968" t="s">
        <v>98</v>
      </c>
      <c r="Q2968">
        <v>0</v>
      </c>
      <c r="R2968" t="s">
        <v>96</v>
      </c>
      <c r="S2968" t="s">
        <v>96</v>
      </c>
      <c r="T2968" t="str">
        <f>IF(Transcripts[[#This Row],[List?]]="Y", Transcripts[[#This Row],[RefSeq mRNA ID]]&amp;IF(Transcripts[[#This Row],[Preferred?]]="Y", " (Preferred)", ""), "")</f>
        <v/>
      </c>
      <c r="V2968" s="43" t="s">
        <v>18636</v>
      </c>
      <c r="W2968" s="43" t="e">
        <f t="array" ref="W2968">INDEX(Table6[#Data], MATCH(1, ISNUMBER(SEARCH(Transcripts[[#This Row],[RefSeq mRNA ID]], Table6['#name])), 0), 1)</f>
        <v>#N/A</v>
      </c>
      <c r="X2968" s="43"/>
      <c r="Y2968" s="43"/>
      <c r="Z2968" t="s">
        <v>7186</v>
      </c>
      <c r="AC2968" t="s">
        <v>102</v>
      </c>
      <c r="AD2968" t="s">
        <v>27</v>
      </c>
      <c r="AE2968" t="s">
        <v>7186</v>
      </c>
    </row>
    <row r="2969" spans="8:31" hidden="1" x14ac:dyDescent="0.3">
      <c r="H2969" t="s">
        <v>7973</v>
      </c>
      <c r="I2969" t="s">
        <v>8031</v>
      </c>
      <c r="L2969">
        <v>632</v>
      </c>
      <c r="M2969" t="s">
        <v>210</v>
      </c>
      <c r="N2969" t="s">
        <v>8032</v>
      </c>
      <c r="P2969" t="s">
        <v>98</v>
      </c>
      <c r="Q2969">
        <v>0</v>
      </c>
      <c r="R2969" t="s">
        <v>96</v>
      </c>
      <c r="S2969" t="s">
        <v>96</v>
      </c>
      <c r="T2969" t="str">
        <f>IF(Transcripts[[#This Row],[List?]]="Y", Transcripts[[#This Row],[RefSeq mRNA ID]]&amp;IF(Transcripts[[#This Row],[Preferred?]]="Y", " (Preferred)", ""), "")</f>
        <v/>
      </c>
      <c r="V2969" s="43" t="s">
        <v>18636</v>
      </c>
      <c r="W2969" s="43" t="e">
        <f t="array" ref="W2969">INDEX(Table6[#Data], MATCH(1, ISNUMBER(SEARCH(Transcripts[[#This Row],[RefSeq mRNA ID]], Table6['#name])), 0), 1)</f>
        <v>#N/A</v>
      </c>
      <c r="X2969" s="43"/>
      <c r="Y2969" s="43"/>
      <c r="Z2969" t="s">
        <v>7196</v>
      </c>
      <c r="AC2969" t="s">
        <v>102</v>
      </c>
      <c r="AD2969" t="s">
        <v>27</v>
      </c>
      <c r="AE2969" t="s">
        <v>7196</v>
      </c>
    </row>
    <row r="2970" spans="8:31" hidden="1" x14ac:dyDescent="0.3">
      <c r="H2970" t="s">
        <v>149</v>
      </c>
      <c r="I2970" t="s">
        <v>8039</v>
      </c>
      <c r="J2970" t="s">
        <v>8040</v>
      </c>
      <c r="K2970" t="s">
        <v>20561</v>
      </c>
      <c r="L2970">
        <v>5143</v>
      </c>
      <c r="M2970" t="s">
        <v>27</v>
      </c>
      <c r="N2970" t="s">
        <v>8041</v>
      </c>
      <c r="P2970" t="s">
        <v>8042</v>
      </c>
      <c r="Q2970">
        <v>2382</v>
      </c>
      <c r="R2970" t="s">
        <v>95</v>
      </c>
      <c r="S2970" t="s">
        <v>95</v>
      </c>
      <c r="T2970" t="str">
        <f>IF(Transcripts[[#This Row],[List?]]="Y", Transcripts[[#This Row],[RefSeq mRNA ID]]&amp;IF(Transcripts[[#This Row],[Preferred?]]="Y", " (Preferred)", ""), "")</f>
        <v>NM_005877.6 (Preferred)</v>
      </c>
      <c r="V2970" s="43" t="s">
        <v>18640</v>
      </c>
      <c r="W2970" s="43" t="e">
        <f t="array" ref="W2970">INDEX(Table6[#Data], MATCH(1, ISNUMBER(SEARCH(Transcripts[[#This Row],[RefSeq mRNA ID]], Table6['#name])), 0), 1)</f>
        <v>#N/A</v>
      </c>
      <c r="X2970" s="43"/>
      <c r="Y2970" s="43"/>
      <c r="Z2970" t="s">
        <v>7169</v>
      </c>
      <c r="AA2970" t="s">
        <v>7170</v>
      </c>
      <c r="AB2970">
        <v>3038</v>
      </c>
      <c r="AC2970" t="s">
        <v>102</v>
      </c>
      <c r="AD2970" t="s">
        <v>27</v>
      </c>
      <c r="AE2970" t="s">
        <v>11902</v>
      </c>
    </row>
    <row r="2971" spans="8:31" hidden="1" x14ac:dyDescent="0.3">
      <c r="H2971" t="s">
        <v>149</v>
      </c>
      <c r="I2971" t="s">
        <v>8045</v>
      </c>
      <c r="J2971" t="s">
        <v>8046</v>
      </c>
      <c r="L2971">
        <v>777</v>
      </c>
      <c r="M2971" t="s">
        <v>27</v>
      </c>
      <c r="N2971" t="s">
        <v>8047</v>
      </c>
      <c r="Q2971">
        <v>777</v>
      </c>
      <c r="R2971" t="s">
        <v>96</v>
      </c>
      <c r="S2971" t="s">
        <v>96</v>
      </c>
      <c r="T2971" t="str">
        <f>IF(Transcripts[[#This Row],[List?]]="Y", Transcripts[[#This Row],[RefSeq mRNA ID]]&amp;IF(Transcripts[[#This Row],[Preferred?]]="Y", " (Preferred)", ""), "")</f>
        <v/>
      </c>
      <c r="V2971" s="43" t="s">
        <v>18640</v>
      </c>
      <c r="W2971" s="43" t="e">
        <f t="array" ref="W2971">INDEX(Table6[#Data], MATCH(1, ISNUMBER(SEARCH(Transcripts[[#This Row],[RefSeq mRNA ID]], Table6['#name])), 0), 1)</f>
        <v>#N/A</v>
      </c>
      <c r="X2971" s="43"/>
      <c r="Y2971" s="43"/>
      <c r="Z2971" t="s">
        <v>7194</v>
      </c>
      <c r="AC2971" t="s">
        <v>102</v>
      </c>
      <c r="AD2971" t="s">
        <v>27</v>
      </c>
      <c r="AE2971" t="s">
        <v>7194</v>
      </c>
    </row>
    <row r="2972" spans="8:31" hidden="1" x14ac:dyDescent="0.3">
      <c r="H2972" t="s">
        <v>149</v>
      </c>
      <c r="I2972" t="s">
        <v>8036</v>
      </c>
      <c r="J2972" t="s">
        <v>8037</v>
      </c>
      <c r="L2972">
        <v>418</v>
      </c>
      <c r="M2972" t="s">
        <v>187</v>
      </c>
      <c r="N2972" t="s">
        <v>8038</v>
      </c>
      <c r="P2972" t="s">
        <v>98</v>
      </c>
      <c r="Q2972">
        <v>192</v>
      </c>
      <c r="R2972" t="s">
        <v>96</v>
      </c>
      <c r="S2972" t="s">
        <v>96</v>
      </c>
      <c r="T2972" t="str">
        <f>IF(Transcripts[[#This Row],[List?]]="Y", Transcripts[[#This Row],[RefSeq mRNA ID]]&amp;IF(Transcripts[[#This Row],[Preferred?]]="Y", " (Preferred)", ""), "")</f>
        <v/>
      </c>
      <c r="V2972" s="43" t="s">
        <v>18640</v>
      </c>
      <c r="W2972" s="43" t="e">
        <f t="array" ref="W2972">INDEX(Table6[#Data], MATCH(1, ISNUMBER(SEARCH(Transcripts[[#This Row],[RefSeq mRNA ID]], Table6['#name])), 0), 1)</f>
        <v>#N/A</v>
      </c>
      <c r="X2972" s="43"/>
      <c r="Y2972" s="43"/>
      <c r="Z2972" t="s">
        <v>7188</v>
      </c>
      <c r="AC2972" t="s">
        <v>102</v>
      </c>
      <c r="AD2972" t="s">
        <v>27</v>
      </c>
      <c r="AE2972" t="s">
        <v>7188</v>
      </c>
    </row>
    <row r="2973" spans="8:31" hidden="1" x14ac:dyDescent="0.3">
      <c r="H2973" t="s">
        <v>149</v>
      </c>
      <c r="I2973" t="s">
        <v>8033</v>
      </c>
      <c r="J2973" t="s">
        <v>8034</v>
      </c>
      <c r="L2973">
        <v>548</v>
      </c>
      <c r="M2973" t="s">
        <v>187</v>
      </c>
      <c r="N2973" t="s">
        <v>8035</v>
      </c>
      <c r="P2973" t="s">
        <v>98</v>
      </c>
      <c r="Q2973">
        <v>117</v>
      </c>
      <c r="R2973" t="s">
        <v>96</v>
      </c>
      <c r="S2973" t="s">
        <v>96</v>
      </c>
      <c r="T2973" t="str">
        <f>IF(Transcripts[[#This Row],[List?]]="Y", Transcripts[[#This Row],[RefSeq mRNA ID]]&amp;IF(Transcripts[[#This Row],[Preferred?]]="Y", " (Preferred)", ""), "")</f>
        <v/>
      </c>
      <c r="V2973" s="43" t="s">
        <v>18640</v>
      </c>
      <c r="W2973" s="43" t="e">
        <f t="array" ref="W2973">INDEX(Table6[#Data], MATCH(1, ISNUMBER(SEARCH(Transcripts[[#This Row],[RefSeq mRNA ID]], Table6['#name])), 0), 1)</f>
        <v>#N/A</v>
      </c>
      <c r="X2973" s="43"/>
      <c r="Y2973" s="43"/>
      <c r="Z2973" t="s">
        <v>7190</v>
      </c>
      <c r="AC2973" t="s">
        <v>102</v>
      </c>
      <c r="AD2973" t="s">
        <v>27</v>
      </c>
      <c r="AE2973" t="s">
        <v>7190</v>
      </c>
    </row>
    <row r="2974" spans="8:31" hidden="1" x14ac:dyDescent="0.3">
      <c r="H2974" t="s">
        <v>149</v>
      </c>
      <c r="I2974" t="s">
        <v>8048</v>
      </c>
      <c r="L2974">
        <v>875</v>
      </c>
      <c r="M2974" t="s">
        <v>210</v>
      </c>
      <c r="N2974" t="s">
        <v>8049</v>
      </c>
      <c r="P2974" t="s">
        <v>98</v>
      </c>
      <c r="Q2974">
        <v>0</v>
      </c>
      <c r="R2974" t="s">
        <v>96</v>
      </c>
      <c r="S2974" t="s">
        <v>96</v>
      </c>
      <c r="T2974" t="str">
        <f>IF(Transcripts[[#This Row],[List?]]="Y", Transcripts[[#This Row],[RefSeq mRNA ID]]&amp;IF(Transcripts[[#This Row],[Preferred?]]="Y", " (Preferred)", ""), "")</f>
        <v/>
      </c>
      <c r="V2974" s="43" t="s">
        <v>18640</v>
      </c>
      <c r="W2974" s="43" t="e">
        <f t="array" ref="W2974">INDEX(Table6[#Data], MATCH(1, ISNUMBER(SEARCH(Transcripts[[#This Row],[RefSeq mRNA ID]], Table6['#name])), 0), 1)</f>
        <v>#N/A</v>
      </c>
      <c r="X2974" s="43"/>
      <c r="Y2974" s="43"/>
      <c r="Z2974" t="s">
        <v>7192</v>
      </c>
      <c r="AC2974" t="s">
        <v>102</v>
      </c>
      <c r="AD2974" t="s">
        <v>27</v>
      </c>
      <c r="AE2974" t="s">
        <v>7192</v>
      </c>
    </row>
    <row r="2975" spans="8:31" hidden="1" x14ac:dyDescent="0.3">
      <c r="H2975" t="s">
        <v>149</v>
      </c>
      <c r="I2975" t="s">
        <v>8050</v>
      </c>
      <c r="L2975">
        <v>693</v>
      </c>
      <c r="M2975" t="s">
        <v>210</v>
      </c>
      <c r="N2975" t="s">
        <v>8051</v>
      </c>
      <c r="P2975" t="s">
        <v>98</v>
      </c>
      <c r="Q2975">
        <v>0</v>
      </c>
      <c r="R2975" t="s">
        <v>96</v>
      </c>
      <c r="S2975" t="s">
        <v>96</v>
      </c>
      <c r="T2975" t="str">
        <f>IF(Transcripts[[#This Row],[List?]]="Y", Transcripts[[#This Row],[RefSeq mRNA ID]]&amp;IF(Transcripts[[#This Row],[Preferred?]]="Y", " (Preferred)", ""), "")</f>
        <v/>
      </c>
      <c r="V2975" s="43" t="s">
        <v>18640</v>
      </c>
      <c r="W2975" s="43" t="e">
        <f t="array" ref="W2975">INDEX(Table6[#Data], MATCH(1, ISNUMBER(SEARCH(Transcripts[[#This Row],[RefSeq mRNA ID]], Table6['#name])), 0), 1)</f>
        <v>#N/A</v>
      </c>
      <c r="X2975" s="43"/>
      <c r="Y2975" s="43"/>
      <c r="Z2975" t="s">
        <v>7184</v>
      </c>
      <c r="AC2975" t="s">
        <v>102</v>
      </c>
      <c r="AD2975" t="s">
        <v>27</v>
      </c>
      <c r="AE2975" t="s">
        <v>7184</v>
      </c>
    </row>
    <row r="2976" spans="8:31" hidden="1" x14ac:dyDescent="0.3">
      <c r="H2976" t="s">
        <v>149</v>
      </c>
      <c r="I2976" t="s">
        <v>8052</v>
      </c>
      <c r="L2976">
        <v>593</v>
      </c>
      <c r="M2976" t="s">
        <v>210</v>
      </c>
      <c r="N2976" t="s">
        <v>8053</v>
      </c>
      <c r="P2976" t="s">
        <v>98</v>
      </c>
      <c r="Q2976">
        <v>0</v>
      </c>
      <c r="R2976" t="s">
        <v>96</v>
      </c>
      <c r="S2976" t="s">
        <v>96</v>
      </c>
      <c r="T2976" t="str">
        <f>IF(Transcripts[[#This Row],[List?]]="Y", Transcripts[[#This Row],[RefSeq mRNA ID]]&amp;IF(Transcripts[[#This Row],[Preferred?]]="Y", " (Preferred)", ""), "")</f>
        <v/>
      </c>
      <c r="V2976" s="43" t="s">
        <v>18640</v>
      </c>
      <c r="W2976" s="43" t="e">
        <f t="array" ref="W2976">INDEX(Table6[#Data], MATCH(1, ISNUMBER(SEARCH(Transcripts[[#This Row],[RefSeq mRNA ID]], Table6['#name])), 0), 1)</f>
        <v>#N/A</v>
      </c>
      <c r="X2976" s="43"/>
      <c r="Y2976" s="43"/>
      <c r="Z2976" t="s">
        <v>1967</v>
      </c>
      <c r="AA2976" t="s">
        <v>1968</v>
      </c>
      <c r="AB2976">
        <v>2031</v>
      </c>
      <c r="AC2976" t="s">
        <v>134</v>
      </c>
      <c r="AD2976" t="s">
        <v>27</v>
      </c>
      <c r="AE2976" t="s">
        <v>11903</v>
      </c>
    </row>
    <row r="2977" spans="8:31" hidden="1" x14ac:dyDescent="0.3">
      <c r="H2977" t="s">
        <v>149</v>
      </c>
      <c r="I2977" t="s">
        <v>8054</v>
      </c>
      <c r="L2977">
        <v>583</v>
      </c>
      <c r="M2977" t="s">
        <v>210</v>
      </c>
      <c r="N2977" t="s">
        <v>8055</v>
      </c>
      <c r="P2977" t="s">
        <v>98</v>
      </c>
      <c r="Q2977">
        <v>0</v>
      </c>
      <c r="R2977" t="s">
        <v>96</v>
      </c>
      <c r="S2977" t="s">
        <v>96</v>
      </c>
      <c r="T2977" t="str">
        <f>IF(Transcripts[[#This Row],[List?]]="Y", Transcripts[[#This Row],[RefSeq mRNA ID]]&amp;IF(Transcripts[[#This Row],[Preferred?]]="Y", " (Preferred)", ""), "")</f>
        <v/>
      </c>
      <c r="V2977" s="43" t="s">
        <v>18640</v>
      </c>
      <c r="W2977" s="43" t="e">
        <f t="array" ref="W2977">INDEX(Table6[#Data], MATCH(1, ISNUMBER(SEARCH(Transcripts[[#This Row],[RefSeq mRNA ID]], Table6['#name])), 0), 1)</f>
        <v>#N/A</v>
      </c>
      <c r="X2977" s="43"/>
      <c r="Y2977" s="43"/>
      <c r="Z2977" t="s">
        <v>2002</v>
      </c>
      <c r="AC2977" t="s">
        <v>134</v>
      </c>
      <c r="AD2977" t="s">
        <v>27</v>
      </c>
      <c r="AE2977" t="s">
        <v>2002</v>
      </c>
    </row>
    <row r="2978" spans="8:31" hidden="1" x14ac:dyDescent="0.3">
      <c r="H2978" t="s">
        <v>149</v>
      </c>
      <c r="I2978" t="s">
        <v>8056</v>
      </c>
      <c r="L2978">
        <v>555</v>
      </c>
      <c r="M2978" t="s">
        <v>210</v>
      </c>
      <c r="N2978" t="s">
        <v>8057</v>
      </c>
      <c r="P2978" t="s">
        <v>98</v>
      </c>
      <c r="Q2978">
        <v>0</v>
      </c>
      <c r="R2978" t="s">
        <v>96</v>
      </c>
      <c r="S2978" t="s">
        <v>96</v>
      </c>
      <c r="T2978" t="str">
        <f>IF(Transcripts[[#This Row],[List?]]="Y", Transcripts[[#This Row],[RefSeq mRNA ID]]&amp;IF(Transcripts[[#This Row],[Preferred?]]="Y", " (Preferred)", ""), "")</f>
        <v/>
      </c>
      <c r="V2978" s="43" t="s">
        <v>18640</v>
      </c>
      <c r="W2978" s="43" t="e">
        <f t="array" ref="W2978">INDEX(Table6[#Data], MATCH(1, ISNUMBER(SEARCH(Transcripts[[#This Row],[RefSeq mRNA ID]], Table6['#name])), 0), 1)</f>
        <v>#N/A</v>
      </c>
      <c r="X2978" s="43"/>
      <c r="Y2978" s="43"/>
      <c r="Z2978" t="s">
        <v>1975</v>
      </c>
      <c r="AA2978" t="s">
        <v>1976</v>
      </c>
      <c r="AB2978">
        <v>2037</v>
      </c>
      <c r="AC2978" t="s">
        <v>134</v>
      </c>
      <c r="AD2978" t="s">
        <v>27</v>
      </c>
      <c r="AE2978" t="s">
        <v>11904</v>
      </c>
    </row>
    <row r="2979" spans="8:31" hidden="1" x14ac:dyDescent="0.3">
      <c r="H2979" t="s">
        <v>149</v>
      </c>
      <c r="I2979" t="s">
        <v>8058</v>
      </c>
      <c r="L2979">
        <v>459</v>
      </c>
      <c r="M2979" t="s">
        <v>210</v>
      </c>
      <c r="N2979" t="s">
        <v>8059</v>
      </c>
      <c r="P2979" t="s">
        <v>98</v>
      </c>
      <c r="Q2979">
        <v>0</v>
      </c>
      <c r="R2979" t="s">
        <v>96</v>
      </c>
      <c r="S2979" t="s">
        <v>96</v>
      </c>
      <c r="T2979" t="str">
        <f>IF(Transcripts[[#This Row],[List?]]="Y", Transcripts[[#This Row],[RefSeq mRNA ID]]&amp;IF(Transcripts[[#This Row],[Preferred?]]="Y", " (Preferred)", ""), "")</f>
        <v/>
      </c>
      <c r="V2979" s="43" t="s">
        <v>18640</v>
      </c>
      <c r="W2979" s="43" t="e">
        <f t="array" ref="W2979">INDEX(Table6[#Data], MATCH(1, ISNUMBER(SEARCH(Transcripts[[#This Row],[RefSeq mRNA ID]], Table6['#name])), 0), 1)</f>
        <v>#N/A</v>
      </c>
      <c r="X2979" s="43"/>
      <c r="Y2979" s="43"/>
      <c r="Z2979" t="s">
        <v>1993</v>
      </c>
      <c r="AA2979" t="s">
        <v>1994</v>
      </c>
      <c r="AB2979">
        <v>1920</v>
      </c>
      <c r="AC2979" t="s">
        <v>134</v>
      </c>
      <c r="AD2979" t="s">
        <v>27</v>
      </c>
      <c r="AE2979" t="s">
        <v>11905</v>
      </c>
    </row>
    <row r="2980" spans="8:31" hidden="1" x14ac:dyDescent="0.3">
      <c r="H2980" t="s">
        <v>8060</v>
      </c>
      <c r="I2980" t="s">
        <v>8066</v>
      </c>
      <c r="J2980" t="s">
        <v>8067</v>
      </c>
      <c r="K2980" t="s">
        <v>19922</v>
      </c>
      <c r="L2980">
        <v>6526</v>
      </c>
      <c r="M2980" t="s">
        <v>27</v>
      </c>
      <c r="N2980" t="s">
        <v>8068</v>
      </c>
      <c r="P2980" t="s">
        <v>8069</v>
      </c>
      <c r="Q2980">
        <v>3915</v>
      </c>
      <c r="R2980" t="s">
        <v>95</v>
      </c>
      <c r="S2980" t="s">
        <v>95</v>
      </c>
      <c r="T2980" t="str">
        <f>IF(Transcripts[[#This Row],[List?]]="Y", Transcripts[[#This Row],[RefSeq mRNA ID]]&amp;IF(Transcripts[[#This Row],[Preferred?]]="Y", " (Preferred)", ""), "")</f>
        <v>NM_012433.3 (Preferred)</v>
      </c>
      <c r="V2980" s="43" t="s">
        <v>18641</v>
      </c>
      <c r="W2980" s="43" t="e">
        <f t="array" ref="W2980">INDEX(Table6[#Data], MATCH(1, ISNUMBER(SEARCH(Transcripts[[#This Row],[RefSeq mRNA ID]], Table6['#name])), 0), 1)</f>
        <v>#N/A</v>
      </c>
      <c r="X2980" s="43"/>
      <c r="Y2980" s="43"/>
      <c r="Z2980" t="s">
        <v>1981</v>
      </c>
      <c r="AA2980" t="s">
        <v>1982</v>
      </c>
      <c r="AB2980">
        <v>1989</v>
      </c>
      <c r="AC2980" t="s">
        <v>134</v>
      </c>
      <c r="AD2980" t="s">
        <v>27</v>
      </c>
      <c r="AE2980" t="s">
        <v>11906</v>
      </c>
    </row>
    <row r="2981" spans="8:31" hidden="1" x14ac:dyDescent="0.3">
      <c r="H2981" t="s">
        <v>8060</v>
      </c>
      <c r="I2981" t="s">
        <v>8073</v>
      </c>
      <c r="J2981" t="s">
        <v>8074</v>
      </c>
      <c r="L2981">
        <v>723</v>
      </c>
      <c r="M2981" t="s">
        <v>27</v>
      </c>
      <c r="N2981" t="s">
        <v>8075</v>
      </c>
      <c r="Q2981">
        <v>723</v>
      </c>
      <c r="R2981" t="s">
        <v>96</v>
      </c>
      <c r="S2981" t="s">
        <v>96</v>
      </c>
      <c r="T2981" t="str">
        <f>IF(Transcripts[[#This Row],[List?]]="Y", Transcripts[[#This Row],[RefSeq mRNA ID]]&amp;IF(Transcripts[[#This Row],[Preferred?]]="Y", " (Preferred)", ""), "")</f>
        <v/>
      </c>
      <c r="V2981" s="43" t="s">
        <v>18641</v>
      </c>
      <c r="W2981" s="43" t="e">
        <f t="array" ref="W2981">INDEX(Table6[#Data], MATCH(1, ISNUMBER(SEARCH(Transcripts[[#This Row],[RefSeq mRNA ID]], Table6['#name])), 0), 1)</f>
        <v>#N/A</v>
      </c>
      <c r="X2981" s="43"/>
      <c r="Y2981" s="43"/>
      <c r="Z2981" t="s">
        <v>1933</v>
      </c>
      <c r="AA2981" t="s">
        <v>1934</v>
      </c>
      <c r="AB2981">
        <v>4551</v>
      </c>
      <c r="AC2981" t="s">
        <v>134</v>
      </c>
      <c r="AD2981" t="s">
        <v>27</v>
      </c>
      <c r="AE2981" t="s">
        <v>11907</v>
      </c>
    </row>
    <row r="2982" spans="8:31" hidden="1" x14ac:dyDescent="0.3">
      <c r="H2982" t="s">
        <v>8060</v>
      </c>
      <c r="I2982" t="s">
        <v>8070</v>
      </c>
      <c r="J2982" t="s">
        <v>8071</v>
      </c>
      <c r="K2982" t="s">
        <v>19921</v>
      </c>
      <c r="L2982">
        <v>2127</v>
      </c>
      <c r="M2982" t="s">
        <v>27</v>
      </c>
      <c r="N2982" t="s">
        <v>8072</v>
      </c>
      <c r="Q2982">
        <v>465</v>
      </c>
      <c r="R2982" t="s">
        <v>96</v>
      </c>
      <c r="S2982" t="s">
        <v>95</v>
      </c>
      <c r="T2982" t="str">
        <f>IF(Transcripts[[#This Row],[List?]]="Y", Transcripts[[#This Row],[RefSeq mRNA ID]]&amp;IF(Transcripts[[#This Row],[Preferred?]]="Y", " (Preferred)", ""), "")</f>
        <v>NM_001308824.1</v>
      </c>
      <c r="V2982" s="43" t="s">
        <v>18641</v>
      </c>
      <c r="W2982" s="43" t="e">
        <f t="array" ref="W2982">INDEX(Table6[#Data], MATCH(1, ISNUMBER(SEARCH(Transcripts[[#This Row],[RefSeq mRNA ID]], Table6['#name])), 0), 1)</f>
        <v>#N/A</v>
      </c>
      <c r="X2982" s="43"/>
      <c r="Y2982" s="43"/>
      <c r="Z2982" t="s">
        <v>1987</v>
      </c>
      <c r="AA2982" t="s">
        <v>1988</v>
      </c>
      <c r="AB2982">
        <v>1899</v>
      </c>
      <c r="AC2982" t="s">
        <v>134</v>
      </c>
      <c r="AD2982" t="s">
        <v>27</v>
      </c>
      <c r="AE2982" t="s">
        <v>11908</v>
      </c>
    </row>
    <row r="2983" spans="8:31" hidden="1" x14ac:dyDescent="0.3">
      <c r="H2983" t="s">
        <v>8060</v>
      </c>
      <c r="I2983" t="s">
        <v>8076</v>
      </c>
      <c r="J2983" t="s">
        <v>8077</v>
      </c>
      <c r="K2983" t="s">
        <v>19920</v>
      </c>
      <c r="L2983">
        <v>651</v>
      </c>
      <c r="M2983" t="s">
        <v>27</v>
      </c>
      <c r="N2983" t="s">
        <v>8078</v>
      </c>
      <c r="P2983" t="s">
        <v>8079</v>
      </c>
      <c r="Q2983">
        <v>435</v>
      </c>
      <c r="R2983" t="s">
        <v>96</v>
      </c>
      <c r="S2983" t="s">
        <v>95</v>
      </c>
      <c r="T2983" t="str">
        <f>IF(Transcripts[[#This Row],[List?]]="Y", Transcripts[[#This Row],[RefSeq mRNA ID]]&amp;IF(Transcripts[[#This Row],[Preferred?]]="Y", " (Preferred)", ""), "")</f>
        <v>NM_001005526.2</v>
      </c>
      <c r="V2983" s="43" t="s">
        <v>18641</v>
      </c>
      <c r="W2983" s="43" t="e">
        <f t="array" ref="W2983">INDEX(Table6[#Data], MATCH(1, ISNUMBER(SEARCH(Transcripts[[#This Row],[RefSeq mRNA ID]], Table6['#name])), 0), 1)</f>
        <v>#N/A</v>
      </c>
      <c r="X2983" s="43"/>
      <c r="Y2983" s="43"/>
      <c r="Z2983" t="s">
        <v>1939</v>
      </c>
      <c r="AA2983" t="s">
        <v>1940</v>
      </c>
      <c r="AB2983">
        <v>4518</v>
      </c>
      <c r="AC2983" t="s">
        <v>134</v>
      </c>
      <c r="AD2983" t="s">
        <v>27</v>
      </c>
      <c r="AE2983" t="s">
        <v>11909</v>
      </c>
    </row>
    <row r="2984" spans="8:31" hidden="1" x14ac:dyDescent="0.3">
      <c r="H2984" t="s">
        <v>8060</v>
      </c>
      <c r="I2984" t="s">
        <v>8080</v>
      </c>
      <c r="J2984" t="s">
        <v>8081</v>
      </c>
      <c r="L2984">
        <v>600</v>
      </c>
      <c r="M2984" t="s">
        <v>27</v>
      </c>
      <c r="N2984" t="s">
        <v>8082</v>
      </c>
      <c r="P2984" t="s">
        <v>8079</v>
      </c>
      <c r="Q2984">
        <v>435</v>
      </c>
      <c r="R2984" t="s">
        <v>96</v>
      </c>
      <c r="S2984" t="s">
        <v>96</v>
      </c>
      <c r="T2984" t="str">
        <f>IF(Transcripts[[#This Row],[List?]]="Y", Transcripts[[#This Row],[RefSeq mRNA ID]]&amp;IF(Transcripts[[#This Row],[Preferred?]]="Y", " (Preferred)", ""), "")</f>
        <v/>
      </c>
      <c r="V2984" s="43" t="s">
        <v>18641</v>
      </c>
      <c r="W2984" s="43" t="e">
        <f t="array" ref="W2984">INDEX(Table6[#Data], MATCH(1, ISNUMBER(SEARCH(Transcripts[[#This Row],[RefSeq mRNA ID]], Table6['#name])), 0), 1)</f>
        <v>#N/A</v>
      </c>
      <c r="X2984" s="43"/>
      <c r="Y2984" s="43"/>
      <c r="Z2984" t="s">
        <v>1944</v>
      </c>
      <c r="AA2984" t="s">
        <v>1945</v>
      </c>
      <c r="AB2984">
        <v>4452</v>
      </c>
      <c r="AC2984" t="s">
        <v>134</v>
      </c>
      <c r="AD2984" t="s">
        <v>27</v>
      </c>
      <c r="AE2984" t="s">
        <v>11910</v>
      </c>
    </row>
    <row r="2985" spans="8:31" hidden="1" x14ac:dyDescent="0.3">
      <c r="H2985" t="s">
        <v>8060</v>
      </c>
      <c r="I2985" t="s">
        <v>8061</v>
      </c>
      <c r="J2985" t="s">
        <v>8062</v>
      </c>
      <c r="L2985">
        <v>593</v>
      </c>
      <c r="M2985" t="s">
        <v>187</v>
      </c>
      <c r="N2985" t="s">
        <v>8063</v>
      </c>
      <c r="P2985" t="s">
        <v>98</v>
      </c>
      <c r="Q2985">
        <v>114</v>
      </c>
      <c r="R2985" t="s">
        <v>96</v>
      </c>
      <c r="S2985" t="s">
        <v>96</v>
      </c>
      <c r="T2985" t="str">
        <f>IF(Transcripts[[#This Row],[List?]]="Y", Transcripts[[#This Row],[RefSeq mRNA ID]]&amp;IF(Transcripts[[#This Row],[Preferred?]]="Y", " (Preferred)", ""), "")</f>
        <v/>
      </c>
      <c r="V2985" s="43" t="s">
        <v>18641</v>
      </c>
      <c r="W2985" s="43" t="e">
        <f t="array" ref="W2985">INDEX(Table6[#Data], MATCH(1, ISNUMBER(SEARCH(Transcripts[[#This Row],[RefSeq mRNA ID]], Table6['#name])), 0), 1)</f>
        <v>#N/A</v>
      </c>
      <c r="X2985" s="43"/>
      <c r="Y2985" s="43"/>
      <c r="Z2985" t="s">
        <v>1949</v>
      </c>
      <c r="AA2985" t="s">
        <v>1950</v>
      </c>
      <c r="AB2985">
        <v>4350</v>
      </c>
      <c r="AC2985" t="s">
        <v>134</v>
      </c>
      <c r="AD2985" t="s">
        <v>27</v>
      </c>
      <c r="AE2985" t="s">
        <v>11911</v>
      </c>
    </row>
    <row r="2986" spans="8:31" hidden="1" x14ac:dyDescent="0.3">
      <c r="H2986" t="s">
        <v>8060</v>
      </c>
      <c r="I2986" t="s">
        <v>8064</v>
      </c>
      <c r="L2986">
        <v>141</v>
      </c>
      <c r="M2986" t="s">
        <v>193</v>
      </c>
      <c r="N2986" t="s">
        <v>8065</v>
      </c>
      <c r="P2986" t="s">
        <v>98</v>
      </c>
      <c r="Q2986">
        <v>0</v>
      </c>
      <c r="R2986" t="s">
        <v>96</v>
      </c>
      <c r="S2986" t="s">
        <v>96</v>
      </c>
      <c r="T2986" t="str">
        <f>IF(Transcripts[[#This Row],[List?]]="Y", Transcripts[[#This Row],[RefSeq mRNA ID]]&amp;IF(Transcripts[[#This Row],[Preferred?]]="Y", " (Preferred)", ""), "")</f>
        <v/>
      </c>
      <c r="V2986" s="43" t="s">
        <v>18641</v>
      </c>
      <c r="W2986" s="43" t="e">
        <f t="array" ref="W2986">INDEX(Table6[#Data], MATCH(1, ISNUMBER(SEARCH(Transcripts[[#This Row],[RefSeq mRNA ID]], Table6['#name])), 0), 1)</f>
        <v>#N/A</v>
      </c>
      <c r="X2986" s="43"/>
      <c r="Y2986" s="43"/>
      <c r="Z2986" t="s">
        <v>1954</v>
      </c>
      <c r="AA2986" t="s">
        <v>1955</v>
      </c>
      <c r="AB2986">
        <v>4212</v>
      </c>
      <c r="AC2986" t="s">
        <v>134</v>
      </c>
      <c r="AD2986" t="s">
        <v>27</v>
      </c>
      <c r="AE2986" t="s">
        <v>11912</v>
      </c>
    </row>
    <row r="2987" spans="8:31" hidden="1" x14ac:dyDescent="0.3">
      <c r="H2987" t="s">
        <v>8060</v>
      </c>
      <c r="I2987" t="s">
        <v>8083</v>
      </c>
      <c r="L2987">
        <v>2003</v>
      </c>
      <c r="M2987" t="s">
        <v>210</v>
      </c>
      <c r="N2987" t="s">
        <v>8084</v>
      </c>
      <c r="P2987" t="s">
        <v>98</v>
      </c>
      <c r="Q2987">
        <v>0</v>
      </c>
      <c r="R2987" t="s">
        <v>96</v>
      </c>
      <c r="S2987" t="s">
        <v>96</v>
      </c>
      <c r="T2987" t="str">
        <f>IF(Transcripts[[#This Row],[List?]]="Y", Transcripts[[#This Row],[RefSeq mRNA ID]]&amp;IF(Transcripts[[#This Row],[Preferred?]]="Y", " (Preferred)", ""), "")</f>
        <v/>
      </c>
      <c r="V2987" s="43" t="s">
        <v>18641</v>
      </c>
      <c r="W2987" s="43" t="e">
        <f t="array" ref="W2987">INDEX(Table6[#Data], MATCH(1, ISNUMBER(SEARCH(Transcripts[[#This Row],[RefSeq mRNA ID]], Table6['#name])), 0), 1)</f>
        <v>#N/A</v>
      </c>
      <c r="X2987" s="43"/>
      <c r="Y2987" s="43"/>
      <c r="Z2987" t="s">
        <v>1959</v>
      </c>
      <c r="AA2987" t="s">
        <v>1960</v>
      </c>
      <c r="AB2987">
        <v>4044</v>
      </c>
      <c r="AC2987" t="s">
        <v>134</v>
      </c>
      <c r="AD2987" t="s">
        <v>27</v>
      </c>
      <c r="AE2987" t="s">
        <v>11913</v>
      </c>
    </row>
    <row r="2988" spans="8:31" hidden="1" x14ac:dyDescent="0.3">
      <c r="H2988" t="s">
        <v>8060</v>
      </c>
      <c r="I2988" t="s">
        <v>8085</v>
      </c>
      <c r="L2988">
        <v>772</v>
      </c>
      <c r="M2988" t="s">
        <v>210</v>
      </c>
      <c r="N2988" t="s">
        <v>8086</v>
      </c>
      <c r="P2988" t="s">
        <v>98</v>
      </c>
      <c r="Q2988">
        <v>0</v>
      </c>
      <c r="R2988" t="s">
        <v>96</v>
      </c>
      <c r="S2988" t="s">
        <v>96</v>
      </c>
      <c r="T2988" t="str">
        <f>IF(Transcripts[[#This Row],[List?]]="Y", Transcripts[[#This Row],[RefSeq mRNA ID]]&amp;IF(Transcripts[[#This Row],[Preferred?]]="Y", " (Preferred)", ""), "")</f>
        <v/>
      </c>
      <c r="V2988" s="43" t="s">
        <v>18641</v>
      </c>
      <c r="W2988" s="43" t="e">
        <f t="array" ref="W2988">INDEX(Table6[#Data], MATCH(1, ISNUMBER(SEARCH(Transcripts[[#This Row],[RefSeq mRNA ID]], Table6['#name])), 0), 1)</f>
        <v>#N/A</v>
      </c>
      <c r="X2988" s="43"/>
      <c r="Y2988" s="43"/>
      <c r="Z2988" t="s">
        <v>1925</v>
      </c>
      <c r="AC2988" t="s">
        <v>134</v>
      </c>
      <c r="AD2988" t="s">
        <v>27</v>
      </c>
      <c r="AE2988" t="s">
        <v>1925</v>
      </c>
    </row>
    <row r="2989" spans="8:31" hidden="1" x14ac:dyDescent="0.3">
      <c r="H2989" t="s">
        <v>8060</v>
      </c>
      <c r="I2989" t="s">
        <v>8087</v>
      </c>
      <c r="L2989">
        <v>587</v>
      </c>
      <c r="M2989" t="s">
        <v>210</v>
      </c>
      <c r="N2989" t="s">
        <v>8088</v>
      </c>
      <c r="P2989" t="s">
        <v>98</v>
      </c>
      <c r="Q2989">
        <v>0</v>
      </c>
      <c r="R2989" t="s">
        <v>96</v>
      </c>
      <c r="S2989" t="s">
        <v>96</v>
      </c>
      <c r="T2989" t="str">
        <f>IF(Transcripts[[#This Row],[List?]]="Y", Transcripts[[#This Row],[RefSeq mRNA ID]]&amp;IF(Transcripts[[#This Row],[Preferred?]]="Y", " (Preferred)", ""), "")</f>
        <v/>
      </c>
      <c r="V2989" s="43" t="s">
        <v>18641</v>
      </c>
      <c r="W2989" s="43" t="e">
        <f t="array" ref="W2989">INDEX(Table6[#Data], MATCH(1, ISNUMBER(SEARCH(Transcripts[[#This Row],[RefSeq mRNA ID]], Table6['#name])), 0), 1)</f>
        <v>#N/A</v>
      </c>
      <c r="X2989" s="43"/>
      <c r="Y2989" s="43"/>
      <c r="Z2989" t="s">
        <v>1961</v>
      </c>
      <c r="AA2989" t="s">
        <v>1962</v>
      </c>
      <c r="AB2989">
        <v>2079</v>
      </c>
      <c r="AC2989" t="s">
        <v>134</v>
      </c>
      <c r="AD2989" t="s">
        <v>27</v>
      </c>
      <c r="AE2989" t="s">
        <v>11914</v>
      </c>
    </row>
    <row r="2990" spans="8:31" hidden="1" x14ac:dyDescent="0.3">
      <c r="H2990" t="s">
        <v>8060</v>
      </c>
      <c r="I2990" t="s">
        <v>8089</v>
      </c>
      <c r="L2990">
        <v>510</v>
      </c>
      <c r="M2990" t="s">
        <v>210</v>
      </c>
      <c r="N2990" t="s">
        <v>8090</v>
      </c>
      <c r="P2990" t="s">
        <v>98</v>
      </c>
      <c r="Q2990">
        <v>0</v>
      </c>
      <c r="R2990" t="s">
        <v>96</v>
      </c>
      <c r="S2990" t="s">
        <v>96</v>
      </c>
      <c r="T2990" t="str">
        <f>IF(Transcripts[[#This Row],[List?]]="Y", Transcripts[[#This Row],[RefSeq mRNA ID]]&amp;IF(Transcripts[[#This Row],[Preferred?]]="Y", " (Preferred)", ""), "")</f>
        <v/>
      </c>
      <c r="V2990" s="43" t="s">
        <v>18641</v>
      </c>
      <c r="W2990" s="43" t="e">
        <f t="array" ref="W2990">INDEX(Table6[#Data], MATCH(1, ISNUMBER(SEARCH(Transcripts[[#This Row],[RefSeq mRNA ID]], Table6['#name])), 0), 1)</f>
        <v>#N/A</v>
      </c>
      <c r="X2990" s="43"/>
      <c r="Y2990" s="43"/>
      <c r="Z2990" t="s">
        <v>1969</v>
      </c>
      <c r="AA2990" t="s">
        <v>1970</v>
      </c>
      <c r="AB2990">
        <v>1902</v>
      </c>
      <c r="AC2990" t="s">
        <v>134</v>
      </c>
      <c r="AD2990" t="s">
        <v>27</v>
      </c>
      <c r="AE2990" t="s">
        <v>11915</v>
      </c>
    </row>
    <row r="2991" spans="8:31" hidden="1" x14ac:dyDescent="0.3">
      <c r="H2991" t="s">
        <v>8060</v>
      </c>
      <c r="I2991" t="s">
        <v>8091</v>
      </c>
      <c r="L2991">
        <v>475</v>
      </c>
      <c r="M2991" t="s">
        <v>210</v>
      </c>
      <c r="N2991" t="s">
        <v>8092</v>
      </c>
      <c r="P2991" t="s">
        <v>98</v>
      </c>
      <c r="Q2991">
        <v>0</v>
      </c>
      <c r="R2991" t="s">
        <v>96</v>
      </c>
      <c r="S2991" t="s">
        <v>96</v>
      </c>
      <c r="T2991" t="str">
        <f>IF(Transcripts[[#This Row],[List?]]="Y", Transcripts[[#This Row],[RefSeq mRNA ID]]&amp;IF(Transcripts[[#This Row],[Preferred?]]="Y", " (Preferred)", ""), "")</f>
        <v/>
      </c>
      <c r="V2991" s="43" t="s">
        <v>18641</v>
      </c>
      <c r="W2991" s="43" t="e">
        <f t="array" ref="W2991">INDEX(Table6[#Data], MATCH(1, ISNUMBER(SEARCH(Transcripts[[#This Row],[RefSeq mRNA ID]], Table6['#name])), 0), 1)</f>
        <v>#N/A</v>
      </c>
      <c r="X2991" s="43"/>
      <c r="Y2991" s="43"/>
      <c r="Z2991" t="s">
        <v>1928</v>
      </c>
      <c r="AC2991" t="s">
        <v>134</v>
      </c>
      <c r="AD2991" t="s">
        <v>27</v>
      </c>
      <c r="AE2991" t="s">
        <v>1928</v>
      </c>
    </row>
    <row r="2992" spans="8:31" hidden="1" x14ac:dyDescent="0.3">
      <c r="H2992" t="s">
        <v>142</v>
      </c>
      <c r="I2992" t="s">
        <v>8093</v>
      </c>
      <c r="J2992" t="s">
        <v>8094</v>
      </c>
      <c r="K2992" t="s">
        <v>19924</v>
      </c>
      <c r="L2992">
        <v>5406</v>
      </c>
      <c r="M2992" t="s">
        <v>27</v>
      </c>
      <c r="N2992" t="s">
        <v>8095</v>
      </c>
      <c r="P2992" t="s">
        <v>8096</v>
      </c>
      <c r="Q2992">
        <v>1728</v>
      </c>
      <c r="R2992" t="s">
        <v>95</v>
      </c>
      <c r="S2992" t="s">
        <v>95</v>
      </c>
      <c r="T2992" t="str">
        <f>IF(Transcripts[[#This Row],[List?]]="Y", Transcripts[[#This Row],[RefSeq mRNA ID]]&amp;IF(Transcripts[[#This Row],[Preferred?]]="Y", " (Preferred)", ""), "")</f>
        <v>NM_005475.2 (Preferred)</v>
      </c>
      <c r="V2992" s="43" t="s">
        <v>18642</v>
      </c>
      <c r="W2992" s="43" t="e">
        <f t="array" ref="W2992">INDEX(Table6[#Data], MATCH(1, ISNUMBER(SEARCH(Transcripts[[#This Row],[RefSeq mRNA ID]], Table6['#name])), 0), 1)</f>
        <v>#N/A</v>
      </c>
      <c r="X2992" s="43"/>
      <c r="Y2992" s="43"/>
      <c r="Z2992" t="s">
        <v>2005</v>
      </c>
      <c r="AC2992" t="s">
        <v>134</v>
      </c>
      <c r="AD2992" t="s">
        <v>27</v>
      </c>
      <c r="AE2992" t="s">
        <v>2005</v>
      </c>
    </row>
    <row r="2993" spans="8:31" hidden="1" x14ac:dyDescent="0.3">
      <c r="H2993" t="s">
        <v>142</v>
      </c>
      <c r="I2993" t="s">
        <v>8097</v>
      </c>
      <c r="J2993" t="s">
        <v>8098</v>
      </c>
      <c r="K2993" t="s">
        <v>19923</v>
      </c>
      <c r="L2993">
        <v>2062</v>
      </c>
      <c r="M2993" t="s">
        <v>27</v>
      </c>
      <c r="N2993" t="s">
        <v>8099</v>
      </c>
      <c r="Q2993">
        <v>1122</v>
      </c>
      <c r="R2993" t="s">
        <v>96</v>
      </c>
      <c r="S2993" t="s">
        <v>95</v>
      </c>
      <c r="T2993" t="str">
        <f>IF(Transcripts[[#This Row],[List?]]="Y", Transcripts[[#This Row],[RefSeq mRNA ID]]&amp;IF(Transcripts[[#This Row],[Preferred?]]="Y", " (Preferred)", ""), "")</f>
        <v>NM_001291424.1</v>
      </c>
      <c r="V2993" s="43" t="s">
        <v>18642</v>
      </c>
      <c r="W2993" s="43" t="e">
        <f t="array" ref="W2993">INDEX(Table6[#Data], MATCH(1, ISNUMBER(SEARCH(Transcripts[[#This Row],[RefSeq mRNA ID]], Table6['#name])), 0), 1)</f>
        <v>#N/A</v>
      </c>
      <c r="X2993" s="43"/>
      <c r="Y2993" s="43"/>
      <c r="Z2993" t="s">
        <v>1998</v>
      </c>
      <c r="AA2993" t="s">
        <v>1999</v>
      </c>
      <c r="AB2993">
        <v>724</v>
      </c>
      <c r="AC2993" t="s">
        <v>134</v>
      </c>
      <c r="AD2993" t="s">
        <v>27</v>
      </c>
      <c r="AE2993" t="s">
        <v>11916</v>
      </c>
    </row>
    <row r="2994" spans="8:31" hidden="1" x14ac:dyDescent="0.3">
      <c r="H2994" t="s">
        <v>142</v>
      </c>
      <c r="I2994" t="s">
        <v>8100</v>
      </c>
      <c r="J2994" t="s">
        <v>8101</v>
      </c>
      <c r="L2994">
        <v>648</v>
      </c>
      <c r="M2994" t="s">
        <v>27</v>
      </c>
      <c r="N2994" t="s">
        <v>8102</v>
      </c>
      <c r="Q2994">
        <v>648</v>
      </c>
      <c r="R2994" t="s">
        <v>96</v>
      </c>
      <c r="S2994" t="s">
        <v>96</v>
      </c>
      <c r="T2994" t="str">
        <f>IF(Transcripts[[#This Row],[List?]]="Y", Transcripts[[#This Row],[RefSeq mRNA ID]]&amp;IF(Transcripts[[#This Row],[Preferred?]]="Y", " (Preferred)", ""), "")</f>
        <v/>
      </c>
      <c r="V2994" s="43" t="s">
        <v>18642</v>
      </c>
      <c r="W2994" s="43" t="e">
        <f t="array" ref="W2994">INDEX(Table6[#Data], MATCH(1, ISNUMBER(SEARCH(Transcripts[[#This Row],[RefSeq mRNA ID]], Table6['#name])), 0), 1)</f>
        <v>#N/A</v>
      </c>
      <c r="X2994" s="43"/>
      <c r="Y2994" s="43"/>
      <c r="Z2994" t="s">
        <v>5671</v>
      </c>
      <c r="AA2994" t="s">
        <v>5672</v>
      </c>
      <c r="AB2994">
        <v>774</v>
      </c>
      <c r="AC2994" t="s">
        <v>138</v>
      </c>
      <c r="AD2994" t="s">
        <v>27</v>
      </c>
      <c r="AE2994" t="s">
        <v>11917</v>
      </c>
    </row>
    <row r="2995" spans="8:31" hidden="1" x14ac:dyDescent="0.3">
      <c r="H2995" t="s">
        <v>8103</v>
      </c>
      <c r="I2995" t="s">
        <v>8108</v>
      </c>
      <c r="J2995" t="s">
        <v>8109</v>
      </c>
      <c r="K2995" t="s">
        <v>19926</v>
      </c>
      <c r="L2995">
        <v>2450</v>
      </c>
      <c r="M2995" t="s">
        <v>27</v>
      </c>
      <c r="N2995" t="s">
        <v>8110</v>
      </c>
      <c r="O2995" t="s">
        <v>8111</v>
      </c>
      <c r="P2995" t="s">
        <v>8112</v>
      </c>
      <c r="Q2995">
        <v>387</v>
      </c>
      <c r="R2995" t="s">
        <v>95</v>
      </c>
      <c r="S2995" t="s">
        <v>95</v>
      </c>
      <c r="T2995" t="str">
        <f>IF(Transcripts[[#This Row],[List?]]="Y", Transcripts[[#This Row],[RefSeq mRNA ID]]&amp;IF(Transcripts[[#This Row],[Preferred?]]="Y", " (Preferred)", ""), "")</f>
        <v>NM_002351.4 (Preferred)</v>
      </c>
      <c r="V2995" s="43" t="s">
        <v>18643</v>
      </c>
      <c r="W2995" s="43" t="e">
        <f t="array" ref="W2995">INDEX(Table6[#Data], MATCH(1, ISNUMBER(SEARCH(Transcripts[[#This Row],[RefSeq mRNA ID]], Table6['#name])), 0), 1)</f>
        <v>#N/A</v>
      </c>
      <c r="X2995" s="43"/>
      <c r="Y2995" s="43"/>
      <c r="Z2995" t="s">
        <v>5674</v>
      </c>
      <c r="AA2995" t="s">
        <v>5675</v>
      </c>
      <c r="AB2995">
        <v>552</v>
      </c>
      <c r="AC2995" t="s">
        <v>138</v>
      </c>
      <c r="AD2995" t="s">
        <v>27</v>
      </c>
      <c r="AE2995" t="s">
        <v>11918</v>
      </c>
    </row>
    <row r="2996" spans="8:31" hidden="1" x14ac:dyDescent="0.3">
      <c r="H2996" t="s">
        <v>8103</v>
      </c>
      <c r="I2996" t="s">
        <v>8113</v>
      </c>
      <c r="J2996" t="s">
        <v>8114</v>
      </c>
      <c r="K2996" t="s">
        <v>19925</v>
      </c>
      <c r="L2996">
        <v>593</v>
      </c>
      <c r="M2996" t="s">
        <v>27</v>
      </c>
      <c r="N2996" t="s">
        <v>8115</v>
      </c>
      <c r="P2996" t="s">
        <v>8116</v>
      </c>
      <c r="Q2996">
        <v>378</v>
      </c>
      <c r="R2996" t="s">
        <v>96</v>
      </c>
      <c r="S2996" t="s">
        <v>95</v>
      </c>
      <c r="T2996" t="str">
        <f>IF(Transcripts[[#This Row],[List?]]="Y", Transcripts[[#This Row],[RefSeq mRNA ID]]&amp;IF(Transcripts[[#This Row],[Preferred?]]="Y", " (Preferred)", ""), "")</f>
        <v>NM_001114937.2</v>
      </c>
      <c r="V2996" s="43" t="s">
        <v>18643</v>
      </c>
      <c r="W2996" s="43" t="e">
        <f t="array" ref="W2996">INDEX(Table6[#Data], MATCH(1, ISNUMBER(SEARCH(Transcripts[[#This Row],[RefSeq mRNA ID]], Table6['#name])), 0), 1)</f>
        <v>#N/A</v>
      </c>
      <c r="X2996" s="43"/>
      <c r="Y2996" s="43"/>
      <c r="Z2996" t="s">
        <v>5664</v>
      </c>
      <c r="AA2996" t="s">
        <v>5665</v>
      </c>
      <c r="AB2996">
        <v>1365</v>
      </c>
      <c r="AC2996" t="s">
        <v>138</v>
      </c>
      <c r="AD2996" t="s">
        <v>27</v>
      </c>
      <c r="AE2996" t="s">
        <v>11919</v>
      </c>
    </row>
    <row r="2997" spans="8:31" hidden="1" x14ac:dyDescent="0.3">
      <c r="H2997" t="s">
        <v>8103</v>
      </c>
      <c r="I2997" t="s">
        <v>8117</v>
      </c>
      <c r="J2997" t="s">
        <v>8118</v>
      </c>
      <c r="L2997">
        <v>461</v>
      </c>
      <c r="M2997" t="s">
        <v>27</v>
      </c>
      <c r="N2997" t="s">
        <v>8119</v>
      </c>
      <c r="Q2997">
        <v>231</v>
      </c>
      <c r="R2997" t="s">
        <v>96</v>
      </c>
      <c r="S2997" t="s">
        <v>96</v>
      </c>
      <c r="T2997" t="str">
        <f>IF(Transcripts[[#This Row],[List?]]="Y", Transcripts[[#This Row],[RefSeq mRNA ID]]&amp;IF(Transcripts[[#This Row],[Preferred?]]="Y", " (Preferred)", ""), "")</f>
        <v/>
      </c>
      <c r="V2997" s="43" t="s">
        <v>18643</v>
      </c>
      <c r="W2997" s="43" t="e">
        <f t="array" ref="W2997">INDEX(Table6[#Data], MATCH(1, ISNUMBER(SEARCH(Transcripts[[#This Row],[RefSeq mRNA ID]], Table6['#name])), 0), 1)</f>
        <v>#N/A</v>
      </c>
      <c r="X2997" s="43"/>
      <c r="Y2997" s="43"/>
      <c r="Z2997" t="s">
        <v>5668</v>
      </c>
      <c r="AA2997" t="s">
        <v>5669</v>
      </c>
      <c r="AB2997">
        <v>1362</v>
      </c>
      <c r="AC2997" t="s">
        <v>138</v>
      </c>
      <c r="AD2997" t="s">
        <v>27</v>
      </c>
      <c r="AE2997" t="s">
        <v>11920</v>
      </c>
    </row>
    <row r="2998" spans="8:31" hidden="1" x14ac:dyDescent="0.3">
      <c r="H2998" t="s">
        <v>8103</v>
      </c>
      <c r="I2998" t="s">
        <v>8104</v>
      </c>
      <c r="L2998">
        <v>474</v>
      </c>
      <c r="M2998" t="s">
        <v>193</v>
      </c>
      <c r="N2998" t="s">
        <v>8105</v>
      </c>
      <c r="P2998" t="s">
        <v>98</v>
      </c>
      <c r="Q2998">
        <v>0</v>
      </c>
      <c r="R2998" t="s">
        <v>96</v>
      </c>
      <c r="S2998" t="s">
        <v>96</v>
      </c>
      <c r="T2998" t="str">
        <f>IF(Transcripts[[#This Row],[List?]]="Y", Transcripts[[#This Row],[RefSeq mRNA ID]]&amp;IF(Transcripts[[#This Row],[Preferred?]]="Y", " (Preferred)", ""), "")</f>
        <v/>
      </c>
      <c r="V2998" s="43" t="s">
        <v>18643</v>
      </c>
      <c r="W2998" s="43" t="e">
        <f t="array" ref="W2998">INDEX(Table6[#Data], MATCH(1, ISNUMBER(SEARCH(Transcripts[[#This Row],[RefSeq mRNA ID]], Table6['#name])), 0), 1)</f>
        <v>#N/A</v>
      </c>
      <c r="X2998" s="43"/>
      <c r="Y2998" s="43"/>
      <c r="Z2998" t="s">
        <v>5677</v>
      </c>
      <c r="AA2998" t="s">
        <v>5678</v>
      </c>
      <c r="AB2998">
        <v>179</v>
      </c>
      <c r="AC2998" t="s">
        <v>138</v>
      </c>
      <c r="AD2998" t="s">
        <v>27</v>
      </c>
      <c r="AE2998" t="s">
        <v>11921</v>
      </c>
    </row>
    <row r="2999" spans="8:31" hidden="1" x14ac:dyDescent="0.3">
      <c r="H2999" t="s">
        <v>8103</v>
      </c>
      <c r="I2999" t="s">
        <v>8106</v>
      </c>
      <c r="L2999">
        <v>419</v>
      </c>
      <c r="M2999" t="s">
        <v>193</v>
      </c>
      <c r="N2999" t="s">
        <v>8107</v>
      </c>
      <c r="P2999" t="s">
        <v>98</v>
      </c>
      <c r="Q2999">
        <v>0</v>
      </c>
      <c r="R2999" t="s">
        <v>96</v>
      </c>
      <c r="S2999" t="s">
        <v>96</v>
      </c>
      <c r="T2999" t="str">
        <f>IF(Transcripts[[#This Row],[List?]]="Y", Transcripts[[#This Row],[RefSeq mRNA ID]]&amp;IF(Transcripts[[#This Row],[Preferred?]]="Y", " (Preferred)", ""), "")</f>
        <v/>
      </c>
      <c r="V2999" s="43" t="s">
        <v>18643</v>
      </c>
      <c r="W2999" s="43" t="e">
        <f t="array" ref="W2999">INDEX(Table6[#Data], MATCH(1, ISNUMBER(SEARCH(Transcripts[[#This Row],[RefSeq mRNA ID]], Table6['#name])), 0), 1)</f>
        <v>#N/A</v>
      </c>
      <c r="X2999" s="43"/>
      <c r="Y2999" s="43"/>
      <c r="Z2999" t="s">
        <v>8580</v>
      </c>
      <c r="AA2999" t="s">
        <v>8581</v>
      </c>
      <c r="AB2999">
        <v>2313</v>
      </c>
      <c r="AC2999" t="s">
        <v>8577</v>
      </c>
      <c r="AD2999" t="s">
        <v>27</v>
      </c>
      <c r="AE2999" t="s">
        <v>11922</v>
      </c>
    </row>
    <row r="3000" spans="8:31" hidden="1" x14ac:dyDescent="0.3">
      <c r="H3000" t="s">
        <v>8120</v>
      </c>
      <c r="I3000" t="s">
        <v>8121</v>
      </c>
      <c r="J3000" t="s">
        <v>8122</v>
      </c>
      <c r="L3000">
        <v>699</v>
      </c>
      <c r="M3000" t="s">
        <v>187</v>
      </c>
      <c r="N3000" t="s">
        <v>8123</v>
      </c>
      <c r="Q3000">
        <v>270</v>
      </c>
      <c r="R3000" t="s">
        <v>96</v>
      </c>
      <c r="S3000" t="s">
        <v>96</v>
      </c>
      <c r="T3000" t="str">
        <f>IF(Transcripts[[#This Row],[List?]]="Y", Transcripts[[#This Row],[RefSeq mRNA ID]]&amp;IF(Transcripts[[#This Row],[Preferred?]]="Y", " (Preferred)", ""), "")</f>
        <v/>
      </c>
      <c r="V3000" s="43" t="s">
        <v>18644</v>
      </c>
      <c r="W3000" s="43" t="e">
        <f t="array" ref="W3000">INDEX(Table6[#Data], MATCH(1, ISNUMBER(SEARCH(Transcripts[[#This Row],[RefSeq mRNA ID]], Table6['#name])), 0), 1)</f>
        <v>#N/A</v>
      </c>
      <c r="X3000" s="43"/>
      <c r="Y3000" s="43"/>
      <c r="Z3000" t="s">
        <v>8585</v>
      </c>
      <c r="AA3000" t="s">
        <v>8586</v>
      </c>
      <c r="AB3000">
        <v>2169</v>
      </c>
      <c r="AC3000" t="s">
        <v>8577</v>
      </c>
      <c r="AD3000" t="s">
        <v>27</v>
      </c>
      <c r="AE3000" t="s">
        <v>11923</v>
      </c>
    </row>
    <row r="3001" spans="8:31" hidden="1" x14ac:dyDescent="0.3">
      <c r="H3001" t="s">
        <v>8120</v>
      </c>
      <c r="I3001" t="s">
        <v>8136</v>
      </c>
      <c r="J3001" t="s">
        <v>8137</v>
      </c>
      <c r="L3001">
        <v>661</v>
      </c>
      <c r="M3001" t="s">
        <v>27</v>
      </c>
      <c r="N3001" t="s">
        <v>8138</v>
      </c>
      <c r="Q3001">
        <v>270</v>
      </c>
      <c r="R3001" t="s">
        <v>96</v>
      </c>
      <c r="S3001" t="s">
        <v>96</v>
      </c>
      <c r="T3001" t="str">
        <f>IF(Transcripts[[#This Row],[List?]]="Y", Transcripts[[#This Row],[RefSeq mRNA ID]]&amp;IF(Transcripts[[#This Row],[Preferred?]]="Y", " (Preferred)", ""), "")</f>
        <v/>
      </c>
      <c r="V3001" s="43" t="s">
        <v>18644</v>
      </c>
      <c r="W3001" s="43" t="e">
        <f t="array" ref="W3001">INDEX(Table6[#Data], MATCH(1, ISNUMBER(SEARCH(Transcripts[[#This Row],[RefSeq mRNA ID]], Table6['#name])), 0), 1)</f>
        <v>#N/A</v>
      </c>
      <c r="X3001" s="43"/>
      <c r="Y3001" s="43"/>
      <c r="Z3001" t="s">
        <v>8602</v>
      </c>
      <c r="AC3001" t="s">
        <v>8577</v>
      </c>
      <c r="AD3001" t="s">
        <v>27</v>
      </c>
      <c r="AE3001" t="s">
        <v>8602</v>
      </c>
    </row>
    <row r="3002" spans="8:31" hidden="1" x14ac:dyDescent="0.3">
      <c r="H3002" t="s">
        <v>8120</v>
      </c>
      <c r="I3002" t="s">
        <v>8132</v>
      </c>
      <c r="J3002" t="s">
        <v>8133</v>
      </c>
      <c r="K3002" t="s">
        <v>20565</v>
      </c>
      <c r="L3002">
        <v>807</v>
      </c>
      <c r="M3002" t="s">
        <v>27</v>
      </c>
      <c r="N3002" t="s">
        <v>8134</v>
      </c>
      <c r="P3002" t="s">
        <v>8135</v>
      </c>
      <c r="Q3002">
        <v>213</v>
      </c>
      <c r="R3002" t="s">
        <v>95</v>
      </c>
      <c r="S3002" t="s">
        <v>95</v>
      </c>
      <c r="T3002" t="str">
        <f>IF(Transcripts[[#This Row],[List?]]="Y", Transcripts[[#This Row],[RefSeq mRNA ID]]&amp;IF(Transcripts[[#This Row],[Preferred?]]="Y", " (Preferred)", ""), "")</f>
        <v>NM_006304.1 (Preferred)</v>
      </c>
      <c r="V3002" s="43" t="s">
        <v>18644</v>
      </c>
      <c r="W3002" s="43" t="e">
        <f t="array" ref="W3002">INDEX(Table6[#Data], MATCH(1, ISNUMBER(SEARCH(Transcripts[[#This Row],[RefSeq mRNA ID]], Table6['#name])), 0), 1)</f>
        <v>#N/A</v>
      </c>
      <c r="X3002" s="43"/>
      <c r="Y3002" s="43"/>
      <c r="Z3002" t="s">
        <v>8596</v>
      </c>
      <c r="AA3002" t="s">
        <v>8597</v>
      </c>
      <c r="AB3002">
        <v>2019</v>
      </c>
      <c r="AC3002" t="s">
        <v>8577</v>
      </c>
      <c r="AD3002" t="s">
        <v>27</v>
      </c>
      <c r="AE3002" t="s">
        <v>11924</v>
      </c>
    </row>
    <row r="3003" spans="8:31" hidden="1" x14ac:dyDescent="0.3">
      <c r="H3003" t="s">
        <v>8120</v>
      </c>
      <c r="I3003" t="s">
        <v>8142</v>
      </c>
      <c r="J3003" t="s">
        <v>8143</v>
      </c>
      <c r="L3003">
        <v>350</v>
      </c>
      <c r="M3003" t="s">
        <v>27</v>
      </c>
      <c r="N3003" t="s">
        <v>8144</v>
      </c>
      <c r="Q3003">
        <v>198</v>
      </c>
      <c r="R3003" t="s">
        <v>96</v>
      </c>
      <c r="S3003" t="s">
        <v>96</v>
      </c>
      <c r="T3003" t="str">
        <f>IF(Transcripts[[#This Row],[List?]]="Y", Transcripts[[#This Row],[RefSeq mRNA ID]]&amp;IF(Transcripts[[#This Row],[Preferred?]]="Y", " (Preferred)", ""), "")</f>
        <v/>
      </c>
      <c r="V3003" s="43" t="s">
        <v>18644</v>
      </c>
      <c r="W3003" s="43" t="e">
        <f t="array" ref="W3003">INDEX(Table6[#Data], MATCH(1, ISNUMBER(SEARCH(Transcripts[[#This Row],[RefSeq mRNA ID]], Table6['#name])), 0), 1)</f>
        <v>#N/A</v>
      </c>
      <c r="X3003" s="43"/>
      <c r="Y3003" s="43"/>
      <c r="Z3003" t="s">
        <v>8589</v>
      </c>
      <c r="AA3003" t="s">
        <v>8590</v>
      </c>
      <c r="AB3003">
        <v>2313</v>
      </c>
      <c r="AC3003" t="s">
        <v>8577</v>
      </c>
      <c r="AD3003" t="s">
        <v>27</v>
      </c>
      <c r="AE3003" t="s">
        <v>11925</v>
      </c>
    </row>
    <row r="3004" spans="8:31" hidden="1" x14ac:dyDescent="0.3">
      <c r="H3004" t="s">
        <v>8120</v>
      </c>
      <c r="I3004" t="s">
        <v>8139</v>
      </c>
      <c r="J3004" t="s">
        <v>8140</v>
      </c>
      <c r="L3004">
        <v>570</v>
      </c>
      <c r="M3004" t="s">
        <v>27</v>
      </c>
      <c r="N3004" t="s">
        <v>8141</v>
      </c>
      <c r="Q3004">
        <v>189</v>
      </c>
      <c r="R3004" t="s">
        <v>96</v>
      </c>
      <c r="S3004" t="s">
        <v>96</v>
      </c>
      <c r="T3004" t="str">
        <f>IF(Transcripts[[#This Row],[List?]]="Y", Transcripts[[#This Row],[RefSeq mRNA ID]]&amp;IF(Transcripts[[#This Row],[Preferred?]]="Y", " (Preferred)", ""), "")</f>
        <v/>
      </c>
      <c r="V3004" s="43" t="s">
        <v>18644</v>
      </c>
      <c r="W3004" s="43" t="e">
        <f t="array" ref="W3004">INDEX(Table6[#Data], MATCH(1, ISNUMBER(SEARCH(Transcripts[[#This Row],[RefSeq mRNA ID]], Table6['#name])), 0), 1)</f>
        <v>#N/A</v>
      </c>
      <c r="X3004" s="43"/>
      <c r="Y3004" s="43"/>
      <c r="Z3004" t="s">
        <v>8606</v>
      </c>
      <c r="AC3004" t="s">
        <v>8577</v>
      </c>
      <c r="AD3004" t="s">
        <v>27</v>
      </c>
      <c r="AE3004" t="s">
        <v>8606</v>
      </c>
    </row>
    <row r="3005" spans="8:31" hidden="1" x14ac:dyDescent="0.3">
      <c r="H3005" t="s">
        <v>8120</v>
      </c>
      <c r="I3005" t="s">
        <v>8124</v>
      </c>
      <c r="L3005">
        <v>2707</v>
      </c>
      <c r="M3005" t="s">
        <v>193</v>
      </c>
      <c r="N3005" t="s">
        <v>8125</v>
      </c>
      <c r="Q3005">
        <v>0</v>
      </c>
      <c r="R3005" t="s">
        <v>96</v>
      </c>
      <c r="S3005" t="s">
        <v>96</v>
      </c>
      <c r="T3005" t="str">
        <f>IF(Transcripts[[#This Row],[List?]]="Y", Transcripts[[#This Row],[RefSeq mRNA ID]]&amp;IF(Transcripts[[#This Row],[Preferred?]]="Y", " (Preferred)", ""), "")</f>
        <v/>
      </c>
      <c r="V3005" s="43" t="s">
        <v>18644</v>
      </c>
      <c r="W3005" s="43" t="e">
        <f t="array" ref="W3005">INDEX(Table6[#Data], MATCH(1, ISNUMBER(SEARCH(Transcripts[[#This Row],[RefSeq mRNA ID]], Table6['#name])), 0), 1)</f>
        <v>#N/A</v>
      </c>
      <c r="X3005" s="43"/>
      <c r="Y3005" s="43"/>
      <c r="Z3005" t="s">
        <v>8592</v>
      </c>
      <c r="AA3005" t="s">
        <v>8593</v>
      </c>
      <c r="AB3005">
        <v>2310</v>
      </c>
      <c r="AC3005" t="s">
        <v>8577</v>
      </c>
      <c r="AD3005" t="s">
        <v>27</v>
      </c>
      <c r="AE3005" t="s">
        <v>11926</v>
      </c>
    </row>
    <row r="3006" spans="8:31" hidden="1" x14ac:dyDescent="0.3">
      <c r="H3006" t="s">
        <v>8120</v>
      </c>
      <c r="I3006" t="s">
        <v>8126</v>
      </c>
      <c r="L3006">
        <v>775</v>
      </c>
      <c r="M3006" t="s">
        <v>193</v>
      </c>
      <c r="N3006" t="s">
        <v>8127</v>
      </c>
      <c r="Q3006">
        <v>0</v>
      </c>
      <c r="R3006" t="s">
        <v>96</v>
      </c>
      <c r="S3006" t="s">
        <v>96</v>
      </c>
      <c r="T3006" t="str">
        <f>IF(Transcripts[[#This Row],[List?]]="Y", Transcripts[[#This Row],[RefSeq mRNA ID]]&amp;IF(Transcripts[[#This Row],[Preferred?]]="Y", " (Preferred)", ""), "")</f>
        <v/>
      </c>
      <c r="V3006" s="43" t="s">
        <v>18644</v>
      </c>
      <c r="W3006" s="43" t="e">
        <f t="array" ref="W3006">INDEX(Table6[#Data], MATCH(1, ISNUMBER(SEARCH(Transcripts[[#This Row],[RefSeq mRNA ID]], Table6['#name])), 0), 1)</f>
        <v>#N/A</v>
      </c>
      <c r="X3006" s="43"/>
      <c r="Y3006" s="43"/>
      <c r="Z3006" t="s">
        <v>8608</v>
      </c>
      <c r="AC3006" t="s">
        <v>8577</v>
      </c>
      <c r="AD3006" t="s">
        <v>27</v>
      </c>
      <c r="AE3006" t="s">
        <v>8608</v>
      </c>
    </row>
    <row r="3007" spans="8:31" hidden="1" x14ac:dyDescent="0.3">
      <c r="H3007" t="s">
        <v>8120</v>
      </c>
      <c r="I3007" t="s">
        <v>8128</v>
      </c>
      <c r="L3007">
        <v>507</v>
      </c>
      <c r="M3007" t="s">
        <v>193</v>
      </c>
      <c r="N3007" t="s">
        <v>8129</v>
      </c>
      <c r="Q3007">
        <v>0</v>
      </c>
      <c r="R3007" t="s">
        <v>96</v>
      </c>
      <c r="S3007" t="s">
        <v>96</v>
      </c>
      <c r="T3007" t="str">
        <f>IF(Transcripts[[#This Row],[List?]]="Y", Transcripts[[#This Row],[RefSeq mRNA ID]]&amp;IF(Transcripts[[#This Row],[Preferred?]]="Y", " (Preferred)", ""), "")</f>
        <v/>
      </c>
      <c r="V3007" s="43" t="s">
        <v>18644</v>
      </c>
      <c r="W3007" s="43" t="e">
        <f t="array" ref="W3007">INDEX(Table6[#Data], MATCH(1, ISNUMBER(SEARCH(Transcripts[[#This Row],[RefSeq mRNA ID]], Table6['#name])), 0), 1)</f>
        <v>#N/A</v>
      </c>
      <c r="X3007" s="43"/>
      <c r="Y3007" s="43"/>
      <c r="Z3007" t="s">
        <v>8604</v>
      </c>
      <c r="AC3007" t="s">
        <v>8577</v>
      </c>
      <c r="AD3007" t="s">
        <v>27</v>
      </c>
      <c r="AE3007" t="s">
        <v>8604</v>
      </c>
    </row>
    <row r="3008" spans="8:31" hidden="1" x14ac:dyDescent="0.3">
      <c r="H3008" t="s">
        <v>8120</v>
      </c>
      <c r="I3008" t="s">
        <v>8130</v>
      </c>
      <c r="L3008">
        <v>427</v>
      </c>
      <c r="M3008" t="s">
        <v>193</v>
      </c>
      <c r="N3008" t="s">
        <v>8131</v>
      </c>
      <c r="Q3008">
        <v>0</v>
      </c>
      <c r="R3008" t="s">
        <v>96</v>
      </c>
      <c r="S3008" t="s">
        <v>96</v>
      </c>
      <c r="T3008" t="str">
        <f>IF(Transcripts[[#This Row],[List?]]="Y", Transcripts[[#This Row],[RefSeq mRNA ID]]&amp;IF(Transcripts[[#This Row],[Preferred?]]="Y", " (Preferred)", ""), "")</f>
        <v/>
      </c>
      <c r="V3008" s="43" t="s">
        <v>18644</v>
      </c>
      <c r="W3008" s="43" t="e">
        <f t="array" ref="W3008">INDEX(Table6[#Data], MATCH(1, ISNUMBER(SEARCH(Transcripts[[#This Row],[RefSeq mRNA ID]], Table6['#name])), 0), 1)</f>
        <v>#N/A</v>
      </c>
      <c r="X3008" s="43"/>
      <c r="Y3008" s="43"/>
      <c r="Z3008" t="s">
        <v>8610</v>
      </c>
      <c r="AC3008" t="s">
        <v>8577</v>
      </c>
      <c r="AD3008" t="s">
        <v>27</v>
      </c>
      <c r="AE3008" t="s">
        <v>8610</v>
      </c>
    </row>
    <row r="3009" spans="8:31" hidden="1" x14ac:dyDescent="0.3">
      <c r="H3009" t="s">
        <v>8120</v>
      </c>
      <c r="I3009" t="s">
        <v>8145</v>
      </c>
      <c r="L3009">
        <v>2773</v>
      </c>
      <c r="M3009" t="s">
        <v>210</v>
      </c>
      <c r="N3009" t="s">
        <v>8146</v>
      </c>
      <c r="Q3009">
        <v>0</v>
      </c>
      <c r="R3009" t="s">
        <v>96</v>
      </c>
      <c r="S3009" t="s">
        <v>96</v>
      </c>
      <c r="T3009" t="str">
        <f>IF(Transcripts[[#This Row],[List?]]="Y", Transcripts[[#This Row],[RefSeq mRNA ID]]&amp;IF(Transcripts[[#This Row],[Preferred?]]="Y", " (Preferred)", ""), "")</f>
        <v/>
      </c>
      <c r="V3009" s="43" t="s">
        <v>18644</v>
      </c>
      <c r="W3009" s="43" t="e">
        <f t="array" ref="W3009">INDEX(Table6[#Data], MATCH(1, ISNUMBER(SEARCH(Transcripts[[#This Row],[RefSeq mRNA ID]], Table6['#name])), 0), 1)</f>
        <v>#N/A</v>
      </c>
      <c r="X3009" s="43"/>
      <c r="Y3009" s="43"/>
      <c r="Z3009" t="s">
        <v>8614</v>
      </c>
      <c r="AC3009" t="s">
        <v>8577</v>
      </c>
      <c r="AD3009" t="s">
        <v>27</v>
      </c>
      <c r="AE3009" t="s">
        <v>8614</v>
      </c>
    </row>
    <row r="3010" spans="8:31" hidden="1" x14ac:dyDescent="0.3">
      <c r="H3010" t="s">
        <v>8120</v>
      </c>
      <c r="I3010" t="s">
        <v>20567</v>
      </c>
      <c r="J3010" t="s">
        <v>20568</v>
      </c>
      <c r="K3010" t="s">
        <v>20569</v>
      </c>
      <c r="R3010" t="s">
        <v>96</v>
      </c>
      <c r="S3010" t="s">
        <v>95</v>
      </c>
      <c r="T3010" t="str">
        <f>IF(Transcripts[[#This Row],[List?]]="Y", Transcripts[[#This Row],[RefSeq mRNA ID]]&amp;IF(Transcripts[[#This Row],[Preferred?]]="Y", " (Preferred)", ""), "")</f>
        <v>NM_001201451.1</v>
      </c>
      <c r="V3010" s="43"/>
      <c r="W3010" s="43" t="e">
        <f t="array" ref="W3010">INDEX(Table6[#Data], MATCH(1, ISNUMBER(SEARCH(Transcripts[[#This Row],[RefSeq mRNA ID]], Table6['#name])), 0), 1)</f>
        <v>#N/A</v>
      </c>
      <c r="X3010" s="43"/>
      <c r="Y3010" s="43"/>
      <c r="Z3010" t="s">
        <v>8612</v>
      </c>
      <c r="AC3010" t="s">
        <v>8577</v>
      </c>
      <c r="AD3010" t="s">
        <v>27</v>
      </c>
      <c r="AE3010" t="s">
        <v>8612</v>
      </c>
    </row>
    <row r="3011" spans="8:31" hidden="1" x14ac:dyDescent="0.3">
      <c r="H3011" t="s">
        <v>8120</v>
      </c>
      <c r="I3011" t="s">
        <v>20570</v>
      </c>
      <c r="J3011" t="s">
        <v>20571</v>
      </c>
      <c r="K3011" t="s">
        <v>20572</v>
      </c>
      <c r="R3011" t="s">
        <v>96</v>
      </c>
      <c r="S3011" t="s">
        <v>95</v>
      </c>
      <c r="T3011" t="str">
        <f>IF(Transcripts[[#This Row],[List?]]="Y", Transcripts[[#This Row],[RefSeq mRNA ID]]&amp;IF(Transcripts[[#This Row],[Preferred?]]="Y", " (Preferred)", ""), "")</f>
        <v>NM_001201450.1</v>
      </c>
      <c r="V3011" s="43"/>
      <c r="W3011" s="43" t="e">
        <f t="array" ref="W3011">INDEX(Table6[#Data], MATCH(1, ISNUMBER(SEARCH(Transcripts[[#This Row],[RefSeq mRNA ID]], Table6['#name])), 0), 1)</f>
        <v>#N/A</v>
      </c>
      <c r="X3011" s="43"/>
      <c r="Y3011" s="43"/>
      <c r="Z3011" t="s">
        <v>8599</v>
      </c>
      <c r="AA3011" t="s">
        <v>8600</v>
      </c>
      <c r="AB3011">
        <v>252</v>
      </c>
      <c r="AC3011" t="s">
        <v>8577</v>
      </c>
      <c r="AD3011" t="s">
        <v>27</v>
      </c>
      <c r="AE3011" t="s">
        <v>11927</v>
      </c>
    </row>
    <row r="3012" spans="8:31" hidden="1" x14ac:dyDescent="0.3">
      <c r="H3012" t="s">
        <v>8147</v>
      </c>
      <c r="I3012" t="s">
        <v>8152</v>
      </c>
      <c r="J3012" t="s">
        <v>8153</v>
      </c>
      <c r="K3012" t="s">
        <v>19928</v>
      </c>
      <c r="L3012">
        <v>12075</v>
      </c>
      <c r="M3012" t="s">
        <v>27</v>
      </c>
      <c r="N3012" t="s">
        <v>8154</v>
      </c>
      <c r="P3012" t="s">
        <v>8155</v>
      </c>
      <c r="Q3012">
        <v>1404</v>
      </c>
      <c r="R3012" t="s">
        <v>95</v>
      </c>
      <c r="S3012" t="s">
        <v>95</v>
      </c>
      <c r="T3012" t="str">
        <f>IF(Transcripts[[#This Row],[List?]]="Y", Transcripts[[#This Row],[RefSeq mRNA ID]]&amp;IF(Transcripts[[#This Row],[Preferred?]]="Y", " (Preferred)", ""), "")</f>
        <v>NM_001003652.3 (Preferred)</v>
      </c>
      <c r="V3012" s="43" t="s">
        <v>18645</v>
      </c>
      <c r="W3012" s="43" t="e">
        <f t="array" ref="W3012">INDEX(Table6[#Data], MATCH(1, ISNUMBER(SEARCH(Transcripts[[#This Row],[RefSeq mRNA ID]], Table6['#name])), 0), 1)</f>
        <v>#N/A</v>
      </c>
      <c r="X3012" s="43"/>
      <c r="Y3012" s="43"/>
      <c r="Z3012" t="s">
        <v>8578</v>
      </c>
      <c r="AC3012" t="s">
        <v>8577</v>
      </c>
      <c r="AD3012" t="s">
        <v>27</v>
      </c>
      <c r="AE3012" t="s">
        <v>8578</v>
      </c>
    </row>
    <row r="3013" spans="8:31" hidden="1" x14ac:dyDescent="0.3">
      <c r="H3013" t="s">
        <v>8147</v>
      </c>
      <c r="I3013" t="s">
        <v>8156</v>
      </c>
      <c r="J3013" t="s">
        <v>8157</v>
      </c>
      <c r="K3013" t="s">
        <v>19927</v>
      </c>
      <c r="L3013">
        <v>11932</v>
      </c>
      <c r="M3013" t="s">
        <v>27</v>
      </c>
      <c r="N3013" t="s">
        <v>8158</v>
      </c>
      <c r="P3013" t="s">
        <v>8155</v>
      </c>
      <c r="Q3013">
        <v>1404</v>
      </c>
      <c r="R3013" t="s">
        <v>96</v>
      </c>
      <c r="S3013" t="s">
        <v>95</v>
      </c>
      <c r="T3013" t="str">
        <f>IF(Transcripts[[#This Row],[List?]]="Y", Transcripts[[#This Row],[RefSeq mRNA ID]]&amp;IF(Transcripts[[#This Row],[Preferred?]]="Y", " (Preferred)", ""), "")</f>
        <v>NM_005901.5</v>
      </c>
      <c r="V3013" s="43" t="s">
        <v>18645</v>
      </c>
      <c r="W3013" s="43" t="e">
        <f t="array" ref="W3013">INDEX(Table6[#Data], MATCH(1, ISNUMBER(SEARCH(Transcripts[[#This Row],[RefSeq mRNA ID]], Table6['#name])), 0), 1)</f>
        <v>#N/A</v>
      </c>
      <c r="X3013" s="43"/>
      <c r="Y3013" s="43"/>
      <c r="Z3013" t="s">
        <v>4930</v>
      </c>
      <c r="AA3013" t="s">
        <v>4931</v>
      </c>
      <c r="AB3013">
        <v>1203</v>
      </c>
      <c r="AC3013" t="s">
        <v>4919</v>
      </c>
      <c r="AD3013" t="s">
        <v>27</v>
      </c>
      <c r="AE3013" t="s">
        <v>11928</v>
      </c>
    </row>
    <row r="3014" spans="8:31" hidden="1" x14ac:dyDescent="0.3">
      <c r="H3014" t="s">
        <v>8147</v>
      </c>
      <c r="I3014" t="s">
        <v>8159</v>
      </c>
      <c r="J3014" t="s">
        <v>8160</v>
      </c>
      <c r="K3014" t="s">
        <v>19929</v>
      </c>
      <c r="L3014">
        <v>10444</v>
      </c>
      <c r="M3014" t="s">
        <v>27</v>
      </c>
      <c r="N3014" t="s">
        <v>8161</v>
      </c>
      <c r="Q3014">
        <v>1314</v>
      </c>
      <c r="R3014" t="s">
        <v>96</v>
      </c>
      <c r="S3014" t="s">
        <v>95</v>
      </c>
      <c r="T3014" t="str">
        <f>IF(Transcripts[[#This Row],[List?]]="Y", Transcripts[[#This Row],[RefSeq mRNA ID]]&amp;IF(Transcripts[[#This Row],[Preferred?]]="Y", " (Preferred)", ""), "")</f>
        <v>NM_001135937.2</v>
      </c>
      <c r="V3014" s="43" t="s">
        <v>18645</v>
      </c>
      <c r="W3014" s="43" t="e">
        <f t="array" ref="W3014">INDEX(Table6[#Data], MATCH(1, ISNUMBER(SEARCH(Transcripts[[#This Row],[RefSeq mRNA ID]], Table6['#name])), 0), 1)</f>
        <v>#N/A</v>
      </c>
      <c r="X3014" s="43"/>
      <c r="Y3014" s="43"/>
      <c r="Z3014" t="s">
        <v>4940</v>
      </c>
      <c r="AC3014" t="s">
        <v>4919</v>
      </c>
      <c r="AD3014" t="s">
        <v>27</v>
      </c>
      <c r="AE3014" t="s">
        <v>4940</v>
      </c>
    </row>
    <row r="3015" spans="8:31" hidden="1" x14ac:dyDescent="0.3">
      <c r="H3015" t="s">
        <v>8147</v>
      </c>
      <c r="I3015" t="s">
        <v>8162</v>
      </c>
      <c r="J3015" t="s">
        <v>8163</v>
      </c>
      <c r="L3015">
        <v>1971</v>
      </c>
      <c r="M3015" t="s">
        <v>27</v>
      </c>
      <c r="N3015" t="s">
        <v>8164</v>
      </c>
      <c r="Q3015">
        <v>1314</v>
      </c>
      <c r="R3015" t="s">
        <v>96</v>
      </c>
      <c r="S3015" t="s">
        <v>96</v>
      </c>
      <c r="T3015" t="str">
        <f>IF(Transcripts[[#This Row],[List?]]="Y", Transcripts[[#This Row],[RefSeq mRNA ID]]&amp;IF(Transcripts[[#This Row],[Preferred?]]="Y", " (Preferred)", ""), "")</f>
        <v/>
      </c>
      <c r="V3015" s="43" t="s">
        <v>18645</v>
      </c>
      <c r="W3015" s="43" t="e">
        <f t="array" ref="W3015">INDEX(Table6[#Data], MATCH(1, ISNUMBER(SEARCH(Transcripts[[#This Row],[RefSeq mRNA ID]], Table6['#name])), 0), 1)</f>
        <v>#N/A</v>
      </c>
      <c r="X3015" s="43"/>
      <c r="Y3015" s="43"/>
      <c r="Z3015" t="s">
        <v>4942</v>
      </c>
      <c r="AC3015" t="s">
        <v>4919</v>
      </c>
      <c r="AD3015" t="s">
        <v>27</v>
      </c>
      <c r="AE3015" t="s">
        <v>4942</v>
      </c>
    </row>
    <row r="3016" spans="8:31" hidden="1" x14ac:dyDescent="0.3">
      <c r="H3016" t="s">
        <v>8147</v>
      </c>
      <c r="I3016" t="s">
        <v>8165</v>
      </c>
      <c r="J3016" t="s">
        <v>8166</v>
      </c>
      <c r="L3016">
        <v>1714</v>
      </c>
      <c r="M3016" t="s">
        <v>27</v>
      </c>
      <c r="N3016" t="s">
        <v>8167</v>
      </c>
      <c r="Q3016">
        <v>1296</v>
      </c>
      <c r="R3016" t="s">
        <v>96</v>
      </c>
      <c r="S3016" t="s">
        <v>96</v>
      </c>
      <c r="T3016" t="str">
        <f>IF(Transcripts[[#This Row],[List?]]="Y", Transcripts[[#This Row],[RefSeq mRNA ID]]&amp;IF(Transcripts[[#This Row],[Preferred?]]="Y", " (Preferred)", ""), "")</f>
        <v/>
      </c>
      <c r="V3016" s="43" t="s">
        <v>18645</v>
      </c>
      <c r="W3016" s="43" t="e">
        <f t="array" ref="W3016">INDEX(Table6[#Data], MATCH(1, ISNUMBER(SEARCH(Transcripts[[#This Row],[RefSeq mRNA ID]], Table6['#name])), 0), 1)</f>
        <v>#N/A</v>
      </c>
      <c r="X3016" s="43"/>
      <c r="Y3016" s="43"/>
      <c r="Z3016" t="s">
        <v>4926</v>
      </c>
      <c r="AC3016" t="s">
        <v>4919</v>
      </c>
      <c r="AD3016" t="s">
        <v>27</v>
      </c>
      <c r="AE3016" t="s">
        <v>4926</v>
      </c>
    </row>
    <row r="3017" spans="8:31" hidden="1" x14ac:dyDescent="0.3">
      <c r="H3017" t="s">
        <v>8147</v>
      </c>
      <c r="I3017" t="s">
        <v>8168</v>
      </c>
      <c r="J3017" t="s">
        <v>8169</v>
      </c>
      <c r="L3017">
        <v>1042</v>
      </c>
      <c r="M3017" t="s">
        <v>27</v>
      </c>
      <c r="N3017" t="s">
        <v>8170</v>
      </c>
      <c r="Q3017">
        <v>652</v>
      </c>
      <c r="R3017" t="s">
        <v>96</v>
      </c>
      <c r="S3017" t="s">
        <v>96</v>
      </c>
      <c r="T3017" t="str">
        <f>IF(Transcripts[[#This Row],[List?]]="Y", Transcripts[[#This Row],[RefSeq mRNA ID]]&amp;IF(Transcripts[[#This Row],[Preferred?]]="Y", " (Preferred)", ""), "")</f>
        <v/>
      </c>
      <c r="V3017" s="43" t="s">
        <v>18645</v>
      </c>
      <c r="W3017" s="43" t="e">
        <f t="array" ref="W3017">INDEX(Table6[#Data], MATCH(1, ISNUMBER(SEARCH(Transcripts[[#This Row],[RefSeq mRNA ID]], Table6['#name])), 0), 1)</f>
        <v>#N/A</v>
      </c>
      <c r="X3017" s="43"/>
      <c r="Y3017" s="43"/>
      <c r="Z3017" t="s">
        <v>4937</v>
      </c>
      <c r="AA3017" t="s">
        <v>4938</v>
      </c>
      <c r="AB3017">
        <v>313</v>
      </c>
      <c r="AC3017" t="s">
        <v>4919</v>
      </c>
      <c r="AD3017" t="s">
        <v>27</v>
      </c>
      <c r="AE3017" t="s">
        <v>11929</v>
      </c>
    </row>
    <row r="3018" spans="8:31" hidden="1" x14ac:dyDescent="0.3">
      <c r="H3018" t="s">
        <v>8147</v>
      </c>
      <c r="I3018" t="s">
        <v>8171</v>
      </c>
      <c r="J3018" t="s">
        <v>8172</v>
      </c>
      <c r="L3018">
        <v>828</v>
      </c>
      <c r="M3018" t="s">
        <v>27</v>
      </c>
      <c r="N3018" t="s">
        <v>8173</v>
      </c>
      <c r="Q3018">
        <v>651</v>
      </c>
      <c r="R3018" t="s">
        <v>96</v>
      </c>
      <c r="S3018" t="s">
        <v>96</v>
      </c>
      <c r="T3018" t="str">
        <f>IF(Transcripts[[#This Row],[List?]]="Y", Transcripts[[#This Row],[RefSeq mRNA ID]]&amp;IF(Transcripts[[#This Row],[Preferred?]]="Y", " (Preferred)", ""), "")</f>
        <v/>
      </c>
      <c r="V3018" s="43" t="s">
        <v>18645</v>
      </c>
      <c r="W3018" s="43" t="e">
        <f t="array" ref="W3018">INDEX(Table6[#Data], MATCH(1, ISNUMBER(SEARCH(Transcripts[[#This Row],[RefSeq mRNA ID]], Table6['#name])), 0), 1)</f>
        <v>#N/A</v>
      </c>
      <c r="X3018" s="43"/>
      <c r="Y3018" s="43"/>
      <c r="Z3018" t="s">
        <v>4924</v>
      </c>
      <c r="AC3018" t="s">
        <v>4919</v>
      </c>
      <c r="AD3018" t="s">
        <v>27</v>
      </c>
      <c r="AE3018" t="s">
        <v>4924</v>
      </c>
    </row>
    <row r="3019" spans="8:31" hidden="1" x14ac:dyDescent="0.3">
      <c r="H3019" t="s">
        <v>8147</v>
      </c>
      <c r="I3019" t="s">
        <v>8177</v>
      </c>
      <c r="J3019" t="s">
        <v>8178</v>
      </c>
      <c r="L3019">
        <v>575</v>
      </c>
      <c r="M3019" t="s">
        <v>27</v>
      </c>
      <c r="N3019" t="s">
        <v>8179</v>
      </c>
      <c r="Q3019">
        <v>411</v>
      </c>
      <c r="R3019" t="s">
        <v>96</v>
      </c>
      <c r="S3019" t="s">
        <v>96</v>
      </c>
      <c r="T3019" t="str">
        <f>IF(Transcripts[[#This Row],[List?]]="Y", Transcripts[[#This Row],[RefSeq mRNA ID]]&amp;IF(Transcripts[[#This Row],[Preferred?]]="Y", " (Preferred)", ""), "")</f>
        <v/>
      </c>
      <c r="V3019" s="43" t="s">
        <v>18645</v>
      </c>
      <c r="W3019" s="43" t="e">
        <f t="array" ref="W3019">INDEX(Table6[#Data], MATCH(1, ISNUMBER(SEARCH(Transcripts[[#This Row],[RefSeq mRNA ID]], Table6['#name])), 0), 1)</f>
        <v>#N/A</v>
      </c>
      <c r="X3019" s="43"/>
      <c r="Y3019" s="43"/>
      <c r="Z3019" t="s">
        <v>4922</v>
      </c>
      <c r="AC3019" t="s">
        <v>4919</v>
      </c>
      <c r="AD3019" t="s">
        <v>27</v>
      </c>
      <c r="AE3019" t="s">
        <v>4922</v>
      </c>
    </row>
    <row r="3020" spans="8:31" hidden="1" x14ac:dyDescent="0.3">
      <c r="H3020" t="s">
        <v>8147</v>
      </c>
      <c r="I3020" t="s">
        <v>8180</v>
      </c>
      <c r="J3020" t="s">
        <v>8181</v>
      </c>
      <c r="L3020">
        <v>527</v>
      </c>
      <c r="M3020" t="s">
        <v>27</v>
      </c>
      <c r="N3020" t="s">
        <v>8182</v>
      </c>
      <c r="Q3020">
        <v>328</v>
      </c>
      <c r="R3020" t="s">
        <v>96</v>
      </c>
      <c r="S3020" t="s">
        <v>96</v>
      </c>
      <c r="T3020" t="str">
        <f>IF(Transcripts[[#This Row],[List?]]="Y", Transcripts[[#This Row],[RefSeq mRNA ID]]&amp;IF(Transcripts[[#This Row],[Preferred?]]="Y", " (Preferred)", ""), "")</f>
        <v/>
      </c>
      <c r="V3020" s="43" t="s">
        <v>18645</v>
      </c>
      <c r="W3020" s="43" t="e">
        <f t="array" ref="W3020">INDEX(Table6[#Data], MATCH(1, ISNUMBER(SEARCH(Transcripts[[#This Row],[RefSeq mRNA ID]], Table6['#name])), 0), 1)</f>
        <v>#N/A</v>
      </c>
      <c r="X3020" s="43"/>
      <c r="Y3020" s="43"/>
      <c r="Z3020" t="s">
        <v>4928</v>
      </c>
      <c r="AC3020" t="s">
        <v>4919</v>
      </c>
      <c r="AD3020" t="s">
        <v>27</v>
      </c>
      <c r="AE3020" t="s">
        <v>4928</v>
      </c>
    </row>
    <row r="3021" spans="8:31" hidden="1" x14ac:dyDescent="0.3">
      <c r="H3021" t="s">
        <v>8147</v>
      </c>
      <c r="I3021" t="s">
        <v>8174</v>
      </c>
      <c r="J3021" t="s">
        <v>8175</v>
      </c>
      <c r="L3021">
        <v>663</v>
      </c>
      <c r="M3021" t="s">
        <v>27</v>
      </c>
      <c r="N3021" t="s">
        <v>8176</v>
      </c>
      <c r="Q3021">
        <v>326</v>
      </c>
      <c r="R3021" t="s">
        <v>96</v>
      </c>
      <c r="S3021" t="s">
        <v>96</v>
      </c>
      <c r="T3021" t="str">
        <f>IF(Transcripts[[#This Row],[List?]]="Y", Transcripts[[#This Row],[RefSeq mRNA ID]]&amp;IF(Transcripts[[#This Row],[Preferred?]]="Y", " (Preferred)", ""), "")</f>
        <v/>
      </c>
      <c r="V3021" s="43" t="s">
        <v>18645</v>
      </c>
      <c r="W3021" s="43" t="e">
        <f t="array" ref="W3021">INDEX(Table6[#Data], MATCH(1, ISNUMBER(SEARCH(Transcripts[[#This Row],[RefSeq mRNA ID]], Table6['#name])), 0), 1)</f>
        <v>#N/A</v>
      </c>
      <c r="X3021" s="43"/>
      <c r="Y3021" s="43"/>
      <c r="Z3021" t="s">
        <v>4944</v>
      </c>
      <c r="AC3021" t="s">
        <v>4919</v>
      </c>
      <c r="AD3021" t="s">
        <v>27</v>
      </c>
      <c r="AE3021" t="s">
        <v>4944</v>
      </c>
    </row>
    <row r="3022" spans="8:31" hidden="1" x14ac:dyDescent="0.3">
      <c r="H3022" t="s">
        <v>8147</v>
      </c>
      <c r="I3022" t="s">
        <v>8148</v>
      </c>
      <c r="L3022">
        <v>584</v>
      </c>
      <c r="M3022" t="s">
        <v>193</v>
      </c>
      <c r="N3022" t="s">
        <v>8149</v>
      </c>
      <c r="Q3022">
        <v>0</v>
      </c>
      <c r="R3022" t="s">
        <v>96</v>
      </c>
      <c r="S3022" t="s">
        <v>96</v>
      </c>
      <c r="T3022" t="str">
        <f>IF(Transcripts[[#This Row],[List?]]="Y", Transcripts[[#This Row],[RefSeq mRNA ID]]&amp;IF(Transcripts[[#This Row],[Preferred?]]="Y", " (Preferred)", ""), "")</f>
        <v/>
      </c>
      <c r="V3022" s="43" t="s">
        <v>18645</v>
      </c>
      <c r="W3022" s="43" t="e">
        <f t="array" ref="W3022">INDEX(Table6[#Data], MATCH(1, ISNUMBER(SEARCH(Transcripts[[#This Row],[RefSeq mRNA ID]], Table6['#name])), 0), 1)</f>
        <v>#N/A</v>
      </c>
      <c r="X3022" s="43"/>
      <c r="Y3022" s="43"/>
      <c r="Z3022" t="s">
        <v>4920</v>
      </c>
      <c r="AC3022" t="s">
        <v>4919</v>
      </c>
      <c r="AD3022" t="s">
        <v>27</v>
      </c>
      <c r="AE3022" t="s">
        <v>4920</v>
      </c>
    </row>
    <row r="3023" spans="8:31" hidden="1" x14ac:dyDescent="0.3">
      <c r="H3023" t="s">
        <v>8147</v>
      </c>
      <c r="I3023" t="s">
        <v>8150</v>
      </c>
      <c r="L3023">
        <v>551</v>
      </c>
      <c r="M3023" t="s">
        <v>193</v>
      </c>
      <c r="N3023" t="s">
        <v>8151</v>
      </c>
      <c r="Q3023">
        <v>0</v>
      </c>
      <c r="R3023" t="s">
        <v>96</v>
      </c>
      <c r="S3023" t="s">
        <v>96</v>
      </c>
      <c r="T3023" t="str">
        <f>IF(Transcripts[[#This Row],[List?]]="Y", Transcripts[[#This Row],[RefSeq mRNA ID]]&amp;IF(Transcripts[[#This Row],[Preferred?]]="Y", " (Preferred)", ""), "")</f>
        <v/>
      </c>
      <c r="V3023" s="43" t="s">
        <v>18645</v>
      </c>
      <c r="W3023" s="43" t="e">
        <f t="array" ref="W3023">INDEX(Table6[#Data], MATCH(1, ISNUMBER(SEARCH(Transcripts[[#This Row],[RefSeq mRNA ID]], Table6['#name])), 0), 1)</f>
        <v>#N/A</v>
      </c>
      <c r="X3023" s="43"/>
      <c r="Y3023" s="43"/>
      <c r="Z3023" t="s">
        <v>4934</v>
      </c>
      <c r="AA3023" t="s">
        <v>4935</v>
      </c>
      <c r="AB3023">
        <v>912</v>
      </c>
      <c r="AC3023" t="s">
        <v>4919</v>
      </c>
      <c r="AD3023" t="s">
        <v>27</v>
      </c>
      <c r="AE3023" t="s">
        <v>11930</v>
      </c>
    </row>
    <row r="3024" spans="8:31" hidden="1" x14ac:dyDescent="0.3">
      <c r="H3024" t="s">
        <v>8183</v>
      </c>
      <c r="I3024" t="s">
        <v>8191</v>
      </c>
      <c r="J3024" t="s">
        <v>8192</v>
      </c>
      <c r="K3024" t="s">
        <v>19930</v>
      </c>
      <c r="L3024">
        <v>8769</v>
      </c>
      <c r="M3024" t="s">
        <v>27</v>
      </c>
      <c r="N3024" t="s">
        <v>8193</v>
      </c>
      <c r="O3024" t="s">
        <v>8194</v>
      </c>
      <c r="P3024" t="s">
        <v>8195</v>
      </c>
      <c r="Q3024">
        <v>1659</v>
      </c>
      <c r="R3024" t="s">
        <v>95</v>
      </c>
      <c r="S3024" t="s">
        <v>95</v>
      </c>
      <c r="T3024" t="str">
        <f>IF(Transcripts[[#This Row],[List?]]="Y", Transcripts[[#This Row],[RefSeq mRNA ID]]&amp;IF(Transcripts[[#This Row],[Preferred?]]="Y", " (Preferred)", ""), "")</f>
        <v>NM_005359.5 (Preferred)</v>
      </c>
      <c r="V3024" s="43" t="s">
        <v>18646</v>
      </c>
      <c r="W3024" s="43" t="e">
        <f t="array" ref="W3024">INDEX(Table6[#Data], MATCH(1, ISNUMBER(SEARCH(Transcripts[[#This Row],[RefSeq mRNA ID]], Table6['#name])), 0), 1)</f>
        <v>#N/A</v>
      </c>
      <c r="X3024" s="43"/>
      <c r="Y3024" s="43"/>
      <c r="Z3024" t="s">
        <v>6480</v>
      </c>
      <c r="AA3024" t="s">
        <v>6481</v>
      </c>
      <c r="AB3024">
        <v>2457</v>
      </c>
      <c r="AC3024" t="s">
        <v>6479</v>
      </c>
      <c r="AD3024" t="s">
        <v>27</v>
      </c>
      <c r="AE3024" t="s">
        <v>11931</v>
      </c>
    </row>
    <row r="3025" spans="8:31" hidden="1" x14ac:dyDescent="0.3">
      <c r="H3025" t="s">
        <v>8183</v>
      </c>
      <c r="I3025" t="s">
        <v>8196</v>
      </c>
      <c r="J3025" t="s">
        <v>8197</v>
      </c>
      <c r="L3025">
        <v>8495</v>
      </c>
      <c r="M3025" t="s">
        <v>27</v>
      </c>
      <c r="N3025" t="s">
        <v>8198</v>
      </c>
      <c r="P3025" t="s">
        <v>8195</v>
      </c>
      <c r="Q3025">
        <v>1659</v>
      </c>
      <c r="R3025" t="s">
        <v>96</v>
      </c>
      <c r="S3025" t="s">
        <v>96</v>
      </c>
      <c r="T3025" t="str">
        <f>IF(Transcripts[[#This Row],[List?]]="Y", Transcripts[[#This Row],[RefSeq mRNA ID]]&amp;IF(Transcripts[[#This Row],[Preferred?]]="Y", " (Preferred)", ""), "")</f>
        <v/>
      </c>
      <c r="V3025" s="43" t="s">
        <v>18646</v>
      </c>
      <c r="W3025" s="43" t="e">
        <f t="array" ref="W3025">INDEX(Table6[#Data], MATCH(1, ISNUMBER(SEARCH(Transcripts[[#This Row],[RefSeq mRNA ID]], Table6['#name])), 0), 1)</f>
        <v>#N/A</v>
      </c>
      <c r="X3025" s="43"/>
      <c r="Y3025" s="43"/>
      <c r="Z3025" t="s">
        <v>2479</v>
      </c>
      <c r="AA3025" t="s">
        <v>2480</v>
      </c>
      <c r="AB3025">
        <v>1326</v>
      </c>
      <c r="AC3025" t="s">
        <v>2478</v>
      </c>
      <c r="AD3025" t="s">
        <v>27</v>
      </c>
      <c r="AE3025" t="s">
        <v>11932</v>
      </c>
    </row>
    <row r="3026" spans="8:31" hidden="1" x14ac:dyDescent="0.3">
      <c r="H3026" t="s">
        <v>8183</v>
      </c>
      <c r="I3026" t="s">
        <v>8199</v>
      </c>
      <c r="J3026" t="s">
        <v>8200</v>
      </c>
      <c r="L3026">
        <v>1371</v>
      </c>
      <c r="M3026" t="s">
        <v>27</v>
      </c>
      <c r="N3026" t="s">
        <v>8201</v>
      </c>
      <c r="Q3026">
        <v>1371</v>
      </c>
      <c r="R3026" t="s">
        <v>96</v>
      </c>
      <c r="S3026" t="s">
        <v>96</v>
      </c>
      <c r="T3026" t="str">
        <f>IF(Transcripts[[#This Row],[List?]]="Y", Transcripts[[#This Row],[RefSeq mRNA ID]]&amp;IF(Transcripts[[#This Row],[Preferred?]]="Y", " (Preferred)", ""), "")</f>
        <v/>
      </c>
      <c r="V3026" s="43" t="s">
        <v>18646</v>
      </c>
      <c r="W3026" s="43" t="e">
        <f t="array" ref="W3026">INDEX(Table6[#Data], MATCH(1, ISNUMBER(SEARCH(Transcripts[[#This Row],[RefSeq mRNA ID]], Table6['#name])), 0), 1)</f>
        <v>#N/A</v>
      </c>
      <c r="X3026" s="43"/>
      <c r="Y3026" s="43"/>
      <c r="Z3026" t="s">
        <v>2487</v>
      </c>
      <c r="AA3026" t="s">
        <v>2488</v>
      </c>
      <c r="AB3026">
        <v>1086</v>
      </c>
      <c r="AC3026" t="s">
        <v>2478</v>
      </c>
      <c r="AD3026" t="s">
        <v>27</v>
      </c>
      <c r="AE3026" t="s">
        <v>11933</v>
      </c>
    </row>
    <row r="3027" spans="8:31" hidden="1" x14ac:dyDescent="0.3">
      <c r="H3027" t="s">
        <v>8183</v>
      </c>
      <c r="I3027" t="s">
        <v>8184</v>
      </c>
      <c r="J3027" t="s">
        <v>8185</v>
      </c>
      <c r="L3027">
        <v>1306</v>
      </c>
      <c r="M3027" t="s">
        <v>187</v>
      </c>
      <c r="N3027" t="s">
        <v>8186</v>
      </c>
      <c r="Q3027">
        <v>963</v>
      </c>
      <c r="R3027" t="s">
        <v>96</v>
      </c>
      <c r="S3027" t="s">
        <v>96</v>
      </c>
      <c r="T3027" t="str">
        <f>IF(Transcripts[[#This Row],[List?]]="Y", Transcripts[[#This Row],[RefSeq mRNA ID]]&amp;IF(Transcripts[[#This Row],[Preferred?]]="Y", " (Preferred)", ""), "")</f>
        <v/>
      </c>
      <c r="V3027" s="43" t="s">
        <v>18646</v>
      </c>
      <c r="W3027" s="43" t="e">
        <f t="array" ref="W3027">INDEX(Table6[#Data], MATCH(1, ISNUMBER(SEARCH(Transcripts[[#This Row],[RefSeq mRNA ID]], Table6['#name])), 0), 1)</f>
        <v>#N/A</v>
      </c>
      <c r="X3027" s="43"/>
      <c r="Y3027" s="43"/>
      <c r="Z3027" t="s">
        <v>2483</v>
      </c>
      <c r="AA3027" t="s">
        <v>2484</v>
      </c>
      <c r="AB3027">
        <v>1203</v>
      </c>
      <c r="AC3027" t="s">
        <v>2478</v>
      </c>
      <c r="AD3027" t="s">
        <v>27</v>
      </c>
      <c r="AE3027" t="s">
        <v>11934</v>
      </c>
    </row>
    <row r="3028" spans="8:31" hidden="1" x14ac:dyDescent="0.3">
      <c r="H3028" t="s">
        <v>8183</v>
      </c>
      <c r="I3028" t="s">
        <v>8202</v>
      </c>
      <c r="J3028" t="s">
        <v>8203</v>
      </c>
      <c r="L3028">
        <v>1207</v>
      </c>
      <c r="M3028" t="s">
        <v>27</v>
      </c>
      <c r="N3028" t="s">
        <v>8204</v>
      </c>
      <c r="Q3028">
        <v>534</v>
      </c>
      <c r="R3028" t="s">
        <v>96</v>
      </c>
      <c r="S3028" t="s">
        <v>96</v>
      </c>
      <c r="T3028" t="str">
        <f>IF(Transcripts[[#This Row],[List?]]="Y", Transcripts[[#This Row],[RefSeq mRNA ID]]&amp;IF(Transcripts[[#This Row],[Preferred?]]="Y", " (Preferred)", ""), "")</f>
        <v/>
      </c>
      <c r="V3028" s="43" t="s">
        <v>18646</v>
      </c>
      <c r="W3028" s="43" t="e">
        <f t="array" ref="W3028">INDEX(Table6[#Data], MATCH(1, ISNUMBER(SEARCH(Transcripts[[#This Row],[RefSeq mRNA ID]], Table6['#name])), 0), 1)</f>
        <v>#N/A</v>
      </c>
      <c r="X3028" s="43"/>
      <c r="Y3028" s="43"/>
      <c r="Z3028" t="s">
        <v>2490</v>
      </c>
      <c r="AA3028" t="s">
        <v>2491</v>
      </c>
      <c r="AB3028">
        <v>1401</v>
      </c>
      <c r="AC3028" t="s">
        <v>2478</v>
      </c>
      <c r="AD3028" t="s">
        <v>27</v>
      </c>
      <c r="AE3028" t="s">
        <v>11935</v>
      </c>
    </row>
    <row r="3029" spans="8:31" hidden="1" x14ac:dyDescent="0.3">
      <c r="H3029" t="s">
        <v>8183</v>
      </c>
      <c r="I3029" t="s">
        <v>8205</v>
      </c>
      <c r="J3029" t="s">
        <v>8206</v>
      </c>
      <c r="L3029">
        <v>992</v>
      </c>
      <c r="M3029" t="s">
        <v>27</v>
      </c>
      <c r="N3029" t="s">
        <v>8207</v>
      </c>
      <c r="Q3029">
        <v>454</v>
      </c>
      <c r="R3029" t="s">
        <v>96</v>
      </c>
      <c r="S3029" t="s">
        <v>96</v>
      </c>
      <c r="T3029" t="str">
        <f>IF(Transcripts[[#This Row],[List?]]="Y", Transcripts[[#This Row],[RefSeq mRNA ID]]&amp;IF(Transcripts[[#This Row],[Preferred?]]="Y", " (Preferred)", ""), "")</f>
        <v/>
      </c>
      <c r="V3029" s="43" t="s">
        <v>18646</v>
      </c>
      <c r="W3029" s="43" t="e">
        <f t="array" ref="W3029">INDEX(Table6[#Data], MATCH(1, ISNUMBER(SEARCH(Transcripts[[#This Row],[RefSeq mRNA ID]], Table6['#name])), 0), 1)</f>
        <v>#N/A</v>
      </c>
      <c r="X3029" s="43"/>
      <c r="Y3029" s="43"/>
      <c r="Z3029" t="s">
        <v>2496</v>
      </c>
      <c r="AA3029" t="s">
        <v>2497</v>
      </c>
      <c r="AB3029">
        <v>347</v>
      </c>
      <c r="AC3029" t="s">
        <v>2478</v>
      </c>
      <c r="AD3029" t="s">
        <v>27</v>
      </c>
      <c r="AE3029" t="s">
        <v>11936</v>
      </c>
    </row>
    <row r="3030" spans="8:31" hidden="1" x14ac:dyDescent="0.3">
      <c r="H3030" t="s">
        <v>8183</v>
      </c>
      <c r="I3030" t="s">
        <v>8220</v>
      </c>
      <c r="J3030" t="s">
        <v>8221</v>
      </c>
      <c r="L3030">
        <v>544</v>
      </c>
      <c r="M3030" t="s">
        <v>27</v>
      </c>
      <c r="N3030" t="s">
        <v>8222</v>
      </c>
      <c r="Q3030">
        <v>421</v>
      </c>
      <c r="R3030" t="s">
        <v>96</v>
      </c>
      <c r="S3030" t="s">
        <v>96</v>
      </c>
      <c r="T3030" t="str">
        <f>IF(Transcripts[[#This Row],[List?]]="Y", Transcripts[[#This Row],[RefSeq mRNA ID]]&amp;IF(Transcripts[[#This Row],[Preferred?]]="Y", " (Preferred)", ""), "")</f>
        <v/>
      </c>
      <c r="V3030" s="43" t="s">
        <v>18646</v>
      </c>
      <c r="W3030" s="43" t="e">
        <f t="array" ref="W3030">INDEX(Table6[#Data], MATCH(1, ISNUMBER(SEARCH(Transcripts[[#This Row],[RefSeq mRNA ID]], Table6['#name])), 0), 1)</f>
        <v>#N/A</v>
      </c>
      <c r="X3030" s="43"/>
      <c r="Y3030" s="43"/>
      <c r="Z3030" t="s">
        <v>2501</v>
      </c>
      <c r="AC3030" t="s">
        <v>2478</v>
      </c>
      <c r="AD3030" t="s">
        <v>27</v>
      </c>
      <c r="AE3030" t="s">
        <v>2501</v>
      </c>
    </row>
    <row r="3031" spans="8:31" hidden="1" x14ac:dyDescent="0.3">
      <c r="H3031" t="s">
        <v>8183</v>
      </c>
      <c r="I3031" t="s">
        <v>8208</v>
      </c>
      <c r="J3031" t="s">
        <v>8209</v>
      </c>
      <c r="L3031">
        <v>779</v>
      </c>
      <c r="M3031" t="s">
        <v>27</v>
      </c>
      <c r="N3031" t="s">
        <v>8210</v>
      </c>
      <c r="Q3031">
        <v>380</v>
      </c>
      <c r="R3031" t="s">
        <v>96</v>
      </c>
      <c r="S3031" t="s">
        <v>96</v>
      </c>
      <c r="T3031" t="str">
        <f>IF(Transcripts[[#This Row],[List?]]="Y", Transcripts[[#This Row],[RefSeq mRNA ID]]&amp;IF(Transcripts[[#This Row],[Preferred?]]="Y", " (Preferred)", ""), "")</f>
        <v/>
      </c>
      <c r="V3031" s="43" t="s">
        <v>18646</v>
      </c>
      <c r="W3031" s="43" t="e">
        <f t="array" ref="W3031">INDEX(Table6[#Data], MATCH(1, ISNUMBER(SEARCH(Transcripts[[#This Row],[RefSeq mRNA ID]], Table6['#name])), 0), 1)</f>
        <v>#N/A</v>
      </c>
      <c r="X3031" s="43"/>
      <c r="Y3031" s="43"/>
      <c r="Z3031" t="s">
        <v>2507</v>
      </c>
      <c r="AC3031" t="s">
        <v>2478</v>
      </c>
      <c r="AD3031" t="s">
        <v>27</v>
      </c>
      <c r="AE3031" t="s">
        <v>2507</v>
      </c>
    </row>
    <row r="3032" spans="8:31" hidden="1" x14ac:dyDescent="0.3">
      <c r="H3032" t="s">
        <v>8183</v>
      </c>
      <c r="I3032" t="s">
        <v>8211</v>
      </c>
      <c r="J3032" t="s">
        <v>8212</v>
      </c>
      <c r="L3032">
        <v>582</v>
      </c>
      <c r="M3032" t="s">
        <v>27</v>
      </c>
      <c r="N3032" t="s">
        <v>8213</v>
      </c>
      <c r="Q3032">
        <v>362</v>
      </c>
      <c r="R3032" t="s">
        <v>96</v>
      </c>
      <c r="S3032" t="s">
        <v>96</v>
      </c>
      <c r="T3032" t="str">
        <f>IF(Transcripts[[#This Row],[List?]]="Y", Transcripts[[#This Row],[RefSeq mRNA ID]]&amp;IF(Transcripts[[#This Row],[Preferred?]]="Y", " (Preferred)", ""), "")</f>
        <v/>
      </c>
      <c r="V3032" s="43" t="s">
        <v>18646</v>
      </c>
      <c r="W3032" s="43" t="e">
        <f t="array" ref="W3032">INDEX(Table6[#Data], MATCH(1, ISNUMBER(SEARCH(Transcripts[[#This Row],[RefSeq mRNA ID]], Table6['#name])), 0), 1)</f>
        <v>#N/A</v>
      </c>
      <c r="X3032" s="43"/>
      <c r="Y3032" s="43"/>
      <c r="Z3032" t="s">
        <v>2499</v>
      </c>
      <c r="AC3032" t="s">
        <v>2478</v>
      </c>
      <c r="AD3032" t="s">
        <v>27</v>
      </c>
      <c r="AE3032" t="s">
        <v>2499</v>
      </c>
    </row>
    <row r="3033" spans="8:31" hidden="1" x14ac:dyDescent="0.3">
      <c r="H3033" t="s">
        <v>8183</v>
      </c>
      <c r="I3033" t="s">
        <v>8214</v>
      </c>
      <c r="J3033" t="s">
        <v>8215</v>
      </c>
      <c r="L3033">
        <v>576</v>
      </c>
      <c r="M3033" t="s">
        <v>27</v>
      </c>
      <c r="N3033" t="s">
        <v>8216</v>
      </c>
      <c r="Q3033">
        <v>272</v>
      </c>
      <c r="R3033" t="s">
        <v>96</v>
      </c>
      <c r="S3033" t="s">
        <v>96</v>
      </c>
      <c r="T3033" t="str">
        <f>IF(Transcripts[[#This Row],[List?]]="Y", Transcripts[[#This Row],[RefSeq mRNA ID]]&amp;IF(Transcripts[[#This Row],[Preferred?]]="Y", " (Preferred)", ""), "")</f>
        <v/>
      </c>
      <c r="V3033" s="43" t="s">
        <v>18646</v>
      </c>
      <c r="W3033" s="43" t="e">
        <f t="array" ref="W3033">INDEX(Table6[#Data], MATCH(1, ISNUMBER(SEARCH(Transcripts[[#This Row],[RefSeq mRNA ID]], Table6['#name])), 0), 1)</f>
        <v>#N/A</v>
      </c>
      <c r="X3033" s="43"/>
      <c r="Y3033" s="43"/>
      <c r="Z3033" t="s">
        <v>2505</v>
      </c>
      <c r="AC3033" t="s">
        <v>2478</v>
      </c>
      <c r="AD3033" t="s">
        <v>27</v>
      </c>
      <c r="AE3033" t="s">
        <v>2505</v>
      </c>
    </row>
    <row r="3034" spans="8:31" hidden="1" x14ac:dyDescent="0.3">
      <c r="H3034" t="s">
        <v>8183</v>
      </c>
      <c r="I3034" t="s">
        <v>8217</v>
      </c>
      <c r="J3034" t="s">
        <v>8218</v>
      </c>
      <c r="L3034">
        <v>568</v>
      </c>
      <c r="M3034" t="s">
        <v>27</v>
      </c>
      <c r="N3034" t="s">
        <v>8219</v>
      </c>
      <c r="Q3034">
        <v>249</v>
      </c>
      <c r="R3034" t="s">
        <v>96</v>
      </c>
      <c r="S3034" t="s">
        <v>96</v>
      </c>
      <c r="T3034" t="str">
        <f>IF(Transcripts[[#This Row],[List?]]="Y", Transcripts[[#This Row],[RefSeq mRNA ID]]&amp;IF(Transcripts[[#This Row],[Preferred?]]="Y", " (Preferred)", ""), "")</f>
        <v/>
      </c>
      <c r="V3034" s="43" t="s">
        <v>18646</v>
      </c>
      <c r="W3034" s="43" t="e">
        <f t="array" ref="W3034">INDEX(Table6[#Data], MATCH(1, ISNUMBER(SEARCH(Transcripts[[#This Row],[RefSeq mRNA ID]], Table6['#name])), 0), 1)</f>
        <v>#N/A</v>
      </c>
      <c r="X3034" s="43"/>
      <c r="Y3034" s="43"/>
      <c r="Z3034" t="s">
        <v>2493</v>
      </c>
      <c r="AA3034" t="s">
        <v>2494</v>
      </c>
      <c r="AB3034">
        <v>321</v>
      </c>
      <c r="AC3034" t="s">
        <v>2478</v>
      </c>
      <c r="AD3034" t="s">
        <v>27</v>
      </c>
      <c r="AE3034" t="s">
        <v>11937</v>
      </c>
    </row>
    <row r="3035" spans="8:31" hidden="1" x14ac:dyDescent="0.3">
      <c r="H3035" t="s">
        <v>8183</v>
      </c>
      <c r="I3035" t="s">
        <v>8187</v>
      </c>
      <c r="L3035">
        <v>784</v>
      </c>
      <c r="M3035" t="s">
        <v>193</v>
      </c>
      <c r="N3035" t="s">
        <v>8188</v>
      </c>
      <c r="Q3035">
        <v>0</v>
      </c>
      <c r="R3035" t="s">
        <v>96</v>
      </c>
      <c r="S3035" t="s">
        <v>96</v>
      </c>
      <c r="T3035" t="str">
        <f>IF(Transcripts[[#This Row],[List?]]="Y", Transcripts[[#This Row],[RefSeq mRNA ID]]&amp;IF(Transcripts[[#This Row],[Preferred?]]="Y", " (Preferred)", ""), "")</f>
        <v/>
      </c>
      <c r="V3035" s="43" t="s">
        <v>18646</v>
      </c>
      <c r="W3035" s="43" t="e">
        <f t="array" ref="W3035">INDEX(Table6[#Data], MATCH(1, ISNUMBER(SEARCH(Transcripts[[#This Row],[RefSeq mRNA ID]], Table6['#name])), 0), 1)</f>
        <v>#N/A</v>
      </c>
      <c r="X3035" s="43"/>
      <c r="Y3035" s="43"/>
      <c r="Z3035" t="s">
        <v>2503</v>
      </c>
      <c r="AC3035" t="s">
        <v>2478</v>
      </c>
      <c r="AD3035" t="s">
        <v>27</v>
      </c>
      <c r="AE3035" t="s">
        <v>2503</v>
      </c>
    </row>
    <row r="3036" spans="8:31" hidden="1" x14ac:dyDescent="0.3">
      <c r="H3036" t="s">
        <v>8183</v>
      </c>
      <c r="I3036" t="s">
        <v>8189</v>
      </c>
      <c r="L3036">
        <v>475</v>
      </c>
      <c r="M3036" t="s">
        <v>193</v>
      </c>
      <c r="N3036" t="s">
        <v>8190</v>
      </c>
      <c r="Q3036">
        <v>0</v>
      </c>
      <c r="R3036" t="s">
        <v>96</v>
      </c>
      <c r="S3036" t="s">
        <v>96</v>
      </c>
      <c r="T3036" t="str">
        <f>IF(Transcripts[[#This Row],[List?]]="Y", Transcripts[[#This Row],[RefSeq mRNA ID]]&amp;IF(Transcripts[[#This Row],[Preferred?]]="Y", " (Preferred)", ""), "")</f>
        <v/>
      </c>
      <c r="V3036" s="43" t="s">
        <v>18646</v>
      </c>
      <c r="W3036" s="43" t="e">
        <f t="array" ref="W3036">INDEX(Table6[#Data], MATCH(1, ISNUMBER(SEARCH(Transcripts[[#This Row],[RefSeq mRNA ID]], Table6['#name])), 0), 1)</f>
        <v>#N/A</v>
      </c>
      <c r="X3036" s="43"/>
      <c r="Y3036" s="43"/>
      <c r="Z3036" t="s">
        <v>6687</v>
      </c>
      <c r="AA3036" t="s">
        <v>6688</v>
      </c>
      <c r="AB3036">
        <v>3876</v>
      </c>
      <c r="AC3036" t="s">
        <v>6656</v>
      </c>
      <c r="AD3036" t="s">
        <v>27</v>
      </c>
      <c r="AE3036" t="s">
        <v>11938</v>
      </c>
    </row>
    <row r="3037" spans="8:31" hidden="1" x14ac:dyDescent="0.3">
      <c r="H3037" t="s">
        <v>8183</v>
      </c>
      <c r="I3037" t="s">
        <v>8223</v>
      </c>
      <c r="L3037">
        <v>4970</v>
      </c>
      <c r="M3037" t="s">
        <v>210</v>
      </c>
      <c r="N3037" t="s">
        <v>8224</v>
      </c>
      <c r="Q3037">
        <v>0</v>
      </c>
      <c r="R3037" t="s">
        <v>96</v>
      </c>
      <c r="S3037" t="s">
        <v>96</v>
      </c>
      <c r="T3037" t="str">
        <f>IF(Transcripts[[#This Row],[List?]]="Y", Transcripts[[#This Row],[RefSeq mRNA ID]]&amp;IF(Transcripts[[#This Row],[Preferred?]]="Y", " (Preferred)", ""), "")</f>
        <v/>
      </c>
      <c r="V3037" s="43" t="s">
        <v>18646</v>
      </c>
      <c r="W3037" s="43" t="e">
        <f t="array" ref="W3037">INDEX(Table6[#Data], MATCH(1, ISNUMBER(SEARCH(Transcripts[[#This Row],[RefSeq mRNA ID]], Table6['#name])), 0), 1)</f>
        <v>#N/A</v>
      </c>
      <c r="X3037" s="43"/>
      <c r="Y3037" s="43"/>
      <c r="Z3037" t="s">
        <v>6683</v>
      </c>
      <c r="AA3037" t="s">
        <v>6684</v>
      </c>
      <c r="AB3037">
        <v>3873</v>
      </c>
      <c r="AC3037" t="s">
        <v>6656</v>
      </c>
      <c r="AD3037" t="s">
        <v>27</v>
      </c>
      <c r="AE3037" t="s">
        <v>11939</v>
      </c>
    </row>
    <row r="3038" spans="8:31" hidden="1" x14ac:dyDescent="0.3">
      <c r="H3038" t="s">
        <v>8183</v>
      </c>
      <c r="I3038" t="s">
        <v>8225</v>
      </c>
      <c r="L3038">
        <v>563</v>
      </c>
      <c r="M3038" t="s">
        <v>210</v>
      </c>
      <c r="N3038" t="s">
        <v>8226</v>
      </c>
      <c r="Q3038">
        <v>0</v>
      </c>
      <c r="R3038" t="s">
        <v>96</v>
      </c>
      <c r="S3038" t="s">
        <v>96</v>
      </c>
      <c r="T3038" t="str">
        <f>IF(Transcripts[[#This Row],[List?]]="Y", Transcripts[[#This Row],[RefSeq mRNA ID]]&amp;IF(Transcripts[[#This Row],[Preferred?]]="Y", " (Preferred)", ""), "")</f>
        <v/>
      </c>
      <c r="V3038" s="43" t="s">
        <v>18646</v>
      </c>
      <c r="W3038" s="43" t="e">
        <f t="array" ref="W3038">INDEX(Table6[#Data], MATCH(1, ISNUMBER(SEARCH(Transcripts[[#This Row],[RefSeq mRNA ID]], Table6['#name])), 0), 1)</f>
        <v>#N/A</v>
      </c>
      <c r="X3038" s="43"/>
      <c r="Y3038" s="43"/>
      <c r="Z3038" t="s">
        <v>6698</v>
      </c>
      <c r="AC3038" t="s">
        <v>6656</v>
      </c>
      <c r="AD3038" t="s">
        <v>27</v>
      </c>
      <c r="AE3038" t="s">
        <v>6698</v>
      </c>
    </row>
    <row r="3039" spans="8:31" hidden="1" x14ac:dyDescent="0.3">
      <c r="H3039" t="s">
        <v>8183</v>
      </c>
      <c r="I3039" t="s">
        <v>8227</v>
      </c>
      <c r="L3039">
        <v>545</v>
      </c>
      <c r="M3039" t="s">
        <v>210</v>
      </c>
      <c r="N3039" t="s">
        <v>8228</v>
      </c>
      <c r="Q3039">
        <v>0</v>
      </c>
      <c r="R3039" t="s">
        <v>96</v>
      </c>
      <c r="S3039" t="s">
        <v>96</v>
      </c>
      <c r="T3039" t="str">
        <f>IF(Transcripts[[#This Row],[List?]]="Y", Transcripts[[#This Row],[RefSeq mRNA ID]]&amp;IF(Transcripts[[#This Row],[Preferred?]]="Y", " (Preferred)", ""), "")</f>
        <v/>
      </c>
      <c r="V3039" s="43" t="s">
        <v>18646</v>
      </c>
      <c r="W3039" s="43" t="e">
        <f t="array" ref="W3039">INDEX(Table6[#Data], MATCH(1, ISNUMBER(SEARCH(Transcripts[[#This Row],[RefSeq mRNA ID]], Table6['#name])), 0), 1)</f>
        <v>#N/A</v>
      </c>
      <c r="X3039" s="43"/>
      <c r="Y3039" s="43"/>
      <c r="Z3039" t="s">
        <v>6673</v>
      </c>
      <c r="AC3039" t="s">
        <v>6656</v>
      </c>
      <c r="AD3039" t="s">
        <v>27</v>
      </c>
      <c r="AE3039" t="s">
        <v>6673</v>
      </c>
    </row>
    <row r="3040" spans="8:31" hidden="1" x14ac:dyDescent="0.3">
      <c r="H3040" t="s">
        <v>8183</v>
      </c>
      <c r="I3040" t="s">
        <v>8229</v>
      </c>
      <c r="L3040">
        <v>459</v>
      </c>
      <c r="M3040" t="s">
        <v>210</v>
      </c>
      <c r="N3040" t="s">
        <v>8230</v>
      </c>
      <c r="Q3040">
        <v>0</v>
      </c>
      <c r="R3040" t="s">
        <v>96</v>
      </c>
      <c r="S3040" t="s">
        <v>96</v>
      </c>
      <c r="T3040" t="str">
        <f>IF(Transcripts[[#This Row],[List?]]="Y", Transcripts[[#This Row],[RefSeq mRNA ID]]&amp;IF(Transcripts[[#This Row],[Preferred?]]="Y", " (Preferred)", ""), "")</f>
        <v/>
      </c>
      <c r="V3040" s="43" t="s">
        <v>18646</v>
      </c>
      <c r="W3040" s="43" t="e">
        <f t="array" ref="W3040">INDEX(Table6[#Data], MATCH(1, ISNUMBER(SEARCH(Transcripts[[#This Row],[RefSeq mRNA ID]], Table6['#name])), 0), 1)</f>
        <v>#N/A</v>
      </c>
      <c r="X3040" s="43"/>
      <c r="Y3040" s="43"/>
      <c r="Z3040" t="s">
        <v>6696</v>
      </c>
      <c r="AC3040" t="s">
        <v>6656</v>
      </c>
      <c r="AD3040" t="s">
        <v>27</v>
      </c>
      <c r="AE3040" t="s">
        <v>6696</v>
      </c>
    </row>
    <row r="3041" spans="8:31" hidden="1" x14ac:dyDescent="0.3">
      <c r="H3041" t="s">
        <v>8231</v>
      </c>
      <c r="I3041" t="s">
        <v>8238</v>
      </c>
      <c r="J3041" t="s">
        <v>8239</v>
      </c>
      <c r="L3041">
        <v>5790</v>
      </c>
      <c r="M3041" t="s">
        <v>27</v>
      </c>
      <c r="N3041" t="s">
        <v>8240</v>
      </c>
      <c r="Q3041">
        <v>5040</v>
      </c>
      <c r="R3041" t="s">
        <v>96</v>
      </c>
      <c r="S3041" t="s">
        <v>96</v>
      </c>
      <c r="T3041" t="str">
        <f>IF(Transcripts[[#This Row],[List?]]="Y", Transcripts[[#This Row],[RefSeq mRNA ID]]&amp;IF(Transcripts[[#This Row],[Preferred?]]="Y", " (Preferred)", ""), "")</f>
        <v/>
      </c>
      <c r="V3041" s="43" t="s">
        <v>18647</v>
      </c>
      <c r="W3041" s="43" t="e">
        <f t="array" ref="W3041">INDEX(Table6[#Data], MATCH(1, ISNUMBER(SEARCH(Transcripts[[#This Row],[RefSeq mRNA ID]], Table6['#name])), 0), 1)</f>
        <v>#N/A</v>
      </c>
      <c r="X3041" s="43"/>
      <c r="Y3041" s="43"/>
      <c r="Z3041" t="s">
        <v>6700</v>
      </c>
      <c r="AC3041" t="s">
        <v>6656</v>
      </c>
      <c r="AD3041" t="s">
        <v>27</v>
      </c>
      <c r="AE3041" t="s">
        <v>6700</v>
      </c>
    </row>
    <row r="3042" spans="8:31" hidden="1" x14ac:dyDescent="0.3">
      <c r="H3042" t="s">
        <v>8231</v>
      </c>
      <c r="I3042" t="s">
        <v>8252</v>
      </c>
      <c r="J3042" t="s">
        <v>8253</v>
      </c>
      <c r="K3042" t="s">
        <v>19936</v>
      </c>
      <c r="R3042" t="s">
        <v>95</v>
      </c>
      <c r="S3042" t="s">
        <v>95</v>
      </c>
      <c r="T3042" t="str">
        <f>IF(Transcripts[[#This Row],[List?]]="Y", Transcripts[[#This Row],[RefSeq mRNA ID]]&amp;IF(Transcripts[[#This Row],[Preferred?]]="Y", " (Preferred)", ""), "")</f>
        <v>NM_001128849.1 (Preferred)</v>
      </c>
      <c r="V3042" s="43"/>
      <c r="W3042" s="43" t="e">
        <f t="array" ref="W3042">INDEX(Table6[#Data], MATCH(1, ISNUMBER(SEARCH(Transcripts[[#This Row],[RefSeq mRNA ID]], Table6['#name])), 0), 1)</f>
        <v>#N/A</v>
      </c>
      <c r="X3042" s="43"/>
      <c r="Y3042" s="43"/>
      <c r="Z3042" t="s">
        <v>6677</v>
      </c>
      <c r="AC3042" t="s">
        <v>6656</v>
      </c>
      <c r="AD3042" t="s">
        <v>27</v>
      </c>
      <c r="AE3042" t="s">
        <v>6677</v>
      </c>
    </row>
    <row r="3043" spans="8:31" hidden="1" x14ac:dyDescent="0.3">
      <c r="H3043" t="s">
        <v>8231</v>
      </c>
      <c r="I3043" t="s">
        <v>8241</v>
      </c>
      <c r="J3043" t="s">
        <v>8242</v>
      </c>
      <c r="K3043" t="s">
        <v>19931</v>
      </c>
      <c r="L3043">
        <v>5691</v>
      </c>
      <c r="M3043" t="s">
        <v>27</v>
      </c>
      <c r="N3043" t="s">
        <v>8243</v>
      </c>
      <c r="P3043" t="s">
        <v>8244</v>
      </c>
      <c r="Q3043">
        <v>4944</v>
      </c>
      <c r="R3043" t="s">
        <v>96</v>
      </c>
      <c r="S3043" t="s">
        <v>95</v>
      </c>
      <c r="T3043" t="str">
        <f>IF(Transcripts[[#This Row],[List?]]="Y", Transcripts[[#This Row],[RefSeq mRNA ID]]&amp;IF(Transcripts[[#This Row],[Preferred?]]="Y", " (Preferred)", ""), "")</f>
        <v>NM_001128844.1</v>
      </c>
      <c r="V3043" s="43" t="s">
        <v>18647</v>
      </c>
      <c r="W3043" s="43" t="e">
        <f t="array" ref="W3043">INDEX(Table6[#Data], MATCH(1, ISNUMBER(SEARCH(Transcripts[[#This Row],[RefSeq mRNA ID]], Table6['#name])), 0), 1)</f>
        <v>#N/A</v>
      </c>
      <c r="X3043" s="43"/>
      <c r="Y3043" s="43"/>
      <c r="Z3043" t="s">
        <v>6671</v>
      </c>
      <c r="AC3043" t="s">
        <v>6656</v>
      </c>
      <c r="AD3043" t="s">
        <v>27</v>
      </c>
      <c r="AE3043" t="s">
        <v>6671</v>
      </c>
    </row>
    <row r="3044" spans="8:31" hidden="1" x14ac:dyDescent="0.3">
      <c r="H3044" t="s">
        <v>8231</v>
      </c>
      <c r="I3044" t="s">
        <v>8245</v>
      </c>
      <c r="J3044" t="s">
        <v>8246</v>
      </c>
      <c r="K3044" t="s">
        <v>19937</v>
      </c>
      <c r="L3044">
        <v>5392</v>
      </c>
      <c r="M3044" t="s">
        <v>27</v>
      </c>
      <c r="N3044" t="s">
        <v>8247</v>
      </c>
      <c r="P3044" t="s">
        <v>8244</v>
      </c>
      <c r="Q3044">
        <v>4944</v>
      </c>
      <c r="R3044" t="s">
        <v>96</v>
      </c>
      <c r="S3044" t="s">
        <v>95</v>
      </c>
      <c r="T3044" t="str">
        <f>IF(Transcripts[[#This Row],[List?]]="Y", Transcripts[[#This Row],[RefSeq mRNA ID]]&amp;IF(Transcripts[[#This Row],[Preferred?]]="Y", " (Preferred)", ""), "")</f>
        <v>NM_003072.3</v>
      </c>
      <c r="V3044" s="43" t="s">
        <v>18647</v>
      </c>
      <c r="W3044" s="43" t="e">
        <f t="array" ref="W3044">INDEX(Table6[#Data], MATCH(1, ISNUMBER(SEARCH(Transcripts[[#This Row],[RefSeq mRNA ID]], Table6['#name])), 0), 1)</f>
        <v>#N/A</v>
      </c>
      <c r="X3044" s="43"/>
      <c r="Y3044" s="43"/>
      <c r="Z3044" t="s">
        <v>6690</v>
      </c>
      <c r="AC3044" t="s">
        <v>6656</v>
      </c>
      <c r="AD3044" t="s">
        <v>27</v>
      </c>
      <c r="AE3044" t="s">
        <v>6690</v>
      </c>
    </row>
    <row r="3045" spans="8:31" hidden="1" x14ac:dyDescent="0.3">
      <c r="H3045" t="s">
        <v>8231</v>
      </c>
      <c r="I3045" t="s">
        <v>8248</v>
      </c>
      <c r="J3045" t="s">
        <v>8249</v>
      </c>
      <c r="K3045" t="s">
        <v>19932</v>
      </c>
      <c r="L3045">
        <v>5320</v>
      </c>
      <c r="M3045" t="s">
        <v>27</v>
      </c>
      <c r="N3045" t="s">
        <v>8250</v>
      </c>
      <c r="P3045" t="s">
        <v>8251</v>
      </c>
      <c r="Q3045">
        <v>4854</v>
      </c>
      <c r="R3045" t="s">
        <v>96</v>
      </c>
      <c r="S3045" t="s">
        <v>95</v>
      </c>
      <c r="T3045" t="str">
        <f>IF(Transcripts[[#This Row],[List?]]="Y", Transcripts[[#This Row],[RefSeq mRNA ID]]&amp;IF(Transcripts[[#This Row],[Preferred?]]="Y", " (Preferred)", ""), "")</f>
        <v>NM_001128845.1</v>
      </c>
      <c r="V3045" s="43" t="s">
        <v>18647</v>
      </c>
      <c r="W3045" s="43" t="e">
        <f t="array" ref="W3045">INDEX(Table6[#Data], MATCH(1, ISNUMBER(SEARCH(Transcripts[[#This Row],[RefSeq mRNA ID]], Table6['#name])), 0), 1)</f>
        <v>#N/A</v>
      </c>
      <c r="X3045" s="43"/>
      <c r="Y3045" s="43"/>
      <c r="Z3045" t="s">
        <v>6694</v>
      </c>
      <c r="AC3045" t="s">
        <v>6656</v>
      </c>
      <c r="AD3045" t="s">
        <v>27</v>
      </c>
      <c r="AE3045" t="s">
        <v>6694</v>
      </c>
    </row>
    <row r="3046" spans="8:31" hidden="1" x14ac:dyDescent="0.3">
      <c r="H3046" t="s">
        <v>8231</v>
      </c>
      <c r="I3046" t="s">
        <v>8262</v>
      </c>
      <c r="J3046" t="s">
        <v>8263</v>
      </c>
      <c r="L3046">
        <v>5139</v>
      </c>
      <c r="M3046" t="s">
        <v>27</v>
      </c>
      <c r="N3046" t="s">
        <v>8264</v>
      </c>
      <c r="P3046" t="s">
        <v>8251</v>
      </c>
      <c r="Q3046">
        <v>4854</v>
      </c>
      <c r="R3046" t="s">
        <v>96</v>
      </c>
      <c r="S3046" t="s">
        <v>96</v>
      </c>
      <c r="T3046" t="str">
        <f>IF(Transcripts[[#This Row],[List?]]="Y", Transcripts[[#This Row],[RefSeq mRNA ID]]&amp;IF(Transcripts[[#This Row],[Preferred?]]="Y", " (Preferred)", ""), "")</f>
        <v/>
      </c>
      <c r="V3046" s="43" t="s">
        <v>18647</v>
      </c>
      <c r="W3046" s="43" t="e">
        <f t="array" ref="W3046">INDEX(Table6[#Data], MATCH(1, ISNUMBER(SEARCH(Transcripts[[#This Row],[RefSeq mRNA ID]], Table6['#name])), 0), 1)</f>
        <v>#N/A</v>
      </c>
      <c r="X3046" s="43"/>
      <c r="Y3046" s="43"/>
      <c r="Z3046" t="s">
        <v>6663</v>
      </c>
      <c r="AA3046" t="s">
        <v>6664</v>
      </c>
      <c r="AB3046">
        <v>153</v>
      </c>
      <c r="AC3046" t="s">
        <v>6656</v>
      </c>
      <c r="AD3046" t="s">
        <v>27</v>
      </c>
      <c r="AE3046" t="s">
        <v>11940</v>
      </c>
    </row>
    <row r="3047" spans="8:31" hidden="1" x14ac:dyDescent="0.3">
      <c r="H3047" t="s">
        <v>8231</v>
      </c>
      <c r="I3047" t="s">
        <v>8259</v>
      </c>
      <c r="J3047" t="s">
        <v>8260</v>
      </c>
      <c r="L3047">
        <v>5181</v>
      </c>
      <c r="M3047" t="s">
        <v>27</v>
      </c>
      <c r="N3047" t="s">
        <v>8261</v>
      </c>
      <c r="P3047" t="s">
        <v>8254</v>
      </c>
      <c r="Q3047">
        <v>4851</v>
      </c>
      <c r="R3047" t="s">
        <v>96</v>
      </c>
      <c r="S3047" t="s">
        <v>96</v>
      </c>
      <c r="T3047" t="str">
        <f>IF(Transcripts[[#This Row],[List?]]="Y", Transcripts[[#This Row],[RefSeq mRNA ID]]&amp;IF(Transcripts[[#This Row],[Preferred?]]="Y", " (Preferred)", ""), "")</f>
        <v/>
      </c>
      <c r="V3047" s="43" t="s">
        <v>18647</v>
      </c>
      <c r="W3047" s="43" t="e">
        <f t="array" ref="W3047">INDEX(Table6[#Data], MATCH(1, ISNUMBER(SEARCH(Transcripts[[#This Row],[RefSeq mRNA ID]], Table6['#name])), 0), 1)</f>
        <v>#N/A</v>
      </c>
      <c r="X3047" s="43"/>
      <c r="Y3047" s="43"/>
      <c r="Z3047" t="s">
        <v>6692</v>
      </c>
      <c r="AC3047" t="s">
        <v>6656</v>
      </c>
      <c r="AD3047" t="s">
        <v>27</v>
      </c>
      <c r="AE3047" t="s">
        <v>6692</v>
      </c>
    </row>
    <row r="3048" spans="8:31" hidden="1" x14ac:dyDescent="0.3">
      <c r="H3048" t="s">
        <v>8231</v>
      </c>
      <c r="I3048" t="s">
        <v>8255</v>
      </c>
      <c r="J3048" t="s">
        <v>8256</v>
      </c>
      <c r="K3048" t="s">
        <v>19934</v>
      </c>
      <c r="L3048">
        <v>5282</v>
      </c>
      <c r="M3048" t="s">
        <v>27</v>
      </c>
      <c r="N3048" t="s">
        <v>8257</v>
      </c>
      <c r="P3048" t="s">
        <v>8258</v>
      </c>
      <c r="Q3048">
        <v>4845</v>
      </c>
      <c r="R3048" t="s">
        <v>96</v>
      </c>
      <c r="S3048" t="s">
        <v>95</v>
      </c>
      <c r="T3048" t="str">
        <f>IF(Transcripts[[#This Row],[List?]]="Y", Transcripts[[#This Row],[RefSeq mRNA ID]]&amp;IF(Transcripts[[#This Row],[Preferred?]]="Y", " (Preferred)", ""), "")</f>
        <v>NM_001128847.1</v>
      </c>
      <c r="V3048" s="43" t="s">
        <v>18647</v>
      </c>
      <c r="W3048" s="43" t="e">
        <f t="array" ref="W3048">INDEX(Table6[#Data], MATCH(1, ISNUMBER(SEARCH(Transcripts[[#This Row],[RefSeq mRNA ID]], Table6['#name])), 0), 1)</f>
        <v>#N/A</v>
      </c>
      <c r="X3048" s="43"/>
      <c r="Y3048" s="43"/>
      <c r="Z3048" t="s">
        <v>6669</v>
      </c>
      <c r="AC3048" t="s">
        <v>6656</v>
      </c>
      <c r="AD3048" t="s">
        <v>27</v>
      </c>
      <c r="AE3048" t="s">
        <v>6669</v>
      </c>
    </row>
    <row r="3049" spans="8:31" hidden="1" x14ac:dyDescent="0.3">
      <c r="H3049" t="s">
        <v>8231</v>
      </c>
      <c r="I3049" t="s">
        <v>8265</v>
      </c>
      <c r="J3049" t="s">
        <v>8266</v>
      </c>
      <c r="L3049">
        <v>4938</v>
      </c>
      <c r="M3049" t="s">
        <v>27</v>
      </c>
      <c r="N3049" t="s">
        <v>8267</v>
      </c>
      <c r="P3049" t="s">
        <v>8268</v>
      </c>
      <c r="Q3049">
        <v>4842</v>
      </c>
      <c r="R3049" t="s">
        <v>96</v>
      </c>
      <c r="S3049" t="s">
        <v>96</v>
      </c>
      <c r="T3049" t="str">
        <f>IF(Transcripts[[#This Row],[List?]]="Y", Transcripts[[#This Row],[RefSeq mRNA ID]]&amp;IF(Transcripts[[#This Row],[Preferred?]]="Y", " (Preferred)", ""), "")</f>
        <v/>
      </c>
      <c r="V3049" s="43" t="s">
        <v>18647</v>
      </c>
      <c r="W3049" s="43" t="e">
        <f t="array" ref="W3049">INDEX(Table6[#Data], MATCH(1, ISNUMBER(SEARCH(Transcripts[[#This Row],[RefSeq mRNA ID]], Table6['#name])), 0), 1)</f>
        <v>#N/A</v>
      </c>
      <c r="X3049" s="43"/>
      <c r="Y3049" s="43"/>
      <c r="Z3049" t="s">
        <v>6666</v>
      </c>
      <c r="AA3049" t="s">
        <v>6667</v>
      </c>
      <c r="AB3049">
        <v>660</v>
      </c>
      <c r="AC3049" t="s">
        <v>6656</v>
      </c>
      <c r="AD3049" t="s">
        <v>27</v>
      </c>
      <c r="AE3049" t="s">
        <v>11941</v>
      </c>
    </row>
    <row r="3050" spans="8:31" hidden="1" x14ac:dyDescent="0.3">
      <c r="H3050" t="s">
        <v>8231</v>
      </c>
      <c r="I3050" t="s">
        <v>8272</v>
      </c>
      <c r="J3050" t="s">
        <v>8273</v>
      </c>
      <c r="L3050">
        <v>409</v>
      </c>
      <c r="M3050" t="s">
        <v>27</v>
      </c>
      <c r="N3050" t="s">
        <v>8274</v>
      </c>
      <c r="Q3050">
        <v>409</v>
      </c>
      <c r="R3050" t="s">
        <v>96</v>
      </c>
      <c r="S3050" t="s">
        <v>96</v>
      </c>
      <c r="T3050" t="str">
        <f>IF(Transcripts[[#This Row],[List?]]="Y", Transcripts[[#This Row],[RefSeq mRNA ID]]&amp;IF(Transcripts[[#This Row],[Preferred?]]="Y", " (Preferred)", ""), "")</f>
        <v/>
      </c>
      <c r="V3050" s="43" t="s">
        <v>18647</v>
      </c>
      <c r="W3050" s="43" t="e">
        <f t="array" ref="W3050">INDEX(Table6[#Data], MATCH(1, ISNUMBER(SEARCH(Transcripts[[#This Row],[RefSeq mRNA ID]], Table6['#name])), 0), 1)</f>
        <v>#N/A</v>
      </c>
      <c r="X3050" s="43"/>
      <c r="Y3050" s="43"/>
      <c r="Z3050" t="s">
        <v>6675</v>
      </c>
      <c r="AC3050" t="s">
        <v>6656</v>
      </c>
      <c r="AD3050" t="s">
        <v>27</v>
      </c>
      <c r="AE3050" t="s">
        <v>6675</v>
      </c>
    </row>
    <row r="3051" spans="8:31" hidden="1" x14ac:dyDescent="0.3">
      <c r="H3051" t="s">
        <v>8231</v>
      </c>
      <c r="I3051" t="s">
        <v>8269</v>
      </c>
      <c r="J3051" t="s">
        <v>8270</v>
      </c>
      <c r="L3051">
        <v>534</v>
      </c>
      <c r="M3051" t="s">
        <v>27</v>
      </c>
      <c r="N3051" t="s">
        <v>8271</v>
      </c>
      <c r="Q3051">
        <v>340</v>
      </c>
      <c r="R3051" t="s">
        <v>96</v>
      </c>
      <c r="S3051" t="s">
        <v>96</v>
      </c>
      <c r="T3051" t="str">
        <f>IF(Transcripts[[#This Row],[List?]]="Y", Transcripts[[#This Row],[RefSeq mRNA ID]]&amp;IF(Transcripts[[#This Row],[Preferred?]]="Y", " (Preferred)", ""), "")</f>
        <v/>
      </c>
      <c r="V3051" s="43" t="s">
        <v>18647</v>
      </c>
      <c r="W3051" s="43" t="e">
        <f t="array" ref="W3051">INDEX(Table6[#Data], MATCH(1, ISNUMBER(SEARCH(Transcripts[[#This Row],[RefSeq mRNA ID]], Table6['#name])), 0), 1)</f>
        <v>#N/A</v>
      </c>
      <c r="X3051" s="43"/>
      <c r="Y3051" s="43"/>
      <c r="Z3051" t="s">
        <v>6660</v>
      </c>
      <c r="AA3051" t="s">
        <v>6661</v>
      </c>
      <c r="AB3051">
        <v>400</v>
      </c>
      <c r="AC3051" t="s">
        <v>6656</v>
      </c>
      <c r="AD3051" t="s">
        <v>27</v>
      </c>
      <c r="AE3051" t="s">
        <v>11942</v>
      </c>
    </row>
    <row r="3052" spans="8:31" hidden="1" x14ac:dyDescent="0.3">
      <c r="H3052" t="s">
        <v>8231</v>
      </c>
      <c r="I3052" t="s">
        <v>8232</v>
      </c>
      <c r="L3052">
        <v>738</v>
      </c>
      <c r="M3052" t="s">
        <v>193</v>
      </c>
      <c r="N3052" t="s">
        <v>8233</v>
      </c>
      <c r="Q3052">
        <v>0</v>
      </c>
      <c r="R3052" t="s">
        <v>96</v>
      </c>
      <c r="S3052" t="s">
        <v>96</v>
      </c>
      <c r="T3052" t="str">
        <f>IF(Transcripts[[#This Row],[List?]]="Y", Transcripts[[#This Row],[RefSeq mRNA ID]]&amp;IF(Transcripts[[#This Row],[Preferred?]]="Y", " (Preferred)", ""), "")</f>
        <v/>
      </c>
      <c r="V3052" s="43" t="s">
        <v>18647</v>
      </c>
      <c r="W3052" s="43" t="e">
        <f t="array" ref="W3052">INDEX(Table6[#Data], MATCH(1, ISNUMBER(SEARCH(Transcripts[[#This Row],[RefSeq mRNA ID]], Table6['#name])), 0), 1)</f>
        <v>#N/A</v>
      </c>
      <c r="X3052" s="43"/>
      <c r="Y3052" s="43"/>
      <c r="Z3052" t="s">
        <v>6657</v>
      </c>
      <c r="AA3052" t="s">
        <v>6658</v>
      </c>
      <c r="AB3052">
        <v>327</v>
      </c>
      <c r="AC3052" t="s">
        <v>6656</v>
      </c>
      <c r="AD3052" t="s">
        <v>27</v>
      </c>
      <c r="AE3052" t="s">
        <v>11943</v>
      </c>
    </row>
    <row r="3053" spans="8:31" hidden="1" x14ac:dyDescent="0.3">
      <c r="H3053" t="s">
        <v>8231</v>
      </c>
      <c r="I3053" t="s">
        <v>8234</v>
      </c>
      <c r="L3053">
        <v>569</v>
      </c>
      <c r="M3053" t="s">
        <v>193</v>
      </c>
      <c r="N3053" t="s">
        <v>8235</v>
      </c>
      <c r="Q3053">
        <v>0</v>
      </c>
      <c r="R3053" t="s">
        <v>96</v>
      </c>
      <c r="S3053" t="s">
        <v>96</v>
      </c>
      <c r="T3053" t="str">
        <f>IF(Transcripts[[#This Row],[List?]]="Y", Transcripts[[#This Row],[RefSeq mRNA ID]]&amp;IF(Transcripts[[#This Row],[Preferred?]]="Y", " (Preferred)", ""), "")</f>
        <v/>
      </c>
      <c r="V3053" s="43" t="s">
        <v>18647</v>
      </c>
      <c r="W3053" s="43" t="e">
        <f t="array" ref="W3053">INDEX(Table6[#Data], MATCH(1, ISNUMBER(SEARCH(Transcripts[[#This Row],[RefSeq mRNA ID]], Table6['#name])), 0), 1)</f>
        <v>#N/A</v>
      </c>
      <c r="X3053" s="43"/>
      <c r="Y3053" s="43"/>
      <c r="Z3053" t="s">
        <v>6679</v>
      </c>
      <c r="AA3053" t="s">
        <v>6680</v>
      </c>
      <c r="AB3053">
        <v>3876</v>
      </c>
      <c r="AC3053" t="s">
        <v>6656</v>
      </c>
      <c r="AD3053" t="s">
        <v>27</v>
      </c>
      <c r="AE3053" t="s">
        <v>11944</v>
      </c>
    </row>
    <row r="3054" spans="8:31" hidden="1" x14ac:dyDescent="0.3">
      <c r="H3054" t="s">
        <v>8231</v>
      </c>
      <c r="I3054" t="s">
        <v>8236</v>
      </c>
      <c r="L3054">
        <v>512</v>
      </c>
      <c r="M3054" t="s">
        <v>193</v>
      </c>
      <c r="N3054" t="s">
        <v>8237</v>
      </c>
      <c r="Q3054">
        <v>0</v>
      </c>
      <c r="R3054" t="s">
        <v>96</v>
      </c>
      <c r="S3054" t="s">
        <v>96</v>
      </c>
      <c r="T3054" t="str">
        <f>IF(Transcripts[[#This Row],[List?]]="Y", Transcripts[[#This Row],[RefSeq mRNA ID]]&amp;IF(Transcripts[[#This Row],[Preferred?]]="Y", " (Preferred)", ""), "")</f>
        <v/>
      </c>
      <c r="V3054" s="43" t="s">
        <v>18647</v>
      </c>
      <c r="W3054" s="43" t="e">
        <f t="array" ref="W3054">INDEX(Table6[#Data], MATCH(1, ISNUMBER(SEARCH(Transcripts[[#This Row],[RefSeq mRNA ID]], Table6['#name])), 0), 1)</f>
        <v>#N/A</v>
      </c>
      <c r="X3054" s="43"/>
      <c r="Y3054" s="43"/>
      <c r="Z3054" t="s">
        <v>1065</v>
      </c>
      <c r="AA3054" t="s">
        <v>1066</v>
      </c>
      <c r="AB3054">
        <v>966</v>
      </c>
      <c r="AC3054" t="s">
        <v>1060</v>
      </c>
      <c r="AD3054" t="s">
        <v>27</v>
      </c>
      <c r="AE3054" t="s">
        <v>11945</v>
      </c>
    </row>
    <row r="3055" spans="8:31" hidden="1" x14ac:dyDescent="0.3">
      <c r="H3055" t="s">
        <v>8231</v>
      </c>
      <c r="I3055" t="s">
        <v>8275</v>
      </c>
      <c r="L3055">
        <v>5193</v>
      </c>
      <c r="M3055" t="s">
        <v>210</v>
      </c>
      <c r="N3055" t="s">
        <v>8276</v>
      </c>
      <c r="Q3055">
        <v>0</v>
      </c>
      <c r="R3055" t="s">
        <v>96</v>
      </c>
      <c r="S3055" t="s">
        <v>96</v>
      </c>
      <c r="T3055" t="str">
        <f>IF(Transcripts[[#This Row],[List?]]="Y", Transcripts[[#This Row],[RefSeq mRNA ID]]&amp;IF(Transcripts[[#This Row],[Preferred?]]="Y", " (Preferred)", ""), "")</f>
        <v/>
      </c>
      <c r="V3055" s="43" t="s">
        <v>18647</v>
      </c>
      <c r="W3055" s="43" t="e">
        <f t="array" ref="W3055">INDEX(Table6[#Data], MATCH(1, ISNUMBER(SEARCH(Transcripts[[#This Row],[RefSeq mRNA ID]], Table6['#name])), 0), 1)</f>
        <v>#N/A</v>
      </c>
      <c r="X3055" s="43"/>
      <c r="Y3055" s="43"/>
      <c r="Z3055" t="s">
        <v>1061</v>
      </c>
      <c r="AA3055" t="s">
        <v>1062</v>
      </c>
      <c r="AB3055">
        <v>2949</v>
      </c>
      <c r="AC3055" t="s">
        <v>1060</v>
      </c>
      <c r="AD3055" t="s">
        <v>27</v>
      </c>
      <c r="AE3055" t="s">
        <v>11946</v>
      </c>
    </row>
    <row r="3056" spans="8:31" hidden="1" x14ac:dyDescent="0.3">
      <c r="H3056" t="s">
        <v>8231</v>
      </c>
      <c r="I3056" t="s">
        <v>8277</v>
      </c>
      <c r="L3056">
        <v>3842</v>
      </c>
      <c r="M3056" t="s">
        <v>210</v>
      </c>
      <c r="N3056" t="s">
        <v>8278</v>
      </c>
      <c r="Q3056">
        <v>0</v>
      </c>
      <c r="R3056" t="s">
        <v>96</v>
      </c>
      <c r="S3056" t="s">
        <v>96</v>
      </c>
      <c r="T3056" t="str">
        <f>IF(Transcripts[[#This Row],[List?]]="Y", Transcripts[[#This Row],[RefSeq mRNA ID]]&amp;IF(Transcripts[[#This Row],[Preferred?]]="Y", " (Preferred)", ""), "")</f>
        <v/>
      </c>
      <c r="V3056" s="43" t="s">
        <v>18647</v>
      </c>
      <c r="W3056" s="43" t="e">
        <f t="array" ref="W3056">INDEX(Table6[#Data], MATCH(1, ISNUMBER(SEARCH(Transcripts[[#This Row],[RefSeq mRNA ID]], Table6['#name])), 0), 1)</f>
        <v>#N/A</v>
      </c>
      <c r="X3056" s="43"/>
      <c r="Y3056" s="43"/>
      <c r="Z3056" t="s">
        <v>1092</v>
      </c>
      <c r="AC3056" t="s">
        <v>1060</v>
      </c>
      <c r="AD3056" t="s">
        <v>27</v>
      </c>
      <c r="AE3056" t="s">
        <v>1092</v>
      </c>
    </row>
    <row r="3057" spans="8:31" hidden="1" x14ac:dyDescent="0.3">
      <c r="H3057" t="s">
        <v>8231</v>
      </c>
      <c r="I3057" t="s">
        <v>8279</v>
      </c>
      <c r="L3057">
        <v>3377</v>
      </c>
      <c r="M3057" t="s">
        <v>210</v>
      </c>
      <c r="N3057" t="s">
        <v>8280</v>
      </c>
      <c r="Q3057">
        <v>0</v>
      </c>
      <c r="R3057" t="s">
        <v>96</v>
      </c>
      <c r="S3057" t="s">
        <v>96</v>
      </c>
      <c r="T3057" t="str">
        <f>IF(Transcripts[[#This Row],[List?]]="Y", Transcripts[[#This Row],[RefSeq mRNA ID]]&amp;IF(Transcripts[[#This Row],[Preferred?]]="Y", " (Preferred)", ""), "")</f>
        <v/>
      </c>
      <c r="V3057" s="43" t="s">
        <v>18647</v>
      </c>
      <c r="W3057" s="43" t="e">
        <f t="array" ref="W3057">INDEX(Table6[#Data], MATCH(1, ISNUMBER(SEARCH(Transcripts[[#This Row],[RefSeq mRNA ID]], Table6['#name])), 0), 1)</f>
        <v>#N/A</v>
      </c>
      <c r="X3057" s="43"/>
      <c r="Y3057" s="43"/>
      <c r="Z3057" t="s">
        <v>1080</v>
      </c>
      <c r="AA3057" t="s">
        <v>1081</v>
      </c>
      <c r="AB3057">
        <v>594</v>
      </c>
      <c r="AC3057" t="s">
        <v>1060</v>
      </c>
      <c r="AD3057" t="s">
        <v>27</v>
      </c>
      <c r="AE3057" t="s">
        <v>11947</v>
      </c>
    </row>
    <row r="3058" spans="8:31" hidden="1" x14ac:dyDescent="0.3">
      <c r="H3058" t="s">
        <v>8231</v>
      </c>
      <c r="I3058" t="s">
        <v>8281</v>
      </c>
      <c r="L3058">
        <v>2940</v>
      </c>
      <c r="M3058" t="s">
        <v>210</v>
      </c>
      <c r="N3058" t="s">
        <v>8282</v>
      </c>
      <c r="Q3058">
        <v>0</v>
      </c>
      <c r="R3058" t="s">
        <v>96</v>
      </c>
      <c r="S3058" t="s">
        <v>96</v>
      </c>
      <c r="T3058" t="str">
        <f>IF(Transcripts[[#This Row],[List?]]="Y", Transcripts[[#This Row],[RefSeq mRNA ID]]&amp;IF(Transcripts[[#This Row],[Preferred?]]="Y", " (Preferred)", ""), "")</f>
        <v/>
      </c>
      <c r="V3058" s="43" t="s">
        <v>18647</v>
      </c>
      <c r="W3058" s="43" t="e">
        <f t="array" ref="W3058">INDEX(Table6[#Data], MATCH(1, ISNUMBER(SEARCH(Transcripts[[#This Row],[RefSeq mRNA ID]], Table6['#name])), 0), 1)</f>
        <v>#N/A</v>
      </c>
      <c r="X3058" s="43"/>
      <c r="Y3058" s="43"/>
      <c r="Z3058" t="s">
        <v>1071</v>
      </c>
      <c r="AA3058" t="s">
        <v>1072</v>
      </c>
      <c r="AB3058">
        <v>2313</v>
      </c>
      <c r="AC3058" t="s">
        <v>1060</v>
      </c>
      <c r="AD3058" t="s">
        <v>27</v>
      </c>
      <c r="AE3058" t="s">
        <v>11948</v>
      </c>
    </row>
    <row r="3059" spans="8:31" hidden="1" x14ac:dyDescent="0.3">
      <c r="H3059" t="s">
        <v>8231</v>
      </c>
      <c r="I3059" t="s">
        <v>8283</v>
      </c>
      <c r="L3059">
        <v>559</v>
      </c>
      <c r="M3059" t="s">
        <v>210</v>
      </c>
      <c r="N3059" t="s">
        <v>8284</v>
      </c>
      <c r="Q3059">
        <v>0</v>
      </c>
      <c r="R3059" t="s">
        <v>96</v>
      </c>
      <c r="S3059" t="s">
        <v>96</v>
      </c>
      <c r="T3059" t="str">
        <f>IF(Transcripts[[#This Row],[List?]]="Y", Transcripts[[#This Row],[RefSeq mRNA ID]]&amp;IF(Transcripts[[#This Row],[Preferred?]]="Y", " (Preferred)", ""), "")</f>
        <v/>
      </c>
      <c r="V3059" s="43" t="s">
        <v>18647</v>
      </c>
      <c r="W3059" s="43" t="e">
        <f t="array" ref="W3059">INDEX(Table6[#Data], MATCH(1, ISNUMBER(SEARCH(Transcripts[[#This Row],[RefSeq mRNA ID]], Table6['#name])), 0), 1)</f>
        <v>#N/A</v>
      </c>
      <c r="X3059" s="43"/>
      <c r="Y3059" s="43"/>
      <c r="Z3059" t="s">
        <v>1074</v>
      </c>
      <c r="AA3059" t="s">
        <v>1075</v>
      </c>
      <c r="AB3059">
        <v>2433</v>
      </c>
      <c r="AC3059" t="s">
        <v>1060</v>
      </c>
      <c r="AD3059" t="s">
        <v>27</v>
      </c>
      <c r="AE3059" t="s">
        <v>11949</v>
      </c>
    </row>
    <row r="3060" spans="8:31" hidden="1" x14ac:dyDescent="0.3">
      <c r="H3060" t="s">
        <v>8231</v>
      </c>
      <c r="I3060" t="s">
        <v>8285</v>
      </c>
      <c r="L3060">
        <v>552</v>
      </c>
      <c r="M3060" t="s">
        <v>210</v>
      </c>
      <c r="N3060" t="s">
        <v>8286</v>
      </c>
      <c r="Q3060">
        <v>0</v>
      </c>
      <c r="R3060" t="s">
        <v>96</v>
      </c>
      <c r="S3060" t="s">
        <v>96</v>
      </c>
      <c r="T3060" t="str">
        <f>IF(Transcripts[[#This Row],[List?]]="Y", Transcripts[[#This Row],[RefSeq mRNA ID]]&amp;IF(Transcripts[[#This Row],[Preferred?]]="Y", " (Preferred)", ""), "")</f>
        <v/>
      </c>
      <c r="V3060" s="43" t="s">
        <v>18647</v>
      </c>
      <c r="W3060" s="43" t="e">
        <f t="array" ref="W3060">INDEX(Table6[#Data], MATCH(1, ISNUMBER(SEARCH(Transcripts[[#This Row],[RefSeq mRNA ID]], Table6['#name])), 0), 1)</f>
        <v>#N/A</v>
      </c>
      <c r="X3060" s="43"/>
      <c r="Y3060" s="43"/>
      <c r="Z3060" t="s">
        <v>1089</v>
      </c>
      <c r="AA3060" t="s">
        <v>1090</v>
      </c>
      <c r="AB3060">
        <v>485</v>
      </c>
      <c r="AC3060" t="s">
        <v>1060</v>
      </c>
      <c r="AD3060" t="s">
        <v>27</v>
      </c>
      <c r="AE3060" t="s">
        <v>11950</v>
      </c>
    </row>
    <row r="3061" spans="8:31" hidden="1" x14ac:dyDescent="0.3">
      <c r="H3061" t="s">
        <v>8287</v>
      </c>
      <c r="I3061" t="s">
        <v>8292</v>
      </c>
      <c r="J3061" t="s">
        <v>8293</v>
      </c>
      <c r="K3061" t="s">
        <v>19939</v>
      </c>
      <c r="L3061">
        <v>1728</v>
      </c>
      <c r="M3061" t="s">
        <v>27</v>
      </c>
      <c r="N3061" t="s">
        <v>8294</v>
      </c>
      <c r="Q3061">
        <v>1185</v>
      </c>
      <c r="R3061" t="s">
        <v>96</v>
      </c>
      <c r="S3061" t="s">
        <v>95</v>
      </c>
      <c r="T3061" t="str">
        <f>IF(Transcripts[[#This Row],[List?]]="Y", Transcripts[[#This Row],[RefSeq mRNA ID]]&amp;IF(Transcripts[[#This Row],[Preferred?]]="Y", " (Preferred)", ""), "")</f>
        <v>NM_001317946.1</v>
      </c>
      <c r="V3061" s="43" t="s">
        <v>18648</v>
      </c>
      <c r="W3061" s="43" t="e">
        <f t="array" ref="W3061">INDEX(Table6[#Data], MATCH(1, ISNUMBER(SEARCH(Transcripts[[#This Row],[RefSeq mRNA ID]], Table6['#name])), 0), 1)</f>
        <v>#N/A</v>
      </c>
      <c r="X3061" s="43"/>
      <c r="Y3061" s="43"/>
      <c r="Z3061" t="s">
        <v>1083</v>
      </c>
      <c r="AA3061" t="s">
        <v>1084</v>
      </c>
      <c r="AB3061">
        <v>419</v>
      </c>
      <c r="AC3061" t="s">
        <v>1060</v>
      </c>
      <c r="AD3061" t="s">
        <v>27</v>
      </c>
      <c r="AE3061" t="s">
        <v>11951</v>
      </c>
    </row>
    <row r="3062" spans="8:31" hidden="1" x14ac:dyDescent="0.3">
      <c r="H3062" t="s">
        <v>8287</v>
      </c>
      <c r="I3062" t="s">
        <v>8295</v>
      </c>
      <c r="J3062" t="s">
        <v>8296</v>
      </c>
      <c r="L3062">
        <v>1690</v>
      </c>
      <c r="M3062" t="s">
        <v>27</v>
      </c>
      <c r="N3062" t="s">
        <v>8297</v>
      </c>
      <c r="O3062" t="s">
        <v>8298</v>
      </c>
      <c r="P3062" t="s">
        <v>8299</v>
      </c>
      <c r="Q3062">
        <v>1158</v>
      </c>
      <c r="R3062" t="s">
        <v>96</v>
      </c>
      <c r="S3062" t="s">
        <v>96</v>
      </c>
      <c r="T3062" t="str">
        <f>IF(Transcripts[[#This Row],[List?]]="Y", Transcripts[[#This Row],[RefSeq mRNA ID]]&amp;IF(Transcripts[[#This Row],[Preferred?]]="Y", " (Preferred)", ""), "")</f>
        <v/>
      </c>
      <c r="V3062" s="43" t="s">
        <v>18648</v>
      </c>
      <c r="W3062" s="43" t="e">
        <f t="array" ref="W3062">INDEX(Table6[#Data], MATCH(1, ISNUMBER(SEARCH(Transcripts[[#This Row],[RefSeq mRNA ID]], Table6['#name])), 0), 1)</f>
        <v>#N/A</v>
      </c>
      <c r="X3062" s="43"/>
      <c r="Y3062" s="43"/>
      <c r="Z3062" t="s">
        <v>1086</v>
      </c>
      <c r="AA3062" t="s">
        <v>1087</v>
      </c>
      <c r="AB3062">
        <v>419</v>
      </c>
      <c r="AC3062" t="s">
        <v>1060</v>
      </c>
      <c r="AD3062" t="s">
        <v>27</v>
      </c>
      <c r="AE3062" t="s">
        <v>11952</v>
      </c>
    </row>
    <row r="3063" spans="8:31" hidden="1" x14ac:dyDescent="0.3">
      <c r="H3063" t="s">
        <v>8287</v>
      </c>
      <c r="I3063" t="s">
        <v>8300</v>
      </c>
      <c r="J3063" t="s">
        <v>8301</v>
      </c>
      <c r="K3063" t="s">
        <v>19938</v>
      </c>
      <c r="L3063">
        <v>1643</v>
      </c>
      <c r="M3063" t="s">
        <v>27</v>
      </c>
      <c r="N3063" t="s">
        <v>8302</v>
      </c>
      <c r="O3063" t="s">
        <v>8298</v>
      </c>
      <c r="P3063" t="s">
        <v>8303</v>
      </c>
      <c r="Q3063">
        <v>1131</v>
      </c>
      <c r="R3063" t="s">
        <v>96</v>
      </c>
      <c r="S3063" t="s">
        <v>95</v>
      </c>
      <c r="T3063" t="str">
        <f>IF(Transcripts[[#This Row],[List?]]="Y", Transcripts[[#This Row],[RefSeq mRNA ID]]&amp;IF(Transcripts[[#This Row],[Preferred?]]="Y", " (Preferred)", ""), "")</f>
        <v>NM_001007468.2</v>
      </c>
      <c r="V3063" s="43" t="s">
        <v>18648</v>
      </c>
      <c r="W3063" s="43" t="e">
        <f t="array" ref="W3063">INDEX(Table6[#Data], MATCH(1, ISNUMBER(SEARCH(Transcripts[[#This Row],[RefSeq mRNA ID]], Table6['#name])), 0), 1)</f>
        <v>#N/A</v>
      </c>
      <c r="X3063" s="43"/>
      <c r="Y3063" s="43"/>
      <c r="Z3063" t="s">
        <v>1068</v>
      </c>
      <c r="AA3063" t="s">
        <v>1069</v>
      </c>
      <c r="AB3063">
        <v>2883</v>
      </c>
      <c r="AC3063" t="s">
        <v>1060</v>
      </c>
      <c r="AD3063" t="s">
        <v>27</v>
      </c>
      <c r="AE3063" t="s">
        <v>11953</v>
      </c>
    </row>
    <row r="3064" spans="8:31" hidden="1" x14ac:dyDescent="0.3">
      <c r="H3064" t="s">
        <v>8287</v>
      </c>
      <c r="I3064" t="s">
        <v>8304</v>
      </c>
      <c r="J3064" t="s">
        <v>8305</v>
      </c>
      <c r="L3064">
        <v>1182</v>
      </c>
      <c r="M3064" t="s">
        <v>27</v>
      </c>
      <c r="N3064" t="s">
        <v>8306</v>
      </c>
      <c r="Q3064">
        <v>1020</v>
      </c>
      <c r="R3064" t="s">
        <v>96</v>
      </c>
      <c r="S3064" t="s">
        <v>96</v>
      </c>
      <c r="T3064" t="str">
        <f>IF(Transcripts[[#This Row],[List?]]="Y", Transcripts[[#This Row],[RefSeq mRNA ID]]&amp;IF(Transcripts[[#This Row],[Preferred?]]="Y", " (Preferred)", ""), "")</f>
        <v/>
      </c>
      <c r="V3064" s="43" t="s">
        <v>18648</v>
      </c>
      <c r="W3064" s="43" t="e">
        <f t="array" ref="W3064">INDEX(Table6[#Data], MATCH(1, ISNUMBER(SEARCH(Transcripts[[#This Row],[RefSeq mRNA ID]], Table6['#name])), 0), 1)</f>
        <v>#N/A</v>
      </c>
      <c r="X3064" s="43"/>
      <c r="Y3064" s="43"/>
      <c r="Z3064" t="s">
        <v>1077</v>
      </c>
      <c r="AA3064" t="s">
        <v>1078</v>
      </c>
      <c r="AB3064">
        <v>684</v>
      </c>
      <c r="AC3064" t="s">
        <v>1060</v>
      </c>
      <c r="AD3064" t="s">
        <v>27</v>
      </c>
      <c r="AE3064" t="s">
        <v>11954</v>
      </c>
    </row>
    <row r="3065" spans="8:31" hidden="1" x14ac:dyDescent="0.3">
      <c r="H3065" t="s">
        <v>8287</v>
      </c>
      <c r="I3065" t="s">
        <v>8307</v>
      </c>
      <c r="J3065" t="s">
        <v>8308</v>
      </c>
      <c r="L3065">
        <v>889</v>
      </c>
      <c r="M3065" t="s">
        <v>27</v>
      </c>
      <c r="N3065" t="s">
        <v>8309</v>
      </c>
      <c r="Q3065">
        <v>682</v>
      </c>
      <c r="R3065" t="s">
        <v>96</v>
      </c>
      <c r="S3065" t="s">
        <v>96</v>
      </c>
      <c r="T3065" t="str">
        <f>IF(Transcripts[[#This Row],[List?]]="Y", Transcripts[[#This Row],[RefSeq mRNA ID]]&amp;IF(Transcripts[[#This Row],[Preferred?]]="Y", " (Preferred)", ""), "")</f>
        <v/>
      </c>
      <c r="V3065" s="43" t="s">
        <v>18648</v>
      </c>
      <c r="W3065" s="43" t="e">
        <f t="array" ref="W3065">INDEX(Table6[#Data], MATCH(1, ISNUMBER(SEARCH(Transcripts[[#This Row],[RefSeq mRNA ID]], Table6['#name])), 0), 1)</f>
        <v>#N/A</v>
      </c>
      <c r="X3065" s="43"/>
      <c r="Y3065" s="43"/>
      <c r="Z3065" t="s">
        <v>2011</v>
      </c>
      <c r="AA3065" t="s">
        <v>2012</v>
      </c>
      <c r="AB3065">
        <v>1071</v>
      </c>
      <c r="AC3065" t="s">
        <v>2008</v>
      </c>
      <c r="AD3065" t="s">
        <v>27</v>
      </c>
      <c r="AE3065" t="s">
        <v>11955</v>
      </c>
    </row>
    <row r="3066" spans="8:31" hidden="1" x14ac:dyDescent="0.3">
      <c r="H3066" t="s">
        <v>8287</v>
      </c>
      <c r="I3066" t="s">
        <v>8288</v>
      </c>
      <c r="L3066">
        <v>660</v>
      </c>
      <c r="M3066" t="s">
        <v>193</v>
      </c>
      <c r="N3066" t="s">
        <v>8289</v>
      </c>
      <c r="P3066" t="s">
        <v>98</v>
      </c>
      <c r="Q3066">
        <v>0</v>
      </c>
      <c r="R3066" t="s">
        <v>96</v>
      </c>
      <c r="S3066" t="s">
        <v>96</v>
      </c>
      <c r="T3066" t="str">
        <f>IF(Transcripts[[#This Row],[List?]]="Y", Transcripts[[#This Row],[RefSeq mRNA ID]]&amp;IF(Transcripts[[#This Row],[Preferred?]]="Y", " (Preferred)", ""), "")</f>
        <v/>
      </c>
      <c r="V3066" s="43" t="s">
        <v>18648</v>
      </c>
      <c r="W3066" s="43" t="e">
        <f t="array" ref="W3066">INDEX(Table6[#Data], MATCH(1, ISNUMBER(SEARCH(Transcripts[[#This Row],[RefSeq mRNA ID]], Table6['#name])), 0), 1)</f>
        <v>#N/A</v>
      </c>
      <c r="X3066" s="43"/>
      <c r="Y3066" s="43"/>
      <c r="Z3066" t="s">
        <v>2016</v>
      </c>
      <c r="AA3066" t="s">
        <v>2017</v>
      </c>
      <c r="AB3066">
        <v>1059</v>
      </c>
      <c r="AC3066" t="s">
        <v>2008</v>
      </c>
      <c r="AD3066" t="s">
        <v>27</v>
      </c>
      <c r="AE3066" t="s">
        <v>11956</v>
      </c>
    </row>
    <row r="3067" spans="8:31" hidden="1" x14ac:dyDescent="0.3">
      <c r="H3067" t="s">
        <v>8287</v>
      </c>
      <c r="I3067" t="s">
        <v>8290</v>
      </c>
      <c r="L3067">
        <v>605</v>
      </c>
      <c r="M3067" t="s">
        <v>193</v>
      </c>
      <c r="N3067" t="s">
        <v>8291</v>
      </c>
      <c r="P3067" t="s">
        <v>98</v>
      </c>
      <c r="Q3067">
        <v>0</v>
      </c>
      <c r="R3067" t="s">
        <v>96</v>
      </c>
      <c r="S3067" t="s">
        <v>96</v>
      </c>
      <c r="T3067" t="str">
        <f>IF(Transcripts[[#This Row],[List?]]="Y", Transcripts[[#This Row],[RefSeq mRNA ID]]&amp;IF(Transcripts[[#This Row],[Preferred?]]="Y", " (Preferred)", ""), "")</f>
        <v/>
      </c>
      <c r="V3067" s="43" t="s">
        <v>18648</v>
      </c>
      <c r="W3067" s="43" t="e">
        <f t="array" ref="W3067">INDEX(Table6[#Data], MATCH(1, ISNUMBER(SEARCH(Transcripts[[#This Row],[RefSeq mRNA ID]], Table6['#name])), 0), 1)</f>
        <v>#N/A</v>
      </c>
      <c r="X3067" s="43"/>
      <c r="Y3067" s="43"/>
      <c r="Z3067" t="s">
        <v>2009</v>
      </c>
      <c r="AC3067" t="s">
        <v>2008</v>
      </c>
      <c r="AD3067" t="s">
        <v>27</v>
      </c>
      <c r="AE3067" t="s">
        <v>2009</v>
      </c>
    </row>
    <row r="3068" spans="8:31" hidden="1" x14ac:dyDescent="0.3">
      <c r="H3068" t="s">
        <v>8287</v>
      </c>
      <c r="I3068" t="s">
        <v>20576</v>
      </c>
      <c r="J3068" t="s">
        <v>20577</v>
      </c>
      <c r="K3068" t="s">
        <v>19940</v>
      </c>
      <c r="R3068" t="s">
        <v>95</v>
      </c>
      <c r="S3068" t="s">
        <v>95</v>
      </c>
      <c r="T3068" t="str">
        <f>IF(Transcripts[[#This Row],[List?]]="Y", Transcripts[[#This Row],[RefSeq mRNA ID]]&amp;IF(Transcripts[[#This Row],[Preferred?]]="Y", " (Preferred)", ""), "")</f>
        <v>NM_003073.4 (Preferred)</v>
      </c>
      <c r="V3068" s="43"/>
      <c r="W3068" s="43" t="e">
        <f t="array" ref="W3068">INDEX(Table6[#Data], MATCH(1, ISNUMBER(SEARCH(Transcripts[[#This Row],[RefSeq mRNA ID]], Table6['#name])), 0), 1)</f>
        <v>#N/A</v>
      </c>
      <c r="X3068" s="43"/>
      <c r="Y3068" s="43"/>
      <c r="Z3068" t="s">
        <v>7859</v>
      </c>
      <c r="AA3068" t="s">
        <v>7860</v>
      </c>
      <c r="AB3068">
        <v>372</v>
      </c>
      <c r="AC3068" t="s">
        <v>7844</v>
      </c>
      <c r="AD3068" t="s">
        <v>27</v>
      </c>
      <c r="AE3068" t="s">
        <v>11957</v>
      </c>
    </row>
    <row r="3069" spans="8:31" hidden="1" x14ac:dyDescent="0.3">
      <c r="H3069" t="s">
        <v>8310</v>
      </c>
      <c r="I3069" t="s">
        <v>8319</v>
      </c>
      <c r="J3069" t="s">
        <v>8320</v>
      </c>
      <c r="K3069" t="s">
        <v>19942</v>
      </c>
      <c r="L3069">
        <v>9784</v>
      </c>
      <c r="M3069" t="s">
        <v>27</v>
      </c>
      <c r="N3069" t="s">
        <v>8321</v>
      </c>
      <c r="P3069" t="s">
        <v>8322</v>
      </c>
      <c r="Q3069">
        <v>3702</v>
      </c>
      <c r="R3069" t="s">
        <v>95</v>
      </c>
      <c r="S3069" t="s">
        <v>95</v>
      </c>
      <c r="T3069" t="str">
        <f>IF(Transcripts[[#This Row],[List?]]="Y", Transcripts[[#This Row],[RefSeq mRNA ID]]&amp;IF(Transcripts[[#This Row],[Preferred?]]="Y", " (Preferred)", ""), "")</f>
        <v>NM_006306.3 (Preferred)</v>
      </c>
      <c r="V3069" s="43" t="s">
        <v>18649</v>
      </c>
      <c r="W3069" s="43" t="e">
        <f t="array" ref="W3069">INDEX(Table6[#Data], MATCH(1, ISNUMBER(SEARCH(Transcripts[[#This Row],[RefSeq mRNA ID]], Table6['#name])), 0), 1)</f>
        <v>#N/A</v>
      </c>
      <c r="X3069" s="43"/>
      <c r="Y3069" s="43"/>
      <c r="Z3069" t="s">
        <v>7856</v>
      </c>
      <c r="AA3069" t="s">
        <v>7857</v>
      </c>
      <c r="AB3069">
        <v>460</v>
      </c>
      <c r="AC3069" t="s">
        <v>7844</v>
      </c>
      <c r="AD3069" t="s">
        <v>27</v>
      </c>
      <c r="AE3069" t="s">
        <v>11958</v>
      </c>
    </row>
    <row r="3070" spans="8:31" hidden="1" x14ac:dyDescent="0.3">
      <c r="H3070" t="s">
        <v>8310</v>
      </c>
      <c r="I3070" t="s">
        <v>8323</v>
      </c>
      <c r="J3070" t="s">
        <v>8324</v>
      </c>
      <c r="L3070">
        <v>9784</v>
      </c>
      <c r="M3070" t="s">
        <v>27</v>
      </c>
      <c r="N3070" t="s">
        <v>8321</v>
      </c>
      <c r="Q3070">
        <v>3702</v>
      </c>
      <c r="R3070" t="s">
        <v>96</v>
      </c>
      <c r="S3070" t="s">
        <v>96</v>
      </c>
      <c r="T3070" t="str">
        <f>IF(Transcripts[[#This Row],[List?]]="Y", Transcripts[[#This Row],[RefSeq mRNA ID]]&amp;IF(Transcripts[[#This Row],[Preferred?]]="Y", " (Preferred)", ""), "")</f>
        <v/>
      </c>
      <c r="V3070" s="43" t="s">
        <v>18649</v>
      </c>
      <c r="W3070" s="43" t="e">
        <f t="array" ref="W3070">INDEX(Table6[#Data], MATCH(1, ISNUMBER(SEARCH(Transcripts[[#This Row],[RefSeq mRNA ID]], Table6['#name])), 0), 1)</f>
        <v>#N/A</v>
      </c>
      <c r="X3070" s="43"/>
      <c r="Y3070" s="43"/>
      <c r="Z3070" t="s">
        <v>7849</v>
      </c>
      <c r="AA3070" t="s">
        <v>7850</v>
      </c>
      <c r="AB3070">
        <v>1851</v>
      </c>
      <c r="AC3070" t="s">
        <v>7844</v>
      </c>
      <c r="AD3070" t="s">
        <v>27</v>
      </c>
      <c r="AE3070" t="s">
        <v>11959</v>
      </c>
    </row>
    <row r="3071" spans="8:31" hidden="1" x14ac:dyDescent="0.3">
      <c r="H3071" t="s">
        <v>8310</v>
      </c>
      <c r="I3071" t="s">
        <v>8325</v>
      </c>
      <c r="J3071" t="s">
        <v>8326</v>
      </c>
      <c r="K3071" t="s">
        <v>19941</v>
      </c>
      <c r="L3071">
        <v>1761</v>
      </c>
      <c r="M3071" t="s">
        <v>27</v>
      </c>
      <c r="N3071" t="s">
        <v>8327</v>
      </c>
      <c r="Q3071">
        <v>1551</v>
      </c>
      <c r="R3071" t="s">
        <v>96</v>
      </c>
      <c r="S3071" t="s">
        <v>95</v>
      </c>
      <c r="T3071" t="str">
        <f>IF(Transcripts[[#This Row],[List?]]="Y", Transcripts[[#This Row],[RefSeq mRNA ID]]&amp;IF(Transcripts[[#This Row],[Preferred?]]="Y", " (Preferred)", ""), "")</f>
        <v>NM_001281463.1</v>
      </c>
      <c r="V3071" s="43" t="s">
        <v>18649</v>
      </c>
      <c r="W3071" s="43" t="e">
        <f t="array" ref="W3071">INDEX(Table6[#Data], MATCH(1, ISNUMBER(SEARCH(Transcripts[[#This Row],[RefSeq mRNA ID]], Table6['#name])), 0), 1)</f>
        <v>#N/A</v>
      </c>
      <c r="X3071" s="43"/>
      <c r="Y3071" s="43"/>
      <c r="Z3071" t="s">
        <v>7847</v>
      </c>
      <c r="AC3071" t="s">
        <v>7844</v>
      </c>
      <c r="AD3071" t="s">
        <v>27</v>
      </c>
      <c r="AE3071" t="s">
        <v>7847</v>
      </c>
    </row>
    <row r="3072" spans="8:31" hidden="1" x14ac:dyDescent="0.3">
      <c r="H3072" t="s">
        <v>8310</v>
      </c>
      <c r="I3072" t="s">
        <v>8328</v>
      </c>
      <c r="J3072" t="s">
        <v>8329</v>
      </c>
      <c r="L3072">
        <v>1761</v>
      </c>
      <c r="M3072" t="s">
        <v>27</v>
      </c>
      <c r="N3072" t="s">
        <v>8330</v>
      </c>
      <c r="Q3072">
        <v>1551</v>
      </c>
      <c r="R3072" t="s">
        <v>96</v>
      </c>
      <c r="S3072" t="s">
        <v>96</v>
      </c>
      <c r="T3072" t="str">
        <f>IF(Transcripts[[#This Row],[List?]]="Y", Transcripts[[#This Row],[RefSeq mRNA ID]]&amp;IF(Transcripts[[#This Row],[Preferred?]]="Y", " (Preferred)", ""), "")</f>
        <v/>
      </c>
      <c r="V3072" s="43" t="s">
        <v>18649</v>
      </c>
      <c r="W3072" s="43" t="e">
        <f t="array" ref="W3072">INDEX(Table6[#Data], MATCH(1, ISNUMBER(SEARCH(Transcripts[[#This Row],[RefSeq mRNA ID]], Table6['#name])), 0), 1)</f>
        <v>#N/A</v>
      </c>
      <c r="X3072" s="43"/>
      <c r="Y3072" s="43"/>
      <c r="Z3072" t="s">
        <v>7845</v>
      </c>
      <c r="AC3072" t="s">
        <v>7844</v>
      </c>
      <c r="AD3072" t="s">
        <v>27</v>
      </c>
      <c r="AE3072" t="s">
        <v>7845</v>
      </c>
    </row>
    <row r="3073" spans="8:31" hidden="1" x14ac:dyDescent="0.3">
      <c r="H3073" t="s">
        <v>8310</v>
      </c>
      <c r="I3073" t="s">
        <v>8336</v>
      </c>
      <c r="J3073" t="s">
        <v>8337</v>
      </c>
      <c r="L3073">
        <v>838</v>
      </c>
      <c r="M3073" t="s">
        <v>27</v>
      </c>
      <c r="N3073" t="s">
        <v>8338</v>
      </c>
      <c r="Q3073">
        <v>838</v>
      </c>
      <c r="R3073" t="s">
        <v>96</v>
      </c>
      <c r="S3073" t="s">
        <v>96</v>
      </c>
      <c r="T3073" t="str">
        <f>IF(Transcripts[[#This Row],[List?]]="Y", Transcripts[[#This Row],[RefSeq mRNA ID]]&amp;IF(Transcripts[[#This Row],[Preferred?]]="Y", " (Preferred)", ""), "")</f>
        <v/>
      </c>
      <c r="V3073" s="43" t="s">
        <v>18649</v>
      </c>
      <c r="W3073" s="43" t="e">
        <f t="array" ref="W3073">INDEX(Table6[#Data], MATCH(1, ISNUMBER(SEARCH(Transcripts[[#This Row],[RefSeq mRNA ID]], Table6['#name])), 0), 1)</f>
        <v>#N/A</v>
      </c>
      <c r="X3073" s="43"/>
      <c r="Y3073" s="43"/>
      <c r="Z3073" t="s">
        <v>7853</v>
      </c>
      <c r="AA3073" t="s">
        <v>7854</v>
      </c>
      <c r="AB3073">
        <v>942</v>
      </c>
      <c r="AC3073" t="s">
        <v>7844</v>
      </c>
      <c r="AD3073" t="s">
        <v>27</v>
      </c>
      <c r="AE3073" t="s">
        <v>11960</v>
      </c>
    </row>
    <row r="3074" spans="8:31" hidden="1" x14ac:dyDescent="0.3">
      <c r="H3074" t="s">
        <v>8310</v>
      </c>
      <c r="I3074" t="s">
        <v>8339</v>
      </c>
      <c r="J3074" t="s">
        <v>8340</v>
      </c>
      <c r="L3074">
        <v>838</v>
      </c>
      <c r="M3074" t="s">
        <v>27</v>
      </c>
      <c r="N3074" t="s">
        <v>8338</v>
      </c>
      <c r="Q3074">
        <v>838</v>
      </c>
      <c r="R3074" t="s">
        <v>96</v>
      </c>
      <c r="S3074" t="s">
        <v>96</v>
      </c>
      <c r="T3074" t="str">
        <f>IF(Transcripts[[#This Row],[List?]]="Y", Transcripts[[#This Row],[RefSeq mRNA ID]]&amp;IF(Transcripts[[#This Row],[Preferred?]]="Y", " (Preferred)", ""), "")</f>
        <v/>
      </c>
      <c r="V3074" s="43" t="s">
        <v>18649</v>
      </c>
      <c r="W3074" s="43" t="e">
        <f t="array" ref="W3074">INDEX(Table6[#Data], MATCH(1, ISNUMBER(SEARCH(Transcripts[[#This Row],[RefSeq mRNA ID]], Table6['#name])), 0), 1)</f>
        <v>#N/A</v>
      </c>
      <c r="X3074" s="43"/>
      <c r="Y3074" s="43"/>
      <c r="Z3074" t="s">
        <v>7862</v>
      </c>
      <c r="AC3074" t="s">
        <v>7844</v>
      </c>
      <c r="AD3074" t="s">
        <v>27</v>
      </c>
      <c r="AE3074" t="s">
        <v>7862</v>
      </c>
    </row>
    <row r="3075" spans="8:31" hidden="1" x14ac:dyDescent="0.3">
      <c r="H3075" t="s">
        <v>8310</v>
      </c>
      <c r="I3075" t="s">
        <v>8331</v>
      </c>
      <c r="J3075" t="s">
        <v>8332</v>
      </c>
      <c r="L3075">
        <v>868</v>
      </c>
      <c r="M3075" t="s">
        <v>27</v>
      </c>
      <c r="N3075" t="s">
        <v>8333</v>
      </c>
      <c r="Q3075">
        <v>788</v>
      </c>
      <c r="R3075" t="s">
        <v>96</v>
      </c>
      <c r="S3075" t="s">
        <v>96</v>
      </c>
      <c r="T3075" t="str">
        <f>IF(Transcripts[[#This Row],[List?]]="Y", Transcripts[[#This Row],[RefSeq mRNA ID]]&amp;IF(Transcripts[[#This Row],[Preferred?]]="Y", " (Preferred)", ""), "")</f>
        <v/>
      </c>
      <c r="V3075" s="43" t="s">
        <v>18649</v>
      </c>
      <c r="W3075" s="43" t="e">
        <f t="array" ref="W3075">INDEX(Table6[#Data], MATCH(1, ISNUMBER(SEARCH(Transcripts[[#This Row],[RefSeq mRNA ID]], Table6['#name])), 0), 1)</f>
        <v>#N/A</v>
      </c>
      <c r="X3075" s="43"/>
      <c r="Y3075" s="43"/>
      <c r="Z3075" t="s">
        <v>6240</v>
      </c>
      <c r="AA3075" t="s">
        <v>6241</v>
      </c>
      <c r="AB3075">
        <v>2478</v>
      </c>
      <c r="AC3075" t="s">
        <v>143</v>
      </c>
      <c r="AD3075" t="s">
        <v>27</v>
      </c>
      <c r="AE3075" t="s">
        <v>11961</v>
      </c>
    </row>
    <row r="3076" spans="8:31" hidden="1" x14ac:dyDescent="0.3">
      <c r="H3076" t="s">
        <v>8310</v>
      </c>
      <c r="I3076" t="s">
        <v>8334</v>
      </c>
      <c r="J3076" t="s">
        <v>8335</v>
      </c>
      <c r="L3076">
        <v>868</v>
      </c>
      <c r="M3076" t="s">
        <v>27</v>
      </c>
      <c r="N3076" t="s">
        <v>8333</v>
      </c>
      <c r="Q3076">
        <v>788</v>
      </c>
      <c r="R3076" t="s">
        <v>96</v>
      </c>
      <c r="S3076" t="s">
        <v>96</v>
      </c>
      <c r="T3076" t="str">
        <f>IF(Transcripts[[#This Row],[List?]]="Y", Transcripts[[#This Row],[RefSeq mRNA ID]]&amp;IF(Transcripts[[#This Row],[Preferred?]]="Y", " (Preferred)", ""), "")</f>
        <v/>
      </c>
      <c r="V3076" s="43" t="s">
        <v>18649</v>
      </c>
      <c r="W3076" s="43" t="e">
        <f t="array" ref="W3076">INDEX(Table6[#Data], MATCH(1, ISNUMBER(SEARCH(Transcripts[[#This Row],[RefSeq mRNA ID]], Table6['#name])), 0), 1)</f>
        <v>#N/A</v>
      </c>
      <c r="X3076" s="43"/>
      <c r="Y3076" s="43"/>
      <c r="Z3076" t="s">
        <v>6258</v>
      </c>
      <c r="AA3076" t="s">
        <v>6259</v>
      </c>
      <c r="AB3076">
        <v>2454</v>
      </c>
      <c r="AC3076" t="s">
        <v>143</v>
      </c>
      <c r="AD3076" t="s">
        <v>27</v>
      </c>
      <c r="AE3076" t="s">
        <v>11962</v>
      </c>
    </row>
    <row r="3077" spans="8:31" hidden="1" x14ac:dyDescent="0.3">
      <c r="H3077" t="s">
        <v>8310</v>
      </c>
      <c r="I3077" t="s">
        <v>8311</v>
      </c>
      <c r="J3077" t="s">
        <v>8312</v>
      </c>
      <c r="L3077">
        <v>880</v>
      </c>
      <c r="M3077" t="s">
        <v>187</v>
      </c>
      <c r="N3077" t="s">
        <v>8313</v>
      </c>
      <c r="P3077" t="s">
        <v>98</v>
      </c>
      <c r="Q3077">
        <v>165</v>
      </c>
      <c r="R3077" t="s">
        <v>96</v>
      </c>
      <c r="S3077" t="s">
        <v>96</v>
      </c>
      <c r="T3077" t="str">
        <f>IF(Transcripts[[#This Row],[List?]]="Y", Transcripts[[#This Row],[RefSeq mRNA ID]]&amp;IF(Transcripts[[#This Row],[Preferred?]]="Y", " (Preferred)", ""), "")</f>
        <v/>
      </c>
      <c r="V3077" s="43" t="s">
        <v>18649</v>
      </c>
      <c r="W3077" s="43" t="e">
        <f t="array" ref="W3077">INDEX(Table6[#Data], MATCH(1, ISNUMBER(SEARCH(Transcripts[[#This Row],[RefSeq mRNA ID]], Table6['#name])), 0), 1)</f>
        <v>#N/A</v>
      </c>
      <c r="X3077" s="43"/>
      <c r="Y3077" s="43"/>
      <c r="Z3077" t="s">
        <v>6271</v>
      </c>
      <c r="AA3077" t="s">
        <v>6272</v>
      </c>
      <c r="AB3077">
        <v>440</v>
      </c>
      <c r="AC3077" t="s">
        <v>143</v>
      </c>
      <c r="AD3077" t="s">
        <v>27</v>
      </c>
      <c r="AE3077" t="s">
        <v>11963</v>
      </c>
    </row>
    <row r="3078" spans="8:31" hidden="1" x14ac:dyDescent="0.3">
      <c r="H3078" t="s">
        <v>8310</v>
      </c>
      <c r="I3078" t="s">
        <v>8314</v>
      </c>
      <c r="J3078" t="s">
        <v>8315</v>
      </c>
      <c r="L3078">
        <v>880</v>
      </c>
      <c r="M3078" t="s">
        <v>187</v>
      </c>
      <c r="N3078" t="s">
        <v>8313</v>
      </c>
      <c r="P3078" t="s">
        <v>98</v>
      </c>
      <c r="Q3078">
        <v>165</v>
      </c>
      <c r="R3078" t="s">
        <v>96</v>
      </c>
      <c r="S3078" t="s">
        <v>96</v>
      </c>
      <c r="T3078" t="str">
        <f>IF(Transcripts[[#This Row],[List?]]="Y", Transcripts[[#This Row],[RefSeq mRNA ID]]&amp;IF(Transcripts[[#This Row],[Preferred?]]="Y", " (Preferred)", ""), "")</f>
        <v/>
      </c>
      <c r="V3078" s="43" t="s">
        <v>18649</v>
      </c>
      <c r="W3078" s="43" t="e">
        <f t="array" ref="W3078">INDEX(Table6[#Data], MATCH(1, ISNUMBER(SEARCH(Transcripts[[#This Row],[RefSeq mRNA ID]], Table6['#name])), 0), 1)</f>
        <v>#N/A</v>
      </c>
      <c r="X3078" s="43"/>
      <c r="Y3078" s="43"/>
      <c r="Z3078" t="s">
        <v>6265</v>
      </c>
      <c r="AA3078" t="s">
        <v>6266</v>
      </c>
      <c r="AB3078">
        <v>1854</v>
      </c>
      <c r="AC3078" t="s">
        <v>143</v>
      </c>
      <c r="AD3078" t="s">
        <v>27</v>
      </c>
      <c r="AE3078" t="s">
        <v>11964</v>
      </c>
    </row>
    <row r="3079" spans="8:31" hidden="1" x14ac:dyDescent="0.3">
      <c r="H3079" t="s">
        <v>8310</v>
      </c>
      <c r="I3079" t="s">
        <v>8316</v>
      </c>
      <c r="L3079">
        <v>847</v>
      </c>
      <c r="M3079" t="s">
        <v>193</v>
      </c>
      <c r="N3079" t="s">
        <v>8317</v>
      </c>
      <c r="P3079" t="s">
        <v>98</v>
      </c>
      <c r="Q3079">
        <v>0</v>
      </c>
      <c r="R3079" t="s">
        <v>96</v>
      </c>
      <c r="S3079" t="s">
        <v>96</v>
      </c>
      <c r="T3079" t="str">
        <f>IF(Transcripts[[#This Row],[List?]]="Y", Transcripts[[#This Row],[RefSeq mRNA ID]]&amp;IF(Transcripts[[#This Row],[Preferred?]]="Y", " (Preferred)", ""), "")</f>
        <v/>
      </c>
      <c r="V3079" s="43" t="s">
        <v>18649</v>
      </c>
      <c r="W3079" s="43" t="e">
        <f t="array" ref="W3079">INDEX(Table6[#Data], MATCH(1, ISNUMBER(SEARCH(Transcripts[[#This Row],[RefSeq mRNA ID]], Table6['#name])), 0), 1)</f>
        <v>#N/A</v>
      </c>
      <c r="X3079" s="43"/>
      <c r="Y3079" s="43"/>
      <c r="Z3079" t="s">
        <v>6262</v>
      </c>
      <c r="AA3079" t="s">
        <v>6263</v>
      </c>
      <c r="AB3079">
        <v>2118</v>
      </c>
      <c r="AC3079" t="s">
        <v>143</v>
      </c>
      <c r="AD3079" t="s">
        <v>27</v>
      </c>
      <c r="AE3079" t="s">
        <v>11965</v>
      </c>
    </row>
    <row r="3080" spans="8:31" hidden="1" x14ac:dyDescent="0.3">
      <c r="H3080" t="s">
        <v>8310</v>
      </c>
      <c r="I3080" t="s">
        <v>8318</v>
      </c>
      <c r="L3080">
        <v>847</v>
      </c>
      <c r="M3080" t="s">
        <v>193</v>
      </c>
      <c r="N3080" t="s">
        <v>8317</v>
      </c>
      <c r="P3080" t="s">
        <v>98</v>
      </c>
      <c r="Q3080">
        <v>0</v>
      </c>
      <c r="R3080" t="s">
        <v>96</v>
      </c>
      <c r="S3080" t="s">
        <v>96</v>
      </c>
      <c r="T3080" t="str">
        <f>IF(Transcripts[[#This Row],[List?]]="Y", Transcripts[[#This Row],[RefSeq mRNA ID]]&amp;IF(Transcripts[[#This Row],[Preferred?]]="Y", " (Preferred)", ""), "")</f>
        <v/>
      </c>
      <c r="V3080" s="43" t="s">
        <v>18649</v>
      </c>
      <c r="W3080" s="43" t="e">
        <f t="array" ref="W3080">INDEX(Table6[#Data], MATCH(1, ISNUMBER(SEARCH(Transcripts[[#This Row],[RefSeq mRNA ID]], Table6['#name])), 0), 1)</f>
        <v>#N/A</v>
      </c>
      <c r="X3080" s="43"/>
      <c r="Y3080" s="43"/>
      <c r="Z3080" t="s">
        <v>6232</v>
      </c>
      <c r="AC3080" t="s">
        <v>143</v>
      </c>
      <c r="AD3080" t="s">
        <v>27</v>
      </c>
      <c r="AE3080" t="s">
        <v>6232</v>
      </c>
    </row>
    <row r="3081" spans="8:31" hidden="1" x14ac:dyDescent="0.3">
      <c r="H3081" t="s">
        <v>8341</v>
      </c>
      <c r="I3081" t="s">
        <v>8344</v>
      </c>
      <c r="J3081" t="s">
        <v>8345</v>
      </c>
      <c r="K3081" t="s">
        <v>18878</v>
      </c>
      <c r="L3081">
        <v>4114</v>
      </c>
      <c r="M3081" t="s">
        <v>27</v>
      </c>
      <c r="N3081" t="s">
        <v>8346</v>
      </c>
      <c r="P3081" t="s">
        <v>8347</v>
      </c>
      <c r="Q3081">
        <v>3654</v>
      </c>
      <c r="R3081" t="s">
        <v>95</v>
      </c>
      <c r="S3081" t="s">
        <v>95</v>
      </c>
      <c r="T3081" t="str">
        <f>IF(Transcripts[[#This Row],[List?]]="Y", Transcripts[[#This Row],[RefSeq mRNA ID]]&amp;IF(Transcripts[[#This Row],[Preferred?]]="Y", " (Preferred)", ""), "")</f>
        <v>NM_005445.3 (Preferred)</v>
      </c>
      <c r="V3081" s="43" t="s">
        <v>18650</v>
      </c>
      <c r="W3081" s="43" t="e">
        <f t="array" ref="W3081">INDEX(Table6[#Data], MATCH(1, ISNUMBER(SEARCH(Transcripts[[#This Row],[RefSeq mRNA ID]], Table6['#name])), 0), 1)</f>
        <v>#N/A</v>
      </c>
      <c r="X3081" s="43"/>
      <c r="Y3081" s="43"/>
      <c r="Z3081" t="s">
        <v>6234</v>
      </c>
      <c r="AC3081" t="s">
        <v>143</v>
      </c>
      <c r="AD3081" t="s">
        <v>27</v>
      </c>
      <c r="AE3081" t="s">
        <v>6234</v>
      </c>
    </row>
    <row r="3082" spans="8:31" hidden="1" x14ac:dyDescent="0.3">
      <c r="H3082" t="s">
        <v>8341</v>
      </c>
      <c r="I3082" t="s">
        <v>8342</v>
      </c>
      <c r="L3082">
        <v>777</v>
      </c>
      <c r="M3082" t="s">
        <v>193</v>
      </c>
      <c r="N3082" t="s">
        <v>8343</v>
      </c>
      <c r="P3082" t="s">
        <v>98</v>
      </c>
      <c r="Q3082">
        <v>0</v>
      </c>
      <c r="R3082" t="s">
        <v>96</v>
      </c>
      <c r="S3082" t="s">
        <v>96</v>
      </c>
      <c r="T3082" t="str">
        <f>IF(Transcripts[[#This Row],[List?]]="Y", Transcripts[[#This Row],[RefSeq mRNA ID]]&amp;IF(Transcripts[[#This Row],[Preferred?]]="Y", " (Preferred)", ""), "")</f>
        <v/>
      </c>
      <c r="V3082" s="43" t="s">
        <v>18650</v>
      </c>
      <c r="W3082" s="43" t="e">
        <f t="array" ref="W3082">INDEX(Table6[#Data], MATCH(1, ISNUMBER(SEARCH(Transcripts[[#This Row],[RefSeq mRNA ID]], Table6['#name])), 0), 1)</f>
        <v>#N/A</v>
      </c>
      <c r="X3082" s="43"/>
      <c r="Y3082" s="43"/>
      <c r="Z3082" t="s">
        <v>6224</v>
      </c>
      <c r="AC3082" t="s">
        <v>143</v>
      </c>
      <c r="AD3082" t="s">
        <v>27</v>
      </c>
      <c r="AE3082" t="s">
        <v>6224</v>
      </c>
    </row>
    <row r="3083" spans="8:31" hidden="1" x14ac:dyDescent="0.3">
      <c r="H3083" t="s">
        <v>8348</v>
      </c>
      <c r="I3083" t="s">
        <v>8355</v>
      </c>
      <c r="J3083" t="s">
        <v>8356</v>
      </c>
      <c r="K3083" t="s">
        <v>20210</v>
      </c>
      <c r="L3083">
        <v>3738</v>
      </c>
      <c r="M3083" t="s">
        <v>27</v>
      </c>
      <c r="N3083" t="s">
        <v>8357</v>
      </c>
      <c r="P3083" t="s">
        <v>8358</v>
      </c>
      <c r="Q3083">
        <v>2364</v>
      </c>
      <c r="R3083" t="s">
        <v>95</v>
      </c>
      <c r="S3083" t="s">
        <v>95</v>
      </c>
      <c r="T3083" t="str">
        <f>IF(Transcripts[[#This Row],[List?]]="Y", Transcripts[[#This Row],[RefSeq mRNA ID]]&amp;IF(Transcripts[[#This Row],[Preferred?]]="Y", " (Preferred)", ""), "")</f>
        <v>NM_005631.5 (Preferred)</v>
      </c>
      <c r="V3083" s="43" t="s">
        <v>18651</v>
      </c>
      <c r="W3083" s="43" t="e">
        <f t="array" ref="W3083">INDEX(Table6[#Data], MATCH(1, ISNUMBER(SEARCH(Transcripts[[#This Row],[RefSeq mRNA ID]], Table6['#name])), 0), 1)</f>
        <v>#N/A</v>
      </c>
      <c r="X3083" s="43"/>
      <c r="Y3083" s="43"/>
      <c r="Z3083" t="s">
        <v>6268</v>
      </c>
      <c r="AA3083" t="s">
        <v>6269</v>
      </c>
      <c r="AB3083">
        <v>1839</v>
      </c>
      <c r="AC3083" t="s">
        <v>143</v>
      </c>
      <c r="AD3083" t="s">
        <v>27</v>
      </c>
      <c r="AE3083" t="s">
        <v>11966</v>
      </c>
    </row>
    <row r="3084" spans="8:31" hidden="1" x14ac:dyDescent="0.3">
      <c r="H3084" t="s">
        <v>8348</v>
      </c>
      <c r="I3084" t="s">
        <v>8349</v>
      </c>
      <c r="J3084" t="s">
        <v>8350</v>
      </c>
      <c r="L3084">
        <v>789</v>
      </c>
      <c r="M3084" t="s">
        <v>187</v>
      </c>
      <c r="N3084" t="s">
        <v>8351</v>
      </c>
      <c r="Q3084">
        <v>456</v>
      </c>
      <c r="R3084" t="s">
        <v>96</v>
      </c>
      <c r="S3084" t="s">
        <v>96</v>
      </c>
      <c r="T3084" t="str">
        <f>IF(Transcripts[[#This Row],[List?]]="Y", Transcripts[[#This Row],[RefSeq mRNA ID]]&amp;IF(Transcripts[[#This Row],[Preferred?]]="Y", " (Preferred)", ""), "")</f>
        <v/>
      </c>
      <c r="V3084" s="43" t="s">
        <v>18651</v>
      </c>
      <c r="W3084" s="43" t="e">
        <f t="array" ref="W3084">INDEX(Table6[#Data], MATCH(1, ISNUMBER(SEARCH(Transcripts[[#This Row],[RefSeq mRNA ID]], Table6['#name])), 0), 1)</f>
        <v>#N/A</v>
      </c>
      <c r="X3084" s="43"/>
      <c r="Y3084" s="43"/>
      <c r="Z3084" t="s">
        <v>6238</v>
      </c>
      <c r="AC3084" t="s">
        <v>143</v>
      </c>
      <c r="AD3084" t="s">
        <v>27</v>
      </c>
      <c r="AE3084" t="s">
        <v>6238</v>
      </c>
    </row>
    <row r="3085" spans="8:31" hidden="1" x14ac:dyDescent="0.3">
      <c r="H3085" t="s">
        <v>8348</v>
      </c>
      <c r="I3085" t="s">
        <v>8352</v>
      </c>
      <c r="J3085" t="s">
        <v>8353</v>
      </c>
      <c r="L3085">
        <v>582</v>
      </c>
      <c r="M3085" t="s">
        <v>187</v>
      </c>
      <c r="N3085" t="s">
        <v>8354</v>
      </c>
      <c r="Q3085">
        <v>213</v>
      </c>
      <c r="R3085" t="s">
        <v>96</v>
      </c>
      <c r="S3085" t="s">
        <v>96</v>
      </c>
      <c r="T3085" t="str">
        <f>IF(Transcripts[[#This Row],[List?]]="Y", Transcripts[[#This Row],[RefSeq mRNA ID]]&amp;IF(Transcripts[[#This Row],[Preferred?]]="Y", " (Preferred)", ""), "")</f>
        <v/>
      </c>
      <c r="V3085" s="43" t="s">
        <v>18651</v>
      </c>
      <c r="W3085" s="43" t="e">
        <f t="array" ref="W3085">INDEX(Table6[#Data], MATCH(1, ISNUMBER(SEARCH(Transcripts[[#This Row],[RefSeq mRNA ID]], Table6['#name])), 0), 1)</f>
        <v>#N/A</v>
      </c>
      <c r="X3085" s="43"/>
      <c r="Y3085" s="43"/>
      <c r="Z3085" t="s">
        <v>6226</v>
      </c>
      <c r="AC3085" t="s">
        <v>143</v>
      </c>
      <c r="AD3085" t="s">
        <v>27</v>
      </c>
      <c r="AE3085" t="s">
        <v>6226</v>
      </c>
    </row>
    <row r="3086" spans="8:31" hidden="1" x14ac:dyDescent="0.3">
      <c r="H3086" t="s">
        <v>8348</v>
      </c>
      <c r="I3086" t="s">
        <v>8359</v>
      </c>
      <c r="L3086">
        <v>732</v>
      </c>
      <c r="M3086" t="s">
        <v>210</v>
      </c>
      <c r="N3086" t="s">
        <v>8360</v>
      </c>
      <c r="Q3086">
        <v>0</v>
      </c>
      <c r="R3086" t="s">
        <v>96</v>
      </c>
      <c r="S3086" t="s">
        <v>96</v>
      </c>
      <c r="T3086" t="str">
        <f>IF(Transcripts[[#This Row],[List?]]="Y", Transcripts[[#This Row],[RefSeq mRNA ID]]&amp;IF(Transcripts[[#This Row],[Preferred?]]="Y", " (Preferred)", ""), "")</f>
        <v/>
      </c>
      <c r="V3086" s="43" t="s">
        <v>18651</v>
      </c>
      <c r="W3086" s="43" t="e">
        <f t="array" ref="W3086">INDEX(Table6[#Data], MATCH(1, ISNUMBER(SEARCH(Transcripts[[#This Row],[RefSeq mRNA ID]], Table6['#name])), 0), 1)</f>
        <v>#N/A</v>
      </c>
      <c r="X3086" s="43"/>
      <c r="Y3086" s="43"/>
      <c r="Z3086" t="s">
        <v>6277</v>
      </c>
      <c r="AA3086" t="s">
        <v>6278</v>
      </c>
      <c r="AB3086">
        <v>257</v>
      </c>
      <c r="AC3086" t="s">
        <v>143</v>
      </c>
      <c r="AD3086" t="s">
        <v>27</v>
      </c>
      <c r="AE3086" t="s">
        <v>11967</v>
      </c>
    </row>
    <row r="3087" spans="8:31" hidden="1" x14ac:dyDescent="0.3">
      <c r="H3087" t="s">
        <v>18264</v>
      </c>
      <c r="I3087" t="s">
        <v>18265</v>
      </c>
      <c r="J3087" t="s">
        <v>18785</v>
      </c>
      <c r="K3087" t="s">
        <v>20209</v>
      </c>
      <c r="L3087">
        <v>3476</v>
      </c>
      <c r="M3087" t="s">
        <v>27</v>
      </c>
      <c r="N3087" t="s">
        <v>18786</v>
      </c>
      <c r="P3087" t="s">
        <v>18787</v>
      </c>
      <c r="Q3087">
        <v>2733</v>
      </c>
      <c r="R3087" t="s">
        <v>96</v>
      </c>
      <c r="S3087" t="s">
        <v>95</v>
      </c>
      <c r="T3087" t="str">
        <f>IF(Transcripts[[#This Row],[List?]]="Y", Transcripts[[#This Row],[RefSeq mRNA ID]]&amp;IF(Transcripts[[#This Row],[Preferred?]]="Y", " (Preferred)", ""), "")</f>
        <v>NM_014390.4</v>
      </c>
      <c r="V3087" s="43"/>
      <c r="W3087" s="43" t="e">
        <f t="array" ref="W3087">INDEX(Table6[#Data], MATCH(1, ISNUMBER(SEARCH(Transcripts[[#This Row],[RefSeq mRNA ID]], Table6['#name])), 0), 1)</f>
        <v>#N/A</v>
      </c>
      <c r="X3087" s="43"/>
      <c r="Y3087" s="43"/>
      <c r="Z3087" t="s">
        <v>6236</v>
      </c>
      <c r="AC3087" t="s">
        <v>143</v>
      </c>
      <c r="AD3087" t="s">
        <v>27</v>
      </c>
      <c r="AE3087" t="s">
        <v>6236</v>
      </c>
    </row>
    <row r="3088" spans="8:31" hidden="1" x14ac:dyDescent="0.3">
      <c r="H3088" t="s">
        <v>18264</v>
      </c>
      <c r="I3088" t="s">
        <v>18290</v>
      </c>
      <c r="L3088">
        <v>793</v>
      </c>
      <c r="M3088" t="s">
        <v>210</v>
      </c>
      <c r="N3088" t="s">
        <v>18788</v>
      </c>
      <c r="S3088" t="s">
        <v>96</v>
      </c>
      <c r="T3088" t="str">
        <f>IF(Transcripts[[#This Row],[List?]]="Y", Transcripts[[#This Row],[RefSeq mRNA ID]]&amp;IF(Transcripts[[#This Row],[Preferred?]]="Y", " (Preferred)", ""), "")</f>
        <v/>
      </c>
      <c r="V3088" s="43"/>
      <c r="W3088" s="43" t="e">
        <f t="array" ref="W3088">INDEX(Table6[#Data], MATCH(1, ISNUMBER(SEARCH(Transcripts[[#This Row],[RefSeq mRNA ID]], Table6['#name])), 0), 1)</f>
        <v>#N/A</v>
      </c>
      <c r="X3088" s="43"/>
      <c r="Y3088" s="43"/>
      <c r="Z3088" t="s">
        <v>6230</v>
      </c>
      <c r="AC3088" t="s">
        <v>143</v>
      </c>
      <c r="AD3088" t="s">
        <v>27</v>
      </c>
      <c r="AE3088" t="s">
        <v>6230</v>
      </c>
    </row>
    <row r="3089" spans="8:31" hidden="1" x14ac:dyDescent="0.3">
      <c r="H3089" t="s">
        <v>18264</v>
      </c>
      <c r="I3089" t="s">
        <v>18291</v>
      </c>
      <c r="L3089">
        <v>555</v>
      </c>
      <c r="M3089" t="s">
        <v>193</v>
      </c>
      <c r="N3089" t="s">
        <v>18789</v>
      </c>
      <c r="S3089" t="s">
        <v>96</v>
      </c>
      <c r="T3089" t="str">
        <f>IF(Transcripts[[#This Row],[List?]]="Y", Transcripts[[#This Row],[RefSeq mRNA ID]]&amp;IF(Transcripts[[#This Row],[Preferred?]]="Y", " (Preferred)", ""), "")</f>
        <v/>
      </c>
      <c r="V3089" s="43"/>
      <c r="W3089" s="43" t="e">
        <f t="array" ref="W3089">INDEX(Table6[#Data], MATCH(1, ISNUMBER(SEARCH(Transcripts[[#This Row],[RefSeq mRNA ID]], Table6['#name])), 0), 1)</f>
        <v>#N/A</v>
      </c>
      <c r="X3089" s="43"/>
      <c r="Y3089" s="43"/>
      <c r="Z3089" t="s">
        <v>6274</v>
      </c>
      <c r="AA3089" t="s">
        <v>6275</v>
      </c>
      <c r="AB3089">
        <v>271</v>
      </c>
      <c r="AC3089" t="s">
        <v>143</v>
      </c>
      <c r="AD3089" t="s">
        <v>27</v>
      </c>
      <c r="AE3089" t="s">
        <v>11968</v>
      </c>
    </row>
    <row r="3090" spans="8:31" hidden="1" x14ac:dyDescent="0.3">
      <c r="H3090" t="s">
        <v>18264</v>
      </c>
      <c r="I3090" t="s">
        <v>18292</v>
      </c>
      <c r="L3090">
        <v>494</v>
      </c>
      <c r="M3090" t="s">
        <v>193</v>
      </c>
      <c r="N3090" t="s">
        <v>18790</v>
      </c>
      <c r="S3090" t="s">
        <v>96</v>
      </c>
      <c r="T3090" t="str">
        <f>IF(Transcripts[[#This Row],[List?]]="Y", Transcripts[[#This Row],[RefSeq mRNA ID]]&amp;IF(Transcripts[[#This Row],[Preferred?]]="Y", " (Preferred)", ""), "")</f>
        <v/>
      </c>
      <c r="V3090" s="43"/>
      <c r="W3090" s="43" t="e">
        <f t="array" ref="W3090">INDEX(Table6[#Data], MATCH(1, ISNUMBER(SEARCH(Transcripts[[#This Row],[RefSeq mRNA ID]], Table6['#name])), 0), 1)</f>
        <v>#N/A</v>
      </c>
      <c r="X3090" s="43"/>
      <c r="Y3090" s="43"/>
      <c r="Z3090" t="s">
        <v>6228</v>
      </c>
      <c r="AC3090" t="s">
        <v>143</v>
      </c>
      <c r="AD3090" t="s">
        <v>27</v>
      </c>
      <c r="AE3090" t="s">
        <v>6228</v>
      </c>
    </row>
    <row r="3091" spans="8:31" hidden="1" x14ac:dyDescent="0.3">
      <c r="H3091" t="s">
        <v>18264</v>
      </c>
      <c r="I3091" t="s">
        <v>18293</v>
      </c>
      <c r="L3091">
        <v>603</v>
      </c>
      <c r="M3091" t="s">
        <v>193</v>
      </c>
      <c r="N3091" t="s">
        <v>18791</v>
      </c>
      <c r="S3091" t="s">
        <v>96</v>
      </c>
      <c r="T3091" t="str">
        <f>IF(Transcripts[[#This Row],[List?]]="Y", Transcripts[[#This Row],[RefSeq mRNA ID]]&amp;IF(Transcripts[[#This Row],[Preferred?]]="Y", " (Preferred)", ""), "")</f>
        <v/>
      </c>
      <c r="V3091" s="43"/>
      <c r="W3091" s="43" t="e">
        <f t="array" ref="W3091">INDEX(Table6[#Data], MATCH(1, ISNUMBER(SEARCH(Transcripts[[#This Row],[RefSeq mRNA ID]], Table6['#name])), 0), 1)</f>
        <v>#N/A</v>
      </c>
      <c r="X3091" s="43"/>
      <c r="Y3091" s="43"/>
      <c r="Z3091" t="s">
        <v>6248</v>
      </c>
      <c r="AA3091" t="s">
        <v>6249</v>
      </c>
      <c r="AB3091">
        <v>2520</v>
      </c>
      <c r="AC3091" t="s">
        <v>143</v>
      </c>
      <c r="AD3091" t="s">
        <v>27</v>
      </c>
      <c r="AE3091" t="s">
        <v>11969</v>
      </c>
    </row>
    <row r="3092" spans="8:31" hidden="1" x14ac:dyDescent="0.3">
      <c r="H3092" t="s">
        <v>18264</v>
      </c>
      <c r="I3092" t="s">
        <v>18294</v>
      </c>
      <c r="L3092">
        <v>549</v>
      </c>
      <c r="M3092" t="s">
        <v>193</v>
      </c>
      <c r="N3092" t="s">
        <v>18792</v>
      </c>
      <c r="S3092" t="s">
        <v>96</v>
      </c>
      <c r="T3092" t="str">
        <f>IF(Transcripts[[#This Row],[List?]]="Y", Transcripts[[#This Row],[RefSeq mRNA ID]]&amp;IF(Transcripts[[#This Row],[Preferred?]]="Y", " (Preferred)", ""), "")</f>
        <v/>
      </c>
      <c r="V3092" s="43"/>
      <c r="W3092" s="43" t="e">
        <f t="array" ref="W3092">INDEX(Table6[#Data], MATCH(1, ISNUMBER(SEARCH(Transcripts[[#This Row],[RefSeq mRNA ID]], Table6['#name])), 0), 1)</f>
        <v>#N/A</v>
      </c>
      <c r="X3092" s="43"/>
      <c r="Y3092" s="43"/>
      <c r="Z3092" t="s">
        <v>6252</v>
      </c>
      <c r="AA3092" t="s">
        <v>6253</v>
      </c>
      <c r="AB3092">
        <v>2496</v>
      </c>
      <c r="AC3092" t="s">
        <v>143</v>
      </c>
      <c r="AD3092" t="s">
        <v>27</v>
      </c>
      <c r="AE3092" t="s">
        <v>11970</v>
      </c>
    </row>
    <row r="3093" spans="8:31" hidden="1" x14ac:dyDescent="0.3">
      <c r="H3093" t="s">
        <v>18264</v>
      </c>
      <c r="I3093" t="s">
        <v>18295</v>
      </c>
      <c r="L3093">
        <v>552</v>
      </c>
      <c r="M3093" t="s">
        <v>193</v>
      </c>
      <c r="N3093" t="s">
        <v>18793</v>
      </c>
      <c r="S3093" t="s">
        <v>96</v>
      </c>
      <c r="T3093" t="str">
        <f>IF(Transcripts[[#This Row],[List?]]="Y", Transcripts[[#This Row],[RefSeq mRNA ID]]&amp;IF(Transcripts[[#This Row],[Preferred?]]="Y", " (Preferred)", ""), "")</f>
        <v/>
      </c>
      <c r="V3093" s="43"/>
      <c r="W3093" s="43" t="e">
        <f t="array" ref="W3093">INDEX(Table6[#Data], MATCH(1, ISNUMBER(SEARCH(Transcripts[[#This Row],[RefSeq mRNA ID]], Table6['#name])), 0), 1)</f>
        <v>#N/A</v>
      </c>
      <c r="X3093" s="43"/>
      <c r="Y3093" s="43"/>
      <c r="Z3093" t="s">
        <v>6255</v>
      </c>
      <c r="AA3093" t="s">
        <v>6256</v>
      </c>
      <c r="AB3093">
        <v>2478</v>
      </c>
      <c r="AC3093" t="s">
        <v>143</v>
      </c>
      <c r="AD3093" t="s">
        <v>27</v>
      </c>
      <c r="AE3093" t="s">
        <v>11971</v>
      </c>
    </row>
    <row r="3094" spans="8:31" hidden="1" x14ac:dyDescent="0.3">
      <c r="H3094" t="s">
        <v>18264</v>
      </c>
      <c r="I3094" t="s">
        <v>18296</v>
      </c>
      <c r="L3094">
        <v>630</v>
      </c>
      <c r="M3094" t="s">
        <v>193</v>
      </c>
      <c r="N3094" t="s">
        <v>18794</v>
      </c>
      <c r="S3094" t="s">
        <v>96</v>
      </c>
      <c r="T3094" t="str">
        <f>IF(Transcripts[[#This Row],[List?]]="Y", Transcripts[[#This Row],[RefSeq mRNA ID]]&amp;IF(Transcripts[[#This Row],[Preferred?]]="Y", " (Preferred)", ""), "")</f>
        <v/>
      </c>
      <c r="V3094" s="43"/>
      <c r="W3094" s="43" t="e">
        <f t="array" ref="W3094">INDEX(Table6[#Data], MATCH(1, ISNUMBER(SEARCH(Transcripts[[#This Row],[RefSeq mRNA ID]], Table6['#name])), 0), 1)</f>
        <v>#N/A</v>
      </c>
      <c r="X3094" s="43"/>
      <c r="Y3094" s="43"/>
      <c r="Z3094" t="s">
        <v>6244</v>
      </c>
      <c r="AA3094" t="s">
        <v>6245</v>
      </c>
      <c r="AB3094">
        <v>1839</v>
      </c>
      <c r="AC3094" t="s">
        <v>143</v>
      </c>
      <c r="AD3094" t="s">
        <v>27</v>
      </c>
      <c r="AE3094" t="s">
        <v>11972</v>
      </c>
    </row>
    <row r="3095" spans="8:31" hidden="1" x14ac:dyDescent="0.3">
      <c r="H3095" t="s">
        <v>18264</v>
      </c>
      <c r="I3095" t="s">
        <v>18297</v>
      </c>
      <c r="J3095" t="s">
        <v>18795</v>
      </c>
      <c r="L3095">
        <v>695</v>
      </c>
      <c r="M3095" t="s">
        <v>27</v>
      </c>
      <c r="N3095" t="s">
        <v>18796</v>
      </c>
      <c r="Q3095">
        <v>695</v>
      </c>
      <c r="S3095" t="s">
        <v>96</v>
      </c>
      <c r="T3095" t="str">
        <f>IF(Transcripts[[#This Row],[List?]]="Y", Transcripts[[#This Row],[RefSeq mRNA ID]]&amp;IF(Transcripts[[#This Row],[Preferred?]]="Y", " (Preferred)", ""), "")</f>
        <v/>
      </c>
      <c r="V3095" s="43"/>
      <c r="W3095" s="43" t="e">
        <f t="array" ref="W3095">INDEX(Table6[#Data], MATCH(1, ISNUMBER(SEARCH(Transcripts[[#This Row],[RefSeq mRNA ID]], Table6['#name])), 0), 1)</f>
        <v>#N/A</v>
      </c>
      <c r="X3095" s="43"/>
      <c r="Y3095" s="43"/>
      <c r="Z3095" t="s">
        <v>3645</v>
      </c>
      <c r="AA3095" t="s">
        <v>3646</v>
      </c>
      <c r="AB3095">
        <v>4092</v>
      </c>
      <c r="AC3095" t="s">
        <v>3638</v>
      </c>
      <c r="AD3095" t="s">
        <v>27</v>
      </c>
      <c r="AE3095" t="s">
        <v>11973</v>
      </c>
    </row>
    <row r="3096" spans="8:31" hidden="1" x14ac:dyDescent="0.3">
      <c r="H3096" t="s">
        <v>18264</v>
      </c>
      <c r="I3096" t="s">
        <v>18298</v>
      </c>
      <c r="L3096">
        <v>460</v>
      </c>
      <c r="M3096" t="s">
        <v>193</v>
      </c>
      <c r="N3096" t="s">
        <v>18797</v>
      </c>
      <c r="S3096" t="s">
        <v>96</v>
      </c>
      <c r="T3096" t="str">
        <f>IF(Transcripts[[#This Row],[List?]]="Y", Transcripts[[#This Row],[RefSeq mRNA ID]]&amp;IF(Transcripts[[#This Row],[Preferred?]]="Y", " (Preferred)", ""), "")</f>
        <v/>
      </c>
      <c r="V3096" s="43"/>
      <c r="W3096" s="43" t="e">
        <f t="array" ref="W3096">INDEX(Table6[#Data], MATCH(1, ISNUMBER(SEARCH(Transcripts[[#This Row],[RefSeq mRNA ID]], Table6['#name])), 0), 1)</f>
        <v>#N/A</v>
      </c>
      <c r="X3096" s="43"/>
      <c r="Y3096" s="43"/>
      <c r="Z3096" t="s">
        <v>3661</v>
      </c>
      <c r="AC3096" t="s">
        <v>3638</v>
      </c>
      <c r="AD3096" t="s">
        <v>27</v>
      </c>
      <c r="AE3096" t="s">
        <v>3661</v>
      </c>
    </row>
    <row r="3097" spans="8:31" hidden="1" x14ac:dyDescent="0.3">
      <c r="H3097" t="s">
        <v>18264</v>
      </c>
      <c r="I3097" t="s">
        <v>18299</v>
      </c>
      <c r="L3097">
        <v>472</v>
      </c>
      <c r="M3097" t="s">
        <v>193</v>
      </c>
      <c r="N3097" t="s">
        <v>18798</v>
      </c>
      <c r="S3097" t="s">
        <v>96</v>
      </c>
      <c r="T3097" t="str">
        <f>IF(Transcripts[[#This Row],[List?]]="Y", Transcripts[[#This Row],[RefSeq mRNA ID]]&amp;IF(Transcripts[[#This Row],[Preferred?]]="Y", " (Preferred)", ""), "")</f>
        <v/>
      </c>
      <c r="V3097" s="43"/>
      <c r="W3097" s="43" t="e">
        <f t="array" ref="W3097">INDEX(Table6[#Data], MATCH(1, ISNUMBER(SEARCH(Transcripts[[#This Row],[RefSeq mRNA ID]], Table6['#name])), 0), 1)</f>
        <v>#N/A</v>
      </c>
      <c r="X3097" s="43"/>
      <c r="Y3097" s="43"/>
      <c r="Z3097" t="s">
        <v>3659</v>
      </c>
      <c r="AC3097" t="s">
        <v>3638</v>
      </c>
      <c r="AD3097" t="s">
        <v>27</v>
      </c>
      <c r="AE3097" t="s">
        <v>3659</v>
      </c>
    </row>
    <row r="3098" spans="8:31" hidden="1" x14ac:dyDescent="0.3">
      <c r="H3098" t="s">
        <v>18264</v>
      </c>
      <c r="I3098" t="s">
        <v>18300</v>
      </c>
      <c r="L3098">
        <v>568</v>
      </c>
      <c r="M3098" t="s">
        <v>193</v>
      </c>
      <c r="N3098" t="s">
        <v>18799</v>
      </c>
      <c r="S3098" t="s">
        <v>96</v>
      </c>
      <c r="T3098" t="str">
        <f>IF(Transcripts[[#This Row],[List?]]="Y", Transcripts[[#This Row],[RefSeq mRNA ID]]&amp;IF(Transcripts[[#This Row],[Preferred?]]="Y", " (Preferred)", ""), "")</f>
        <v/>
      </c>
      <c r="V3098" s="43"/>
      <c r="W3098" s="43" t="e">
        <f t="array" ref="W3098">INDEX(Table6[#Data], MATCH(1, ISNUMBER(SEARCH(Transcripts[[#This Row],[RefSeq mRNA ID]], Table6['#name])), 0), 1)</f>
        <v>#N/A</v>
      </c>
      <c r="X3098" s="43"/>
      <c r="Y3098" s="43"/>
      <c r="Z3098" t="s">
        <v>3649</v>
      </c>
      <c r="AA3098" t="s">
        <v>3650</v>
      </c>
      <c r="AB3098">
        <v>3897</v>
      </c>
      <c r="AC3098" t="s">
        <v>3638</v>
      </c>
      <c r="AD3098" t="s">
        <v>27</v>
      </c>
      <c r="AE3098" t="s">
        <v>11974</v>
      </c>
    </row>
    <row r="3099" spans="8:31" hidden="1" x14ac:dyDescent="0.3">
      <c r="H3099" t="s">
        <v>18264</v>
      </c>
      <c r="I3099" t="s">
        <v>18301</v>
      </c>
      <c r="L3099">
        <v>716</v>
      </c>
      <c r="M3099" t="s">
        <v>193</v>
      </c>
      <c r="N3099" t="s">
        <v>18800</v>
      </c>
      <c r="S3099" t="s">
        <v>96</v>
      </c>
      <c r="T3099" t="str">
        <f>IF(Transcripts[[#This Row],[List?]]="Y", Transcripts[[#This Row],[RefSeq mRNA ID]]&amp;IF(Transcripts[[#This Row],[Preferred?]]="Y", " (Preferred)", ""), "")</f>
        <v/>
      </c>
      <c r="V3099" s="43"/>
      <c r="W3099" s="43" t="e">
        <f t="array" ref="W3099">INDEX(Table6[#Data], MATCH(1, ISNUMBER(SEARCH(Transcripts[[#This Row],[RefSeq mRNA ID]], Table6['#name])), 0), 1)</f>
        <v>#N/A</v>
      </c>
      <c r="X3099" s="43"/>
      <c r="Y3099" s="43"/>
      <c r="Z3099" t="s">
        <v>3653</v>
      </c>
      <c r="AA3099" t="s">
        <v>3654</v>
      </c>
      <c r="AB3099">
        <v>3921</v>
      </c>
      <c r="AC3099" t="s">
        <v>3638</v>
      </c>
      <c r="AD3099" t="s">
        <v>27</v>
      </c>
      <c r="AE3099" t="s">
        <v>11975</v>
      </c>
    </row>
    <row r="3100" spans="8:31" hidden="1" x14ac:dyDescent="0.3">
      <c r="H3100" t="s">
        <v>18264</v>
      </c>
      <c r="I3100" t="s">
        <v>18302</v>
      </c>
      <c r="L3100">
        <v>530</v>
      </c>
      <c r="M3100" t="s">
        <v>193</v>
      </c>
      <c r="N3100" t="s">
        <v>18801</v>
      </c>
      <c r="S3100" t="s">
        <v>96</v>
      </c>
      <c r="T3100" t="str">
        <f>IF(Transcripts[[#This Row],[List?]]="Y", Transcripts[[#This Row],[RefSeq mRNA ID]]&amp;IF(Transcripts[[#This Row],[Preferred?]]="Y", " (Preferred)", ""), "")</f>
        <v/>
      </c>
      <c r="V3100" s="43"/>
      <c r="W3100" s="43" t="e">
        <f t="array" ref="W3100">INDEX(Table6[#Data], MATCH(1, ISNUMBER(SEARCH(Transcripts[[#This Row],[RefSeq mRNA ID]], Table6['#name])), 0), 1)</f>
        <v>#N/A</v>
      </c>
      <c r="X3100" s="43"/>
      <c r="Y3100" s="43"/>
      <c r="Z3100" t="s">
        <v>3665</v>
      </c>
      <c r="AC3100" t="s">
        <v>3638</v>
      </c>
      <c r="AD3100" t="s">
        <v>27</v>
      </c>
      <c r="AE3100" t="s">
        <v>3665</v>
      </c>
    </row>
    <row r="3101" spans="8:31" hidden="1" x14ac:dyDescent="0.3">
      <c r="H3101" t="s">
        <v>18264</v>
      </c>
      <c r="I3101" t="s">
        <v>18303</v>
      </c>
      <c r="L3101">
        <v>1447</v>
      </c>
      <c r="M3101" t="s">
        <v>210</v>
      </c>
      <c r="N3101" t="s">
        <v>18802</v>
      </c>
      <c r="S3101" t="s">
        <v>96</v>
      </c>
      <c r="T3101" t="str">
        <f>IF(Transcripts[[#This Row],[List?]]="Y", Transcripts[[#This Row],[RefSeq mRNA ID]]&amp;IF(Transcripts[[#This Row],[Preferred?]]="Y", " (Preferred)", ""), "")</f>
        <v/>
      </c>
      <c r="V3101" s="43"/>
      <c r="W3101" s="43" t="e">
        <f t="array" ref="W3101">INDEX(Table6[#Data], MATCH(1, ISNUMBER(SEARCH(Transcripts[[#This Row],[RefSeq mRNA ID]], Table6['#name])), 0), 1)</f>
        <v>#N/A</v>
      </c>
      <c r="X3101" s="43"/>
      <c r="Y3101" s="43"/>
      <c r="Z3101" t="s">
        <v>3663</v>
      </c>
      <c r="AC3101" t="s">
        <v>3638</v>
      </c>
      <c r="AD3101" t="s">
        <v>27</v>
      </c>
      <c r="AE3101" t="s">
        <v>3663</v>
      </c>
    </row>
    <row r="3102" spans="8:31" hidden="1" x14ac:dyDescent="0.3">
      <c r="H3102" t="s">
        <v>18264</v>
      </c>
      <c r="I3102" t="s">
        <v>18304</v>
      </c>
      <c r="L3102">
        <v>597</v>
      </c>
      <c r="M3102" t="s">
        <v>193</v>
      </c>
      <c r="N3102" t="s">
        <v>18803</v>
      </c>
      <c r="S3102" t="s">
        <v>96</v>
      </c>
      <c r="T3102" t="str">
        <f>IF(Transcripts[[#This Row],[List?]]="Y", Transcripts[[#This Row],[RefSeq mRNA ID]]&amp;IF(Transcripts[[#This Row],[Preferred?]]="Y", " (Preferred)", ""), "")</f>
        <v/>
      </c>
      <c r="V3102" s="43"/>
      <c r="W3102" s="43" t="e">
        <f t="array" ref="W3102">INDEX(Table6[#Data], MATCH(1, ISNUMBER(SEARCH(Transcripts[[#This Row],[RefSeq mRNA ID]], Table6['#name])), 0), 1)</f>
        <v>#N/A</v>
      </c>
      <c r="X3102" s="43"/>
      <c r="Y3102" s="43"/>
      <c r="Z3102" t="s">
        <v>3656</v>
      </c>
      <c r="AA3102" t="s">
        <v>3657</v>
      </c>
      <c r="AB3102">
        <v>427</v>
      </c>
      <c r="AC3102" t="s">
        <v>3638</v>
      </c>
      <c r="AD3102" t="s">
        <v>27</v>
      </c>
      <c r="AE3102" t="s">
        <v>11976</v>
      </c>
    </row>
    <row r="3103" spans="8:31" hidden="1" x14ac:dyDescent="0.3">
      <c r="H3103" t="s">
        <v>8361</v>
      </c>
      <c r="I3103" t="s">
        <v>8362</v>
      </c>
      <c r="J3103" t="s">
        <v>8363</v>
      </c>
      <c r="K3103" t="s">
        <v>19945</v>
      </c>
      <c r="L3103">
        <v>1225</v>
      </c>
      <c r="M3103" t="s">
        <v>27</v>
      </c>
      <c r="N3103" t="s">
        <v>8364</v>
      </c>
      <c r="P3103" t="s">
        <v>8365</v>
      </c>
      <c r="Q3103">
        <v>636</v>
      </c>
      <c r="R3103" t="s">
        <v>95</v>
      </c>
      <c r="S3103" t="s">
        <v>95</v>
      </c>
      <c r="T3103" t="str">
        <f>IF(Transcripts[[#This Row],[List?]]="Y", Transcripts[[#This Row],[RefSeq mRNA ID]]&amp;IF(Transcripts[[#This Row],[Preferred?]]="Y", " (Preferred)", ""), "")</f>
        <v>NM_003745.1 (Preferred)</v>
      </c>
      <c r="V3103" s="43" t="s">
        <v>18652</v>
      </c>
      <c r="W3103" s="43" t="e">
        <f t="array" ref="W3103">INDEX(Table6[#Data], MATCH(1, ISNUMBER(SEARCH(Transcripts[[#This Row],[RefSeq mRNA ID]], Table6['#name])), 0), 1)</f>
        <v>#N/A</v>
      </c>
      <c r="X3103" s="43"/>
      <c r="Y3103" s="43"/>
      <c r="Z3103" t="s">
        <v>3639</v>
      </c>
      <c r="AC3103" t="s">
        <v>3638</v>
      </c>
      <c r="AD3103" t="s">
        <v>27</v>
      </c>
      <c r="AE3103" t="s">
        <v>3639</v>
      </c>
    </row>
    <row r="3104" spans="8:31" hidden="1" x14ac:dyDescent="0.3">
      <c r="H3104" t="s">
        <v>8366</v>
      </c>
      <c r="I3104" t="s">
        <v>8367</v>
      </c>
      <c r="J3104" t="s">
        <v>8368</v>
      </c>
      <c r="K3104" t="s">
        <v>20211</v>
      </c>
      <c r="L3104">
        <v>2500</v>
      </c>
      <c r="M3104" t="s">
        <v>27</v>
      </c>
      <c r="N3104" t="s">
        <v>8369</v>
      </c>
      <c r="P3104" t="s">
        <v>8370</v>
      </c>
      <c r="Q3104">
        <v>954</v>
      </c>
      <c r="R3104" t="s">
        <v>95</v>
      </c>
      <c r="S3104" t="s">
        <v>95</v>
      </c>
      <c r="T3104" t="str">
        <f>IF(Transcripts[[#This Row],[List?]]="Y", Transcripts[[#This Row],[RefSeq mRNA ID]]&amp;IF(Transcripts[[#This Row],[Preferred?]]="Y", " (Preferred)", ""), "")</f>
        <v>NM_003106.4 (Preferred)</v>
      </c>
      <c r="V3104" s="43" t="s">
        <v>18653</v>
      </c>
      <c r="W3104" s="43" t="e">
        <f t="array" ref="W3104">INDEX(Table6[#Data], MATCH(1, ISNUMBER(SEARCH(Transcripts[[#This Row],[RefSeq mRNA ID]], Table6['#name])), 0), 1)</f>
        <v>#N/A</v>
      </c>
      <c r="X3104" s="43"/>
      <c r="Y3104" s="43"/>
      <c r="Z3104" t="s">
        <v>3641</v>
      </c>
      <c r="AC3104" t="s">
        <v>3638</v>
      </c>
      <c r="AD3104" t="s">
        <v>27</v>
      </c>
      <c r="AE3104" t="s">
        <v>3641</v>
      </c>
    </row>
    <row r="3105" spans="8:31" hidden="1" x14ac:dyDescent="0.3">
      <c r="H3105" t="s">
        <v>8366</v>
      </c>
      <c r="I3105" t="s">
        <v>8371</v>
      </c>
      <c r="J3105" t="s">
        <v>8372</v>
      </c>
      <c r="L3105">
        <v>1318</v>
      </c>
      <c r="M3105" t="s">
        <v>27</v>
      </c>
      <c r="N3105" t="s">
        <v>8373</v>
      </c>
      <c r="P3105" t="s">
        <v>8370</v>
      </c>
      <c r="Q3105">
        <v>954</v>
      </c>
      <c r="R3105" t="s">
        <v>96</v>
      </c>
      <c r="S3105" t="s">
        <v>96</v>
      </c>
      <c r="T3105" t="str">
        <f>IF(Transcripts[[#This Row],[List?]]="Y", Transcripts[[#This Row],[RefSeq mRNA ID]]&amp;IF(Transcripts[[#This Row],[Preferred?]]="Y", " (Preferred)", ""), "")</f>
        <v/>
      </c>
      <c r="V3105" s="43" t="s">
        <v>18653</v>
      </c>
      <c r="W3105" s="43" t="e">
        <f t="array" ref="W3105">INDEX(Table6[#Data], MATCH(1, ISNUMBER(SEARCH(Transcripts[[#This Row],[RefSeq mRNA ID]], Table6['#name])), 0), 1)</f>
        <v>#N/A</v>
      </c>
      <c r="X3105" s="43"/>
      <c r="Y3105" s="43"/>
      <c r="Z3105" t="s">
        <v>3643</v>
      </c>
      <c r="AC3105" t="s">
        <v>3638</v>
      </c>
      <c r="AD3105" t="s">
        <v>27</v>
      </c>
      <c r="AE3105" t="s">
        <v>3643</v>
      </c>
    </row>
    <row r="3106" spans="8:31" hidden="1" x14ac:dyDescent="0.3">
      <c r="H3106" t="s">
        <v>8374</v>
      </c>
      <c r="I3106" t="s">
        <v>8375</v>
      </c>
      <c r="J3106" t="s">
        <v>8376</v>
      </c>
      <c r="K3106" t="s">
        <v>20212</v>
      </c>
      <c r="L3106">
        <v>3935</v>
      </c>
      <c r="M3106" t="s">
        <v>27</v>
      </c>
      <c r="N3106" t="s">
        <v>8377</v>
      </c>
      <c r="P3106" t="s">
        <v>8378</v>
      </c>
      <c r="Q3106">
        <v>1530</v>
      </c>
      <c r="R3106" t="s">
        <v>95</v>
      </c>
      <c r="S3106" t="s">
        <v>95</v>
      </c>
      <c r="T3106" t="str">
        <f>IF(Transcripts[[#This Row],[List?]]="Y", Transcripts[[#This Row],[RefSeq mRNA ID]]&amp;IF(Transcripts[[#This Row],[Preferred?]]="Y", " (Preferred)", ""), "")</f>
        <v>NM_000346.4 (Preferred)</v>
      </c>
      <c r="V3106" s="43" t="s">
        <v>18654</v>
      </c>
      <c r="W3106" s="43" t="e">
        <f t="array" ref="W3106">INDEX(Table6[#Data], MATCH(1, ISNUMBER(SEARCH(Transcripts[[#This Row],[RefSeq mRNA ID]], Table6['#name])), 0), 1)</f>
        <v>#N/A</v>
      </c>
      <c r="X3106" s="43"/>
      <c r="Y3106" s="43"/>
      <c r="Z3106" t="s">
        <v>2854</v>
      </c>
      <c r="AA3106" t="s">
        <v>2855</v>
      </c>
      <c r="AB3106">
        <v>1359</v>
      </c>
      <c r="AC3106" t="s">
        <v>2853</v>
      </c>
      <c r="AD3106" t="s">
        <v>27</v>
      </c>
      <c r="AE3106" t="s">
        <v>11977</v>
      </c>
    </row>
    <row r="3107" spans="8:31" hidden="1" x14ac:dyDescent="0.3">
      <c r="H3107" t="s">
        <v>8379</v>
      </c>
      <c r="I3107" t="s">
        <v>8396</v>
      </c>
      <c r="J3107" t="s">
        <v>8397</v>
      </c>
      <c r="K3107" t="s">
        <v>19953</v>
      </c>
      <c r="L3107">
        <v>2985</v>
      </c>
      <c r="M3107" t="s">
        <v>27</v>
      </c>
      <c r="N3107" t="s">
        <v>8398</v>
      </c>
      <c r="P3107" t="s">
        <v>8395</v>
      </c>
      <c r="Q3107">
        <v>1125</v>
      </c>
      <c r="R3107" t="s">
        <v>96</v>
      </c>
      <c r="S3107" t="s">
        <v>95</v>
      </c>
      <c r="T3107" t="str">
        <f>IF(Transcripts[[#This Row],[List?]]="Y", Transcripts[[#This Row],[RefSeq mRNA ID]]&amp;IF(Transcripts[[#This Row],[Preferred?]]="Y", " (Preferred)", ""), "")</f>
        <v>NM_003563.3</v>
      </c>
      <c r="V3107" s="43" t="s">
        <v>18655</v>
      </c>
      <c r="W3107" s="43" t="e">
        <f t="array" ref="W3107">INDEX(Table6[#Data], MATCH(1, ISNUMBER(SEARCH(Transcripts[[#This Row],[RefSeq mRNA ID]], Table6['#name])), 0), 1)</f>
        <v>#N/A</v>
      </c>
      <c r="X3107" s="43"/>
      <c r="Y3107" s="43"/>
      <c r="Z3107" t="s">
        <v>2861</v>
      </c>
      <c r="AA3107" t="s">
        <v>2862</v>
      </c>
      <c r="AB3107">
        <v>777</v>
      </c>
      <c r="AC3107" t="s">
        <v>2853</v>
      </c>
      <c r="AD3107" t="s">
        <v>27</v>
      </c>
      <c r="AE3107" t="s">
        <v>11978</v>
      </c>
    </row>
    <row r="3108" spans="8:31" hidden="1" x14ac:dyDescent="0.3">
      <c r="H3108" t="s">
        <v>8379</v>
      </c>
      <c r="I3108" t="s">
        <v>8399</v>
      </c>
      <c r="J3108" t="s">
        <v>8400</v>
      </c>
      <c r="K3108" t="s">
        <v>19951</v>
      </c>
      <c r="L3108">
        <v>2965</v>
      </c>
      <c r="M3108" t="s">
        <v>27</v>
      </c>
      <c r="N3108" t="s">
        <v>8401</v>
      </c>
      <c r="P3108" t="s">
        <v>8395</v>
      </c>
      <c r="Q3108">
        <v>1125</v>
      </c>
      <c r="R3108" t="s">
        <v>96</v>
      </c>
      <c r="S3108" t="s">
        <v>95</v>
      </c>
      <c r="T3108" t="str">
        <f>IF(Transcripts[[#This Row],[List?]]="Y", Transcripts[[#This Row],[RefSeq mRNA ID]]&amp;IF(Transcripts[[#This Row],[Preferred?]]="Y", " (Preferred)", ""), "")</f>
        <v>NM_001007229.1</v>
      </c>
      <c r="V3108" s="43" t="s">
        <v>18655</v>
      </c>
      <c r="W3108" s="43" t="e">
        <f t="array" ref="W3108">INDEX(Table6[#Data], MATCH(1, ISNUMBER(SEARCH(Transcripts[[#This Row],[RefSeq mRNA ID]], Table6['#name])), 0), 1)</f>
        <v>#N/A</v>
      </c>
      <c r="X3108" s="43"/>
      <c r="Y3108" s="43"/>
      <c r="Z3108" t="s">
        <v>2858</v>
      </c>
      <c r="AA3108" t="s">
        <v>2859</v>
      </c>
      <c r="AB3108">
        <v>1277</v>
      </c>
      <c r="AC3108" t="s">
        <v>2853</v>
      </c>
      <c r="AD3108" t="s">
        <v>27</v>
      </c>
      <c r="AE3108" t="s">
        <v>11979</v>
      </c>
    </row>
    <row r="3109" spans="8:31" hidden="1" x14ac:dyDescent="0.3">
      <c r="H3109" t="s">
        <v>8379</v>
      </c>
      <c r="I3109" t="s">
        <v>8402</v>
      </c>
      <c r="J3109" t="s">
        <v>8403</v>
      </c>
      <c r="L3109">
        <v>1932</v>
      </c>
      <c r="M3109" t="s">
        <v>27</v>
      </c>
      <c r="N3109" t="s">
        <v>8404</v>
      </c>
      <c r="P3109" t="s">
        <v>8395</v>
      </c>
      <c r="Q3109">
        <v>1125</v>
      </c>
      <c r="R3109" t="s">
        <v>96</v>
      </c>
      <c r="S3109" t="s">
        <v>96</v>
      </c>
      <c r="T3109" t="str">
        <f>IF(Transcripts[[#This Row],[List?]]="Y", Transcripts[[#This Row],[RefSeq mRNA ID]]&amp;IF(Transcripts[[#This Row],[Preferred?]]="Y", " (Preferred)", ""), "")</f>
        <v/>
      </c>
      <c r="V3109" s="43" t="s">
        <v>18655</v>
      </c>
      <c r="W3109" s="43" t="e">
        <f t="array" ref="W3109">INDEX(Table6[#Data], MATCH(1, ISNUMBER(SEARCH(Transcripts[[#This Row],[RefSeq mRNA ID]], Table6['#name])), 0), 1)</f>
        <v>#N/A</v>
      </c>
      <c r="X3109" s="43"/>
      <c r="Y3109" s="43"/>
      <c r="Z3109" t="s">
        <v>2865</v>
      </c>
      <c r="AA3109" t="s">
        <v>2866</v>
      </c>
      <c r="AB3109">
        <v>248</v>
      </c>
      <c r="AC3109" t="s">
        <v>2853</v>
      </c>
      <c r="AD3109" t="s">
        <v>27</v>
      </c>
      <c r="AE3109" t="s">
        <v>11980</v>
      </c>
    </row>
    <row r="3110" spans="8:31" hidden="1" x14ac:dyDescent="0.3">
      <c r="H3110" t="s">
        <v>8379</v>
      </c>
      <c r="I3110" t="s">
        <v>8405</v>
      </c>
      <c r="J3110" t="s">
        <v>8406</v>
      </c>
      <c r="K3110" t="s">
        <v>20213</v>
      </c>
      <c r="L3110">
        <v>1865</v>
      </c>
      <c r="M3110" t="s">
        <v>27</v>
      </c>
      <c r="N3110" t="s">
        <v>8407</v>
      </c>
      <c r="P3110" t="s">
        <v>8395</v>
      </c>
      <c r="Q3110">
        <v>1125</v>
      </c>
      <c r="R3110" t="s">
        <v>96</v>
      </c>
      <c r="S3110" t="s">
        <v>95</v>
      </c>
      <c r="T3110" t="str">
        <f>IF(Transcripts[[#This Row],[List?]]="Y", Transcripts[[#This Row],[RefSeq mRNA ID]]&amp;IF(Transcripts[[#This Row],[Preferred?]]="Y", " (Preferred)", ""), "")</f>
        <v>NM_001007228.2</v>
      </c>
      <c r="V3110" s="43" t="s">
        <v>18655</v>
      </c>
      <c r="W3110" s="43" t="e">
        <f t="array" ref="W3110">INDEX(Table6[#Data], MATCH(1, ISNUMBER(SEARCH(Transcripts[[#This Row],[RefSeq mRNA ID]], Table6['#name])), 0), 1)</f>
        <v>#N/A</v>
      </c>
      <c r="X3110" s="43"/>
      <c r="Y3110" s="43"/>
      <c r="Z3110" t="s">
        <v>2870</v>
      </c>
      <c r="AC3110" t="s">
        <v>2853</v>
      </c>
      <c r="AD3110" t="s">
        <v>27</v>
      </c>
      <c r="AE3110" t="s">
        <v>2870</v>
      </c>
    </row>
    <row r="3111" spans="8:31" hidden="1" x14ac:dyDescent="0.3">
      <c r="H3111" t="s">
        <v>8379</v>
      </c>
      <c r="I3111" t="s">
        <v>8408</v>
      </c>
      <c r="J3111" t="s">
        <v>8409</v>
      </c>
      <c r="L3111">
        <v>1134</v>
      </c>
      <c r="M3111" t="s">
        <v>27</v>
      </c>
      <c r="N3111" t="s">
        <v>8410</v>
      </c>
      <c r="Q3111">
        <v>787</v>
      </c>
      <c r="R3111" t="s">
        <v>96</v>
      </c>
      <c r="S3111" t="s">
        <v>96</v>
      </c>
      <c r="T3111" t="str">
        <f>IF(Transcripts[[#This Row],[List?]]="Y", Transcripts[[#This Row],[RefSeq mRNA ID]]&amp;IF(Transcripts[[#This Row],[Preferred?]]="Y", " (Preferred)", ""), "")</f>
        <v/>
      </c>
      <c r="V3111" s="43" t="s">
        <v>18655</v>
      </c>
      <c r="W3111" s="43" t="e">
        <f t="array" ref="W3111">INDEX(Table6[#Data], MATCH(1, ISNUMBER(SEARCH(Transcripts[[#This Row],[RefSeq mRNA ID]], Table6['#name])), 0), 1)</f>
        <v>#N/A</v>
      </c>
      <c r="X3111" s="43"/>
      <c r="Y3111" s="43"/>
      <c r="Z3111" t="s">
        <v>2868</v>
      </c>
      <c r="AC3111" t="s">
        <v>2853</v>
      </c>
      <c r="AD3111" t="s">
        <v>27</v>
      </c>
      <c r="AE3111" t="s">
        <v>2868</v>
      </c>
    </row>
    <row r="3112" spans="8:31" hidden="1" x14ac:dyDescent="0.3">
      <c r="H3112" t="s">
        <v>8379</v>
      </c>
      <c r="I3112" t="s">
        <v>8411</v>
      </c>
      <c r="J3112" t="s">
        <v>8412</v>
      </c>
      <c r="L3112">
        <v>984</v>
      </c>
      <c r="M3112" t="s">
        <v>27</v>
      </c>
      <c r="N3112" t="s">
        <v>8413</v>
      </c>
      <c r="Q3112">
        <v>714</v>
      </c>
      <c r="R3112" t="s">
        <v>96</v>
      </c>
      <c r="S3112" t="s">
        <v>96</v>
      </c>
      <c r="T3112" t="str">
        <f>IF(Transcripts[[#This Row],[List?]]="Y", Transcripts[[#This Row],[RefSeq mRNA ID]]&amp;IF(Transcripts[[#This Row],[Preferred?]]="Y", " (Preferred)", ""), "")</f>
        <v/>
      </c>
      <c r="V3112" s="43" t="s">
        <v>18655</v>
      </c>
      <c r="W3112" s="43" t="e">
        <f t="array" ref="W3112">INDEX(Table6[#Data], MATCH(1, ISNUMBER(SEARCH(Transcripts[[#This Row],[RefSeq mRNA ID]], Table6['#name])), 0), 1)</f>
        <v>#N/A</v>
      </c>
      <c r="X3112" s="43"/>
      <c r="Y3112" s="43"/>
      <c r="Z3112" t="s">
        <v>4877</v>
      </c>
      <c r="AA3112" t="s">
        <v>4878</v>
      </c>
      <c r="AB3112">
        <v>13800</v>
      </c>
      <c r="AC3112" t="s">
        <v>4874</v>
      </c>
      <c r="AD3112" t="s">
        <v>27</v>
      </c>
      <c r="AE3112" t="s">
        <v>11981</v>
      </c>
    </row>
    <row r="3113" spans="8:31" hidden="1" x14ac:dyDescent="0.3">
      <c r="H3113" t="s">
        <v>8379</v>
      </c>
      <c r="I3113" t="s">
        <v>8414</v>
      </c>
      <c r="J3113" t="s">
        <v>8415</v>
      </c>
      <c r="L3113">
        <v>919</v>
      </c>
      <c r="M3113" t="s">
        <v>27</v>
      </c>
      <c r="N3113" t="s">
        <v>8416</v>
      </c>
      <c r="Q3113">
        <v>557</v>
      </c>
      <c r="R3113" t="s">
        <v>96</v>
      </c>
      <c r="S3113" t="s">
        <v>96</v>
      </c>
      <c r="T3113" t="str">
        <f>IF(Transcripts[[#This Row],[List?]]="Y", Transcripts[[#This Row],[RefSeq mRNA ID]]&amp;IF(Transcripts[[#This Row],[Preferred?]]="Y", " (Preferred)", ""), "")</f>
        <v/>
      </c>
      <c r="V3113" s="43" t="s">
        <v>18655</v>
      </c>
      <c r="W3113" s="43" t="e">
        <f t="array" ref="W3113">INDEX(Table6[#Data], MATCH(1, ISNUMBER(SEARCH(Transcripts[[#This Row],[RefSeq mRNA ID]], Table6['#name])), 0), 1)</f>
        <v>#N/A</v>
      </c>
      <c r="X3113" s="43"/>
      <c r="Y3113" s="43"/>
      <c r="Z3113" t="s">
        <v>4881</v>
      </c>
      <c r="AA3113" t="s">
        <v>4882</v>
      </c>
      <c r="AB3113">
        <v>2396</v>
      </c>
      <c r="AC3113" t="s">
        <v>4874</v>
      </c>
      <c r="AD3113" t="s">
        <v>27</v>
      </c>
      <c r="AE3113" t="s">
        <v>11982</v>
      </c>
    </row>
    <row r="3114" spans="8:31" hidden="1" x14ac:dyDescent="0.3">
      <c r="H3114" t="s">
        <v>8379</v>
      </c>
      <c r="I3114" t="s">
        <v>8417</v>
      </c>
      <c r="J3114" t="s">
        <v>8418</v>
      </c>
      <c r="L3114">
        <v>873</v>
      </c>
      <c r="M3114" t="s">
        <v>27</v>
      </c>
      <c r="N3114" t="s">
        <v>8419</v>
      </c>
      <c r="Q3114">
        <v>415</v>
      </c>
      <c r="R3114" t="s">
        <v>96</v>
      </c>
      <c r="S3114" t="s">
        <v>96</v>
      </c>
      <c r="T3114" t="str">
        <f>IF(Transcripts[[#This Row],[List?]]="Y", Transcripts[[#This Row],[RefSeq mRNA ID]]&amp;IF(Transcripts[[#This Row],[Preferred?]]="Y", " (Preferred)", ""), "")</f>
        <v/>
      </c>
      <c r="V3114" s="43" t="s">
        <v>18655</v>
      </c>
      <c r="W3114" s="43" t="e">
        <f t="array" ref="W3114">INDEX(Table6[#Data], MATCH(1, ISNUMBER(SEARCH(Transcripts[[#This Row],[RefSeq mRNA ID]], Table6['#name])), 0), 1)</f>
        <v>#N/A</v>
      </c>
      <c r="X3114" s="43"/>
      <c r="Y3114" s="43"/>
      <c r="Z3114" t="s">
        <v>4887</v>
      </c>
      <c r="AA3114" t="s">
        <v>4888</v>
      </c>
      <c r="AB3114">
        <v>839</v>
      </c>
      <c r="AC3114" t="s">
        <v>4874</v>
      </c>
      <c r="AD3114" t="s">
        <v>27</v>
      </c>
      <c r="AE3114" t="s">
        <v>11983</v>
      </c>
    </row>
    <row r="3115" spans="8:31" hidden="1" x14ac:dyDescent="0.3">
      <c r="H3115" t="s">
        <v>8379</v>
      </c>
      <c r="I3115" t="s">
        <v>8423</v>
      </c>
      <c r="J3115" t="s">
        <v>8424</v>
      </c>
      <c r="L3115">
        <v>563</v>
      </c>
      <c r="M3115" t="s">
        <v>27</v>
      </c>
      <c r="N3115" t="s">
        <v>8425</v>
      </c>
      <c r="Q3115">
        <v>352</v>
      </c>
      <c r="R3115" t="s">
        <v>96</v>
      </c>
      <c r="S3115" t="s">
        <v>96</v>
      </c>
      <c r="T3115" t="str">
        <f>IF(Transcripts[[#This Row],[List?]]="Y", Transcripts[[#This Row],[RefSeq mRNA ID]]&amp;IF(Transcripts[[#This Row],[Preferred?]]="Y", " (Preferred)", ""), "")</f>
        <v/>
      </c>
      <c r="V3115" s="43" t="s">
        <v>18655</v>
      </c>
      <c r="W3115" s="43" t="e">
        <f t="array" ref="W3115">INDEX(Table6[#Data], MATCH(1, ISNUMBER(SEARCH(Transcripts[[#This Row],[RefSeq mRNA ID]], Table6['#name])), 0), 1)</f>
        <v>#N/A</v>
      </c>
      <c r="X3115" s="43"/>
      <c r="Y3115" s="43"/>
      <c r="Z3115" t="s">
        <v>4884</v>
      </c>
      <c r="AA3115" t="s">
        <v>4885</v>
      </c>
      <c r="AB3115">
        <v>2345</v>
      </c>
      <c r="AC3115" t="s">
        <v>4874</v>
      </c>
      <c r="AD3115" t="s">
        <v>27</v>
      </c>
      <c r="AE3115" t="s">
        <v>11984</v>
      </c>
    </row>
    <row r="3116" spans="8:31" hidden="1" x14ac:dyDescent="0.3">
      <c r="H3116" t="s">
        <v>8379</v>
      </c>
      <c r="I3116" t="s">
        <v>8383</v>
      </c>
      <c r="J3116" t="s">
        <v>8384</v>
      </c>
      <c r="L3116">
        <v>779</v>
      </c>
      <c r="M3116" t="s">
        <v>187</v>
      </c>
      <c r="N3116" t="s">
        <v>8385</v>
      </c>
      <c r="Q3116">
        <v>217</v>
      </c>
      <c r="R3116" t="s">
        <v>96</v>
      </c>
      <c r="S3116" t="s">
        <v>96</v>
      </c>
      <c r="T3116" t="str">
        <f>IF(Transcripts[[#This Row],[List?]]="Y", Transcripts[[#This Row],[RefSeq mRNA ID]]&amp;IF(Transcripts[[#This Row],[Preferred?]]="Y", " (Preferred)", ""), "")</f>
        <v/>
      </c>
      <c r="V3116" s="43" t="s">
        <v>18655</v>
      </c>
      <c r="W3116" s="43" t="e">
        <f t="array" ref="W3116">INDEX(Table6[#Data], MATCH(1, ISNUMBER(SEARCH(Transcripts[[#This Row],[RefSeq mRNA ID]], Table6['#name])), 0), 1)</f>
        <v>#N/A</v>
      </c>
      <c r="X3116" s="43"/>
      <c r="Y3116" s="43"/>
      <c r="Z3116" t="s">
        <v>4875</v>
      </c>
      <c r="AC3116" t="s">
        <v>4874</v>
      </c>
      <c r="AD3116" t="s">
        <v>27</v>
      </c>
      <c r="AE3116" t="s">
        <v>4875</v>
      </c>
    </row>
    <row r="3117" spans="8:31" hidden="1" x14ac:dyDescent="0.3">
      <c r="H3117" t="s">
        <v>8379</v>
      </c>
      <c r="I3117" t="s">
        <v>8420</v>
      </c>
      <c r="J3117" t="s">
        <v>8421</v>
      </c>
      <c r="L3117">
        <v>773</v>
      </c>
      <c r="M3117" t="s">
        <v>27</v>
      </c>
      <c r="N3117" t="s">
        <v>8422</v>
      </c>
      <c r="Q3117">
        <v>200</v>
      </c>
      <c r="R3117" t="s">
        <v>96</v>
      </c>
      <c r="S3117" t="s">
        <v>96</v>
      </c>
      <c r="T3117" t="str">
        <f>IF(Transcripts[[#This Row],[List?]]="Y", Transcripts[[#This Row],[RefSeq mRNA ID]]&amp;IF(Transcripts[[#This Row],[Preferred?]]="Y", " (Preferred)", ""), "")</f>
        <v/>
      </c>
      <c r="V3117" s="43" t="s">
        <v>18655</v>
      </c>
      <c r="W3117" s="43" t="e">
        <f t="array" ref="W3117">INDEX(Table6[#Data], MATCH(1, ISNUMBER(SEARCH(Transcripts[[#This Row],[RefSeq mRNA ID]], Table6['#name])), 0), 1)</f>
        <v>#N/A</v>
      </c>
      <c r="X3117" s="43"/>
      <c r="Y3117" s="43"/>
      <c r="Z3117" t="s">
        <v>7934</v>
      </c>
      <c r="AA3117" t="s">
        <v>7935</v>
      </c>
      <c r="AB3117">
        <v>843</v>
      </c>
      <c r="AC3117" t="s">
        <v>7919</v>
      </c>
      <c r="AD3117" t="s">
        <v>27</v>
      </c>
      <c r="AE3117" t="s">
        <v>11985</v>
      </c>
    </row>
    <row r="3118" spans="8:31" hidden="1" x14ac:dyDescent="0.3">
      <c r="H3118" t="s">
        <v>8379</v>
      </c>
      <c r="I3118" t="s">
        <v>8380</v>
      </c>
      <c r="J3118" t="s">
        <v>8381</v>
      </c>
      <c r="L3118">
        <v>918</v>
      </c>
      <c r="M3118" t="s">
        <v>187</v>
      </c>
      <c r="N3118" t="s">
        <v>8382</v>
      </c>
      <c r="Q3118">
        <v>135</v>
      </c>
      <c r="R3118" t="s">
        <v>96</v>
      </c>
      <c r="S3118" t="s">
        <v>96</v>
      </c>
      <c r="T3118" t="str">
        <f>IF(Transcripts[[#This Row],[List?]]="Y", Transcripts[[#This Row],[RefSeq mRNA ID]]&amp;IF(Transcripts[[#This Row],[Preferred?]]="Y", " (Preferred)", ""), "")</f>
        <v/>
      </c>
      <c r="V3118" s="43" t="s">
        <v>18655</v>
      </c>
      <c r="W3118" s="43" t="e">
        <f t="array" ref="W3118">INDEX(Table6[#Data], MATCH(1, ISNUMBER(SEARCH(Transcripts[[#This Row],[RefSeq mRNA ID]], Table6['#name])), 0), 1)</f>
        <v>#N/A</v>
      </c>
      <c r="X3118" s="43"/>
      <c r="Y3118" s="43"/>
      <c r="Z3118" t="s">
        <v>7928</v>
      </c>
      <c r="AC3118" t="s">
        <v>7919</v>
      </c>
      <c r="AD3118" t="s">
        <v>27</v>
      </c>
      <c r="AE3118" t="s">
        <v>7928</v>
      </c>
    </row>
    <row r="3119" spans="8:31" hidden="1" x14ac:dyDescent="0.3">
      <c r="H3119" t="s">
        <v>8379</v>
      </c>
      <c r="I3119" t="s">
        <v>8386</v>
      </c>
      <c r="J3119" t="s">
        <v>8387</v>
      </c>
      <c r="L3119">
        <v>534</v>
      </c>
      <c r="M3119" t="s">
        <v>187</v>
      </c>
      <c r="N3119" t="s">
        <v>8388</v>
      </c>
      <c r="Q3119">
        <v>135</v>
      </c>
      <c r="R3119" t="s">
        <v>96</v>
      </c>
      <c r="S3119" t="s">
        <v>96</v>
      </c>
      <c r="T3119" t="str">
        <f>IF(Transcripts[[#This Row],[List?]]="Y", Transcripts[[#This Row],[RefSeq mRNA ID]]&amp;IF(Transcripts[[#This Row],[Preferred?]]="Y", " (Preferred)", ""), "")</f>
        <v/>
      </c>
      <c r="V3119" s="43" t="s">
        <v>18655</v>
      </c>
      <c r="W3119" s="43" t="e">
        <f t="array" ref="W3119">INDEX(Table6[#Data], MATCH(1, ISNUMBER(SEARCH(Transcripts[[#This Row],[RefSeq mRNA ID]], Table6['#name])), 0), 1)</f>
        <v>#N/A</v>
      </c>
      <c r="X3119" s="43"/>
      <c r="Y3119" s="43"/>
      <c r="Z3119" t="s">
        <v>7932</v>
      </c>
      <c r="AC3119" t="s">
        <v>7919</v>
      </c>
      <c r="AD3119" t="s">
        <v>27</v>
      </c>
      <c r="AE3119" t="s">
        <v>7932</v>
      </c>
    </row>
    <row r="3120" spans="8:31" hidden="1" x14ac:dyDescent="0.3">
      <c r="H3120" t="s">
        <v>8379</v>
      </c>
      <c r="I3120" t="s">
        <v>8429</v>
      </c>
      <c r="J3120" t="s">
        <v>8430</v>
      </c>
      <c r="L3120">
        <v>428</v>
      </c>
      <c r="M3120" t="s">
        <v>27</v>
      </c>
      <c r="N3120" t="s">
        <v>8431</v>
      </c>
      <c r="Q3120">
        <v>121</v>
      </c>
      <c r="R3120" t="s">
        <v>96</v>
      </c>
      <c r="S3120" t="s">
        <v>96</v>
      </c>
      <c r="T3120" t="str">
        <f>IF(Transcripts[[#This Row],[List?]]="Y", Transcripts[[#This Row],[RefSeq mRNA ID]]&amp;IF(Transcripts[[#This Row],[Preferred?]]="Y", " (Preferred)", ""), "")</f>
        <v/>
      </c>
      <c r="V3120" s="43" t="s">
        <v>18655</v>
      </c>
      <c r="W3120" s="43" t="e">
        <f t="array" ref="W3120">INDEX(Table6[#Data], MATCH(1, ISNUMBER(SEARCH(Transcripts[[#This Row],[RefSeq mRNA ID]], Table6['#name])), 0), 1)</f>
        <v>#N/A</v>
      </c>
      <c r="X3120" s="43"/>
      <c r="Y3120" s="43"/>
      <c r="Z3120" t="s">
        <v>7924</v>
      </c>
      <c r="AC3120" t="s">
        <v>7919</v>
      </c>
      <c r="AD3120" t="s">
        <v>27</v>
      </c>
      <c r="AE3120" t="s">
        <v>7924</v>
      </c>
    </row>
    <row r="3121" spans="8:31" hidden="1" x14ac:dyDescent="0.3">
      <c r="H3121" t="s">
        <v>8379</v>
      </c>
      <c r="I3121" t="s">
        <v>8426</v>
      </c>
      <c r="J3121" t="s">
        <v>8427</v>
      </c>
      <c r="L3121">
        <v>450</v>
      </c>
      <c r="M3121" t="s">
        <v>27</v>
      </c>
      <c r="N3121" t="s">
        <v>8428</v>
      </c>
      <c r="Q3121">
        <v>96</v>
      </c>
      <c r="R3121" t="s">
        <v>96</v>
      </c>
      <c r="S3121" t="s">
        <v>96</v>
      </c>
      <c r="T3121" t="str">
        <f>IF(Transcripts[[#This Row],[List?]]="Y", Transcripts[[#This Row],[RefSeq mRNA ID]]&amp;IF(Transcripts[[#This Row],[Preferred?]]="Y", " (Preferred)", ""), "")</f>
        <v/>
      </c>
      <c r="V3121" s="43" t="s">
        <v>18655</v>
      </c>
      <c r="W3121" s="43" t="e">
        <f t="array" ref="W3121">INDEX(Table6[#Data], MATCH(1, ISNUMBER(SEARCH(Transcripts[[#This Row],[RefSeq mRNA ID]], Table6['#name])), 0), 1)</f>
        <v>#N/A</v>
      </c>
      <c r="X3121" s="43"/>
      <c r="Y3121" s="43"/>
      <c r="Z3121" t="s">
        <v>7926</v>
      </c>
      <c r="AC3121" t="s">
        <v>7919</v>
      </c>
      <c r="AD3121" t="s">
        <v>27</v>
      </c>
      <c r="AE3121" t="s">
        <v>7926</v>
      </c>
    </row>
    <row r="3122" spans="8:31" hidden="1" x14ac:dyDescent="0.3">
      <c r="H3122" t="s">
        <v>8379</v>
      </c>
      <c r="I3122" t="s">
        <v>8389</v>
      </c>
      <c r="L3122">
        <v>575</v>
      </c>
      <c r="M3122" t="s">
        <v>193</v>
      </c>
      <c r="N3122" t="s">
        <v>8390</v>
      </c>
      <c r="Q3122">
        <v>0</v>
      </c>
      <c r="R3122" t="s">
        <v>96</v>
      </c>
      <c r="S3122" t="s">
        <v>96</v>
      </c>
      <c r="T3122" t="str">
        <f>IF(Transcripts[[#This Row],[List?]]="Y", Transcripts[[#This Row],[RefSeq mRNA ID]]&amp;IF(Transcripts[[#This Row],[Preferred?]]="Y", " (Preferred)", ""), "")</f>
        <v/>
      </c>
      <c r="V3122" s="43" t="s">
        <v>18655</v>
      </c>
      <c r="W3122" s="43" t="e">
        <f t="array" ref="W3122">INDEX(Table6[#Data], MATCH(1, ISNUMBER(SEARCH(Transcripts[[#This Row],[RefSeq mRNA ID]], Table6['#name])), 0), 1)</f>
        <v>#N/A</v>
      </c>
      <c r="X3122" s="43"/>
      <c r="Y3122" s="43"/>
      <c r="Z3122" t="s">
        <v>7930</v>
      </c>
      <c r="AC3122" t="s">
        <v>7919</v>
      </c>
      <c r="AD3122" t="s">
        <v>27</v>
      </c>
      <c r="AE3122" t="s">
        <v>7930</v>
      </c>
    </row>
    <row r="3123" spans="8:31" hidden="1" x14ac:dyDescent="0.3">
      <c r="H3123" t="s">
        <v>8379</v>
      </c>
      <c r="I3123" t="s">
        <v>8391</v>
      </c>
      <c r="L3123">
        <v>574</v>
      </c>
      <c r="M3123" t="s">
        <v>193</v>
      </c>
      <c r="N3123" t="s">
        <v>8392</v>
      </c>
      <c r="Q3123">
        <v>0</v>
      </c>
      <c r="R3123" t="s">
        <v>96</v>
      </c>
      <c r="S3123" t="s">
        <v>96</v>
      </c>
      <c r="T3123" t="str">
        <f>IF(Transcripts[[#This Row],[List?]]="Y", Transcripts[[#This Row],[RefSeq mRNA ID]]&amp;IF(Transcripts[[#This Row],[Preferred?]]="Y", " (Preferred)", ""), "")</f>
        <v/>
      </c>
      <c r="V3123" s="43" t="s">
        <v>18655</v>
      </c>
      <c r="W3123" s="43" t="e">
        <f t="array" ref="W3123">INDEX(Table6[#Data], MATCH(1, ISNUMBER(SEARCH(Transcripts[[#This Row],[RefSeq mRNA ID]], Table6['#name])), 0), 1)</f>
        <v>#N/A</v>
      </c>
      <c r="X3123" s="43"/>
      <c r="Y3123" s="43"/>
      <c r="Z3123" t="s">
        <v>7922</v>
      </c>
      <c r="AC3123" t="s">
        <v>7919</v>
      </c>
      <c r="AD3123" t="s">
        <v>27</v>
      </c>
      <c r="AE3123" t="s">
        <v>7922</v>
      </c>
    </row>
    <row r="3124" spans="8:31" hidden="1" x14ac:dyDescent="0.3">
      <c r="H3124" t="s">
        <v>8379</v>
      </c>
      <c r="I3124" t="s">
        <v>8432</v>
      </c>
      <c r="L3124">
        <v>2135</v>
      </c>
      <c r="M3124" t="s">
        <v>210</v>
      </c>
      <c r="N3124" t="s">
        <v>8433</v>
      </c>
      <c r="Q3124">
        <v>0</v>
      </c>
      <c r="R3124" t="s">
        <v>96</v>
      </c>
      <c r="S3124" t="s">
        <v>96</v>
      </c>
      <c r="T3124" t="str">
        <f>IF(Transcripts[[#This Row],[List?]]="Y", Transcripts[[#This Row],[RefSeq mRNA ID]]&amp;IF(Transcripts[[#This Row],[Preferred?]]="Y", " (Preferred)", ""), "")</f>
        <v/>
      </c>
      <c r="V3124" s="43" t="s">
        <v>18655</v>
      </c>
      <c r="W3124" s="43" t="e">
        <f t="array" ref="W3124">INDEX(Table6[#Data], MATCH(1, ISNUMBER(SEARCH(Transcripts[[#This Row],[RefSeq mRNA ID]], Table6['#name])), 0), 1)</f>
        <v>#N/A</v>
      </c>
      <c r="X3124" s="43"/>
      <c r="Y3124" s="43"/>
      <c r="Z3124" t="s">
        <v>7920</v>
      </c>
      <c r="AC3124" t="s">
        <v>7919</v>
      </c>
      <c r="AD3124" t="s">
        <v>27</v>
      </c>
      <c r="AE3124" t="s">
        <v>7920</v>
      </c>
    </row>
    <row r="3125" spans="8:31" hidden="1" x14ac:dyDescent="0.3">
      <c r="H3125" t="s">
        <v>8379</v>
      </c>
      <c r="I3125" t="s">
        <v>8434</v>
      </c>
      <c r="L3125">
        <v>932</v>
      </c>
      <c r="M3125" t="s">
        <v>210</v>
      </c>
      <c r="N3125" t="s">
        <v>8435</v>
      </c>
      <c r="Q3125">
        <v>0</v>
      </c>
      <c r="R3125" t="s">
        <v>96</v>
      </c>
      <c r="S3125" t="s">
        <v>96</v>
      </c>
      <c r="T3125" t="str">
        <f>IF(Transcripts[[#This Row],[List?]]="Y", Transcripts[[#This Row],[RefSeq mRNA ID]]&amp;IF(Transcripts[[#This Row],[Preferred?]]="Y", " (Preferred)", ""), "")</f>
        <v/>
      </c>
      <c r="V3125" s="43" t="s">
        <v>18655</v>
      </c>
      <c r="W3125" s="43" t="e">
        <f t="array" ref="W3125">INDEX(Table6[#Data], MATCH(1, ISNUMBER(SEARCH(Transcripts[[#This Row],[RefSeq mRNA ID]], Table6['#name])), 0), 1)</f>
        <v>#N/A</v>
      </c>
      <c r="X3125" s="43"/>
      <c r="Y3125" s="43"/>
      <c r="Z3125" t="s">
        <v>5714</v>
      </c>
      <c r="AA3125" t="s">
        <v>5715</v>
      </c>
      <c r="AB3125">
        <v>930</v>
      </c>
      <c r="AC3125" t="s">
        <v>5704</v>
      </c>
      <c r="AD3125" t="s">
        <v>27</v>
      </c>
      <c r="AE3125" t="s">
        <v>11986</v>
      </c>
    </row>
    <row r="3126" spans="8:31" hidden="1" x14ac:dyDescent="0.3">
      <c r="H3126" t="s">
        <v>8379</v>
      </c>
      <c r="I3126" t="s">
        <v>8436</v>
      </c>
      <c r="L3126">
        <v>613</v>
      </c>
      <c r="M3126" t="s">
        <v>210</v>
      </c>
      <c r="N3126" t="s">
        <v>8437</v>
      </c>
      <c r="Q3126">
        <v>0</v>
      </c>
      <c r="R3126" t="s">
        <v>96</v>
      </c>
      <c r="S3126" t="s">
        <v>96</v>
      </c>
      <c r="T3126" t="str">
        <f>IF(Transcripts[[#This Row],[List?]]="Y", Transcripts[[#This Row],[RefSeq mRNA ID]]&amp;IF(Transcripts[[#This Row],[Preferred?]]="Y", " (Preferred)", ""), "")</f>
        <v/>
      </c>
      <c r="V3126" s="43" t="s">
        <v>18655</v>
      </c>
      <c r="W3126" s="43" t="e">
        <f t="array" ref="W3126">INDEX(Table6[#Data], MATCH(1, ISNUMBER(SEARCH(Transcripts[[#This Row],[RefSeq mRNA ID]], Table6['#name])), 0), 1)</f>
        <v>#N/A</v>
      </c>
      <c r="X3126" s="43"/>
      <c r="Y3126" s="43"/>
      <c r="Z3126" t="s">
        <v>5721</v>
      </c>
      <c r="AA3126" t="s">
        <v>5722</v>
      </c>
      <c r="AB3126">
        <v>795</v>
      </c>
      <c r="AC3126" t="s">
        <v>5704</v>
      </c>
      <c r="AD3126" t="s">
        <v>27</v>
      </c>
      <c r="AE3126" t="s">
        <v>11987</v>
      </c>
    </row>
    <row r="3127" spans="8:31" hidden="1" x14ac:dyDescent="0.3">
      <c r="H3127" t="s">
        <v>8379</v>
      </c>
      <c r="I3127" t="s">
        <v>8438</v>
      </c>
      <c r="L3127">
        <v>421</v>
      </c>
      <c r="M3127" t="s">
        <v>210</v>
      </c>
      <c r="N3127" t="s">
        <v>8439</v>
      </c>
      <c r="Q3127">
        <v>0</v>
      </c>
      <c r="R3127" t="s">
        <v>96</v>
      </c>
      <c r="S3127" t="s">
        <v>96</v>
      </c>
      <c r="T3127" t="str">
        <f>IF(Transcripts[[#This Row],[List?]]="Y", Transcripts[[#This Row],[RefSeq mRNA ID]]&amp;IF(Transcripts[[#This Row],[Preferred?]]="Y", " (Preferred)", ""), "")</f>
        <v/>
      </c>
      <c r="V3127" s="43" t="s">
        <v>18655</v>
      </c>
      <c r="W3127" s="43" t="e">
        <f t="array" ref="W3127">INDEX(Table6[#Data], MATCH(1, ISNUMBER(SEARCH(Transcripts[[#This Row],[RefSeq mRNA ID]], Table6['#name])), 0), 1)</f>
        <v>#N/A</v>
      </c>
      <c r="X3127" s="43"/>
      <c r="Y3127" s="43"/>
      <c r="Z3127" t="s">
        <v>5735</v>
      </c>
      <c r="AC3127" t="s">
        <v>5704</v>
      </c>
      <c r="AD3127" t="s">
        <v>27</v>
      </c>
      <c r="AE3127" t="s">
        <v>5735</v>
      </c>
    </row>
    <row r="3128" spans="8:31" hidden="1" x14ac:dyDescent="0.3">
      <c r="H3128" t="s">
        <v>8379</v>
      </c>
      <c r="I3128" t="s">
        <v>8440</v>
      </c>
      <c r="L3128">
        <v>400</v>
      </c>
      <c r="M3128" t="s">
        <v>210</v>
      </c>
      <c r="N3128" t="s">
        <v>8441</v>
      </c>
      <c r="Q3128">
        <v>0</v>
      </c>
      <c r="R3128" t="s">
        <v>96</v>
      </c>
      <c r="S3128" t="s">
        <v>96</v>
      </c>
      <c r="T3128" t="str">
        <f>IF(Transcripts[[#This Row],[List?]]="Y", Transcripts[[#This Row],[RefSeq mRNA ID]]&amp;IF(Transcripts[[#This Row],[Preferred?]]="Y", " (Preferred)", ""), "")</f>
        <v/>
      </c>
      <c r="V3128" s="43" t="s">
        <v>18655</v>
      </c>
      <c r="W3128" s="43" t="e">
        <f t="array" ref="W3128">INDEX(Table6[#Data], MATCH(1, ISNUMBER(SEARCH(Transcripts[[#This Row],[RefSeq mRNA ID]], Table6['#name])), 0), 1)</f>
        <v>#N/A</v>
      </c>
      <c r="X3128" s="43"/>
      <c r="Y3128" s="43"/>
      <c r="Z3128" t="s">
        <v>5737</v>
      </c>
      <c r="AC3128" t="s">
        <v>5704</v>
      </c>
      <c r="AD3128" t="s">
        <v>27</v>
      </c>
      <c r="AE3128" t="s">
        <v>5737</v>
      </c>
    </row>
    <row r="3129" spans="8:31" hidden="1" x14ac:dyDescent="0.3">
      <c r="H3129" t="s">
        <v>8442</v>
      </c>
      <c r="I3129" t="s">
        <v>8462</v>
      </c>
      <c r="J3129" t="s">
        <v>8463</v>
      </c>
      <c r="L3129">
        <v>4304</v>
      </c>
      <c r="M3129" t="s">
        <v>27</v>
      </c>
      <c r="N3129" t="s">
        <v>8464</v>
      </c>
      <c r="Q3129">
        <v>1629</v>
      </c>
      <c r="R3129" t="s">
        <v>96</v>
      </c>
      <c r="S3129" t="s">
        <v>96</v>
      </c>
      <c r="T3129" t="str">
        <f>IF(Transcripts[[#This Row],[List?]]="Y", Transcripts[[#This Row],[RefSeq mRNA ID]]&amp;IF(Transcripts[[#This Row],[Preferred?]]="Y", " (Preferred)", ""), "")</f>
        <v/>
      </c>
      <c r="V3129" s="43" t="s">
        <v>18656</v>
      </c>
      <c r="W3129" s="43" t="e">
        <f t="array" ref="W3129">INDEX(Table6[#Data], MATCH(1, ISNUMBER(SEARCH(Transcripts[[#This Row],[RefSeq mRNA ID]], Table6['#name])), 0), 1)</f>
        <v>#N/A</v>
      </c>
      <c r="X3129" s="43"/>
      <c r="Y3129" s="43"/>
      <c r="Z3129" t="s">
        <v>5725</v>
      </c>
      <c r="AA3129" t="s">
        <v>5726</v>
      </c>
      <c r="AB3129">
        <v>480</v>
      </c>
      <c r="AC3129" t="s">
        <v>5704</v>
      </c>
      <c r="AD3129" t="s">
        <v>27</v>
      </c>
      <c r="AE3129" t="s">
        <v>11988</v>
      </c>
    </row>
    <row r="3130" spans="8:31" hidden="1" x14ac:dyDescent="0.3">
      <c r="H3130" t="s">
        <v>8442</v>
      </c>
      <c r="I3130" t="s">
        <v>8468</v>
      </c>
      <c r="J3130" t="s">
        <v>8469</v>
      </c>
      <c r="L3130">
        <v>3766</v>
      </c>
      <c r="M3130" t="s">
        <v>27</v>
      </c>
      <c r="N3130" t="s">
        <v>8470</v>
      </c>
      <c r="Q3130">
        <v>1629</v>
      </c>
      <c r="R3130" t="s">
        <v>96</v>
      </c>
      <c r="S3130" t="s">
        <v>96</v>
      </c>
      <c r="T3130" t="str">
        <f>IF(Transcripts[[#This Row],[List?]]="Y", Transcripts[[#This Row],[RefSeq mRNA ID]]&amp;IF(Transcripts[[#This Row],[Preferred?]]="Y", " (Preferred)", ""), "")</f>
        <v/>
      </c>
      <c r="V3130" s="43" t="s">
        <v>18656</v>
      </c>
      <c r="W3130" s="43" t="e">
        <f t="array" ref="W3130">INDEX(Table6[#Data], MATCH(1, ISNUMBER(SEARCH(Transcripts[[#This Row],[RefSeq mRNA ID]], Table6['#name])), 0), 1)</f>
        <v>#N/A</v>
      </c>
      <c r="X3130" s="43"/>
      <c r="Y3130" s="43"/>
      <c r="Z3130" t="s">
        <v>5729</v>
      </c>
      <c r="AA3130" t="s">
        <v>5730</v>
      </c>
      <c r="AB3130">
        <v>615</v>
      </c>
      <c r="AC3130" t="s">
        <v>5704</v>
      </c>
      <c r="AD3130" t="s">
        <v>27</v>
      </c>
      <c r="AE3130" t="s">
        <v>11989</v>
      </c>
    </row>
    <row r="3131" spans="8:31" hidden="1" x14ac:dyDescent="0.3">
      <c r="H3131" t="s">
        <v>8442</v>
      </c>
      <c r="I3131" t="s">
        <v>8455</v>
      </c>
      <c r="J3131" t="s">
        <v>8456</v>
      </c>
      <c r="K3131" t="s">
        <v>19955</v>
      </c>
      <c r="L3131">
        <v>4631</v>
      </c>
      <c r="M3131" t="s">
        <v>27</v>
      </c>
      <c r="N3131" t="s">
        <v>8457</v>
      </c>
      <c r="P3131" t="s">
        <v>8458</v>
      </c>
      <c r="Q3131">
        <v>1611</v>
      </c>
      <c r="R3131" t="s">
        <v>95</v>
      </c>
      <c r="S3131" t="s">
        <v>95</v>
      </c>
      <c r="T3131" t="str">
        <f>IF(Transcripts[[#This Row],[List?]]="Y", Transcripts[[#This Row],[RefSeq mRNA ID]]&amp;IF(Transcripts[[#This Row],[Preferred?]]="Y", " (Preferred)", ""), "")</f>
        <v>NM_198291.2 (Preferred)</v>
      </c>
      <c r="V3131" s="43" t="s">
        <v>18656</v>
      </c>
      <c r="W3131" s="43" t="e">
        <f t="array" ref="W3131">INDEX(Table6[#Data], MATCH(1, ISNUMBER(SEARCH(Transcripts[[#This Row],[RefSeq mRNA ID]], Table6['#name])), 0), 1)</f>
        <v>#N/A</v>
      </c>
      <c r="X3131" s="43"/>
      <c r="Y3131" s="43"/>
      <c r="Z3131" t="s">
        <v>5718</v>
      </c>
      <c r="AA3131" t="s">
        <v>5719</v>
      </c>
      <c r="AB3131">
        <v>951</v>
      </c>
      <c r="AC3131" t="s">
        <v>5704</v>
      </c>
      <c r="AD3131" t="s">
        <v>27</v>
      </c>
      <c r="AE3131" t="s">
        <v>11990</v>
      </c>
    </row>
    <row r="3132" spans="8:31" hidden="1" x14ac:dyDescent="0.3">
      <c r="H3132" t="s">
        <v>8442</v>
      </c>
      <c r="I3132" t="s">
        <v>8459</v>
      </c>
      <c r="J3132" t="s">
        <v>8460</v>
      </c>
      <c r="L3132">
        <v>4321</v>
      </c>
      <c r="M3132" t="s">
        <v>27</v>
      </c>
      <c r="N3132" t="s">
        <v>8461</v>
      </c>
      <c r="P3132" t="s">
        <v>8458</v>
      </c>
      <c r="Q3132">
        <v>1611</v>
      </c>
      <c r="R3132" t="s">
        <v>96</v>
      </c>
      <c r="S3132" t="s">
        <v>96</v>
      </c>
      <c r="T3132" t="str">
        <f>IF(Transcripts[[#This Row],[List?]]="Y", Transcripts[[#This Row],[RefSeq mRNA ID]]&amp;IF(Transcripts[[#This Row],[Preferred?]]="Y", " (Preferred)", ""), "")</f>
        <v/>
      </c>
      <c r="V3132" s="43" t="s">
        <v>18656</v>
      </c>
      <c r="W3132" s="43" t="e">
        <f t="array" ref="W3132">INDEX(Table6[#Data], MATCH(1, ISNUMBER(SEARCH(Transcripts[[#This Row],[RefSeq mRNA ID]], Table6['#name])), 0), 1)</f>
        <v>#N/A</v>
      </c>
      <c r="X3132" s="43"/>
      <c r="Y3132" s="43"/>
      <c r="Z3132" t="s">
        <v>5705</v>
      </c>
      <c r="AC3132" t="s">
        <v>5704</v>
      </c>
      <c r="AD3132" t="s">
        <v>27</v>
      </c>
      <c r="AE3132" t="s">
        <v>5705</v>
      </c>
    </row>
    <row r="3133" spans="8:31" hidden="1" x14ac:dyDescent="0.3">
      <c r="H3133" t="s">
        <v>8442</v>
      </c>
      <c r="I3133" t="s">
        <v>8465</v>
      </c>
      <c r="J3133" t="s">
        <v>8466</v>
      </c>
      <c r="K3133" t="s">
        <v>19954</v>
      </c>
      <c r="L3133">
        <v>4099</v>
      </c>
      <c r="M3133" t="s">
        <v>27</v>
      </c>
      <c r="N3133" t="s">
        <v>8467</v>
      </c>
      <c r="P3133" t="s">
        <v>8458</v>
      </c>
      <c r="Q3133">
        <v>1611</v>
      </c>
      <c r="R3133" t="s">
        <v>96</v>
      </c>
      <c r="S3133" t="s">
        <v>95</v>
      </c>
      <c r="T3133" t="str">
        <f>IF(Transcripts[[#This Row],[List?]]="Y", Transcripts[[#This Row],[RefSeq mRNA ID]]&amp;IF(Transcripts[[#This Row],[Preferred?]]="Y", " (Preferred)", ""), "")</f>
        <v>NM_005417.4</v>
      </c>
      <c r="V3133" s="43" t="s">
        <v>18656</v>
      </c>
      <c r="W3133" s="43" t="e">
        <f t="array" ref="W3133">INDEX(Table6[#Data], MATCH(1, ISNUMBER(SEARCH(Transcripts[[#This Row],[RefSeq mRNA ID]], Table6['#name])), 0), 1)</f>
        <v>#N/A</v>
      </c>
      <c r="X3133" s="43"/>
      <c r="Y3133" s="43"/>
      <c r="Z3133" t="s">
        <v>5733</v>
      </c>
      <c r="AC3133" t="s">
        <v>5704</v>
      </c>
      <c r="AD3133" t="s">
        <v>27</v>
      </c>
      <c r="AE3133" t="s">
        <v>5733</v>
      </c>
    </row>
    <row r="3134" spans="8:31" hidden="1" x14ac:dyDescent="0.3">
      <c r="H3134" t="s">
        <v>8442</v>
      </c>
      <c r="I3134" t="s">
        <v>8471</v>
      </c>
      <c r="J3134" t="s">
        <v>8472</v>
      </c>
      <c r="L3134">
        <v>3748</v>
      </c>
      <c r="M3134" t="s">
        <v>27</v>
      </c>
      <c r="N3134" t="s">
        <v>8473</v>
      </c>
      <c r="P3134" t="s">
        <v>8458</v>
      </c>
      <c r="Q3134">
        <v>1611</v>
      </c>
      <c r="R3134" t="s">
        <v>96</v>
      </c>
      <c r="S3134" t="s">
        <v>96</v>
      </c>
      <c r="T3134" t="str">
        <f>IF(Transcripts[[#This Row],[List?]]="Y", Transcripts[[#This Row],[RefSeq mRNA ID]]&amp;IF(Transcripts[[#This Row],[Preferred?]]="Y", " (Preferred)", ""), "")</f>
        <v/>
      </c>
      <c r="V3134" s="43" t="s">
        <v>18656</v>
      </c>
      <c r="W3134" s="43" t="e">
        <f t="array" ref="W3134">INDEX(Table6[#Data], MATCH(1, ISNUMBER(SEARCH(Transcripts[[#This Row],[RefSeq mRNA ID]], Table6['#name])), 0), 1)</f>
        <v>#N/A</v>
      </c>
      <c r="X3134" s="43"/>
      <c r="Y3134" s="43"/>
      <c r="Z3134" t="s">
        <v>5707</v>
      </c>
      <c r="AC3134" t="s">
        <v>5704</v>
      </c>
      <c r="AD3134" t="s">
        <v>27</v>
      </c>
      <c r="AE3134" t="s">
        <v>5707</v>
      </c>
    </row>
    <row r="3135" spans="8:31" hidden="1" x14ac:dyDescent="0.3">
      <c r="H3135" t="s">
        <v>8442</v>
      </c>
      <c r="I3135" t="s">
        <v>8443</v>
      </c>
      <c r="L3135">
        <v>3300</v>
      </c>
      <c r="M3135" t="s">
        <v>193</v>
      </c>
      <c r="N3135" t="s">
        <v>8444</v>
      </c>
      <c r="Q3135">
        <v>0</v>
      </c>
      <c r="R3135" t="s">
        <v>96</v>
      </c>
      <c r="S3135" t="s">
        <v>96</v>
      </c>
      <c r="T3135" t="str">
        <f>IF(Transcripts[[#This Row],[List?]]="Y", Transcripts[[#This Row],[RefSeq mRNA ID]]&amp;IF(Transcripts[[#This Row],[Preferred?]]="Y", " (Preferred)", ""), "")</f>
        <v/>
      </c>
      <c r="V3135" s="43" t="s">
        <v>18656</v>
      </c>
      <c r="W3135" s="43" t="e">
        <f t="array" ref="W3135">INDEX(Table6[#Data], MATCH(1, ISNUMBER(SEARCH(Transcripts[[#This Row],[RefSeq mRNA ID]], Table6['#name])), 0), 1)</f>
        <v>#N/A</v>
      </c>
      <c r="X3135" s="43"/>
      <c r="Y3135" s="43"/>
      <c r="Z3135" t="s">
        <v>5709</v>
      </c>
      <c r="AA3135" t="s">
        <v>5710</v>
      </c>
      <c r="AB3135">
        <v>954</v>
      </c>
      <c r="AC3135" t="s">
        <v>5704</v>
      </c>
      <c r="AD3135" t="s">
        <v>27</v>
      </c>
      <c r="AE3135" t="s">
        <v>11991</v>
      </c>
    </row>
    <row r="3136" spans="8:31" hidden="1" x14ac:dyDescent="0.3">
      <c r="H3136" t="s">
        <v>8442</v>
      </c>
      <c r="I3136" t="s">
        <v>8445</v>
      </c>
      <c r="L3136">
        <v>584</v>
      </c>
      <c r="M3136" t="s">
        <v>193</v>
      </c>
      <c r="N3136" t="s">
        <v>8446</v>
      </c>
      <c r="Q3136">
        <v>0</v>
      </c>
      <c r="R3136" t="s">
        <v>96</v>
      </c>
      <c r="S3136" t="s">
        <v>96</v>
      </c>
      <c r="T3136" t="str">
        <f>IF(Transcripts[[#This Row],[List?]]="Y", Transcripts[[#This Row],[RefSeq mRNA ID]]&amp;IF(Transcripts[[#This Row],[Preferred?]]="Y", " (Preferred)", ""), "")</f>
        <v/>
      </c>
      <c r="V3136" s="43" t="s">
        <v>18656</v>
      </c>
      <c r="W3136" s="43" t="e">
        <f t="array" ref="W3136">INDEX(Table6[#Data], MATCH(1, ISNUMBER(SEARCH(Transcripts[[#This Row],[RefSeq mRNA ID]], Table6['#name])), 0), 1)</f>
        <v>#N/A</v>
      </c>
      <c r="X3136" s="43"/>
      <c r="Y3136" s="43"/>
      <c r="Z3136" t="s">
        <v>8124</v>
      </c>
      <c r="AC3136" t="s">
        <v>8120</v>
      </c>
      <c r="AD3136" t="s">
        <v>27</v>
      </c>
      <c r="AE3136" t="s">
        <v>8124</v>
      </c>
    </row>
    <row r="3137" spans="8:31" hidden="1" x14ac:dyDescent="0.3">
      <c r="H3137" t="s">
        <v>8442</v>
      </c>
      <c r="I3137" t="s">
        <v>8447</v>
      </c>
      <c r="L3137">
        <v>559</v>
      </c>
      <c r="M3137" t="s">
        <v>193</v>
      </c>
      <c r="N3137" t="s">
        <v>8448</v>
      </c>
      <c r="Q3137">
        <v>0</v>
      </c>
      <c r="R3137" t="s">
        <v>96</v>
      </c>
      <c r="S3137" t="s">
        <v>96</v>
      </c>
      <c r="T3137" t="str">
        <f>IF(Transcripts[[#This Row],[List?]]="Y", Transcripts[[#This Row],[RefSeq mRNA ID]]&amp;IF(Transcripts[[#This Row],[Preferred?]]="Y", " (Preferred)", ""), "")</f>
        <v/>
      </c>
      <c r="V3137" s="43" t="s">
        <v>18656</v>
      </c>
      <c r="W3137" s="43" t="e">
        <f t="array" ref="W3137">INDEX(Table6[#Data], MATCH(1, ISNUMBER(SEARCH(Transcripts[[#This Row],[RefSeq mRNA ID]], Table6['#name])), 0), 1)</f>
        <v>#N/A</v>
      </c>
      <c r="X3137" s="43"/>
      <c r="Y3137" s="43"/>
      <c r="Z3137" t="s">
        <v>8128</v>
      </c>
      <c r="AC3137" t="s">
        <v>8120</v>
      </c>
      <c r="AD3137" t="s">
        <v>27</v>
      </c>
      <c r="AE3137" t="s">
        <v>8128</v>
      </c>
    </row>
    <row r="3138" spans="8:31" hidden="1" x14ac:dyDescent="0.3">
      <c r="H3138" t="s">
        <v>8442</v>
      </c>
      <c r="I3138" t="s">
        <v>8449</v>
      </c>
      <c r="L3138">
        <v>551</v>
      </c>
      <c r="M3138" t="s">
        <v>193</v>
      </c>
      <c r="N3138" t="s">
        <v>8450</v>
      </c>
      <c r="Q3138">
        <v>0</v>
      </c>
      <c r="R3138" t="s">
        <v>96</v>
      </c>
      <c r="S3138" t="s">
        <v>96</v>
      </c>
      <c r="T3138" t="str">
        <f>IF(Transcripts[[#This Row],[List?]]="Y", Transcripts[[#This Row],[RefSeq mRNA ID]]&amp;IF(Transcripts[[#This Row],[Preferred?]]="Y", " (Preferred)", ""), "")</f>
        <v/>
      </c>
      <c r="V3138" s="43" t="s">
        <v>18656</v>
      </c>
      <c r="W3138" s="43" t="e">
        <f t="array" ref="W3138">INDEX(Table6[#Data], MATCH(1, ISNUMBER(SEARCH(Transcripts[[#This Row],[RefSeq mRNA ID]], Table6['#name])), 0), 1)</f>
        <v>#N/A</v>
      </c>
      <c r="X3138" s="43"/>
      <c r="Y3138" s="43"/>
      <c r="Z3138" t="s">
        <v>8142</v>
      </c>
      <c r="AA3138" t="s">
        <v>8143</v>
      </c>
      <c r="AB3138">
        <v>198</v>
      </c>
      <c r="AC3138" t="s">
        <v>8120</v>
      </c>
      <c r="AD3138" t="s">
        <v>27</v>
      </c>
      <c r="AE3138" t="s">
        <v>11992</v>
      </c>
    </row>
    <row r="3139" spans="8:31" hidden="1" x14ac:dyDescent="0.3">
      <c r="H3139" t="s">
        <v>8442</v>
      </c>
      <c r="I3139" t="s">
        <v>8451</v>
      </c>
      <c r="L3139">
        <v>461</v>
      </c>
      <c r="M3139" t="s">
        <v>193</v>
      </c>
      <c r="N3139" t="s">
        <v>8452</v>
      </c>
      <c r="Q3139">
        <v>0</v>
      </c>
      <c r="R3139" t="s">
        <v>96</v>
      </c>
      <c r="S3139" t="s">
        <v>96</v>
      </c>
      <c r="T3139" t="str">
        <f>IF(Transcripts[[#This Row],[List?]]="Y", Transcripts[[#This Row],[RefSeq mRNA ID]]&amp;IF(Transcripts[[#This Row],[Preferred?]]="Y", " (Preferred)", ""), "")</f>
        <v/>
      </c>
      <c r="V3139" s="43" t="s">
        <v>18656</v>
      </c>
      <c r="W3139" s="43" t="e">
        <f t="array" ref="W3139">INDEX(Table6[#Data], MATCH(1, ISNUMBER(SEARCH(Transcripts[[#This Row],[RefSeq mRNA ID]], Table6['#name])), 0), 1)</f>
        <v>#N/A</v>
      </c>
      <c r="X3139" s="43"/>
      <c r="Y3139" s="43"/>
      <c r="Z3139" t="s">
        <v>8139</v>
      </c>
      <c r="AA3139" t="s">
        <v>8140</v>
      </c>
      <c r="AB3139">
        <v>189</v>
      </c>
      <c r="AC3139" t="s">
        <v>8120</v>
      </c>
      <c r="AD3139" t="s">
        <v>27</v>
      </c>
      <c r="AE3139" t="s">
        <v>11993</v>
      </c>
    </row>
    <row r="3140" spans="8:31" hidden="1" x14ac:dyDescent="0.3">
      <c r="H3140" t="s">
        <v>8442</v>
      </c>
      <c r="I3140" t="s">
        <v>8453</v>
      </c>
      <c r="L3140">
        <v>446</v>
      </c>
      <c r="M3140" t="s">
        <v>193</v>
      </c>
      <c r="N3140" t="s">
        <v>8454</v>
      </c>
      <c r="Q3140">
        <v>0</v>
      </c>
      <c r="R3140" t="s">
        <v>96</v>
      </c>
      <c r="S3140" t="s">
        <v>96</v>
      </c>
      <c r="T3140" t="str">
        <f>IF(Transcripts[[#This Row],[List?]]="Y", Transcripts[[#This Row],[RefSeq mRNA ID]]&amp;IF(Transcripts[[#This Row],[Preferred?]]="Y", " (Preferred)", ""), "")</f>
        <v/>
      </c>
      <c r="V3140" s="43" t="s">
        <v>18656</v>
      </c>
      <c r="W3140" s="43" t="e">
        <f t="array" ref="W3140">INDEX(Table6[#Data], MATCH(1, ISNUMBER(SEARCH(Transcripts[[#This Row],[RefSeq mRNA ID]], Table6['#name])), 0), 1)</f>
        <v>#N/A</v>
      </c>
      <c r="X3140" s="43"/>
      <c r="Y3140" s="43"/>
      <c r="Z3140" t="s">
        <v>8121</v>
      </c>
      <c r="AA3140" t="s">
        <v>8122</v>
      </c>
      <c r="AB3140">
        <v>270</v>
      </c>
      <c r="AC3140" t="s">
        <v>8120</v>
      </c>
      <c r="AD3140" t="s">
        <v>27</v>
      </c>
      <c r="AE3140" t="s">
        <v>11994</v>
      </c>
    </row>
    <row r="3141" spans="8:31" hidden="1" x14ac:dyDescent="0.3">
      <c r="H3141" t="s">
        <v>8442</v>
      </c>
      <c r="I3141" t="s">
        <v>8474</v>
      </c>
      <c r="L3141">
        <v>502</v>
      </c>
      <c r="M3141" t="s">
        <v>210</v>
      </c>
      <c r="N3141" t="s">
        <v>8475</v>
      </c>
      <c r="Q3141">
        <v>0</v>
      </c>
      <c r="R3141" t="s">
        <v>96</v>
      </c>
      <c r="S3141" t="s">
        <v>96</v>
      </c>
      <c r="T3141" t="str">
        <f>IF(Transcripts[[#This Row],[List?]]="Y", Transcripts[[#This Row],[RefSeq mRNA ID]]&amp;IF(Transcripts[[#This Row],[Preferred?]]="Y", " (Preferred)", ""), "")</f>
        <v/>
      </c>
      <c r="V3141" s="43" t="s">
        <v>18656</v>
      </c>
      <c r="W3141" s="43" t="e">
        <f t="array" ref="W3141">INDEX(Table6[#Data], MATCH(1, ISNUMBER(SEARCH(Transcripts[[#This Row],[RefSeq mRNA ID]], Table6['#name])), 0), 1)</f>
        <v>#N/A</v>
      </c>
      <c r="X3141" s="43"/>
      <c r="Y3141" s="43"/>
      <c r="Z3141" t="s">
        <v>8126</v>
      </c>
      <c r="AC3141" t="s">
        <v>8120</v>
      </c>
      <c r="AD3141" t="s">
        <v>27</v>
      </c>
      <c r="AE3141" t="s">
        <v>8126</v>
      </c>
    </row>
    <row r="3142" spans="8:31" hidden="1" x14ac:dyDescent="0.3">
      <c r="H3142" t="s">
        <v>8476</v>
      </c>
      <c r="I3142" t="s">
        <v>8477</v>
      </c>
      <c r="J3142" t="s">
        <v>8478</v>
      </c>
      <c r="K3142" t="s">
        <v>18909</v>
      </c>
      <c r="L3142">
        <v>3983</v>
      </c>
      <c r="M3142" t="s">
        <v>27</v>
      </c>
      <c r="N3142" t="s">
        <v>8479</v>
      </c>
      <c r="P3142" t="s">
        <v>8480</v>
      </c>
      <c r="Q3142">
        <v>2016</v>
      </c>
      <c r="R3142" t="s">
        <v>95</v>
      </c>
      <c r="S3142" t="s">
        <v>95</v>
      </c>
      <c r="T3142" t="str">
        <f>IF(Transcripts[[#This Row],[List?]]="Y", Transcripts[[#This Row],[RefSeq mRNA ID]]&amp;IF(Transcripts[[#This Row],[Preferred?]]="Y", " (Preferred)", ""), "")</f>
        <v>NM_006947.4 (Preferred)</v>
      </c>
      <c r="V3142" s="43" t="s">
        <v>18657</v>
      </c>
      <c r="W3142" s="43" t="e">
        <f t="array" ref="W3142">INDEX(Table6[#Data], MATCH(1, ISNUMBER(SEARCH(Transcripts[[#This Row],[RefSeq mRNA ID]], Table6['#name])), 0), 1)</f>
        <v>#N/A</v>
      </c>
      <c r="X3142" s="43"/>
      <c r="Y3142" s="43"/>
      <c r="Z3142" t="s">
        <v>8136</v>
      </c>
      <c r="AA3142" t="s">
        <v>8137</v>
      </c>
      <c r="AB3142">
        <v>270</v>
      </c>
      <c r="AC3142" t="s">
        <v>8120</v>
      </c>
      <c r="AD3142" t="s">
        <v>27</v>
      </c>
      <c r="AE3142" t="s">
        <v>11995</v>
      </c>
    </row>
    <row r="3143" spans="8:31" hidden="1" x14ac:dyDescent="0.3">
      <c r="H3143" t="s">
        <v>8476</v>
      </c>
      <c r="I3143" t="s">
        <v>8481</v>
      </c>
      <c r="J3143" t="s">
        <v>8482</v>
      </c>
      <c r="K3143" t="s">
        <v>18910</v>
      </c>
      <c r="L3143">
        <v>2473</v>
      </c>
      <c r="M3143" t="s">
        <v>27</v>
      </c>
      <c r="N3143" t="s">
        <v>8483</v>
      </c>
      <c r="P3143" t="s">
        <v>8484</v>
      </c>
      <c r="Q3143">
        <v>1833</v>
      </c>
      <c r="R3143" t="s">
        <v>96</v>
      </c>
      <c r="S3143" t="s">
        <v>95</v>
      </c>
      <c r="T3143" t="str">
        <f>IF(Transcripts[[#This Row],[List?]]="Y", Transcripts[[#This Row],[RefSeq mRNA ID]]&amp;IF(Transcripts[[#This Row],[Preferred?]]="Y", " (Preferred)", ""), "")</f>
        <v>NM_001267722.1</v>
      </c>
      <c r="V3143" s="43" t="s">
        <v>18657</v>
      </c>
      <c r="W3143" s="43" t="e">
        <f t="array" ref="W3143">INDEX(Table6[#Data], MATCH(1, ISNUMBER(SEARCH(Transcripts[[#This Row],[RefSeq mRNA ID]], Table6['#name])), 0), 1)</f>
        <v>#N/A</v>
      </c>
      <c r="X3143" s="43"/>
      <c r="Y3143" s="43"/>
      <c r="Z3143" t="s">
        <v>8132</v>
      </c>
      <c r="AA3143" t="s">
        <v>8133</v>
      </c>
      <c r="AB3143">
        <v>213</v>
      </c>
      <c r="AC3143" t="s">
        <v>8120</v>
      </c>
      <c r="AD3143" t="s">
        <v>27</v>
      </c>
      <c r="AE3143" t="s">
        <v>11996</v>
      </c>
    </row>
    <row r="3144" spans="8:31" hidden="1" x14ac:dyDescent="0.3">
      <c r="H3144" t="s">
        <v>8476</v>
      </c>
      <c r="I3144" t="s">
        <v>8485</v>
      </c>
      <c r="J3144" t="s">
        <v>8486</v>
      </c>
      <c r="L3144">
        <v>1071</v>
      </c>
      <c r="M3144" t="s">
        <v>27</v>
      </c>
      <c r="N3144" t="s">
        <v>8487</v>
      </c>
      <c r="Q3144">
        <v>1071</v>
      </c>
      <c r="R3144" t="s">
        <v>96</v>
      </c>
      <c r="S3144" t="s">
        <v>96</v>
      </c>
      <c r="T3144" t="str">
        <f>IF(Transcripts[[#This Row],[List?]]="Y", Transcripts[[#This Row],[RefSeq mRNA ID]]&amp;IF(Transcripts[[#This Row],[Preferred?]]="Y", " (Preferred)", ""), "")</f>
        <v/>
      </c>
      <c r="V3144" s="43" t="s">
        <v>18657</v>
      </c>
      <c r="W3144" s="43" t="e">
        <f t="array" ref="W3144">INDEX(Table6[#Data], MATCH(1, ISNUMBER(SEARCH(Transcripts[[#This Row],[RefSeq mRNA ID]], Table6['#name])), 0), 1)</f>
        <v>#N/A</v>
      </c>
      <c r="X3144" s="43"/>
      <c r="Y3144" s="43"/>
      <c r="Z3144" t="s">
        <v>8145</v>
      </c>
      <c r="AC3144" t="s">
        <v>8120</v>
      </c>
      <c r="AD3144" t="s">
        <v>27</v>
      </c>
      <c r="AE3144" t="s">
        <v>8145</v>
      </c>
    </row>
    <row r="3145" spans="8:31" hidden="1" x14ac:dyDescent="0.3">
      <c r="H3145" t="s">
        <v>8476</v>
      </c>
      <c r="I3145" t="s">
        <v>8488</v>
      </c>
      <c r="J3145" t="s">
        <v>8489</v>
      </c>
      <c r="L3145">
        <v>740</v>
      </c>
      <c r="M3145" t="s">
        <v>27</v>
      </c>
      <c r="N3145" t="s">
        <v>8490</v>
      </c>
      <c r="Q3145">
        <v>663</v>
      </c>
      <c r="R3145" t="s">
        <v>96</v>
      </c>
      <c r="S3145" t="s">
        <v>96</v>
      </c>
      <c r="T3145" t="str">
        <f>IF(Transcripts[[#This Row],[List?]]="Y", Transcripts[[#This Row],[RefSeq mRNA ID]]&amp;IF(Transcripts[[#This Row],[Preferred?]]="Y", " (Preferred)", ""), "")</f>
        <v/>
      </c>
      <c r="V3145" s="43" t="s">
        <v>18657</v>
      </c>
      <c r="W3145" s="43" t="e">
        <f t="array" ref="W3145">INDEX(Table6[#Data], MATCH(1, ISNUMBER(SEARCH(Transcripts[[#This Row],[RefSeq mRNA ID]], Table6['#name])), 0), 1)</f>
        <v>#N/A</v>
      </c>
      <c r="X3145" s="43"/>
      <c r="Y3145" s="43"/>
      <c r="Z3145" t="s">
        <v>8130</v>
      </c>
      <c r="AC3145" t="s">
        <v>8120</v>
      </c>
      <c r="AD3145" t="s">
        <v>27</v>
      </c>
      <c r="AE3145" t="s">
        <v>8130</v>
      </c>
    </row>
    <row r="3146" spans="8:31" hidden="1" x14ac:dyDescent="0.3">
      <c r="H3146" t="s">
        <v>8476</v>
      </c>
      <c r="I3146" t="s">
        <v>8491</v>
      </c>
      <c r="L3146">
        <v>2174</v>
      </c>
      <c r="M3146" t="s">
        <v>210</v>
      </c>
      <c r="N3146" t="s">
        <v>8492</v>
      </c>
      <c r="P3146" t="s">
        <v>98</v>
      </c>
      <c r="Q3146">
        <v>0</v>
      </c>
      <c r="R3146" t="s">
        <v>96</v>
      </c>
      <c r="S3146" t="s">
        <v>96</v>
      </c>
      <c r="T3146" t="str">
        <f>IF(Transcripts[[#This Row],[List?]]="Y", Transcripts[[#This Row],[RefSeq mRNA ID]]&amp;IF(Transcripts[[#This Row],[Preferred?]]="Y", " (Preferred)", ""), "")</f>
        <v/>
      </c>
      <c r="V3146" s="43" t="s">
        <v>18657</v>
      </c>
      <c r="W3146" s="43" t="e">
        <f t="array" ref="W3146">INDEX(Table6[#Data], MATCH(1, ISNUMBER(SEARCH(Transcripts[[#This Row],[RefSeq mRNA ID]], Table6['#name])), 0), 1)</f>
        <v>#N/A</v>
      </c>
      <c r="X3146" s="43"/>
      <c r="Y3146" s="43"/>
      <c r="Z3146" t="s">
        <v>3729</v>
      </c>
      <c r="AA3146" t="s">
        <v>3730</v>
      </c>
      <c r="AB3146">
        <v>1443</v>
      </c>
      <c r="AC3146" t="s">
        <v>3726</v>
      </c>
      <c r="AD3146" t="s">
        <v>27</v>
      </c>
      <c r="AE3146" t="s">
        <v>11997</v>
      </c>
    </row>
    <row r="3147" spans="8:31" hidden="1" x14ac:dyDescent="0.3">
      <c r="H3147" t="s">
        <v>160</v>
      </c>
      <c r="I3147" t="s">
        <v>8493</v>
      </c>
      <c r="J3147" t="s">
        <v>8494</v>
      </c>
      <c r="L3147">
        <v>1359</v>
      </c>
      <c r="M3147" t="s">
        <v>187</v>
      </c>
      <c r="N3147" t="s">
        <v>8495</v>
      </c>
      <c r="P3147" t="s">
        <v>98</v>
      </c>
      <c r="Q3147">
        <v>666</v>
      </c>
      <c r="R3147" t="s">
        <v>96</v>
      </c>
      <c r="S3147" t="s">
        <v>96</v>
      </c>
      <c r="T3147" t="str">
        <f>IF(Transcripts[[#This Row],[List?]]="Y", Transcripts[[#This Row],[RefSeq mRNA ID]]&amp;IF(Transcripts[[#This Row],[Preferred?]]="Y", " (Preferred)", ""), "")</f>
        <v/>
      </c>
      <c r="V3147" s="43" t="s">
        <v>18658</v>
      </c>
      <c r="W3147" s="43" t="e">
        <f t="array" ref="W3147">INDEX(Table6[#Data], MATCH(1, ISNUMBER(SEARCH(Transcripts[[#This Row],[RefSeq mRNA ID]], Table6['#name])), 0), 1)</f>
        <v>#N/A</v>
      </c>
      <c r="X3147" s="43"/>
      <c r="Y3147" s="43"/>
      <c r="Z3147" t="s">
        <v>3727</v>
      </c>
      <c r="AC3147" t="s">
        <v>3726</v>
      </c>
      <c r="AD3147" t="s">
        <v>27</v>
      </c>
      <c r="AE3147" t="s">
        <v>3727</v>
      </c>
    </row>
    <row r="3148" spans="8:31" hidden="1" x14ac:dyDescent="0.3">
      <c r="H3148" t="s">
        <v>160</v>
      </c>
      <c r="I3148" t="s">
        <v>8496</v>
      </c>
      <c r="J3148" t="s">
        <v>8497</v>
      </c>
      <c r="L3148">
        <v>1357</v>
      </c>
      <c r="M3148" t="s">
        <v>187</v>
      </c>
      <c r="N3148" t="s">
        <v>8498</v>
      </c>
      <c r="P3148" t="s">
        <v>98</v>
      </c>
      <c r="Q3148">
        <v>666</v>
      </c>
      <c r="R3148" t="s">
        <v>96</v>
      </c>
      <c r="S3148" t="s">
        <v>96</v>
      </c>
      <c r="T3148" t="str">
        <f>IF(Transcripts[[#This Row],[List?]]="Y", Transcripts[[#This Row],[RefSeq mRNA ID]]&amp;IF(Transcripts[[#This Row],[Preferred?]]="Y", " (Preferred)", ""), "")</f>
        <v/>
      </c>
      <c r="V3148" s="43" t="s">
        <v>18658</v>
      </c>
      <c r="W3148" s="43" t="e">
        <f t="array" ref="W3148">INDEX(Table6[#Data], MATCH(1, ISNUMBER(SEARCH(Transcripts[[#This Row],[RefSeq mRNA ID]], Table6['#name])), 0), 1)</f>
        <v>#N/A</v>
      </c>
      <c r="X3148" s="43"/>
      <c r="Y3148" s="43"/>
      <c r="Z3148" t="s">
        <v>3734</v>
      </c>
      <c r="AA3148" t="s">
        <v>3735</v>
      </c>
      <c r="AB3148">
        <v>1401</v>
      </c>
      <c r="AC3148" t="s">
        <v>3726</v>
      </c>
      <c r="AD3148" t="s">
        <v>27</v>
      </c>
      <c r="AE3148" t="s">
        <v>11998</v>
      </c>
    </row>
    <row r="3149" spans="8:31" hidden="1" x14ac:dyDescent="0.3">
      <c r="H3149" t="s">
        <v>160</v>
      </c>
      <c r="I3149" t="s">
        <v>8499</v>
      </c>
      <c r="J3149" t="s">
        <v>8500</v>
      </c>
      <c r="K3149" t="s">
        <v>19958</v>
      </c>
      <c r="L3149">
        <v>2885</v>
      </c>
      <c r="M3149" t="s">
        <v>27</v>
      </c>
      <c r="N3149" t="s">
        <v>8501</v>
      </c>
      <c r="P3149" t="s">
        <v>8502</v>
      </c>
      <c r="Q3149">
        <v>666</v>
      </c>
      <c r="R3149" t="s">
        <v>95</v>
      </c>
      <c r="S3149" t="s">
        <v>95</v>
      </c>
      <c r="T3149" t="str">
        <f>IF(Transcripts[[#This Row],[List?]]="Y", Transcripts[[#This Row],[RefSeq mRNA ID]]&amp;IF(Transcripts[[#This Row],[Preferred?]]="Y", " (Preferred)", ""), "")</f>
        <v>NM_003016.4 (Preferred)</v>
      </c>
      <c r="V3149" s="43" t="s">
        <v>18658</v>
      </c>
      <c r="W3149" s="43" t="e">
        <f t="array" ref="W3149">INDEX(Table6[#Data], MATCH(1, ISNUMBER(SEARCH(Transcripts[[#This Row],[RefSeq mRNA ID]], Table6['#name])), 0), 1)</f>
        <v>#N/A</v>
      </c>
      <c r="X3149" s="43"/>
      <c r="Y3149" s="43"/>
      <c r="Z3149" t="s">
        <v>3739</v>
      </c>
      <c r="AA3149" t="s">
        <v>3740</v>
      </c>
      <c r="AB3149">
        <v>1443</v>
      </c>
      <c r="AC3149" t="s">
        <v>3726</v>
      </c>
      <c r="AD3149" t="s">
        <v>27</v>
      </c>
      <c r="AE3149" t="s">
        <v>11999</v>
      </c>
    </row>
    <row r="3150" spans="8:31" hidden="1" x14ac:dyDescent="0.3">
      <c r="H3150" t="s">
        <v>160</v>
      </c>
      <c r="I3150" t="s">
        <v>8503</v>
      </c>
      <c r="J3150" t="s">
        <v>8504</v>
      </c>
      <c r="K3150" t="s">
        <v>19957</v>
      </c>
      <c r="L3150">
        <v>1927</v>
      </c>
      <c r="M3150" t="s">
        <v>27</v>
      </c>
      <c r="N3150" t="s">
        <v>8505</v>
      </c>
      <c r="P3150" t="s">
        <v>8502</v>
      </c>
      <c r="Q3150">
        <v>666</v>
      </c>
      <c r="R3150" t="s">
        <v>96</v>
      </c>
      <c r="S3150" t="s">
        <v>95</v>
      </c>
      <c r="T3150" t="str">
        <f>IF(Transcripts[[#This Row],[List?]]="Y", Transcripts[[#This Row],[RefSeq mRNA ID]]&amp;IF(Transcripts[[#This Row],[Preferred?]]="Y", " (Preferred)", ""), "")</f>
        <v>NM_001195427.1</v>
      </c>
      <c r="V3150" s="43" t="s">
        <v>18658</v>
      </c>
      <c r="W3150" s="43" t="e">
        <f t="array" ref="W3150">INDEX(Table6[#Data], MATCH(1, ISNUMBER(SEARCH(Transcripts[[#This Row],[RefSeq mRNA ID]], Table6['#name])), 0), 1)</f>
        <v>#N/A</v>
      </c>
      <c r="X3150" s="43"/>
      <c r="Y3150" s="43"/>
      <c r="Z3150" t="s">
        <v>3742</v>
      </c>
      <c r="AA3150" t="s">
        <v>3743</v>
      </c>
      <c r="AB3150">
        <v>450</v>
      </c>
      <c r="AC3150" t="s">
        <v>3726</v>
      </c>
      <c r="AD3150" t="s">
        <v>27</v>
      </c>
      <c r="AE3150" t="s">
        <v>12000</v>
      </c>
    </row>
    <row r="3151" spans="8:31" hidden="1" x14ac:dyDescent="0.3">
      <c r="H3151" t="s">
        <v>160</v>
      </c>
      <c r="I3151" t="s">
        <v>8506</v>
      </c>
      <c r="J3151" t="s">
        <v>8507</v>
      </c>
      <c r="L3151">
        <v>1390</v>
      </c>
      <c r="M3151" t="s">
        <v>27</v>
      </c>
      <c r="N3151" t="s">
        <v>8508</v>
      </c>
      <c r="Q3151">
        <v>630</v>
      </c>
      <c r="R3151" t="s">
        <v>96</v>
      </c>
      <c r="S3151" t="s">
        <v>96</v>
      </c>
      <c r="T3151" t="str">
        <f>IF(Transcripts[[#This Row],[List?]]="Y", Transcripts[[#This Row],[RefSeq mRNA ID]]&amp;IF(Transcripts[[#This Row],[Preferred?]]="Y", " (Preferred)", ""), "")</f>
        <v/>
      </c>
      <c r="V3151" s="43" t="s">
        <v>18658</v>
      </c>
      <c r="W3151" s="43" t="e">
        <f t="array" ref="W3151">INDEX(Table6[#Data], MATCH(1, ISNUMBER(SEARCH(Transcripts[[#This Row],[RefSeq mRNA ID]], Table6['#name])), 0), 1)</f>
        <v>#N/A</v>
      </c>
      <c r="X3151" s="43"/>
      <c r="Y3151" s="43"/>
      <c r="Z3151" t="s">
        <v>3745</v>
      </c>
      <c r="AA3151" t="s">
        <v>3746</v>
      </c>
      <c r="AB3151">
        <v>24</v>
      </c>
      <c r="AC3151" t="s">
        <v>3726</v>
      </c>
      <c r="AD3151" t="s">
        <v>27</v>
      </c>
      <c r="AE3151" t="s">
        <v>12001</v>
      </c>
    </row>
    <row r="3152" spans="8:31" hidden="1" x14ac:dyDescent="0.3">
      <c r="H3152" t="s">
        <v>160</v>
      </c>
      <c r="I3152" t="s">
        <v>8509</v>
      </c>
      <c r="J3152" t="s">
        <v>8510</v>
      </c>
      <c r="L3152">
        <v>572</v>
      </c>
      <c r="M3152" t="s">
        <v>27</v>
      </c>
      <c r="N3152" t="s">
        <v>8511</v>
      </c>
      <c r="Q3152">
        <v>401</v>
      </c>
      <c r="R3152" t="s">
        <v>96</v>
      </c>
      <c r="S3152" t="s">
        <v>96</v>
      </c>
      <c r="T3152" t="str">
        <f>IF(Transcripts[[#This Row],[List?]]="Y", Transcripts[[#This Row],[RefSeq mRNA ID]]&amp;IF(Transcripts[[#This Row],[Preferred?]]="Y", " (Preferred)", ""), "")</f>
        <v/>
      </c>
      <c r="V3152" s="43" t="s">
        <v>18658</v>
      </c>
      <c r="W3152" s="43" t="e">
        <f t="array" ref="W3152">INDEX(Table6[#Data], MATCH(1, ISNUMBER(SEARCH(Transcripts[[#This Row],[RefSeq mRNA ID]], Table6['#name])), 0), 1)</f>
        <v>#N/A</v>
      </c>
      <c r="X3152" s="43"/>
      <c r="Y3152" s="43"/>
      <c r="Z3152" t="s">
        <v>7715</v>
      </c>
      <c r="AA3152" t="s">
        <v>7716</v>
      </c>
      <c r="AB3152">
        <v>10383</v>
      </c>
      <c r="AC3152" t="s">
        <v>99</v>
      </c>
      <c r="AD3152" t="s">
        <v>27</v>
      </c>
      <c r="AE3152" t="s">
        <v>12002</v>
      </c>
    </row>
    <row r="3153" spans="8:31" hidden="1" x14ac:dyDescent="0.3">
      <c r="H3153" t="s">
        <v>160</v>
      </c>
      <c r="I3153" t="s">
        <v>8512</v>
      </c>
      <c r="J3153" t="s">
        <v>8513</v>
      </c>
      <c r="L3153">
        <v>561</v>
      </c>
      <c r="M3153" t="s">
        <v>27</v>
      </c>
      <c r="N3153" t="s">
        <v>8514</v>
      </c>
      <c r="Q3153">
        <v>390</v>
      </c>
      <c r="R3153" t="s">
        <v>96</v>
      </c>
      <c r="S3153" t="s">
        <v>96</v>
      </c>
      <c r="T3153" t="str">
        <f>IF(Transcripts[[#This Row],[List?]]="Y", Transcripts[[#This Row],[RefSeq mRNA ID]]&amp;IF(Transcripts[[#This Row],[Preferred?]]="Y", " (Preferred)", ""), "")</f>
        <v/>
      </c>
      <c r="V3153" s="43" t="s">
        <v>18658</v>
      </c>
      <c r="W3153" s="43" t="e">
        <f t="array" ref="W3153">INDEX(Table6[#Data], MATCH(1, ISNUMBER(SEARCH(Transcripts[[#This Row],[RefSeq mRNA ID]], Table6['#name])), 0), 1)</f>
        <v>#N/A</v>
      </c>
      <c r="X3153" s="43"/>
      <c r="Y3153" s="43"/>
      <c r="Z3153" t="s">
        <v>7722</v>
      </c>
      <c r="AA3153" t="s">
        <v>7723</v>
      </c>
      <c r="AB3153">
        <v>10377</v>
      </c>
      <c r="AC3153" t="s">
        <v>99</v>
      </c>
      <c r="AD3153" t="s">
        <v>27</v>
      </c>
      <c r="AE3153" t="s">
        <v>12003</v>
      </c>
    </row>
    <row r="3154" spans="8:31" hidden="1" x14ac:dyDescent="0.3">
      <c r="H3154" t="s">
        <v>160</v>
      </c>
      <c r="I3154" t="s">
        <v>8515</v>
      </c>
      <c r="L3154">
        <v>1518</v>
      </c>
      <c r="M3154" t="s">
        <v>210</v>
      </c>
      <c r="N3154" t="s">
        <v>8516</v>
      </c>
      <c r="P3154" t="s">
        <v>98</v>
      </c>
      <c r="Q3154">
        <v>0</v>
      </c>
      <c r="R3154" t="s">
        <v>96</v>
      </c>
      <c r="S3154" t="s">
        <v>96</v>
      </c>
      <c r="T3154" t="str">
        <f>IF(Transcripts[[#This Row],[List?]]="Y", Transcripts[[#This Row],[RefSeq mRNA ID]]&amp;IF(Transcripts[[#This Row],[Preferred?]]="Y", " (Preferred)", ""), "")</f>
        <v/>
      </c>
      <c r="V3154" s="43" t="s">
        <v>18658</v>
      </c>
      <c r="W3154" s="43" t="e">
        <f t="array" ref="W3154">INDEX(Table6[#Data], MATCH(1, ISNUMBER(SEARCH(Transcripts[[#This Row],[RefSeq mRNA ID]], Table6['#name])), 0), 1)</f>
        <v>#N/A</v>
      </c>
      <c r="X3154" s="43"/>
      <c r="Y3154" s="43"/>
      <c r="Z3154" t="s">
        <v>7726</v>
      </c>
      <c r="AA3154" t="s">
        <v>7727</v>
      </c>
      <c r="AB3154">
        <v>206</v>
      </c>
      <c r="AC3154" t="s">
        <v>99</v>
      </c>
      <c r="AD3154" t="s">
        <v>27</v>
      </c>
      <c r="AE3154" t="s">
        <v>12004</v>
      </c>
    </row>
    <row r="3155" spans="8:31" hidden="1" x14ac:dyDescent="0.3">
      <c r="H3155" t="s">
        <v>160</v>
      </c>
      <c r="I3155" t="s">
        <v>8517</v>
      </c>
      <c r="L3155">
        <v>1001</v>
      </c>
      <c r="M3155" t="s">
        <v>210</v>
      </c>
      <c r="N3155" t="s">
        <v>8518</v>
      </c>
      <c r="P3155" t="s">
        <v>98</v>
      </c>
      <c r="Q3155">
        <v>0</v>
      </c>
      <c r="R3155" t="s">
        <v>96</v>
      </c>
      <c r="S3155" t="s">
        <v>96</v>
      </c>
      <c r="T3155" t="str">
        <f>IF(Transcripts[[#This Row],[List?]]="Y", Transcripts[[#This Row],[RefSeq mRNA ID]]&amp;IF(Transcripts[[#This Row],[Preferred?]]="Y", " (Preferred)", ""), "")</f>
        <v/>
      </c>
      <c r="V3155" s="43" t="s">
        <v>18658</v>
      </c>
      <c r="W3155" s="43" t="e">
        <f t="array" ref="W3155">INDEX(Table6[#Data], MATCH(1, ISNUMBER(SEARCH(Transcripts[[#This Row],[RefSeq mRNA ID]], Table6['#name])), 0), 1)</f>
        <v>#N/A</v>
      </c>
      <c r="X3155" s="43"/>
      <c r="Y3155" s="43"/>
      <c r="Z3155" t="s">
        <v>7711</v>
      </c>
      <c r="AC3155" t="s">
        <v>99</v>
      </c>
      <c r="AD3155" t="s">
        <v>27</v>
      </c>
      <c r="AE3155" t="s">
        <v>7711</v>
      </c>
    </row>
    <row r="3156" spans="8:31" hidden="1" x14ac:dyDescent="0.3">
      <c r="H3156" t="s">
        <v>160</v>
      </c>
      <c r="I3156" t="s">
        <v>8519</v>
      </c>
      <c r="L3156">
        <v>595</v>
      </c>
      <c r="M3156" t="s">
        <v>210</v>
      </c>
      <c r="N3156" t="s">
        <v>8520</v>
      </c>
      <c r="P3156" t="s">
        <v>98</v>
      </c>
      <c r="Q3156">
        <v>0</v>
      </c>
      <c r="R3156" t="s">
        <v>96</v>
      </c>
      <c r="S3156" t="s">
        <v>96</v>
      </c>
      <c r="T3156" t="str">
        <f>IF(Transcripts[[#This Row],[List?]]="Y", Transcripts[[#This Row],[RefSeq mRNA ID]]&amp;IF(Transcripts[[#This Row],[Preferred?]]="Y", " (Preferred)", ""), "")</f>
        <v/>
      </c>
      <c r="V3156" s="43" t="s">
        <v>18658</v>
      </c>
      <c r="W3156" s="43" t="e">
        <f t="array" ref="W3156">INDEX(Table6[#Data], MATCH(1, ISNUMBER(SEARCH(Transcripts[[#This Row],[RefSeq mRNA ID]], Table6['#name])), 0), 1)</f>
        <v>#N/A</v>
      </c>
      <c r="X3156" s="43"/>
      <c r="Y3156" s="43"/>
      <c r="Z3156" t="s">
        <v>7729</v>
      </c>
      <c r="AC3156" t="s">
        <v>99</v>
      </c>
      <c r="AD3156" t="s">
        <v>27</v>
      </c>
      <c r="AE3156" t="s">
        <v>7729</v>
      </c>
    </row>
    <row r="3157" spans="8:31" hidden="1" x14ac:dyDescent="0.3">
      <c r="H3157" t="s">
        <v>160</v>
      </c>
      <c r="I3157" t="s">
        <v>8521</v>
      </c>
      <c r="L3157">
        <v>559</v>
      </c>
      <c r="M3157" t="s">
        <v>210</v>
      </c>
      <c r="N3157" t="s">
        <v>8522</v>
      </c>
      <c r="P3157" t="s">
        <v>98</v>
      </c>
      <c r="Q3157">
        <v>0</v>
      </c>
      <c r="R3157" t="s">
        <v>96</v>
      </c>
      <c r="S3157" t="s">
        <v>96</v>
      </c>
      <c r="T3157" t="str">
        <f>IF(Transcripts[[#This Row],[List?]]="Y", Transcripts[[#This Row],[RefSeq mRNA ID]]&amp;IF(Transcripts[[#This Row],[Preferred?]]="Y", " (Preferred)", ""), "")</f>
        <v/>
      </c>
      <c r="V3157" s="43" t="s">
        <v>18658</v>
      </c>
      <c r="W3157" s="43" t="e">
        <f t="array" ref="W3157">INDEX(Table6[#Data], MATCH(1, ISNUMBER(SEARCH(Transcripts[[#This Row],[RefSeq mRNA ID]], Table6['#name])), 0), 1)</f>
        <v>#N/A</v>
      </c>
      <c r="X3157" s="43"/>
      <c r="Y3157" s="43"/>
      <c r="Z3157" t="s">
        <v>7713</v>
      </c>
      <c r="AC3157" t="s">
        <v>99</v>
      </c>
      <c r="AD3157" t="s">
        <v>27</v>
      </c>
      <c r="AE3157" t="s">
        <v>7713</v>
      </c>
    </row>
    <row r="3158" spans="8:31" hidden="1" x14ac:dyDescent="0.3">
      <c r="H3158" t="s">
        <v>151</v>
      </c>
      <c r="I3158" t="s">
        <v>8543</v>
      </c>
      <c r="J3158" t="s">
        <v>8544</v>
      </c>
      <c r="K3158" t="s">
        <v>19960</v>
      </c>
      <c r="L3158">
        <v>5218</v>
      </c>
      <c r="M3158" t="s">
        <v>27</v>
      </c>
      <c r="N3158" t="s">
        <v>8545</v>
      </c>
      <c r="P3158" t="s">
        <v>8546</v>
      </c>
      <c r="Q3158">
        <v>3807</v>
      </c>
      <c r="R3158" t="s">
        <v>95</v>
      </c>
      <c r="S3158" t="s">
        <v>95</v>
      </c>
      <c r="T3158" t="str">
        <f>IF(Transcripts[[#This Row],[List?]]="Y", Transcripts[[#This Row],[RefSeq mRNA ID]]&amp;IF(Transcripts[[#This Row],[Preferred?]]="Y", " (Preferred)", ""), "")</f>
        <v>NM_001042749.2 (Preferred)</v>
      </c>
      <c r="V3158" s="43" t="s">
        <v>18659</v>
      </c>
      <c r="W3158" s="43" t="e">
        <f t="array" ref="W3158">INDEX(Table6[#Data], MATCH(1, ISNUMBER(SEARCH(Transcripts[[#This Row],[RefSeq mRNA ID]], Table6['#name])), 0), 1)</f>
        <v>#N/A</v>
      </c>
      <c r="X3158" s="43"/>
      <c r="Y3158" s="43"/>
      <c r="Z3158" t="s">
        <v>7719</v>
      </c>
      <c r="AA3158" t="s">
        <v>7720</v>
      </c>
      <c r="AB3158">
        <v>10383</v>
      </c>
      <c r="AC3158" t="s">
        <v>99</v>
      </c>
      <c r="AD3158" t="s">
        <v>27</v>
      </c>
      <c r="AE3158" t="s">
        <v>12005</v>
      </c>
    </row>
    <row r="3159" spans="8:31" hidden="1" x14ac:dyDescent="0.3">
      <c r="H3159" t="s">
        <v>151</v>
      </c>
      <c r="I3159" t="s">
        <v>8547</v>
      </c>
      <c r="J3159" t="s">
        <v>8548</v>
      </c>
      <c r="K3159" t="s">
        <v>19961</v>
      </c>
      <c r="L3159">
        <v>4393</v>
      </c>
      <c r="M3159" t="s">
        <v>27</v>
      </c>
      <c r="N3159" t="s">
        <v>8549</v>
      </c>
      <c r="P3159" t="s">
        <v>8546</v>
      </c>
      <c r="Q3159">
        <v>3807</v>
      </c>
      <c r="R3159" t="s">
        <v>96</v>
      </c>
      <c r="S3159" t="s">
        <v>95</v>
      </c>
      <c r="T3159" t="str">
        <f>IF(Transcripts[[#This Row],[List?]]="Y", Transcripts[[#This Row],[RefSeq mRNA ID]]&amp;IF(Transcripts[[#This Row],[Preferred?]]="Y", " (Preferred)", ""), "")</f>
        <v>NM_001042750.1</v>
      </c>
      <c r="V3159" s="43" t="s">
        <v>18659</v>
      </c>
      <c r="W3159" s="43" t="e">
        <f t="array" ref="W3159">INDEX(Table6[#Data], MATCH(1, ISNUMBER(SEARCH(Transcripts[[#This Row],[RefSeq mRNA ID]], Table6['#name])), 0), 1)</f>
        <v>#N/A</v>
      </c>
      <c r="X3159" s="43"/>
      <c r="Y3159" s="43"/>
      <c r="Z3159" t="s">
        <v>5681</v>
      </c>
      <c r="AA3159" t="s">
        <v>5682</v>
      </c>
      <c r="AB3159">
        <v>1185</v>
      </c>
      <c r="AC3159" t="s">
        <v>5680</v>
      </c>
      <c r="AD3159" t="s">
        <v>27</v>
      </c>
      <c r="AE3159" t="s">
        <v>12006</v>
      </c>
    </row>
    <row r="3160" spans="8:31" hidden="1" x14ac:dyDescent="0.3">
      <c r="H3160" t="s">
        <v>151</v>
      </c>
      <c r="I3160" t="s">
        <v>8536</v>
      </c>
      <c r="J3160" t="s">
        <v>8537</v>
      </c>
      <c r="K3160" t="s">
        <v>19963</v>
      </c>
      <c r="L3160">
        <v>6045</v>
      </c>
      <c r="M3160" t="s">
        <v>27</v>
      </c>
      <c r="N3160" t="s">
        <v>8538</v>
      </c>
      <c r="P3160" t="s">
        <v>8539</v>
      </c>
      <c r="Q3160">
        <v>3696</v>
      </c>
      <c r="R3160" t="s">
        <v>96</v>
      </c>
      <c r="S3160" t="s">
        <v>95</v>
      </c>
      <c r="T3160" t="str">
        <f>IF(Transcripts[[#This Row],[List?]]="Y", Transcripts[[#This Row],[RefSeq mRNA ID]]&amp;IF(Transcripts[[#This Row],[Preferred?]]="Y", " (Preferred)", ""), "")</f>
        <v>NM_001282418.1</v>
      </c>
      <c r="V3160" s="43" t="s">
        <v>18659</v>
      </c>
      <c r="W3160" s="43" t="e">
        <f t="array" ref="W3160">INDEX(Table6[#Data], MATCH(1, ISNUMBER(SEARCH(Transcripts[[#This Row],[RefSeq mRNA ID]], Table6['#name])), 0), 1)</f>
        <v>#N/A</v>
      </c>
      <c r="X3160" s="43"/>
      <c r="Y3160" s="43"/>
      <c r="Z3160" t="s">
        <v>5692</v>
      </c>
      <c r="AA3160" t="s">
        <v>5693</v>
      </c>
      <c r="AB3160">
        <v>1095</v>
      </c>
      <c r="AC3160" t="s">
        <v>5680</v>
      </c>
      <c r="AD3160" t="s">
        <v>27</v>
      </c>
      <c r="AE3160" t="s">
        <v>12007</v>
      </c>
    </row>
    <row r="3161" spans="8:31" hidden="1" x14ac:dyDescent="0.3">
      <c r="H3161" t="s">
        <v>151</v>
      </c>
      <c r="I3161" t="s">
        <v>8540</v>
      </c>
      <c r="J3161" t="s">
        <v>8541</v>
      </c>
      <c r="K3161" t="s">
        <v>19964</v>
      </c>
      <c r="L3161">
        <v>5991</v>
      </c>
      <c r="M3161" t="s">
        <v>27</v>
      </c>
      <c r="N3161" t="s">
        <v>8542</v>
      </c>
      <c r="P3161" t="s">
        <v>8539</v>
      </c>
      <c r="Q3161">
        <v>3696</v>
      </c>
      <c r="R3161" t="s">
        <v>96</v>
      </c>
      <c r="S3161" t="s">
        <v>95</v>
      </c>
      <c r="T3161" t="str">
        <f>IF(Transcripts[[#This Row],[List?]]="Y", Transcripts[[#This Row],[RefSeq mRNA ID]]&amp;IF(Transcripts[[#This Row],[Preferred?]]="Y", " (Preferred)", ""), "")</f>
        <v>NM_006603.4</v>
      </c>
      <c r="V3161" s="43" t="s">
        <v>18659</v>
      </c>
      <c r="W3161" s="43" t="e">
        <f t="array" ref="W3161">INDEX(Table6[#Data], MATCH(1, ISNUMBER(SEARCH(Transcripts[[#This Row],[RefSeq mRNA ID]], Table6['#name])), 0), 1)</f>
        <v>#N/A</v>
      </c>
      <c r="X3161" s="43"/>
      <c r="Y3161" s="43"/>
      <c r="Z3161" t="s">
        <v>5688</v>
      </c>
      <c r="AA3161" t="s">
        <v>5689</v>
      </c>
      <c r="AB3161">
        <v>711</v>
      </c>
      <c r="AC3161" t="s">
        <v>5680</v>
      </c>
      <c r="AD3161" t="s">
        <v>27</v>
      </c>
      <c r="AE3161" t="s">
        <v>12008</v>
      </c>
    </row>
    <row r="3162" spans="8:31" hidden="1" x14ac:dyDescent="0.3">
      <c r="H3162" t="s">
        <v>151</v>
      </c>
      <c r="I3162" t="s">
        <v>8550</v>
      </c>
      <c r="J3162" t="s">
        <v>8551</v>
      </c>
      <c r="K3162" t="s">
        <v>19962</v>
      </c>
      <c r="L3162">
        <v>4281</v>
      </c>
      <c r="M3162" t="s">
        <v>27</v>
      </c>
      <c r="N3162" t="s">
        <v>8552</v>
      </c>
      <c r="P3162" t="s">
        <v>8539</v>
      </c>
      <c r="Q3162">
        <v>3696</v>
      </c>
      <c r="R3162" t="s">
        <v>96</v>
      </c>
      <c r="S3162" t="s">
        <v>95</v>
      </c>
      <c r="T3162" t="str">
        <f>IF(Transcripts[[#This Row],[List?]]="Y", Transcripts[[#This Row],[RefSeq mRNA ID]]&amp;IF(Transcripts[[#This Row],[Preferred?]]="Y", " (Preferred)", ""), "")</f>
        <v>NM_001042751.1</v>
      </c>
      <c r="V3162" s="43" t="s">
        <v>18659</v>
      </c>
      <c r="W3162" s="43" t="e">
        <f t="array" ref="W3162">INDEX(Table6[#Data], MATCH(1, ISNUMBER(SEARCH(Transcripts[[#This Row],[RefSeq mRNA ID]], Table6['#name])), 0), 1)</f>
        <v>#N/A</v>
      </c>
      <c r="X3162" s="43"/>
      <c r="Y3162" s="43"/>
      <c r="Z3162" t="s">
        <v>5696</v>
      </c>
      <c r="AA3162" t="s">
        <v>5697</v>
      </c>
      <c r="AB3162">
        <v>301</v>
      </c>
      <c r="AC3162" t="s">
        <v>5680</v>
      </c>
      <c r="AD3162" t="s">
        <v>27</v>
      </c>
      <c r="AE3162" t="s">
        <v>12009</v>
      </c>
    </row>
    <row r="3163" spans="8:31" hidden="1" x14ac:dyDescent="0.3">
      <c r="H3163" t="s">
        <v>151</v>
      </c>
      <c r="I3163" t="s">
        <v>8553</v>
      </c>
      <c r="J3163" t="s">
        <v>8554</v>
      </c>
      <c r="L3163">
        <v>3838</v>
      </c>
      <c r="M3163" t="s">
        <v>27</v>
      </c>
      <c r="N3163" t="s">
        <v>8555</v>
      </c>
      <c r="Q3163">
        <v>3489</v>
      </c>
      <c r="R3163" t="s">
        <v>96</v>
      </c>
      <c r="S3163" t="s">
        <v>96</v>
      </c>
      <c r="T3163" t="str">
        <f>IF(Transcripts[[#This Row],[List?]]="Y", Transcripts[[#This Row],[RefSeq mRNA ID]]&amp;IF(Transcripts[[#This Row],[Preferred?]]="Y", " (Preferred)", ""), "")</f>
        <v/>
      </c>
      <c r="V3163" s="43" t="s">
        <v>18659</v>
      </c>
      <c r="W3163" s="43" t="e">
        <f t="array" ref="W3163">INDEX(Table6[#Data], MATCH(1, ISNUMBER(SEARCH(Transcripts[[#This Row],[RefSeq mRNA ID]], Table6['#name])), 0), 1)</f>
        <v>#N/A</v>
      </c>
      <c r="X3163" s="43"/>
      <c r="Y3163" s="43"/>
      <c r="Z3163" t="s">
        <v>5685</v>
      </c>
      <c r="AA3163" t="s">
        <v>5686</v>
      </c>
      <c r="AB3163">
        <v>621</v>
      </c>
      <c r="AC3163" t="s">
        <v>5680</v>
      </c>
      <c r="AD3163" t="s">
        <v>27</v>
      </c>
      <c r="AE3163" t="s">
        <v>12010</v>
      </c>
    </row>
    <row r="3164" spans="8:31" hidden="1" x14ac:dyDescent="0.3">
      <c r="H3164" t="s">
        <v>151</v>
      </c>
      <c r="I3164" t="s">
        <v>8556</v>
      </c>
      <c r="J3164" t="s">
        <v>8557</v>
      </c>
      <c r="L3164">
        <v>2089</v>
      </c>
      <c r="M3164" t="s">
        <v>27</v>
      </c>
      <c r="N3164" t="s">
        <v>8558</v>
      </c>
      <c r="Q3164" s="43">
        <v>1644</v>
      </c>
      <c r="R3164" t="s">
        <v>96</v>
      </c>
      <c r="S3164" s="43" t="s">
        <v>96</v>
      </c>
      <c r="T3164" t="str">
        <f>IF(Transcripts[[#This Row],[List?]]="Y", Transcripts[[#This Row],[RefSeq mRNA ID]]&amp;IF(Transcripts[[#This Row],[Preferred?]]="Y", " (Preferred)", ""), "")</f>
        <v/>
      </c>
      <c r="V3164" s="43" t="s">
        <v>18659</v>
      </c>
      <c r="W3164" s="43" t="e">
        <f t="array" ref="W3164">INDEX(Table6[#Data], MATCH(1, ISNUMBER(SEARCH(Transcripts[[#This Row],[RefSeq mRNA ID]], Table6['#name])), 0), 1)</f>
        <v>#N/A</v>
      </c>
      <c r="X3164" s="43"/>
      <c r="Y3164" s="43"/>
      <c r="Z3164" t="s">
        <v>192</v>
      </c>
      <c r="AC3164" t="s">
        <v>184</v>
      </c>
      <c r="AD3164" t="s">
        <v>27</v>
      </c>
      <c r="AE3164" t="s">
        <v>192</v>
      </c>
    </row>
    <row r="3165" spans="8:31" hidden="1" x14ac:dyDescent="0.3">
      <c r="H3165" t="s">
        <v>151</v>
      </c>
      <c r="I3165" t="s">
        <v>8559</v>
      </c>
      <c r="J3165" t="s">
        <v>8560</v>
      </c>
      <c r="L3165">
        <v>798</v>
      </c>
      <c r="M3165" t="s">
        <v>27</v>
      </c>
      <c r="N3165" t="s">
        <v>8561</v>
      </c>
      <c r="Q3165" s="43">
        <v>623</v>
      </c>
      <c r="R3165" t="s">
        <v>96</v>
      </c>
      <c r="S3165" s="43" t="s">
        <v>96</v>
      </c>
      <c r="T3165" t="str">
        <f>IF(Transcripts[[#This Row],[List?]]="Y", Transcripts[[#This Row],[RefSeq mRNA ID]]&amp;IF(Transcripts[[#This Row],[Preferred?]]="Y", " (Preferred)", ""), "")</f>
        <v/>
      </c>
      <c r="V3165" s="43" t="s">
        <v>18659</v>
      </c>
      <c r="W3165" s="43" t="e">
        <f t="array" ref="W3165">INDEX(Table6[#Data], MATCH(1, ISNUMBER(SEARCH(Transcripts[[#This Row],[RefSeq mRNA ID]], Table6['#name])), 0), 1)</f>
        <v>#N/A</v>
      </c>
      <c r="X3165" s="43"/>
      <c r="Y3165" s="43"/>
      <c r="Z3165" t="s">
        <v>201</v>
      </c>
      <c r="AA3165" t="s">
        <v>202</v>
      </c>
      <c r="AB3165">
        <v>1092</v>
      </c>
      <c r="AC3165" t="s">
        <v>184</v>
      </c>
      <c r="AD3165" t="s">
        <v>27</v>
      </c>
      <c r="AE3165" t="s">
        <v>12011</v>
      </c>
    </row>
    <row r="3166" spans="8:31" hidden="1" x14ac:dyDescent="0.3">
      <c r="H3166" t="s">
        <v>151</v>
      </c>
      <c r="I3166" t="s">
        <v>8565</v>
      </c>
      <c r="J3166" t="s">
        <v>8566</v>
      </c>
      <c r="L3166">
        <v>678</v>
      </c>
      <c r="M3166" t="s">
        <v>27</v>
      </c>
      <c r="N3166" t="s">
        <v>8567</v>
      </c>
      <c r="Q3166" s="43">
        <v>507</v>
      </c>
      <c r="R3166" t="s">
        <v>96</v>
      </c>
      <c r="S3166" s="43" t="s">
        <v>96</v>
      </c>
      <c r="T3166" t="str">
        <f>IF(Transcripts[[#This Row],[List?]]="Y", Transcripts[[#This Row],[RefSeq mRNA ID]]&amp;IF(Transcripts[[#This Row],[Preferred?]]="Y", " (Preferred)", ""), "")</f>
        <v/>
      </c>
      <c r="V3166" s="43" t="s">
        <v>18659</v>
      </c>
      <c r="W3166" s="43" t="e">
        <f t="array" ref="W3166">INDEX(Table6[#Data], MATCH(1, ISNUMBER(SEARCH(Transcripts[[#This Row],[RefSeq mRNA ID]], Table6['#name])), 0), 1)</f>
        <v>#N/A</v>
      </c>
      <c r="X3166" s="43"/>
      <c r="Y3166" s="43"/>
      <c r="Z3166" t="s">
        <v>185</v>
      </c>
      <c r="AA3166" t="s">
        <v>186</v>
      </c>
      <c r="AB3166">
        <v>792</v>
      </c>
      <c r="AC3166" t="s">
        <v>184</v>
      </c>
      <c r="AD3166" t="s">
        <v>27</v>
      </c>
      <c r="AE3166" t="s">
        <v>12012</v>
      </c>
    </row>
    <row r="3167" spans="8:31" hidden="1" x14ac:dyDescent="0.3">
      <c r="H3167" t="s">
        <v>151</v>
      </c>
      <c r="I3167" t="s">
        <v>8562</v>
      </c>
      <c r="J3167" t="s">
        <v>8563</v>
      </c>
      <c r="L3167">
        <v>742</v>
      </c>
      <c r="M3167" t="s">
        <v>27</v>
      </c>
      <c r="N3167" t="s">
        <v>8564</v>
      </c>
      <c r="Q3167" s="43">
        <v>462</v>
      </c>
      <c r="R3167" t="s">
        <v>96</v>
      </c>
      <c r="S3167" s="43" t="s">
        <v>96</v>
      </c>
      <c r="T3167" t="str">
        <f>IF(Transcripts[[#This Row],[List?]]="Y", Transcripts[[#This Row],[RefSeq mRNA ID]]&amp;IF(Transcripts[[#This Row],[Preferred?]]="Y", " (Preferred)", ""), "")</f>
        <v/>
      </c>
      <c r="V3167" s="43" t="s">
        <v>18659</v>
      </c>
      <c r="W3167" s="43" t="e">
        <f t="array" ref="W3167">INDEX(Table6[#Data], MATCH(1, ISNUMBER(SEARCH(Transcripts[[#This Row],[RefSeq mRNA ID]], Table6['#name])), 0), 1)</f>
        <v>#N/A</v>
      </c>
      <c r="X3167" s="43"/>
      <c r="Y3167" s="43"/>
      <c r="Z3167" t="s">
        <v>195</v>
      </c>
      <c r="AC3167" t="s">
        <v>184</v>
      </c>
      <c r="AD3167" t="s">
        <v>27</v>
      </c>
      <c r="AE3167" t="s">
        <v>195</v>
      </c>
    </row>
    <row r="3168" spans="8:31" hidden="1" x14ac:dyDescent="0.3">
      <c r="H3168" t="s">
        <v>151</v>
      </c>
      <c r="I3168" t="s">
        <v>8568</v>
      </c>
      <c r="J3168" t="s">
        <v>8569</v>
      </c>
      <c r="L3168">
        <v>676</v>
      </c>
      <c r="M3168" t="s">
        <v>27</v>
      </c>
      <c r="N3168" t="s">
        <v>8570</v>
      </c>
      <c r="Q3168" s="43">
        <v>347</v>
      </c>
      <c r="R3168" t="s">
        <v>96</v>
      </c>
      <c r="S3168" s="43" t="s">
        <v>96</v>
      </c>
      <c r="T3168" t="str">
        <f>IF(Transcripts[[#This Row],[List?]]="Y", Transcripts[[#This Row],[RefSeq mRNA ID]]&amp;IF(Transcripts[[#This Row],[Preferred?]]="Y", " (Preferred)", ""), "")</f>
        <v/>
      </c>
      <c r="V3168" s="43" t="s">
        <v>18659</v>
      </c>
      <c r="W3168" s="43" t="e">
        <f t="array" ref="W3168">INDEX(Table6[#Data], MATCH(1, ISNUMBER(SEARCH(Transcripts[[#This Row],[RefSeq mRNA ID]], Table6['#name])), 0), 1)</f>
        <v>#N/A</v>
      </c>
      <c r="X3168" s="43"/>
      <c r="Y3168" s="43"/>
      <c r="Z3168" t="s">
        <v>189</v>
      </c>
      <c r="AA3168" t="s">
        <v>190</v>
      </c>
      <c r="AB3168">
        <v>228</v>
      </c>
      <c r="AC3168" t="s">
        <v>184</v>
      </c>
      <c r="AD3168" t="s">
        <v>27</v>
      </c>
      <c r="AE3168" t="s">
        <v>12013</v>
      </c>
    </row>
    <row r="3169" spans="8:31" hidden="1" x14ac:dyDescent="0.3">
      <c r="H3169" t="s">
        <v>151</v>
      </c>
      <c r="I3169" t="s">
        <v>8571</v>
      </c>
      <c r="J3169" t="s">
        <v>8572</v>
      </c>
      <c r="L3169">
        <v>385</v>
      </c>
      <c r="M3169" t="s">
        <v>27</v>
      </c>
      <c r="N3169" t="s">
        <v>8573</v>
      </c>
      <c r="Q3169" s="43">
        <v>211</v>
      </c>
      <c r="R3169" t="s">
        <v>96</v>
      </c>
      <c r="S3169" s="43" t="s">
        <v>96</v>
      </c>
      <c r="T3169" t="str">
        <f>IF(Transcripts[[#This Row],[List?]]="Y", Transcripts[[#This Row],[RefSeq mRNA ID]]&amp;IF(Transcripts[[#This Row],[Preferred?]]="Y", " (Preferred)", ""), "")</f>
        <v/>
      </c>
      <c r="V3169" s="43" t="s">
        <v>18659</v>
      </c>
      <c r="W3169" s="43" t="e">
        <f t="array" ref="W3169">INDEX(Table6[#Data], MATCH(1, ISNUMBER(SEARCH(Transcripts[[#This Row],[RefSeq mRNA ID]], Table6['#name])), 0), 1)</f>
        <v>#N/A</v>
      </c>
      <c r="X3169" s="43"/>
      <c r="Y3169" s="43"/>
      <c r="Z3169" t="s">
        <v>206</v>
      </c>
      <c r="AA3169" t="s">
        <v>207</v>
      </c>
      <c r="AB3169">
        <v>1020</v>
      </c>
      <c r="AC3169" t="s">
        <v>184</v>
      </c>
      <c r="AD3169" t="s">
        <v>27</v>
      </c>
      <c r="AE3169" t="s">
        <v>12014</v>
      </c>
    </row>
    <row r="3170" spans="8:31" hidden="1" x14ac:dyDescent="0.3">
      <c r="H3170" t="s">
        <v>151</v>
      </c>
      <c r="I3170" t="s">
        <v>8523</v>
      </c>
      <c r="J3170" t="s">
        <v>8524</v>
      </c>
      <c r="L3170">
        <v>845</v>
      </c>
      <c r="M3170" t="s">
        <v>187</v>
      </c>
      <c r="N3170" t="s">
        <v>8525</v>
      </c>
      <c r="P3170" t="s">
        <v>98</v>
      </c>
      <c r="Q3170" s="43">
        <v>177</v>
      </c>
      <c r="R3170" t="s">
        <v>96</v>
      </c>
      <c r="S3170" s="43" t="s">
        <v>96</v>
      </c>
      <c r="T3170" t="str">
        <f>IF(Transcripts[[#This Row],[List?]]="Y", Transcripts[[#This Row],[RefSeq mRNA ID]]&amp;IF(Transcripts[[#This Row],[Preferred?]]="Y", " (Preferred)", ""), "")</f>
        <v/>
      </c>
      <c r="V3170" s="43" t="s">
        <v>18659</v>
      </c>
      <c r="W3170" s="43" t="e">
        <f t="array" ref="W3170">INDEX(Table6[#Data], MATCH(1, ISNUMBER(SEARCH(Transcripts[[#This Row],[RefSeq mRNA ID]], Table6['#name])), 0), 1)</f>
        <v>#N/A</v>
      </c>
      <c r="X3170" s="43"/>
      <c r="Y3170" s="43"/>
      <c r="Z3170" t="s">
        <v>209</v>
      </c>
      <c r="AC3170" t="s">
        <v>184</v>
      </c>
      <c r="AD3170" t="s">
        <v>27</v>
      </c>
      <c r="AE3170" t="s">
        <v>209</v>
      </c>
    </row>
    <row r="3171" spans="8:31" hidden="1" x14ac:dyDescent="0.3">
      <c r="H3171" t="s">
        <v>151</v>
      </c>
      <c r="I3171" t="s">
        <v>8574</v>
      </c>
      <c r="J3171" t="s">
        <v>8575</v>
      </c>
      <c r="L3171">
        <v>296</v>
      </c>
      <c r="M3171" t="s">
        <v>27</v>
      </c>
      <c r="N3171" t="s">
        <v>8576</v>
      </c>
      <c r="Q3171" s="43">
        <v>120</v>
      </c>
      <c r="R3171" t="s">
        <v>96</v>
      </c>
      <c r="S3171" s="43" t="s">
        <v>96</v>
      </c>
      <c r="T3171" t="str">
        <f>IF(Transcripts[[#This Row],[List?]]="Y", Transcripts[[#This Row],[RefSeq mRNA ID]]&amp;IF(Transcripts[[#This Row],[Preferred?]]="Y", " (Preferred)", ""), "")</f>
        <v/>
      </c>
      <c r="V3171" s="43" t="s">
        <v>18659</v>
      </c>
      <c r="W3171" s="43" t="e">
        <f t="array" ref="W3171">INDEX(Table6[#Data], MATCH(1, ISNUMBER(SEARCH(Transcripts[[#This Row],[RefSeq mRNA ID]], Table6['#name])), 0), 1)</f>
        <v>#N/A</v>
      </c>
      <c r="X3171" s="43"/>
      <c r="Y3171" s="43"/>
      <c r="Z3171" t="s">
        <v>199</v>
      </c>
      <c r="AC3171" t="s">
        <v>184</v>
      </c>
      <c r="AD3171" t="s">
        <v>27</v>
      </c>
      <c r="AE3171" t="s">
        <v>199</v>
      </c>
    </row>
    <row r="3172" spans="8:31" hidden="1" x14ac:dyDescent="0.3">
      <c r="H3172" t="s">
        <v>151</v>
      </c>
      <c r="I3172" t="s">
        <v>8526</v>
      </c>
      <c r="L3172">
        <v>989</v>
      </c>
      <c r="M3172" t="s">
        <v>193</v>
      </c>
      <c r="N3172" t="s">
        <v>8527</v>
      </c>
      <c r="P3172" t="s">
        <v>98</v>
      </c>
      <c r="Q3172" s="43">
        <v>0</v>
      </c>
      <c r="R3172" t="s">
        <v>96</v>
      </c>
      <c r="S3172" s="43" t="s">
        <v>96</v>
      </c>
      <c r="T3172" t="str">
        <f>IF(Transcripts[[#This Row],[List?]]="Y", Transcripts[[#This Row],[RefSeq mRNA ID]]&amp;IF(Transcripts[[#This Row],[Preferred?]]="Y", " (Preferred)", ""), "")</f>
        <v/>
      </c>
      <c r="V3172" s="43" t="s">
        <v>18659</v>
      </c>
      <c r="W3172" s="43" t="e">
        <f t="array" ref="W3172">INDEX(Table6[#Data], MATCH(1, ISNUMBER(SEARCH(Transcripts[[#This Row],[RefSeq mRNA ID]], Table6['#name])), 0), 1)</f>
        <v>#N/A</v>
      </c>
      <c r="X3172" s="43"/>
      <c r="Y3172" s="43"/>
      <c r="Z3172" t="s">
        <v>197</v>
      </c>
      <c r="AC3172" t="s">
        <v>184</v>
      </c>
      <c r="AD3172" t="s">
        <v>27</v>
      </c>
      <c r="AE3172" t="s">
        <v>197</v>
      </c>
    </row>
    <row r="3173" spans="8:31" hidden="1" x14ac:dyDescent="0.3">
      <c r="H3173" t="s">
        <v>151</v>
      </c>
      <c r="I3173" t="s">
        <v>8528</v>
      </c>
      <c r="L3173">
        <v>873</v>
      </c>
      <c r="M3173" t="s">
        <v>193</v>
      </c>
      <c r="N3173" t="s">
        <v>8529</v>
      </c>
      <c r="P3173" t="s">
        <v>98</v>
      </c>
      <c r="Q3173" s="43">
        <v>0</v>
      </c>
      <c r="R3173" t="s">
        <v>96</v>
      </c>
      <c r="S3173" s="43" t="s">
        <v>96</v>
      </c>
      <c r="T3173" t="str">
        <f>IF(Transcripts[[#This Row],[List?]]="Y", Transcripts[[#This Row],[RefSeq mRNA ID]]&amp;IF(Transcripts[[#This Row],[Preferred?]]="Y", " (Preferred)", ""), "")</f>
        <v/>
      </c>
      <c r="V3173" s="43" t="s">
        <v>18659</v>
      </c>
      <c r="W3173" s="43" t="e">
        <f t="array" ref="W3173">INDEX(Table6[#Data], MATCH(1, ISNUMBER(SEARCH(Transcripts[[#This Row],[RefSeq mRNA ID]], Table6['#name])), 0), 1)</f>
        <v>#N/A</v>
      </c>
      <c r="X3173" s="43"/>
      <c r="Y3173" s="43"/>
      <c r="Z3173" t="s">
        <v>6067</v>
      </c>
      <c r="AA3173" t="s">
        <v>6068</v>
      </c>
      <c r="AB3173">
        <v>570</v>
      </c>
      <c r="AC3173" t="s">
        <v>20</v>
      </c>
      <c r="AD3173" t="s">
        <v>27</v>
      </c>
      <c r="AE3173" t="s">
        <v>12015</v>
      </c>
    </row>
    <row r="3174" spans="8:31" hidden="1" x14ac:dyDescent="0.3">
      <c r="H3174" t="s">
        <v>151</v>
      </c>
      <c r="I3174" t="s">
        <v>8530</v>
      </c>
      <c r="L3174">
        <v>864</v>
      </c>
      <c r="M3174" t="s">
        <v>193</v>
      </c>
      <c r="N3174" t="s">
        <v>8531</v>
      </c>
      <c r="P3174" t="s">
        <v>98</v>
      </c>
      <c r="Q3174" s="43">
        <v>0</v>
      </c>
      <c r="R3174" t="s">
        <v>96</v>
      </c>
      <c r="S3174" s="43" t="s">
        <v>96</v>
      </c>
      <c r="T3174" t="str">
        <f>IF(Transcripts[[#This Row],[List?]]="Y", Transcripts[[#This Row],[RefSeq mRNA ID]]&amp;IF(Transcripts[[#This Row],[Preferred?]]="Y", " (Preferred)", ""), "")</f>
        <v/>
      </c>
      <c r="V3174" s="43" t="s">
        <v>18659</v>
      </c>
      <c r="W3174" s="43" t="e">
        <f t="array" ref="W3174">INDEX(Table6[#Data], MATCH(1, ISNUMBER(SEARCH(Transcripts[[#This Row],[RefSeq mRNA ID]], Table6['#name])), 0), 1)</f>
        <v>#N/A</v>
      </c>
      <c r="X3174" s="43"/>
      <c r="Y3174" s="43"/>
      <c r="Z3174" t="s">
        <v>4241</v>
      </c>
      <c r="AA3174" t="s">
        <v>4242</v>
      </c>
      <c r="AB3174">
        <v>1359</v>
      </c>
      <c r="AC3174" t="s">
        <v>110</v>
      </c>
      <c r="AD3174" t="s">
        <v>27</v>
      </c>
      <c r="AE3174" t="s">
        <v>12016</v>
      </c>
    </row>
    <row r="3175" spans="8:31" hidden="1" x14ac:dyDescent="0.3">
      <c r="H3175" t="s">
        <v>151</v>
      </c>
      <c r="I3175" t="s">
        <v>8532</v>
      </c>
      <c r="L3175">
        <v>709</v>
      </c>
      <c r="M3175" t="s">
        <v>193</v>
      </c>
      <c r="N3175" t="s">
        <v>8533</v>
      </c>
      <c r="P3175" t="s">
        <v>98</v>
      </c>
      <c r="Q3175" s="43">
        <v>0</v>
      </c>
      <c r="R3175" t="s">
        <v>96</v>
      </c>
      <c r="S3175" s="43" t="s">
        <v>96</v>
      </c>
      <c r="T3175" t="str">
        <f>IF(Transcripts[[#This Row],[List?]]="Y", Transcripts[[#This Row],[RefSeq mRNA ID]]&amp;IF(Transcripts[[#This Row],[Preferred?]]="Y", " (Preferred)", ""), "")</f>
        <v/>
      </c>
      <c r="V3175" s="43" t="s">
        <v>18659</v>
      </c>
      <c r="W3175" s="43" t="e">
        <f t="array" ref="W3175">INDEX(Table6[#Data], MATCH(1, ISNUMBER(SEARCH(Transcripts[[#This Row],[RefSeq mRNA ID]], Table6['#name])), 0), 1)</f>
        <v>#N/A</v>
      </c>
      <c r="X3175" s="43"/>
      <c r="Y3175" s="43"/>
      <c r="Z3175" t="s">
        <v>4238</v>
      </c>
      <c r="AA3175" t="s">
        <v>4239</v>
      </c>
      <c r="AB3175">
        <v>117</v>
      </c>
      <c r="AC3175" t="s">
        <v>110</v>
      </c>
      <c r="AD3175" t="s">
        <v>27</v>
      </c>
      <c r="AE3175" t="s">
        <v>12017</v>
      </c>
    </row>
    <row r="3176" spans="8:31" hidden="1" x14ac:dyDescent="0.3">
      <c r="H3176" t="s">
        <v>151</v>
      </c>
      <c r="I3176" t="s">
        <v>8534</v>
      </c>
      <c r="L3176">
        <v>356</v>
      </c>
      <c r="M3176" t="s">
        <v>193</v>
      </c>
      <c r="N3176" t="s">
        <v>8535</v>
      </c>
      <c r="P3176" t="s">
        <v>98</v>
      </c>
      <c r="Q3176" s="43">
        <v>0</v>
      </c>
      <c r="R3176" t="s">
        <v>96</v>
      </c>
      <c r="S3176" s="43" t="s">
        <v>96</v>
      </c>
      <c r="T3176" t="str">
        <f>IF(Transcripts[[#This Row],[List?]]="Y", Transcripts[[#This Row],[RefSeq mRNA ID]]&amp;IF(Transcripts[[#This Row],[Preferred?]]="Y", " (Preferred)", ""), "")</f>
        <v/>
      </c>
      <c r="V3176" s="43" t="s">
        <v>18659</v>
      </c>
      <c r="W3176" s="43" t="e">
        <f t="array" ref="W3176">INDEX(Table6[#Data], MATCH(1, ISNUMBER(SEARCH(Transcripts[[#This Row],[RefSeq mRNA ID]], Table6['#name])), 0), 1)</f>
        <v>#N/A</v>
      </c>
      <c r="X3176" s="43"/>
      <c r="Y3176" s="43"/>
      <c r="Z3176" t="s">
        <v>4251</v>
      </c>
      <c r="AA3176" t="s">
        <v>4252</v>
      </c>
      <c r="AB3176">
        <v>939</v>
      </c>
      <c r="AC3176" t="s">
        <v>110</v>
      </c>
      <c r="AD3176" t="s">
        <v>27</v>
      </c>
      <c r="AE3176" t="s">
        <v>12018</v>
      </c>
    </row>
    <row r="3177" spans="8:31" hidden="1" x14ac:dyDescent="0.3">
      <c r="H3177" t="s">
        <v>8577</v>
      </c>
      <c r="I3177" t="s">
        <v>8580</v>
      </c>
      <c r="J3177" t="s">
        <v>8581</v>
      </c>
      <c r="K3177" t="s">
        <v>19966</v>
      </c>
      <c r="L3177">
        <v>5047</v>
      </c>
      <c r="M3177" t="s">
        <v>27</v>
      </c>
      <c r="N3177" t="s">
        <v>8582</v>
      </c>
      <c r="O3177" t="s">
        <v>8583</v>
      </c>
      <c r="P3177" t="s">
        <v>8584</v>
      </c>
      <c r="Q3177" s="43">
        <v>2313</v>
      </c>
      <c r="R3177" t="s">
        <v>95</v>
      </c>
      <c r="S3177" s="43" t="s">
        <v>95</v>
      </c>
      <c r="T3177" t="str">
        <f>IF(Transcripts[[#This Row],[List?]]="Y", Transcripts[[#This Row],[RefSeq mRNA ID]]&amp;IF(Transcripts[[#This Row],[Preferred?]]="Y", " (Preferred)", ""), "")</f>
        <v>NM_139276.2 (Preferred)</v>
      </c>
      <c r="V3177" s="43" t="s">
        <v>18660</v>
      </c>
      <c r="W3177" s="43" t="e">
        <f t="array" ref="W3177">INDEX(Table6[#Data], MATCH(1, ISNUMBER(SEARCH(Transcripts[[#This Row],[RefSeq mRNA ID]], Table6['#name])), 0), 1)</f>
        <v>#N/A</v>
      </c>
      <c r="X3177" s="43"/>
      <c r="Y3177" s="43"/>
      <c r="Z3177" t="s">
        <v>4245</v>
      </c>
      <c r="AA3177" t="s">
        <v>4246</v>
      </c>
      <c r="AB3177">
        <v>1203</v>
      </c>
      <c r="AC3177" t="s">
        <v>110</v>
      </c>
      <c r="AD3177" t="s">
        <v>27</v>
      </c>
      <c r="AE3177" t="s">
        <v>12019</v>
      </c>
    </row>
    <row r="3178" spans="8:31" hidden="1" x14ac:dyDescent="0.3">
      <c r="H3178" t="s">
        <v>8577</v>
      </c>
      <c r="I3178" t="s">
        <v>8589</v>
      </c>
      <c r="J3178" t="s">
        <v>8590</v>
      </c>
      <c r="L3178">
        <v>2772</v>
      </c>
      <c r="M3178" t="s">
        <v>27</v>
      </c>
      <c r="N3178" t="s">
        <v>8591</v>
      </c>
      <c r="P3178" t="s">
        <v>8584</v>
      </c>
      <c r="Q3178" s="43">
        <v>2313</v>
      </c>
      <c r="R3178" t="s">
        <v>96</v>
      </c>
      <c r="S3178" s="43" t="s">
        <v>96</v>
      </c>
      <c r="T3178" t="str">
        <f>IF(Transcripts[[#This Row],[List?]]="Y", Transcripts[[#This Row],[RefSeq mRNA ID]]&amp;IF(Transcripts[[#This Row],[Preferred?]]="Y", " (Preferred)", ""), "")</f>
        <v/>
      </c>
      <c r="V3178" s="43" t="s">
        <v>18660</v>
      </c>
      <c r="W3178" s="43" t="e">
        <f t="array" ref="W3178">INDEX(Table6[#Data], MATCH(1, ISNUMBER(SEARCH(Transcripts[[#This Row],[RefSeq mRNA ID]], Table6['#name])), 0), 1)</f>
        <v>#N/A</v>
      </c>
      <c r="X3178" s="43"/>
      <c r="Y3178" s="43"/>
      <c r="Z3178" t="s">
        <v>4248</v>
      </c>
      <c r="AA3178" t="s">
        <v>4249</v>
      </c>
      <c r="AB3178">
        <v>969</v>
      </c>
      <c r="AC3178" t="s">
        <v>110</v>
      </c>
      <c r="AD3178" t="s">
        <v>27</v>
      </c>
      <c r="AE3178" t="s">
        <v>12020</v>
      </c>
    </row>
    <row r="3179" spans="8:31" hidden="1" x14ac:dyDescent="0.3">
      <c r="H3179" t="s">
        <v>8577</v>
      </c>
      <c r="I3179" t="s">
        <v>8592</v>
      </c>
      <c r="J3179" t="s">
        <v>8593</v>
      </c>
      <c r="K3179" t="s">
        <v>19965</v>
      </c>
      <c r="L3179">
        <v>2633</v>
      </c>
      <c r="M3179" t="s">
        <v>27</v>
      </c>
      <c r="N3179" t="s">
        <v>8594</v>
      </c>
      <c r="P3179" t="s">
        <v>8595</v>
      </c>
      <c r="Q3179" s="43">
        <v>2310</v>
      </c>
      <c r="R3179" t="s">
        <v>96</v>
      </c>
      <c r="S3179" s="43" t="s">
        <v>95</v>
      </c>
      <c r="T3179" t="str">
        <f>IF(Transcripts[[#This Row],[List?]]="Y", Transcripts[[#This Row],[RefSeq mRNA ID]]&amp;IF(Transcripts[[#This Row],[Preferred?]]="Y", " (Preferred)", ""), "")</f>
        <v>NM_003150.3</v>
      </c>
      <c r="V3179" s="43" t="s">
        <v>18660</v>
      </c>
      <c r="W3179" s="43" t="e">
        <f t="array" ref="W3179">INDEX(Table6[#Data], MATCH(1, ISNUMBER(SEARCH(Transcripts[[#This Row],[RefSeq mRNA ID]], Table6['#name])), 0), 1)</f>
        <v>#N/A</v>
      </c>
      <c r="X3179" s="43"/>
      <c r="Y3179" s="43"/>
      <c r="Z3179" t="s">
        <v>8848</v>
      </c>
      <c r="AA3179" t="s">
        <v>8849</v>
      </c>
      <c r="AB3179">
        <v>3498</v>
      </c>
      <c r="AC3179" t="s">
        <v>127</v>
      </c>
      <c r="AD3179" t="s">
        <v>27</v>
      </c>
      <c r="AE3179" t="s">
        <v>12021</v>
      </c>
    </row>
    <row r="3180" spans="8:31" hidden="1" x14ac:dyDescent="0.3">
      <c r="H3180" t="s">
        <v>8577</v>
      </c>
      <c r="I3180" t="s">
        <v>8585</v>
      </c>
      <c r="J3180" t="s">
        <v>8586</v>
      </c>
      <c r="K3180" t="s">
        <v>19967</v>
      </c>
      <c r="L3180">
        <v>3319</v>
      </c>
      <c r="M3180" t="s">
        <v>27</v>
      </c>
      <c r="N3180" t="s">
        <v>8587</v>
      </c>
      <c r="O3180" t="s">
        <v>8583</v>
      </c>
      <c r="P3180" t="s">
        <v>8588</v>
      </c>
      <c r="Q3180">
        <v>2169</v>
      </c>
      <c r="R3180" t="s">
        <v>96</v>
      </c>
      <c r="S3180" t="s">
        <v>95</v>
      </c>
      <c r="T3180" t="str">
        <f>IF(Transcripts[[#This Row],[List?]]="Y", Transcripts[[#This Row],[RefSeq mRNA ID]]&amp;IF(Transcripts[[#This Row],[Preferred?]]="Y", " (Preferred)", ""), "")</f>
        <v>NM_213662.1</v>
      </c>
      <c r="V3180" s="43" t="s">
        <v>18660</v>
      </c>
      <c r="W3180" s="43" t="e">
        <f t="array" ref="W3180">INDEX(Table6[#Data], MATCH(1, ISNUMBER(SEARCH(Transcripts[[#This Row],[RefSeq mRNA ID]], Table6['#name])), 0), 1)</f>
        <v>#N/A</v>
      </c>
      <c r="X3180" s="43"/>
      <c r="Y3180" s="43"/>
      <c r="Z3180" t="s">
        <v>8835</v>
      </c>
      <c r="AA3180" t="s">
        <v>8836</v>
      </c>
      <c r="AB3180">
        <v>6072</v>
      </c>
      <c r="AC3180" t="s">
        <v>127</v>
      </c>
      <c r="AD3180" t="s">
        <v>27</v>
      </c>
      <c r="AE3180" t="s">
        <v>12022</v>
      </c>
    </row>
    <row r="3181" spans="8:31" hidden="1" x14ac:dyDescent="0.3">
      <c r="H3181" t="s">
        <v>8577</v>
      </c>
      <c r="I3181" t="s">
        <v>8596</v>
      </c>
      <c r="J3181" t="s">
        <v>8597</v>
      </c>
      <c r="L3181">
        <v>2615</v>
      </c>
      <c r="M3181" t="s">
        <v>27</v>
      </c>
      <c r="N3181" t="s">
        <v>8598</v>
      </c>
      <c r="Q3181">
        <v>2019</v>
      </c>
      <c r="R3181" t="s">
        <v>96</v>
      </c>
      <c r="S3181" t="s">
        <v>96</v>
      </c>
      <c r="T3181" t="str">
        <f>IF(Transcripts[[#This Row],[List?]]="Y", Transcripts[[#This Row],[RefSeq mRNA ID]]&amp;IF(Transcripts[[#This Row],[Preferred?]]="Y", " (Preferred)", ""), "")</f>
        <v/>
      </c>
      <c r="V3181" s="43" t="s">
        <v>18660</v>
      </c>
      <c r="W3181" s="43" t="e">
        <f t="array" ref="W3181">INDEX(Table6[#Data], MATCH(1, ISNUMBER(SEARCH(Transcripts[[#This Row],[RefSeq mRNA ID]], Table6['#name])), 0), 1)</f>
        <v>#N/A</v>
      </c>
      <c r="X3181" s="43"/>
      <c r="Y3181" s="43"/>
      <c r="Z3181" t="s">
        <v>8845</v>
      </c>
      <c r="AA3181" t="s">
        <v>8846</v>
      </c>
      <c r="AB3181">
        <v>6009</v>
      </c>
      <c r="AC3181" t="s">
        <v>127</v>
      </c>
      <c r="AD3181" t="s">
        <v>27</v>
      </c>
      <c r="AE3181" t="s">
        <v>12023</v>
      </c>
    </row>
    <row r="3182" spans="8:31" hidden="1" x14ac:dyDescent="0.3">
      <c r="H3182" t="s">
        <v>8577</v>
      </c>
      <c r="I3182" t="s">
        <v>8599</v>
      </c>
      <c r="J3182" t="s">
        <v>8600</v>
      </c>
      <c r="L3182">
        <v>571</v>
      </c>
      <c r="M3182" t="s">
        <v>27</v>
      </c>
      <c r="N3182" t="s">
        <v>8601</v>
      </c>
      <c r="Q3182">
        <v>252</v>
      </c>
      <c r="R3182" t="s">
        <v>96</v>
      </c>
      <c r="S3182" t="s">
        <v>96</v>
      </c>
      <c r="T3182" t="str">
        <f>IF(Transcripts[[#This Row],[List?]]="Y", Transcripts[[#This Row],[RefSeq mRNA ID]]&amp;IF(Transcripts[[#This Row],[Preferred?]]="Y", " (Preferred)", ""), "")</f>
        <v/>
      </c>
      <c r="V3182" s="43" t="s">
        <v>18660</v>
      </c>
      <c r="W3182" s="43" t="e">
        <f t="array" ref="W3182">INDEX(Table6[#Data], MATCH(1, ISNUMBER(SEARCH(Transcripts[[#This Row],[RefSeq mRNA ID]], Table6['#name])), 0), 1)</f>
        <v>#N/A</v>
      </c>
      <c r="X3182" s="43"/>
      <c r="Y3182" s="43"/>
      <c r="Z3182" t="s">
        <v>8830</v>
      </c>
      <c r="AA3182" t="s">
        <v>8831</v>
      </c>
      <c r="AB3182">
        <v>3585</v>
      </c>
      <c r="AC3182" t="s">
        <v>127</v>
      </c>
      <c r="AD3182" t="s">
        <v>27</v>
      </c>
      <c r="AE3182" t="s">
        <v>12024</v>
      </c>
    </row>
    <row r="3183" spans="8:31" hidden="1" x14ac:dyDescent="0.3">
      <c r="H3183" t="s">
        <v>8577</v>
      </c>
      <c r="I3183" t="s">
        <v>8578</v>
      </c>
      <c r="L3183">
        <v>1483</v>
      </c>
      <c r="M3183" t="s">
        <v>193</v>
      </c>
      <c r="N3183" t="s">
        <v>8579</v>
      </c>
      <c r="P3183" t="s">
        <v>98</v>
      </c>
      <c r="Q3183">
        <v>0</v>
      </c>
      <c r="R3183" t="s">
        <v>96</v>
      </c>
      <c r="S3183" t="s">
        <v>96</v>
      </c>
      <c r="T3183" t="str">
        <f>IF(Transcripts[[#This Row],[List?]]="Y", Transcripts[[#This Row],[RefSeq mRNA ID]]&amp;IF(Transcripts[[#This Row],[Preferred?]]="Y", " (Preferred)", ""), "")</f>
        <v/>
      </c>
      <c r="V3183" s="43" t="s">
        <v>18660</v>
      </c>
      <c r="W3183" s="43" t="e">
        <f t="array" ref="W3183">INDEX(Table6[#Data], MATCH(1, ISNUMBER(SEARCH(Transcripts[[#This Row],[RefSeq mRNA ID]], Table6['#name])), 0), 1)</f>
        <v>#N/A</v>
      </c>
      <c r="X3183" s="43"/>
      <c r="Y3183" s="43"/>
      <c r="Z3183" t="s">
        <v>8833</v>
      </c>
      <c r="AC3183" t="s">
        <v>127</v>
      </c>
      <c r="AD3183" t="s">
        <v>27</v>
      </c>
      <c r="AE3183" t="s">
        <v>8833</v>
      </c>
    </row>
    <row r="3184" spans="8:31" hidden="1" x14ac:dyDescent="0.3">
      <c r="H3184" t="s">
        <v>8577</v>
      </c>
      <c r="I3184" t="s">
        <v>8602</v>
      </c>
      <c r="L3184">
        <v>1982</v>
      </c>
      <c r="M3184" t="s">
        <v>210</v>
      </c>
      <c r="N3184" t="s">
        <v>8603</v>
      </c>
      <c r="P3184" t="s">
        <v>98</v>
      </c>
      <c r="Q3184">
        <v>0</v>
      </c>
      <c r="R3184" t="s">
        <v>96</v>
      </c>
      <c r="S3184" t="s">
        <v>96</v>
      </c>
      <c r="T3184" t="str">
        <f>IF(Transcripts[[#This Row],[List?]]="Y", Transcripts[[#This Row],[RefSeq mRNA ID]]&amp;IF(Transcripts[[#This Row],[Preferred?]]="Y", " (Preferred)", ""), "")</f>
        <v/>
      </c>
      <c r="V3184" s="43" t="s">
        <v>18660</v>
      </c>
      <c r="W3184" s="43" t="e">
        <f t="array" ref="W3184">INDEX(Table6[#Data], MATCH(1, ISNUMBER(SEARCH(Transcripts[[#This Row],[RefSeq mRNA ID]], Table6['#name])), 0), 1)</f>
        <v>#N/A</v>
      </c>
      <c r="X3184" s="43"/>
      <c r="Y3184" s="43"/>
      <c r="Z3184" t="s">
        <v>8855</v>
      </c>
      <c r="AA3184" t="s">
        <v>8856</v>
      </c>
      <c r="AB3184">
        <v>3504</v>
      </c>
      <c r="AC3184" t="s">
        <v>127</v>
      </c>
      <c r="AD3184" t="s">
        <v>27</v>
      </c>
      <c r="AE3184" t="s">
        <v>12025</v>
      </c>
    </row>
    <row r="3185" spans="8:31" hidden="1" x14ac:dyDescent="0.3">
      <c r="H3185" t="s">
        <v>8577</v>
      </c>
      <c r="I3185" t="s">
        <v>8604</v>
      </c>
      <c r="L3185">
        <v>826</v>
      </c>
      <c r="M3185" t="s">
        <v>210</v>
      </c>
      <c r="N3185" t="s">
        <v>8605</v>
      </c>
      <c r="P3185" t="s">
        <v>98</v>
      </c>
      <c r="Q3185">
        <v>0</v>
      </c>
      <c r="R3185" t="s">
        <v>96</v>
      </c>
      <c r="S3185" t="s">
        <v>96</v>
      </c>
      <c r="T3185" t="str">
        <f>IF(Transcripts[[#This Row],[List?]]="Y", Transcripts[[#This Row],[RefSeq mRNA ID]]&amp;IF(Transcripts[[#This Row],[Preferred?]]="Y", " (Preferred)", ""), "")</f>
        <v/>
      </c>
      <c r="V3185" s="43" t="s">
        <v>18660</v>
      </c>
      <c r="W3185" s="43" t="e">
        <f t="array" ref="W3185">INDEX(Table6[#Data], MATCH(1, ISNUMBER(SEARCH(Transcripts[[#This Row],[RefSeq mRNA ID]], Table6['#name])), 0), 1)</f>
        <v>#N/A</v>
      </c>
      <c r="X3185" s="43"/>
      <c r="Y3185" s="43"/>
      <c r="Z3185" t="s">
        <v>8861</v>
      </c>
      <c r="AC3185" t="s">
        <v>127</v>
      </c>
      <c r="AD3185" t="s">
        <v>27</v>
      </c>
      <c r="AE3185" t="s">
        <v>8861</v>
      </c>
    </row>
    <row r="3186" spans="8:31" hidden="1" x14ac:dyDescent="0.3">
      <c r="H3186" t="s">
        <v>8577</v>
      </c>
      <c r="I3186" t="s">
        <v>8606</v>
      </c>
      <c r="L3186">
        <v>725</v>
      </c>
      <c r="M3186" t="s">
        <v>210</v>
      </c>
      <c r="N3186" t="s">
        <v>8607</v>
      </c>
      <c r="P3186" t="s">
        <v>98</v>
      </c>
      <c r="Q3186">
        <v>0</v>
      </c>
      <c r="R3186" t="s">
        <v>96</v>
      </c>
      <c r="S3186" t="s">
        <v>96</v>
      </c>
      <c r="T3186" t="str">
        <f>IF(Transcripts[[#This Row],[List?]]="Y", Transcripts[[#This Row],[RefSeq mRNA ID]]&amp;IF(Transcripts[[#This Row],[Preferred?]]="Y", " (Preferred)", ""), "")</f>
        <v/>
      </c>
      <c r="V3186" s="43" t="s">
        <v>18660</v>
      </c>
      <c r="W3186" s="43" t="e">
        <f t="array" ref="W3186">INDEX(Table6[#Data], MATCH(1, ISNUMBER(SEARCH(Transcripts[[#This Row],[RefSeq mRNA ID]], Table6['#name])), 0), 1)</f>
        <v>#N/A</v>
      </c>
      <c r="X3186" s="43"/>
      <c r="Y3186" s="43"/>
      <c r="Z3186" t="s">
        <v>8858</v>
      </c>
      <c r="AA3186" t="s">
        <v>8859</v>
      </c>
      <c r="AB3186">
        <v>330</v>
      </c>
      <c r="AC3186" t="s">
        <v>127</v>
      </c>
      <c r="AD3186" t="s">
        <v>27</v>
      </c>
      <c r="AE3186" t="s">
        <v>12026</v>
      </c>
    </row>
    <row r="3187" spans="8:31" hidden="1" x14ac:dyDescent="0.3">
      <c r="H3187" t="s">
        <v>8577</v>
      </c>
      <c r="I3187" t="s">
        <v>8608</v>
      </c>
      <c r="L3187">
        <v>698</v>
      </c>
      <c r="M3187" t="s">
        <v>210</v>
      </c>
      <c r="N3187" t="s">
        <v>8609</v>
      </c>
      <c r="P3187" t="s">
        <v>98</v>
      </c>
      <c r="Q3187">
        <v>0</v>
      </c>
      <c r="R3187" t="s">
        <v>96</v>
      </c>
      <c r="S3187" t="s">
        <v>96</v>
      </c>
      <c r="T3187" t="str">
        <f>IF(Transcripts[[#This Row],[List?]]="Y", Transcripts[[#This Row],[RefSeq mRNA ID]]&amp;IF(Transcripts[[#This Row],[Preferred?]]="Y", " (Preferred)", ""), "")</f>
        <v/>
      </c>
      <c r="V3187" s="43" t="s">
        <v>18660</v>
      </c>
      <c r="W3187" s="43" t="e">
        <f t="array" ref="W3187">INDEX(Table6[#Data], MATCH(1, ISNUMBER(SEARCH(Transcripts[[#This Row],[RefSeq mRNA ID]], Table6['#name])), 0), 1)</f>
        <v>#N/A</v>
      </c>
      <c r="X3187" s="43"/>
      <c r="Y3187" s="43"/>
      <c r="Z3187" t="s">
        <v>8838</v>
      </c>
      <c r="AA3187" t="s">
        <v>8839</v>
      </c>
      <c r="AB3187">
        <v>6009</v>
      </c>
      <c r="AC3187" t="s">
        <v>127</v>
      </c>
      <c r="AD3187" t="s">
        <v>27</v>
      </c>
      <c r="AE3187" t="s">
        <v>12027</v>
      </c>
    </row>
    <row r="3188" spans="8:31" hidden="1" x14ac:dyDescent="0.3">
      <c r="H3188" t="s">
        <v>8577</v>
      </c>
      <c r="I3188" t="s">
        <v>8610</v>
      </c>
      <c r="L3188">
        <v>559</v>
      </c>
      <c r="M3188" t="s">
        <v>210</v>
      </c>
      <c r="N3188" t="s">
        <v>8611</v>
      </c>
      <c r="P3188" t="s">
        <v>98</v>
      </c>
      <c r="Q3188">
        <v>0</v>
      </c>
      <c r="R3188" t="s">
        <v>96</v>
      </c>
      <c r="S3188" t="s">
        <v>96</v>
      </c>
      <c r="T3188" t="str">
        <f>IF(Transcripts[[#This Row],[List?]]="Y", Transcripts[[#This Row],[RefSeq mRNA ID]]&amp;IF(Transcripts[[#This Row],[Preferred?]]="Y", " (Preferred)", ""), "")</f>
        <v/>
      </c>
      <c r="V3188" s="43" t="s">
        <v>18660</v>
      </c>
      <c r="W3188" s="43" t="e">
        <f t="array" ref="W3188">INDEX(Table6[#Data], MATCH(1, ISNUMBER(SEARCH(Transcripts[[#This Row],[RefSeq mRNA ID]], Table6['#name])), 0), 1)</f>
        <v>#N/A</v>
      </c>
      <c r="X3188" s="43"/>
      <c r="Y3188" s="43"/>
      <c r="Z3188" t="s">
        <v>8842</v>
      </c>
      <c r="AA3188" t="s">
        <v>8843</v>
      </c>
      <c r="AB3188">
        <v>3585</v>
      </c>
      <c r="AC3188" t="s">
        <v>127</v>
      </c>
      <c r="AD3188" t="s">
        <v>27</v>
      </c>
      <c r="AE3188" t="s">
        <v>12028</v>
      </c>
    </row>
    <row r="3189" spans="8:31" hidden="1" x14ac:dyDescent="0.3">
      <c r="H3189" t="s">
        <v>8577</v>
      </c>
      <c r="I3189" t="s">
        <v>8612</v>
      </c>
      <c r="L3189">
        <v>517</v>
      </c>
      <c r="M3189" t="s">
        <v>210</v>
      </c>
      <c r="N3189" t="s">
        <v>8613</v>
      </c>
      <c r="P3189" t="s">
        <v>98</v>
      </c>
      <c r="Q3189">
        <v>0</v>
      </c>
      <c r="R3189" t="s">
        <v>96</v>
      </c>
      <c r="S3189" t="s">
        <v>96</v>
      </c>
      <c r="T3189" t="str">
        <f>IF(Transcripts[[#This Row],[List?]]="Y", Transcripts[[#This Row],[RefSeq mRNA ID]]&amp;IF(Transcripts[[#This Row],[Preferred?]]="Y", " (Preferred)", ""), "")</f>
        <v/>
      </c>
      <c r="V3189" s="43" t="s">
        <v>18660</v>
      </c>
      <c r="W3189" s="43" t="e">
        <f t="array" ref="W3189">INDEX(Table6[#Data], MATCH(1, ISNUMBER(SEARCH(Transcripts[[#This Row],[RefSeq mRNA ID]], Table6['#name])), 0), 1)</f>
        <v>#N/A</v>
      </c>
      <c r="X3189" s="43"/>
      <c r="Y3189" s="43"/>
      <c r="Z3189" t="s">
        <v>8852</v>
      </c>
      <c r="AA3189" t="s">
        <v>8853</v>
      </c>
      <c r="AB3189">
        <v>3498</v>
      </c>
      <c r="AC3189" t="s">
        <v>127</v>
      </c>
      <c r="AD3189" t="s">
        <v>27</v>
      </c>
      <c r="AE3189" t="s">
        <v>12029</v>
      </c>
    </row>
    <row r="3190" spans="8:31" hidden="1" x14ac:dyDescent="0.3">
      <c r="H3190" t="s">
        <v>8577</v>
      </c>
      <c r="I3190" t="s">
        <v>8614</v>
      </c>
      <c r="L3190">
        <v>186</v>
      </c>
      <c r="M3190" t="s">
        <v>210</v>
      </c>
      <c r="N3190" t="s">
        <v>8615</v>
      </c>
      <c r="P3190" t="s">
        <v>98</v>
      </c>
      <c r="Q3190">
        <v>0</v>
      </c>
      <c r="R3190" t="s">
        <v>96</v>
      </c>
      <c r="S3190" t="s">
        <v>96</v>
      </c>
      <c r="T3190" t="str">
        <f>IF(Transcripts[[#This Row],[List?]]="Y", Transcripts[[#This Row],[RefSeq mRNA ID]]&amp;IF(Transcripts[[#This Row],[Preferred?]]="Y", " (Preferred)", ""), "")</f>
        <v/>
      </c>
      <c r="V3190" s="43" t="s">
        <v>18660</v>
      </c>
      <c r="W3190" s="43" t="e">
        <f t="array" ref="W3190">INDEX(Table6[#Data], MATCH(1, ISNUMBER(SEARCH(Transcripts[[#This Row],[RefSeq mRNA ID]], Table6['#name])), 0), 1)</f>
        <v>#N/A</v>
      </c>
      <c r="X3190" s="43"/>
      <c r="Y3190" s="43"/>
      <c r="Z3190" t="s">
        <v>6165</v>
      </c>
      <c r="AC3190" t="s">
        <v>6159</v>
      </c>
      <c r="AD3190" t="s">
        <v>27</v>
      </c>
      <c r="AE3190" t="s">
        <v>6165</v>
      </c>
    </row>
    <row r="3191" spans="8:31" hidden="1" x14ac:dyDescent="0.3">
      <c r="H3191" t="s">
        <v>8616</v>
      </c>
      <c r="I3191" t="s">
        <v>8622</v>
      </c>
      <c r="J3191" t="s">
        <v>8623</v>
      </c>
      <c r="K3191" t="s">
        <v>19968</v>
      </c>
      <c r="L3191">
        <v>3328</v>
      </c>
      <c r="M3191" t="s">
        <v>27</v>
      </c>
      <c r="N3191" t="s">
        <v>8624</v>
      </c>
      <c r="O3191" t="s">
        <v>8625</v>
      </c>
      <c r="P3191" t="s">
        <v>8626</v>
      </c>
      <c r="Q3191">
        <v>1302</v>
      </c>
      <c r="R3191" t="s">
        <v>95</v>
      </c>
      <c r="S3191" t="s">
        <v>95</v>
      </c>
      <c r="T3191" t="str">
        <f>IF(Transcripts[[#This Row],[List?]]="Y", Transcripts[[#This Row],[RefSeq mRNA ID]]&amp;IF(Transcripts[[#This Row],[Preferred?]]="Y", " (Preferred)", ""), "")</f>
        <v>NM_000455.4 (Preferred)</v>
      </c>
      <c r="V3191" s="43" t="s">
        <v>18661</v>
      </c>
      <c r="W3191" s="43" t="e">
        <f t="array" ref="W3191">INDEX(Table6[#Data], MATCH(1, ISNUMBER(SEARCH(Transcripts[[#This Row],[RefSeq mRNA ID]], Table6['#name])), 0), 1)</f>
        <v>#N/A</v>
      </c>
      <c r="X3191" s="43"/>
      <c r="Y3191" s="43"/>
      <c r="Z3191" t="s">
        <v>6172</v>
      </c>
      <c r="AA3191" t="s">
        <v>6173</v>
      </c>
      <c r="AB3191">
        <v>2283</v>
      </c>
      <c r="AC3191" t="s">
        <v>6159</v>
      </c>
      <c r="AD3191" t="s">
        <v>27</v>
      </c>
      <c r="AE3191" t="s">
        <v>12030</v>
      </c>
    </row>
    <row r="3192" spans="8:31" hidden="1" x14ac:dyDescent="0.3">
      <c r="H3192" t="s">
        <v>8616</v>
      </c>
      <c r="I3192" t="s">
        <v>8627</v>
      </c>
      <c r="J3192" t="s">
        <v>8628</v>
      </c>
      <c r="L3192">
        <v>844</v>
      </c>
      <c r="M3192" t="s">
        <v>27</v>
      </c>
      <c r="N3192" t="s">
        <v>8629</v>
      </c>
      <c r="Q3192">
        <v>844</v>
      </c>
      <c r="R3192" t="s">
        <v>96</v>
      </c>
      <c r="S3192" t="s">
        <v>96</v>
      </c>
      <c r="T3192" t="str">
        <f>IF(Transcripts[[#This Row],[List?]]="Y", Transcripts[[#This Row],[RefSeq mRNA ID]]&amp;IF(Transcripts[[#This Row],[Preferred?]]="Y", " (Preferred)", ""), "")</f>
        <v/>
      </c>
      <c r="V3192" s="43" t="s">
        <v>18661</v>
      </c>
      <c r="W3192" s="43" t="e">
        <f t="array" ref="W3192">INDEX(Table6[#Data], MATCH(1, ISNUMBER(SEARCH(Transcripts[[#This Row],[RefSeq mRNA ID]], Table6['#name])), 0), 1)</f>
        <v>#N/A</v>
      </c>
      <c r="X3192" s="43"/>
      <c r="Y3192" s="43"/>
      <c r="Z3192" t="s">
        <v>6160</v>
      </c>
      <c r="AA3192" t="s">
        <v>6161</v>
      </c>
      <c r="AB3192">
        <v>1167</v>
      </c>
      <c r="AC3192" t="s">
        <v>6159</v>
      </c>
      <c r="AD3192" t="s">
        <v>27</v>
      </c>
      <c r="AE3192" t="s">
        <v>12031</v>
      </c>
    </row>
    <row r="3193" spans="8:31" hidden="1" x14ac:dyDescent="0.3">
      <c r="H3193" t="s">
        <v>8616</v>
      </c>
      <c r="I3193" t="s">
        <v>8630</v>
      </c>
      <c r="J3193" t="s">
        <v>8631</v>
      </c>
      <c r="L3193">
        <v>505</v>
      </c>
      <c r="M3193" t="s">
        <v>27</v>
      </c>
      <c r="N3193" t="s">
        <v>8632</v>
      </c>
      <c r="Q3193">
        <v>460</v>
      </c>
      <c r="R3193" t="s">
        <v>96</v>
      </c>
      <c r="S3193" t="s">
        <v>96</v>
      </c>
      <c r="T3193" t="str">
        <f>IF(Transcripts[[#This Row],[List?]]="Y", Transcripts[[#This Row],[RefSeq mRNA ID]]&amp;IF(Transcripts[[#This Row],[Preferred?]]="Y", " (Preferred)", ""), "")</f>
        <v/>
      </c>
      <c r="V3193" s="43" t="s">
        <v>18661</v>
      </c>
      <c r="W3193" s="43" t="e">
        <f t="array" ref="W3193">INDEX(Table6[#Data], MATCH(1, ISNUMBER(SEARCH(Transcripts[[#This Row],[RefSeq mRNA ID]], Table6['#name])), 0), 1)</f>
        <v>#N/A</v>
      </c>
      <c r="X3193" s="43"/>
      <c r="Y3193" s="43"/>
      <c r="Z3193" t="s">
        <v>6185</v>
      </c>
      <c r="AC3193" t="s">
        <v>6159</v>
      </c>
      <c r="AD3193" t="s">
        <v>27</v>
      </c>
      <c r="AE3193" t="s">
        <v>6185</v>
      </c>
    </row>
    <row r="3194" spans="8:31" hidden="1" x14ac:dyDescent="0.3">
      <c r="H3194" t="s">
        <v>8616</v>
      </c>
      <c r="I3194" t="s">
        <v>8617</v>
      </c>
      <c r="J3194" t="s">
        <v>8618</v>
      </c>
      <c r="L3194">
        <v>1338</v>
      </c>
      <c r="M3194" t="s">
        <v>187</v>
      </c>
      <c r="N3194" t="s">
        <v>8619</v>
      </c>
      <c r="Q3194">
        <v>306</v>
      </c>
      <c r="R3194" t="s">
        <v>96</v>
      </c>
      <c r="S3194" t="s">
        <v>96</v>
      </c>
      <c r="T3194" t="str">
        <f>IF(Transcripts[[#This Row],[List?]]="Y", Transcripts[[#This Row],[RefSeq mRNA ID]]&amp;IF(Transcripts[[#This Row],[Preferred?]]="Y", " (Preferred)", ""), "")</f>
        <v/>
      </c>
      <c r="V3194" s="43" t="s">
        <v>18661</v>
      </c>
      <c r="W3194" s="43" t="e">
        <f t="array" ref="W3194">INDEX(Table6[#Data], MATCH(1, ISNUMBER(SEARCH(Transcripts[[#This Row],[RefSeq mRNA ID]], Table6['#name])), 0), 1)</f>
        <v>#N/A</v>
      </c>
      <c r="X3194" s="43"/>
      <c r="Y3194" s="43"/>
      <c r="Z3194" t="s">
        <v>6167</v>
      </c>
      <c r="AA3194" t="s">
        <v>6168</v>
      </c>
      <c r="AB3194">
        <v>2373</v>
      </c>
      <c r="AC3194" t="s">
        <v>6159</v>
      </c>
      <c r="AD3194" t="s">
        <v>27</v>
      </c>
      <c r="AE3194" t="s">
        <v>12032</v>
      </c>
    </row>
    <row r="3195" spans="8:31" hidden="1" x14ac:dyDescent="0.3">
      <c r="H3195" t="s">
        <v>8616</v>
      </c>
      <c r="I3195" t="s">
        <v>8620</v>
      </c>
      <c r="L3195">
        <v>400</v>
      </c>
      <c r="M3195" t="s">
        <v>193</v>
      </c>
      <c r="N3195" t="s">
        <v>8621</v>
      </c>
      <c r="Q3195">
        <v>0</v>
      </c>
      <c r="R3195" t="s">
        <v>96</v>
      </c>
      <c r="S3195" t="s">
        <v>96</v>
      </c>
      <c r="T3195" t="str">
        <f>IF(Transcripts[[#This Row],[List?]]="Y", Transcripts[[#This Row],[RefSeq mRNA ID]]&amp;IF(Transcripts[[#This Row],[Preferred?]]="Y", " (Preferred)", ""), "")</f>
        <v/>
      </c>
      <c r="V3195" s="43" t="s">
        <v>18661</v>
      </c>
      <c r="W3195" s="43" t="e">
        <f t="array" ref="W3195">INDEX(Table6[#Data], MATCH(1, ISNUMBER(SEARCH(Transcripts[[#This Row],[RefSeq mRNA ID]], Table6['#name])), 0), 1)</f>
        <v>#N/A</v>
      </c>
      <c r="X3195" s="43"/>
      <c r="Y3195" s="43"/>
      <c r="Z3195" t="s">
        <v>6180</v>
      </c>
      <c r="AA3195" t="s">
        <v>6181</v>
      </c>
      <c r="AB3195">
        <v>2391</v>
      </c>
      <c r="AC3195" t="s">
        <v>6159</v>
      </c>
      <c r="AD3195" t="s">
        <v>27</v>
      </c>
      <c r="AE3195" t="s">
        <v>12033</v>
      </c>
    </row>
    <row r="3196" spans="8:31" hidden="1" x14ac:dyDescent="0.3">
      <c r="H3196" t="s">
        <v>8616</v>
      </c>
      <c r="I3196" t="s">
        <v>8633</v>
      </c>
      <c r="L3196">
        <v>3553</v>
      </c>
      <c r="M3196" t="s">
        <v>210</v>
      </c>
      <c r="N3196" t="s">
        <v>8634</v>
      </c>
      <c r="Q3196">
        <v>0</v>
      </c>
      <c r="R3196" t="s">
        <v>96</v>
      </c>
      <c r="S3196" t="s">
        <v>96</v>
      </c>
      <c r="T3196" t="str">
        <f>IF(Transcripts[[#This Row],[List?]]="Y", Transcripts[[#This Row],[RefSeq mRNA ID]]&amp;IF(Transcripts[[#This Row],[Preferred?]]="Y", " (Preferred)", ""), "")</f>
        <v/>
      </c>
      <c r="V3196" s="43" t="s">
        <v>18661</v>
      </c>
      <c r="W3196" s="43" t="e">
        <f t="array" ref="W3196">INDEX(Table6[#Data], MATCH(1, ISNUMBER(SEARCH(Transcripts[[#This Row],[RefSeq mRNA ID]], Table6['#name])), 0), 1)</f>
        <v>#N/A</v>
      </c>
      <c r="X3196" s="43"/>
      <c r="Y3196" s="43"/>
      <c r="Z3196" t="s">
        <v>6177</v>
      </c>
      <c r="AA3196" t="s">
        <v>6178</v>
      </c>
      <c r="AB3196">
        <v>2382</v>
      </c>
      <c r="AC3196" t="s">
        <v>6159</v>
      </c>
      <c r="AD3196" t="s">
        <v>27</v>
      </c>
      <c r="AE3196" t="s">
        <v>12034</v>
      </c>
    </row>
    <row r="3197" spans="8:31" hidden="1" x14ac:dyDescent="0.3">
      <c r="H3197" t="s">
        <v>8616</v>
      </c>
      <c r="I3197" t="s">
        <v>8635</v>
      </c>
      <c r="L3197">
        <v>3365</v>
      </c>
      <c r="M3197" t="s">
        <v>210</v>
      </c>
      <c r="N3197" t="s">
        <v>8636</v>
      </c>
      <c r="Q3197">
        <v>0</v>
      </c>
      <c r="R3197" t="s">
        <v>96</v>
      </c>
      <c r="S3197" t="s">
        <v>96</v>
      </c>
      <c r="T3197" t="str">
        <f>IF(Transcripts[[#This Row],[List?]]="Y", Transcripts[[#This Row],[RefSeq mRNA ID]]&amp;IF(Transcripts[[#This Row],[Preferred?]]="Y", " (Preferred)", ""), "")</f>
        <v/>
      </c>
      <c r="V3197" s="43" t="s">
        <v>18661</v>
      </c>
      <c r="W3197" s="43" t="e">
        <f t="array" ref="W3197">INDEX(Table6[#Data], MATCH(1, ISNUMBER(SEARCH(Transcripts[[#This Row],[RefSeq mRNA ID]], Table6['#name])), 0), 1)</f>
        <v>#N/A</v>
      </c>
      <c r="X3197" s="43"/>
      <c r="Y3197" s="43"/>
      <c r="Z3197" t="s">
        <v>6189</v>
      </c>
      <c r="AC3197" t="s">
        <v>6159</v>
      </c>
      <c r="AD3197" t="s">
        <v>27</v>
      </c>
      <c r="AE3197" t="s">
        <v>6189</v>
      </c>
    </row>
    <row r="3198" spans="8:31" hidden="1" x14ac:dyDescent="0.3">
      <c r="H3198" t="s">
        <v>8616</v>
      </c>
      <c r="I3198" t="s">
        <v>8637</v>
      </c>
      <c r="L3198">
        <v>894</v>
      </c>
      <c r="M3198" t="s">
        <v>210</v>
      </c>
      <c r="N3198" t="s">
        <v>8638</v>
      </c>
      <c r="Q3198">
        <v>0</v>
      </c>
      <c r="R3198" t="s">
        <v>96</v>
      </c>
      <c r="S3198" t="s">
        <v>96</v>
      </c>
      <c r="T3198" t="str">
        <f>IF(Transcripts[[#This Row],[List?]]="Y", Transcripts[[#This Row],[RefSeq mRNA ID]]&amp;IF(Transcripts[[#This Row],[Preferred?]]="Y", " (Preferred)", ""), "")</f>
        <v/>
      </c>
      <c r="V3198" s="43" t="s">
        <v>18661</v>
      </c>
      <c r="W3198" s="43" t="e">
        <f t="array" ref="W3198">INDEX(Table6[#Data], MATCH(1, ISNUMBER(SEARCH(Transcripts[[#This Row],[RefSeq mRNA ID]], Table6['#name])), 0), 1)</f>
        <v>#N/A</v>
      </c>
      <c r="X3198" s="43"/>
      <c r="Y3198" s="43"/>
      <c r="Z3198" t="s">
        <v>6187</v>
      </c>
      <c r="AC3198" t="s">
        <v>6159</v>
      </c>
      <c r="AD3198" t="s">
        <v>27</v>
      </c>
      <c r="AE3198" t="s">
        <v>6187</v>
      </c>
    </row>
    <row r="3199" spans="8:31" hidden="1" x14ac:dyDescent="0.3">
      <c r="H3199" t="s">
        <v>8616</v>
      </c>
      <c r="I3199" t="s">
        <v>8639</v>
      </c>
      <c r="L3199">
        <v>761</v>
      </c>
      <c r="M3199" t="s">
        <v>210</v>
      </c>
      <c r="N3199" t="s">
        <v>8640</v>
      </c>
      <c r="Q3199">
        <v>0</v>
      </c>
      <c r="R3199" t="s">
        <v>96</v>
      </c>
      <c r="S3199" t="s">
        <v>96</v>
      </c>
      <c r="T3199" t="str">
        <f>IF(Transcripts[[#This Row],[List?]]="Y", Transcripts[[#This Row],[RefSeq mRNA ID]]&amp;IF(Transcripts[[#This Row],[Preferred?]]="Y", " (Preferred)", ""), "")</f>
        <v/>
      </c>
      <c r="V3199" s="43" t="s">
        <v>18661</v>
      </c>
      <c r="W3199" s="43" t="e">
        <f t="array" ref="W3199">INDEX(Table6[#Data], MATCH(1, ISNUMBER(SEARCH(Transcripts[[#This Row],[RefSeq mRNA ID]], Table6['#name])), 0), 1)</f>
        <v>#N/A</v>
      </c>
      <c r="X3199" s="43"/>
      <c r="Y3199" s="43"/>
      <c r="Z3199" t="s">
        <v>6163</v>
      </c>
      <c r="AC3199" t="s">
        <v>6159</v>
      </c>
      <c r="AD3199" t="s">
        <v>27</v>
      </c>
      <c r="AE3199" t="s">
        <v>6163</v>
      </c>
    </row>
    <row r="3200" spans="8:31" hidden="1" x14ac:dyDescent="0.3">
      <c r="H3200" t="s">
        <v>8641</v>
      </c>
      <c r="I3200" t="s">
        <v>8651</v>
      </c>
      <c r="J3200" t="s">
        <v>8652</v>
      </c>
      <c r="K3200" t="s">
        <v>19970</v>
      </c>
      <c r="L3200">
        <v>1914</v>
      </c>
      <c r="M3200" t="s">
        <v>27</v>
      </c>
      <c r="N3200" t="s">
        <v>8653</v>
      </c>
      <c r="P3200" t="s">
        <v>8654</v>
      </c>
      <c r="Q3200">
        <v>1815</v>
      </c>
      <c r="R3200" t="s">
        <v>96</v>
      </c>
      <c r="S3200" t="s">
        <v>95</v>
      </c>
      <c r="T3200" t="str">
        <f>IF(Transcripts[[#This Row],[List?]]="Y", Transcripts[[#This Row],[RefSeq mRNA ID]]&amp;IF(Transcripts[[#This Row],[Preferred?]]="Y", " (Preferred)", ""), "")</f>
        <v>NM_001272034.1</v>
      </c>
      <c r="V3200" s="43" t="s">
        <v>18662</v>
      </c>
      <c r="W3200" s="43" t="e">
        <f t="array" ref="W3200">INDEX(Table6[#Data], MATCH(1, ISNUMBER(SEARCH(Transcripts[[#This Row],[RefSeq mRNA ID]], Table6['#name])), 0), 1)</f>
        <v>#N/A</v>
      </c>
      <c r="X3200" s="43"/>
      <c r="Y3200" s="43"/>
      <c r="Z3200" t="s">
        <v>6357</v>
      </c>
      <c r="AA3200" t="s">
        <v>6358</v>
      </c>
      <c r="AB3200">
        <v>131</v>
      </c>
      <c r="AC3200" t="s">
        <v>6339</v>
      </c>
      <c r="AD3200" t="s">
        <v>27</v>
      </c>
      <c r="AE3200" t="s">
        <v>12035</v>
      </c>
    </row>
    <row r="3201" spans="8:31" hidden="1" x14ac:dyDescent="0.3">
      <c r="H3201" t="s">
        <v>8641</v>
      </c>
      <c r="I3201" t="s">
        <v>8655</v>
      </c>
      <c r="J3201" t="s">
        <v>8656</v>
      </c>
      <c r="K3201" t="s">
        <v>20214</v>
      </c>
      <c r="L3201">
        <v>1876</v>
      </c>
      <c r="M3201" t="s">
        <v>27</v>
      </c>
      <c r="N3201" t="s">
        <v>8657</v>
      </c>
      <c r="O3201" t="s">
        <v>8658</v>
      </c>
      <c r="P3201" t="s">
        <v>8659</v>
      </c>
      <c r="Q3201">
        <v>1782</v>
      </c>
      <c r="R3201" t="s">
        <v>95</v>
      </c>
      <c r="S3201" t="s">
        <v>95</v>
      </c>
      <c r="T3201" t="str">
        <f>IF(Transcripts[[#This Row],[List?]]="Y", Transcripts[[#This Row],[RefSeq mRNA ID]]&amp;IF(Transcripts[[#This Row],[Preferred?]]="Y", " (Preferred)", ""), "")</f>
        <v>NM_006949.4 (Preferred)</v>
      </c>
      <c r="V3201" s="43" t="s">
        <v>18662</v>
      </c>
      <c r="W3201" s="43" t="e">
        <f t="array" ref="W3201">INDEX(Table6[#Data], MATCH(1, ISNUMBER(SEARCH(Transcripts[[#This Row],[RefSeq mRNA ID]], Table6['#name])), 0), 1)</f>
        <v>#N/A</v>
      </c>
      <c r="X3201" s="43"/>
      <c r="Y3201" s="43"/>
      <c r="Z3201" t="s">
        <v>6340</v>
      </c>
      <c r="AA3201" t="s">
        <v>6341</v>
      </c>
      <c r="AB3201">
        <v>108</v>
      </c>
      <c r="AC3201" t="s">
        <v>6339</v>
      </c>
      <c r="AD3201" t="s">
        <v>27</v>
      </c>
      <c r="AE3201" t="s">
        <v>12036</v>
      </c>
    </row>
    <row r="3202" spans="8:31" hidden="1" x14ac:dyDescent="0.3">
      <c r="H3202" t="s">
        <v>8641</v>
      </c>
      <c r="I3202" t="s">
        <v>8660</v>
      </c>
      <c r="J3202" t="s">
        <v>8661</v>
      </c>
      <c r="K3202" t="s">
        <v>19969</v>
      </c>
      <c r="L3202">
        <v>1859</v>
      </c>
      <c r="M3202" t="s">
        <v>27</v>
      </c>
      <c r="N3202" t="s">
        <v>8662</v>
      </c>
      <c r="P3202" t="s">
        <v>8663</v>
      </c>
      <c r="Q3202">
        <v>1773</v>
      </c>
      <c r="R3202" t="s">
        <v>96</v>
      </c>
      <c r="S3202" t="s">
        <v>95</v>
      </c>
      <c r="T3202" t="str">
        <f>IF(Transcripts[[#This Row],[List?]]="Y", Transcripts[[#This Row],[RefSeq mRNA ID]]&amp;IF(Transcripts[[#This Row],[Preferred?]]="Y", " (Preferred)", ""), "")</f>
        <v>NM_001127396.2</v>
      </c>
      <c r="V3202" s="43" t="s">
        <v>18662</v>
      </c>
      <c r="W3202" s="43" t="e">
        <f t="array" ref="W3202">INDEX(Table6[#Data], MATCH(1, ISNUMBER(SEARCH(Transcripts[[#This Row],[RefSeq mRNA ID]], Table6['#name])), 0), 1)</f>
        <v>#N/A</v>
      </c>
      <c r="X3202" s="43"/>
      <c r="Y3202" s="43"/>
      <c r="Z3202" t="s">
        <v>6349</v>
      </c>
      <c r="AA3202" t="s">
        <v>6350</v>
      </c>
      <c r="AB3202">
        <v>3561</v>
      </c>
      <c r="AC3202" t="s">
        <v>6339</v>
      </c>
      <c r="AD3202" t="s">
        <v>27</v>
      </c>
      <c r="AE3202" t="s">
        <v>12037</v>
      </c>
    </row>
    <row r="3203" spans="8:31" hidden="1" x14ac:dyDescent="0.3">
      <c r="H3203" t="s">
        <v>8641</v>
      </c>
      <c r="I3203" t="s">
        <v>8642</v>
      </c>
      <c r="J3203" t="s">
        <v>8643</v>
      </c>
      <c r="L3203">
        <v>1785</v>
      </c>
      <c r="M3203" t="s">
        <v>187</v>
      </c>
      <c r="N3203" t="s">
        <v>8644</v>
      </c>
      <c r="P3203" t="s">
        <v>98</v>
      </c>
      <c r="Q3203">
        <v>1227</v>
      </c>
      <c r="R3203" t="s">
        <v>96</v>
      </c>
      <c r="S3203" t="s">
        <v>96</v>
      </c>
      <c r="T3203" t="str">
        <f>IF(Transcripts[[#This Row],[List?]]="Y", Transcripts[[#This Row],[RefSeq mRNA ID]]&amp;IF(Transcripts[[#This Row],[Preferred?]]="Y", " (Preferred)", ""), "")</f>
        <v/>
      </c>
      <c r="V3203" s="43" t="s">
        <v>18662</v>
      </c>
      <c r="W3203" s="43" t="e">
        <f t="array" ref="W3203">INDEX(Table6[#Data], MATCH(1, ISNUMBER(SEARCH(Transcripts[[#This Row],[RefSeq mRNA ID]], Table6['#name])), 0), 1)</f>
        <v>#N/A</v>
      </c>
      <c r="X3203" s="43"/>
      <c r="Y3203" s="43"/>
      <c r="Z3203" t="s">
        <v>6346</v>
      </c>
      <c r="AA3203" t="s">
        <v>6347</v>
      </c>
      <c r="AB3203">
        <v>91</v>
      </c>
      <c r="AC3203" t="s">
        <v>6339</v>
      </c>
      <c r="AD3203" t="s">
        <v>27</v>
      </c>
      <c r="AE3203" t="s">
        <v>12038</v>
      </c>
    </row>
    <row r="3204" spans="8:31" hidden="1" x14ac:dyDescent="0.3">
      <c r="H3204" t="s">
        <v>8641</v>
      </c>
      <c r="I3204" t="s">
        <v>8664</v>
      </c>
      <c r="J3204" t="s">
        <v>8665</v>
      </c>
      <c r="L3204">
        <v>770</v>
      </c>
      <c r="M3204" t="s">
        <v>27</v>
      </c>
      <c r="N3204" t="s">
        <v>8666</v>
      </c>
      <c r="Q3204">
        <v>661</v>
      </c>
      <c r="R3204" t="s">
        <v>96</v>
      </c>
      <c r="S3204" t="s">
        <v>96</v>
      </c>
      <c r="T3204" t="str">
        <f>IF(Transcripts[[#This Row],[List?]]="Y", Transcripts[[#This Row],[RefSeq mRNA ID]]&amp;IF(Transcripts[[#This Row],[Preferred?]]="Y", " (Preferred)", ""), "")</f>
        <v/>
      </c>
      <c r="V3204" s="43" t="s">
        <v>18662</v>
      </c>
      <c r="W3204" s="43" t="e">
        <f t="array" ref="W3204">INDEX(Table6[#Data], MATCH(1, ISNUMBER(SEARCH(Transcripts[[#This Row],[RefSeq mRNA ID]], Table6['#name])), 0), 1)</f>
        <v>#N/A</v>
      </c>
      <c r="X3204" s="43"/>
      <c r="Y3204" s="43"/>
      <c r="Z3204" t="s">
        <v>6343</v>
      </c>
      <c r="AA3204" t="s">
        <v>6344</v>
      </c>
      <c r="AB3204">
        <v>84</v>
      </c>
      <c r="AC3204" t="s">
        <v>6339</v>
      </c>
      <c r="AD3204" t="s">
        <v>27</v>
      </c>
      <c r="AE3204" t="s">
        <v>12039</v>
      </c>
    </row>
    <row r="3205" spans="8:31" hidden="1" x14ac:dyDescent="0.3">
      <c r="H3205" t="s">
        <v>8641</v>
      </c>
      <c r="I3205" t="s">
        <v>8645</v>
      </c>
      <c r="J3205" t="s">
        <v>8646</v>
      </c>
      <c r="L3205">
        <v>1523</v>
      </c>
      <c r="M3205" t="s">
        <v>187</v>
      </c>
      <c r="N3205" t="s">
        <v>8647</v>
      </c>
      <c r="P3205" t="s">
        <v>98</v>
      </c>
      <c r="Q3205">
        <v>516</v>
      </c>
      <c r="R3205" t="s">
        <v>96</v>
      </c>
      <c r="S3205" t="s">
        <v>96</v>
      </c>
      <c r="T3205" t="str">
        <f>IF(Transcripts[[#This Row],[List?]]="Y", Transcripts[[#This Row],[RefSeq mRNA ID]]&amp;IF(Transcripts[[#This Row],[Preferred?]]="Y", " (Preferred)", ""), "")</f>
        <v/>
      </c>
      <c r="V3205" s="43" t="s">
        <v>18662</v>
      </c>
      <c r="W3205" s="43" t="e">
        <f t="array" ref="W3205">INDEX(Table6[#Data], MATCH(1, ISNUMBER(SEARCH(Transcripts[[#This Row],[RefSeq mRNA ID]], Table6['#name])), 0), 1)</f>
        <v>#N/A</v>
      </c>
      <c r="X3205" s="43"/>
      <c r="Y3205" s="43"/>
      <c r="Z3205" t="s">
        <v>6354</v>
      </c>
      <c r="AA3205" t="s">
        <v>6355</v>
      </c>
      <c r="AB3205">
        <v>269</v>
      </c>
      <c r="AC3205" t="s">
        <v>6339</v>
      </c>
      <c r="AD3205" t="s">
        <v>27</v>
      </c>
      <c r="AE3205" t="s">
        <v>12040</v>
      </c>
    </row>
    <row r="3206" spans="8:31" hidden="1" x14ac:dyDescent="0.3">
      <c r="H3206" t="s">
        <v>8641</v>
      </c>
      <c r="I3206" t="s">
        <v>8670</v>
      </c>
      <c r="J3206" t="s">
        <v>8671</v>
      </c>
      <c r="L3206">
        <v>552</v>
      </c>
      <c r="M3206" t="s">
        <v>27</v>
      </c>
      <c r="N3206" t="s">
        <v>8672</v>
      </c>
      <c r="Q3206">
        <v>507</v>
      </c>
      <c r="R3206" t="s">
        <v>96</v>
      </c>
      <c r="S3206" t="s">
        <v>96</v>
      </c>
      <c r="T3206" t="str">
        <f>IF(Transcripts[[#This Row],[List?]]="Y", Transcripts[[#This Row],[RefSeq mRNA ID]]&amp;IF(Transcripts[[#This Row],[Preferred?]]="Y", " (Preferred)", ""), "")</f>
        <v/>
      </c>
      <c r="V3206" s="43" t="s">
        <v>18662</v>
      </c>
      <c r="W3206" s="43" t="e">
        <f t="array" ref="W3206">INDEX(Table6[#Data], MATCH(1, ISNUMBER(SEARCH(Transcripts[[#This Row],[RefSeq mRNA ID]], Table6['#name])), 0), 1)</f>
        <v>#N/A</v>
      </c>
      <c r="X3206" s="43"/>
      <c r="Y3206" s="43"/>
      <c r="Z3206" t="s">
        <v>5447</v>
      </c>
      <c r="AA3206" t="s">
        <v>5448</v>
      </c>
      <c r="AB3206">
        <v>2127</v>
      </c>
      <c r="AC3206" t="s">
        <v>5442</v>
      </c>
      <c r="AD3206" t="s">
        <v>27</v>
      </c>
      <c r="AE3206" t="s">
        <v>12041</v>
      </c>
    </row>
    <row r="3207" spans="8:31" hidden="1" x14ac:dyDescent="0.3">
      <c r="H3207" t="s">
        <v>8641</v>
      </c>
      <c r="I3207" t="s">
        <v>8648</v>
      </c>
      <c r="J3207" t="s">
        <v>8649</v>
      </c>
      <c r="L3207">
        <v>811</v>
      </c>
      <c r="M3207" t="s">
        <v>187</v>
      </c>
      <c r="N3207" t="s">
        <v>8650</v>
      </c>
      <c r="P3207" t="s">
        <v>98</v>
      </c>
      <c r="Q3207">
        <v>448</v>
      </c>
      <c r="R3207" t="s">
        <v>96</v>
      </c>
      <c r="S3207" t="s">
        <v>96</v>
      </c>
      <c r="T3207" t="str">
        <f>IF(Transcripts[[#This Row],[List?]]="Y", Transcripts[[#This Row],[RefSeq mRNA ID]]&amp;IF(Transcripts[[#This Row],[Preferred?]]="Y", " (Preferred)", ""), "")</f>
        <v/>
      </c>
      <c r="V3207" s="43" t="s">
        <v>18662</v>
      </c>
      <c r="W3207" s="43" t="e">
        <f t="array" ref="W3207">INDEX(Table6[#Data], MATCH(1, ISNUMBER(SEARCH(Transcripts[[#This Row],[RefSeq mRNA ID]], Table6['#name])), 0), 1)</f>
        <v>#N/A</v>
      </c>
      <c r="X3207" s="43"/>
      <c r="Y3207" s="43"/>
      <c r="Z3207" t="s">
        <v>5452</v>
      </c>
      <c r="AA3207" t="s">
        <v>5453</v>
      </c>
      <c r="AB3207">
        <v>2136</v>
      </c>
      <c r="AC3207" t="s">
        <v>5442</v>
      </c>
      <c r="AD3207" t="s">
        <v>27</v>
      </c>
      <c r="AE3207" t="s">
        <v>12042</v>
      </c>
    </row>
    <row r="3208" spans="8:31" hidden="1" x14ac:dyDescent="0.3">
      <c r="H3208" t="s">
        <v>8641</v>
      </c>
      <c r="I3208" t="s">
        <v>8667</v>
      </c>
      <c r="J3208" t="s">
        <v>8668</v>
      </c>
      <c r="L3208">
        <v>716</v>
      </c>
      <c r="M3208" t="s">
        <v>27</v>
      </c>
      <c r="N3208" t="s">
        <v>8669</v>
      </c>
      <c r="Q3208">
        <v>387</v>
      </c>
      <c r="R3208" t="s">
        <v>96</v>
      </c>
      <c r="S3208" t="s">
        <v>96</v>
      </c>
      <c r="T3208" t="str">
        <f>IF(Transcripts[[#This Row],[List?]]="Y", Transcripts[[#This Row],[RefSeq mRNA ID]]&amp;IF(Transcripts[[#This Row],[Preferred?]]="Y", " (Preferred)", ""), "")</f>
        <v/>
      </c>
      <c r="V3208" s="43" t="s">
        <v>18662</v>
      </c>
      <c r="W3208" s="43" t="e">
        <f t="array" ref="W3208">INDEX(Table6[#Data], MATCH(1, ISNUMBER(SEARCH(Transcripts[[#This Row],[RefSeq mRNA ID]], Table6['#name])), 0), 1)</f>
        <v>#N/A</v>
      </c>
      <c r="X3208" s="43"/>
      <c r="Y3208" s="43"/>
      <c r="Z3208" t="s">
        <v>5458</v>
      </c>
      <c r="AA3208" t="s">
        <v>5459</v>
      </c>
      <c r="AB3208">
        <v>2043</v>
      </c>
      <c r="AC3208" t="s">
        <v>5442</v>
      </c>
      <c r="AD3208" t="s">
        <v>27</v>
      </c>
      <c r="AE3208" t="s">
        <v>12043</v>
      </c>
    </row>
    <row r="3209" spans="8:31" hidden="1" x14ac:dyDescent="0.3">
      <c r="H3209" t="s">
        <v>8641</v>
      </c>
      <c r="I3209" t="s">
        <v>8673</v>
      </c>
      <c r="J3209" t="s">
        <v>8674</v>
      </c>
      <c r="L3209">
        <v>549</v>
      </c>
      <c r="M3209" t="s">
        <v>27</v>
      </c>
      <c r="N3209" t="s">
        <v>8675</v>
      </c>
      <c r="Q3209">
        <v>335</v>
      </c>
      <c r="R3209" t="s">
        <v>96</v>
      </c>
      <c r="S3209" t="s">
        <v>96</v>
      </c>
      <c r="T3209" t="str">
        <f>IF(Transcripts[[#This Row],[List?]]="Y", Transcripts[[#This Row],[RefSeq mRNA ID]]&amp;IF(Transcripts[[#This Row],[Preferred?]]="Y", " (Preferred)", ""), "")</f>
        <v/>
      </c>
      <c r="V3209" s="43" t="s">
        <v>18662</v>
      </c>
      <c r="W3209" s="43" t="e">
        <f t="array" ref="W3209">INDEX(Table6[#Data], MATCH(1, ISNUMBER(SEARCH(Transcripts[[#This Row],[RefSeq mRNA ID]], Table6['#name])), 0), 1)</f>
        <v>#N/A</v>
      </c>
      <c r="X3209" s="43"/>
      <c r="Y3209" s="43"/>
      <c r="Z3209" t="s">
        <v>5455</v>
      </c>
      <c r="AA3209" t="s">
        <v>5456</v>
      </c>
      <c r="AB3209">
        <v>2124</v>
      </c>
      <c r="AC3209" t="s">
        <v>5442</v>
      </c>
      <c r="AD3209" t="s">
        <v>27</v>
      </c>
      <c r="AE3209" t="s">
        <v>12044</v>
      </c>
    </row>
    <row r="3210" spans="8:31" hidden="1" x14ac:dyDescent="0.3">
      <c r="H3210" t="s">
        <v>8641</v>
      </c>
      <c r="I3210" t="s">
        <v>8676</v>
      </c>
      <c r="L3210">
        <v>1974</v>
      </c>
      <c r="M3210" t="s">
        <v>210</v>
      </c>
      <c r="N3210" t="s">
        <v>8677</v>
      </c>
      <c r="P3210" t="s">
        <v>98</v>
      </c>
      <c r="Q3210">
        <v>0</v>
      </c>
      <c r="R3210" t="s">
        <v>96</v>
      </c>
      <c r="S3210" t="s">
        <v>96</v>
      </c>
      <c r="T3210" t="str">
        <f>IF(Transcripts[[#This Row],[List?]]="Y", Transcripts[[#This Row],[RefSeq mRNA ID]]&amp;IF(Transcripts[[#This Row],[Preferred?]]="Y", " (Preferred)", ""), "")</f>
        <v/>
      </c>
      <c r="V3210" s="43" t="s">
        <v>18662</v>
      </c>
      <c r="W3210" s="43" t="e">
        <f t="array" ref="W3210">INDEX(Table6[#Data], MATCH(1, ISNUMBER(SEARCH(Transcripts[[#This Row],[RefSeq mRNA ID]], Table6['#name])), 0), 1)</f>
        <v>#N/A</v>
      </c>
      <c r="X3210" s="43"/>
      <c r="Y3210" s="43"/>
      <c r="Z3210" t="s">
        <v>5471</v>
      </c>
      <c r="AC3210" t="s">
        <v>5442</v>
      </c>
      <c r="AD3210" t="s">
        <v>27</v>
      </c>
      <c r="AE3210" t="s">
        <v>5471</v>
      </c>
    </row>
    <row r="3211" spans="8:31" hidden="1" x14ac:dyDescent="0.3">
      <c r="H3211" t="s">
        <v>8641</v>
      </c>
      <c r="I3211" t="s">
        <v>8678</v>
      </c>
      <c r="L3211">
        <v>821</v>
      </c>
      <c r="M3211" t="s">
        <v>210</v>
      </c>
      <c r="N3211" t="s">
        <v>8679</v>
      </c>
      <c r="P3211" t="s">
        <v>98</v>
      </c>
      <c r="Q3211">
        <v>0</v>
      </c>
      <c r="R3211" t="s">
        <v>96</v>
      </c>
      <c r="S3211" t="s">
        <v>96</v>
      </c>
      <c r="T3211" t="str">
        <f>IF(Transcripts[[#This Row],[List?]]="Y", Transcripts[[#This Row],[RefSeq mRNA ID]]&amp;IF(Transcripts[[#This Row],[Preferred?]]="Y", " (Preferred)", ""), "")</f>
        <v/>
      </c>
      <c r="V3211" s="43" t="s">
        <v>18662</v>
      </c>
      <c r="W3211" s="43" t="e">
        <f t="array" ref="W3211">INDEX(Table6[#Data], MATCH(1, ISNUMBER(SEARCH(Transcripts[[#This Row],[RefSeq mRNA ID]], Table6['#name])), 0), 1)</f>
        <v>#N/A</v>
      </c>
      <c r="X3211" s="43"/>
      <c r="Y3211" s="43"/>
      <c r="Z3211" t="s">
        <v>5462</v>
      </c>
      <c r="AA3211" t="s">
        <v>5463</v>
      </c>
      <c r="AB3211">
        <v>666</v>
      </c>
      <c r="AC3211" t="s">
        <v>5442</v>
      </c>
      <c r="AD3211" t="s">
        <v>27</v>
      </c>
      <c r="AE3211" t="s">
        <v>12045</v>
      </c>
    </row>
    <row r="3212" spans="8:31" hidden="1" x14ac:dyDescent="0.3">
      <c r="H3212" t="s">
        <v>8641</v>
      </c>
      <c r="I3212" t="s">
        <v>8680</v>
      </c>
      <c r="L3212">
        <v>747</v>
      </c>
      <c r="M3212" t="s">
        <v>210</v>
      </c>
      <c r="N3212" t="s">
        <v>8681</v>
      </c>
      <c r="P3212" t="s">
        <v>98</v>
      </c>
      <c r="Q3212">
        <v>0</v>
      </c>
      <c r="R3212" t="s">
        <v>96</v>
      </c>
      <c r="S3212" t="s">
        <v>96</v>
      </c>
      <c r="T3212" t="str">
        <f>IF(Transcripts[[#This Row],[List?]]="Y", Transcripts[[#This Row],[RefSeq mRNA ID]]&amp;IF(Transcripts[[#This Row],[Preferred?]]="Y", " (Preferred)", ""), "")</f>
        <v/>
      </c>
      <c r="V3212" s="43" t="s">
        <v>18662</v>
      </c>
      <c r="W3212" s="43" t="e">
        <f t="array" ref="W3212">INDEX(Table6[#Data], MATCH(1, ISNUMBER(SEARCH(Transcripts[[#This Row],[RefSeq mRNA ID]], Table6['#name])), 0), 1)</f>
        <v>#N/A</v>
      </c>
      <c r="X3212" s="43"/>
      <c r="Y3212" s="43"/>
      <c r="Z3212" t="s">
        <v>5445</v>
      </c>
      <c r="AC3212" t="s">
        <v>5442</v>
      </c>
      <c r="AD3212" t="s">
        <v>27</v>
      </c>
      <c r="AE3212" t="s">
        <v>5445</v>
      </c>
    </row>
    <row r="3213" spans="8:31" hidden="1" x14ac:dyDescent="0.3">
      <c r="H3213" t="s">
        <v>8641</v>
      </c>
      <c r="I3213" t="s">
        <v>8682</v>
      </c>
      <c r="L3213">
        <v>706</v>
      </c>
      <c r="M3213" t="s">
        <v>210</v>
      </c>
      <c r="N3213" t="s">
        <v>8683</v>
      </c>
      <c r="P3213" t="s">
        <v>98</v>
      </c>
      <c r="Q3213">
        <v>0</v>
      </c>
      <c r="R3213" t="s">
        <v>96</v>
      </c>
      <c r="S3213" t="s">
        <v>96</v>
      </c>
      <c r="T3213" t="str">
        <f>IF(Transcripts[[#This Row],[List?]]="Y", Transcripts[[#This Row],[RefSeq mRNA ID]]&amp;IF(Transcripts[[#This Row],[Preferred?]]="Y", " (Preferred)", ""), "")</f>
        <v/>
      </c>
      <c r="V3213" s="43" t="s">
        <v>18662</v>
      </c>
      <c r="W3213" s="43" t="e">
        <f t="array" ref="W3213">INDEX(Table6[#Data], MATCH(1, ISNUMBER(SEARCH(Transcripts[[#This Row],[RefSeq mRNA ID]], Table6['#name])), 0), 1)</f>
        <v>#N/A</v>
      </c>
      <c r="X3213" s="43"/>
      <c r="Y3213" s="43"/>
      <c r="Z3213" t="s">
        <v>5465</v>
      </c>
      <c r="AA3213" t="s">
        <v>5466</v>
      </c>
      <c r="AB3213">
        <v>381</v>
      </c>
      <c r="AC3213" t="s">
        <v>5442</v>
      </c>
      <c r="AD3213" t="s">
        <v>27</v>
      </c>
      <c r="AE3213" t="s">
        <v>12046</v>
      </c>
    </row>
    <row r="3214" spans="8:31" hidden="1" x14ac:dyDescent="0.3">
      <c r="H3214" t="s">
        <v>8641</v>
      </c>
      <c r="I3214" t="s">
        <v>8684</v>
      </c>
      <c r="L3214">
        <v>704</v>
      </c>
      <c r="M3214" t="s">
        <v>210</v>
      </c>
      <c r="N3214" t="s">
        <v>8685</v>
      </c>
      <c r="P3214" t="s">
        <v>98</v>
      </c>
      <c r="Q3214">
        <v>0</v>
      </c>
      <c r="R3214" t="s">
        <v>96</v>
      </c>
      <c r="S3214" t="s">
        <v>96</v>
      </c>
      <c r="T3214" t="str">
        <f>IF(Transcripts[[#This Row],[List?]]="Y", Transcripts[[#This Row],[RefSeq mRNA ID]]&amp;IF(Transcripts[[#This Row],[Preferred?]]="Y", " (Preferred)", ""), "")</f>
        <v/>
      </c>
      <c r="V3214" s="43" t="s">
        <v>18662</v>
      </c>
      <c r="W3214" s="43" t="e">
        <f t="array" ref="W3214">INDEX(Table6[#Data], MATCH(1, ISNUMBER(SEARCH(Transcripts[[#This Row],[RefSeq mRNA ID]], Table6['#name])), 0), 1)</f>
        <v>#N/A</v>
      </c>
      <c r="X3214" s="43"/>
      <c r="Y3214" s="43"/>
      <c r="Z3214" t="s">
        <v>5468</v>
      </c>
      <c r="AA3214" t="s">
        <v>5469</v>
      </c>
      <c r="AB3214">
        <v>333</v>
      </c>
      <c r="AC3214" t="s">
        <v>5442</v>
      </c>
      <c r="AD3214" t="s">
        <v>27</v>
      </c>
      <c r="AE3214" t="s">
        <v>12047</v>
      </c>
    </row>
    <row r="3215" spans="8:31" hidden="1" x14ac:dyDescent="0.3">
      <c r="H3215" t="s">
        <v>8641</v>
      </c>
      <c r="I3215" t="s">
        <v>8686</v>
      </c>
      <c r="L3215">
        <v>632</v>
      </c>
      <c r="M3215" t="s">
        <v>210</v>
      </c>
      <c r="N3215" t="s">
        <v>8687</v>
      </c>
      <c r="P3215" t="s">
        <v>98</v>
      </c>
      <c r="Q3215">
        <v>0</v>
      </c>
      <c r="R3215" t="s">
        <v>96</v>
      </c>
      <c r="S3215" t="s">
        <v>96</v>
      </c>
      <c r="T3215" t="str">
        <f>IF(Transcripts[[#This Row],[List?]]="Y", Transcripts[[#This Row],[RefSeq mRNA ID]]&amp;IF(Transcripts[[#This Row],[Preferred?]]="Y", " (Preferred)", ""), "")</f>
        <v/>
      </c>
      <c r="V3215" s="43" t="s">
        <v>18662</v>
      </c>
      <c r="W3215" s="43" t="e">
        <f t="array" ref="W3215">INDEX(Table6[#Data], MATCH(1, ISNUMBER(SEARCH(Transcripts[[#This Row],[RefSeq mRNA ID]], Table6['#name])), 0), 1)</f>
        <v>#N/A</v>
      </c>
      <c r="X3215" s="43"/>
      <c r="Y3215" s="43"/>
      <c r="Z3215" t="s">
        <v>5443</v>
      </c>
      <c r="AC3215" t="s">
        <v>5442</v>
      </c>
      <c r="AD3215" t="s">
        <v>27</v>
      </c>
      <c r="AE3215" t="s">
        <v>5443</v>
      </c>
    </row>
    <row r="3216" spans="8:31" hidden="1" x14ac:dyDescent="0.3">
      <c r="H3216" t="s">
        <v>8641</v>
      </c>
      <c r="I3216" t="s">
        <v>8688</v>
      </c>
      <c r="L3216">
        <v>589</v>
      </c>
      <c r="M3216" t="s">
        <v>210</v>
      </c>
      <c r="N3216" t="s">
        <v>8689</v>
      </c>
      <c r="P3216" t="s">
        <v>98</v>
      </c>
      <c r="Q3216">
        <v>0</v>
      </c>
      <c r="R3216" t="s">
        <v>96</v>
      </c>
      <c r="S3216" t="s">
        <v>96</v>
      </c>
      <c r="T3216" t="str">
        <f>IF(Transcripts[[#This Row],[List?]]="Y", Transcripts[[#This Row],[RefSeq mRNA ID]]&amp;IF(Transcripts[[#This Row],[Preferred?]]="Y", " (Preferred)", ""), "")</f>
        <v/>
      </c>
      <c r="V3216" s="43" t="s">
        <v>18662</v>
      </c>
      <c r="W3216" s="43" t="e">
        <f t="array" ref="W3216">INDEX(Table6[#Data], MATCH(1, ISNUMBER(SEARCH(Transcripts[[#This Row],[RefSeq mRNA ID]], Table6['#name])), 0), 1)</f>
        <v>#N/A</v>
      </c>
      <c r="X3216" s="43"/>
      <c r="Y3216" s="43"/>
      <c r="Z3216" t="s">
        <v>4860</v>
      </c>
      <c r="AA3216" t="s">
        <v>4861</v>
      </c>
      <c r="AB3216">
        <v>567</v>
      </c>
      <c r="AC3216" t="s">
        <v>18</v>
      </c>
      <c r="AD3216" t="s">
        <v>27</v>
      </c>
      <c r="AE3216" t="s">
        <v>12048</v>
      </c>
    </row>
    <row r="3217" spans="8:31" hidden="1" x14ac:dyDescent="0.3">
      <c r="H3217" t="s">
        <v>8641</v>
      </c>
      <c r="I3217" t="s">
        <v>8690</v>
      </c>
      <c r="L3217">
        <v>472</v>
      </c>
      <c r="M3217" t="s">
        <v>210</v>
      </c>
      <c r="N3217" t="s">
        <v>8691</v>
      </c>
      <c r="P3217" t="s">
        <v>98</v>
      </c>
      <c r="Q3217">
        <v>0</v>
      </c>
      <c r="R3217" t="s">
        <v>96</v>
      </c>
      <c r="S3217" t="s">
        <v>96</v>
      </c>
      <c r="T3217" t="str">
        <f>IF(Transcripts[[#This Row],[List?]]="Y", Transcripts[[#This Row],[RefSeq mRNA ID]]&amp;IF(Transcripts[[#This Row],[Preferred?]]="Y", " (Preferred)", ""), "")</f>
        <v/>
      </c>
      <c r="V3217" s="43" t="s">
        <v>18662</v>
      </c>
      <c r="W3217" s="43" t="e">
        <f t="array" ref="W3217">INDEX(Table6[#Data], MATCH(1, ISNUMBER(SEARCH(Transcripts[[#This Row],[RefSeq mRNA ID]], Table6['#name])), 0), 1)</f>
        <v>#N/A</v>
      </c>
      <c r="X3217" s="43"/>
      <c r="Y3217" s="43"/>
      <c r="Z3217" t="s">
        <v>4871</v>
      </c>
      <c r="AA3217" t="s">
        <v>4872</v>
      </c>
      <c r="AB3217">
        <v>228</v>
      </c>
      <c r="AC3217" t="s">
        <v>18</v>
      </c>
      <c r="AD3217" t="s">
        <v>27</v>
      </c>
      <c r="AE3217" t="s">
        <v>12049</v>
      </c>
    </row>
    <row r="3218" spans="8:31" hidden="1" x14ac:dyDescent="0.3">
      <c r="H3218" t="s">
        <v>8641</v>
      </c>
      <c r="I3218" t="s">
        <v>8692</v>
      </c>
      <c r="L3218">
        <v>430</v>
      </c>
      <c r="M3218" t="s">
        <v>210</v>
      </c>
      <c r="N3218" t="s">
        <v>8693</v>
      </c>
      <c r="P3218" t="s">
        <v>98</v>
      </c>
      <c r="Q3218">
        <v>0</v>
      </c>
      <c r="R3218" t="s">
        <v>96</v>
      </c>
      <c r="S3218" t="s">
        <v>96</v>
      </c>
      <c r="T3218" t="str">
        <f>IF(Transcripts[[#This Row],[List?]]="Y", Transcripts[[#This Row],[RefSeq mRNA ID]]&amp;IF(Transcripts[[#This Row],[Preferred?]]="Y", " (Preferred)", ""), "")</f>
        <v/>
      </c>
      <c r="V3218" s="43" t="s">
        <v>18662</v>
      </c>
      <c r="W3218" s="43" t="e">
        <f t="array" ref="W3218">INDEX(Table6[#Data], MATCH(1, ISNUMBER(SEARCH(Transcripts[[#This Row],[RefSeq mRNA ID]], Table6['#name])), 0), 1)</f>
        <v>#N/A</v>
      </c>
      <c r="X3218" s="43"/>
      <c r="Y3218" s="43"/>
      <c r="Z3218" t="s">
        <v>4867</v>
      </c>
      <c r="AA3218" t="s">
        <v>4868</v>
      </c>
      <c r="AB3218">
        <v>570</v>
      </c>
      <c r="AC3218" t="s">
        <v>18</v>
      </c>
      <c r="AD3218" t="s">
        <v>27</v>
      </c>
      <c r="AE3218" t="s">
        <v>12050</v>
      </c>
    </row>
    <row r="3219" spans="8:31" hidden="1" x14ac:dyDescent="0.3">
      <c r="H3219" t="s">
        <v>8641</v>
      </c>
      <c r="I3219" t="s">
        <v>8694</v>
      </c>
      <c r="L3219">
        <v>385</v>
      </c>
      <c r="M3219" t="s">
        <v>210</v>
      </c>
      <c r="N3219" t="s">
        <v>8695</v>
      </c>
      <c r="P3219" t="s">
        <v>98</v>
      </c>
      <c r="Q3219">
        <v>0</v>
      </c>
      <c r="R3219" t="s">
        <v>96</v>
      </c>
      <c r="S3219" t="s">
        <v>96</v>
      </c>
      <c r="T3219" t="str">
        <f>IF(Transcripts[[#This Row],[List?]]="Y", Transcripts[[#This Row],[RefSeq mRNA ID]]&amp;IF(Transcripts[[#This Row],[Preferred?]]="Y", " (Preferred)", ""), "")</f>
        <v/>
      </c>
      <c r="V3219" s="43" t="s">
        <v>18662</v>
      </c>
      <c r="W3219" s="43" t="e">
        <f t="array" ref="W3219">INDEX(Table6[#Data], MATCH(1, ISNUMBER(SEARCH(Transcripts[[#This Row],[RefSeq mRNA ID]], Table6['#name])), 0), 1)</f>
        <v>#N/A</v>
      </c>
      <c r="X3219" s="43"/>
      <c r="Y3219" s="43"/>
      <c r="Z3219" t="s">
        <v>4864</v>
      </c>
      <c r="AA3219" t="s">
        <v>4865</v>
      </c>
      <c r="AB3219">
        <v>132</v>
      </c>
      <c r="AC3219" t="s">
        <v>18</v>
      </c>
      <c r="AD3219" t="s">
        <v>27</v>
      </c>
      <c r="AE3219" t="s">
        <v>12051</v>
      </c>
    </row>
    <row r="3220" spans="8:31" hidden="1" x14ac:dyDescent="0.3">
      <c r="H3220" t="s">
        <v>8641</v>
      </c>
      <c r="I3220" t="s">
        <v>8696</v>
      </c>
      <c r="L3220">
        <v>295</v>
      </c>
      <c r="M3220" t="s">
        <v>210</v>
      </c>
      <c r="N3220" t="s">
        <v>8697</v>
      </c>
      <c r="P3220" t="s">
        <v>98</v>
      </c>
      <c r="Q3220">
        <v>0</v>
      </c>
      <c r="R3220" t="s">
        <v>96</v>
      </c>
      <c r="S3220" t="s">
        <v>96</v>
      </c>
      <c r="T3220" t="str">
        <f>IF(Transcripts[[#This Row],[List?]]="Y", Transcripts[[#This Row],[RefSeq mRNA ID]]&amp;IF(Transcripts[[#This Row],[Preferred?]]="Y", " (Preferred)", ""), "")</f>
        <v/>
      </c>
      <c r="V3220" s="43" t="s">
        <v>18662</v>
      </c>
      <c r="W3220" s="43" t="e">
        <f t="array" ref="W3220">INDEX(Table6[#Data], MATCH(1, ISNUMBER(SEARCH(Transcripts[[#This Row],[RefSeq mRNA ID]], Table6['#name])), 0), 1)</f>
        <v>#N/A</v>
      </c>
      <c r="X3220" s="43"/>
      <c r="Y3220" s="43"/>
      <c r="Z3220" t="s">
        <v>3012</v>
      </c>
      <c r="AA3220" t="s">
        <v>3013</v>
      </c>
      <c r="AB3220">
        <v>1176</v>
      </c>
      <c r="AC3220" t="s">
        <v>3011</v>
      </c>
      <c r="AD3220" t="s">
        <v>27</v>
      </c>
      <c r="AE3220" t="s">
        <v>12052</v>
      </c>
    </row>
    <row r="3221" spans="8:31" hidden="1" x14ac:dyDescent="0.3">
      <c r="H3221" t="s">
        <v>8698</v>
      </c>
      <c r="I3221" t="s">
        <v>8701</v>
      </c>
      <c r="J3221" t="s">
        <v>8702</v>
      </c>
      <c r="K3221" t="s">
        <v>19974</v>
      </c>
      <c r="L3221">
        <v>5001</v>
      </c>
      <c r="M3221" t="s">
        <v>27</v>
      </c>
      <c r="N3221" t="s">
        <v>8703</v>
      </c>
      <c r="O3221" t="s">
        <v>8704</v>
      </c>
      <c r="P3221" t="s">
        <v>8705</v>
      </c>
      <c r="Q3221">
        <v>1455</v>
      </c>
      <c r="R3221" t="s">
        <v>95</v>
      </c>
      <c r="S3221" t="s">
        <v>95</v>
      </c>
      <c r="T3221" t="str">
        <f>IF(Transcripts[[#This Row],[List?]]="Y", Transcripts[[#This Row],[RefSeq mRNA ID]]&amp;IF(Transcripts[[#This Row],[Preferred?]]="Y", " (Preferred)", ""), "")</f>
        <v>NM_016169.3 (Preferred)</v>
      </c>
      <c r="V3221" s="43" t="s">
        <v>18663</v>
      </c>
      <c r="W3221" s="43" t="e">
        <f t="array" ref="W3221">INDEX(Table6[#Data], MATCH(1, ISNUMBER(SEARCH(Transcripts[[#This Row],[RefSeq mRNA ID]], Table6['#name])), 0), 1)</f>
        <v>#N/A</v>
      </c>
      <c r="X3221" s="43"/>
      <c r="Y3221" s="43"/>
      <c r="Z3221" t="s">
        <v>4499</v>
      </c>
      <c r="AC3221" t="s">
        <v>4485</v>
      </c>
      <c r="AD3221" t="s">
        <v>27</v>
      </c>
      <c r="AE3221" t="s">
        <v>4499</v>
      </c>
    </row>
    <row r="3222" spans="8:31" hidden="1" x14ac:dyDescent="0.3">
      <c r="H3222" t="s">
        <v>8698</v>
      </c>
      <c r="I3222" t="s">
        <v>8706</v>
      </c>
      <c r="J3222" t="s">
        <v>8707</v>
      </c>
      <c r="L3222">
        <v>2601</v>
      </c>
      <c r="M3222" t="s">
        <v>27</v>
      </c>
      <c r="N3222" t="s">
        <v>8708</v>
      </c>
      <c r="Q3222">
        <v>1446</v>
      </c>
      <c r="R3222" t="s">
        <v>96</v>
      </c>
      <c r="S3222" t="s">
        <v>96</v>
      </c>
      <c r="T3222" t="str">
        <f>IF(Transcripts[[#This Row],[List?]]="Y", Transcripts[[#This Row],[RefSeq mRNA ID]]&amp;IF(Transcripts[[#This Row],[Preferred?]]="Y", " (Preferred)", ""), "")</f>
        <v/>
      </c>
      <c r="V3222" s="43" t="s">
        <v>18663</v>
      </c>
      <c r="W3222" s="43" t="e">
        <f t="array" ref="W3222">INDEX(Table6[#Data], MATCH(1, ISNUMBER(SEARCH(Transcripts[[#This Row],[RefSeq mRNA ID]], Table6['#name])), 0), 1)</f>
        <v>#N/A</v>
      </c>
      <c r="X3222" s="43"/>
      <c r="Y3222" s="43"/>
      <c r="Z3222" t="s">
        <v>4493</v>
      </c>
      <c r="AA3222" t="s">
        <v>4494</v>
      </c>
      <c r="AB3222">
        <v>3375</v>
      </c>
      <c r="AC3222" t="s">
        <v>4485</v>
      </c>
      <c r="AD3222" t="s">
        <v>27</v>
      </c>
      <c r="AE3222" t="s">
        <v>12053</v>
      </c>
    </row>
    <row r="3223" spans="8:31" hidden="1" x14ac:dyDescent="0.3">
      <c r="H3223" t="s">
        <v>8698</v>
      </c>
      <c r="I3223" t="s">
        <v>8709</v>
      </c>
      <c r="J3223" t="s">
        <v>8710</v>
      </c>
      <c r="K3223" t="s">
        <v>19973</v>
      </c>
      <c r="L3223">
        <v>1839</v>
      </c>
      <c r="M3223" t="s">
        <v>27</v>
      </c>
      <c r="N3223" t="s">
        <v>8711</v>
      </c>
      <c r="O3223" t="s">
        <v>8704</v>
      </c>
      <c r="P3223" t="s">
        <v>8712</v>
      </c>
      <c r="Q3223">
        <v>1302</v>
      </c>
      <c r="R3223" t="s">
        <v>96</v>
      </c>
      <c r="S3223" t="s">
        <v>95</v>
      </c>
      <c r="T3223" t="str">
        <f>IF(Transcripts[[#This Row],[List?]]="Y", Transcripts[[#This Row],[RefSeq mRNA ID]]&amp;IF(Transcripts[[#This Row],[Preferred?]]="Y", " (Preferred)", ""), "")</f>
        <v>NM_001178133.1</v>
      </c>
      <c r="V3223" s="43" t="s">
        <v>18663</v>
      </c>
      <c r="W3223" s="43" t="e">
        <f t="array" ref="W3223">INDEX(Table6[#Data], MATCH(1, ISNUMBER(SEARCH(Transcripts[[#This Row],[RefSeq mRNA ID]], Table6['#name])), 0), 1)</f>
        <v>#N/A</v>
      </c>
      <c r="X3223" s="43"/>
      <c r="Y3223" s="43"/>
      <c r="Z3223" t="s">
        <v>4496</v>
      </c>
      <c r="AA3223" t="s">
        <v>4497</v>
      </c>
      <c r="AB3223">
        <v>3285</v>
      </c>
      <c r="AC3223" t="s">
        <v>4485</v>
      </c>
      <c r="AD3223" t="s">
        <v>27</v>
      </c>
      <c r="AE3223" t="s">
        <v>12054</v>
      </c>
    </row>
    <row r="3224" spans="8:31" hidden="1" x14ac:dyDescent="0.3">
      <c r="H3224" t="s">
        <v>8698</v>
      </c>
      <c r="I3224" t="s">
        <v>8699</v>
      </c>
      <c r="L3224">
        <v>803</v>
      </c>
      <c r="M3224" t="s">
        <v>193</v>
      </c>
      <c r="N3224" t="s">
        <v>8700</v>
      </c>
      <c r="Q3224">
        <v>0</v>
      </c>
      <c r="R3224" t="s">
        <v>96</v>
      </c>
      <c r="S3224" t="s">
        <v>96</v>
      </c>
      <c r="T3224" t="str">
        <f>IF(Transcripts[[#This Row],[List?]]="Y", Transcripts[[#This Row],[RefSeq mRNA ID]]&amp;IF(Transcripts[[#This Row],[Preferred?]]="Y", " (Preferred)", ""), "")</f>
        <v/>
      </c>
      <c r="V3224" s="43" t="s">
        <v>18663</v>
      </c>
      <c r="W3224" s="43" t="e">
        <f t="array" ref="W3224">INDEX(Table6[#Data], MATCH(1, ISNUMBER(SEARCH(Transcripts[[#This Row],[RefSeq mRNA ID]], Table6['#name])), 0), 1)</f>
        <v>#N/A</v>
      </c>
      <c r="X3224" s="43"/>
      <c r="Y3224" s="43"/>
      <c r="Z3224" t="s">
        <v>4486</v>
      </c>
      <c r="AC3224" t="s">
        <v>4485</v>
      </c>
      <c r="AD3224" t="s">
        <v>27</v>
      </c>
      <c r="AE3224" t="s">
        <v>4486</v>
      </c>
    </row>
    <row r="3225" spans="8:31" hidden="1" x14ac:dyDescent="0.3">
      <c r="H3225" t="s">
        <v>120</v>
      </c>
      <c r="I3225" t="s">
        <v>8713</v>
      </c>
      <c r="J3225" t="s">
        <v>8714</v>
      </c>
      <c r="K3225" t="s">
        <v>19976</v>
      </c>
      <c r="L3225">
        <v>4491</v>
      </c>
      <c r="M3225" t="s">
        <v>27</v>
      </c>
      <c r="N3225" t="s">
        <v>8715</v>
      </c>
      <c r="P3225" t="s">
        <v>8716</v>
      </c>
      <c r="Q3225">
        <v>2220</v>
      </c>
      <c r="R3225" t="s">
        <v>95</v>
      </c>
      <c r="S3225" t="s">
        <v>95</v>
      </c>
      <c r="T3225" t="str">
        <f>IF(Transcripts[[#This Row],[List?]]="Y", Transcripts[[#This Row],[RefSeq mRNA ID]]&amp;IF(Transcripts[[#This Row],[Preferred?]]="Y", " (Preferred)", ""), "")</f>
        <v>NM_015355.3 (Preferred)</v>
      </c>
      <c r="V3225" s="43" t="s">
        <v>18664</v>
      </c>
      <c r="W3225" s="43" t="e">
        <f t="array" ref="W3225">INDEX(Table6[#Data], MATCH(1, ISNUMBER(SEARCH(Transcripts[[#This Row],[RefSeq mRNA ID]], Table6['#name])), 0), 1)</f>
        <v>#N/A</v>
      </c>
      <c r="X3225" s="43"/>
      <c r="Y3225" s="43"/>
      <c r="Z3225" t="s">
        <v>4503</v>
      </c>
      <c r="AC3225" t="s">
        <v>4485</v>
      </c>
      <c r="AD3225" t="s">
        <v>27</v>
      </c>
      <c r="AE3225" t="s">
        <v>4503</v>
      </c>
    </row>
    <row r="3226" spans="8:31" hidden="1" x14ac:dyDescent="0.3">
      <c r="H3226" t="s">
        <v>120</v>
      </c>
      <c r="I3226" t="s">
        <v>8717</v>
      </c>
      <c r="J3226" t="s">
        <v>8718</v>
      </c>
      <c r="K3226" t="s">
        <v>19975</v>
      </c>
      <c r="L3226">
        <v>3977</v>
      </c>
      <c r="M3226" t="s">
        <v>27</v>
      </c>
      <c r="N3226" t="s">
        <v>8719</v>
      </c>
      <c r="Q3226">
        <v>2151</v>
      </c>
      <c r="R3226" t="s">
        <v>96</v>
      </c>
      <c r="S3226" t="s">
        <v>95</v>
      </c>
      <c r="T3226" t="str">
        <f>IF(Transcripts[[#This Row],[List?]]="Y", Transcripts[[#This Row],[RefSeq mRNA ID]]&amp;IF(Transcripts[[#This Row],[Preferred?]]="Y", " (Preferred)", ""), "")</f>
        <v>NM_001321207.1</v>
      </c>
      <c r="V3226" s="43" t="s">
        <v>18664</v>
      </c>
      <c r="W3226" s="43" t="e">
        <f t="array" ref="W3226">INDEX(Table6[#Data], MATCH(1, ISNUMBER(SEARCH(Transcripts[[#This Row],[RefSeq mRNA ID]], Table6['#name])), 0), 1)</f>
        <v>#N/A</v>
      </c>
      <c r="X3226" s="43"/>
      <c r="Y3226" s="43"/>
      <c r="Z3226" t="s">
        <v>4501</v>
      </c>
      <c r="AC3226" t="s">
        <v>4485</v>
      </c>
      <c r="AD3226" t="s">
        <v>27</v>
      </c>
      <c r="AE3226" t="s">
        <v>4501</v>
      </c>
    </row>
    <row r="3227" spans="8:31" hidden="1" x14ac:dyDescent="0.3">
      <c r="H3227" t="s">
        <v>120</v>
      </c>
      <c r="I3227" t="s">
        <v>8720</v>
      </c>
      <c r="L3227">
        <v>1895</v>
      </c>
      <c r="M3227" t="s">
        <v>210</v>
      </c>
      <c r="N3227" t="s">
        <v>8721</v>
      </c>
      <c r="P3227" t="s">
        <v>98</v>
      </c>
      <c r="Q3227">
        <v>0</v>
      </c>
      <c r="R3227" t="s">
        <v>96</v>
      </c>
      <c r="S3227" t="s">
        <v>96</v>
      </c>
      <c r="T3227" t="str">
        <f>IF(Transcripts[[#This Row],[List?]]="Y", Transcripts[[#This Row],[RefSeq mRNA ID]]&amp;IF(Transcripts[[#This Row],[Preferred?]]="Y", " (Preferred)", ""), "")</f>
        <v/>
      </c>
      <c r="V3227" s="43" t="s">
        <v>18664</v>
      </c>
      <c r="W3227" s="43" t="e">
        <f t="array" ref="W3227">INDEX(Table6[#Data], MATCH(1, ISNUMBER(SEARCH(Transcripts[[#This Row],[RefSeq mRNA ID]], Table6['#name])), 0), 1)</f>
        <v>#N/A</v>
      </c>
      <c r="X3227" s="43"/>
      <c r="Y3227" s="43"/>
      <c r="Z3227" t="s">
        <v>4488</v>
      </c>
      <c r="AA3227" t="s">
        <v>4489</v>
      </c>
      <c r="AB3227">
        <v>3375</v>
      </c>
      <c r="AC3227" t="s">
        <v>4485</v>
      </c>
      <c r="AD3227" t="s">
        <v>27</v>
      </c>
      <c r="AE3227" t="s">
        <v>12055</v>
      </c>
    </row>
    <row r="3228" spans="8:31" hidden="1" x14ac:dyDescent="0.3">
      <c r="H3228" t="s">
        <v>120</v>
      </c>
      <c r="I3228" t="s">
        <v>8722</v>
      </c>
      <c r="L3228">
        <v>1367</v>
      </c>
      <c r="M3228" t="s">
        <v>210</v>
      </c>
      <c r="N3228" t="s">
        <v>8723</v>
      </c>
      <c r="P3228" t="s">
        <v>98</v>
      </c>
      <c r="Q3228">
        <v>0</v>
      </c>
      <c r="R3228" t="s">
        <v>96</v>
      </c>
      <c r="S3228" t="s">
        <v>96</v>
      </c>
      <c r="T3228" t="str">
        <f>IF(Transcripts[[#This Row],[List?]]="Y", Transcripts[[#This Row],[RefSeq mRNA ID]]&amp;IF(Transcripts[[#This Row],[Preferred?]]="Y", " (Preferred)", ""), "")</f>
        <v/>
      </c>
      <c r="V3228" s="43" t="s">
        <v>18664</v>
      </c>
      <c r="W3228" s="43" t="e">
        <f t="array" ref="W3228">INDEX(Table6[#Data], MATCH(1, ISNUMBER(SEARCH(Transcripts[[#This Row],[RefSeq mRNA ID]], Table6['#name])), 0), 1)</f>
        <v>#N/A</v>
      </c>
      <c r="X3228" s="43"/>
      <c r="Y3228" s="43"/>
      <c r="Z3228" t="s">
        <v>771</v>
      </c>
      <c r="AC3228" t="s">
        <v>770</v>
      </c>
      <c r="AD3228" t="s">
        <v>27</v>
      </c>
      <c r="AE3228" t="s">
        <v>771</v>
      </c>
    </row>
    <row r="3229" spans="8:31" hidden="1" x14ac:dyDescent="0.3">
      <c r="H3229" t="s">
        <v>18067</v>
      </c>
      <c r="I3229" t="s">
        <v>18068</v>
      </c>
      <c r="J3229" t="s">
        <v>18721</v>
      </c>
      <c r="K3229" t="s">
        <v>20206</v>
      </c>
      <c r="L3229">
        <v>27748</v>
      </c>
      <c r="M3229" t="s">
        <v>27</v>
      </c>
      <c r="N3229" t="s">
        <v>18722</v>
      </c>
      <c r="P3229" t="s">
        <v>18723</v>
      </c>
      <c r="Q3229">
        <v>26394</v>
      </c>
      <c r="R3229" t="s">
        <v>95</v>
      </c>
      <c r="S3229" t="s">
        <v>95</v>
      </c>
      <c r="T3229" t="str">
        <f>IF(Transcripts[[#This Row],[List?]]="Y", Transcripts[[#This Row],[RefSeq mRNA ID]]&amp;IF(Transcripts[[#This Row],[Preferred?]]="Y", " (Preferred)", ""), "")</f>
        <v>NM_182961.4 (Preferred)</v>
      </c>
      <c r="V3229" s="43"/>
      <c r="W3229" s="43" t="e">
        <f t="array" ref="W3229">INDEX(Table6[#Data], MATCH(1, ISNUMBER(SEARCH(Transcripts[[#This Row],[RefSeq mRNA ID]], Table6['#name])), 0), 1)</f>
        <v>#N/A</v>
      </c>
      <c r="X3229" s="43"/>
      <c r="Y3229" s="43"/>
      <c r="Z3229" t="s">
        <v>775</v>
      </c>
      <c r="AA3229" t="s">
        <v>776</v>
      </c>
      <c r="AB3229">
        <v>1815</v>
      </c>
      <c r="AC3229" t="s">
        <v>770</v>
      </c>
      <c r="AD3229" t="s">
        <v>27</v>
      </c>
      <c r="AE3229" t="s">
        <v>12056</v>
      </c>
    </row>
    <row r="3230" spans="8:31" hidden="1" x14ac:dyDescent="0.3">
      <c r="H3230" t="s">
        <v>18067</v>
      </c>
      <c r="I3230" t="s">
        <v>18215</v>
      </c>
      <c r="L3230">
        <v>7780</v>
      </c>
      <c r="M3230" t="s">
        <v>210</v>
      </c>
      <c r="N3230" t="s">
        <v>18724</v>
      </c>
      <c r="R3230" t="s">
        <v>96</v>
      </c>
      <c r="S3230" t="s">
        <v>96</v>
      </c>
      <c r="T3230" t="str">
        <f>IF(Transcripts[[#This Row],[List?]]="Y", Transcripts[[#This Row],[RefSeq mRNA ID]]&amp;IF(Transcripts[[#This Row],[Preferred?]]="Y", " (Preferred)", ""), "")</f>
        <v/>
      </c>
      <c r="V3230" s="43"/>
      <c r="W3230" s="43" t="e">
        <f t="array" ref="W3230">INDEX(Table6[#Data], MATCH(1, ISNUMBER(SEARCH(Transcripts[[#This Row],[RefSeq mRNA ID]], Table6['#name])), 0), 1)</f>
        <v>#N/A</v>
      </c>
      <c r="X3230" s="43"/>
      <c r="Y3230" s="43"/>
      <c r="Z3230" t="s">
        <v>773</v>
      </c>
      <c r="AC3230" t="s">
        <v>770</v>
      </c>
      <c r="AD3230" t="s">
        <v>27</v>
      </c>
      <c r="AE3230" t="s">
        <v>773</v>
      </c>
    </row>
    <row r="3231" spans="8:31" hidden="1" x14ac:dyDescent="0.3">
      <c r="H3231" t="s">
        <v>18067</v>
      </c>
      <c r="I3231" t="s">
        <v>18216</v>
      </c>
      <c r="J3231" t="s">
        <v>18725</v>
      </c>
      <c r="L3231">
        <v>3768</v>
      </c>
      <c r="M3231" t="s">
        <v>27</v>
      </c>
      <c r="N3231" t="s">
        <v>18726</v>
      </c>
      <c r="Q3231">
        <v>2859</v>
      </c>
      <c r="R3231" t="s">
        <v>96</v>
      </c>
      <c r="S3231" t="s">
        <v>96</v>
      </c>
      <c r="T3231" t="str">
        <f>IF(Transcripts[[#This Row],[List?]]="Y", Transcripts[[#This Row],[RefSeq mRNA ID]]&amp;IF(Transcripts[[#This Row],[Preferred?]]="Y", " (Preferred)", ""), "")</f>
        <v/>
      </c>
      <c r="V3231" s="43"/>
      <c r="W3231" s="43" t="e">
        <f t="array" ref="W3231">INDEX(Table6[#Data], MATCH(1, ISNUMBER(SEARCH(Transcripts[[#This Row],[RefSeq mRNA ID]], Table6['#name])), 0), 1)</f>
        <v>#N/A</v>
      </c>
      <c r="X3231" s="43"/>
      <c r="Y3231" s="43"/>
      <c r="Z3231" t="s">
        <v>779</v>
      </c>
      <c r="AA3231" t="s">
        <v>780</v>
      </c>
      <c r="AB3231">
        <v>1815</v>
      </c>
      <c r="AC3231" t="s">
        <v>770</v>
      </c>
      <c r="AD3231" t="s">
        <v>27</v>
      </c>
      <c r="AE3231" t="s">
        <v>12057</v>
      </c>
    </row>
    <row r="3232" spans="8:31" hidden="1" x14ac:dyDescent="0.3">
      <c r="H3232" t="s">
        <v>18067</v>
      </c>
      <c r="I3232" t="s">
        <v>18218</v>
      </c>
      <c r="J3232" t="s">
        <v>18727</v>
      </c>
      <c r="L3232">
        <v>5022</v>
      </c>
      <c r="M3232" t="s">
        <v>27</v>
      </c>
      <c r="N3232" t="s">
        <v>18728</v>
      </c>
      <c r="Q3232">
        <v>4068</v>
      </c>
      <c r="R3232" t="s">
        <v>96</v>
      </c>
      <c r="S3232" t="s">
        <v>96</v>
      </c>
      <c r="T3232" t="str">
        <f>IF(Transcripts[[#This Row],[List?]]="Y", Transcripts[[#This Row],[RefSeq mRNA ID]]&amp;IF(Transcripts[[#This Row],[Preferred?]]="Y", " (Preferred)", ""), "")</f>
        <v/>
      </c>
      <c r="V3232" s="43"/>
      <c r="W3232" s="43" t="e">
        <f t="array" ref="W3232">INDEX(Table6[#Data], MATCH(1, ISNUMBER(SEARCH(Transcripts[[#This Row],[RefSeq mRNA ID]], Table6['#name])), 0), 1)</f>
        <v>#N/A</v>
      </c>
      <c r="X3232" s="43"/>
      <c r="Y3232" s="43"/>
      <c r="Z3232" t="s">
        <v>782</v>
      </c>
      <c r="AA3232" t="s">
        <v>783</v>
      </c>
      <c r="AB3232">
        <v>549</v>
      </c>
      <c r="AC3232" t="s">
        <v>770</v>
      </c>
      <c r="AD3232" t="s">
        <v>27</v>
      </c>
      <c r="AE3232" t="s">
        <v>12058</v>
      </c>
    </row>
    <row r="3233" spans="8:31" hidden="1" x14ac:dyDescent="0.3">
      <c r="H3233" t="s">
        <v>18067</v>
      </c>
      <c r="I3233" t="s">
        <v>18219</v>
      </c>
      <c r="J3233" t="s">
        <v>18729</v>
      </c>
      <c r="K3233" t="s">
        <v>19979</v>
      </c>
      <c r="L3233">
        <v>27436</v>
      </c>
      <c r="M3233" t="s">
        <v>27</v>
      </c>
      <c r="N3233" t="s">
        <v>18730</v>
      </c>
      <c r="P3233" t="s">
        <v>18731</v>
      </c>
      <c r="Q3233">
        <v>26250</v>
      </c>
      <c r="R3233" t="s">
        <v>96</v>
      </c>
      <c r="S3233" t="s">
        <v>95</v>
      </c>
      <c r="T3233" t="str">
        <f>IF(Transcripts[[#This Row],[List?]]="Y", Transcripts[[#This Row],[RefSeq mRNA ID]]&amp;IF(Transcripts[[#This Row],[Preferred?]]="Y", " (Preferred)", ""), "")</f>
        <v>NM_033071.3</v>
      </c>
      <c r="V3233" s="43"/>
      <c r="W3233" s="43" t="e">
        <f t="array" ref="W3233">INDEX(Table6[#Data], MATCH(1, ISNUMBER(SEARCH(Transcripts[[#This Row],[RefSeq mRNA ID]], Table6['#name])), 0), 1)</f>
        <v>#N/A</v>
      </c>
      <c r="X3233" s="43"/>
      <c r="Y3233" s="43"/>
      <c r="Z3233" t="s">
        <v>785</v>
      </c>
      <c r="AC3233" t="s">
        <v>770</v>
      </c>
      <c r="AD3233" t="s">
        <v>27</v>
      </c>
      <c r="AE3233" t="s">
        <v>785</v>
      </c>
    </row>
    <row r="3234" spans="8:31" hidden="1" x14ac:dyDescent="0.3">
      <c r="H3234" t="s">
        <v>18067</v>
      </c>
      <c r="I3234" t="s">
        <v>18226</v>
      </c>
      <c r="J3234" t="s">
        <v>18732</v>
      </c>
      <c r="L3234">
        <v>5837</v>
      </c>
      <c r="M3234" t="s">
        <v>27</v>
      </c>
      <c r="N3234" t="s">
        <v>18733</v>
      </c>
      <c r="Q3234">
        <v>4965</v>
      </c>
      <c r="R3234" t="s">
        <v>96</v>
      </c>
      <c r="S3234" t="s">
        <v>96</v>
      </c>
      <c r="T3234" t="str">
        <f>IF(Transcripts[[#This Row],[List?]]="Y", Transcripts[[#This Row],[RefSeq mRNA ID]]&amp;IF(Transcripts[[#This Row],[Preferred?]]="Y", " (Preferred)", ""), "")</f>
        <v/>
      </c>
      <c r="V3234" s="43"/>
      <c r="W3234" s="43" t="e">
        <f t="array" ref="W3234">INDEX(Table6[#Data], MATCH(1, ISNUMBER(SEARCH(Transcripts[[#This Row],[RefSeq mRNA ID]], Table6['#name])), 0), 1)</f>
        <v>#N/A</v>
      </c>
      <c r="X3234" s="43"/>
      <c r="Y3234" s="43"/>
      <c r="Z3234" t="s">
        <v>5989</v>
      </c>
      <c r="AA3234" t="s">
        <v>5990</v>
      </c>
      <c r="AB3234">
        <v>7416</v>
      </c>
      <c r="AC3234" t="s">
        <v>5982</v>
      </c>
      <c r="AD3234" t="s">
        <v>27</v>
      </c>
      <c r="AE3234" t="s">
        <v>12059</v>
      </c>
    </row>
    <row r="3235" spans="8:31" hidden="1" x14ac:dyDescent="0.3">
      <c r="H3235" t="s">
        <v>18067</v>
      </c>
      <c r="I3235" t="s">
        <v>18227</v>
      </c>
      <c r="L3235">
        <v>3664</v>
      </c>
      <c r="M3235" t="s">
        <v>193</v>
      </c>
      <c r="N3235" t="s">
        <v>18734</v>
      </c>
      <c r="R3235" t="s">
        <v>96</v>
      </c>
      <c r="S3235" t="s">
        <v>96</v>
      </c>
      <c r="T3235" t="str">
        <f>IF(Transcripts[[#This Row],[List?]]="Y", Transcripts[[#This Row],[RefSeq mRNA ID]]&amp;IF(Transcripts[[#This Row],[Preferred?]]="Y", " (Preferred)", ""), "")</f>
        <v/>
      </c>
      <c r="V3235" s="43"/>
      <c r="W3235" s="43" t="e">
        <f t="array" ref="W3235">INDEX(Table6[#Data], MATCH(1, ISNUMBER(SEARCH(Transcripts[[#This Row],[RefSeq mRNA ID]], Table6['#name])), 0), 1)</f>
        <v>#N/A</v>
      </c>
      <c r="X3235" s="43"/>
      <c r="Y3235" s="43"/>
      <c r="Z3235" t="s">
        <v>5983</v>
      </c>
      <c r="AC3235" t="s">
        <v>5982</v>
      </c>
      <c r="AD3235" t="s">
        <v>27</v>
      </c>
      <c r="AE3235" t="s">
        <v>5983</v>
      </c>
    </row>
    <row r="3236" spans="8:31" hidden="1" x14ac:dyDescent="0.3">
      <c r="H3236" t="s">
        <v>18067</v>
      </c>
      <c r="I3236" t="s">
        <v>18228</v>
      </c>
      <c r="L3236">
        <v>3798</v>
      </c>
      <c r="M3236" t="s">
        <v>193</v>
      </c>
      <c r="N3236" t="s">
        <v>18735</v>
      </c>
      <c r="R3236" t="s">
        <v>96</v>
      </c>
      <c r="S3236" t="s">
        <v>96</v>
      </c>
      <c r="T3236" t="str">
        <f>IF(Transcripts[[#This Row],[List?]]="Y", Transcripts[[#This Row],[RefSeq mRNA ID]]&amp;IF(Transcripts[[#This Row],[Preferred?]]="Y", " (Preferred)", ""), "")</f>
        <v/>
      </c>
      <c r="V3236" s="43"/>
      <c r="W3236" s="43" t="e">
        <f t="array" ref="W3236">INDEX(Table6[#Data], MATCH(1, ISNUMBER(SEARCH(Transcripts[[#This Row],[RefSeq mRNA ID]], Table6['#name])), 0), 1)</f>
        <v>#N/A</v>
      </c>
      <c r="X3236" s="43"/>
      <c r="Y3236" s="43"/>
      <c r="Z3236" t="s">
        <v>5985</v>
      </c>
      <c r="AC3236" t="s">
        <v>5982</v>
      </c>
      <c r="AD3236" t="s">
        <v>27</v>
      </c>
      <c r="AE3236" t="s">
        <v>5985</v>
      </c>
    </row>
    <row r="3237" spans="8:31" hidden="1" x14ac:dyDescent="0.3">
      <c r="H3237" t="s">
        <v>18067</v>
      </c>
      <c r="I3237" t="s">
        <v>18229</v>
      </c>
      <c r="L3237">
        <v>10634</v>
      </c>
      <c r="M3237" t="s">
        <v>210</v>
      </c>
      <c r="N3237" t="s">
        <v>18736</v>
      </c>
      <c r="R3237" t="s">
        <v>96</v>
      </c>
      <c r="S3237" t="s">
        <v>96</v>
      </c>
      <c r="T3237" t="str">
        <f>IF(Transcripts[[#This Row],[List?]]="Y", Transcripts[[#This Row],[RefSeq mRNA ID]]&amp;IF(Transcripts[[#This Row],[Preferred?]]="Y", " (Preferred)", ""), "")</f>
        <v/>
      </c>
      <c r="V3237" s="43"/>
      <c r="W3237" s="43" t="e">
        <f t="array" ref="W3237">INDEX(Table6[#Data], MATCH(1, ISNUMBER(SEARCH(Transcripts[[#This Row],[RefSeq mRNA ID]], Table6['#name])), 0), 1)</f>
        <v>#N/A</v>
      </c>
      <c r="X3237" s="43"/>
      <c r="Y3237" s="43"/>
      <c r="Z3237" t="s">
        <v>5996</v>
      </c>
      <c r="AC3237" t="s">
        <v>5982</v>
      </c>
      <c r="AD3237" t="s">
        <v>27</v>
      </c>
      <c r="AE3237" t="s">
        <v>5996</v>
      </c>
    </row>
    <row r="3238" spans="8:31" hidden="1" x14ac:dyDescent="0.3">
      <c r="H3238" t="s">
        <v>18067</v>
      </c>
      <c r="I3238" t="s">
        <v>18230</v>
      </c>
      <c r="L3238">
        <v>10742</v>
      </c>
      <c r="M3238" t="s">
        <v>210</v>
      </c>
      <c r="N3238" t="s">
        <v>18737</v>
      </c>
      <c r="R3238" t="s">
        <v>96</v>
      </c>
      <c r="S3238" t="s">
        <v>96</v>
      </c>
      <c r="T3238" t="str">
        <f>IF(Transcripts[[#This Row],[List?]]="Y", Transcripts[[#This Row],[RefSeq mRNA ID]]&amp;IF(Transcripts[[#This Row],[Preferred?]]="Y", " (Preferred)", ""), "")</f>
        <v/>
      </c>
      <c r="V3238" s="43"/>
      <c r="W3238" s="43" t="e">
        <f t="array" ref="W3238">INDEX(Table6[#Data], MATCH(1, ISNUMBER(SEARCH(Transcripts[[#This Row],[RefSeq mRNA ID]], Table6['#name])), 0), 1)</f>
        <v>#N/A</v>
      </c>
      <c r="X3238" s="43"/>
      <c r="Y3238" s="43"/>
      <c r="Z3238" t="s">
        <v>5993</v>
      </c>
      <c r="AA3238" t="s">
        <v>5994</v>
      </c>
      <c r="AB3238">
        <v>708</v>
      </c>
      <c r="AC3238" t="s">
        <v>5982</v>
      </c>
      <c r="AD3238" t="s">
        <v>27</v>
      </c>
      <c r="AE3238" t="s">
        <v>12060</v>
      </c>
    </row>
    <row r="3239" spans="8:31" hidden="1" x14ac:dyDescent="0.3">
      <c r="H3239" t="s">
        <v>18067</v>
      </c>
      <c r="I3239" t="s">
        <v>18231</v>
      </c>
      <c r="J3239" t="s">
        <v>18738</v>
      </c>
      <c r="K3239" t="s">
        <v>19978</v>
      </c>
      <c r="L3239">
        <v>3154</v>
      </c>
      <c r="M3239" t="s">
        <v>27</v>
      </c>
      <c r="N3239" t="s">
        <v>18739</v>
      </c>
      <c r="Q3239">
        <v>2928</v>
      </c>
      <c r="R3239" t="s">
        <v>96</v>
      </c>
      <c r="S3239" t="s">
        <v>95</v>
      </c>
      <c r="T3239" t="str">
        <f>IF(Transcripts[[#This Row],[List?]]="Y", Transcripts[[#This Row],[RefSeq mRNA ID]]&amp;IF(Transcripts[[#This Row],[Preferred?]]="Y", " (Preferred)", ""), "")</f>
        <v>NM_001347702.1</v>
      </c>
      <c r="V3239" s="43"/>
      <c r="W3239" s="43" t="e">
        <f t="array" ref="W3239">INDEX(Table6[#Data], MATCH(1, ISNUMBER(SEARCH(Transcripts[[#This Row],[RefSeq mRNA ID]], Table6['#name])), 0), 1)</f>
        <v>#N/A</v>
      </c>
      <c r="X3239" s="43"/>
      <c r="Y3239" s="43"/>
      <c r="Z3239" t="s">
        <v>5987</v>
      </c>
      <c r="AC3239" t="s">
        <v>5982</v>
      </c>
      <c r="AD3239" t="s">
        <v>27</v>
      </c>
      <c r="AE3239" t="s">
        <v>5987</v>
      </c>
    </row>
    <row r="3240" spans="8:31" hidden="1" x14ac:dyDescent="0.3">
      <c r="H3240" t="s">
        <v>18067</v>
      </c>
      <c r="I3240" t="s">
        <v>18234</v>
      </c>
      <c r="L3240">
        <v>3003</v>
      </c>
      <c r="M3240" t="s">
        <v>193</v>
      </c>
      <c r="N3240" t="s">
        <v>18740</v>
      </c>
      <c r="R3240" t="s">
        <v>96</v>
      </c>
      <c r="S3240" t="s">
        <v>96</v>
      </c>
      <c r="T3240" t="str">
        <f>IF(Transcripts[[#This Row],[List?]]="Y", Transcripts[[#This Row],[RefSeq mRNA ID]]&amp;IF(Transcripts[[#This Row],[Preferred?]]="Y", " (Preferred)", ""), "")</f>
        <v/>
      </c>
      <c r="V3240" s="43"/>
      <c r="W3240" s="43" t="e">
        <f t="array" ref="W3240">INDEX(Table6[#Data], MATCH(1, ISNUMBER(SEARCH(Transcripts[[#This Row],[RefSeq mRNA ID]], Table6['#name])), 0), 1)</f>
        <v>#N/A</v>
      </c>
      <c r="X3240" s="43"/>
      <c r="Y3240" s="43"/>
      <c r="Z3240" t="s">
        <v>6639</v>
      </c>
      <c r="AA3240" t="s">
        <v>6640</v>
      </c>
      <c r="AB3240">
        <v>2187</v>
      </c>
      <c r="AC3240" t="s">
        <v>6628</v>
      </c>
      <c r="AD3240" t="s">
        <v>27</v>
      </c>
      <c r="AE3240" t="s">
        <v>12061</v>
      </c>
    </row>
    <row r="3241" spans="8:31" hidden="1" x14ac:dyDescent="0.3">
      <c r="H3241" t="s">
        <v>18067</v>
      </c>
      <c r="I3241" t="s">
        <v>18235</v>
      </c>
      <c r="L3241">
        <v>525</v>
      </c>
      <c r="M3241" t="s">
        <v>210</v>
      </c>
      <c r="N3241" t="s">
        <v>18741</v>
      </c>
      <c r="R3241" t="s">
        <v>96</v>
      </c>
      <c r="S3241" t="s">
        <v>96</v>
      </c>
      <c r="T3241" t="str">
        <f>IF(Transcripts[[#This Row],[List?]]="Y", Transcripts[[#This Row],[RefSeq mRNA ID]]&amp;IF(Transcripts[[#This Row],[Preferred?]]="Y", " (Preferred)", ""), "")</f>
        <v/>
      </c>
      <c r="V3241" s="43"/>
      <c r="W3241" s="43" t="e">
        <f t="array" ref="W3241">INDEX(Table6[#Data], MATCH(1, ISNUMBER(SEARCH(Transcripts[[#This Row],[RefSeq mRNA ID]], Table6['#name])), 0), 1)</f>
        <v>#N/A</v>
      </c>
      <c r="X3241" s="43"/>
      <c r="Y3241" s="43"/>
      <c r="Z3241" t="s">
        <v>6633</v>
      </c>
      <c r="AA3241" t="s">
        <v>6634</v>
      </c>
      <c r="AB3241">
        <v>1446</v>
      </c>
      <c r="AC3241" t="s">
        <v>6628</v>
      </c>
      <c r="AD3241" t="s">
        <v>27</v>
      </c>
      <c r="AE3241" t="s">
        <v>12062</v>
      </c>
    </row>
    <row r="3242" spans="8:31" hidden="1" x14ac:dyDescent="0.3">
      <c r="H3242" t="s">
        <v>18067</v>
      </c>
      <c r="I3242" t="s">
        <v>18236</v>
      </c>
      <c r="L3242">
        <v>582</v>
      </c>
      <c r="M3242" t="s">
        <v>193</v>
      </c>
      <c r="N3242" t="s">
        <v>18742</v>
      </c>
      <c r="R3242" t="s">
        <v>96</v>
      </c>
      <c r="S3242" t="s">
        <v>96</v>
      </c>
      <c r="T3242" t="str">
        <f>IF(Transcripts[[#This Row],[List?]]="Y", Transcripts[[#This Row],[RefSeq mRNA ID]]&amp;IF(Transcripts[[#This Row],[Preferred?]]="Y", " (Preferred)", ""), "")</f>
        <v/>
      </c>
      <c r="V3242" s="43"/>
      <c r="W3242" s="43" t="e">
        <f t="array" ref="W3242">INDEX(Table6[#Data], MATCH(1, ISNUMBER(SEARCH(Transcripts[[#This Row],[RefSeq mRNA ID]], Table6['#name])), 0), 1)</f>
        <v>#N/A</v>
      </c>
      <c r="X3242" s="43"/>
      <c r="Y3242" s="43"/>
      <c r="Z3242" t="s">
        <v>6643</v>
      </c>
      <c r="AC3242" t="s">
        <v>6628</v>
      </c>
      <c r="AD3242" t="s">
        <v>27</v>
      </c>
      <c r="AE3242" t="s">
        <v>6643</v>
      </c>
    </row>
    <row r="3243" spans="8:31" hidden="1" x14ac:dyDescent="0.3">
      <c r="H3243" t="s">
        <v>18067</v>
      </c>
      <c r="I3243" t="s">
        <v>18237</v>
      </c>
      <c r="L3243">
        <v>581</v>
      </c>
      <c r="M3243" t="s">
        <v>210</v>
      </c>
      <c r="N3243" t="s">
        <v>18743</v>
      </c>
      <c r="R3243" t="s">
        <v>96</v>
      </c>
      <c r="S3243" t="s">
        <v>96</v>
      </c>
      <c r="T3243" t="str">
        <f>IF(Transcripts[[#This Row],[List?]]="Y", Transcripts[[#This Row],[RefSeq mRNA ID]]&amp;IF(Transcripts[[#This Row],[Preferred?]]="Y", " (Preferred)", ""), "")</f>
        <v/>
      </c>
      <c r="V3243" s="43"/>
      <c r="W3243" s="43" t="e">
        <f t="array" ref="W3243">INDEX(Table6[#Data], MATCH(1, ISNUMBER(SEARCH(Transcripts[[#This Row],[RefSeq mRNA ID]], Table6['#name])), 0), 1)</f>
        <v>#N/A</v>
      </c>
      <c r="X3243" s="43"/>
      <c r="Y3243" s="43"/>
      <c r="Z3243" t="s">
        <v>6645</v>
      </c>
      <c r="AC3243" t="s">
        <v>6628</v>
      </c>
      <c r="AD3243" t="s">
        <v>27</v>
      </c>
      <c r="AE3243" t="s">
        <v>6645</v>
      </c>
    </row>
    <row r="3244" spans="8:31" hidden="1" x14ac:dyDescent="0.3">
      <c r="H3244" t="s">
        <v>18067</v>
      </c>
      <c r="I3244" t="s">
        <v>18238</v>
      </c>
      <c r="L3244">
        <v>526</v>
      </c>
      <c r="M3244" t="s">
        <v>210</v>
      </c>
      <c r="N3244" t="s">
        <v>18744</v>
      </c>
      <c r="R3244" t="s">
        <v>96</v>
      </c>
      <c r="S3244" t="s">
        <v>96</v>
      </c>
      <c r="T3244" t="str">
        <f>IF(Transcripts[[#This Row],[List?]]="Y", Transcripts[[#This Row],[RefSeq mRNA ID]]&amp;IF(Transcripts[[#This Row],[Preferred?]]="Y", " (Preferred)", ""), "")</f>
        <v/>
      </c>
      <c r="V3244" s="43"/>
      <c r="W3244" s="43" t="e">
        <f t="array" ref="W3244">INDEX(Table6[#Data], MATCH(1, ISNUMBER(SEARCH(Transcripts[[#This Row],[RefSeq mRNA ID]], Table6['#name])), 0), 1)</f>
        <v>#N/A</v>
      </c>
      <c r="X3244" s="43"/>
      <c r="Y3244" s="43"/>
      <c r="Z3244" t="s">
        <v>6636</v>
      </c>
      <c r="AA3244" t="s">
        <v>6637</v>
      </c>
      <c r="AB3244">
        <v>373</v>
      </c>
      <c r="AC3244" t="s">
        <v>6628</v>
      </c>
      <c r="AD3244" t="s">
        <v>27</v>
      </c>
      <c r="AE3244" t="s">
        <v>12063</v>
      </c>
    </row>
    <row r="3245" spans="8:31" hidden="1" x14ac:dyDescent="0.3">
      <c r="H3245" t="s">
        <v>18067</v>
      </c>
      <c r="I3245" t="s">
        <v>18239</v>
      </c>
      <c r="L3245">
        <v>1891</v>
      </c>
      <c r="M3245" t="s">
        <v>210</v>
      </c>
      <c r="N3245" t="s">
        <v>18745</v>
      </c>
      <c r="R3245" t="s">
        <v>96</v>
      </c>
      <c r="S3245" t="s">
        <v>96</v>
      </c>
      <c r="T3245" t="str">
        <f>IF(Transcripts[[#This Row],[List?]]="Y", Transcripts[[#This Row],[RefSeq mRNA ID]]&amp;IF(Transcripts[[#This Row],[Preferred?]]="Y", " (Preferred)", ""), "")</f>
        <v/>
      </c>
      <c r="V3245" s="43"/>
      <c r="W3245" s="43" t="e">
        <f t="array" ref="W3245">INDEX(Table6[#Data], MATCH(1, ISNUMBER(SEARCH(Transcripts[[#This Row],[RefSeq mRNA ID]], Table6['#name])), 0), 1)</f>
        <v>#N/A</v>
      </c>
      <c r="X3245" s="43"/>
      <c r="Y3245" s="43"/>
      <c r="Z3245" t="s">
        <v>6641</v>
      </c>
      <c r="AC3245" t="s">
        <v>6628</v>
      </c>
      <c r="AD3245" t="s">
        <v>27</v>
      </c>
      <c r="AE3245" t="s">
        <v>6641</v>
      </c>
    </row>
    <row r="3246" spans="8:31" hidden="1" x14ac:dyDescent="0.3">
      <c r="H3246" t="s">
        <v>18067</v>
      </c>
      <c r="I3246" t="s">
        <v>18240</v>
      </c>
      <c r="L3246">
        <v>414</v>
      </c>
      <c r="M3246" t="s">
        <v>210</v>
      </c>
      <c r="N3246" t="s">
        <v>18746</v>
      </c>
      <c r="R3246" t="s">
        <v>96</v>
      </c>
      <c r="S3246" t="s">
        <v>96</v>
      </c>
      <c r="T3246" t="str">
        <f>IF(Transcripts[[#This Row],[List?]]="Y", Transcripts[[#This Row],[RefSeq mRNA ID]]&amp;IF(Transcripts[[#This Row],[Preferred?]]="Y", " (Preferred)", ""), "")</f>
        <v/>
      </c>
      <c r="V3246" s="43"/>
      <c r="W3246" s="43" t="e">
        <f t="array" ref="W3246">INDEX(Table6[#Data], MATCH(1, ISNUMBER(SEARCH(Transcripts[[#This Row],[RefSeq mRNA ID]], Table6['#name])), 0), 1)</f>
        <v>#N/A</v>
      </c>
      <c r="X3246" s="43"/>
      <c r="Y3246" s="43"/>
      <c r="Z3246" t="s">
        <v>6629</v>
      </c>
      <c r="AA3246" t="s">
        <v>6630</v>
      </c>
      <c r="AB3246">
        <v>2187</v>
      </c>
      <c r="AC3246" t="s">
        <v>6628</v>
      </c>
      <c r="AD3246" t="s">
        <v>27</v>
      </c>
      <c r="AE3246" t="s">
        <v>12064</v>
      </c>
    </row>
    <row r="3247" spans="8:31" hidden="1" x14ac:dyDescent="0.3">
      <c r="H3247" t="s">
        <v>18067</v>
      </c>
      <c r="I3247" t="s">
        <v>18241</v>
      </c>
      <c r="J3247" t="s">
        <v>18747</v>
      </c>
      <c r="L3247">
        <v>776</v>
      </c>
      <c r="M3247" t="s">
        <v>27</v>
      </c>
      <c r="N3247" t="s">
        <v>18748</v>
      </c>
      <c r="Q3247">
        <v>728</v>
      </c>
      <c r="R3247" t="s">
        <v>96</v>
      </c>
      <c r="S3247" t="s">
        <v>96</v>
      </c>
      <c r="T3247" t="str">
        <f>IF(Transcripts[[#This Row],[List?]]="Y", Transcripts[[#This Row],[RefSeq mRNA ID]]&amp;IF(Transcripts[[#This Row],[Preferred?]]="Y", " (Preferred)", ""), "")</f>
        <v/>
      </c>
      <c r="V3247" s="43"/>
      <c r="W3247" s="43" t="e">
        <f t="array" ref="W3247">INDEX(Table6[#Data], MATCH(1, ISNUMBER(SEARCH(Transcripts[[#This Row],[RefSeq mRNA ID]], Table6['#name])), 0), 1)</f>
        <v>#N/A</v>
      </c>
      <c r="X3247" s="43"/>
      <c r="Y3247" s="43"/>
      <c r="Z3247" t="s">
        <v>1744</v>
      </c>
      <c r="AA3247" t="s">
        <v>1745</v>
      </c>
      <c r="AB3247">
        <v>2184</v>
      </c>
      <c r="AC3247" t="s">
        <v>145</v>
      </c>
      <c r="AD3247" t="s">
        <v>27</v>
      </c>
      <c r="AE3247" t="s">
        <v>12065</v>
      </c>
    </row>
    <row r="3248" spans="8:31" hidden="1" x14ac:dyDescent="0.3">
      <c r="H3248" t="s">
        <v>18067</v>
      </c>
      <c r="I3248" t="s">
        <v>18242</v>
      </c>
      <c r="J3248" t="s">
        <v>18749</v>
      </c>
      <c r="L3248">
        <v>647</v>
      </c>
      <c r="M3248" t="s">
        <v>27</v>
      </c>
      <c r="N3248" t="s">
        <v>18750</v>
      </c>
      <c r="Q3248">
        <v>586</v>
      </c>
      <c r="R3248" t="s">
        <v>96</v>
      </c>
      <c r="S3248" t="s">
        <v>96</v>
      </c>
      <c r="T3248" t="str">
        <f>IF(Transcripts[[#This Row],[List?]]="Y", Transcripts[[#This Row],[RefSeq mRNA ID]]&amp;IF(Transcripts[[#This Row],[Preferred?]]="Y", " (Preferred)", ""), "")</f>
        <v/>
      </c>
      <c r="V3248" s="43"/>
      <c r="W3248" s="43" t="e">
        <f t="array" ref="W3248">INDEX(Table6[#Data], MATCH(1, ISNUMBER(SEARCH(Transcripts[[#This Row],[RefSeq mRNA ID]], Table6['#name])), 0), 1)</f>
        <v>#N/A</v>
      </c>
      <c r="X3248" s="43"/>
      <c r="Y3248" s="43"/>
      <c r="Z3248" t="s">
        <v>1748</v>
      </c>
      <c r="AA3248" t="s">
        <v>1749</v>
      </c>
      <c r="AB3248">
        <v>1200</v>
      </c>
      <c r="AC3248" t="s">
        <v>145</v>
      </c>
      <c r="AD3248" t="s">
        <v>27</v>
      </c>
      <c r="AE3248" t="s">
        <v>12066</v>
      </c>
    </row>
    <row r="3249" spans="8:31" hidden="1" x14ac:dyDescent="0.3">
      <c r="H3249" t="s">
        <v>18067</v>
      </c>
      <c r="I3249" t="s">
        <v>18243</v>
      </c>
      <c r="L3249">
        <v>5707</v>
      </c>
      <c r="M3249" t="s">
        <v>210</v>
      </c>
      <c r="N3249" t="s">
        <v>18751</v>
      </c>
      <c r="R3249" t="s">
        <v>96</v>
      </c>
      <c r="S3249" t="s">
        <v>96</v>
      </c>
      <c r="T3249" t="str">
        <f>IF(Transcripts[[#This Row],[List?]]="Y", Transcripts[[#This Row],[RefSeq mRNA ID]]&amp;IF(Transcripts[[#This Row],[Preferred?]]="Y", " (Preferred)", ""), "")</f>
        <v/>
      </c>
      <c r="V3249" s="43"/>
      <c r="W3249" s="43" t="e">
        <f t="array" ref="W3249">INDEX(Table6[#Data], MATCH(1, ISNUMBER(SEARCH(Transcripts[[#This Row],[RefSeq mRNA ID]], Table6['#name])), 0), 1)</f>
        <v>#N/A</v>
      </c>
      <c r="X3249" s="43"/>
      <c r="Y3249" s="43"/>
      <c r="Z3249" t="s">
        <v>1752</v>
      </c>
      <c r="AC3249" t="s">
        <v>145</v>
      </c>
      <c r="AD3249" t="s">
        <v>27</v>
      </c>
      <c r="AE3249" t="s">
        <v>1752</v>
      </c>
    </row>
    <row r="3250" spans="8:31" hidden="1" x14ac:dyDescent="0.3">
      <c r="H3250" t="s">
        <v>18067</v>
      </c>
      <c r="I3250" t="s">
        <v>18244</v>
      </c>
      <c r="L3250">
        <v>7229</v>
      </c>
      <c r="M3250" t="s">
        <v>210</v>
      </c>
      <c r="N3250" t="s">
        <v>18752</v>
      </c>
      <c r="R3250" t="s">
        <v>96</v>
      </c>
      <c r="S3250" t="s">
        <v>96</v>
      </c>
      <c r="T3250" t="str">
        <f>IF(Transcripts[[#This Row],[List?]]="Y", Transcripts[[#This Row],[RefSeq mRNA ID]]&amp;IF(Transcripts[[#This Row],[Preferred?]]="Y", " (Preferred)", ""), "")</f>
        <v/>
      </c>
      <c r="V3250" s="43"/>
      <c r="W3250" s="43" t="e">
        <f t="array" ref="W3250">INDEX(Table6[#Data], MATCH(1, ISNUMBER(SEARCH(Transcripts[[#This Row],[RefSeq mRNA ID]], Table6['#name])), 0), 1)</f>
        <v>#N/A</v>
      </c>
      <c r="X3250" s="43"/>
      <c r="Y3250" s="43"/>
      <c r="Z3250" t="s">
        <v>4846</v>
      </c>
      <c r="AA3250" t="s">
        <v>4847</v>
      </c>
      <c r="AB3250">
        <v>16614</v>
      </c>
      <c r="AC3250" t="s">
        <v>4841</v>
      </c>
      <c r="AD3250" t="s">
        <v>27</v>
      </c>
      <c r="AE3250" t="s">
        <v>12067</v>
      </c>
    </row>
    <row r="3251" spans="8:31" hidden="1" x14ac:dyDescent="0.3">
      <c r="H3251" t="s">
        <v>18067</v>
      </c>
      <c r="I3251" t="s">
        <v>18245</v>
      </c>
      <c r="J3251" t="s">
        <v>18753</v>
      </c>
      <c r="L3251">
        <v>1548</v>
      </c>
      <c r="M3251" t="s">
        <v>27</v>
      </c>
      <c r="N3251" t="s">
        <v>18754</v>
      </c>
      <c r="Q3251">
        <v>1535</v>
      </c>
      <c r="R3251" t="s">
        <v>96</v>
      </c>
      <c r="S3251" t="s">
        <v>96</v>
      </c>
      <c r="T3251" t="str">
        <f>IF(Transcripts[[#This Row],[List?]]="Y", Transcripts[[#This Row],[RefSeq mRNA ID]]&amp;IF(Transcripts[[#This Row],[Preferred?]]="Y", " (Preferred)", ""), "")</f>
        <v/>
      </c>
      <c r="V3251" s="43"/>
      <c r="W3251" s="43" t="e">
        <f t="array" ref="W3251">INDEX(Table6[#Data], MATCH(1, ISNUMBER(SEARCH(Transcripts[[#This Row],[RefSeq mRNA ID]], Table6['#name])), 0), 1)</f>
        <v>#N/A</v>
      </c>
      <c r="X3251" s="43"/>
      <c r="Y3251" s="43"/>
      <c r="Z3251" t="s">
        <v>4850</v>
      </c>
      <c r="AA3251" t="s">
        <v>4851</v>
      </c>
      <c r="AB3251">
        <v>657</v>
      </c>
      <c r="AC3251" t="s">
        <v>4841</v>
      </c>
      <c r="AD3251" t="s">
        <v>27</v>
      </c>
      <c r="AE3251" t="s">
        <v>12068</v>
      </c>
    </row>
    <row r="3252" spans="8:31" hidden="1" x14ac:dyDescent="0.3">
      <c r="H3252" t="s">
        <v>18067</v>
      </c>
      <c r="I3252" t="s">
        <v>18246</v>
      </c>
      <c r="J3252" t="s">
        <v>18755</v>
      </c>
      <c r="L3252">
        <v>630</v>
      </c>
      <c r="M3252" t="s">
        <v>27</v>
      </c>
      <c r="N3252" t="s">
        <v>18756</v>
      </c>
      <c r="Q3252">
        <v>622</v>
      </c>
      <c r="R3252" t="s">
        <v>96</v>
      </c>
      <c r="S3252" t="s">
        <v>96</v>
      </c>
      <c r="T3252" t="str">
        <f>IF(Transcripts[[#This Row],[List?]]="Y", Transcripts[[#This Row],[RefSeq mRNA ID]]&amp;IF(Transcripts[[#This Row],[Preferred?]]="Y", " (Preferred)", ""), "")</f>
        <v/>
      </c>
      <c r="V3252" s="43"/>
      <c r="W3252" s="43" t="e">
        <f t="array" ref="W3252">INDEX(Table6[#Data], MATCH(1, ISNUMBER(SEARCH(Transcripts[[#This Row],[RefSeq mRNA ID]], Table6['#name])), 0), 1)</f>
        <v>#N/A</v>
      </c>
      <c r="X3252" s="43"/>
      <c r="Y3252" s="43"/>
      <c r="Z3252" t="s">
        <v>4856</v>
      </c>
      <c r="AC3252" t="s">
        <v>4841</v>
      </c>
      <c r="AD3252" t="s">
        <v>27</v>
      </c>
      <c r="AE3252" t="s">
        <v>4856</v>
      </c>
    </row>
    <row r="3253" spans="8:31" hidden="1" x14ac:dyDescent="0.3">
      <c r="H3253" t="s">
        <v>18067</v>
      </c>
      <c r="I3253" t="s">
        <v>18247</v>
      </c>
      <c r="L3253">
        <v>10075</v>
      </c>
      <c r="M3253" t="s">
        <v>210</v>
      </c>
      <c r="N3253" t="s">
        <v>18757</v>
      </c>
      <c r="R3253" t="s">
        <v>96</v>
      </c>
      <c r="S3253" t="s">
        <v>96</v>
      </c>
      <c r="T3253" t="str">
        <f>IF(Transcripts[[#This Row],[List?]]="Y", Transcripts[[#This Row],[RefSeq mRNA ID]]&amp;IF(Transcripts[[#This Row],[Preferred?]]="Y", " (Preferred)", ""), "")</f>
        <v/>
      </c>
      <c r="V3253" s="43"/>
      <c r="W3253" s="43" t="e">
        <f t="array" ref="W3253">INDEX(Table6[#Data], MATCH(1, ISNUMBER(SEARCH(Transcripts[[#This Row],[RefSeq mRNA ID]], Table6['#name])), 0), 1)</f>
        <v>#N/A</v>
      </c>
      <c r="X3253" s="43"/>
      <c r="Y3253" s="43"/>
      <c r="Z3253" t="s">
        <v>4842</v>
      </c>
      <c r="AC3253" t="s">
        <v>4841</v>
      </c>
      <c r="AD3253" t="s">
        <v>27</v>
      </c>
      <c r="AE3253" t="s">
        <v>4842</v>
      </c>
    </row>
    <row r="3254" spans="8:31" hidden="1" x14ac:dyDescent="0.3">
      <c r="H3254" t="s">
        <v>18067</v>
      </c>
      <c r="I3254" t="s">
        <v>18248</v>
      </c>
      <c r="L3254">
        <v>561</v>
      </c>
      <c r="M3254" t="s">
        <v>210</v>
      </c>
      <c r="N3254" t="s">
        <v>18758</v>
      </c>
      <c r="R3254" t="s">
        <v>96</v>
      </c>
      <c r="S3254" t="s">
        <v>96</v>
      </c>
      <c r="T3254" t="str">
        <f>IF(Transcripts[[#This Row],[List?]]="Y", Transcripts[[#This Row],[RefSeq mRNA ID]]&amp;IF(Transcripts[[#This Row],[Preferred?]]="Y", " (Preferred)", ""), "")</f>
        <v/>
      </c>
      <c r="V3254" s="43"/>
      <c r="W3254" s="43" t="e">
        <f t="array" ref="W3254">INDEX(Table6[#Data], MATCH(1, ISNUMBER(SEARCH(Transcripts[[#This Row],[RefSeq mRNA ID]], Table6['#name])), 0), 1)</f>
        <v>#N/A</v>
      </c>
      <c r="X3254" s="43"/>
      <c r="Y3254" s="43"/>
      <c r="Z3254" t="s">
        <v>4844</v>
      </c>
      <c r="AC3254" t="s">
        <v>4841</v>
      </c>
      <c r="AD3254" t="s">
        <v>27</v>
      </c>
      <c r="AE3254" t="s">
        <v>4844</v>
      </c>
    </row>
    <row r="3255" spans="8:31" hidden="1" x14ac:dyDescent="0.3">
      <c r="H3255" t="s">
        <v>18067</v>
      </c>
      <c r="I3255" t="s">
        <v>18249</v>
      </c>
      <c r="J3255" t="s">
        <v>18759</v>
      </c>
      <c r="L3255">
        <v>5189</v>
      </c>
      <c r="M3255" t="s">
        <v>27</v>
      </c>
      <c r="N3255" t="s">
        <v>18760</v>
      </c>
      <c r="Q3255">
        <v>5178</v>
      </c>
      <c r="R3255" t="s">
        <v>96</v>
      </c>
      <c r="S3255" t="s">
        <v>96</v>
      </c>
      <c r="T3255" t="str">
        <f>IF(Transcripts[[#This Row],[List?]]="Y", Transcripts[[#This Row],[RefSeq mRNA ID]]&amp;IF(Transcripts[[#This Row],[Preferred?]]="Y", " (Preferred)", ""), "")</f>
        <v/>
      </c>
      <c r="V3255" s="43"/>
      <c r="W3255" s="43" t="e">
        <f t="array" ref="W3255">INDEX(Table6[#Data], MATCH(1, ISNUMBER(SEARCH(Transcripts[[#This Row],[RefSeq mRNA ID]], Table6['#name])), 0), 1)</f>
        <v>#N/A</v>
      </c>
      <c r="X3255" s="43"/>
      <c r="Y3255" s="43"/>
      <c r="Z3255" t="s">
        <v>4858</v>
      </c>
      <c r="AC3255" t="s">
        <v>4841</v>
      </c>
      <c r="AD3255" t="s">
        <v>27</v>
      </c>
      <c r="AE3255" t="s">
        <v>4858</v>
      </c>
    </row>
    <row r="3256" spans="8:31" hidden="1" x14ac:dyDescent="0.3">
      <c r="H3256" t="s">
        <v>18067</v>
      </c>
      <c r="I3256" t="s">
        <v>18250</v>
      </c>
      <c r="J3256" t="s">
        <v>18761</v>
      </c>
      <c r="L3256">
        <v>7165</v>
      </c>
      <c r="M3256" t="s">
        <v>27</v>
      </c>
      <c r="N3256" t="s">
        <v>18762</v>
      </c>
      <c r="Q3256">
        <v>4302</v>
      </c>
      <c r="R3256" t="s">
        <v>96</v>
      </c>
      <c r="S3256" t="s">
        <v>96</v>
      </c>
      <c r="T3256" t="str">
        <f>IF(Transcripts[[#This Row],[List?]]="Y", Transcripts[[#This Row],[RefSeq mRNA ID]]&amp;IF(Transcripts[[#This Row],[Preferred?]]="Y", " (Preferred)", ""), "")</f>
        <v/>
      </c>
      <c r="V3256" s="43"/>
      <c r="W3256" s="43" t="e">
        <f t="array" ref="W3256">INDEX(Table6[#Data], MATCH(1, ISNUMBER(SEARCH(Transcripts[[#This Row],[RefSeq mRNA ID]], Table6['#name])), 0), 1)</f>
        <v>#N/A</v>
      </c>
      <c r="X3256" s="43"/>
      <c r="Y3256" s="43"/>
      <c r="Z3256" t="s">
        <v>4853</v>
      </c>
      <c r="AA3256" t="s">
        <v>4854</v>
      </c>
      <c r="AB3256">
        <v>437</v>
      </c>
      <c r="AC3256" t="s">
        <v>4841</v>
      </c>
      <c r="AD3256" t="s">
        <v>27</v>
      </c>
      <c r="AE3256" t="s">
        <v>12069</v>
      </c>
    </row>
    <row r="3257" spans="8:31" hidden="1" x14ac:dyDescent="0.3">
      <c r="H3257" t="s">
        <v>18067</v>
      </c>
      <c r="I3257" t="s">
        <v>18251</v>
      </c>
      <c r="J3257" t="s">
        <v>18763</v>
      </c>
      <c r="L3257">
        <v>4860</v>
      </c>
      <c r="M3257" t="s">
        <v>27</v>
      </c>
      <c r="N3257" t="s">
        <v>18764</v>
      </c>
      <c r="Q3257">
        <v>4332</v>
      </c>
      <c r="R3257" t="s">
        <v>96</v>
      </c>
      <c r="S3257" t="s">
        <v>96</v>
      </c>
      <c r="T3257" t="str">
        <f>IF(Transcripts[[#This Row],[List?]]="Y", Transcripts[[#This Row],[RefSeq mRNA ID]]&amp;IF(Transcripts[[#This Row],[Preferred?]]="Y", " (Preferred)", ""), "")</f>
        <v/>
      </c>
      <c r="V3257" s="43"/>
      <c r="W3257" s="43" t="e">
        <f t="array" ref="W3257">INDEX(Table6[#Data], MATCH(1, ISNUMBER(SEARCH(Transcripts[[#This Row],[RefSeq mRNA ID]], Table6['#name])), 0), 1)</f>
        <v>#N/A</v>
      </c>
      <c r="X3257" s="43"/>
      <c r="Y3257" s="43"/>
      <c r="Z3257" t="s">
        <v>4696</v>
      </c>
      <c r="AA3257" t="s">
        <v>4697</v>
      </c>
      <c r="AB3257">
        <v>1065</v>
      </c>
      <c r="AC3257" t="s">
        <v>4689</v>
      </c>
      <c r="AD3257" t="s">
        <v>27</v>
      </c>
      <c r="AE3257" t="s">
        <v>12070</v>
      </c>
    </row>
    <row r="3258" spans="8:31" hidden="1" x14ac:dyDescent="0.3">
      <c r="H3258" t="s">
        <v>18067</v>
      </c>
      <c r="I3258" t="s">
        <v>18252</v>
      </c>
      <c r="J3258" t="s">
        <v>18765</v>
      </c>
      <c r="L3258">
        <v>1907</v>
      </c>
      <c r="M3258" t="s">
        <v>27</v>
      </c>
      <c r="N3258" t="s">
        <v>18766</v>
      </c>
      <c r="Q3258">
        <v>1839</v>
      </c>
      <c r="R3258" t="s">
        <v>96</v>
      </c>
      <c r="S3258" t="s">
        <v>96</v>
      </c>
      <c r="T3258" t="str">
        <f>IF(Transcripts[[#This Row],[List?]]="Y", Transcripts[[#This Row],[RefSeq mRNA ID]]&amp;IF(Transcripts[[#This Row],[Preferred?]]="Y", " (Preferred)", ""), "")</f>
        <v/>
      </c>
      <c r="V3258" s="43"/>
      <c r="W3258" s="43" t="e">
        <f t="array" ref="W3258">INDEX(Table6[#Data], MATCH(1, ISNUMBER(SEARCH(Transcripts[[#This Row],[RefSeq mRNA ID]], Table6['#name])), 0), 1)</f>
        <v>#N/A</v>
      </c>
      <c r="X3258" s="43"/>
      <c r="Y3258" s="43"/>
      <c r="Z3258" t="s">
        <v>4694</v>
      </c>
      <c r="AC3258" t="s">
        <v>4689</v>
      </c>
      <c r="AD3258" t="s">
        <v>27</v>
      </c>
      <c r="AE3258" t="s">
        <v>4694</v>
      </c>
    </row>
    <row r="3259" spans="8:31" hidden="1" x14ac:dyDescent="0.3">
      <c r="H3259" t="s">
        <v>18067</v>
      </c>
      <c r="I3259" t="s">
        <v>18253</v>
      </c>
      <c r="J3259" t="s">
        <v>18767</v>
      </c>
      <c r="L3259">
        <v>1798</v>
      </c>
      <c r="M3259" t="s">
        <v>187</v>
      </c>
      <c r="N3259" t="s">
        <v>18768</v>
      </c>
      <c r="Q3259">
        <v>188</v>
      </c>
      <c r="R3259" t="s">
        <v>96</v>
      </c>
      <c r="S3259" t="s">
        <v>96</v>
      </c>
      <c r="T3259" t="str">
        <f>IF(Transcripts[[#This Row],[List?]]="Y", Transcripts[[#This Row],[RefSeq mRNA ID]]&amp;IF(Transcripts[[#This Row],[Preferred?]]="Y", " (Preferred)", ""), "")</f>
        <v/>
      </c>
      <c r="V3259" s="43"/>
      <c r="W3259" s="43" t="e">
        <f t="array" ref="W3259">INDEX(Table6[#Data], MATCH(1, ISNUMBER(SEARCH(Transcripts[[#This Row],[RefSeq mRNA ID]], Table6['#name])), 0), 1)</f>
        <v>#N/A</v>
      </c>
      <c r="X3259" s="43"/>
      <c r="Y3259" s="43"/>
      <c r="Z3259" t="s">
        <v>4690</v>
      </c>
      <c r="AC3259" t="s">
        <v>4689</v>
      </c>
      <c r="AD3259" t="s">
        <v>27</v>
      </c>
      <c r="AE3259" t="s">
        <v>4690</v>
      </c>
    </row>
    <row r="3260" spans="8:31" hidden="1" x14ac:dyDescent="0.3">
      <c r="H3260" t="s">
        <v>18067</v>
      </c>
      <c r="I3260" t="s">
        <v>18254</v>
      </c>
      <c r="L3260">
        <v>1388</v>
      </c>
      <c r="M3260" t="s">
        <v>193</v>
      </c>
      <c r="N3260" t="s">
        <v>18769</v>
      </c>
      <c r="R3260" t="s">
        <v>96</v>
      </c>
      <c r="S3260" t="s">
        <v>96</v>
      </c>
      <c r="T3260" t="str">
        <f>IF(Transcripts[[#This Row],[List?]]="Y", Transcripts[[#This Row],[RefSeq mRNA ID]]&amp;IF(Transcripts[[#This Row],[Preferred?]]="Y", " (Preferred)", ""), "")</f>
        <v/>
      </c>
      <c r="V3260" s="43"/>
      <c r="W3260" s="43" t="e">
        <f t="array" ref="W3260">INDEX(Table6[#Data], MATCH(1, ISNUMBER(SEARCH(Transcripts[[#This Row],[RefSeq mRNA ID]], Table6['#name])), 0), 1)</f>
        <v>#N/A</v>
      </c>
      <c r="X3260" s="43"/>
      <c r="Y3260" s="43"/>
      <c r="Z3260" t="s">
        <v>4700</v>
      </c>
      <c r="AC3260" t="s">
        <v>4689</v>
      </c>
      <c r="AD3260" t="s">
        <v>27</v>
      </c>
      <c r="AE3260" t="s">
        <v>4700</v>
      </c>
    </row>
    <row r="3261" spans="8:31" hidden="1" x14ac:dyDescent="0.3">
      <c r="H3261" t="s">
        <v>18067</v>
      </c>
      <c r="I3261" t="s">
        <v>18255</v>
      </c>
      <c r="L3261">
        <v>578</v>
      </c>
      <c r="M3261" t="s">
        <v>193</v>
      </c>
      <c r="N3261" t="s">
        <v>18770</v>
      </c>
      <c r="R3261" t="s">
        <v>96</v>
      </c>
      <c r="S3261" t="s">
        <v>96</v>
      </c>
      <c r="T3261" t="str">
        <f>IF(Transcripts[[#This Row],[List?]]="Y", Transcripts[[#This Row],[RefSeq mRNA ID]]&amp;IF(Transcripts[[#This Row],[Preferred?]]="Y", " (Preferred)", ""), "")</f>
        <v/>
      </c>
      <c r="V3261" s="43"/>
      <c r="W3261" s="43" t="e">
        <f t="array" ref="W3261">INDEX(Table6[#Data], MATCH(1, ISNUMBER(SEARCH(Transcripts[[#This Row],[RefSeq mRNA ID]], Table6['#name])), 0), 1)</f>
        <v>#N/A</v>
      </c>
      <c r="X3261" s="43"/>
      <c r="Y3261" s="43"/>
      <c r="Z3261" t="s">
        <v>4692</v>
      </c>
      <c r="AC3261" t="s">
        <v>4689</v>
      </c>
      <c r="AD3261" t="s">
        <v>27</v>
      </c>
      <c r="AE3261" t="s">
        <v>4692</v>
      </c>
    </row>
    <row r="3262" spans="8:31" hidden="1" x14ac:dyDescent="0.3">
      <c r="H3262" t="s">
        <v>18067</v>
      </c>
      <c r="I3262" t="s">
        <v>18256</v>
      </c>
      <c r="J3262" t="s">
        <v>18771</v>
      </c>
      <c r="L3262">
        <v>2610</v>
      </c>
      <c r="M3262" t="s">
        <v>27</v>
      </c>
      <c r="N3262" t="s">
        <v>18772</v>
      </c>
      <c r="Q3262">
        <v>2265</v>
      </c>
      <c r="R3262" t="s">
        <v>96</v>
      </c>
      <c r="S3262" t="s">
        <v>96</v>
      </c>
      <c r="T3262" t="str">
        <f>IF(Transcripts[[#This Row],[List?]]="Y", Transcripts[[#This Row],[RefSeq mRNA ID]]&amp;IF(Transcripts[[#This Row],[Preferred?]]="Y", " (Preferred)", ""), "")</f>
        <v/>
      </c>
      <c r="V3262" s="43"/>
      <c r="W3262" s="43" t="e">
        <f t="array" ref="W3262">INDEX(Table6[#Data], MATCH(1, ISNUMBER(SEARCH(Transcripts[[#This Row],[RefSeq mRNA ID]], Table6['#name])), 0), 1)</f>
        <v>#N/A</v>
      </c>
      <c r="X3262" s="43"/>
      <c r="Y3262" s="43"/>
      <c r="Z3262" t="s">
        <v>7769</v>
      </c>
      <c r="AA3262" t="s">
        <v>7770</v>
      </c>
      <c r="AB3262">
        <v>582</v>
      </c>
      <c r="AC3262" t="s">
        <v>7766</v>
      </c>
      <c r="AD3262" t="s">
        <v>27</v>
      </c>
      <c r="AE3262" t="s">
        <v>12071</v>
      </c>
    </row>
    <row r="3263" spans="8:31" hidden="1" x14ac:dyDescent="0.3">
      <c r="H3263" t="s">
        <v>18067</v>
      </c>
      <c r="I3263" t="s">
        <v>18257</v>
      </c>
      <c r="L3263">
        <v>585</v>
      </c>
      <c r="M3263" t="s">
        <v>193</v>
      </c>
      <c r="N3263" t="s">
        <v>18773</v>
      </c>
      <c r="R3263" t="s">
        <v>96</v>
      </c>
      <c r="S3263" t="s">
        <v>96</v>
      </c>
      <c r="T3263" t="str">
        <f>IF(Transcripts[[#This Row],[List?]]="Y", Transcripts[[#This Row],[RefSeq mRNA ID]]&amp;IF(Transcripts[[#This Row],[Preferred?]]="Y", " (Preferred)", ""), "")</f>
        <v/>
      </c>
      <c r="V3263" s="43"/>
      <c r="W3263" s="43" t="e">
        <f t="array" ref="W3263">INDEX(Table6[#Data], MATCH(1, ISNUMBER(SEARCH(Transcripts[[#This Row],[RefSeq mRNA ID]], Table6['#name])), 0), 1)</f>
        <v>#N/A</v>
      </c>
      <c r="X3263" s="43"/>
      <c r="Y3263" s="43"/>
      <c r="Z3263" t="s">
        <v>7776</v>
      </c>
      <c r="AA3263" t="s">
        <v>7777</v>
      </c>
      <c r="AB3263">
        <v>273</v>
      </c>
      <c r="AC3263" t="s">
        <v>7766</v>
      </c>
      <c r="AD3263" t="s">
        <v>27</v>
      </c>
      <c r="AE3263" t="s">
        <v>12072</v>
      </c>
    </row>
    <row r="3264" spans="8:31" hidden="1" x14ac:dyDescent="0.3">
      <c r="H3264" t="s">
        <v>18067</v>
      </c>
      <c r="I3264" t="s">
        <v>18258</v>
      </c>
      <c r="L3264">
        <v>688</v>
      </c>
      <c r="M3264" t="s">
        <v>210</v>
      </c>
      <c r="N3264" t="s">
        <v>18774</v>
      </c>
      <c r="R3264" t="s">
        <v>96</v>
      </c>
      <c r="S3264" t="s">
        <v>96</v>
      </c>
      <c r="T3264" t="str">
        <f>IF(Transcripts[[#This Row],[List?]]="Y", Transcripts[[#This Row],[RefSeq mRNA ID]]&amp;IF(Transcripts[[#This Row],[Preferred?]]="Y", " (Preferred)", ""), "")</f>
        <v/>
      </c>
      <c r="V3264" s="43"/>
      <c r="W3264" s="43" t="e">
        <f t="array" ref="W3264">INDEX(Table6[#Data], MATCH(1, ISNUMBER(SEARCH(Transcripts[[#This Row],[RefSeq mRNA ID]], Table6['#name])), 0), 1)</f>
        <v>#N/A</v>
      </c>
      <c r="X3264" s="43"/>
      <c r="Y3264" s="43"/>
      <c r="Z3264" t="s">
        <v>7773</v>
      </c>
      <c r="AA3264" t="s">
        <v>7774</v>
      </c>
      <c r="AB3264">
        <v>564</v>
      </c>
      <c r="AC3264" t="s">
        <v>7766</v>
      </c>
      <c r="AD3264" t="s">
        <v>27</v>
      </c>
      <c r="AE3264" t="s">
        <v>12073</v>
      </c>
    </row>
    <row r="3265" spans="8:31" hidden="1" x14ac:dyDescent="0.3">
      <c r="H3265" t="s">
        <v>18067</v>
      </c>
      <c r="I3265" t="s">
        <v>18259</v>
      </c>
      <c r="J3265" t="s">
        <v>18775</v>
      </c>
      <c r="L3265">
        <v>2850</v>
      </c>
      <c r="M3265" t="s">
        <v>27</v>
      </c>
      <c r="N3265" t="s">
        <v>18776</v>
      </c>
      <c r="Q3265">
        <v>1846</v>
      </c>
      <c r="R3265" t="s">
        <v>96</v>
      </c>
      <c r="S3265" t="s">
        <v>96</v>
      </c>
      <c r="T3265" t="str">
        <f>IF(Transcripts[[#This Row],[List?]]="Y", Transcripts[[#This Row],[RefSeq mRNA ID]]&amp;IF(Transcripts[[#This Row],[Preferred?]]="Y", " (Preferred)", ""), "")</f>
        <v/>
      </c>
      <c r="V3265" s="43"/>
      <c r="W3265" s="43" t="e">
        <f t="array" ref="W3265">INDEX(Table6[#Data], MATCH(1, ISNUMBER(SEARCH(Transcripts[[#This Row],[RefSeq mRNA ID]], Table6['#name])), 0), 1)</f>
        <v>#N/A</v>
      </c>
      <c r="X3265" s="43"/>
      <c r="Y3265" s="43"/>
      <c r="Z3265" t="s">
        <v>7779</v>
      </c>
      <c r="AA3265" t="s">
        <v>7780</v>
      </c>
      <c r="AB3265">
        <v>387</v>
      </c>
      <c r="AC3265" t="s">
        <v>7766</v>
      </c>
      <c r="AD3265" t="s">
        <v>27</v>
      </c>
      <c r="AE3265" t="s">
        <v>12074</v>
      </c>
    </row>
    <row r="3266" spans="8:31" hidden="1" x14ac:dyDescent="0.3">
      <c r="H3266" t="s">
        <v>18067</v>
      </c>
      <c r="I3266" t="s">
        <v>18260</v>
      </c>
      <c r="J3266" t="s">
        <v>18777</v>
      </c>
      <c r="L3266">
        <v>27745</v>
      </c>
      <c r="M3266" t="s">
        <v>27</v>
      </c>
      <c r="N3266" t="s">
        <v>18778</v>
      </c>
      <c r="Q3266">
        <v>26394</v>
      </c>
      <c r="R3266" t="s">
        <v>96</v>
      </c>
      <c r="S3266" t="s">
        <v>96</v>
      </c>
      <c r="T3266" t="str">
        <f>IF(Transcripts[[#This Row],[List?]]="Y", Transcripts[[#This Row],[RefSeq mRNA ID]]&amp;IF(Transcripts[[#This Row],[Preferred?]]="Y", " (Preferred)", ""), "")</f>
        <v/>
      </c>
      <c r="V3266" s="43"/>
      <c r="W3266" s="43" t="e">
        <f t="array" ref="W3266">INDEX(Table6[#Data], MATCH(1, ISNUMBER(SEARCH(Transcripts[[#This Row],[RefSeq mRNA ID]], Table6['#name])), 0), 1)</f>
        <v>#N/A</v>
      </c>
      <c r="X3266" s="43"/>
      <c r="Y3266" s="43"/>
      <c r="Z3266" t="s">
        <v>7782</v>
      </c>
      <c r="AA3266" t="s">
        <v>7783</v>
      </c>
      <c r="AB3266">
        <v>259</v>
      </c>
      <c r="AC3266" t="s">
        <v>7766</v>
      </c>
      <c r="AD3266" t="s">
        <v>27</v>
      </c>
      <c r="AE3266" t="s">
        <v>12075</v>
      </c>
    </row>
    <row r="3267" spans="8:31" hidden="1" x14ac:dyDescent="0.3">
      <c r="H3267" t="s">
        <v>18067</v>
      </c>
      <c r="I3267" t="s">
        <v>18261</v>
      </c>
      <c r="J3267" t="s">
        <v>18779</v>
      </c>
      <c r="L3267">
        <v>27601</v>
      </c>
      <c r="M3267" t="s">
        <v>27</v>
      </c>
      <c r="N3267" t="s">
        <v>18780</v>
      </c>
      <c r="Q3267">
        <v>26250</v>
      </c>
      <c r="R3267" t="s">
        <v>96</v>
      </c>
      <c r="S3267" t="s">
        <v>96</v>
      </c>
      <c r="T3267" t="str">
        <f>IF(Transcripts[[#This Row],[List?]]="Y", Transcripts[[#This Row],[RefSeq mRNA ID]]&amp;IF(Transcripts[[#This Row],[Preferred?]]="Y", " (Preferred)", ""), "")</f>
        <v/>
      </c>
      <c r="V3267" s="43"/>
      <c r="W3267" s="43" t="e">
        <f t="array" ref="W3267">INDEX(Table6[#Data], MATCH(1, ISNUMBER(SEARCH(Transcripts[[#This Row],[RefSeq mRNA ID]], Table6['#name])), 0), 1)</f>
        <v>#N/A</v>
      </c>
      <c r="X3267" s="43"/>
      <c r="Y3267" s="43"/>
      <c r="Z3267" t="s">
        <v>7767</v>
      </c>
      <c r="AC3267" t="s">
        <v>7766</v>
      </c>
      <c r="AD3267" t="s">
        <v>27</v>
      </c>
      <c r="AE3267" t="s">
        <v>7767</v>
      </c>
    </row>
    <row r="3268" spans="8:31" hidden="1" x14ac:dyDescent="0.3">
      <c r="H3268" t="s">
        <v>18067</v>
      </c>
      <c r="I3268" t="s">
        <v>18262</v>
      </c>
      <c r="J3268" t="s">
        <v>18781</v>
      </c>
      <c r="L3268">
        <v>26581</v>
      </c>
      <c r="M3268" t="s">
        <v>27</v>
      </c>
      <c r="N3268" t="s">
        <v>18782</v>
      </c>
      <c r="Q3268">
        <v>25230</v>
      </c>
      <c r="R3268" t="s">
        <v>96</v>
      </c>
      <c r="S3268" t="s">
        <v>96</v>
      </c>
      <c r="T3268" t="str">
        <f>IF(Transcripts[[#This Row],[List?]]="Y", Transcripts[[#This Row],[RefSeq mRNA ID]]&amp;IF(Transcripts[[#This Row],[Preferred?]]="Y", " (Preferred)", ""), "")</f>
        <v/>
      </c>
      <c r="V3268" s="43"/>
      <c r="W3268" s="43" t="e">
        <f t="array" ref="W3268">INDEX(Table6[#Data], MATCH(1, ISNUMBER(SEARCH(Transcripts[[#This Row],[RefSeq mRNA ID]], Table6['#name])), 0), 1)</f>
        <v>#N/A</v>
      </c>
      <c r="X3268" s="43"/>
      <c r="Y3268" s="43"/>
      <c r="Z3268" t="s">
        <v>8970</v>
      </c>
      <c r="AA3268" t="s">
        <v>8971</v>
      </c>
      <c r="AB3268">
        <v>858</v>
      </c>
      <c r="AC3268" t="s">
        <v>8952</v>
      </c>
      <c r="AD3268" t="s">
        <v>27</v>
      </c>
      <c r="AE3268" t="s">
        <v>12076</v>
      </c>
    </row>
    <row r="3269" spans="8:31" hidden="1" x14ac:dyDescent="0.3">
      <c r="H3269" t="s">
        <v>18067</v>
      </c>
      <c r="I3269" t="s">
        <v>18263</v>
      </c>
      <c r="J3269" t="s">
        <v>18783</v>
      </c>
      <c r="L3269">
        <v>10835</v>
      </c>
      <c r="M3269" t="s">
        <v>27</v>
      </c>
      <c r="N3269" t="s">
        <v>18784</v>
      </c>
      <c r="Q3269">
        <v>9966</v>
      </c>
      <c r="R3269" t="s">
        <v>96</v>
      </c>
      <c r="S3269" t="s">
        <v>96</v>
      </c>
      <c r="T3269" t="str">
        <f>IF(Transcripts[[#This Row],[List?]]="Y", Transcripts[[#This Row],[RefSeq mRNA ID]]&amp;IF(Transcripts[[#This Row],[Preferred?]]="Y", " (Preferred)", ""), "")</f>
        <v/>
      </c>
      <c r="V3269" s="43"/>
      <c r="W3269" s="43" t="e">
        <f t="array" ref="W3269">INDEX(Table6[#Data], MATCH(1, ISNUMBER(SEARCH(Transcripts[[#This Row],[RefSeq mRNA ID]], Table6['#name])), 0), 1)</f>
        <v>#N/A</v>
      </c>
      <c r="X3269" s="43"/>
      <c r="Y3269" s="43"/>
      <c r="Z3269" t="s">
        <v>8967</v>
      </c>
      <c r="AA3269" t="s">
        <v>8968</v>
      </c>
      <c r="AB3269">
        <v>1032</v>
      </c>
      <c r="AC3269" t="s">
        <v>8952</v>
      </c>
      <c r="AD3269" t="s">
        <v>27</v>
      </c>
      <c r="AE3269" t="s">
        <v>12077</v>
      </c>
    </row>
    <row r="3270" spans="8:31" hidden="1" x14ac:dyDescent="0.3">
      <c r="H3270" t="s">
        <v>8724</v>
      </c>
      <c r="I3270" t="s">
        <v>8733</v>
      </c>
      <c r="J3270" t="s">
        <v>8734</v>
      </c>
      <c r="L3270">
        <v>5008</v>
      </c>
      <c r="M3270" t="s">
        <v>27</v>
      </c>
      <c r="N3270" t="s">
        <v>8735</v>
      </c>
      <c r="Q3270">
        <v>1002</v>
      </c>
      <c r="R3270" t="s">
        <v>96</v>
      </c>
      <c r="S3270" t="s">
        <v>96</v>
      </c>
      <c r="T3270" t="str">
        <f>IF(Transcripts[[#This Row],[List?]]="Y", Transcripts[[#This Row],[RefSeq mRNA ID]]&amp;IF(Transcripts[[#This Row],[Preferred?]]="Y", " (Preferred)", ""), "")</f>
        <v/>
      </c>
      <c r="V3270" s="43" t="s">
        <v>18665</v>
      </c>
      <c r="W3270" s="43" t="e">
        <f t="array" ref="W3270">INDEX(Table6[#Data], MATCH(1, ISNUMBER(SEARCH(Transcripts[[#This Row],[RefSeq mRNA ID]], Table6['#name])), 0), 1)</f>
        <v>#N/A</v>
      </c>
      <c r="X3270" s="43"/>
      <c r="Y3270" s="43"/>
      <c r="Z3270" t="s">
        <v>8993</v>
      </c>
      <c r="AC3270" t="s">
        <v>8952</v>
      </c>
      <c r="AD3270" t="s">
        <v>27</v>
      </c>
      <c r="AE3270" t="s">
        <v>8993</v>
      </c>
    </row>
    <row r="3271" spans="8:31" hidden="1" x14ac:dyDescent="0.3">
      <c r="H3271" t="s">
        <v>8724</v>
      </c>
      <c r="I3271" t="s">
        <v>8736</v>
      </c>
      <c r="J3271" t="s">
        <v>8737</v>
      </c>
      <c r="K3271" t="s">
        <v>18912</v>
      </c>
      <c r="L3271">
        <v>5001</v>
      </c>
      <c r="M3271" t="s">
        <v>27</v>
      </c>
      <c r="N3271" t="s">
        <v>8738</v>
      </c>
      <c r="P3271" t="s">
        <v>8739</v>
      </c>
      <c r="Q3271">
        <v>996</v>
      </c>
      <c r="R3271" t="s">
        <v>95</v>
      </c>
      <c r="S3271" t="s">
        <v>95</v>
      </c>
      <c r="T3271" t="str">
        <f>IF(Transcripts[[#This Row],[List?]]="Y", Transcripts[[#This Row],[RefSeq mRNA ID]]&amp;IF(Transcripts[[#This Row],[Preferred?]]="Y", " (Preferred)", ""), "")</f>
        <v>NM_003189.5 (Preferred)</v>
      </c>
      <c r="V3271" s="43" t="s">
        <v>18665</v>
      </c>
      <c r="W3271" s="43" t="e">
        <f t="array" ref="W3271">INDEX(Table6[#Data], MATCH(1, ISNUMBER(SEARCH(Transcripts[[#This Row],[RefSeq mRNA ID]], Table6['#name])), 0), 1)</f>
        <v>#N/A</v>
      </c>
      <c r="X3271" s="43"/>
      <c r="Y3271" s="43"/>
      <c r="Z3271" t="s">
        <v>8991</v>
      </c>
      <c r="AC3271" t="s">
        <v>8952</v>
      </c>
      <c r="AD3271" t="s">
        <v>27</v>
      </c>
      <c r="AE3271" t="s">
        <v>8991</v>
      </c>
    </row>
    <row r="3272" spans="8:31" hidden="1" x14ac:dyDescent="0.3">
      <c r="H3272" t="s">
        <v>8724</v>
      </c>
      <c r="I3272" t="s">
        <v>8740</v>
      </c>
      <c r="J3272" t="s">
        <v>8741</v>
      </c>
      <c r="K3272" t="s">
        <v>18911</v>
      </c>
      <c r="L3272">
        <v>4642</v>
      </c>
      <c r="M3272" t="s">
        <v>27</v>
      </c>
      <c r="N3272" t="s">
        <v>8742</v>
      </c>
      <c r="P3272" t="s">
        <v>8739</v>
      </c>
      <c r="Q3272">
        <v>996</v>
      </c>
      <c r="R3272" t="s">
        <v>96</v>
      </c>
      <c r="S3272" t="s">
        <v>95</v>
      </c>
      <c r="T3272" t="str">
        <f>IF(Transcripts[[#This Row],[List?]]="Y", Transcripts[[#This Row],[RefSeq mRNA ID]]&amp;IF(Transcripts[[#This Row],[Preferred?]]="Y", " (Preferred)", ""), "")</f>
        <v>NM_001287347.2</v>
      </c>
      <c r="V3272" s="43" t="s">
        <v>18665</v>
      </c>
      <c r="W3272" s="43" t="e">
        <f t="array" ref="W3272">INDEX(Table6[#Data], MATCH(1, ISNUMBER(SEARCH(Transcripts[[#This Row],[RefSeq mRNA ID]], Table6['#name])), 0), 1)</f>
        <v>#N/A</v>
      </c>
      <c r="X3272" s="43"/>
      <c r="Y3272" s="43"/>
      <c r="Z3272" t="s">
        <v>8995</v>
      </c>
      <c r="AC3272" t="s">
        <v>8952</v>
      </c>
      <c r="AD3272" t="s">
        <v>27</v>
      </c>
      <c r="AE3272" t="s">
        <v>8995</v>
      </c>
    </row>
    <row r="3273" spans="8:31" hidden="1" x14ac:dyDescent="0.3">
      <c r="H3273" t="s">
        <v>8724</v>
      </c>
      <c r="I3273" t="s">
        <v>8725</v>
      </c>
      <c r="L3273">
        <v>1796</v>
      </c>
      <c r="M3273" t="s">
        <v>193</v>
      </c>
      <c r="N3273" t="s">
        <v>8726</v>
      </c>
      <c r="P3273" t="s">
        <v>98</v>
      </c>
      <c r="Q3273">
        <v>0</v>
      </c>
      <c r="R3273" t="s">
        <v>96</v>
      </c>
      <c r="S3273" t="s">
        <v>96</v>
      </c>
      <c r="T3273" t="str">
        <f>IF(Transcripts[[#This Row],[List?]]="Y", Transcripts[[#This Row],[RefSeq mRNA ID]]&amp;IF(Transcripts[[#This Row],[Preferred?]]="Y", " (Preferred)", ""), "")</f>
        <v/>
      </c>
      <c r="V3273" s="43" t="s">
        <v>18665</v>
      </c>
      <c r="W3273" s="43" t="e">
        <f t="array" ref="W3273">INDEX(Table6[#Data], MATCH(1, ISNUMBER(SEARCH(Transcripts[[#This Row],[RefSeq mRNA ID]], Table6['#name])), 0), 1)</f>
        <v>#N/A</v>
      </c>
      <c r="X3273" s="43"/>
      <c r="Y3273" s="43"/>
      <c r="Z3273" t="s">
        <v>8961</v>
      </c>
      <c r="AA3273" t="s">
        <v>8962</v>
      </c>
      <c r="AB3273">
        <v>1182</v>
      </c>
      <c r="AC3273" t="s">
        <v>8952</v>
      </c>
      <c r="AD3273" t="s">
        <v>27</v>
      </c>
      <c r="AE3273" t="s">
        <v>12078</v>
      </c>
    </row>
    <row r="3274" spans="8:31" hidden="1" x14ac:dyDescent="0.3">
      <c r="H3274" t="s">
        <v>8724</v>
      </c>
      <c r="I3274" t="s">
        <v>8727</v>
      </c>
      <c r="L3274">
        <v>504</v>
      </c>
      <c r="M3274" t="s">
        <v>193</v>
      </c>
      <c r="N3274" t="s">
        <v>8728</v>
      </c>
      <c r="P3274" t="s">
        <v>98</v>
      </c>
      <c r="Q3274">
        <v>0</v>
      </c>
      <c r="R3274" t="s">
        <v>96</v>
      </c>
      <c r="S3274" t="s">
        <v>96</v>
      </c>
      <c r="T3274" t="str">
        <f>IF(Transcripts[[#This Row],[List?]]="Y", Transcripts[[#This Row],[RefSeq mRNA ID]]&amp;IF(Transcripts[[#This Row],[Preferred?]]="Y", " (Preferred)", ""), "")</f>
        <v/>
      </c>
      <c r="V3274" s="43" t="s">
        <v>18665</v>
      </c>
      <c r="W3274" s="43" t="e">
        <f t="array" ref="W3274">INDEX(Table6[#Data], MATCH(1, ISNUMBER(SEARCH(Transcripts[[#This Row],[RefSeq mRNA ID]], Table6['#name])), 0), 1)</f>
        <v>#N/A</v>
      </c>
      <c r="X3274" s="43"/>
      <c r="Y3274" s="43"/>
      <c r="Z3274" t="s">
        <v>8958</v>
      </c>
      <c r="AA3274" t="s">
        <v>8959</v>
      </c>
      <c r="AB3274">
        <v>1041</v>
      </c>
      <c r="AC3274" t="s">
        <v>8952</v>
      </c>
      <c r="AD3274" t="s">
        <v>27</v>
      </c>
      <c r="AE3274" t="s">
        <v>12079</v>
      </c>
    </row>
    <row r="3275" spans="8:31" hidden="1" x14ac:dyDescent="0.3">
      <c r="H3275" t="s">
        <v>8724</v>
      </c>
      <c r="I3275" t="s">
        <v>8729</v>
      </c>
      <c r="L3275">
        <v>433</v>
      </c>
      <c r="M3275" t="s">
        <v>193</v>
      </c>
      <c r="N3275" t="s">
        <v>8730</v>
      </c>
      <c r="P3275" t="s">
        <v>98</v>
      </c>
      <c r="Q3275">
        <v>0</v>
      </c>
      <c r="R3275" t="s">
        <v>96</v>
      </c>
      <c r="S3275" t="s">
        <v>96</v>
      </c>
      <c r="T3275" t="str">
        <f>IF(Transcripts[[#This Row],[List?]]="Y", Transcripts[[#This Row],[RefSeq mRNA ID]]&amp;IF(Transcripts[[#This Row],[Preferred?]]="Y", " (Preferred)", ""), "")</f>
        <v/>
      </c>
      <c r="V3275" s="43" t="s">
        <v>18665</v>
      </c>
      <c r="W3275" s="43" t="e">
        <f t="array" ref="W3275">INDEX(Table6[#Data], MATCH(1, ISNUMBER(SEARCH(Transcripts[[#This Row],[RefSeq mRNA ID]], Table6['#name])), 0), 1)</f>
        <v>#N/A</v>
      </c>
      <c r="X3275" s="43"/>
      <c r="Y3275" s="43"/>
      <c r="Z3275" t="s">
        <v>8955</v>
      </c>
      <c r="AA3275" t="s">
        <v>8956</v>
      </c>
      <c r="AB3275">
        <v>1026</v>
      </c>
      <c r="AC3275" t="s">
        <v>8952</v>
      </c>
      <c r="AD3275" t="s">
        <v>27</v>
      </c>
      <c r="AE3275" t="s">
        <v>12080</v>
      </c>
    </row>
    <row r="3276" spans="8:31" hidden="1" x14ac:dyDescent="0.3">
      <c r="H3276" t="s">
        <v>8724</v>
      </c>
      <c r="I3276" t="s">
        <v>8731</v>
      </c>
      <c r="L3276">
        <v>237</v>
      </c>
      <c r="M3276" t="s">
        <v>193</v>
      </c>
      <c r="N3276" t="s">
        <v>8732</v>
      </c>
      <c r="P3276" t="s">
        <v>98</v>
      </c>
      <c r="Q3276">
        <v>0</v>
      </c>
      <c r="R3276" t="s">
        <v>96</v>
      </c>
      <c r="S3276" t="s">
        <v>96</v>
      </c>
      <c r="T3276" t="str">
        <f>IF(Transcripts[[#This Row],[List?]]="Y", Transcripts[[#This Row],[RefSeq mRNA ID]]&amp;IF(Transcripts[[#This Row],[Preferred?]]="Y", " (Preferred)", ""), "")</f>
        <v/>
      </c>
      <c r="V3276" s="43" t="s">
        <v>18665</v>
      </c>
      <c r="W3276" s="43" t="e">
        <f t="array" ref="W3276">INDEX(Table6[#Data], MATCH(1, ISNUMBER(SEARCH(Transcripts[[#This Row],[RefSeq mRNA ID]], Table6['#name])), 0), 1)</f>
        <v>#N/A</v>
      </c>
      <c r="X3276" s="43"/>
      <c r="Y3276" s="43"/>
      <c r="Z3276" t="s">
        <v>8964</v>
      </c>
      <c r="AA3276" t="s">
        <v>8965</v>
      </c>
      <c r="AB3276">
        <v>1182</v>
      </c>
      <c r="AC3276" t="s">
        <v>8952</v>
      </c>
      <c r="AD3276" t="s">
        <v>27</v>
      </c>
      <c r="AE3276" t="s">
        <v>12081</v>
      </c>
    </row>
    <row r="3277" spans="8:31" hidden="1" x14ac:dyDescent="0.3">
      <c r="H3277" t="s">
        <v>8743</v>
      </c>
      <c r="I3277" t="s">
        <v>8766</v>
      </c>
      <c r="J3277" t="s">
        <v>8767</v>
      </c>
      <c r="L3277">
        <v>2463</v>
      </c>
      <c r="M3277" t="s">
        <v>27</v>
      </c>
      <c r="N3277" t="s">
        <v>8768</v>
      </c>
      <c r="Q3277">
        <v>1977</v>
      </c>
      <c r="R3277" t="s">
        <v>96</v>
      </c>
      <c r="S3277" t="s">
        <v>96</v>
      </c>
      <c r="T3277" t="str">
        <f>IF(Transcripts[[#This Row],[List?]]="Y", Transcripts[[#This Row],[RefSeq mRNA ID]]&amp;IF(Transcripts[[#This Row],[Preferred?]]="Y", " (Preferred)", ""), "")</f>
        <v/>
      </c>
      <c r="V3277" s="43" t="s">
        <v>18666</v>
      </c>
      <c r="W3277" s="43" t="e">
        <f t="array" ref="W3277">INDEX(Table6[#Data], MATCH(1, ISNUMBER(SEARCH(Transcripts[[#This Row],[RefSeq mRNA ID]], Table6['#name])), 0), 1)</f>
        <v>#N/A</v>
      </c>
      <c r="X3277" s="43"/>
      <c r="Y3277" s="43"/>
      <c r="Z3277" t="s">
        <v>8988</v>
      </c>
      <c r="AA3277" t="s">
        <v>8989</v>
      </c>
      <c r="AB3277">
        <v>95</v>
      </c>
      <c r="AC3277" t="s">
        <v>8952</v>
      </c>
      <c r="AD3277" t="s">
        <v>27</v>
      </c>
      <c r="AE3277" t="s">
        <v>12082</v>
      </c>
    </row>
    <row r="3278" spans="8:31" hidden="1" x14ac:dyDescent="0.3">
      <c r="H3278" t="s">
        <v>8743</v>
      </c>
      <c r="I3278" t="s">
        <v>8753</v>
      </c>
      <c r="J3278" t="s">
        <v>8754</v>
      </c>
      <c r="K3278" t="s">
        <v>20224</v>
      </c>
      <c r="L3278">
        <v>4723</v>
      </c>
      <c r="M3278" t="s">
        <v>27</v>
      </c>
      <c r="N3278" t="s">
        <v>8755</v>
      </c>
      <c r="P3278" t="s">
        <v>8756</v>
      </c>
      <c r="Q3278">
        <v>1965</v>
      </c>
      <c r="R3278" t="s">
        <v>95</v>
      </c>
      <c r="S3278" t="s">
        <v>95</v>
      </c>
      <c r="T3278" t="str">
        <f>IF(Transcripts[[#This Row],[List?]]="Y", Transcripts[[#This Row],[RefSeq mRNA ID]]&amp;IF(Transcripts[[#This Row],[Preferred?]]="Y", " (Preferred)", ""), "")</f>
        <v>NM_003200.5 (Preferred)</v>
      </c>
      <c r="V3278" s="43" t="s">
        <v>18666</v>
      </c>
      <c r="W3278" s="43" t="e">
        <f t="array" ref="W3278">INDEX(Table6[#Data], MATCH(1, ISNUMBER(SEARCH(Transcripts[[#This Row],[RefSeq mRNA ID]], Table6['#name])), 0), 1)</f>
        <v>#N/A</v>
      </c>
      <c r="X3278" s="43"/>
      <c r="Y3278" s="43"/>
      <c r="Z3278" t="s">
        <v>8973</v>
      </c>
      <c r="AA3278" t="s">
        <v>8974</v>
      </c>
      <c r="AB3278">
        <v>597</v>
      </c>
      <c r="AC3278" t="s">
        <v>8952</v>
      </c>
      <c r="AD3278" t="s">
        <v>27</v>
      </c>
      <c r="AE3278" t="s">
        <v>12083</v>
      </c>
    </row>
    <row r="3279" spans="8:31" hidden="1" x14ac:dyDescent="0.3">
      <c r="H3279" t="s">
        <v>8743</v>
      </c>
      <c r="I3279" t="s">
        <v>8763</v>
      </c>
      <c r="J3279" t="s">
        <v>8764</v>
      </c>
      <c r="K3279" t="s">
        <v>20223</v>
      </c>
      <c r="L3279">
        <v>2577</v>
      </c>
      <c r="M3279" t="s">
        <v>27</v>
      </c>
      <c r="N3279" t="s">
        <v>8765</v>
      </c>
      <c r="P3279" t="s">
        <v>8759</v>
      </c>
      <c r="Q3279">
        <v>1956</v>
      </c>
      <c r="R3279" t="s">
        <v>96</v>
      </c>
      <c r="S3279" t="s">
        <v>95</v>
      </c>
      <c r="T3279" t="str">
        <f>IF(Transcripts[[#This Row],[List?]]="Y", Transcripts[[#This Row],[RefSeq mRNA ID]]&amp;IF(Transcripts[[#This Row],[Preferred?]]="Y", " (Preferred)", ""), "")</f>
        <v>NM_001136139.4</v>
      </c>
      <c r="V3279" s="43" t="s">
        <v>18666</v>
      </c>
      <c r="W3279" s="43" t="e">
        <f t="array" ref="W3279">INDEX(Table6[#Data], MATCH(1, ISNUMBER(SEARCH(Transcripts[[#This Row],[RefSeq mRNA ID]], Table6['#name])), 0), 1)</f>
        <v>#N/A</v>
      </c>
      <c r="X3279" s="43"/>
      <c r="Y3279" s="43"/>
      <c r="Z3279" t="s">
        <v>8985</v>
      </c>
      <c r="AA3279" t="s">
        <v>8986</v>
      </c>
      <c r="AB3279">
        <v>467</v>
      </c>
      <c r="AC3279" t="s">
        <v>8952</v>
      </c>
      <c r="AD3279" t="s">
        <v>27</v>
      </c>
      <c r="AE3279" t="s">
        <v>12084</v>
      </c>
    </row>
    <row r="3280" spans="8:31" hidden="1" x14ac:dyDescent="0.3">
      <c r="H3280" t="s">
        <v>8743</v>
      </c>
      <c r="I3280" t="s">
        <v>8760</v>
      </c>
      <c r="J3280" t="s">
        <v>8761</v>
      </c>
      <c r="L3280">
        <v>2699</v>
      </c>
      <c r="M3280" t="s">
        <v>27</v>
      </c>
      <c r="N3280" t="s">
        <v>8762</v>
      </c>
      <c r="Q3280">
        <v>1701</v>
      </c>
      <c r="R3280" t="s">
        <v>96</v>
      </c>
      <c r="S3280" t="s">
        <v>96</v>
      </c>
      <c r="T3280" t="str">
        <f>IF(Transcripts[[#This Row],[List?]]="Y", Transcripts[[#This Row],[RefSeq mRNA ID]]&amp;IF(Transcripts[[#This Row],[Preferred?]]="Y", " (Preferred)", ""), "")</f>
        <v/>
      </c>
      <c r="V3280" s="43" t="s">
        <v>18666</v>
      </c>
      <c r="W3280" s="43" t="e">
        <f t="array" ref="W3280">INDEX(Table6[#Data], MATCH(1, ISNUMBER(SEARCH(Transcripts[[#This Row],[RefSeq mRNA ID]], Table6['#name])), 0), 1)</f>
        <v>#N/A</v>
      </c>
      <c r="X3280" s="43"/>
      <c r="Y3280" s="43"/>
      <c r="Z3280" t="s">
        <v>8953</v>
      </c>
      <c r="AC3280" t="s">
        <v>8952</v>
      </c>
      <c r="AD3280" t="s">
        <v>27</v>
      </c>
      <c r="AE3280" t="s">
        <v>8953</v>
      </c>
    </row>
    <row r="3281" spans="8:31" hidden="1" x14ac:dyDescent="0.3">
      <c r="H3281" t="s">
        <v>8743</v>
      </c>
      <c r="I3281" t="s">
        <v>8775</v>
      </c>
      <c r="J3281" t="s">
        <v>8776</v>
      </c>
      <c r="L3281">
        <v>970</v>
      </c>
      <c r="M3281" t="s">
        <v>27</v>
      </c>
      <c r="N3281" t="s">
        <v>8777</v>
      </c>
      <c r="Q3281">
        <v>639</v>
      </c>
      <c r="R3281" t="s">
        <v>96</v>
      </c>
      <c r="S3281" t="s">
        <v>96</v>
      </c>
      <c r="T3281" t="str">
        <f>IF(Transcripts[[#This Row],[List?]]="Y", Transcripts[[#This Row],[RefSeq mRNA ID]]&amp;IF(Transcripts[[#This Row],[Preferred?]]="Y", " (Preferred)", ""), "")</f>
        <v/>
      </c>
      <c r="V3281" s="43" t="s">
        <v>18666</v>
      </c>
      <c r="W3281" s="43" t="e">
        <f t="array" ref="W3281">INDEX(Table6[#Data], MATCH(1, ISNUMBER(SEARCH(Transcripts[[#This Row],[RefSeq mRNA ID]], Table6['#name])), 0), 1)</f>
        <v>#N/A</v>
      </c>
      <c r="X3281" s="43"/>
      <c r="Y3281" s="43"/>
      <c r="Z3281" t="s">
        <v>8997</v>
      </c>
      <c r="AC3281" t="s">
        <v>8952</v>
      </c>
      <c r="AD3281" t="s">
        <v>27</v>
      </c>
      <c r="AE3281" t="s">
        <v>8997</v>
      </c>
    </row>
    <row r="3282" spans="8:31" hidden="1" x14ac:dyDescent="0.3">
      <c r="H3282" t="s">
        <v>8743</v>
      </c>
      <c r="I3282" t="s">
        <v>8772</v>
      </c>
      <c r="J3282" t="s">
        <v>8773</v>
      </c>
      <c r="L3282">
        <v>1020</v>
      </c>
      <c r="M3282" t="s">
        <v>27</v>
      </c>
      <c r="N3282" t="s">
        <v>8774</v>
      </c>
      <c r="Q3282">
        <v>614</v>
      </c>
      <c r="R3282" t="s">
        <v>96</v>
      </c>
      <c r="S3282" t="s">
        <v>96</v>
      </c>
      <c r="T3282" t="str">
        <f>IF(Transcripts[[#This Row],[List?]]="Y", Transcripts[[#This Row],[RefSeq mRNA ID]]&amp;IF(Transcripts[[#This Row],[Preferred?]]="Y", " (Preferred)", ""), "")</f>
        <v/>
      </c>
      <c r="V3282" s="43" t="s">
        <v>18666</v>
      </c>
      <c r="W3282" s="43" t="e">
        <f t="array" ref="W3282">INDEX(Table6[#Data], MATCH(1, ISNUMBER(SEARCH(Transcripts[[#This Row],[RefSeq mRNA ID]], Table6['#name])), 0), 1)</f>
        <v>#N/A</v>
      </c>
      <c r="X3282" s="43"/>
      <c r="Y3282" s="43"/>
      <c r="Z3282" t="s">
        <v>8976</v>
      </c>
      <c r="AA3282" t="s">
        <v>8977</v>
      </c>
      <c r="AB3282">
        <v>496</v>
      </c>
      <c r="AC3282" t="s">
        <v>8952</v>
      </c>
      <c r="AD3282" t="s">
        <v>27</v>
      </c>
      <c r="AE3282" t="s">
        <v>12085</v>
      </c>
    </row>
    <row r="3283" spans="8:31" hidden="1" x14ac:dyDescent="0.3">
      <c r="H3283" t="s">
        <v>8743</v>
      </c>
      <c r="I3283" t="s">
        <v>8778</v>
      </c>
      <c r="J3283" t="s">
        <v>8779</v>
      </c>
      <c r="L3283">
        <v>853</v>
      </c>
      <c r="M3283" t="s">
        <v>27</v>
      </c>
      <c r="N3283" t="s">
        <v>8780</v>
      </c>
      <c r="Q3283">
        <v>540</v>
      </c>
      <c r="R3283" t="s">
        <v>96</v>
      </c>
      <c r="S3283" t="s">
        <v>96</v>
      </c>
      <c r="T3283" t="str">
        <f>IF(Transcripts[[#This Row],[List?]]="Y", Transcripts[[#This Row],[RefSeq mRNA ID]]&amp;IF(Transcripts[[#This Row],[Preferred?]]="Y", " (Preferred)", ""), "")</f>
        <v/>
      </c>
      <c r="V3283" s="43" t="s">
        <v>18666</v>
      </c>
      <c r="W3283" s="43" t="e">
        <f t="array" ref="W3283">INDEX(Table6[#Data], MATCH(1, ISNUMBER(SEARCH(Transcripts[[#This Row],[RefSeq mRNA ID]], Table6['#name])), 0), 1)</f>
        <v>#N/A</v>
      </c>
      <c r="X3283" s="43"/>
      <c r="Y3283" s="43"/>
      <c r="Z3283" t="s">
        <v>8979</v>
      </c>
      <c r="AA3283" t="s">
        <v>8980</v>
      </c>
      <c r="AB3283">
        <v>429</v>
      </c>
      <c r="AC3283" t="s">
        <v>8952</v>
      </c>
      <c r="AD3283" t="s">
        <v>27</v>
      </c>
      <c r="AE3283" t="s">
        <v>12086</v>
      </c>
    </row>
    <row r="3284" spans="8:31" hidden="1" x14ac:dyDescent="0.3">
      <c r="H3284" t="s">
        <v>8743</v>
      </c>
      <c r="I3284" t="s">
        <v>8787</v>
      </c>
      <c r="J3284" t="s">
        <v>8788</v>
      </c>
      <c r="L3284">
        <v>623</v>
      </c>
      <c r="M3284" t="s">
        <v>27</v>
      </c>
      <c r="N3284" t="s">
        <v>8789</v>
      </c>
      <c r="Q3284">
        <v>492</v>
      </c>
      <c r="R3284" t="s">
        <v>96</v>
      </c>
      <c r="S3284" t="s">
        <v>96</v>
      </c>
      <c r="T3284" t="str">
        <f>IF(Transcripts[[#This Row],[List?]]="Y", Transcripts[[#This Row],[RefSeq mRNA ID]]&amp;IF(Transcripts[[#This Row],[Preferred?]]="Y", " (Preferred)", ""), "")</f>
        <v/>
      </c>
      <c r="V3284" s="43" t="s">
        <v>18666</v>
      </c>
      <c r="W3284" s="43" t="e">
        <f t="array" ref="W3284">INDEX(Table6[#Data], MATCH(1, ISNUMBER(SEARCH(Transcripts[[#This Row],[RefSeq mRNA ID]], Table6['#name])), 0), 1)</f>
        <v>#N/A</v>
      </c>
      <c r="X3284" s="43"/>
      <c r="Y3284" s="43"/>
      <c r="Z3284" t="s">
        <v>8982</v>
      </c>
      <c r="AA3284" t="s">
        <v>8983</v>
      </c>
      <c r="AB3284">
        <v>383</v>
      </c>
      <c r="AC3284" t="s">
        <v>8952</v>
      </c>
      <c r="AD3284" t="s">
        <v>27</v>
      </c>
      <c r="AE3284" t="s">
        <v>12087</v>
      </c>
    </row>
    <row r="3285" spans="8:31" hidden="1" x14ac:dyDescent="0.3">
      <c r="H3285" t="s">
        <v>8743</v>
      </c>
      <c r="I3285" t="s">
        <v>8781</v>
      </c>
      <c r="J3285" t="s">
        <v>8782</v>
      </c>
      <c r="L3285">
        <v>677</v>
      </c>
      <c r="M3285" t="s">
        <v>27</v>
      </c>
      <c r="N3285" t="s">
        <v>8783</v>
      </c>
      <c r="Q3285">
        <v>480</v>
      </c>
      <c r="R3285" t="s">
        <v>96</v>
      </c>
      <c r="S3285" t="s">
        <v>96</v>
      </c>
      <c r="T3285" t="str">
        <f>IF(Transcripts[[#This Row],[List?]]="Y", Transcripts[[#This Row],[RefSeq mRNA ID]]&amp;IF(Transcripts[[#This Row],[Preferred?]]="Y", " (Preferred)", ""), "")</f>
        <v/>
      </c>
      <c r="V3285" s="43" t="s">
        <v>18666</v>
      </c>
      <c r="W3285" s="43" t="e">
        <f t="array" ref="W3285">INDEX(Table6[#Data], MATCH(1, ISNUMBER(SEARCH(Transcripts[[#This Row],[RefSeq mRNA ID]], Table6['#name])), 0), 1)</f>
        <v>#N/A</v>
      </c>
      <c r="X3285" s="43"/>
      <c r="Y3285" s="43"/>
      <c r="Z3285" t="s">
        <v>2241</v>
      </c>
      <c r="AA3285" t="s">
        <v>2242</v>
      </c>
      <c r="AB3285">
        <v>5769</v>
      </c>
      <c r="AC3285" t="s">
        <v>2232</v>
      </c>
      <c r="AD3285" t="s">
        <v>27</v>
      </c>
      <c r="AE3285" t="s">
        <v>12088</v>
      </c>
    </row>
    <row r="3286" spans="8:31" hidden="1" x14ac:dyDescent="0.3">
      <c r="H3286" t="s">
        <v>8743</v>
      </c>
      <c r="I3286" t="s">
        <v>8769</v>
      </c>
      <c r="J3286" t="s">
        <v>8770</v>
      </c>
      <c r="L3286">
        <v>1076</v>
      </c>
      <c r="M3286" t="s">
        <v>27</v>
      </c>
      <c r="N3286" t="s">
        <v>8771</v>
      </c>
      <c r="Q3286">
        <v>426</v>
      </c>
      <c r="R3286" t="s">
        <v>96</v>
      </c>
      <c r="S3286" t="s">
        <v>96</v>
      </c>
      <c r="T3286" t="str">
        <f>IF(Transcripts[[#This Row],[List?]]="Y", Transcripts[[#This Row],[RefSeq mRNA ID]]&amp;IF(Transcripts[[#This Row],[Preferred?]]="Y", " (Preferred)", ""), "")</f>
        <v/>
      </c>
      <c r="V3286" s="43" t="s">
        <v>18666</v>
      </c>
      <c r="W3286" s="43" t="e">
        <f t="array" ref="W3286">INDEX(Table6[#Data], MATCH(1, ISNUMBER(SEARCH(Transcripts[[#This Row],[RefSeq mRNA ID]], Table6['#name])), 0), 1)</f>
        <v>#N/A</v>
      </c>
      <c r="X3286" s="43"/>
      <c r="Y3286" s="43"/>
      <c r="Z3286" t="s">
        <v>2237</v>
      </c>
      <c r="AA3286" t="s">
        <v>2238</v>
      </c>
      <c r="AB3286">
        <v>5769</v>
      </c>
      <c r="AC3286" t="s">
        <v>2232</v>
      </c>
      <c r="AD3286" t="s">
        <v>27</v>
      </c>
      <c r="AE3286" t="s">
        <v>12089</v>
      </c>
    </row>
    <row r="3287" spans="8:31" hidden="1" x14ac:dyDescent="0.3">
      <c r="H3287" t="s">
        <v>8743</v>
      </c>
      <c r="I3287" t="s">
        <v>8790</v>
      </c>
      <c r="J3287" t="s">
        <v>8791</v>
      </c>
      <c r="L3287">
        <v>338</v>
      </c>
      <c r="M3287" t="s">
        <v>27</v>
      </c>
      <c r="N3287" t="s">
        <v>8792</v>
      </c>
      <c r="Q3287">
        <v>338</v>
      </c>
      <c r="R3287" t="s">
        <v>96</v>
      </c>
      <c r="S3287" t="s">
        <v>96</v>
      </c>
      <c r="T3287" t="str">
        <f>IF(Transcripts[[#This Row],[List?]]="Y", Transcripts[[#This Row],[RefSeq mRNA ID]]&amp;IF(Transcripts[[#This Row],[Preferred?]]="Y", " (Preferred)", ""), "")</f>
        <v/>
      </c>
      <c r="V3287" s="43" t="s">
        <v>18666</v>
      </c>
      <c r="W3287" s="43" t="e">
        <f t="array" ref="W3287">INDEX(Table6[#Data], MATCH(1, ISNUMBER(SEARCH(Transcripts[[#This Row],[RefSeq mRNA ID]], Table6['#name])), 0), 1)</f>
        <v>#N/A</v>
      </c>
      <c r="X3287" s="43"/>
      <c r="Y3287" s="43"/>
      <c r="Z3287" t="s">
        <v>2233</v>
      </c>
      <c r="AC3287" t="s">
        <v>2232</v>
      </c>
      <c r="AD3287" t="s">
        <v>27</v>
      </c>
      <c r="AE3287" t="s">
        <v>2233</v>
      </c>
    </row>
    <row r="3288" spans="8:31" hidden="1" x14ac:dyDescent="0.3">
      <c r="H3288" t="s">
        <v>8743</v>
      </c>
      <c r="I3288" t="s">
        <v>8784</v>
      </c>
      <c r="J3288" t="s">
        <v>8785</v>
      </c>
      <c r="L3288">
        <v>631</v>
      </c>
      <c r="M3288" t="s">
        <v>27</v>
      </c>
      <c r="N3288" t="s">
        <v>8786</v>
      </c>
      <c r="Q3288">
        <v>285</v>
      </c>
      <c r="R3288" t="s">
        <v>96</v>
      </c>
      <c r="S3288" t="s">
        <v>96</v>
      </c>
      <c r="T3288" t="str">
        <f>IF(Transcripts[[#This Row],[List?]]="Y", Transcripts[[#This Row],[RefSeq mRNA ID]]&amp;IF(Transcripts[[#This Row],[Preferred?]]="Y", " (Preferred)", ""), "")</f>
        <v/>
      </c>
      <c r="V3288" s="43" t="s">
        <v>18666</v>
      </c>
      <c r="W3288" s="43" t="e">
        <f t="array" ref="W3288">INDEX(Table6[#Data], MATCH(1, ISNUMBER(SEARCH(Transcripts[[#This Row],[RefSeq mRNA ID]], Table6['#name])), 0), 1)</f>
        <v>#N/A</v>
      </c>
      <c r="X3288" s="43"/>
      <c r="Y3288" s="43"/>
      <c r="Z3288" t="s">
        <v>2247</v>
      </c>
      <c r="AA3288" t="s">
        <v>2248</v>
      </c>
      <c r="AB3288">
        <v>5769</v>
      </c>
      <c r="AC3288" t="s">
        <v>2232</v>
      </c>
      <c r="AD3288" t="s">
        <v>27</v>
      </c>
      <c r="AE3288" t="s">
        <v>12090</v>
      </c>
    </row>
    <row r="3289" spans="8:31" hidden="1" x14ac:dyDescent="0.3">
      <c r="H3289" t="s">
        <v>8743</v>
      </c>
      <c r="I3289" t="s">
        <v>8793</v>
      </c>
      <c r="J3289" t="s">
        <v>8794</v>
      </c>
      <c r="L3289">
        <v>279</v>
      </c>
      <c r="M3289" t="s">
        <v>27</v>
      </c>
      <c r="N3289" t="s">
        <v>8795</v>
      </c>
      <c r="Q3289">
        <v>279</v>
      </c>
      <c r="R3289" t="s">
        <v>96</v>
      </c>
      <c r="S3289" t="s">
        <v>96</v>
      </c>
      <c r="T3289" t="str">
        <f>IF(Transcripts[[#This Row],[List?]]="Y", Transcripts[[#This Row],[RefSeq mRNA ID]]&amp;IF(Transcripts[[#This Row],[Preferred?]]="Y", " (Preferred)", ""), "")</f>
        <v/>
      </c>
      <c r="V3289" s="43" t="s">
        <v>18666</v>
      </c>
      <c r="W3289" s="43" t="e">
        <f t="array" ref="W3289">INDEX(Table6[#Data], MATCH(1, ISNUMBER(SEARCH(Transcripts[[#This Row],[RefSeq mRNA ID]], Table6['#name])), 0), 1)</f>
        <v>#N/A</v>
      </c>
      <c r="X3289" s="43"/>
      <c r="Y3289" s="43"/>
      <c r="Z3289" t="s">
        <v>2254</v>
      </c>
      <c r="AA3289" t="s">
        <v>2255</v>
      </c>
      <c r="AB3289">
        <v>2463</v>
      </c>
      <c r="AC3289" t="s">
        <v>2232</v>
      </c>
      <c r="AD3289" t="s">
        <v>27</v>
      </c>
      <c r="AE3289" t="s">
        <v>12091</v>
      </c>
    </row>
    <row r="3290" spans="8:31" hidden="1" x14ac:dyDescent="0.3">
      <c r="H3290" t="s">
        <v>8743</v>
      </c>
      <c r="I3290" t="s">
        <v>8747</v>
      </c>
      <c r="J3290" t="s">
        <v>8748</v>
      </c>
      <c r="L3290">
        <v>678</v>
      </c>
      <c r="M3290" t="s">
        <v>187</v>
      </c>
      <c r="N3290" t="s">
        <v>8749</v>
      </c>
      <c r="Q3290">
        <v>249</v>
      </c>
      <c r="R3290" t="s">
        <v>96</v>
      </c>
      <c r="S3290" t="s">
        <v>96</v>
      </c>
      <c r="T3290" t="str">
        <f>IF(Transcripts[[#This Row],[List?]]="Y", Transcripts[[#This Row],[RefSeq mRNA ID]]&amp;IF(Transcripts[[#This Row],[Preferred?]]="Y", " (Preferred)", ""), "")</f>
        <v/>
      </c>
      <c r="V3290" s="43" t="s">
        <v>18666</v>
      </c>
      <c r="W3290" s="43" t="e">
        <f t="array" ref="W3290">INDEX(Table6[#Data], MATCH(1, ISNUMBER(SEARCH(Transcripts[[#This Row],[RefSeq mRNA ID]], Table6['#name])), 0), 1)</f>
        <v>#N/A</v>
      </c>
      <c r="X3290" s="43"/>
      <c r="Y3290" s="43"/>
      <c r="Z3290" t="s">
        <v>2270</v>
      </c>
      <c r="AC3290" t="s">
        <v>2232</v>
      </c>
      <c r="AD3290" t="s">
        <v>27</v>
      </c>
      <c r="AE3290" t="s">
        <v>2270</v>
      </c>
    </row>
    <row r="3291" spans="8:31" hidden="1" x14ac:dyDescent="0.3">
      <c r="H3291" t="s">
        <v>8743</v>
      </c>
      <c r="I3291" t="s">
        <v>8744</v>
      </c>
      <c r="J3291" t="s">
        <v>8745</v>
      </c>
      <c r="L3291">
        <v>995</v>
      </c>
      <c r="M3291" t="s">
        <v>187</v>
      </c>
      <c r="N3291" t="s">
        <v>8746</v>
      </c>
      <c r="Q3291">
        <v>156</v>
      </c>
      <c r="R3291" t="s">
        <v>96</v>
      </c>
      <c r="S3291" t="s">
        <v>96</v>
      </c>
      <c r="T3291" t="str">
        <f>IF(Transcripts[[#This Row],[List?]]="Y", Transcripts[[#This Row],[RefSeq mRNA ID]]&amp;IF(Transcripts[[#This Row],[Preferred?]]="Y", " (Preferred)", ""), "")</f>
        <v/>
      </c>
      <c r="V3291" s="43" t="s">
        <v>18666</v>
      </c>
      <c r="W3291" s="43" t="e">
        <f t="array" ref="W3291">INDEX(Table6[#Data], MATCH(1, ISNUMBER(SEARCH(Transcripts[[#This Row],[RefSeq mRNA ID]], Table6['#name])), 0), 1)</f>
        <v>#N/A</v>
      </c>
      <c r="X3291" s="43"/>
      <c r="Y3291" s="43"/>
      <c r="Z3291" t="s">
        <v>2257</v>
      </c>
      <c r="AA3291" t="s">
        <v>2258</v>
      </c>
      <c r="AB3291">
        <v>1183</v>
      </c>
      <c r="AC3291" t="s">
        <v>2232</v>
      </c>
      <c r="AD3291" t="s">
        <v>27</v>
      </c>
      <c r="AE3291" t="s">
        <v>12092</v>
      </c>
    </row>
    <row r="3292" spans="8:31" hidden="1" x14ac:dyDescent="0.3">
      <c r="H3292" t="s">
        <v>8743</v>
      </c>
      <c r="I3292" t="s">
        <v>8750</v>
      </c>
      <c r="J3292" t="s">
        <v>8751</v>
      </c>
      <c r="L3292">
        <v>409</v>
      </c>
      <c r="M3292" t="s">
        <v>187</v>
      </c>
      <c r="N3292" t="s">
        <v>8752</v>
      </c>
      <c r="Q3292">
        <v>156</v>
      </c>
      <c r="R3292" t="s">
        <v>96</v>
      </c>
      <c r="S3292" t="s">
        <v>96</v>
      </c>
      <c r="T3292" t="str">
        <f>IF(Transcripts[[#This Row],[List?]]="Y", Transcripts[[#This Row],[RefSeq mRNA ID]]&amp;IF(Transcripts[[#This Row],[Preferred?]]="Y", " (Preferred)", ""), "")</f>
        <v/>
      </c>
      <c r="V3292" s="43" t="s">
        <v>18666</v>
      </c>
      <c r="W3292" s="43" t="e">
        <f t="array" ref="W3292">INDEX(Table6[#Data], MATCH(1, ISNUMBER(SEARCH(Transcripts[[#This Row],[RefSeq mRNA ID]], Table6['#name])), 0), 1)</f>
        <v>#N/A</v>
      </c>
      <c r="X3292" s="43"/>
      <c r="Y3292" s="43"/>
      <c r="Z3292" t="s">
        <v>2268</v>
      </c>
      <c r="AC3292" t="s">
        <v>2232</v>
      </c>
      <c r="AD3292" t="s">
        <v>27</v>
      </c>
      <c r="AE3292" t="s">
        <v>2268</v>
      </c>
    </row>
    <row r="3293" spans="8:31" hidden="1" x14ac:dyDescent="0.3">
      <c r="H3293" t="s">
        <v>8743</v>
      </c>
      <c r="I3293" t="s">
        <v>8796</v>
      </c>
      <c r="L3293">
        <v>471</v>
      </c>
      <c r="M3293" t="s">
        <v>210</v>
      </c>
      <c r="N3293" t="s">
        <v>8797</v>
      </c>
      <c r="Q3293">
        <v>0</v>
      </c>
      <c r="R3293" t="s">
        <v>96</v>
      </c>
      <c r="S3293" t="s">
        <v>96</v>
      </c>
      <c r="T3293" t="str">
        <f>IF(Transcripts[[#This Row],[List?]]="Y", Transcripts[[#This Row],[RefSeq mRNA ID]]&amp;IF(Transcripts[[#This Row],[Preferred?]]="Y", " (Preferred)", ""), "")</f>
        <v/>
      </c>
      <c r="V3293" s="43" t="s">
        <v>18666</v>
      </c>
      <c r="W3293" s="43" t="e">
        <f t="array" ref="W3293">INDEX(Table6[#Data], MATCH(1, ISNUMBER(SEARCH(Transcripts[[#This Row],[RefSeq mRNA ID]], Table6['#name])), 0), 1)</f>
        <v>#N/A</v>
      </c>
      <c r="X3293" s="43"/>
      <c r="Y3293" s="43"/>
      <c r="Z3293" t="s">
        <v>2272</v>
      </c>
      <c r="AC3293" t="s">
        <v>2232</v>
      </c>
      <c r="AD3293" t="s">
        <v>27</v>
      </c>
      <c r="AE3293" t="s">
        <v>2272</v>
      </c>
    </row>
    <row r="3294" spans="8:31" hidden="1" x14ac:dyDescent="0.3">
      <c r="H3294" t="s">
        <v>8798</v>
      </c>
      <c r="I3294" t="s">
        <v>8799</v>
      </c>
      <c r="K3294" t="s">
        <v>8799</v>
      </c>
      <c r="L3294">
        <v>541</v>
      </c>
      <c r="M3294" t="s">
        <v>8800</v>
      </c>
      <c r="N3294" t="s">
        <v>8801</v>
      </c>
      <c r="O3294" t="s">
        <v>8802</v>
      </c>
      <c r="P3294" t="s">
        <v>98</v>
      </c>
      <c r="Q3294">
        <v>0</v>
      </c>
      <c r="R3294" t="s">
        <v>95</v>
      </c>
      <c r="S3294" t="s">
        <v>95</v>
      </c>
      <c r="T3294" t="str">
        <f>IF(Transcripts[[#This Row],[List?]]="Y", Transcripts[[#This Row],[RefSeq mRNA ID]]&amp;IF(Transcripts[[#This Row],[Preferred?]]="Y", " (Preferred)", ""), "")</f>
        <v>ENST00000602385 (Preferred)</v>
      </c>
      <c r="V3294" s="43" t="s">
        <v>18667</v>
      </c>
      <c r="W3294" s="43" t="e">
        <f t="array" ref="W3294">INDEX(Table6[#Data], MATCH(1, ISNUMBER(SEARCH(Transcripts[[#This Row],[RefSeq mRNA ID]], Table6['#name])), 0), 1)</f>
        <v>#N/A</v>
      </c>
      <c r="X3294" s="43"/>
      <c r="Y3294" s="43"/>
      <c r="Z3294" t="s">
        <v>2235</v>
      </c>
      <c r="AC3294" t="s">
        <v>2232</v>
      </c>
      <c r="AD3294" t="s">
        <v>27</v>
      </c>
      <c r="AE3294" t="s">
        <v>2235</v>
      </c>
    </row>
    <row r="3295" spans="8:31" hidden="1" x14ac:dyDescent="0.3">
      <c r="H3295" t="s">
        <v>8798</v>
      </c>
      <c r="I3295" t="s">
        <v>8803</v>
      </c>
      <c r="K3295" t="s">
        <v>19987</v>
      </c>
      <c r="L3295">
        <v>438</v>
      </c>
      <c r="M3295" t="s">
        <v>8804</v>
      </c>
      <c r="N3295" t="s">
        <v>8805</v>
      </c>
      <c r="P3295" t="s">
        <v>98</v>
      </c>
      <c r="Q3295">
        <v>0</v>
      </c>
      <c r="R3295" t="s">
        <v>96</v>
      </c>
      <c r="S3295" t="s">
        <v>95</v>
      </c>
      <c r="T3295" t="str">
        <f>IF(Transcripts[[#This Row],[List?]]="Y", Transcripts[[#This Row],[RefSeq mRNA ID]]&amp;IF(Transcripts[[#This Row],[Preferred?]]="Y", " (Preferred)", ""), "")</f>
        <v>NR_001566.1</v>
      </c>
      <c r="V3295" s="43" t="s">
        <v>18667</v>
      </c>
      <c r="W3295" s="43" t="e">
        <f t="array" ref="W3295">INDEX(Table6[#Data], MATCH(1, ISNUMBER(SEARCH(Transcripts[[#This Row],[RefSeq mRNA ID]], Table6['#name])), 0), 1)</f>
        <v>#N/A</v>
      </c>
      <c r="X3295" s="43"/>
      <c r="Y3295" s="43"/>
      <c r="Z3295" t="s">
        <v>2266</v>
      </c>
      <c r="AC3295" t="s">
        <v>2232</v>
      </c>
      <c r="AD3295" t="s">
        <v>27</v>
      </c>
      <c r="AE3295" t="s">
        <v>2266</v>
      </c>
    </row>
    <row r="3296" spans="8:31" hidden="1" x14ac:dyDescent="0.3">
      <c r="H3296" t="s">
        <v>128</v>
      </c>
      <c r="I3296" t="s">
        <v>8811</v>
      </c>
      <c r="J3296" t="s">
        <v>8812</v>
      </c>
      <c r="K3296" t="s">
        <v>19989</v>
      </c>
      <c r="L3296">
        <v>4018</v>
      </c>
      <c r="M3296" t="s">
        <v>27</v>
      </c>
      <c r="N3296" t="s">
        <v>8813</v>
      </c>
      <c r="O3296" t="s">
        <v>8814</v>
      </c>
      <c r="P3296" t="s">
        <v>8815</v>
      </c>
      <c r="Q3296">
        <v>3399</v>
      </c>
      <c r="R3296" t="s">
        <v>95</v>
      </c>
      <c r="S3296" t="s">
        <v>95</v>
      </c>
      <c r="T3296" t="str">
        <f>IF(Transcripts[[#This Row],[List?]]="Y", Transcripts[[#This Row],[RefSeq mRNA ID]]&amp;IF(Transcripts[[#This Row],[Preferred?]]="Y", " (Preferred)", ""), "")</f>
        <v>NM_198253.2 (Preferred)</v>
      </c>
      <c r="V3296" s="43" t="s">
        <v>18668</v>
      </c>
      <c r="W3296" s="43" t="e">
        <f t="array" ref="W3296">INDEX(Table6[#Data], MATCH(1, ISNUMBER(SEARCH(Transcripts[[#This Row],[RefSeq mRNA ID]], Table6['#name])), 0), 1)</f>
        <v>#N/A</v>
      </c>
      <c r="X3296" s="43"/>
      <c r="Y3296" s="43"/>
      <c r="Z3296" t="s">
        <v>2260</v>
      </c>
      <c r="AA3296" t="s">
        <v>2261</v>
      </c>
      <c r="AB3296">
        <v>211</v>
      </c>
      <c r="AC3296" t="s">
        <v>2232</v>
      </c>
      <c r="AD3296" t="s">
        <v>27</v>
      </c>
      <c r="AE3296" t="s">
        <v>12093</v>
      </c>
    </row>
    <row r="3297" spans="8:31" hidden="1" x14ac:dyDescent="0.3">
      <c r="H3297" t="s">
        <v>128</v>
      </c>
      <c r="I3297" t="s">
        <v>8819</v>
      </c>
      <c r="J3297" t="s">
        <v>8820</v>
      </c>
      <c r="K3297" t="s">
        <v>19988</v>
      </c>
      <c r="L3297">
        <v>3210</v>
      </c>
      <c r="M3297" t="s">
        <v>27</v>
      </c>
      <c r="N3297" t="s">
        <v>8821</v>
      </c>
      <c r="P3297" t="s">
        <v>8822</v>
      </c>
      <c r="Q3297">
        <v>3210</v>
      </c>
      <c r="R3297" t="s">
        <v>96</v>
      </c>
      <c r="S3297" t="s">
        <v>95</v>
      </c>
      <c r="T3297" t="str">
        <f>IF(Transcripts[[#This Row],[List?]]="Y", Transcripts[[#This Row],[RefSeq mRNA ID]]&amp;IF(Transcripts[[#This Row],[Preferred?]]="Y", " (Preferred)", ""), "")</f>
        <v>NM_001193376.1</v>
      </c>
      <c r="V3297" s="43" t="s">
        <v>18668</v>
      </c>
      <c r="W3297" s="43" t="e">
        <f t="array" ref="W3297">INDEX(Table6[#Data], MATCH(1, ISNUMBER(SEARCH(Transcripts[[#This Row],[RefSeq mRNA ID]], Table6['#name])), 0), 1)</f>
        <v>#N/A</v>
      </c>
      <c r="X3297" s="43"/>
      <c r="Y3297" s="43"/>
      <c r="Z3297" t="s">
        <v>2263</v>
      </c>
      <c r="AA3297" t="s">
        <v>2264</v>
      </c>
      <c r="AB3297">
        <v>211</v>
      </c>
      <c r="AC3297" t="s">
        <v>2232</v>
      </c>
      <c r="AD3297" t="s">
        <v>27</v>
      </c>
      <c r="AE3297" t="s">
        <v>12094</v>
      </c>
    </row>
    <row r="3298" spans="8:31" hidden="1" x14ac:dyDescent="0.3">
      <c r="H3298" t="s">
        <v>128</v>
      </c>
      <c r="I3298" t="s">
        <v>8816</v>
      </c>
      <c r="J3298" t="s">
        <v>8817</v>
      </c>
      <c r="L3298">
        <v>3829</v>
      </c>
      <c r="M3298" t="s">
        <v>27</v>
      </c>
      <c r="N3298" t="s">
        <v>8818</v>
      </c>
      <c r="Q3298">
        <v>2424</v>
      </c>
      <c r="R3298" t="s">
        <v>96</v>
      </c>
      <c r="S3298" t="s">
        <v>96</v>
      </c>
      <c r="T3298" t="str">
        <f>IF(Transcripts[[#This Row],[List?]]="Y", Transcripts[[#This Row],[RefSeq mRNA ID]]&amp;IF(Transcripts[[#This Row],[Preferred?]]="Y", " (Preferred)", ""), "")</f>
        <v/>
      </c>
      <c r="V3298" s="43" t="s">
        <v>18668</v>
      </c>
      <c r="W3298" s="43" t="e">
        <f t="array" ref="W3298">INDEX(Table6[#Data], MATCH(1, ISNUMBER(SEARCH(Transcripts[[#This Row],[RefSeq mRNA ID]], Table6['#name])), 0), 1)</f>
        <v>#N/A</v>
      </c>
      <c r="X3298" s="43"/>
      <c r="Y3298" s="43"/>
      <c r="Z3298" t="s">
        <v>2245</v>
      </c>
      <c r="AA3298" t="s">
        <v>2246</v>
      </c>
      <c r="AB3298">
        <v>5769</v>
      </c>
      <c r="AC3298" t="s">
        <v>2232</v>
      </c>
      <c r="AD3298" t="s">
        <v>27</v>
      </c>
      <c r="AE3298" t="s">
        <v>12095</v>
      </c>
    </row>
    <row r="3299" spans="8:31" hidden="1" x14ac:dyDescent="0.3">
      <c r="H3299" t="s">
        <v>128</v>
      </c>
      <c r="I3299" t="s">
        <v>8823</v>
      </c>
      <c r="J3299" t="s">
        <v>8824</v>
      </c>
      <c r="L3299">
        <v>2486</v>
      </c>
      <c r="M3299" t="s">
        <v>27</v>
      </c>
      <c r="N3299" t="s">
        <v>8825</v>
      </c>
      <c r="Q3299">
        <v>2424</v>
      </c>
      <c r="R3299" t="s">
        <v>96</v>
      </c>
      <c r="S3299" t="s">
        <v>96</v>
      </c>
      <c r="T3299" t="str">
        <f>IF(Transcripts[[#This Row],[List?]]="Y", Transcripts[[#This Row],[RefSeq mRNA ID]]&amp;IF(Transcripts[[#This Row],[Preferred?]]="Y", " (Preferred)", ""), "")</f>
        <v/>
      </c>
      <c r="V3299" s="43" t="s">
        <v>18668</v>
      </c>
      <c r="W3299" s="43" t="e">
        <f t="array" ref="W3299">INDEX(Table6[#Data], MATCH(1, ISNUMBER(SEARCH(Transcripts[[#This Row],[RefSeq mRNA ID]], Table6['#name])), 0), 1)</f>
        <v>#N/A</v>
      </c>
      <c r="X3299" s="43"/>
      <c r="Y3299" s="43"/>
      <c r="Z3299" t="s">
        <v>2250</v>
      </c>
      <c r="AA3299" t="s">
        <v>2251</v>
      </c>
      <c r="AB3299">
        <v>5490</v>
      </c>
      <c r="AC3299" t="s">
        <v>2232</v>
      </c>
      <c r="AD3299" t="s">
        <v>27</v>
      </c>
      <c r="AE3299" t="s">
        <v>12096</v>
      </c>
    </row>
    <row r="3300" spans="8:31" hidden="1" x14ac:dyDescent="0.3">
      <c r="H3300" t="s">
        <v>128</v>
      </c>
      <c r="I3300" t="s">
        <v>8806</v>
      </c>
      <c r="J3300" t="s">
        <v>8807</v>
      </c>
      <c r="L3300">
        <v>2992</v>
      </c>
      <c r="M3300" t="s">
        <v>187</v>
      </c>
      <c r="N3300" t="s">
        <v>8808</v>
      </c>
      <c r="P3300" t="s">
        <v>98</v>
      </c>
      <c r="Q3300">
        <v>2388</v>
      </c>
      <c r="R3300" t="s">
        <v>96</v>
      </c>
      <c r="S3300" t="s">
        <v>96</v>
      </c>
      <c r="T3300" t="str">
        <f>IF(Transcripts[[#This Row],[List?]]="Y", Transcripts[[#This Row],[RefSeq mRNA ID]]&amp;IF(Transcripts[[#This Row],[Preferred?]]="Y", " (Preferred)", ""), "")</f>
        <v/>
      </c>
      <c r="V3300" s="43" t="s">
        <v>18668</v>
      </c>
      <c r="W3300" s="43" t="e">
        <f t="array" ref="W3300">INDEX(Table6[#Data], MATCH(1, ISNUMBER(SEARCH(Transcripts[[#This Row],[RefSeq mRNA ID]], Table6['#name])), 0), 1)</f>
        <v>#N/A</v>
      </c>
      <c r="X3300" s="43"/>
      <c r="Y3300" s="43"/>
      <c r="Z3300" t="s">
        <v>6580</v>
      </c>
      <c r="AA3300" t="s">
        <v>6581</v>
      </c>
      <c r="AB3300">
        <v>2175</v>
      </c>
      <c r="AC3300" t="s">
        <v>6574</v>
      </c>
      <c r="AD3300" t="s">
        <v>27</v>
      </c>
      <c r="AE3300" t="s">
        <v>12097</v>
      </c>
    </row>
    <row r="3301" spans="8:31" hidden="1" x14ac:dyDescent="0.3">
      <c r="H3301" t="s">
        <v>128</v>
      </c>
      <c r="I3301" t="s">
        <v>8809</v>
      </c>
      <c r="L3301">
        <v>408</v>
      </c>
      <c r="M3301" t="s">
        <v>193</v>
      </c>
      <c r="N3301" t="s">
        <v>8810</v>
      </c>
      <c r="P3301" t="s">
        <v>98</v>
      </c>
      <c r="Q3301">
        <v>0</v>
      </c>
      <c r="R3301" t="s">
        <v>96</v>
      </c>
      <c r="S3301" t="s">
        <v>96</v>
      </c>
      <c r="T3301" t="str">
        <f>IF(Transcripts[[#This Row],[List?]]="Y", Transcripts[[#This Row],[RefSeq mRNA ID]]&amp;IF(Transcripts[[#This Row],[Preferred?]]="Y", " (Preferred)", ""), "")</f>
        <v/>
      </c>
      <c r="V3301" s="43" t="s">
        <v>18668</v>
      </c>
      <c r="W3301" s="43" t="e">
        <f t="array" ref="W3301">INDEX(Table6[#Data], MATCH(1, ISNUMBER(SEARCH(Transcripts[[#This Row],[RefSeq mRNA ID]], Table6['#name])), 0), 1)</f>
        <v>#N/A</v>
      </c>
      <c r="X3301" s="43"/>
      <c r="Y3301" s="43"/>
      <c r="Z3301" t="s">
        <v>6590</v>
      </c>
      <c r="AA3301" t="s">
        <v>6591</v>
      </c>
      <c r="AB3301">
        <v>2175</v>
      </c>
      <c r="AC3301" t="s">
        <v>6574</v>
      </c>
      <c r="AD3301" t="s">
        <v>27</v>
      </c>
      <c r="AE3301" t="s">
        <v>12098</v>
      </c>
    </row>
    <row r="3302" spans="8:31" hidden="1" x14ac:dyDescent="0.3">
      <c r="H3302" t="s">
        <v>128</v>
      </c>
      <c r="I3302" t="s">
        <v>8826</v>
      </c>
      <c r="L3302">
        <v>2422</v>
      </c>
      <c r="M3302" t="s">
        <v>210</v>
      </c>
      <c r="N3302" t="s">
        <v>8827</v>
      </c>
      <c r="P3302" t="s">
        <v>98</v>
      </c>
      <c r="Q3302">
        <v>0</v>
      </c>
      <c r="R3302" t="s">
        <v>96</v>
      </c>
      <c r="S3302" t="s">
        <v>96</v>
      </c>
      <c r="T3302" t="str">
        <f>IF(Transcripts[[#This Row],[List?]]="Y", Transcripts[[#This Row],[RefSeq mRNA ID]]&amp;IF(Transcripts[[#This Row],[Preferred?]]="Y", " (Preferred)", ""), "")</f>
        <v/>
      </c>
      <c r="V3302" s="43" t="s">
        <v>18668</v>
      </c>
      <c r="W3302" s="43" t="e">
        <f t="array" ref="W3302">INDEX(Table6[#Data], MATCH(1, ISNUMBER(SEARCH(Transcripts[[#This Row],[RefSeq mRNA ID]], Table6['#name])), 0), 1)</f>
        <v>#N/A</v>
      </c>
      <c r="X3302" s="43"/>
      <c r="Y3302" s="43"/>
      <c r="Z3302" t="s">
        <v>6578</v>
      </c>
      <c r="AC3302" t="s">
        <v>6574</v>
      </c>
      <c r="AD3302" t="s">
        <v>27</v>
      </c>
      <c r="AE3302" t="s">
        <v>6578</v>
      </c>
    </row>
    <row r="3303" spans="8:31" hidden="1" x14ac:dyDescent="0.3">
      <c r="H3303" t="s">
        <v>128</v>
      </c>
      <c r="I3303" t="s">
        <v>8828</v>
      </c>
      <c r="L3303">
        <v>406</v>
      </c>
      <c r="M3303" t="s">
        <v>210</v>
      </c>
      <c r="N3303" t="s">
        <v>8829</v>
      </c>
      <c r="P3303" t="s">
        <v>98</v>
      </c>
      <c r="Q3303">
        <v>0</v>
      </c>
      <c r="R3303" t="s">
        <v>96</v>
      </c>
      <c r="S3303" t="s">
        <v>96</v>
      </c>
      <c r="T3303" t="str">
        <f>IF(Transcripts[[#This Row],[List?]]="Y", Transcripts[[#This Row],[RefSeq mRNA ID]]&amp;IF(Transcripts[[#This Row],[Preferred?]]="Y", " (Preferred)", ""), "")</f>
        <v/>
      </c>
      <c r="V3303" s="43" t="s">
        <v>18668</v>
      </c>
      <c r="W3303" s="43" t="e">
        <f t="array" ref="W3303">INDEX(Table6[#Data], MATCH(1, ISNUMBER(SEARCH(Transcripts[[#This Row],[RefSeq mRNA ID]], Table6['#name])), 0), 1)</f>
        <v>#N/A</v>
      </c>
      <c r="X3303" s="43"/>
      <c r="Y3303" s="43"/>
      <c r="Z3303" t="s">
        <v>6624</v>
      </c>
      <c r="AC3303" t="s">
        <v>6574</v>
      </c>
      <c r="AD3303" t="s">
        <v>27</v>
      </c>
      <c r="AE3303" t="s">
        <v>6624</v>
      </c>
    </row>
    <row r="3304" spans="8:31" hidden="1" x14ac:dyDescent="0.3">
      <c r="H3304" t="s">
        <v>127</v>
      </c>
      <c r="I3304" t="s">
        <v>8835</v>
      </c>
      <c r="J3304" t="s">
        <v>8836</v>
      </c>
      <c r="L3304">
        <v>10166</v>
      </c>
      <c r="M3304" t="s">
        <v>27</v>
      </c>
      <c r="N3304" t="s">
        <v>8837</v>
      </c>
      <c r="Q3304">
        <v>6072</v>
      </c>
      <c r="R3304" t="s">
        <v>96</v>
      </c>
      <c r="S3304" t="s">
        <v>96</v>
      </c>
      <c r="T3304" t="str">
        <f>IF(Transcripts[[#This Row],[List?]]="Y", Transcripts[[#This Row],[RefSeq mRNA ID]]&amp;IF(Transcripts[[#This Row],[Preferred?]]="Y", " (Preferred)", ""), "")</f>
        <v/>
      </c>
      <c r="V3304" s="43" t="s">
        <v>18669</v>
      </c>
      <c r="W3304" s="43" t="e">
        <f t="array" ref="W3304">INDEX(Table6[#Data], MATCH(1, ISNUMBER(SEARCH(Transcripts[[#This Row],[RefSeq mRNA ID]], Table6['#name])), 0), 1)</f>
        <v>#N/A</v>
      </c>
      <c r="X3304" s="43"/>
      <c r="Y3304" s="43"/>
      <c r="Z3304" t="s">
        <v>6617</v>
      </c>
      <c r="AA3304" t="s">
        <v>6618</v>
      </c>
      <c r="AB3304">
        <v>395</v>
      </c>
      <c r="AC3304" t="s">
        <v>6574</v>
      </c>
      <c r="AD3304" t="s">
        <v>27</v>
      </c>
      <c r="AE3304" t="s">
        <v>12099</v>
      </c>
    </row>
    <row r="3305" spans="8:31" hidden="1" x14ac:dyDescent="0.3">
      <c r="H3305" t="s">
        <v>127</v>
      </c>
      <c r="I3305" t="s">
        <v>8838</v>
      </c>
      <c r="J3305" t="s">
        <v>8839</v>
      </c>
      <c r="L3305">
        <v>10166</v>
      </c>
      <c r="M3305" t="s">
        <v>27</v>
      </c>
      <c r="N3305" t="s">
        <v>8840</v>
      </c>
      <c r="P3305" t="s">
        <v>8841</v>
      </c>
      <c r="Q3305">
        <v>6009</v>
      </c>
      <c r="R3305" t="s">
        <v>96</v>
      </c>
      <c r="S3305" t="s">
        <v>96</v>
      </c>
      <c r="T3305" t="str">
        <f>IF(Transcripts[[#This Row],[List?]]="Y", Transcripts[[#This Row],[RefSeq mRNA ID]]&amp;IF(Transcripts[[#This Row],[Preferred?]]="Y", " (Preferred)", ""), "")</f>
        <v/>
      </c>
      <c r="V3305" s="43" t="s">
        <v>18669</v>
      </c>
      <c r="W3305" s="43" t="e">
        <f t="array" ref="W3305">INDEX(Table6[#Data], MATCH(1, ISNUMBER(SEARCH(Transcripts[[#This Row],[RefSeq mRNA ID]], Table6['#name])), 0), 1)</f>
        <v>#N/A</v>
      </c>
      <c r="X3305" s="43"/>
      <c r="Y3305" s="43"/>
      <c r="Z3305" t="s">
        <v>6611</v>
      </c>
      <c r="AA3305" t="s">
        <v>6612</v>
      </c>
      <c r="AB3305">
        <v>352</v>
      </c>
      <c r="AC3305" t="s">
        <v>6574</v>
      </c>
      <c r="AD3305" t="s">
        <v>27</v>
      </c>
      <c r="AE3305" t="s">
        <v>12100</v>
      </c>
    </row>
    <row r="3306" spans="8:31" hidden="1" x14ac:dyDescent="0.3">
      <c r="H3306" t="s">
        <v>127</v>
      </c>
      <c r="I3306" t="s">
        <v>8845</v>
      </c>
      <c r="J3306" t="s">
        <v>8846</v>
      </c>
      <c r="K3306" t="s">
        <v>19990</v>
      </c>
      <c r="L3306">
        <v>9679</v>
      </c>
      <c r="M3306" t="s">
        <v>27</v>
      </c>
      <c r="N3306" t="s">
        <v>8847</v>
      </c>
      <c r="P3306" t="s">
        <v>8841</v>
      </c>
      <c r="Q3306">
        <v>6009</v>
      </c>
      <c r="R3306" t="s">
        <v>95</v>
      </c>
      <c r="S3306" t="s">
        <v>95</v>
      </c>
      <c r="T3306" t="str">
        <f>IF(Transcripts[[#This Row],[List?]]="Y", Transcripts[[#This Row],[RefSeq mRNA ID]]&amp;IF(Transcripts[[#This Row],[Preferred?]]="Y", " (Preferred)", ""), "")</f>
        <v>NM_001127208.2 (Preferred)</v>
      </c>
      <c r="V3306" s="43" t="s">
        <v>18669</v>
      </c>
      <c r="W3306" s="43" t="e">
        <f t="array" ref="W3306">INDEX(Table6[#Data], MATCH(1, ISNUMBER(SEARCH(Transcripts[[#This Row],[RefSeq mRNA ID]], Table6['#name])), 0), 1)</f>
        <v>#N/A</v>
      </c>
      <c r="X3306" s="43"/>
      <c r="Y3306" s="43"/>
      <c r="Z3306" t="s">
        <v>6605</v>
      </c>
      <c r="AA3306" t="s">
        <v>6606</v>
      </c>
      <c r="AB3306">
        <v>308</v>
      </c>
      <c r="AC3306" t="s">
        <v>6574</v>
      </c>
      <c r="AD3306" t="s">
        <v>27</v>
      </c>
      <c r="AE3306" t="s">
        <v>12101</v>
      </c>
    </row>
    <row r="3307" spans="8:31" hidden="1" x14ac:dyDescent="0.3">
      <c r="H3307" t="s">
        <v>127</v>
      </c>
      <c r="I3307" t="s">
        <v>8830</v>
      </c>
      <c r="J3307" t="s">
        <v>8831</v>
      </c>
      <c r="L3307">
        <v>9588</v>
      </c>
      <c r="M3307" t="s">
        <v>187</v>
      </c>
      <c r="N3307" t="s">
        <v>8832</v>
      </c>
      <c r="P3307" t="s">
        <v>98</v>
      </c>
      <c r="Q3307" s="43">
        <v>3585</v>
      </c>
      <c r="R3307" t="s">
        <v>96</v>
      </c>
      <c r="S3307" s="43" t="s">
        <v>96</v>
      </c>
      <c r="T3307" t="str">
        <f>IF(Transcripts[[#This Row],[List?]]="Y", Transcripts[[#This Row],[RefSeq mRNA ID]]&amp;IF(Transcripts[[#This Row],[Preferred?]]="Y", " (Preferred)", ""), "")</f>
        <v/>
      </c>
      <c r="V3307" s="43" t="s">
        <v>18669</v>
      </c>
      <c r="W3307" s="43" t="e">
        <f t="array" ref="W3307">INDEX(Table6[#Data], MATCH(1, ISNUMBER(SEARCH(Transcripts[[#This Row],[RefSeq mRNA ID]], Table6['#name])), 0), 1)</f>
        <v>#N/A</v>
      </c>
      <c r="X3307" s="43"/>
      <c r="Y3307" s="43"/>
      <c r="Z3307" t="s">
        <v>6593</v>
      </c>
      <c r="AA3307" t="s">
        <v>6594</v>
      </c>
      <c r="AB3307">
        <v>1275</v>
      </c>
      <c r="AC3307" t="s">
        <v>6574</v>
      </c>
      <c r="AD3307" t="s">
        <v>27</v>
      </c>
      <c r="AE3307" t="s">
        <v>12102</v>
      </c>
    </row>
    <row r="3308" spans="8:31" hidden="1" x14ac:dyDescent="0.3">
      <c r="H3308" t="s">
        <v>127</v>
      </c>
      <c r="I3308" t="s">
        <v>8842</v>
      </c>
      <c r="J3308" t="s">
        <v>8843</v>
      </c>
      <c r="L3308">
        <v>10075</v>
      </c>
      <c r="M3308" t="s">
        <v>27</v>
      </c>
      <c r="N3308" t="s">
        <v>8844</v>
      </c>
      <c r="Q3308" s="43">
        <v>3585</v>
      </c>
      <c r="R3308" t="s">
        <v>96</v>
      </c>
      <c r="S3308" s="43" t="s">
        <v>96</v>
      </c>
      <c r="T3308" t="str">
        <f>IF(Transcripts[[#This Row],[List?]]="Y", Transcripts[[#This Row],[RefSeq mRNA ID]]&amp;IF(Transcripts[[#This Row],[Preferred?]]="Y", " (Preferred)", ""), "")</f>
        <v/>
      </c>
      <c r="V3308" s="43" t="s">
        <v>18669</v>
      </c>
      <c r="W3308" s="43" t="e">
        <f t="array" ref="W3308">INDEX(Table6[#Data], MATCH(1, ISNUMBER(SEARCH(Transcripts[[#This Row],[RefSeq mRNA ID]], Table6['#name])), 0), 1)</f>
        <v>#N/A</v>
      </c>
      <c r="X3308" s="43"/>
      <c r="Y3308" s="43"/>
      <c r="Z3308" t="s">
        <v>6614</v>
      </c>
      <c r="AA3308" t="s">
        <v>6615</v>
      </c>
      <c r="AB3308">
        <v>413</v>
      </c>
      <c r="AC3308" t="s">
        <v>6574</v>
      </c>
      <c r="AD3308" t="s">
        <v>27</v>
      </c>
      <c r="AE3308" t="s">
        <v>12103</v>
      </c>
    </row>
    <row r="3309" spans="8:31" hidden="1" x14ac:dyDescent="0.3">
      <c r="H3309" t="s">
        <v>127</v>
      </c>
      <c r="I3309" t="s">
        <v>8855</v>
      </c>
      <c r="J3309" t="s">
        <v>8856</v>
      </c>
      <c r="L3309">
        <v>4973</v>
      </c>
      <c r="M3309" t="s">
        <v>27</v>
      </c>
      <c r="N3309" t="s">
        <v>8857</v>
      </c>
      <c r="Q3309" s="43">
        <v>3504</v>
      </c>
      <c r="R3309" t="s">
        <v>96</v>
      </c>
      <c r="S3309" s="43" t="s">
        <v>96</v>
      </c>
      <c r="T3309" t="str">
        <f>IF(Transcripts[[#This Row],[List?]]="Y", Transcripts[[#This Row],[RefSeq mRNA ID]]&amp;IF(Transcripts[[#This Row],[Preferred?]]="Y", " (Preferred)", ""), "")</f>
        <v/>
      </c>
      <c r="V3309" s="43" t="s">
        <v>18669</v>
      </c>
      <c r="W3309" s="43" t="e">
        <f t="array" ref="W3309">INDEX(Table6[#Data], MATCH(1, ISNUMBER(SEARCH(Transcripts[[#This Row],[RefSeq mRNA ID]], Table6['#name])), 0), 1)</f>
        <v>#N/A</v>
      </c>
      <c r="X3309" s="43"/>
      <c r="Y3309" s="43"/>
      <c r="Z3309" t="s">
        <v>6601</v>
      </c>
      <c r="AA3309" t="s">
        <v>6602</v>
      </c>
      <c r="AB3309">
        <v>1365</v>
      </c>
      <c r="AC3309" t="s">
        <v>6574</v>
      </c>
      <c r="AD3309" t="s">
        <v>27</v>
      </c>
      <c r="AE3309" t="s">
        <v>12104</v>
      </c>
    </row>
    <row r="3310" spans="8:31" hidden="1" x14ac:dyDescent="0.3">
      <c r="H3310" t="s">
        <v>127</v>
      </c>
      <c r="I3310" t="s">
        <v>8848</v>
      </c>
      <c r="J3310" t="s">
        <v>8849</v>
      </c>
      <c r="K3310" t="s">
        <v>19991</v>
      </c>
      <c r="L3310">
        <v>9233</v>
      </c>
      <c r="M3310" t="s">
        <v>27</v>
      </c>
      <c r="N3310" t="s">
        <v>8850</v>
      </c>
      <c r="P3310" t="s">
        <v>8851</v>
      </c>
      <c r="Q3310" s="43">
        <v>3498</v>
      </c>
      <c r="R3310" t="s">
        <v>96</v>
      </c>
      <c r="S3310" s="43" t="s">
        <v>95</v>
      </c>
      <c r="T3310" t="str">
        <f>IF(Transcripts[[#This Row],[List?]]="Y", Transcripts[[#This Row],[RefSeq mRNA ID]]&amp;IF(Transcripts[[#This Row],[Preferred?]]="Y", " (Preferred)", ""), "")</f>
        <v>NM_017628.4</v>
      </c>
      <c r="V3310" s="43" t="s">
        <v>18669</v>
      </c>
      <c r="W3310" s="43" t="e">
        <f t="array" ref="W3310">INDEX(Table6[#Data], MATCH(1, ISNUMBER(SEARCH(Transcripts[[#This Row],[RefSeq mRNA ID]], Table6['#name])), 0), 1)</f>
        <v>#N/A</v>
      </c>
      <c r="X3310" s="43"/>
      <c r="Y3310" s="43"/>
      <c r="Z3310" t="s">
        <v>6626</v>
      </c>
      <c r="AC3310" t="s">
        <v>6574</v>
      </c>
      <c r="AD3310" t="s">
        <v>27</v>
      </c>
      <c r="AE3310" t="s">
        <v>6626</v>
      </c>
    </row>
    <row r="3311" spans="8:31" hidden="1" x14ac:dyDescent="0.3">
      <c r="H3311" t="s">
        <v>127</v>
      </c>
      <c r="I3311" t="s">
        <v>8852</v>
      </c>
      <c r="J3311" t="s">
        <v>8853</v>
      </c>
      <c r="L3311">
        <v>9215</v>
      </c>
      <c r="M3311" t="s">
        <v>27</v>
      </c>
      <c r="N3311" t="s">
        <v>8854</v>
      </c>
      <c r="P3311" t="s">
        <v>8851</v>
      </c>
      <c r="Q3311" s="43">
        <v>3498</v>
      </c>
      <c r="R3311" t="s">
        <v>96</v>
      </c>
      <c r="S3311" s="43" t="s">
        <v>96</v>
      </c>
      <c r="T3311" t="str">
        <f>IF(Transcripts[[#This Row],[List?]]="Y", Transcripts[[#This Row],[RefSeq mRNA ID]]&amp;IF(Transcripts[[#This Row],[Preferred?]]="Y", " (Preferred)", ""), "")</f>
        <v/>
      </c>
      <c r="V3311" s="43" t="s">
        <v>18669</v>
      </c>
      <c r="W3311" s="43" t="e">
        <f t="array" ref="W3311">INDEX(Table6[#Data], MATCH(1, ISNUMBER(SEARCH(Transcripts[[#This Row],[RefSeq mRNA ID]], Table6['#name])), 0), 1)</f>
        <v>#N/A</v>
      </c>
      <c r="X3311" s="43"/>
      <c r="Y3311" s="43"/>
      <c r="Z3311" t="s">
        <v>6575</v>
      </c>
      <c r="AA3311" t="s">
        <v>6576</v>
      </c>
      <c r="AB3311">
        <v>117</v>
      </c>
      <c r="AC3311" t="s">
        <v>6574</v>
      </c>
      <c r="AD3311" t="s">
        <v>27</v>
      </c>
      <c r="AE3311" t="s">
        <v>12105</v>
      </c>
    </row>
    <row r="3312" spans="8:31" hidden="1" x14ac:dyDescent="0.3">
      <c r="H3312" t="s">
        <v>127</v>
      </c>
      <c r="I3312" t="s">
        <v>8858</v>
      </c>
      <c r="J3312" t="s">
        <v>8859</v>
      </c>
      <c r="L3312">
        <v>865</v>
      </c>
      <c r="M3312" t="s">
        <v>27</v>
      </c>
      <c r="N3312" t="s">
        <v>8860</v>
      </c>
      <c r="Q3312" s="43">
        <v>330</v>
      </c>
      <c r="R3312" t="s">
        <v>96</v>
      </c>
      <c r="S3312" s="43" t="s">
        <v>96</v>
      </c>
      <c r="T3312" t="str">
        <f>IF(Transcripts[[#This Row],[List?]]="Y", Transcripts[[#This Row],[RefSeq mRNA ID]]&amp;IF(Transcripts[[#This Row],[Preferred?]]="Y", " (Preferred)", ""), "")</f>
        <v/>
      </c>
      <c r="V3312" s="43" t="s">
        <v>18669</v>
      </c>
      <c r="W3312" s="43" t="e">
        <f t="array" ref="W3312">INDEX(Table6[#Data], MATCH(1, ISNUMBER(SEARCH(Transcripts[[#This Row],[RefSeq mRNA ID]], Table6['#name])), 0), 1)</f>
        <v>#N/A</v>
      </c>
      <c r="X3312" s="43"/>
      <c r="Y3312" s="43"/>
      <c r="Z3312" t="s">
        <v>6620</v>
      </c>
      <c r="AC3312" t="s">
        <v>6574</v>
      </c>
      <c r="AD3312" t="s">
        <v>27</v>
      </c>
      <c r="AE3312" t="s">
        <v>6620</v>
      </c>
    </row>
    <row r="3313" spans="8:31" hidden="1" x14ac:dyDescent="0.3">
      <c r="H3313" t="s">
        <v>127</v>
      </c>
      <c r="I3313" t="s">
        <v>8833</v>
      </c>
      <c r="L3313">
        <v>455</v>
      </c>
      <c r="M3313" t="s">
        <v>193</v>
      </c>
      <c r="N3313" t="s">
        <v>8834</v>
      </c>
      <c r="P3313" t="s">
        <v>98</v>
      </c>
      <c r="Q3313" s="43">
        <v>0</v>
      </c>
      <c r="R3313" t="s">
        <v>96</v>
      </c>
      <c r="S3313" s="43" t="s">
        <v>96</v>
      </c>
      <c r="T3313" t="str">
        <f>IF(Transcripts[[#This Row],[List?]]="Y", Transcripts[[#This Row],[RefSeq mRNA ID]]&amp;IF(Transcripts[[#This Row],[Preferred?]]="Y", " (Preferred)", ""), "")</f>
        <v/>
      </c>
      <c r="V3313" s="43" t="s">
        <v>18669</v>
      </c>
      <c r="W3313" s="43" t="e">
        <f t="array" ref="W3313">INDEX(Table6[#Data], MATCH(1, ISNUMBER(SEARCH(Transcripts[[#This Row],[RefSeq mRNA ID]], Table6['#name])), 0), 1)</f>
        <v>#N/A</v>
      </c>
      <c r="X3313" s="43"/>
      <c r="Y3313" s="43"/>
      <c r="Z3313" t="s">
        <v>6608</v>
      </c>
      <c r="AA3313" t="s">
        <v>6609</v>
      </c>
      <c r="AB3313">
        <v>567</v>
      </c>
      <c r="AC3313" t="s">
        <v>6574</v>
      </c>
      <c r="AD3313" t="s">
        <v>27</v>
      </c>
      <c r="AE3313" t="s">
        <v>12106</v>
      </c>
    </row>
    <row r="3314" spans="8:31" hidden="1" x14ac:dyDescent="0.3">
      <c r="H3314" t="s">
        <v>127</v>
      </c>
      <c r="I3314" t="s">
        <v>8861</v>
      </c>
      <c r="L3314">
        <v>391</v>
      </c>
      <c r="M3314" t="s">
        <v>210</v>
      </c>
      <c r="N3314" t="s">
        <v>8862</v>
      </c>
      <c r="P3314" t="s">
        <v>98</v>
      </c>
      <c r="Q3314" s="43">
        <v>0</v>
      </c>
      <c r="R3314" t="s">
        <v>96</v>
      </c>
      <c r="S3314" s="43" t="s">
        <v>96</v>
      </c>
      <c r="T3314" t="str">
        <f>IF(Transcripts[[#This Row],[List?]]="Y", Transcripts[[#This Row],[RefSeq mRNA ID]]&amp;IF(Transcripts[[#This Row],[Preferred?]]="Y", " (Preferred)", ""), "")</f>
        <v/>
      </c>
      <c r="V3314" s="43" t="s">
        <v>18669</v>
      </c>
      <c r="W3314" s="43" t="e">
        <f t="array" ref="W3314">INDEX(Table6[#Data], MATCH(1, ISNUMBER(SEARCH(Transcripts[[#This Row],[RefSeq mRNA ID]], Table6['#name])), 0), 1)</f>
        <v>#N/A</v>
      </c>
      <c r="X3314" s="43"/>
      <c r="Y3314" s="43"/>
      <c r="Z3314" t="s">
        <v>6597</v>
      </c>
      <c r="AA3314" t="s">
        <v>6598</v>
      </c>
      <c r="AB3314">
        <v>1086</v>
      </c>
      <c r="AC3314" t="s">
        <v>6574</v>
      </c>
      <c r="AD3314" t="s">
        <v>27</v>
      </c>
      <c r="AE3314" t="s">
        <v>12107</v>
      </c>
    </row>
    <row r="3315" spans="8:31" hidden="1" x14ac:dyDescent="0.3">
      <c r="H3315" t="s">
        <v>8863</v>
      </c>
      <c r="I3315" t="s">
        <v>8868</v>
      </c>
      <c r="J3315" t="s">
        <v>8869</v>
      </c>
      <c r="K3315" t="s">
        <v>19992</v>
      </c>
      <c r="L3315">
        <v>4605</v>
      </c>
      <c r="M3315" t="s">
        <v>27</v>
      </c>
      <c r="N3315" t="s">
        <v>8870</v>
      </c>
      <c r="P3315" t="s">
        <v>8871</v>
      </c>
      <c r="Q3315" s="43">
        <v>1779</v>
      </c>
      <c r="R3315" t="s">
        <v>95</v>
      </c>
      <c r="S3315" s="43" t="s">
        <v>95</v>
      </c>
      <c r="T3315" t="str">
        <f>IF(Transcripts[[#This Row],[List?]]="Y", Transcripts[[#This Row],[RefSeq mRNA ID]]&amp;IF(Transcripts[[#This Row],[Preferred?]]="Y", " (Preferred)", ""), "")</f>
        <v>NM_001024847.2 (Preferred)</v>
      </c>
      <c r="V3315" s="43" t="s">
        <v>18670</v>
      </c>
      <c r="W3315" s="43" t="e">
        <f t="array" ref="W3315">INDEX(Table6[#Data], MATCH(1, ISNUMBER(SEARCH(Transcripts[[#This Row],[RefSeq mRNA ID]], Table6['#name])), 0), 1)</f>
        <v>#N/A</v>
      </c>
      <c r="X3315" s="43"/>
      <c r="Y3315" s="43"/>
      <c r="Z3315" t="s">
        <v>6622</v>
      </c>
      <c r="AC3315" t="s">
        <v>6574</v>
      </c>
      <c r="AD3315" t="s">
        <v>27</v>
      </c>
      <c r="AE3315" t="s">
        <v>6622</v>
      </c>
    </row>
    <row r="3316" spans="8:31" hidden="1" x14ac:dyDescent="0.3">
      <c r="H3316" t="s">
        <v>8863</v>
      </c>
      <c r="I3316" t="s">
        <v>8864</v>
      </c>
      <c r="J3316" t="s">
        <v>8865</v>
      </c>
      <c r="K3316" t="s">
        <v>19993</v>
      </c>
      <c r="L3316">
        <v>4621</v>
      </c>
      <c r="M3316" t="s">
        <v>27</v>
      </c>
      <c r="N3316" t="s">
        <v>8866</v>
      </c>
      <c r="P3316" t="s">
        <v>8867</v>
      </c>
      <c r="Q3316" s="43">
        <v>1704</v>
      </c>
      <c r="R3316" t="s">
        <v>96</v>
      </c>
      <c r="S3316" s="43" t="s">
        <v>95</v>
      </c>
      <c r="T3316" t="str">
        <f>IF(Transcripts[[#This Row],[List?]]="Y", Transcripts[[#This Row],[RefSeq mRNA ID]]&amp;IF(Transcripts[[#This Row],[Preferred?]]="Y", " (Preferred)", ""), "")</f>
        <v>NM_003242.5</v>
      </c>
      <c r="V3316" s="43" t="s">
        <v>18670</v>
      </c>
      <c r="W3316" s="43" t="e">
        <f t="array" ref="W3316">INDEX(Table6[#Data], MATCH(1, ISNUMBER(SEARCH(Transcripts[[#This Row],[RefSeq mRNA ID]], Table6['#name])), 0), 1)</f>
        <v>#N/A</v>
      </c>
      <c r="X3316" s="43"/>
      <c r="Y3316" s="43"/>
      <c r="Z3316" t="s">
        <v>6584</v>
      </c>
      <c r="AA3316" t="s">
        <v>6585</v>
      </c>
      <c r="AB3316">
        <v>2199</v>
      </c>
      <c r="AC3316" t="s">
        <v>6574</v>
      </c>
      <c r="AD3316" t="s">
        <v>27</v>
      </c>
      <c r="AE3316" t="s">
        <v>12108</v>
      </c>
    </row>
    <row r="3317" spans="8:31" hidden="1" x14ac:dyDescent="0.3">
      <c r="H3317" t="s">
        <v>8872</v>
      </c>
      <c r="I3317" t="s">
        <v>20226</v>
      </c>
      <c r="J3317" t="s">
        <v>20227</v>
      </c>
      <c r="K3317" t="s">
        <v>20228</v>
      </c>
      <c r="L3317">
        <v>4432</v>
      </c>
      <c r="M3317" t="s">
        <v>27</v>
      </c>
      <c r="N3317" t="s">
        <v>8877</v>
      </c>
      <c r="P3317" t="s">
        <v>8878</v>
      </c>
      <c r="Q3317" s="43">
        <v>2373</v>
      </c>
      <c r="R3317" t="s">
        <v>96</v>
      </c>
      <c r="S3317" s="43" t="s">
        <v>95</v>
      </c>
      <c r="T3317" t="str">
        <f>IF(Transcripts[[#This Row],[List?]]="Y", Transcripts[[#This Row],[RefSeq mRNA ID]]&amp;IF(Transcripts[[#This Row],[Preferred?]]="Y", " (Preferred)", ""), "")</f>
        <v>NM_001270508.2</v>
      </c>
      <c r="V3317" s="43" t="s">
        <v>18671</v>
      </c>
      <c r="W3317" s="43" t="e">
        <f t="array" ref="W3317">INDEX(Table6[#Data], MATCH(1, ISNUMBER(SEARCH(Transcripts[[#This Row],[RefSeq mRNA ID]], Table6['#name])), 0), 1)</f>
        <v>#N/A</v>
      </c>
      <c r="X3317" s="43"/>
      <c r="Y3317" s="43"/>
      <c r="Z3317" t="s">
        <v>6587</v>
      </c>
      <c r="AA3317" t="s">
        <v>6588</v>
      </c>
      <c r="AB3317">
        <v>2175</v>
      </c>
      <c r="AC3317" t="s">
        <v>6574</v>
      </c>
      <c r="AD3317" t="s">
        <v>27</v>
      </c>
      <c r="AE3317" t="s">
        <v>12109</v>
      </c>
    </row>
    <row r="3318" spans="8:31" hidden="1" x14ac:dyDescent="0.3">
      <c r="H3318" t="s">
        <v>8872</v>
      </c>
      <c r="I3318" t="s">
        <v>8875</v>
      </c>
      <c r="J3318" t="s">
        <v>8876</v>
      </c>
      <c r="K3318" t="s">
        <v>19996</v>
      </c>
      <c r="L3318">
        <v>4432</v>
      </c>
      <c r="M3318" t="s">
        <v>27</v>
      </c>
      <c r="N3318" t="s">
        <v>8877</v>
      </c>
      <c r="P3318" t="s">
        <v>8878</v>
      </c>
      <c r="Q3318" s="43">
        <v>2373</v>
      </c>
      <c r="R3318" t="s">
        <v>95</v>
      </c>
      <c r="S3318" s="43" t="s">
        <v>95</v>
      </c>
      <c r="T3318" t="str">
        <f>IF(Transcripts[[#This Row],[List?]]="Y", Transcripts[[#This Row],[RefSeq mRNA ID]]&amp;IF(Transcripts[[#This Row],[Preferred?]]="Y", " (Preferred)", ""), "")</f>
        <v>NM_006290.3 (Preferred)</v>
      </c>
      <c r="V3318" s="43" t="s">
        <v>18671</v>
      </c>
      <c r="W3318" s="43" t="e">
        <f t="array" ref="W3318">INDEX(Table6[#Data], MATCH(1, ISNUMBER(SEARCH(Transcripts[[#This Row],[RefSeq mRNA ID]], Table6['#name])), 0), 1)</f>
        <v>#N/A</v>
      </c>
      <c r="X3318" s="43"/>
      <c r="Y3318" s="43"/>
      <c r="Z3318" t="s">
        <v>2184</v>
      </c>
      <c r="AA3318" t="s">
        <v>2185</v>
      </c>
      <c r="AB3318">
        <v>390</v>
      </c>
      <c r="AC3318" t="s">
        <v>2170</v>
      </c>
      <c r="AD3318" t="s">
        <v>27</v>
      </c>
      <c r="AE3318" t="s">
        <v>12110</v>
      </c>
    </row>
    <row r="3319" spans="8:31" hidden="1" x14ac:dyDescent="0.3">
      <c r="H3319" t="s">
        <v>8872</v>
      </c>
      <c r="I3319" t="s">
        <v>8879</v>
      </c>
      <c r="J3319" t="s">
        <v>8880</v>
      </c>
      <c r="L3319">
        <v>698</v>
      </c>
      <c r="M3319" t="s">
        <v>27</v>
      </c>
      <c r="N3319" t="s">
        <v>8881</v>
      </c>
      <c r="Q3319" s="43">
        <v>486</v>
      </c>
      <c r="R3319" t="s">
        <v>96</v>
      </c>
      <c r="S3319" s="43" t="s">
        <v>96</v>
      </c>
      <c r="T3319" t="str">
        <f>IF(Transcripts[[#This Row],[List?]]="Y", Transcripts[[#This Row],[RefSeq mRNA ID]]&amp;IF(Transcripts[[#This Row],[Preferred?]]="Y", " (Preferred)", ""), "")</f>
        <v/>
      </c>
      <c r="V3319" s="43" t="s">
        <v>18671</v>
      </c>
      <c r="W3319" s="43" t="e">
        <f t="array" ref="W3319">INDEX(Table6[#Data], MATCH(1, ISNUMBER(SEARCH(Transcripts[[#This Row],[RefSeq mRNA ID]], Table6['#name])), 0), 1)</f>
        <v>#N/A</v>
      </c>
      <c r="X3319" s="43"/>
      <c r="Y3319" s="43"/>
      <c r="Z3319" t="s">
        <v>2178</v>
      </c>
      <c r="AA3319" t="s">
        <v>2179</v>
      </c>
      <c r="AB3319">
        <v>444</v>
      </c>
      <c r="AC3319" t="s">
        <v>2170</v>
      </c>
      <c r="AD3319" t="s">
        <v>27</v>
      </c>
      <c r="AE3319" t="s">
        <v>12111</v>
      </c>
    </row>
    <row r="3320" spans="8:31" hidden="1" x14ac:dyDescent="0.3">
      <c r="H3320" t="s">
        <v>8872</v>
      </c>
      <c r="I3320" t="s">
        <v>8882</v>
      </c>
      <c r="J3320" t="s">
        <v>8883</v>
      </c>
      <c r="L3320">
        <v>465</v>
      </c>
      <c r="M3320" t="s">
        <v>27</v>
      </c>
      <c r="N3320" t="s">
        <v>8884</v>
      </c>
      <c r="Q3320" s="43">
        <v>295</v>
      </c>
      <c r="R3320" t="s">
        <v>96</v>
      </c>
      <c r="S3320" s="43" t="s">
        <v>96</v>
      </c>
      <c r="T3320" t="str">
        <f>IF(Transcripts[[#This Row],[List?]]="Y", Transcripts[[#This Row],[RefSeq mRNA ID]]&amp;IF(Transcripts[[#This Row],[Preferred?]]="Y", " (Preferred)", ""), "")</f>
        <v/>
      </c>
      <c r="V3320" s="43" t="s">
        <v>18671</v>
      </c>
      <c r="W3320" s="43" t="e">
        <f t="array" ref="W3320">INDEX(Table6[#Data], MATCH(1, ISNUMBER(SEARCH(Transcripts[[#This Row],[RefSeq mRNA ID]], Table6['#name])), 0), 1)</f>
        <v>#N/A</v>
      </c>
      <c r="X3320" s="43"/>
      <c r="Y3320" s="43"/>
      <c r="Z3320" t="s">
        <v>2171</v>
      </c>
      <c r="AA3320" t="s">
        <v>2172</v>
      </c>
      <c r="AB3320">
        <v>2568</v>
      </c>
      <c r="AC3320" t="s">
        <v>2170</v>
      </c>
      <c r="AD3320" t="s">
        <v>27</v>
      </c>
      <c r="AE3320" t="s">
        <v>12112</v>
      </c>
    </row>
    <row r="3321" spans="8:31" hidden="1" x14ac:dyDescent="0.3">
      <c r="H3321" t="s">
        <v>8872</v>
      </c>
      <c r="I3321" t="s">
        <v>8885</v>
      </c>
      <c r="J3321" t="s">
        <v>8886</v>
      </c>
      <c r="L3321">
        <v>421</v>
      </c>
      <c r="M3321" t="s">
        <v>27</v>
      </c>
      <c r="N3321" t="s">
        <v>8887</v>
      </c>
      <c r="Q3321" s="43">
        <v>77</v>
      </c>
      <c r="R3321" t="s">
        <v>96</v>
      </c>
      <c r="S3321" s="43" t="s">
        <v>96</v>
      </c>
      <c r="T3321" t="str">
        <f>IF(Transcripts[[#This Row],[List?]]="Y", Transcripts[[#This Row],[RefSeq mRNA ID]]&amp;IF(Transcripts[[#This Row],[Preferred?]]="Y", " (Preferred)", ""), "")</f>
        <v/>
      </c>
      <c r="V3321" s="43" t="s">
        <v>18671</v>
      </c>
      <c r="W3321" s="43" t="e">
        <f t="array" ref="W3321">INDEX(Table6[#Data], MATCH(1, ISNUMBER(SEARCH(Transcripts[[#This Row],[RefSeq mRNA ID]], Table6['#name])), 0), 1)</f>
        <v>#N/A</v>
      </c>
      <c r="X3321" s="43"/>
      <c r="Y3321" s="43"/>
      <c r="Z3321" t="s">
        <v>2175</v>
      </c>
      <c r="AA3321" t="s">
        <v>2176</v>
      </c>
      <c r="AB3321">
        <v>2568</v>
      </c>
      <c r="AC3321" t="s">
        <v>2170</v>
      </c>
      <c r="AD3321" t="s">
        <v>27</v>
      </c>
      <c r="AE3321" t="s">
        <v>12113</v>
      </c>
    </row>
    <row r="3322" spans="8:31" hidden="1" x14ac:dyDescent="0.3">
      <c r="H3322" t="s">
        <v>8872</v>
      </c>
      <c r="I3322" t="s">
        <v>8873</v>
      </c>
      <c r="L3322">
        <v>604</v>
      </c>
      <c r="M3322" t="s">
        <v>193</v>
      </c>
      <c r="N3322" t="s">
        <v>8874</v>
      </c>
      <c r="Q3322" s="43">
        <v>0</v>
      </c>
      <c r="R3322" t="s">
        <v>96</v>
      </c>
      <c r="S3322" s="43" t="s">
        <v>96</v>
      </c>
      <c r="T3322" t="str">
        <f>IF(Transcripts[[#This Row],[List?]]="Y", Transcripts[[#This Row],[RefSeq mRNA ID]]&amp;IF(Transcripts[[#This Row],[Preferred?]]="Y", " (Preferred)", ""), "")</f>
        <v/>
      </c>
      <c r="V3322" s="43" t="s">
        <v>18671</v>
      </c>
      <c r="W3322" s="43" t="e">
        <f t="array" ref="W3322">INDEX(Table6[#Data], MATCH(1, ISNUMBER(SEARCH(Transcripts[[#This Row],[RefSeq mRNA ID]], Table6['#name])), 0), 1)</f>
        <v>#N/A</v>
      </c>
      <c r="X3322" s="43"/>
      <c r="Y3322" s="43"/>
      <c r="Z3322" t="s">
        <v>2187</v>
      </c>
      <c r="AA3322" t="s">
        <v>2188</v>
      </c>
      <c r="AB3322">
        <v>501</v>
      </c>
      <c r="AC3322" t="s">
        <v>2170</v>
      </c>
      <c r="AD3322" t="s">
        <v>27</v>
      </c>
      <c r="AE3322" t="s">
        <v>12114</v>
      </c>
    </row>
    <row r="3323" spans="8:31" hidden="1" x14ac:dyDescent="0.3">
      <c r="H3323" t="s">
        <v>8888</v>
      </c>
      <c r="I3323" t="s">
        <v>8897</v>
      </c>
      <c r="J3323" t="s">
        <v>8898</v>
      </c>
      <c r="K3323" t="s">
        <v>19997</v>
      </c>
      <c r="L3323">
        <v>1357</v>
      </c>
      <c r="M3323" t="s">
        <v>27</v>
      </c>
      <c r="N3323" t="s">
        <v>8899</v>
      </c>
      <c r="O3323" t="s">
        <v>8900</v>
      </c>
      <c r="P3323" t="s">
        <v>8901</v>
      </c>
      <c r="Q3323" s="43">
        <v>882</v>
      </c>
      <c r="R3323" t="s">
        <v>95</v>
      </c>
      <c r="S3323" s="43" t="s">
        <v>95</v>
      </c>
      <c r="T3323" t="str">
        <f>IF(Transcripts[[#This Row],[List?]]="Y", Transcripts[[#This Row],[RefSeq mRNA ID]]&amp;IF(Transcripts[[#This Row],[Preferred?]]="Y", " (Preferred)", ""), "")</f>
        <v>NM_012452.2 (Preferred)</v>
      </c>
      <c r="V3323" s="43" t="s">
        <v>18672</v>
      </c>
      <c r="W3323" s="43" t="e">
        <f t="array" ref="W3323">INDEX(Table6[#Data], MATCH(1, ISNUMBER(SEARCH(Transcripts[[#This Row],[RefSeq mRNA ID]], Table6['#name])), 0), 1)</f>
        <v>#N/A</v>
      </c>
      <c r="X3323" s="43"/>
      <c r="Y3323" s="43"/>
      <c r="Z3323" t="s">
        <v>2181</v>
      </c>
      <c r="AA3323" t="s">
        <v>2182</v>
      </c>
      <c r="AB3323">
        <v>514</v>
      </c>
      <c r="AC3323" t="s">
        <v>2170</v>
      </c>
      <c r="AD3323" t="s">
        <v>27</v>
      </c>
      <c r="AE3323" t="s">
        <v>12115</v>
      </c>
    </row>
    <row r="3324" spans="8:31" hidden="1" x14ac:dyDescent="0.3">
      <c r="H3324" t="s">
        <v>8888</v>
      </c>
      <c r="I3324" t="s">
        <v>8889</v>
      </c>
      <c r="J3324" t="s">
        <v>8890</v>
      </c>
      <c r="L3324">
        <v>1266</v>
      </c>
      <c r="M3324" t="s">
        <v>187</v>
      </c>
      <c r="N3324" t="s">
        <v>8891</v>
      </c>
      <c r="P3324" t="s">
        <v>98</v>
      </c>
      <c r="Q3324" s="43">
        <v>747</v>
      </c>
      <c r="R3324" t="s">
        <v>96</v>
      </c>
      <c r="S3324" s="43" t="s">
        <v>96</v>
      </c>
      <c r="T3324" t="str">
        <f>IF(Transcripts[[#This Row],[List?]]="Y", Transcripts[[#This Row],[RefSeq mRNA ID]]&amp;IF(Transcripts[[#This Row],[Preferred?]]="Y", " (Preferred)", ""), "")</f>
        <v/>
      </c>
      <c r="V3324" s="43" t="s">
        <v>18672</v>
      </c>
      <c r="W3324" s="43" t="e">
        <f t="array" ref="W3324">INDEX(Table6[#Data], MATCH(1, ISNUMBER(SEARCH(Transcripts[[#This Row],[RefSeq mRNA ID]], Table6['#name])), 0), 1)</f>
        <v>#N/A</v>
      </c>
      <c r="X3324" s="43"/>
      <c r="Y3324" s="43"/>
      <c r="Z3324" t="s">
        <v>946</v>
      </c>
      <c r="AA3324" t="s">
        <v>947</v>
      </c>
      <c r="AB3324">
        <v>2301</v>
      </c>
      <c r="AC3324" t="s">
        <v>943</v>
      </c>
      <c r="AD3324" t="s">
        <v>27</v>
      </c>
      <c r="AE3324" t="s">
        <v>12116</v>
      </c>
    </row>
    <row r="3325" spans="8:31" hidden="1" x14ac:dyDescent="0.3">
      <c r="H3325" t="s">
        <v>8888</v>
      </c>
      <c r="I3325" t="s">
        <v>8894</v>
      </c>
      <c r="J3325" t="s">
        <v>8895</v>
      </c>
      <c r="L3325">
        <v>1397</v>
      </c>
      <c r="M3325" t="s">
        <v>27</v>
      </c>
      <c r="N3325" t="s">
        <v>8896</v>
      </c>
      <c r="Q3325" s="43">
        <v>747</v>
      </c>
      <c r="R3325" t="s">
        <v>96</v>
      </c>
      <c r="S3325" s="43" t="s">
        <v>96</v>
      </c>
      <c r="T3325" t="str">
        <f>IF(Transcripts[[#This Row],[List?]]="Y", Transcripts[[#This Row],[RefSeq mRNA ID]]&amp;IF(Transcripts[[#This Row],[Preferred?]]="Y", " (Preferred)", ""), "")</f>
        <v/>
      </c>
      <c r="V3325" s="43" t="s">
        <v>18672</v>
      </c>
      <c r="W3325" s="43" t="e">
        <f t="array" ref="W3325">INDEX(Table6[#Data], MATCH(1, ISNUMBER(SEARCH(Transcripts[[#This Row],[RefSeq mRNA ID]], Table6['#name])), 0), 1)</f>
        <v>#N/A</v>
      </c>
      <c r="X3325" s="43"/>
      <c r="Y3325" s="43"/>
      <c r="Z3325" t="s">
        <v>944</v>
      </c>
      <c r="AC3325" t="s">
        <v>943</v>
      </c>
      <c r="AD3325" t="s">
        <v>27</v>
      </c>
      <c r="AE3325" t="s">
        <v>944</v>
      </c>
    </row>
    <row r="3326" spans="8:31" hidden="1" x14ac:dyDescent="0.3">
      <c r="H3326" t="s">
        <v>8888</v>
      </c>
      <c r="I3326" t="s">
        <v>8902</v>
      </c>
      <c r="J3326" t="s">
        <v>8903</v>
      </c>
      <c r="L3326">
        <v>859</v>
      </c>
      <c r="M3326" t="s">
        <v>27</v>
      </c>
      <c r="N3326" t="s">
        <v>8904</v>
      </c>
      <c r="Q3326" s="43">
        <v>744</v>
      </c>
      <c r="R3326" t="s">
        <v>96</v>
      </c>
      <c r="S3326" s="43" t="s">
        <v>96</v>
      </c>
      <c r="T3326" t="str">
        <f>IF(Transcripts[[#This Row],[List?]]="Y", Transcripts[[#This Row],[RefSeq mRNA ID]]&amp;IF(Transcripts[[#This Row],[Preferred?]]="Y", " (Preferred)", ""), "")</f>
        <v/>
      </c>
      <c r="V3326" s="43" t="s">
        <v>18672</v>
      </c>
      <c r="W3326" s="43" t="e">
        <f t="array" ref="W3326">INDEX(Table6[#Data], MATCH(1, ISNUMBER(SEARCH(Transcripts[[#This Row],[RefSeq mRNA ID]], Table6['#name])), 0), 1)</f>
        <v>#N/A</v>
      </c>
      <c r="X3326" s="43"/>
      <c r="Y3326" s="43"/>
      <c r="Z3326" t="s">
        <v>953</v>
      </c>
      <c r="AA3326" t="s">
        <v>954</v>
      </c>
      <c r="AB3326">
        <v>84</v>
      </c>
      <c r="AC3326" t="s">
        <v>943</v>
      </c>
      <c r="AD3326" t="s">
        <v>27</v>
      </c>
      <c r="AE3326" t="s">
        <v>12117</v>
      </c>
    </row>
    <row r="3327" spans="8:31" hidden="1" x14ac:dyDescent="0.3">
      <c r="H3327" t="s">
        <v>8888</v>
      </c>
      <c r="I3327" t="s">
        <v>8905</v>
      </c>
      <c r="J3327" t="s">
        <v>8906</v>
      </c>
      <c r="L3327">
        <v>600</v>
      </c>
      <c r="M3327" t="s">
        <v>27</v>
      </c>
      <c r="N3327" t="s">
        <v>8907</v>
      </c>
      <c r="Q3327" s="43">
        <v>471</v>
      </c>
      <c r="R3327" t="s">
        <v>96</v>
      </c>
      <c r="S3327" s="43" t="s">
        <v>96</v>
      </c>
      <c r="T3327" t="str">
        <f>IF(Transcripts[[#This Row],[List?]]="Y", Transcripts[[#This Row],[RefSeq mRNA ID]]&amp;IF(Transcripts[[#This Row],[Preferred?]]="Y", " (Preferred)", ""), "")</f>
        <v/>
      </c>
      <c r="V3327" s="43" t="s">
        <v>18672</v>
      </c>
      <c r="W3327" s="43" t="e">
        <f t="array" ref="W3327">INDEX(Table6[#Data], MATCH(1, ISNUMBER(SEARCH(Transcripts[[#This Row],[RefSeq mRNA ID]], Table6['#name])), 0), 1)</f>
        <v>#N/A</v>
      </c>
      <c r="X3327" s="43"/>
      <c r="Y3327" s="43"/>
      <c r="Z3327" t="s">
        <v>950</v>
      </c>
      <c r="AA3327" t="s">
        <v>951</v>
      </c>
      <c r="AB3327">
        <v>1995</v>
      </c>
      <c r="AC3327" t="s">
        <v>943</v>
      </c>
      <c r="AD3327" t="s">
        <v>27</v>
      </c>
      <c r="AE3327" t="s">
        <v>12118</v>
      </c>
    </row>
    <row r="3328" spans="8:31" hidden="1" x14ac:dyDescent="0.3">
      <c r="H3328" t="s">
        <v>8888</v>
      </c>
      <c r="I3328" t="s">
        <v>8892</v>
      </c>
      <c r="L3328">
        <v>1420</v>
      </c>
      <c r="M3328" t="s">
        <v>193</v>
      </c>
      <c r="N3328" t="s">
        <v>8893</v>
      </c>
      <c r="P3328" t="s">
        <v>98</v>
      </c>
      <c r="Q3328" s="43">
        <v>0</v>
      </c>
      <c r="R3328" t="s">
        <v>96</v>
      </c>
      <c r="S3328" s="43" t="s">
        <v>96</v>
      </c>
      <c r="T3328" t="str">
        <f>IF(Transcripts[[#This Row],[List?]]="Y", Transcripts[[#This Row],[RefSeq mRNA ID]]&amp;IF(Transcripts[[#This Row],[Preferred?]]="Y", " (Preferred)", ""), "")</f>
        <v/>
      </c>
      <c r="V3328" s="43" t="s">
        <v>18672</v>
      </c>
      <c r="W3328" s="43" t="e">
        <f t="array" ref="W3328">INDEX(Table6[#Data], MATCH(1, ISNUMBER(SEARCH(Transcripts[[#This Row],[RefSeq mRNA ID]], Table6['#name])), 0), 1)</f>
        <v>#N/A</v>
      </c>
      <c r="X3328" s="43"/>
      <c r="Y3328" s="43"/>
      <c r="Z3328" t="s">
        <v>1258</v>
      </c>
      <c r="AA3328" t="s">
        <v>1259</v>
      </c>
      <c r="AB3328">
        <v>1596</v>
      </c>
      <c r="AC3328" t="s">
        <v>1253</v>
      </c>
      <c r="AD3328" t="s">
        <v>27</v>
      </c>
      <c r="AE3328" t="s">
        <v>12119</v>
      </c>
    </row>
    <row r="3329" spans="8:31" hidden="1" x14ac:dyDescent="0.3">
      <c r="H3329" t="s">
        <v>8888</v>
      </c>
      <c r="I3329" t="s">
        <v>8908</v>
      </c>
      <c r="L3329">
        <v>1978</v>
      </c>
      <c r="M3329" t="s">
        <v>210</v>
      </c>
      <c r="N3329" t="s">
        <v>8909</v>
      </c>
      <c r="P3329" t="s">
        <v>98</v>
      </c>
      <c r="Q3329" s="43">
        <v>0</v>
      </c>
      <c r="R3329" t="s">
        <v>96</v>
      </c>
      <c r="S3329" s="43" t="s">
        <v>96</v>
      </c>
      <c r="T3329" t="str">
        <f>IF(Transcripts[[#This Row],[List?]]="Y", Transcripts[[#This Row],[RefSeq mRNA ID]]&amp;IF(Transcripts[[#This Row],[Preferred?]]="Y", " (Preferred)", ""), "")</f>
        <v/>
      </c>
      <c r="V3329" s="43" t="s">
        <v>18672</v>
      </c>
      <c r="W3329" s="43" t="e">
        <f t="array" ref="W3329">INDEX(Table6[#Data], MATCH(1, ISNUMBER(SEARCH(Transcripts[[#This Row],[RefSeq mRNA ID]], Table6['#name])), 0), 1)</f>
        <v>#N/A</v>
      </c>
      <c r="X3329" s="43"/>
      <c r="Y3329" s="43"/>
      <c r="Z3329" t="s">
        <v>1254</v>
      </c>
      <c r="AC3329" t="s">
        <v>1253</v>
      </c>
      <c r="AD3329" t="s">
        <v>27</v>
      </c>
      <c r="AE3329" t="s">
        <v>1254</v>
      </c>
    </row>
    <row r="3330" spans="8:31" hidden="1" x14ac:dyDescent="0.3">
      <c r="H3330" t="s">
        <v>8888</v>
      </c>
      <c r="I3330" t="s">
        <v>8910</v>
      </c>
      <c r="L3330">
        <v>554</v>
      </c>
      <c r="M3330" t="s">
        <v>210</v>
      </c>
      <c r="N3330" t="s">
        <v>8911</v>
      </c>
      <c r="P3330" t="s">
        <v>98</v>
      </c>
      <c r="Q3330" s="43">
        <v>0</v>
      </c>
      <c r="R3330" t="s">
        <v>96</v>
      </c>
      <c r="S3330" s="43" t="s">
        <v>96</v>
      </c>
      <c r="T3330" t="str">
        <f>IF(Transcripts[[#This Row],[List?]]="Y", Transcripts[[#This Row],[RefSeq mRNA ID]]&amp;IF(Transcripts[[#This Row],[Preferred?]]="Y", " (Preferred)", ""), "")</f>
        <v/>
      </c>
      <c r="V3330" s="43" t="s">
        <v>18672</v>
      </c>
      <c r="W3330" s="43" t="e">
        <f t="array" ref="W3330">INDEX(Table6[#Data], MATCH(1, ISNUMBER(SEARCH(Transcripts[[#This Row],[RefSeq mRNA ID]], Table6['#name])), 0), 1)</f>
        <v>#N/A</v>
      </c>
      <c r="X3330" s="43"/>
      <c r="Y3330" s="43"/>
      <c r="Z3330" t="s">
        <v>1256</v>
      </c>
      <c r="AC3330" t="s">
        <v>1253</v>
      </c>
      <c r="AD3330" t="s">
        <v>27</v>
      </c>
      <c r="AE3330" t="s">
        <v>1256</v>
      </c>
    </row>
    <row r="3331" spans="8:31" hidden="1" x14ac:dyDescent="0.3">
      <c r="H3331" t="s">
        <v>8912</v>
      </c>
      <c r="I3331" t="s">
        <v>8919</v>
      </c>
      <c r="J3331" t="s">
        <v>8920</v>
      </c>
      <c r="K3331" t="s">
        <v>19999</v>
      </c>
      <c r="L3331">
        <v>1707</v>
      </c>
      <c r="M3331" t="s">
        <v>27</v>
      </c>
      <c r="N3331" t="s">
        <v>8921</v>
      </c>
      <c r="P3331" t="s">
        <v>8922</v>
      </c>
      <c r="Q3331" s="43">
        <v>852</v>
      </c>
      <c r="R3331" t="s">
        <v>95</v>
      </c>
      <c r="S3331" s="43" t="s">
        <v>95</v>
      </c>
      <c r="T3331" t="str">
        <f>IF(Transcripts[[#This Row],[List?]]="Y", Transcripts[[#This Row],[RefSeq mRNA ID]]&amp;IF(Transcripts[[#This Row],[Preferred?]]="Y", " (Preferred)", ""), "")</f>
        <v>NM_003820.3 (Preferred)</v>
      </c>
      <c r="V3331" s="43" t="s">
        <v>18673</v>
      </c>
      <c r="W3331" s="43" t="e">
        <f t="array" ref="W3331">INDEX(Table6[#Data], MATCH(1, ISNUMBER(SEARCH(Transcripts[[#This Row],[RefSeq mRNA ID]], Table6['#name])), 0), 1)</f>
        <v>#N/A</v>
      </c>
      <c r="X3331" s="43"/>
      <c r="Y3331" s="43"/>
      <c r="Z3331" t="s">
        <v>9395</v>
      </c>
      <c r="AA3331" t="s">
        <v>9396</v>
      </c>
      <c r="AB3331">
        <v>3216</v>
      </c>
      <c r="AC3331" t="s">
        <v>114</v>
      </c>
      <c r="AD3331" t="s">
        <v>27</v>
      </c>
      <c r="AE3331" t="s">
        <v>12120</v>
      </c>
    </row>
    <row r="3332" spans="8:31" hidden="1" x14ac:dyDescent="0.3">
      <c r="H3332" t="s">
        <v>8912</v>
      </c>
      <c r="I3332" t="s">
        <v>8923</v>
      </c>
      <c r="J3332" t="s">
        <v>8924</v>
      </c>
      <c r="L3332">
        <v>1225</v>
      </c>
      <c r="M3332" t="s">
        <v>27</v>
      </c>
      <c r="N3332" t="s">
        <v>8925</v>
      </c>
      <c r="Q3332" s="43">
        <v>694</v>
      </c>
      <c r="R3332" t="s">
        <v>96</v>
      </c>
      <c r="S3332" s="43" t="s">
        <v>96</v>
      </c>
      <c r="T3332" t="str">
        <f>IF(Transcripts[[#This Row],[List?]]="Y", Transcripts[[#This Row],[RefSeq mRNA ID]]&amp;IF(Transcripts[[#This Row],[Preferred?]]="Y", " (Preferred)", ""), "")</f>
        <v/>
      </c>
      <c r="V3332" s="43" t="s">
        <v>18673</v>
      </c>
      <c r="W3332" s="43" t="e">
        <f t="array" ref="W3332">INDEX(Table6[#Data], MATCH(1, ISNUMBER(SEARCH(Transcripts[[#This Row],[RefSeq mRNA ID]], Table6['#name])), 0), 1)</f>
        <v>#N/A</v>
      </c>
      <c r="X3332" s="43"/>
      <c r="Y3332" s="43"/>
      <c r="Z3332" t="s">
        <v>9379</v>
      </c>
      <c r="AA3332" t="s">
        <v>9380</v>
      </c>
      <c r="AB3332">
        <v>249</v>
      </c>
      <c r="AC3332" t="s">
        <v>114</v>
      </c>
      <c r="AD3332" t="s">
        <v>27</v>
      </c>
      <c r="AE3332" t="s">
        <v>12121</v>
      </c>
    </row>
    <row r="3333" spans="8:31" hidden="1" x14ac:dyDescent="0.3">
      <c r="H3333" t="s">
        <v>8912</v>
      </c>
      <c r="I3333" t="s">
        <v>8929</v>
      </c>
      <c r="J3333" t="s">
        <v>8930</v>
      </c>
      <c r="L3333">
        <v>834</v>
      </c>
      <c r="M3333" t="s">
        <v>27</v>
      </c>
      <c r="N3333" t="s">
        <v>8931</v>
      </c>
      <c r="Q3333" s="43">
        <v>694</v>
      </c>
      <c r="R3333" t="s">
        <v>96</v>
      </c>
      <c r="S3333" s="43" t="s">
        <v>96</v>
      </c>
      <c r="T3333" t="str">
        <f>IF(Transcripts[[#This Row],[List?]]="Y", Transcripts[[#This Row],[RefSeq mRNA ID]]&amp;IF(Transcripts[[#This Row],[Preferred?]]="Y", " (Preferred)", ""), "")</f>
        <v/>
      </c>
      <c r="V3333" s="43" t="s">
        <v>18673</v>
      </c>
      <c r="W3333" s="43" t="e">
        <f t="array" ref="W3333">INDEX(Table6[#Data], MATCH(1, ISNUMBER(SEARCH(Transcripts[[#This Row],[RefSeq mRNA ID]], Table6['#name])), 0), 1)</f>
        <v>#N/A</v>
      </c>
      <c r="X3333" s="43"/>
      <c r="Y3333" s="43"/>
      <c r="Z3333" t="s">
        <v>9426</v>
      </c>
      <c r="AC3333" t="s">
        <v>114</v>
      </c>
      <c r="AD3333" t="s">
        <v>27</v>
      </c>
      <c r="AE3333" t="s">
        <v>9426</v>
      </c>
    </row>
    <row r="3334" spans="8:31" hidden="1" x14ac:dyDescent="0.3">
      <c r="H3334" t="s">
        <v>8912</v>
      </c>
      <c r="I3334" t="s">
        <v>8932</v>
      </c>
      <c r="J3334" t="s">
        <v>8933</v>
      </c>
      <c r="L3334">
        <v>827</v>
      </c>
      <c r="M3334" t="s">
        <v>27</v>
      </c>
      <c r="N3334" t="s">
        <v>8934</v>
      </c>
      <c r="Q3334" s="43">
        <v>694</v>
      </c>
      <c r="R3334" t="s">
        <v>96</v>
      </c>
      <c r="S3334" s="43" t="s">
        <v>96</v>
      </c>
      <c r="T3334" t="str">
        <f>IF(Transcripts[[#This Row],[List?]]="Y", Transcripts[[#This Row],[RefSeq mRNA ID]]&amp;IF(Transcripts[[#This Row],[Preferred?]]="Y", " (Preferred)", ""), "")</f>
        <v/>
      </c>
      <c r="V3334" s="43" t="s">
        <v>18673</v>
      </c>
      <c r="W3334" s="43" t="e">
        <f t="array" ref="W3334">INDEX(Table6[#Data], MATCH(1, ISNUMBER(SEARCH(Transcripts[[#This Row],[RefSeq mRNA ID]], Table6['#name])), 0), 1)</f>
        <v>#N/A</v>
      </c>
      <c r="X3334" s="43"/>
      <c r="Y3334" s="43"/>
      <c r="Z3334" t="s">
        <v>9399</v>
      </c>
      <c r="AA3334" t="s">
        <v>9400</v>
      </c>
      <c r="AB3334">
        <v>3216</v>
      </c>
      <c r="AC3334" t="s">
        <v>114</v>
      </c>
      <c r="AD3334" t="s">
        <v>27</v>
      </c>
      <c r="AE3334" t="s">
        <v>12122</v>
      </c>
    </row>
    <row r="3335" spans="8:31" hidden="1" x14ac:dyDescent="0.3">
      <c r="H3335" t="s">
        <v>8912</v>
      </c>
      <c r="I3335" t="s">
        <v>8926</v>
      </c>
      <c r="J3335" t="s">
        <v>8927</v>
      </c>
      <c r="L3335">
        <v>896</v>
      </c>
      <c r="M3335" t="s">
        <v>27</v>
      </c>
      <c r="N3335" t="s">
        <v>8928</v>
      </c>
      <c r="Q3335" s="43">
        <v>582</v>
      </c>
      <c r="R3335" t="s">
        <v>96</v>
      </c>
      <c r="S3335" s="43" t="s">
        <v>96</v>
      </c>
      <c r="T3335" t="str">
        <f>IF(Transcripts[[#This Row],[List?]]="Y", Transcripts[[#This Row],[RefSeq mRNA ID]]&amp;IF(Transcripts[[#This Row],[Preferred?]]="Y", " (Preferred)", ""), "")</f>
        <v/>
      </c>
      <c r="V3335" s="43" t="s">
        <v>18673</v>
      </c>
      <c r="W3335" s="43" t="e">
        <f t="array" ref="W3335">INDEX(Table6[#Data], MATCH(1, ISNUMBER(SEARCH(Transcripts[[#This Row],[RefSeq mRNA ID]], Table6['#name])), 0), 1)</f>
        <v>#N/A</v>
      </c>
      <c r="X3335" s="43"/>
      <c r="Y3335" s="43"/>
      <c r="Z3335" t="s">
        <v>9402</v>
      </c>
      <c r="AA3335" t="s">
        <v>9403</v>
      </c>
      <c r="AB3335">
        <v>3216</v>
      </c>
      <c r="AC3335" t="s">
        <v>114</v>
      </c>
      <c r="AD3335" t="s">
        <v>27</v>
      </c>
      <c r="AE3335" t="s">
        <v>12123</v>
      </c>
    </row>
    <row r="3336" spans="8:31" hidden="1" x14ac:dyDescent="0.3">
      <c r="H3336" t="s">
        <v>8912</v>
      </c>
      <c r="I3336" t="s">
        <v>8935</v>
      </c>
      <c r="J3336" t="s">
        <v>8936</v>
      </c>
      <c r="K3336" t="s">
        <v>19998</v>
      </c>
      <c r="L3336">
        <v>660</v>
      </c>
      <c r="M3336" t="s">
        <v>27</v>
      </c>
      <c r="N3336" t="s">
        <v>8937</v>
      </c>
      <c r="Q3336" s="43">
        <v>551</v>
      </c>
      <c r="R3336" t="s">
        <v>96</v>
      </c>
      <c r="S3336" s="43" t="s">
        <v>95</v>
      </c>
      <c r="T3336" t="str">
        <f>IF(Transcripts[[#This Row],[List?]]="Y", Transcripts[[#This Row],[RefSeq mRNA ID]]&amp;IF(Transcripts[[#This Row],[Preferred?]]="Y", " (Preferred)", ""), "")</f>
        <v>NM_001297605.1</v>
      </c>
      <c r="V3336" s="43" t="s">
        <v>18673</v>
      </c>
      <c r="W3336" s="43" t="e">
        <f t="array" ref="W3336">INDEX(Table6[#Data], MATCH(1, ISNUMBER(SEARCH(Transcripts[[#This Row],[RefSeq mRNA ID]], Table6['#name])), 0), 1)</f>
        <v>#N/A</v>
      </c>
      <c r="X3336" s="43"/>
      <c r="Y3336" s="43"/>
      <c r="Z3336" t="s">
        <v>9430</v>
      </c>
      <c r="AC3336" t="s">
        <v>114</v>
      </c>
      <c r="AD3336" t="s">
        <v>27</v>
      </c>
      <c r="AE3336" t="s">
        <v>9430</v>
      </c>
    </row>
    <row r="3337" spans="8:31" hidden="1" x14ac:dyDescent="0.3">
      <c r="H3337" t="s">
        <v>8912</v>
      </c>
      <c r="I3337" t="s">
        <v>8913</v>
      </c>
      <c r="L3337">
        <v>840</v>
      </c>
      <c r="M3337" t="s">
        <v>193</v>
      </c>
      <c r="N3337" t="s">
        <v>8914</v>
      </c>
      <c r="Q3337" s="43">
        <v>0</v>
      </c>
      <c r="R3337" t="s">
        <v>96</v>
      </c>
      <c r="S3337" s="43" t="s">
        <v>96</v>
      </c>
      <c r="T3337" t="str">
        <f>IF(Transcripts[[#This Row],[List?]]="Y", Transcripts[[#This Row],[RefSeq mRNA ID]]&amp;IF(Transcripts[[#This Row],[Preferred?]]="Y", " (Preferred)", ""), "")</f>
        <v/>
      </c>
      <c r="V3337" s="43" t="s">
        <v>18673</v>
      </c>
      <c r="W3337" s="43" t="e">
        <f t="array" ref="W3337">INDEX(Table6[#Data], MATCH(1, ISNUMBER(SEARCH(Transcripts[[#This Row],[RefSeq mRNA ID]], Table6['#name])), 0), 1)</f>
        <v>#N/A</v>
      </c>
      <c r="X3337" s="43"/>
      <c r="Y3337" s="43"/>
      <c r="Z3337" t="s">
        <v>9428</v>
      </c>
      <c r="AC3337" t="s">
        <v>114</v>
      </c>
      <c r="AD3337" t="s">
        <v>27</v>
      </c>
      <c r="AE3337" t="s">
        <v>9428</v>
      </c>
    </row>
    <row r="3338" spans="8:31" hidden="1" x14ac:dyDescent="0.3">
      <c r="H3338" t="s">
        <v>8912</v>
      </c>
      <c r="I3338" t="s">
        <v>8915</v>
      </c>
      <c r="L3338">
        <v>494</v>
      </c>
      <c r="M3338" t="s">
        <v>193</v>
      </c>
      <c r="N3338" t="s">
        <v>8916</v>
      </c>
      <c r="Q3338" s="43">
        <v>0</v>
      </c>
      <c r="R3338" t="s">
        <v>96</v>
      </c>
      <c r="S3338" s="43" t="s">
        <v>96</v>
      </c>
      <c r="T3338" t="str">
        <f>IF(Transcripts[[#This Row],[List?]]="Y", Transcripts[[#This Row],[RefSeq mRNA ID]]&amp;IF(Transcripts[[#This Row],[Preferred?]]="Y", " (Preferred)", ""), "")</f>
        <v/>
      </c>
      <c r="V3338" s="43" t="s">
        <v>18673</v>
      </c>
      <c r="W3338" s="43" t="e">
        <f t="array" ref="W3338">INDEX(Table6[#Data], MATCH(1, ISNUMBER(SEARCH(Transcripts[[#This Row],[RefSeq mRNA ID]], Table6['#name])), 0), 1)</f>
        <v>#N/A</v>
      </c>
      <c r="X3338" s="43"/>
      <c r="Y3338" s="43"/>
      <c r="Z3338" t="s">
        <v>9391</v>
      </c>
      <c r="AC3338" t="s">
        <v>114</v>
      </c>
      <c r="AD3338" t="s">
        <v>27</v>
      </c>
      <c r="AE3338" t="s">
        <v>9391</v>
      </c>
    </row>
    <row r="3339" spans="8:31" hidden="1" x14ac:dyDescent="0.3">
      <c r="H3339" t="s">
        <v>8912</v>
      </c>
      <c r="I3339" t="s">
        <v>8917</v>
      </c>
      <c r="L3339">
        <v>434</v>
      </c>
      <c r="M3339" t="s">
        <v>193</v>
      </c>
      <c r="N3339" t="s">
        <v>8918</v>
      </c>
      <c r="Q3339" s="43">
        <v>0</v>
      </c>
      <c r="R3339" t="s">
        <v>96</v>
      </c>
      <c r="S3339" s="43" t="s">
        <v>96</v>
      </c>
      <c r="T3339" t="str">
        <f>IF(Transcripts[[#This Row],[List?]]="Y", Transcripts[[#This Row],[RefSeq mRNA ID]]&amp;IF(Transcripts[[#This Row],[Preferred?]]="Y", " (Preferred)", ""), "")</f>
        <v/>
      </c>
      <c r="V3339" s="43" t="s">
        <v>18673</v>
      </c>
      <c r="W3339" s="43" t="e">
        <f t="array" ref="W3339">INDEX(Table6[#Data], MATCH(1, ISNUMBER(SEARCH(Transcripts[[#This Row],[RefSeq mRNA ID]], Table6['#name])), 0), 1)</f>
        <v>#N/A</v>
      </c>
      <c r="X3339" s="43"/>
      <c r="Y3339" s="43"/>
      <c r="Z3339" t="s">
        <v>9436</v>
      </c>
      <c r="AC3339" t="s">
        <v>114</v>
      </c>
      <c r="AD3339" t="s">
        <v>27</v>
      </c>
      <c r="AE3339" t="s">
        <v>9436</v>
      </c>
    </row>
    <row r="3340" spans="8:31" hidden="1" x14ac:dyDescent="0.3">
      <c r="H3340" t="s">
        <v>8912</v>
      </c>
      <c r="I3340" t="s">
        <v>8938</v>
      </c>
      <c r="L3340">
        <v>4255</v>
      </c>
      <c r="M3340" t="s">
        <v>210</v>
      </c>
      <c r="N3340" t="s">
        <v>8939</v>
      </c>
      <c r="Q3340" s="43">
        <v>0</v>
      </c>
      <c r="R3340" t="s">
        <v>96</v>
      </c>
      <c r="S3340" s="43" t="s">
        <v>96</v>
      </c>
      <c r="T3340" t="str">
        <f>IF(Transcripts[[#This Row],[List?]]="Y", Transcripts[[#This Row],[RefSeq mRNA ID]]&amp;IF(Transcripts[[#This Row],[Preferred?]]="Y", " (Preferred)", ""), "")</f>
        <v/>
      </c>
      <c r="V3340" s="43" t="s">
        <v>18673</v>
      </c>
      <c r="W3340" s="43" t="e">
        <f t="array" ref="W3340">INDEX(Table6[#Data], MATCH(1, ISNUMBER(SEARCH(Transcripts[[#This Row],[RefSeq mRNA ID]], Table6['#name])), 0), 1)</f>
        <v>#N/A</v>
      </c>
      <c r="X3340" s="43"/>
      <c r="Y3340" s="43"/>
      <c r="Z3340" t="s">
        <v>9434</v>
      </c>
      <c r="AC3340" t="s">
        <v>114</v>
      </c>
      <c r="AD3340" t="s">
        <v>27</v>
      </c>
      <c r="AE3340" t="s">
        <v>9434</v>
      </c>
    </row>
    <row r="3341" spans="8:31" hidden="1" x14ac:dyDescent="0.3">
      <c r="H3341" t="s">
        <v>8912</v>
      </c>
      <c r="I3341" t="s">
        <v>8940</v>
      </c>
      <c r="L3341">
        <v>2603</v>
      </c>
      <c r="M3341" t="s">
        <v>210</v>
      </c>
      <c r="N3341" t="s">
        <v>8941</v>
      </c>
      <c r="Q3341" s="43">
        <v>0</v>
      </c>
      <c r="R3341" t="s">
        <v>96</v>
      </c>
      <c r="S3341" s="43" t="s">
        <v>96</v>
      </c>
      <c r="T3341" t="str">
        <f>IF(Transcripts[[#This Row],[List?]]="Y", Transcripts[[#This Row],[RefSeq mRNA ID]]&amp;IF(Transcripts[[#This Row],[Preferred?]]="Y", " (Preferred)", ""), "")</f>
        <v/>
      </c>
      <c r="V3341" s="43" t="s">
        <v>18673</v>
      </c>
      <c r="W3341" s="43" t="e">
        <f t="array" ref="W3341">INDEX(Table6[#Data], MATCH(1, ISNUMBER(SEARCH(Transcripts[[#This Row],[RefSeq mRNA ID]], Table6['#name])), 0), 1)</f>
        <v>#N/A</v>
      </c>
      <c r="X3341" s="43"/>
      <c r="Y3341" s="43"/>
      <c r="Z3341" t="s">
        <v>9438</v>
      </c>
      <c r="AC3341" t="s">
        <v>114</v>
      </c>
      <c r="AD3341" t="s">
        <v>27</v>
      </c>
      <c r="AE3341" t="s">
        <v>9438</v>
      </c>
    </row>
    <row r="3342" spans="8:31" hidden="1" x14ac:dyDescent="0.3">
      <c r="H3342" t="s">
        <v>8912</v>
      </c>
      <c r="I3342" t="s">
        <v>8942</v>
      </c>
      <c r="L3342">
        <v>1645</v>
      </c>
      <c r="M3342" t="s">
        <v>210</v>
      </c>
      <c r="N3342" t="s">
        <v>8943</v>
      </c>
      <c r="Q3342" s="43">
        <v>0</v>
      </c>
      <c r="R3342" t="s">
        <v>96</v>
      </c>
      <c r="S3342" s="43" t="s">
        <v>96</v>
      </c>
      <c r="T3342" t="str">
        <f>IF(Transcripts[[#This Row],[List?]]="Y", Transcripts[[#This Row],[RefSeq mRNA ID]]&amp;IF(Transcripts[[#This Row],[Preferred?]]="Y", " (Preferred)", ""), "")</f>
        <v/>
      </c>
      <c r="V3342" s="43" t="s">
        <v>18673</v>
      </c>
      <c r="W3342" s="43" t="e">
        <f t="array" ref="W3342">INDEX(Table6[#Data], MATCH(1, ISNUMBER(SEARCH(Transcripts[[#This Row],[RefSeq mRNA ID]], Table6['#name])), 0), 1)</f>
        <v>#N/A</v>
      </c>
      <c r="X3342" s="43"/>
      <c r="Y3342" s="43"/>
      <c r="Z3342" t="s">
        <v>9382</v>
      </c>
      <c r="AA3342" t="s">
        <v>9383</v>
      </c>
      <c r="AB3342">
        <v>219</v>
      </c>
      <c r="AC3342" t="s">
        <v>114</v>
      </c>
      <c r="AD3342" t="s">
        <v>27</v>
      </c>
      <c r="AE3342" t="s">
        <v>12124</v>
      </c>
    </row>
    <row r="3343" spans="8:31" hidden="1" x14ac:dyDescent="0.3">
      <c r="H3343" t="s">
        <v>8912</v>
      </c>
      <c r="I3343" t="s">
        <v>8944</v>
      </c>
      <c r="L3343">
        <v>1480</v>
      </c>
      <c r="M3343" t="s">
        <v>210</v>
      </c>
      <c r="N3343" t="s">
        <v>8945</v>
      </c>
      <c r="Q3343" s="43">
        <v>0</v>
      </c>
      <c r="R3343" t="s">
        <v>96</v>
      </c>
      <c r="S3343" s="43" t="s">
        <v>96</v>
      </c>
      <c r="T3343" t="str">
        <f>IF(Transcripts[[#This Row],[List?]]="Y", Transcripts[[#This Row],[RefSeq mRNA ID]]&amp;IF(Transcripts[[#This Row],[Preferred?]]="Y", " (Preferred)", ""), "")</f>
        <v/>
      </c>
      <c r="V3343" s="43" t="s">
        <v>18673</v>
      </c>
      <c r="W3343" s="43" t="e">
        <f t="array" ref="W3343">INDEX(Table6[#Data], MATCH(1, ISNUMBER(SEARCH(Transcripts[[#This Row],[RefSeq mRNA ID]], Table6['#name])), 0), 1)</f>
        <v>#N/A</v>
      </c>
      <c r="X3343" s="43"/>
      <c r="Y3343" s="43"/>
      <c r="Z3343" t="s">
        <v>9432</v>
      </c>
      <c r="AC3343" t="s">
        <v>114</v>
      </c>
      <c r="AD3343" t="s">
        <v>27</v>
      </c>
      <c r="AE3343" t="s">
        <v>9432</v>
      </c>
    </row>
    <row r="3344" spans="8:31" hidden="1" x14ac:dyDescent="0.3">
      <c r="H3344" t="s">
        <v>8912</v>
      </c>
      <c r="I3344" t="s">
        <v>8946</v>
      </c>
      <c r="L3344">
        <v>957</v>
      </c>
      <c r="M3344" t="s">
        <v>210</v>
      </c>
      <c r="N3344" t="s">
        <v>8947</v>
      </c>
      <c r="Q3344" s="43">
        <v>0</v>
      </c>
      <c r="R3344" t="s">
        <v>96</v>
      </c>
      <c r="S3344" s="43" t="s">
        <v>96</v>
      </c>
      <c r="T3344" t="str">
        <f>IF(Transcripts[[#This Row],[List?]]="Y", Transcripts[[#This Row],[RefSeq mRNA ID]]&amp;IF(Transcripts[[#This Row],[Preferred?]]="Y", " (Preferred)", ""), "")</f>
        <v/>
      </c>
      <c r="V3344" s="43" t="s">
        <v>18673</v>
      </c>
      <c r="W3344" s="43" t="e">
        <f t="array" ref="W3344">INDEX(Table6[#Data], MATCH(1, ISNUMBER(SEARCH(Transcripts[[#This Row],[RefSeq mRNA ID]], Table6['#name])), 0), 1)</f>
        <v>#N/A</v>
      </c>
      <c r="X3344" s="43"/>
      <c r="Y3344" s="43"/>
      <c r="Z3344" t="s">
        <v>9408</v>
      </c>
      <c r="AA3344" t="s">
        <v>9409</v>
      </c>
      <c r="AB3344">
        <v>538</v>
      </c>
      <c r="AC3344" t="s">
        <v>114</v>
      </c>
      <c r="AD3344" t="s">
        <v>27</v>
      </c>
      <c r="AE3344" t="s">
        <v>12125</v>
      </c>
    </row>
    <row r="3345" spans="8:31" hidden="1" x14ac:dyDescent="0.3">
      <c r="H3345" t="s">
        <v>8912</v>
      </c>
      <c r="I3345" t="s">
        <v>8948</v>
      </c>
      <c r="L3345">
        <v>872</v>
      </c>
      <c r="M3345" t="s">
        <v>210</v>
      </c>
      <c r="N3345" t="s">
        <v>8949</v>
      </c>
      <c r="Q3345" s="43">
        <v>0</v>
      </c>
      <c r="R3345" t="s">
        <v>96</v>
      </c>
      <c r="S3345" s="43" t="s">
        <v>96</v>
      </c>
      <c r="T3345" t="str">
        <f>IF(Transcripts[[#This Row],[List?]]="Y", Transcripts[[#This Row],[RefSeq mRNA ID]]&amp;IF(Transcripts[[#This Row],[Preferred?]]="Y", " (Preferred)", ""), "")</f>
        <v/>
      </c>
      <c r="V3345" s="43" t="s">
        <v>18673</v>
      </c>
      <c r="W3345" s="43" t="e">
        <f t="array" ref="W3345">INDEX(Table6[#Data], MATCH(1, ISNUMBER(SEARCH(Transcripts[[#This Row],[RefSeq mRNA ID]], Table6['#name])), 0), 1)</f>
        <v>#N/A</v>
      </c>
      <c r="X3345" s="43"/>
      <c r="Y3345" s="43"/>
      <c r="Z3345" t="s">
        <v>9414</v>
      </c>
      <c r="AA3345" t="s">
        <v>9415</v>
      </c>
      <c r="AB3345">
        <v>398</v>
      </c>
      <c r="AC3345" t="s">
        <v>114</v>
      </c>
      <c r="AD3345" t="s">
        <v>27</v>
      </c>
      <c r="AE3345" t="s">
        <v>12126</v>
      </c>
    </row>
    <row r="3346" spans="8:31" hidden="1" x14ac:dyDescent="0.3">
      <c r="H3346" t="s">
        <v>8912</v>
      </c>
      <c r="I3346" t="s">
        <v>8950</v>
      </c>
      <c r="L3346">
        <v>539</v>
      </c>
      <c r="M3346" t="s">
        <v>210</v>
      </c>
      <c r="N3346" t="s">
        <v>8951</v>
      </c>
      <c r="Q3346" s="43">
        <v>0</v>
      </c>
      <c r="R3346" t="s">
        <v>96</v>
      </c>
      <c r="S3346" s="43" t="s">
        <v>96</v>
      </c>
      <c r="T3346" t="str">
        <f>IF(Transcripts[[#This Row],[List?]]="Y", Transcripts[[#This Row],[RefSeq mRNA ID]]&amp;IF(Transcripts[[#This Row],[Preferred?]]="Y", " (Preferred)", ""), "")</f>
        <v/>
      </c>
      <c r="V3346" s="43" t="s">
        <v>18673</v>
      </c>
      <c r="W3346" s="43" t="e">
        <f t="array" ref="W3346">INDEX(Table6[#Data], MATCH(1, ISNUMBER(SEARCH(Transcripts[[#This Row],[RefSeq mRNA ID]], Table6['#name])), 0), 1)</f>
        <v>#N/A</v>
      </c>
      <c r="X3346" s="43"/>
      <c r="Y3346" s="43"/>
      <c r="Z3346" t="s">
        <v>9393</v>
      </c>
      <c r="AC3346" t="s">
        <v>114</v>
      </c>
      <c r="AD3346" t="s">
        <v>27</v>
      </c>
      <c r="AE3346" t="s">
        <v>9393</v>
      </c>
    </row>
    <row r="3347" spans="8:31" hidden="1" x14ac:dyDescent="0.3">
      <c r="H3347" t="s">
        <v>8952</v>
      </c>
      <c r="I3347" t="s">
        <v>20088</v>
      </c>
      <c r="J3347" t="s">
        <v>20089</v>
      </c>
      <c r="K3347" t="s">
        <v>20010</v>
      </c>
      <c r="M3347" t="s">
        <v>27</v>
      </c>
      <c r="Q3347" s="43">
        <v>1182</v>
      </c>
      <c r="R3347" t="s">
        <v>96</v>
      </c>
      <c r="S3347" s="43" t="s">
        <v>95</v>
      </c>
      <c r="T3347" t="str">
        <f>IF(Transcripts[[#This Row],[List?]]="Y", Transcripts[[#This Row],[RefSeq mRNA ID]]&amp;IF(Transcripts[[#This Row],[Preferred?]]="Y", " (Preferred)", ""), "")</f>
        <v>NM_001276697.1</v>
      </c>
      <c r="V3347" s="43" t="s">
        <v>18674</v>
      </c>
      <c r="W3347" s="43" t="e">
        <f t="array" ref="W3347">INDEX(Table6[#Data], MATCH(1, ISNUMBER(SEARCH(Transcripts[[#This Row],[RefSeq mRNA ID]], Table6['#name])), 0), 1)</f>
        <v>#N/A</v>
      </c>
      <c r="X3347" s="43"/>
      <c r="Y3347" s="43"/>
      <c r="Z3347" t="s">
        <v>9387</v>
      </c>
      <c r="AC3347" t="s">
        <v>114</v>
      </c>
      <c r="AD3347" t="s">
        <v>27</v>
      </c>
      <c r="AE3347" t="s">
        <v>9387</v>
      </c>
    </row>
    <row r="3348" spans="8:31" hidden="1" x14ac:dyDescent="0.3">
      <c r="H3348" t="s">
        <v>8952</v>
      </c>
      <c r="I3348" t="s">
        <v>20096</v>
      </c>
      <c r="J3348" t="s">
        <v>20097</v>
      </c>
      <c r="K3348" t="s">
        <v>20014</v>
      </c>
      <c r="L3348">
        <v>2579</v>
      </c>
      <c r="M3348" t="s">
        <v>27</v>
      </c>
      <c r="N3348" t="s">
        <v>8963</v>
      </c>
      <c r="Q3348">
        <v>1182</v>
      </c>
      <c r="R3348" t="s">
        <v>96</v>
      </c>
      <c r="S3348" t="s">
        <v>95</v>
      </c>
      <c r="T3348" t="str">
        <f>IF(Transcripts[[#This Row],[List?]]="Y", Transcripts[[#This Row],[RefSeq mRNA ID]]&amp;IF(Transcripts[[#This Row],[Preferred?]]="Y", " (Preferred)", ""), "")</f>
        <v>NM_001276761.1</v>
      </c>
      <c r="V3348" s="43" t="s">
        <v>18674</v>
      </c>
      <c r="W3348" s="43" t="e">
        <f t="array" ref="W3348">INDEX(Table6[#Data], MATCH(1, ISNUMBER(SEARCH(Transcripts[[#This Row],[RefSeq mRNA ID]], Table6['#name])), 0), 1)</f>
        <v>#N/A</v>
      </c>
      <c r="X3348" s="43"/>
      <c r="Y3348" s="43"/>
      <c r="Z3348" t="s">
        <v>9405</v>
      </c>
      <c r="AA3348" t="s">
        <v>9406</v>
      </c>
      <c r="AB3348">
        <v>301</v>
      </c>
      <c r="AC3348" t="s">
        <v>114</v>
      </c>
      <c r="AD3348" t="s">
        <v>27</v>
      </c>
      <c r="AE3348" t="s">
        <v>12127</v>
      </c>
    </row>
    <row r="3349" spans="8:31" hidden="1" x14ac:dyDescent="0.3">
      <c r="H3349" t="s">
        <v>8952</v>
      </c>
      <c r="I3349" t="s">
        <v>20094</v>
      </c>
      <c r="J3349" t="s">
        <v>20095</v>
      </c>
      <c r="K3349" t="s">
        <v>20013</v>
      </c>
      <c r="L3349">
        <v>2579</v>
      </c>
      <c r="M3349" t="s">
        <v>27</v>
      </c>
      <c r="Q3349">
        <v>1182</v>
      </c>
      <c r="R3349" t="s">
        <v>96</v>
      </c>
      <c r="S3349" t="s">
        <v>95</v>
      </c>
      <c r="T3349" t="str">
        <f>IF(Transcripts[[#This Row],[List?]]="Y", Transcripts[[#This Row],[RefSeq mRNA ID]]&amp;IF(Transcripts[[#This Row],[Preferred?]]="Y", " (Preferred)", ""), "")</f>
        <v>NM_001276760.1</v>
      </c>
      <c r="V3349" s="43" t="s">
        <v>18674</v>
      </c>
      <c r="W3349" s="43" t="e">
        <f t="array" ref="W3349">INDEX(Table6[#Data], MATCH(1, ISNUMBER(SEARCH(Transcripts[[#This Row],[RefSeq mRNA ID]], Table6['#name])), 0), 1)</f>
        <v>#N/A</v>
      </c>
      <c r="X3349" s="43"/>
      <c r="Y3349" s="43"/>
      <c r="Z3349" t="s">
        <v>9420</v>
      </c>
      <c r="AA3349" t="s">
        <v>9421</v>
      </c>
      <c r="AB3349">
        <v>286</v>
      </c>
      <c r="AC3349" t="s">
        <v>114</v>
      </c>
      <c r="AD3349" t="s">
        <v>27</v>
      </c>
      <c r="AE3349" t="s">
        <v>12128</v>
      </c>
    </row>
    <row r="3350" spans="8:31" hidden="1" x14ac:dyDescent="0.3">
      <c r="H3350" t="s">
        <v>8952</v>
      </c>
      <c r="I3350" t="s">
        <v>8961</v>
      </c>
      <c r="J3350" t="s">
        <v>8962</v>
      </c>
      <c r="K3350" t="s">
        <v>20000</v>
      </c>
      <c r="L3350">
        <v>2579</v>
      </c>
      <c r="M3350" t="s">
        <v>27</v>
      </c>
      <c r="N3350" t="s">
        <v>8963</v>
      </c>
      <c r="Q3350">
        <v>1182</v>
      </c>
      <c r="R3350" t="s">
        <v>95</v>
      </c>
      <c r="S3350" t="s">
        <v>95</v>
      </c>
      <c r="T3350" t="str">
        <f>IF(Transcripts[[#This Row],[List?]]="Y", Transcripts[[#This Row],[RefSeq mRNA ID]]&amp;IF(Transcripts[[#This Row],[Preferred?]]="Y", " (Preferred)", ""), "")</f>
        <v>NM_000546.5 (Preferred)</v>
      </c>
      <c r="V3350" s="43" t="s">
        <v>18674</v>
      </c>
      <c r="W3350" s="43" t="e">
        <f t="array" ref="W3350">INDEX(Table6[#Data], MATCH(1, ISNUMBER(SEARCH(Transcripts[[#This Row],[RefSeq mRNA ID]], Table6['#name])), 0), 1)</f>
        <v>#N/A</v>
      </c>
      <c r="X3350" s="43"/>
      <c r="Y3350" s="43"/>
      <c r="Z3350" t="s">
        <v>9417</v>
      </c>
      <c r="AA3350" t="s">
        <v>9418</v>
      </c>
      <c r="AB3350">
        <v>282</v>
      </c>
      <c r="AC3350" t="s">
        <v>114</v>
      </c>
      <c r="AD3350" t="s">
        <v>27</v>
      </c>
      <c r="AE3350" t="s">
        <v>12129</v>
      </c>
    </row>
    <row r="3351" spans="8:31" hidden="1" x14ac:dyDescent="0.3">
      <c r="H3351" t="s">
        <v>8952</v>
      </c>
      <c r="I3351" t="s">
        <v>8964</v>
      </c>
      <c r="J3351" t="s">
        <v>8965</v>
      </c>
      <c r="K3351" t="s">
        <v>20001</v>
      </c>
      <c r="L3351">
        <v>2506</v>
      </c>
      <c r="M3351" t="s">
        <v>27</v>
      </c>
      <c r="N3351" t="s">
        <v>8966</v>
      </c>
      <c r="Q3351">
        <v>1182</v>
      </c>
      <c r="R3351" t="s">
        <v>96</v>
      </c>
      <c r="S3351" t="s">
        <v>95</v>
      </c>
      <c r="T3351" t="str">
        <f>IF(Transcripts[[#This Row],[List?]]="Y", Transcripts[[#This Row],[RefSeq mRNA ID]]&amp;IF(Transcripts[[#This Row],[Preferred?]]="Y", " (Preferred)", ""), "")</f>
        <v>NM_001126112.2</v>
      </c>
      <c r="V3351" s="43" t="s">
        <v>18674</v>
      </c>
      <c r="W3351" s="43" t="e">
        <f t="array" ref="W3351">INDEX(Table6[#Data], MATCH(1, ISNUMBER(SEARCH(Transcripts[[#This Row],[RefSeq mRNA ID]], Table6['#name])), 0), 1)</f>
        <v>#N/A</v>
      </c>
      <c r="X3351" s="43"/>
      <c r="Y3351" s="43"/>
      <c r="Z3351" t="s">
        <v>9385</v>
      </c>
      <c r="AC3351" t="s">
        <v>114</v>
      </c>
      <c r="AD3351" t="s">
        <v>27</v>
      </c>
      <c r="AE3351" t="s">
        <v>9385</v>
      </c>
    </row>
    <row r="3352" spans="8:31" hidden="1" x14ac:dyDescent="0.3">
      <c r="H3352" t="s">
        <v>8952</v>
      </c>
      <c r="I3352" t="s">
        <v>20084</v>
      </c>
      <c r="J3352" t="s">
        <v>20085</v>
      </c>
      <c r="K3352" t="s">
        <v>20008</v>
      </c>
      <c r="L3352">
        <v>2580</v>
      </c>
      <c r="M3352" t="s">
        <v>27</v>
      </c>
      <c r="N3352" t="s">
        <v>8960</v>
      </c>
      <c r="Q3352">
        <v>1041</v>
      </c>
      <c r="R3352" t="s">
        <v>96</v>
      </c>
      <c r="S3352" t="s">
        <v>95</v>
      </c>
      <c r="T3352" t="str">
        <f>IF(Transcripts[[#This Row],[List?]]="Y", Transcripts[[#This Row],[RefSeq mRNA ID]]&amp;IF(Transcripts[[#This Row],[Preferred?]]="Y", " (Preferred)", ""), "")</f>
        <v>NM_001276695.1</v>
      </c>
      <c r="V3352" s="43" t="s">
        <v>18674</v>
      </c>
      <c r="W3352" s="43" t="e">
        <f t="array" ref="W3352">INDEX(Table6[#Data], MATCH(1, ISNUMBER(SEARCH(Transcripts[[#This Row],[RefSeq mRNA ID]], Table6['#name])), 0), 1)</f>
        <v>#N/A</v>
      </c>
      <c r="X3352" s="43"/>
      <c r="Y3352" s="43"/>
      <c r="Z3352" t="s">
        <v>9389</v>
      </c>
      <c r="AC3352" t="s">
        <v>114</v>
      </c>
      <c r="AD3352" t="s">
        <v>27</v>
      </c>
      <c r="AE3352" t="s">
        <v>9389</v>
      </c>
    </row>
    <row r="3353" spans="8:31" hidden="1" x14ac:dyDescent="0.3">
      <c r="H3353" t="s">
        <v>8952</v>
      </c>
      <c r="I3353" t="s">
        <v>8958</v>
      </c>
      <c r="J3353" t="s">
        <v>8959</v>
      </c>
      <c r="K3353" t="s">
        <v>20002</v>
      </c>
      <c r="L3353">
        <v>2580</v>
      </c>
      <c r="M3353" t="s">
        <v>27</v>
      </c>
      <c r="N3353" t="s">
        <v>8960</v>
      </c>
      <c r="Q3353">
        <v>1041</v>
      </c>
      <c r="R3353" t="s">
        <v>96</v>
      </c>
      <c r="S3353" t="s">
        <v>95</v>
      </c>
      <c r="T3353" t="str">
        <f>IF(Transcripts[[#This Row],[List?]]="Y", Transcripts[[#This Row],[RefSeq mRNA ID]]&amp;IF(Transcripts[[#This Row],[Preferred?]]="Y", " (Preferred)", ""), "")</f>
        <v>NM_001126113.2</v>
      </c>
      <c r="V3353" s="43" t="s">
        <v>18674</v>
      </c>
      <c r="W3353" s="43" t="e">
        <f t="array" ref="W3353">INDEX(Table6[#Data], MATCH(1, ISNUMBER(SEARCH(Transcripts[[#This Row],[RefSeq mRNA ID]], Table6['#name])), 0), 1)</f>
        <v>#N/A</v>
      </c>
      <c r="X3353" s="43"/>
      <c r="Y3353" s="43"/>
      <c r="Z3353" t="s">
        <v>9411</v>
      </c>
      <c r="AA3353" t="s">
        <v>9412</v>
      </c>
      <c r="AB3353">
        <v>186</v>
      </c>
      <c r="AC3353" t="s">
        <v>114</v>
      </c>
      <c r="AD3353" t="s">
        <v>27</v>
      </c>
      <c r="AE3353" t="s">
        <v>12130</v>
      </c>
    </row>
    <row r="3354" spans="8:31" hidden="1" x14ac:dyDescent="0.3">
      <c r="H3354" t="s">
        <v>8952</v>
      </c>
      <c r="I3354" t="s">
        <v>8967</v>
      </c>
      <c r="J3354" t="s">
        <v>8968</v>
      </c>
      <c r="L3354">
        <v>1152</v>
      </c>
      <c r="M3354" t="s">
        <v>27</v>
      </c>
      <c r="N3354" t="s">
        <v>8969</v>
      </c>
      <c r="Q3354">
        <v>1032</v>
      </c>
      <c r="R3354" t="s">
        <v>96</v>
      </c>
      <c r="S3354" t="s">
        <v>96</v>
      </c>
      <c r="T3354" t="str">
        <f>IF(Transcripts[[#This Row],[List?]]="Y", Transcripts[[#This Row],[RefSeq mRNA ID]]&amp;IF(Transcripts[[#This Row],[Preferred?]]="Y", " (Preferred)", ""), "")</f>
        <v/>
      </c>
      <c r="V3354" s="43" t="s">
        <v>18674</v>
      </c>
      <c r="W3354" s="43" t="e">
        <f t="array" ref="W3354">INDEX(Table6[#Data], MATCH(1, ISNUMBER(SEARCH(Transcripts[[#This Row],[RefSeq mRNA ID]], Table6['#name])), 0), 1)</f>
        <v>#N/A</v>
      </c>
      <c r="X3354" s="43"/>
      <c r="Y3354" s="43"/>
      <c r="Z3354" t="s">
        <v>9423</v>
      </c>
      <c r="AA3354" t="s">
        <v>9424</v>
      </c>
      <c r="AB3354">
        <v>177</v>
      </c>
      <c r="AC3354" t="s">
        <v>114</v>
      </c>
      <c r="AD3354" t="s">
        <v>27</v>
      </c>
      <c r="AE3354" t="s">
        <v>12131</v>
      </c>
    </row>
    <row r="3355" spans="8:31" hidden="1" x14ac:dyDescent="0.3">
      <c r="H3355" t="s">
        <v>8952</v>
      </c>
      <c r="I3355" t="s">
        <v>8955</v>
      </c>
      <c r="J3355" t="s">
        <v>8956</v>
      </c>
      <c r="L3355">
        <v>2653</v>
      </c>
      <c r="M3355" t="s">
        <v>27</v>
      </c>
      <c r="N3355" t="s">
        <v>8957</v>
      </c>
      <c r="Q3355">
        <v>1026</v>
      </c>
      <c r="R3355" t="s">
        <v>96</v>
      </c>
      <c r="S3355" t="s">
        <v>96</v>
      </c>
      <c r="T3355" t="str">
        <f>IF(Transcripts[[#This Row],[List?]]="Y", Transcripts[[#This Row],[RefSeq mRNA ID]]&amp;IF(Transcripts[[#This Row],[Preferred?]]="Y", " (Preferred)", ""), "")</f>
        <v/>
      </c>
      <c r="V3355" s="43" t="s">
        <v>18674</v>
      </c>
      <c r="W3355" s="43" t="e">
        <f t="array" ref="W3355">INDEX(Table6[#Data], MATCH(1, ISNUMBER(SEARCH(Transcripts[[#This Row],[RefSeq mRNA ID]], Table6['#name])), 0), 1)</f>
        <v>#N/A</v>
      </c>
      <c r="X3355" s="43"/>
      <c r="Y3355" s="43"/>
      <c r="Z3355" t="s">
        <v>4571</v>
      </c>
      <c r="AA3355" t="s">
        <v>4572</v>
      </c>
      <c r="AB3355">
        <v>4140</v>
      </c>
      <c r="AC3355" t="s">
        <v>4539</v>
      </c>
      <c r="AD3355" t="s">
        <v>27</v>
      </c>
      <c r="AE3355" t="s">
        <v>12132</v>
      </c>
    </row>
    <row r="3356" spans="8:31" hidden="1" x14ac:dyDescent="0.3">
      <c r="H3356" t="s">
        <v>8952</v>
      </c>
      <c r="I3356" t="s">
        <v>20086</v>
      </c>
      <c r="J3356" t="s">
        <v>20087</v>
      </c>
      <c r="K3356" t="s">
        <v>20009</v>
      </c>
      <c r="L3356">
        <v>2653</v>
      </c>
      <c r="M3356" t="s">
        <v>27</v>
      </c>
      <c r="N3356" t="s">
        <v>8957</v>
      </c>
      <c r="Q3356">
        <v>1026</v>
      </c>
      <c r="R3356" t="s">
        <v>96</v>
      </c>
      <c r="S3356" t="s">
        <v>95</v>
      </c>
      <c r="T3356" t="str">
        <f>IF(Transcripts[[#This Row],[List?]]="Y", Transcripts[[#This Row],[RefSeq mRNA ID]]&amp;IF(Transcripts[[#This Row],[Preferred?]]="Y", " (Preferred)", ""), "")</f>
        <v>NM_001276696.1</v>
      </c>
      <c r="V3356" s="43" t="s">
        <v>18674</v>
      </c>
      <c r="W3356" s="43" t="e">
        <f t="array" ref="W3356">INDEX(Table6[#Data], MATCH(1, ISNUMBER(SEARCH(Transcripts[[#This Row],[RefSeq mRNA ID]], Table6['#name])), 0), 1)</f>
        <v>#N/A</v>
      </c>
      <c r="X3356" s="43"/>
      <c r="Y3356" s="43"/>
      <c r="Z3356" t="s">
        <v>4578</v>
      </c>
      <c r="AA3356" t="s">
        <v>4579</v>
      </c>
      <c r="AB3356">
        <v>4683</v>
      </c>
      <c r="AC3356" t="s">
        <v>4539</v>
      </c>
      <c r="AD3356" t="s">
        <v>27</v>
      </c>
      <c r="AE3356" t="s">
        <v>12133</v>
      </c>
    </row>
    <row r="3357" spans="8:31" hidden="1" x14ac:dyDescent="0.3">
      <c r="H3357" t="s">
        <v>8952</v>
      </c>
      <c r="I3357" t="s">
        <v>20090</v>
      </c>
      <c r="J3357" t="s">
        <v>20091</v>
      </c>
      <c r="K3357" t="s">
        <v>20011</v>
      </c>
      <c r="M3357" t="s">
        <v>27</v>
      </c>
      <c r="R3357" t="s">
        <v>96</v>
      </c>
      <c r="S3357" t="s">
        <v>95</v>
      </c>
      <c r="T3357" t="str">
        <f>IF(Transcripts[[#This Row],[List?]]="Y", Transcripts[[#This Row],[RefSeq mRNA ID]]&amp;IF(Transcripts[[#This Row],[Preferred?]]="Y", " (Preferred)", ""), "")</f>
        <v>NM_001276698.1</v>
      </c>
      <c r="V3357" s="43"/>
      <c r="W3357" s="43" t="e">
        <f t="array" ref="W3357">INDEX(Table6[#Data], MATCH(1, ISNUMBER(SEARCH(Transcripts[[#This Row],[RefSeq mRNA ID]], Table6['#name])), 0), 1)</f>
        <v>#N/A</v>
      </c>
      <c r="X3357" s="43"/>
      <c r="Y3357" s="43"/>
      <c r="Z3357" t="s">
        <v>4584</v>
      </c>
      <c r="AA3357" t="s">
        <v>4585</v>
      </c>
      <c r="AB3357">
        <v>4680</v>
      </c>
      <c r="AC3357" t="s">
        <v>4539</v>
      </c>
      <c r="AD3357" t="s">
        <v>27</v>
      </c>
      <c r="AE3357" t="s">
        <v>12134</v>
      </c>
    </row>
    <row r="3358" spans="8:31" hidden="1" x14ac:dyDescent="0.3">
      <c r="H3358" t="s">
        <v>8952</v>
      </c>
      <c r="I3358" t="s">
        <v>8970</v>
      </c>
      <c r="J3358" t="s">
        <v>8971</v>
      </c>
      <c r="L3358">
        <v>1018</v>
      </c>
      <c r="M3358" t="s">
        <v>27</v>
      </c>
      <c r="N3358" t="s">
        <v>8972</v>
      </c>
      <c r="Q3358">
        <v>858</v>
      </c>
      <c r="R3358" t="s">
        <v>96</v>
      </c>
      <c r="S3358" t="s">
        <v>96</v>
      </c>
      <c r="T3358" t="str">
        <f>IF(Transcripts[[#This Row],[List?]]="Y", Transcripts[[#This Row],[RefSeq mRNA ID]]&amp;IF(Transcripts[[#This Row],[Preferred?]]="Y", " (Preferred)", ""), "")</f>
        <v/>
      </c>
      <c r="V3358" s="43" t="s">
        <v>18674</v>
      </c>
      <c r="W3358" s="43" t="e">
        <f t="array" ref="W3358">INDEX(Table6[#Data], MATCH(1, ISNUMBER(SEARCH(Transcripts[[#This Row],[RefSeq mRNA ID]], Table6['#name])), 0), 1)</f>
        <v>#N/A</v>
      </c>
      <c r="X3358" s="43"/>
      <c r="Y3358" s="43"/>
      <c r="Z3358" t="s">
        <v>4589</v>
      </c>
      <c r="AA3358" t="s">
        <v>4590</v>
      </c>
      <c r="AB3358">
        <v>4674</v>
      </c>
      <c r="AC3358" t="s">
        <v>4539</v>
      </c>
      <c r="AD3358" t="s">
        <v>27</v>
      </c>
      <c r="AE3358" t="s">
        <v>12135</v>
      </c>
    </row>
    <row r="3359" spans="8:31" hidden="1" x14ac:dyDescent="0.3">
      <c r="H3359" t="s">
        <v>8952</v>
      </c>
      <c r="I3359" t="s">
        <v>8973</v>
      </c>
      <c r="J3359" t="s">
        <v>8974</v>
      </c>
      <c r="L3359">
        <v>729</v>
      </c>
      <c r="M3359" t="s">
        <v>27</v>
      </c>
      <c r="N3359" t="s">
        <v>8975</v>
      </c>
      <c r="Q3359">
        <v>597</v>
      </c>
      <c r="R3359" t="s">
        <v>96</v>
      </c>
      <c r="S3359" t="s">
        <v>96</v>
      </c>
      <c r="T3359" t="str">
        <f>IF(Transcripts[[#This Row],[List?]]="Y", Transcripts[[#This Row],[RefSeq mRNA ID]]&amp;IF(Transcripts[[#This Row],[Preferred?]]="Y", " (Preferred)", ""), "")</f>
        <v/>
      </c>
      <c r="V3359" s="43" t="s">
        <v>18674</v>
      </c>
      <c r="W3359" s="43" t="e">
        <f t="array" ref="W3359">INDEX(Table6[#Data], MATCH(1, ISNUMBER(SEARCH(Transcripts[[#This Row],[RefSeq mRNA ID]], Table6['#name])), 0), 1)</f>
        <v>#N/A</v>
      </c>
      <c r="X3359" s="43"/>
      <c r="Y3359" s="43"/>
      <c r="Z3359" t="s">
        <v>4594</v>
      </c>
      <c r="AA3359" t="s">
        <v>4595</v>
      </c>
      <c r="AB3359">
        <v>4551</v>
      </c>
      <c r="AC3359" t="s">
        <v>4539</v>
      </c>
      <c r="AD3359" t="s">
        <v>27</v>
      </c>
      <c r="AE3359" t="s">
        <v>12136</v>
      </c>
    </row>
    <row r="3360" spans="8:31" hidden="1" x14ac:dyDescent="0.3">
      <c r="H3360" t="s">
        <v>8952</v>
      </c>
      <c r="I3360" t="s">
        <v>8976</v>
      </c>
      <c r="J3360" t="s">
        <v>8977</v>
      </c>
      <c r="L3360">
        <v>634</v>
      </c>
      <c r="M3360" t="s">
        <v>27</v>
      </c>
      <c r="N3360" t="s">
        <v>8978</v>
      </c>
      <c r="Q3360">
        <v>496</v>
      </c>
      <c r="R3360" t="s">
        <v>96</v>
      </c>
      <c r="S3360" t="s">
        <v>96</v>
      </c>
      <c r="T3360" t="str">
        <f>IF(Transcripts[[#This Row],[List?]]="Y", Transcripts[[#This Row],[RefSeq mRNA ID]]&amp;IF(Transcripts[[#This Row],[Preferred?]]="Y", " (Preferred)", ""), "")</f>
        <v/>
      </c>
      <c r="V3360" s="43" t="s">
        <v>18674</v>
      </c>
      <c r="W3360" s="43" t="e">
        <f t="array" ref="W3360">INDEX(Table6[#Data], MATCH(1, ISNUMBER(SEARCH(Transcripts[[#This Row],[RefSeq mRNA ID]], Table6['#name])), 0), 1)</f>
        <v>#N/A</v>
      </c>
      <c r="X3360" s="43"/>
      <c r="Y3360" s="43"/>
      <c r="Z3360" t="s">
        <v>4566</v>
      </c>
      <c r="AC3360" t="s">
        <v>4539</v>
      </c>
      <c r="AD3360" t="s">
        <v>27</v>
      </c>
      <c r="AE3360" t="s">
        <v>4566</v>
      </c>
    </row>
    <row r="3361" spans="8:31" hidden="1" x14ac:dyDescent="0.3">
      <c r="H3361" t="s">
        <v>8952</v>
      </c>
      <c r="I3361" t="s">
        <v>20082</v>
      </c>
      <c r="J3361" t="s">
        <v>20083</v>
      </c>
      <c r="K3361" t="s">
        <v>20007</v>
      </c>
      <c r="M3361" t="s">
        <v>27</v>
      </c>
      <c r="R3361" t="s">
        <v>96</v>
      </c>
      <c r="S3361" t="s">
        <v>95</v>
      </c>
      <c r="T3361" t="str">
        <f>IF(Transcripts[[#This Row],[List?]]="Y", Transcripts[[#This Row],[RefSeq mRNA ID]]&amp;IF(Transcripts[[#This Row],[Preferred?]]="Y", " (Preferred)", ""), "")</f>
        <v>NM_001126118.1</v>
      </c>
      <c r="V3361" s="43"/>
      <c r="W3361" s="43" t="e">
        <f t="array" ref="W3361">INDEX(Table6[#Data], MATCH(1, ISNUMBER(SEARCH(Transcripts[[#This Row],[RefSeq mRNA ID]], Table6['#name])), 0), 1)</f>
        <v>#N/A</v>
      </c>
      <c r="X3361" s="43"/>
      <c r="Y3361" s="43"/>
      <c r="Z3361" t="s">
        <v>4598</v>
      </c>
      <c r="AC3361" t="s">
        <v>4539</v>
      </c>
      <c r="AD3361" t="s">
        <v>27</v>
      </c>
      <c r="AE3361" t="s">
        <v>4598</v>
      </c>
    </row>
    <row r="3362" spans="8:31" hidden="1" x14ac:dyDescent="0.3">
      <c r="H3362" t="s">
        <v>8952</v>
      </c>
      <c r="I3362" t="s">
        <v>8985</v>
      </c>
      <c r="J3362" t="s">
        <v>8986</v>
      </c>
      <c r="L3362">
        <v>546</v>
      </c>
      <c r="M3362" t="s">
        <v>27</v>
      </c>
      <c r="N3362" t="s">
        <v>8987</v>
      </c>
      <c r="Q3362">
        <v>467</v>
      </c>
      <c r="R3362" t="s">
        <v>96</v>
      </c>
      <c r="S3362" t="s">
        <v>96</v>
      </c>
      <c r="T3362" t="str">
        <f>IF(Transcripts[[#This Row],[List?]]="Y", Transcripts[[#This Row],[RefSeq mRNA ID]]&amp;IF(Transcripts[[#This Row],[Preferred?]]="Y", " (Preferred)", ""), "")</f>
        <v/>
      </c>
      <c r="V3362" s="43" t="s">
        <v>18674</v>
      </c>
      <c r="W3362" s="43" t="e">
        <f t="array" ref="W3362">INDEX(Table6[#Data], MATCH(1, ISNUMBER(SEARCH(Transcripts[[#This Row],[RefSeq mRNA ID]], Table6['#name])), 0), 1)</f>
        <v>#N/A</v>
      </c>
      <c r="X3362" s="43"/>
      <c r="Y3362" s="43"/>
      <c r="Z3362" t="s">
        <v>4557</v>
      </c>
      <c r="AC3362" t="s">
        <v>4539</v>
      </c>
      <c r="AD3362" t="s">
        <v>27</v>
      </c>
      <c r="AE3362" t="s">
        <v>4557</v>
      </c>
    </row>
    <row r="3363" spans="8:31" hidden="1" x14ac:dyDescent="0.3">
      <c r="H3363" t="s">
        <v>8952</v>
      </c>
      <c r="I3363" t="s">
        <v>8979</v>
      </c>
      <c r="J3363" t="s">
        <v>8980</v>
      </c>
      <c r="L3363">
        <v>568</v>
      </c>
      <c r="M3363" t="s">
        <v>27</v>
      </c>
      <c r="N3363" t="s">
        <v>8981</v>
      </c>
      <c r="Q3363">
        <v>429</v>
      </c>
      <c r="R3363" t="s">
        <v>96</v>
      </c>
      <c r="S3363" t="s">
        <v>96</v>
      </c>
      <c r="T3363" t="str">
        <f>IF(Transcripts[[#This Row],[List?]]="Y", Transcripts[[#This Row],[RefSeq mRNA ID]]&amp;IF(Transcripts[[#This Row],[Preferred?]]="Y", " (Preferred)", ""), "")</f>
        <v/>
      </c>
      <c r="V3363" s="43" t="s">
        <v>18674</v>
      </c>
      <c r="W3363" s="43" t="e">
        <f t="array" ref="W3363">INDEX(Table6[#Data], MATCH(1, ISNUMBER(SEARCH(Transcripts[[#This Row],[RefSeq mRNA ID]], Table6['#name])), 0), 1)</f>
        <v>#N/A</v>
      </c>
      <c r="X3363" s="43"/>
      <c r="Y3363" s="43"/>
      <c r="Z3363" t="s">
        <v>4601</v>
      </c>
      <c r="AC3363" t="s">
        <v>4539</v>
      </c>
      <c r="AD3363" t="s">
        <v>27</v>
      </c>
      <c r="AE3363" t="s">
        <v>4601</v>
      </c>
    </row>
    <row r="3364" spans="8:31" hidden="1" x14ac:dyDescent="0.3">
      <c r="H3364" t="s">
        <v>8952</v>
      </c>
      <c r="I3364" t="s">
        <v>20077</v>
      </c>
      <c r="J3364" t="s">
        <v>20078</v>
      </c>
      <c r="K3364" t="s">
        <v>20003</v>
      </c>
      <c r="M3364" t="s">
        <v>27</v>
      </c>
      <c r="R3364" t="s">
        <v>96</v>
      </c>
      <c r="S3364" t="s">
        <v>95</v>
      </c>
      <c r="T3364" t="str">
        <f>IF(Transcripts[[#This Row],[List?]]="Y", Transcripts[[#This Row],[RefSeq mRNA ID]]&amp;IF(Transcripts[[#This Row],[Preferred?]]="Y", " (Preferred)", ""), "")</f>
        <v>NM_001126114.2</v>
      </c>
      <c r="V3364" s="43"/>
      <c r="W3364" s="43" t="e">
        <f t="array" ref="W3364">INDEX(Table6[#Data], MATCH(1, ISNUMBER(SEARCH(Transcripts[[#This Row],[RefSeq mRNA ID]], Table6['#name])), 0), 1)</f>
        <v>#N/A</v>
      </c>
      <c r="X3364" s="43"/>
      <c r="Y3364" s="43"/>
      <c r="Z3364" t="s">
        <v>4604</v>
      </c>
      <c r="AC3364" t="s">
        <v>4539</v>
      </c>
      <c r="AD3364" t="s">
        <v>27</v>
      </c>
      <c r="AE3364" t="s">
        <v>4604</v>
      </c>
    </row>
    <row r="3365" spans="8:31" hidden="1" x14ac:dyDescent="0.3">
      <c r="H3365" t="s">
        <v>8952</v>
      </c>
      <c r="I3365" t="s">
        <v>8982</v>
      </c>
      <c r="J3365" t="s">
        <v>8983</v>
      </c>
      <c r="L3365">
        <v>565</v>
      </c>
      <c r="M3365" t="s">
        <v>27</v>
      </c>
      <c r="N3365" t="s">
        <v>8984</v>
      </c>
      <c r="Q3365">
        <v>383</v>
      </c>
      <c r="R3365" t="s">
        <v>96</v>
      </c>
      <c r="S3365" t="s">
        <v>96</v>
      </c>
      <c r="T3365" t="str">
        <f>IF(Transcripts[[#This Row],[List?]]="Y", Transcripts[[#This Row],[RefSeq mRNA ID]]&amp;IF(Transcripts[[#This Row],[Preferred?]]="Y", " (Preferred)", ""), "")</f>
        <v/>
      </c>
      <c r="V3365" s="43" t="s">
        <v>18674</v>
      </c>
      <c r="W3365" s="43" t="e">
        <f t="array" ref="W3365">INDEX(Table6[#Data], MATCH(1, ISNUMBER(SEARCH(Transcripts[[#This Row],[RefSeq mRNA ID]], Table6['#name])), 0), 1)</f>
        <v>#N/A</v>
      </c>
      <c r="X3365" s="43"/>
      <c r="Y3365" s="43"/>
      <c r="Z3365" t="s">
        <v>4543</v>
      </c>
      <c r="AA3365" t="s">
        <v>4544</v>
      </c>
      <c r="AB3365">
        <v>162</v>
      </c>
      <c r="AC3365" t="s">
        <v>4539</v>
      </c>
      <c r="AD3365" t="s">
        <v>27</v>
      </c>
      <c r="AE3365" t="s">
        <v>12137</v>
      </c>
    </row>
    <row r="3366" spans="8:31" hidden="1" x14ac:dyDescent="0.3">
      <c r="H3366" t="s">
        <v>8952</v>
      </c>
      <c r="I3366" t="s">
        <v>8988</v>
      </c>
      <c r="J3366" t="s">
        <v>8989</v>
      </c>
      <c r="L3366">
        <v>175</v>
      </c>
      <c r="M3366" t="s">
        <v>27</v>
      </c>
      <c r="N3366" t="s">
        <v>8990</v>
      </c>
      <c r="Q3366">
        <v>95</v>
      </c>
      <c r="R3366" t="s">
        <v>96</v>
      </c>
      <c r="S3366" t="s">
        <v>96</v>
      </c>
      <c r="T3366" t="str">
        <f>IF(Transcripts[[#This Row],[List?]]="Y", Transcripts[[#This Row],[RefSeq mRNA ID]]&amp;IF(Transcripts[[#This Row],[Preferred?]]="Y", " (Preferred)", ""), "")</f>
        <v/>
      </c>
      <c r="V3366" s="43" t="s">
        <v>18674</v>
      </c>
      <c r="W3366" s="43" t="e">
        <f t="array" ref="W3366">INDEX(Table6[#Data], MATCH(1, ISNUMBER(SEARCH(Transcripts[[#This Row],[RefSeq mRNA ID]], Table6['#name])), 0), 1)</f>
        <v>#N/A</v>
      </c>
      <c r="X3366" s="43"/>
      <c r="Y3366" s="43"/>
      <c r="Z3366" t="s">
        <v>4560</v>
      </c>
      <c r="AC3366" t="s">
        <v>4539</v>
      </c>
      <c r="AD3366" t="s">
        <v>27</v>
      </c>
      <c r="AE3366" t="s">
        <v>4560</v>
      </c>
    </row>
    <row r="3367" spans="8:31" hidden="1" x14ac:dyDescent="0.3">
      <c r="H3367" t="s">
        <v>8952</v>
      </c>
      <c r="I3367" t="s">
        <v>8953</v>
      </c>
      <c r="L3367">
        <v>104</v>
      </c>
      <c r="M3367" t="s">
        <v>193</v>
      </c>
      <c r="N3367" t="s">
        <v>8954</v>
      </c>
      <c r="P3367" t="s">
        <v>98</v>
      </c>
      <c r="Q3367">
        <v>0</v>
      </c>
      <c r="R3367" t="s">
        <v>96</v>
      </c>
      <c r="S3367" t="s">
        <v>96</v>
      </c>
      <c r="T3367" t="str">
        <f>IF(Transcripts[[#This Row],[List?]]="Y", Transcripts[[#This Row],[RefSeq mRNA ID]]&amp;IF(Transcripts[[#This Row],[Preferred?]]="Y", " (Preferred)", ""), "")</f>
        <v/>
      </c>
      <c r="V3367" s="43" t="s">
        <v>18674</v>
      </c>
      <c r="W3367" s="43" t="e">
        <f t="array" ref="W3367">INDEX(Table6[#Data], MATCH(1, ISNUMBER(SEARCH(Transcripts[[#This Row],[RefSeq mRNA ID]], Table6['#name])), 0), 1)</f>
        <v>#N/A</v>
      </c>
      <c r="X3367" s="43"/>
      <c r="Y3367" s="43"/>
      <c r="Z3367" t="s">
        <v>4563</v>
      </c>
      <c r="AC3367" t="s">
        <v>4539</v>
      </c>
      <c r="AD3367" t="s">
        <v>27</v>
      </c>
      <c r="AE3367" t="s">
        <v>4563</v>
      </c>
    </row>
    <row r="3368" spans="8:31" hidden="1" x14ac:dyDescent="0.3">
      <c r="H3368" t="s">
        <v>8952</v>
      </c>
      <c r="I3368" t="s">
        <v>8991</v>
      </c>
      <c r="J3368" t="s">
        <v>20079</v>
      </c>
      <c r="K3368" t="s">
        <v>20005</v>
      </c>
      <c r="L3368">
        <v>2404</v>
      </c>
      <c r="M3368" t="s">
        <v>210</v>
      </c>
      <c r="N3368" t="s">
        <v>8992</v>
      </c>
      <c r="P3368" t="s">
        <v>98</v>
      </c>
      <c r="Q3368">
        <v>0</v>
      </c>
      <c r="R3368" t="s">
        <v>96</v>
      </c>
      <c r="S3368" t="s">
        <v>95</v>
      </c>
      <c r="T3368" t="str">
        <f>IF(Transcripts[[#This Row],[List?]]="Y", Transcripts[[#This Row],[RefSeq mRNA ID]]&amp;IF(Transcripts[[#This Row],[Preferred?]]="Y", " (Preferred)", ""), "")</f>
        <v>NM_001126116.1</v>
      </c>
      <c r="V3368" s="43" t="s">
        <v>18674</v>
      </c>
      <c r="W3368" s="43" t="e">
        <f t="array" ref="W3368">INDEX(Table6[#Data], MATCH(1, ISNUMBER(SEARCH(Transcripts[[#This Row],[RefSeq mRNA ID]], Table6['#name])), 0), 1)</f>
        <v>#N/A</v>
      </c>
      <c r="X3368" s="43"/>
      <c r="Y3368" s="43"/>
      <c r="Z3368" t="s">
        <v>4548</v>
      </c>
      <c r="AA3368" t="s">
        <v>4549</v>
      </c>
      <c r="AB3368">
        <v>300</v>
      </c>
      <c r="AC3368" t="s">
        <v>4539</v>
      </c>
      <c r="AD3368" t="s">
        <v>27</v>
      </c>
      <c r="AE3368" t="s">
        <v>12138</v>
      </c>
    </row>
    <row r="3369" spans="8:31" hidden="1" x14ac:dyDescent="0.3">
      <c r="H3369" t="s">
        <v>8952</v>
      </c>
      <c r="I3369" t="s">
        <v>8993</v>
      </c>
      <c r="J3369" t="s">
        <v>20081</v>
      </c>
      <c r="K3369" t="s">
        <v>20006</v>
      </c>
      <c r="L3369">
        <v>2331</v>
      </c>
      <c r="M3369" t="s">
        <v>210</v>
      </c>
      <c r="N3369" t="s">
        <v>8994</v>
      </c>
      <c r="P3369" t="s">
        <v>98</v>
      </c>
      <c r="Q3369">
        <v>0</v>
      </c>
      <c r="R3369" t="s">
        <v>96</v>
      </c>
      <c r="S3369" t="s">
        <v>95</v>
      </c>
      <c r="T3369" t="str">
        <f>IF(Transcripts[[#This Row],[List?]]="Y", Transcripts[[#This Row],[RefSeq mRNA ID]]&amp;IF(Transcripts[[#This Row],[Preferred?]]="Y", " (Preferred)", ""), "")</f>
        <v>NM_001126117.1</v>
      </c>
      <c r="V3369" s="43" t="s">
        <v>18674</v>
      </c>
      <c r="W3369" s="43" t="e">
        <f t="array" ref="W3369">INDEX(Table6[#Data], MATCH(1, ISNUMBER(SEARCH(Transcripts[[#This Row],[RefSeq mRNA ID]], Table6['#name])), 0), 1)</f>
        <v>#N/A</v>
      </c>
      <c r="X3369" s="43"/>
      <c r="Y3369" s="43"/>
      <c r="Z3369" t="s">
        <v>4553</v>
      </c>
      <c r="AA3369" t="s">
        <v>4554</v>
      </c>
      <c r="AB3369">
        <v>225</v>
      </c>
      <c r="AC3369" t="s">
        <v>4539</v>
      </c>
      <c r="AD3369" t="s">
        <v>27</v>
      </c>
      <c r="AE3369" t="s">
        <v>12139</v>
      </c>
    </row>
    <row r="3370" spans="8:31" hidden="1" x14ac:dyDescent="0.3">
      <c r="H3370" t="s">
        <v>8952</v>
      </c>
      <c r="I3370" t="s">
        <v>8995</v>
      </c>
      <c r="J3370" t="s">
        <v>20080</v>
      </c>
      <c r="K3370" t="s">
        <v>20004</v>
      </c>
      <c r="L3370">
        <v>2271</v>
      </c>
      <c r="M3370" t="s">
        <v>210</v>
      </c>
      <c r="N3370" t="s">
        <v>8996</v>
      </c>
      <c r="P3370" t="s">
        <v>98</v>
      </c>
      <c r="Q3370">
        <v>0</v>
      </c>
      <c r="R3370" t="s">
        <v>96</v>
      </c>
      <c r="S3370" t="s">
        <v>95</v>
      </c>
      <c r="T3370" t="str">
        <f>IF(Transcripts[[#This Row],[List?]]="Y", Transcripts[[#This Row],[RefSeq mRNA ID]]&amp;IF(Transcripts[[#This Row],[Preferred?]]="Y", " (Preferred)", ""), "")</f>
        <v>NM_001126115.1</v>
      </c>
      <c r="V3370" s="43" t="s">
        <v>18674</v>
      </c>
      <c r="W3370" s="43" t="e">
        <f t="array" ref="W3370">INDEX(Table6[#Data], MATCH(1, ISNUMBER(SEARCH(Transcripts[[#This Row],[RefSeq mRNA ID]], Table6['#name])), 0), 1)</f>
        <v>#N/A</v>
      </c>
      <c r="X3370" s="43"/>
      <c r="Y3370" s="43"/>
      <c r="Z3370" t="s">
        <v>8323</v>
      </c>
      <c r="AA3370" t="s">
        <v>8324</v>
      </c>
      <c r="AB3370">
        <v>3702</v>
      </c>
      <c r="AC3370" t="s">
        <v>8310</v>
      </c>
      <c r="AD3370" t="s">
        <v>27</v>
      </c>
      <c r="AE3370" t="s">
        <v>12140</v>
      </c>
    </row>
    <row r="3371" spans="8:31" hidden="1" x14ac:dyDescent="0.3">
      <c r="H3371" t="s">
        <v>8952</v>
      </c>
      <c r="I3371" t="s">
        <v>20092</v>
      </c>
      <c r="J3371" t="s">
        <v>20093</v>
      </c>
      <c r="K3371" t="s">
        <v>20012</v>
      </c>
      <c r="R3371" t="s">
        <v>96</v>
      </c>
      <c r="S3371" t="s">
        <v>95</v>
      </c>
      <c r="T3371" t="str">
        <f>IF(Transcripts[[#This Row],[List?]]="Y", Transcripts[[#This Row],[RefSeq mRNA ID]]&amp;IF(Transcripts[[#This Row],[Preferred?]]="Y", " (Preferred)", ""), "")</f>
        <v>NM_001276699.1</v>
      </c>
      <c r="V3371" s="43"/>
      <c r="W3371" s="43" t="e">
        <f t="array" ref="W3371">INDEX(Table6[#Data], MATCH(1, ISNUMBER(SEARCH(Transcripts[[#This Row],[RefSeq mRNA ID]], Table6['#name])), 0), 1)</f>
        <v>#N/A</v>
      </c>
      <c r="X3371" s="43"/>
      <c r="Y3371" s="43"/>
      <c r="Z3371" t="s">
        <v>8339</v>
      </c>
      <c r="AA3371" t="s">
        <v>8340</v>
      </c>
      <c r="AB3371">
        <v>838</v>
      </c>
      <c r="AC3371" t="s">
        <v>8310</v>
      </c>
      <c r="AD3371" t="s">
        <v>27</v>
      </c>
      <c r="AE3371" t="s">
        <v>12141</v>
      </c>
    </row>
    <row r="3372" spans="8:31" hidden="1" x14ac:dyDescent="0.3">
      <c r="H3372" t="s">
        <v>8952</v>
      </c>
      <c r="I3372" t="s">
        <v>8997</v>
      </c>
      <c r="L3372">
        <v>1261</v>
      </c>
      <c r="M3372" t="s">
        <v>210</v>
      </c>
      <c r="N3372" t="s">
        <v>8998</v>
      </c>
      <c r="P3372" t="s">
        <v>98</v>
      </c>
      <c r="Q3372">
        <v>0</v>
      </c>
      <c r="R3372" t="s">
        <v>96</v>
      </c>
      <c r="S3372" t="s">
        <v>96</v>
      </c>
      <c r="T3372" t="str">
        <f>IF(Transcripts[[#This Row],[List?]]="Y", Transcripts[[#This Row],[RefSeq mRNA ID]]&amp;IF(Transcripts[[#This Row],[Preferred?]]="Y", " (Preferred)", ""), "")</f>
        <v/>
      </c>
      <c r="V3372" s="43" t="s">
        <v>18674</v>
      </c>
      <c r="W3372" s="43" t="e">
        <f t="array" ref="W3372">INDEX(Table6[#Data], MATCH(1, ISNUMBER(SEARCH(Transcripts[[#This Row],[RefSeq mRNA ID]], Table6['#name])), 0), 1)</f>
        <v>#N/A</v>
      </c>
      <c r="X3372" s="43"/>
      <c r="Y3372" s="43"/>
      <c r="Z3372" t="s">
        <v>8318</v>
      </c>
      <c r="AC3372" t="s">
        <v>8310</v>
      </c>
      <c r="AD3372" t="s">
        <v>27</v>
      </c>
      <c r="AE3372" t="s">
        <v>8318</v>
      </c>
    </row>
    <row r="3373" spans="8:31" hidden="1" x14ac:dyDescent="0.3">
      <c r="H3373" t="s">
        <v>8999</v>
      </c>
      <c r="I3373" t="s">
        <v>9000</v>
      </c>
      <c r="J3373" t="s">
        <v>9001</v>
      </c>
      <c r="K3373" t="s">
        <v>20015</v>
      </c>
      <c r="L3373">
        <v>3181</v>
      </c>
      <c r="M3373" t="s">
        <v>27</v>
      </c>
      <c r="N3373" t="s">
        <v>9002</v>
      </c>
      <c r="P3373" t="s">
        <v>9003</v>
      </c>
      <c r="Q3373">
        <v>738</v>
      </c>
      <c r="R3373" t="s">
        <v>95</v>
      </c>
      <c r="S3373" t="s">
        <v>95</v>
      </c>
      <c r="T3373" t="str">
        <f>IF(Transcripts[[#This Row],[List?]]="Y", Transcripts[[#This Row],[RefSeq mRNA ID]]&amp;IF(Transcripts[[#This Row],[Preferred?]]="Y", " (Preferred)", ""), "")</f>
        <v>NM_000367.4 (Preferred)</v>
      </c>
      <c r="V3373" s="43" t="s">
        <v>18675</v>
      </c>
      <c r="W3373" s="43" t="e">
        <f t="array" ref="W3373">INDEX(Table6[#Data], MATCH(1, ISNUMBER(SEARCH(Transcripts[[#This Row],[RefSeq mRNA ID]], Table6['#name])), 0), 1)</f>
        <v>#N/A</v>
      </c>
      <c r="X3373" s="43"/>
      <c r="Y3373" s="43"/>
      <c r="Z3373" t="s">
        <v>8328</v>
      </c>
      <c r="AA3373" t="s">
        <v>8329</v>
      </c>
      <c r="AB3373">
        <v>1551</v>
      </c>
      <c r="AC3373" t="s">
        <v>8310</v>
      </c>
      <c r="AD3373" t="s">
        <v>27</v>
      </c>
      <c r="AE3373" t="s">
        <v>12142</v>
      </c>
    </row>
    <row r="3374" spans="8:31" hidden="1" x14ac:dyDescent="0.3">
      <c r="H3374" t="s">
        <v>9004</v>
      </c>
      <c r="I3374" t="s">
        <v>9008</v>
      </c>
      <c r="J3374" t="s">
        <v>9009</v>
      </c>
      <c r="K3374" t="s">
        <v>20019</v>
      </c>
      <c r="L3374">
        <v>7640</v>
      </c>
      <c r="M3374" t="s">
        <v>27</v>
      </c>
      <c r="N3374" t="s">
        <v>9010</v>
      </c>
      <c r="O3374" t="s">
        <v>9011</v>
      </c>
      <c r="P3374" t="s">
        <v>9012</v>
      </c>
      <c r="Q3374">
        <v>1707</v>
      </c>
      <c r="R3374" t="s">
        <v>95</v>
      </c>
      <c r="S3374" t="s">
        <v>95</v>
      </c>
      <c r="T3374" t="str">
        <f>IF(Transcripts[[#This Row],[List?]]="Y", Transcripts[[#This Row],[RefSeq mRNA ID]]&amp;IF(Transcripts[[#This Row],[Preferred?]]="Y", " (Preferred)", ""), "")</f>
        <v>NM_003300.3 (Preferred)</v>
      </c>
      <c r="V3374" s="43" t="s">
        <v>18676</v>
      </c>
      <c r="W3374" s="43" t="e">
        <f t="array" ref="W3374">INDEX(Table6[#Data], MATCH(1, ISNUMBER(SEARCH(Transcripts[[#This Row],[RefSeq mRNA ID]], Table6['#name])), 0), 1)</f>
        <v>#N/A</v>
      </c>
      <c r="X3374" s="43"/>
      <c r="Y3374" s="43"/>
      <c r="Z3374" t="s">
        <v>8314</v>
      </c>
      <c r="AA3374" t="s">
        <v>8315</v>
      </c>
      <c r="AB3374">
        <v>165</v>
      </c>
      <c r="AC3374" t="s">
        <v>8310</v>
      </c>
      <c r="AD3374" t="s">
        <v>27</v>
      </c>
      <c r="AE3374" t="s">
        <v>12143</v>
      </c>
    </row>
    <row r="3375" spans="8:31" hidden="1" x14ac:dyDescent="0.3">
      <c r="H3375" t="s">
        <v>9004</v>
      </c>
      <c r="I3375" t="s">
        <v>9017</v>
      </c>
      <c r="J3375" t="s">
        <v>9018</v>
      </c>
      <c r="K3375" t="s">
        <v>20021</v>
      </c>
      <c r="L3375">
        <v>2459</v>
      </c>
      <c r="M3375" t="s">
        <v>27</v>
      </c>
      <c r="N3375" t="s">
        <v>9019</v>
      </c>
      <c r="P3375" t="s">
        <v>9012</v>
      </c>
      <c r="Q3375">
        <v>1707</v>
      </c>
      <c r="R3375" t="s">
        <v>96</v>
      </c>
      <c r="S3375" t="s">
        <v>95</v>
      </c>
      <c r="T3375" t="str">
        <f>IF(Transcripts[[#This Row],[List?]]="Y", Transcripts[[#This Row],[RefSeq mRNA ID]]&amp;IF(Transcripts[[#This Row],[Preferred?]]="Y", " (Preferred)", ""), "")</f>
        <v>NM_145725.2</v>
      </c>
      <c r="V3375" s="43" t="s">
        <v>18676</v>
      </c>
      <c r="W3375" s="43" t="e">
        <f t="array" ref="W3375">INDEX(Table6[#Data], MATCH(1, ISNUMBER(SEARCH(Transcripts[[#This Row],[RefSeq mRNA ID]], Table6['#name])), 0), 1)</f>
        <v>#N/A</v>
      </c>
      <c r="X3375" s="43"/>
      <c r="Y3375" s="43"/>
      <c r="Z3375" t="s">
        <v>8334</v>
      </c>
      <c r="AA3375" t="s">
        <v>8335</v>
      </c>
      <c r="AB3375">
        <v>788</v>
      </c>
      <c r="AC3375" t="s">
        <v>8310</v>
      </c>
      <c r="AD3375" t="s">
        <v>27</v>
      </c>
      <c r="AE3375" t="s">
        <v>12144</v>
      </c>
    </row>
    <row r="3376" spans="8:31" hidden="1" x14ac:dyDescent="0.3">
      <c r="H3376" t="s">
        <v>9004</v>
      </c>
      <c r="I3376" t="s">
        <v>9013</v>
      </c>
      <c r="J3376" t="s">
        <v>9014</v>
      </c>
      <c r="K3376" t="s">
        <v>20020</v>
      </c>
      <c r="L3376">
        <v>2492</v>
      </c>
      <c r="M3376" t="s">
        <v>27</v>
      </c>
      <c r="N3376" t="s">
        <v>9015</v>
      </c>
      <c r="O3376" t="s">
        <v>9011</v>
      </c>
      <c r="P3376" t="s">
        <v>9016</v>
      </c>
      <c r="Q3376">
        <v>1632</v>
      </c>
      <c r="R3376" t="s">
        <v>96</v>
      </c>
      <c r="S3376" t="s">
        <v>95</v>
      </c>
      <c r="T3376" t="str">
        <f>IF(Transcripts[[#This Row],[List?]]="Y", Transcripts[[#This Row],[RefSeq mRNA ID]]&amp;IF(Transcripts[[#This Row],[Preferred?]]="Y", " (Preferred)", ""), "")</f>
        <v>NM_145726.2</v>
      </c>
      <c r="V3376" s="43" t="s">
        <v>18676</v>
      </c>
      <c r="W3376" s="43" t="e">
        <f t="array" ref="W3376">INDEX(Table6[#Data], MATCH(1, ISNUMBER(SEARCH(Transcripts[[#This Row],[RefSeq mRNA ID]], Table6['#name])), 0), 1)</f>
        <v>#N/A</v>
      </c>
      <c r="X3376" s="43"/>
      <c r="Y3376" s="43"/>
      <c r="Z3376" t="s">
        <v>999</v>
      </c>
      <c r="AA3376" t="s">
        <v>1000</v>
      </c>
      <c r="AB3376">
        <v>1452</v>
      </c>
      <c r="AC3376" t="s">
        <v>976</v>
      </c>
      <c r="AD3376" t="s">
        <v>27</v>
      </c>
      <c r="AE3376" t="s">
        <v>12145</v>
      </c>
    </row>
    <row r="3377" spans="8:31" hidden="1" x14ac:dyDescent="0.3">
      <c r="H3377" t="s">
        <v>9004</v>
      </c>
      <c r="I3377" t="s">
        <v>9020</v>
      </c>
      <c r="J3377" t="s">
        <v>9021</v>
      </c>
      <c r="L3377">
        <v>2239</v>
      </c>
      <c r="M3377" t="s">
        <v>27</v>
      </c>
      <c r="N3377" t="s">
        <v>9022</v>
      </c>
      <c r="P3377" t="s">
        <v>9016</v>
      </c>
      <c r="Q3377">
        <v>1632</v>
      </c>
      <c r="R3377" t="s">
        <v>96</v>
      </c>
      <c r="S3377" t="s">
        <v>96</v>
      </c>
      <c r="T3377" t="str">
        <f>IF(Transcripts[[#This Row],[List?]]="Y", Transcripts[[#This Row],[RefSeq mRNA ID]]&amp;IF(Transcripts[[#This Row],[Preferred?]]="Y", " (Preferred)", ""), "")</f>
        <v/>
      </c>
      <c r="V3377" s="43" t="s">
        <v>18676</v>
      </c>
      <c r="W3377" s="43" t="e">
        <f t="array" ref="W3377">INDEX(Table6[#Data], MATCH(1, ISNUMBER(SEARCH(Transcripts[[#This Row],[RefSeq mRNA ID]], Table6['#name])), 0), 1)</f>
        <v>#N/A</v>
      </c>
      <c r="X3377" s="43"/>
      <c r="Y3377" s="43"/>
      <c r="Z3377" t="s">
        <v>994</v>
      </c>
      <c r="AA3377" t="s">
        <v>995</v>
      </c>
      <c r="AB3377">
        <v>1980</v>
      </c>
      <c r="AC3377" t="s">
        <v>976</v>
      </c>
      <c r="AD3377" t="s">
        <v>27</v>
      </c>
      <c r="AE3377" t="s">
        <v>12146</v>
      </c>
    </row>
    <row r="3378" spans="8:31" hidden="1" x14ac:dyDescent="0.3">
      <c r="H3378" t="s">
        <v>9004</v>
      </c>
      <c r="I3378" t="s">
        <v>9023</v>
      </c>
      <c r="J3378" t="s">
        <v>9024</v>
      </c>
      <c r="K3378" t="s">
        <v>20018</v>
      </c>
      <c r="L3378">
        <v>1786</v>
      </c>
      <c r="M3378" t="s">
        <v>27</v>
      </c>
      <c r="N3378" t="s">
        <v>9025</v>
      </c>
      <c r="O3378" t="s">
        <v>9011</v>
      </c>
      <c r="P3378" t="s">
        <v>9026</v>
      </c>
      <c r="Q3378">
        <v>1458</v>
      </c>
      <c r="R3378" t="s">
        <v>96</v>
      </c>
      <c r="S3378" t="s">
        <v>95</v>
      </c>
      <c r="T3378" t="str">
        <f>IF(Transcripts[[#This Row],[List?]]="Y", Transcripts[[#This Row],[RefSeq mRNA ID]]&amp;IF(Transcripts[[#This Row],[Preferred?]]="Y", " (Preferred)", ""), "")</f>
        <v>NM_001199427.1</v>
      </c>
      <c r="V3378" s="43" t="s">
        <v>18676</v>
      </c>
      <c r="W3378" s="43" t="e">
        <f t="array" ref="W3378">INDEX(Table6[#Data], MATCH(1, ISNUMBER(SEARCH(Transcripts[[#This Row],[RefSeq mRNA ID]], Table6['#name])), 0), 1)</f>
        <v>#N/A</v>
      </c>
      <c r="X3378" s="43"/>
      <c r="Y3378" s="43"/>
      <c r="Z3378" t="s">
        <v>982</v>
      </c>
      <c r="AC3378" t="s">
        <v>976</v>
      </c>
      <c r="AD3378" t="s">
        <v>27</v>
      </c>
      <c r="AE3378" t="s">
        <v>982</v>
      </c>
    </row>
    <row r="3379" spans="8:31" hidden="1" x14ac:dyDescent="0.3">
      <c r="H3379" t="s">
        <v>9004</v>
      </c>
      <c r="I3379" t="s">
        <v>9027</v>
      </c>
      <c r="J3379" t="s">
        <v>9028</v>
      </c>
      <c r="L3379">
        <v>870</v>
      </c>
      <c r="M3379" t="s">
        <v>27</v>
      </c>
      <c r="N3379" t="s">
        <v>9029</v>
      </c>
      <c r="Q3379">
        <v>870</v>
      </c>
      <c r="R3379" t="s">
        <v>96</v>
      </c>
      <c r="S3379" t="s">
        <v>96</v>
      </c>
      <c r="T3379" t="str">
        <f>IF(Transcripts[[#This Row],[List?]]="Y", Transcripts[[#This Row],[RefSeq mRNA ID]]&amp;IF(Transcripts[[#This Row],[Preferred?]]="Y", " (Preferred)", ""), "")</f>
        <v/>
      </c>
      <c r="V3379" s="43" t="s">
        <v>18676</v>
      </c>
      <c r="W3379" s="43" t="e">
        <f t="array" ref="W3379">INDEX(Table6[#Data], MATCH(1, ISNUMBER(SEARCH(Transcripts[[#This Row],[RefSeq mRNA ID]], Table6['#name])), 0), 1)</f>
        <v>#N/A</v>
      </c>
      <c r="X3379" s="43"/>
      <c r="Y3379" s="43"/>
      <c r="Z3379" t="s">
        <v>985</v>
      </c>
      <c r="AC3379" t="s">
        <v>976</v>
      </c>
      <c r="AD3379" t="s">
        <v>27</v>
      </c>
      <c r="AE3379" t="s">
        <v>985</v>
      </c>
    </row>
    <row r="3380" spans="8:31" hidden="1" x14ac:dyDescent="0.3">
      <c r="H3380" t="s">
        <v>9004</v>
      </c>
      <c r="I3380" t="s">
        <v>9005</v>
      </c>
      <c r="J3380" t="s">
        <v>9006</v>
      </c>
      <c r="L3380">
        <v>738</v>
      </c>
      <c r="M3380" t="s">
        <v>187</v>
      </c>
      <c r="N3380" t="s">
        <v>9007</v>
      </c>
      <c r="Q3380">
        <v>624</v>
      </c>
      <c r="R3380" t="s">
        <v>96</v>
      </c>
      <c r="S3380" t="s">
        <v>96</v>
      </c>
      <c r="T3380" t="str">
        <f>IF(Transcripts[[#This Row],[List?]]="Y", Transcripts[[#This Row],[RefSeq mRNA ID]]&amp;IF(Transcripts[[#This Row],[Preferred?]]="Y", " (Preferred)", ""), "")</f>
        <v/>
      </c>
      <c r="V3380" s="43" t="s">
        <v>18676</v>
      </c>
      <c r="W3380" s="43" t="e">
        <f t="array" ref="W3380">INDEX(Table6[#Data], MATCH(1, ISNUMBER(SEARCH(Transcripts[[#This Row],[RefSeq mRNA ID]], Table6['#name])), 0), 1)</f>
        <v>#N/A</v>
      </c>
      <c r="X3380" s="43"/>
      <c r="Y3380" s="43"/>
      <c r="Z3380" t="s">
        <v>1003</v>
      </c>
      <c r="AC3380" t="s">
        <v>976</v>
      </c>
      <c r="AD3380" t="s">
        <v>27</v>
      </c>
      <c r="AE3380" t="s">
        <v>1003</v>
      </c>
    </row>
    <row r="3381" spans="8:31" hidden="1" x14ac:dyDescent="0.3">
      <c r="H3381" t="s">
        <v>9004</v>
      </c>
      <c r="I3381" t="s">
        <v>9030</v>
      </c>
      <c r="J3381" t="s">
        <v>9031</v>
      </c>
      <c r="L3381">
        <v>701</v>
      </c>
      <c r="M3381" t="s">
        <v>27</v>
      </c>
      <c r="N3381" t="s">
        <v>9032</v>
      </c>
      <c r="Q3381">
        <v>282</v>
      </c>
      <c r="R3381" t="s">
        <v>96</v>
      </c>
      <c r="S3381" t="s">
        <v>96</v>
      </c>
      <c r="T3381" t="str">
        <f>IF(Transcripts[[#This Row],[List?]]="Y", Transcripts[[#This Row],[RefSeq mRNA ID]]&amp;IF(Transcripts[[#This Row],[Preferred?]]="Y", " (Preferred)", ""), "")</f>
        <v/>
      </c>
      <c r="V3381" s="43" t="s">
        <v>18676</v>
      </c>
      <c r="W3381" s="43" t="e">
        <f t="array" ref="W3381">INDEX(Table6[#Data], MATCH(1, ISNUMBER(SEARCH(Transcripts[[#This Row],[RefSeq mRNA ID]], Table6['#name])), 0), 1)</f>
        <v>#N/A</v>
      </c>
      <c r="X3381" s="43"/>
      <c r="Y3381" s="43"/>
      <c r="Z3381" t="s">
        <v>1006</v>
      </c>
      <c r="AC3381" t="s">
        <v>976</v>
      </c>
      <c r="AD3381" t="s">
        <v>27</v>
      </c>
      <c r="AE3381" t="s">
        <v>1006</v>
      </c>
    </row>
    <row r="3382" spans="8:31" hidden="1" x14ac:dyDescent="0.3">
      <c r="H3382" t="s">
        <v>9004</v>
      </c>
      <c r="I3382" t="s">
        <v>9033</v>
      </c>
      <c r="L3382">
        <v>374</v>
      </c>
      <c r="M3382" t="s">
        <v>210</v>
      </c>
      <c r="N3382" t="s">
        <v>9034</v>
      </c>
      <c r="Q3382">
        <v>0</v>
      </c>
      <c r="R3382" t="s">
        <v>96</v>
      </c>
      <c r="S3382" t="s">
        <v>96</v>
      </c>
      <c r="T3382" t="str">
        <f>IF(Transcripts[[#This Row],[List?]]="Y", Transcripts[[#This Row],[RefSeq mRNA ID]]&amp;IF(Transcripts[[#This Row],[Preferred?]]="Y", " (Preferred)", ""), "")</f>
        <v/>
      </c>
      <c r="V3382" s="43" t="s">
        <v>18676</v>
      </c>
      <c r="W3382" s="43" t="e">
        <f t="array" ref="W3382">INDEX(Table6[#Data], MATCH(1, ISNUMBER(SEARCH(Transcripts[[#This Row],[RefSeq mRNA ID]], Table6['#name])), 0), 1)</f>
        <v>#N/A</v>
      </c>
      <c r="X3382" s="43"/>
      <c r="Y3382" s="43"/>
      <c r="Z3382" t="s">
        <v>988</v>
      </c>
      <c r="AC3382" t="s">
        <v>976</v>
      </c>
      <c r="AD3382" t="s">
        <v>27</v>
      </c>
      <c r="AE3382" t="s">
        <v>988</v>
      </c>
    </row>
    <row r="3383" spans="8:31" hidden="1" x14ac:dyDescent="0.3">
      <c r="H3383" t="s">
        <v>9035</v>
      </c>
      <c r="I3383" t="s">
        <v>20235</v>
      </c>
      <c r="J3383" t="s">
        <v>20236</v>
      </c>
      <c r="K3383" t="s">
        <v>20023</v>
      </c>
      <c r="L3383">
        <v>8604</v>
      </c>
      <c r="M3383" t="s">
        <v>27</v>
      </c>
      <c r="N3383" t="s">
        <v>9044</v>
      </c>
      <c r="P3383" t="s">
        <v>9045</v>
      </c>
      <c r="Q3383">
        <v>3495</v>
      </c>
      <c r="R3383" t="s">
        <v>96</v>
      </c>
      <c r="S3383" t="s">
        <v>95</v>
      </c>
      <c r="T3383" t="str">
        <f>IF(Transcripts[[#This Row],[List?]]="Y", Transcripts[[#This Row],[RefSeq mRNA ID]]&amp;IF(Transcripts[[#This Row],[Preferred?]]="Y", " (Preferred)", ""), "")</f>
        <v>NM_001162426.1</v>
      </c>
      <c r="V3383" s="43" t="s">
        <v>18677</v>
      </c>
      <c r="W3383" s="43" t="e">
        <f t="array" ref="W3383">INDEX(Table6[#Data], MATCH(1, ISNUMBER(SEARCH(Transcripts[[#This Row],[RefSeq mRNA ID]], Table6['#name])), 0), 1)</f>
        <v>#N/A</v>
      </c>
      <c r="X3383" s="43"/>
      <c r="Y3383" s="43"/>
      <c r="Z3383" t="s">
        <v>979</v>
      </c>
      <c r="AC3383" t="s">
        <v>976</v>
      </c>
      <c r="AD3383" t="s">
        <v>27</v>
      </c>
      <c r="AE3383" t="s">
        <v>979</v>
      </c>
    </row>
    <row r="3384" spans="8:31" hidden="1" x14ac:dyDescent="0.3">
      <c r="H3384" t="s">
        <v>9035</v>
      </c>
      <c r="I3384" t="s">
        <v>20237</v>
      </c>
      <c r="J3384" t="s">
        <v>20238</v>
      </c>
      <c r="K3384" t="s">
        <v>20024</v>
      </c>
      <c r="L3384">
        <v>8604</v>
      </c>
      <c r="M3384" t="s">
        <v>27</v>
      </c>
      <c r="N3384" t="s">
        <v>9044</v>
      </c>
      <c r="P3384" t="s">
        <v>9045</v>
      </c>
      <c r="Q3384">
        <v>3495</v>
      </c>
      <c r="R3384" t="s">
        <v>96</v>
      </c>
      <c r="S3384" t="s">
        <v>95</v>
      </c>
      <c r="T3384" t="str">
        <f>IF(Transcripts[[#This Row],[List?]]="Y", Transcripts[[#This Row],[RefSeq mRNA ID]]&amp;IF(Transcripts[[#This Row],[Preferred?]]="Y", " (Preferred)", ""), "")</f>
        <v>NM_001162427.1</v>
      </c>
      <c r="V3384" s="43" t="s">
        <v>18677</v>
      </c>
      <c r="W3384" s="43" t="e">
        <f t="array" ref="W3384">INDEX(Table6[#Data], MATCH(1, ISNUMBER(SEARCH(Transcripts[[#This Row],[RefSeq mRNA ID]], Table6['#name])), 0), 1)</f>
        <v>#N/A</v>
      </c>
      <c r="X3384" s="43"/>
      <c r="Y3384" s="43"/>
      <c r="Z3384" t="s">
        <v>9259</v>
      </c>
      <c r="AA3384" t="s">
        <v>9260</v>
      </c>
      <c r="AB3384">
        <v>650</v>
      </c>
      <c r="AC3384" t="s">
        <v>9233</v>
      </c>
      <c r="AD3384" t="s">
        <v>27</v>
      </c>
      <c r="AE3384" t="s">
        <v>12147</v>
      </c>
    </row>
    <row r="3385" spans="8:31" hidden="1" x14ac:dyDescent="0.3">
      <c r="H3385" t="s">
        <v>9035</v>
      </c>
      <c r="I3385" t="s">
        <v>9042</v>
      </c>
      <c r="J3385" t="s">
        <v>9043</v>
      </c>
      <c r="K3385" t="s">
        <v>20022</v>
      </c>
      <c r="L3385">
        <v>8604</v>
      </c>
      <c r="M3385" t="s">
        <v>27</v>
      </c>
      <c r="N3385" t="s">
        <v>9044</v>
      </c>
      <c r="P3385" t="s">
        <v>9045</v>
      </c>
      <c r="Q3385">
        <v>3495</v>
      </c>
      <c r="R3385" t="s">
        <v>95</v>
      </c>
      <c r="S3385" t="s">
        <v>95</v>
      </c>
      <c r="T3385" t="str">
        <f>IF(Transcripts[[#This Row],[List?]]="Y", Transcripts[[#This Row],[RefSeq mRNA ID]]&amp;IF(Transcripts[[#This Row],[Preferred?]]="Y", " (Preferred)", ""), "")</f>
        <v>NM_000368.4 (Preferred)</v>
      </c>
      <c r="V3385" s="43" t="s">
        <v>18677</v>
      </c>
      <c r="W3385" s="43" t="e">
        <f t="array" ref="W3385">INDEX(Table6[#Data], MATCH(1, ISNUMBER(SEARCH(Transcripts[[#This Row],[RefSeq mRNA ID]], Table6['#name])), 0), 1)</f>
        <v>#N/A</v>
      </c>
      <c r="X3385" s="43"/>
      <c r="Y3385" s="43"/>
      <c r="Z3385" t="s">
        <v>9254</v>
      </c>
      <c r="AA3385" t="s">
        <v>9255</v>
      </c>
      <c r="AB3385">
        <v>1509</v>
      </c>
      <c r="AC3385" t="s">
        <v>9233</v>
      </c>
      <c r="AD3385" t="s">
        <v>27</v>
      </c>
      <c r="AE3385" t="s">
        <v>12148</v>
      </c>
    </row>
    <row r="3386" spans="8:31" hidden="1" x14ac:dyDescent="0.3">
      <c r="H3386" t="s">
        <v>9035</v>
      </c>
      <c r="I3386" t="s">
        <v>9046</v>
      </c>
      <c r="J3386" t="s">
        <v>9047</v>
      </c>
      <c r="L3386">
        <v>8463</v>
      </c>
      <c r="M3386" t="s">
        <v>27</v>
      </c>
      <c r="N3386" t="s">
        <v>9048</v>
      </c>
      <c r="P3386" t="s">
        <v>9045</v>
      </c>
      <c r="Q3386">
        <v>3495</v>
      </c>
      <c r="R3386" t="s">
        <v>96</v>
      </c>
      <c r="S3386" t="s">
        <v>96</v>
      </c>
      <c r="T3386" t="str">
        <f>IF(Transcripts[[#This Row],[List?]]="Y", Transcripts[[#This Row],[RefSeq mRNA ID]]&amp;IF(Transcripts[[#This Row],[Preferred?]]="Y", " (Preferred)", ""), "")</f>
        <v/>
      </c>
      <c r="V3386" s="43" t="s">
        <v>18677</v>
      </c>
      <c r="W3386" s="43" t="e">
        <f t="array" ref="W3386">INDEX(Table6[#Data], MATCH(1, ISNUMBER(SEARCH(Transcripts[[#This Row],[RefSeq mRNA ID]], Table6['#name])), 0), 1)</f>
        <v>#N/A</v>
      </c>
      <c r="X3386" s="43"/>
      <c r="Y3386" s="43"/>
      <c r="Z3386" t="s">
        <v>9239</v>
      </c>
      <c r="AC3386" t="s">
        <v>9233</v>
      </c>
      <c r="AD3386" t="s">
        <v>27</v>
      </c>
      <c r="AE3386" t="s">
        <v>9239</v>
      </c>
    </row>
    <row r="3387" spans="8:31" hidden="1" x14ac:dyDescent="0.3">
      <c r="H3387" t="s">
        <v>9035</v>
      </c>
      <c r="I3387" t="s">
        <v>9049</v>
      </c>
      <c r="J3387" t="s">
        <v>9050</v>
      </c>
      <c r="L3387">
        <v>8310</v>
      </c>
      <c r="M3387" t="s">
        <v>27</v>
      </c>
      <c r="N3387" t="s">
        <v>9051</v>
      </c>
      <c r="P3387" t="s">
        <v>9052</v>
      </c>
      <c r="Q3387">
        <v>3342</v>
      </c>
      <c r="R3387" t="s">
        <v>96</v>
      </c>
      <c r="S3387" t="s">
        <v>96</v>
      </c>
      <c r="T3387" t="str">
        <f>IF(Transcripts[[#This Row],[List?]]="Y", Transcripts[[#This Row],[RefSeq mRNA ID]]&amp;IF(Transcripts[[#This Row],[Preferred?]]="Y", " (Preferred)", ""), "")</f>
        <v/>
      </c>
      <c r="V3387" s="43" t="s">
        <v>18677</v>
      </c>
      <c r="W3387" s="43" t="e">
        <f t="array" ref="W3387">INDEX(Table6[#Data], MATCH(1, ISNUMBER(SEARCH(Transcripts[[#This Row],[RefSeq mRNA ID]], Table6['#name])), 0), 1)</f>
        <v>#N/A</v>
      </c>
      <c r="X3387" s="43"/>
      <c r="Y3387" s="43"/>
      <c r="Z3387" t="s">
        <v>9236</v>
      </c>
      <c r="AC3387" t="s">
        <v>9233</v>
      </c>
      <c r="AD3387" t="s">
        <v>27</v>
      </c>
      <c r="AE3387" t="s">
        <v>9236</v>
      </c>
    </row>
    <row r="3388" spans="8:31" hidden="1" x14ac:dyDescent="0.3">
      <c r="H3388" t="s">
        <v>9035</v>
      </c>
      <c r="I3388" t="s">
        <v>9053</v>
      </c>
      <c r="J3388" t="s">
        <v>9054</v>
      </c>
      <c r="L3388">
        <v>1507</v>
      </c>
      <c r="M3388" t="s">
        <v>27</v>
      </c>
      <c r="N3388" t="s">
        <v>9055</v>
      </c>
      <c r="Q3388">
        <v>1101</v>
      </c>
      <c r="R3388" t="s">
        <v>96</v>
      </c>
      <c r="S3388" t="s">
        <v>96</v>
      </c>
      <c r="T3388" t="str">
        <f>IF(Transcripts[[#This Row],[List?]]="Y", Transcripts[[#This Row],[RefSeq mRNA ID]]&amp;IF(Transcripts[[#This Row],[Preferred?]]="Y", " (Preferred)", ""), "")</f>
        <v/>
      </c>
      <c r="V3388" s="43" t="s">
        <v>18677</v>
      </c>
      <c r="W3388" s="43" t="e">
        <f t="array" ref="W3388">INDEX(Table6[#Data], MATCH(1, ISNUMBER(SEARCH(Transcripts[[#This Row],[RefSeq mRNA ID]], Table6['#name])), 0), 1)</f>
        <v>#N/A</v>
      </c>
      <c r="X3388" s="43"/>
      <c r="Y3388" s="43"/>
      <c r="Z3388" t="s">
        <v>9248</v>
      </c>
      <c r="AC3388" t="s">
        <v>9233</v>
      </c>
      <c r="AD3388" t="s">
        <v>27</v>
      </c>
      <c r="AE3388" t="s">
        <v>9248</v>
      </c>
    </row>
    <row r="3389" spans="8:31" hidden="1" x14ac:dyDescent="0.3">
      <c r="H3389" t="s">
        <v>9035</v>
      </c>
      <c r="I3389" t="s">
        <v>9036</v>
      </c>
      <c r="L3389">
        <v>820</v>
      </c>
      <c r="M3389" t="s">
        <v>193</v>
      </c>
      <c r="N3389" t="s">
        <v>9037</v>
      </c>
      <c r="Q3389">
        <v>0</v>
      </c>
      <c r="R3389" t="s">
        <v>96</v>
      </c>
      <c r="S3389" t="s">
        <v>96</v>
      </c>
      <c r="T3389" t="str">
        <f>IF(Transcripts[[#This Row],[List?]]="Y", Transcripts[[#This Row],[RefSeq mRNA ID]]&amp;IF(Transcripts[[#This Row],[Preferred?]]="Y", " (Preferred)", ""), "")</f>
        <v/>
      </c>
      <c r="V3389" s="43" t="s">
        <v>18677</v>
      </c>
      <c r="W3389" s="43" t="e">
        <f t="array" ref="W3389">INDEX(Table6[#Data], MATCH(1, ISNUMBER(SEARCH(Transcripts[[#This Row],[RefSeq mRNA ID]], Table6['#name])), 0), 1)</f>
        <v>#N/A</v>
      </c>
      <c r="X3389" s="43"/>
      <c r="Y3389" s="43"/>
      <c r="Z3389" t="s">
        <v>9242</v>
      </c>
      <c r="AC3389" t="s">
        <v>9233</v>
      </c>
      <c r="AD3389" t="s">
        <v>27</v>
      </c>
      <c r="AE3389" t="s">
        <v>9242</v>
      </c>
    </row>
    <row r="3390" spans="8:31" hidden="1" x14ac:dyDescent="0.3">
      <c r="H3390" t="s">
        <v>9035</v>
      </c>
      <c r="I3390" t="s">
        <v>9038</v>
      </c>
      <c r="L3390">
        <v>681</v>
      </c>
      <c r="M3390" t="s">
        <v>193</v>
      </c>
      <c r="N3390" t="s">
        <v>9039</v>
      </c>
      <c r="Q3390">
        <v>0</v>
      </c>
      <c r="R3390" t="s">
        <v>96</v>
      </c>
      <c r="S3390" t="s">
        <v>96</v>
      </c>
      <c r="T3390" t="str">
        <f>IF(Transcripts[[#This Row],[List?]]="Y", Transcripts[[#This Row],[RefSeq mRNA ID]]&amp;IF(Transcripts[[#This Row],[Preferred?]]="Y", " (Preferred)", ""), "")</f>
        <v/>
      </c>
      <c r="V3390" s="43" t="s">
        <v>18677</v>
      </c>
      <c r="W3390" s="43" t="e">
        <f t="array" ref="W3390">INDEX(Table6[#Data], MATCH(1, ISNUMBER(SEARCH(Transcripts[[#This Row],[RefSeq mRNA ID]], Table6['#name])), 0), 1)</f>
        <v>#N/A</v>
      </c>
      <c r="X3390" s="43"/>
      <c r="Y3390" s="43"/>
      <c r="Z3390" t="s">
        <v>9245</v>
      </c>
      <c r="AC3390" t="s">
        <v>9233</v>
      </c>
      <c r="AD3390" t="s">
        <v>27</v>
      </c>
      <c r="AE3390" t="s">
        <v>9245</v>
      </c>
    </row>
    <row r="3391" spans="8:31" hidden="1" x14ac:dyDescent="0.3">
      <c r="H3391" t="s">
        <v>9035</v>
      </c>
      <c r="I3391" t="s">
        <v>9040</v>
      </c>
      <c r="L3391">
        <v>492</v>
      </c>
      <c r="M3391" t="s">
        <v>193</v>
      </c>
      <c r="N3391" t="s">
        <v>9041</v>
      </c>
      <c r="Q3391">
        <v>0</v>
      </c>
      <c r="R3391" t="s">
        <v>96</v>
      </c>
      <c r="S3391" t="s">
        <v>96</v>
      </c>
      <c r="T3391" t="str">
        <f>IF(Transcripts[[#This Row],[List?]]="Y", Transcripts[[#This Row],[RefSeq mRNA ID]]&amp;IF(Transcripts[[#This Row],[Preferred?]]="Y", " (Preferred)", ""), "")</f>
        <v/>
      </c>
      <c r="V3391" s="43" t="s">
        <v>18677</v>
      </c>
      <c r="W3391" s="43" t="e">
        <f t="array" ref="W3391">INDEX(Table6[#Data], MATCH(1, ISNUMBER(SEARCH(Transcripts[[#This Row],[RefSeq mRNA ID]], Table6['#name])), 0), 1)</f>
        <v>#N/A</v>
      </c>
      <c r="X3391" s="43"/>
      <c r="Y3391" s="43"/>
      <c r="Z3391" t="s">
        <v>3719</v>
      </c>
      <c r="AA3391" t="s">
        <v>3720</v>
      </c>
      <c r="AB3391">
        <v>1242</v>
      </c>
      <c r="AC3391" t="s">
        <v>3714</v>
      </c>
      <c r="AD3391" t="s">
        <v>27</v>
      </c>
      <c r="AE3391" t="s">
        <v>12149</v>
      </c>
    </row>
    <row r="3392" spans="8:31" hidden="1" x14ac:dyDescent="0.3">
      <c r="H3392" t="s">
        <v>9035</v>
      </c>
      <c r="I3392" t="s">
        <v>9056</v>
      </c>
      <c r="L3392">
        <v>2219</v>
      </c>
      <c r="M3392" t="s">
        <v>210</v>
      </c>
      <c r="N3392" t="s">
        <v>9057</v>
      </c>
      <c r="Q3392">
        <v>0</v>
      </c>
      <c r="R3392" t="s">
        <v>96</v>
      </c>
      <c r="S3392" t="s">
        <v>96</v>
      </c>
      <c r="T3392" t="str">
        <f>IF(Transcripts[[#This Row],[List?]]="Y", Transcripts[[#This Row],[RefSeq mRNA ID]]&amp;IF(Transcripts[[#This Row],[Preferred?]]="Y", " (Preferred)", ""), "")</f>
        <v/>
      </c>
      <c r="V3392" s="43" t="s">
        <v>18677</v>
      </c>
      <c r="W3392" s="43" t="e">
        <f t="array" ref="W3392">INDEX(Table6[#Data], MATCH(1, ISNUMBER(SEARCH(Transcripts[[#This Row],[RefSeq mRNA ID]], Table6['#name])), 0), 1)</f>
        <v>#N/A</v>
      </c>
      <c r="X3392" s="43"/>
      <c r="Y3392" s="43"/>
      <c r="Z3392" t="s">
        <v>3724</v>
      </c>
      <c r="AA3392" t="s">
        <v>3725</v>
      </c>
      <c r="AB3392">
        <v>1005</v>
      </c>
      <c r="AC3392" t="s">
        <v>3714</v>
      </c>
      <c r="AD3392" t="s">
        <v>27</v>
      </c>
      <c r="AE3392" t="s">
        <v>12150</v>
      </c>
    </row>
    <row r="3393" spans="8:31" hidden="1" x14ac:dyDescent="0.3">
      <c r="H3393" t="s">
        <v>9058</v>
      </c>
      <c r="I3393" t="s">
        <v>9075</v>
      </c>
      <c r="J3393" t="s">
        <v>9076</v>
      </c>
      <c r="K3393" t="s">
        <v>20030</v>
      </c>
      <c r="L3393">
        <v>6156</v>
      </c>
      <c r="M3393" t="s">
        <v>27</v>
      </c>
      <c r="N3393" t="s">
        <v>9077</v>
      </c>
      <c r="P3393" t="s">
        <v>9078</v>
      </c>
      <c r="Q3393">
        <v>5424</v>
      </c>
      <c r="R3393" t="s">
        <v>95</v>
      </c>
      <c r="S3393" t="s">
        <v>95</v>
      </c>
      <c r="T3393" t="str">
        <f>IF(Transcripts[[#This Row],[List?]]="Y", Transcripts[[#This Row],[RefSeq mRNA ID]]&amp;IF(Transcripts[[#This Row],[Preferred?]]="Y", " (Preferred)", ""), "")</f>
        <v>NM_000548.4 (Preferred)</v>
      </c>
      <c r="V3393" s="43" t="s">
        <v>18678</v>
      </c>
      <c r="W3393" s="43" t="e">
        <f t="array" ref="W3393">INDEX(Table6[#Data], MATCH(1, ISNUMBER(SEARCH(Transcripts[[#This Row],[RefSeq mRNA ID]], Table6['#name])), 0), 1)</f>
        <v>#N/A</v>
      </c>
      <c r="X3393" s="43"/>
      <c r="Y3393" s="43"/>
      <c r="Z3393" t="s">
        <v>572</v>
      </c>
      <c r="AA3393" t="s">
        <v>573</v>
      </c>
      <c r="AB3393">
        <v>7479</v>
      </c>
      <c r="AC3393" t="s">
        <v>150</v>
      </c>
      <c r="AD3393" t="s">
        <v>27</v>
      </c>
      <c r="AE3393" t="s">
        <v>12151</v>
      </c>
    </row>
    <row r="3394" spans="8:31" hidden="1" x14ac:dyDescent="0.3">
      <c r="H3394" t="s">
        <v>9058</v>
      </c>
      <c r="I3394" t="s">
        <v>9079</v>
      </c>
      <c r="J3394" t="s">
        <v>9080</v>
      </c>
      <c r="K3394" t="s">
        <v>20029</v>
      </c>
      <c r="L3394">
        <v>5532</v>
      </c>
      <c r="M3394" t="s">
        <v>27</v>
      </c>
      <c r="N3394" t="s">
        <v>9081</v>
      </c>
      <c r="P3394" t="s">
        <v>9082</v>
      </c>
      <c r="Q3394">
        <v>5355</v>
      </c>
      <c r="R3394" t="s">
        <v>96</v>
      </c>
      <c r="S3394" t="s">
        <v>95</v>
      </c>
      <c r="T3394" t="str">
        <f>IF(Transcripts[[#This Row],[List?]]="Y", Transcripts[[#This Row],[RefSeq mRNA ID]]&amp;IF(Transcripts[[#This Row],[Preferred?]]="Y", " (Preferred)", ""), "")</f>
        <v>NM_001114382.2</v>
      </c>
      <c r="V3394" s="43" t="s">
        <v>18678</v>
      </c>
      <c r="W3394" s="43" t="e">
        <f t="array" ref="W3394">INDEX(Table6[#Data], MATCH(1, ISNUMBER(SEARCH(Transcripts[[#This Row],[RefSeq mRNA ID]], Table6['#name])), 0), 1)</f>
        <v>#N/A</v>
      </c>
      <c r="X3394" s="43"/>
      <c r="Y3394" s="43"/>
      <c r="Z3394" t="s">
        <v>578</v>
      </c>
      <c r="AA3394" t="s">
        <v>579</v>
      </c>
      <c r="AB3394">
        <v>7365</v>
      </c>
      <c r="AC3394" t="s">
        <v>150</v>
      </c>
      <c r="AD3394" t="s">
        <v>27</v>
      </c>
      <c r="AE3394" t="s">
        <v>12152</v>
      </c>
    </row>
    <row r="3395" spans="8:31" hidden="1" x14ac:dyDescent="0.3">
      <c r="H3395" t="s">
        <v>9058</v>
      </c>
      <c r="I3395" t="s">
        <v>9083</v>
      </c>
      <c r="J3395" t="s">
        <v>9084</v>
      </c>
      <c r="L3395">
        <v>5502</v>
      </c>
      <c r="M3395" t="s">
        <v>27</v>
      </c>
      <c r="N3395" t="s">
        <v>9085</v>
      </c>
      <c r="Q3395">
        <v>5295</v>
      </c>
      <c r="R3395" t="s">
        <v>96</v>
      </c>
      <c r="S3395" t="s">
        <v>96</v>
      </c>
      <c r="T3395" t="str">
        <f>IF(Transcripts[[#This Row],[List?]]="Y", Transcripts[[#This Row],[RefSeq mRNA ID]]&amp;IF(Transcripts[[#This Row],[Preferred?]]="Y", " (Preferred)", ""), "")</f>
        <v/>
      </c>
      <c r="V3395" s="43" t="s">
        <v>18678</v>
      </c>
      <c r="W3395" s="43" t="e">
        <f t="array" ref="W3395">INDEX(Table6[#Data], MATCH(1, ISNUMBER(SEARCH(Transcripts[[#This Row],[RefSeq mRNA ID]], Table6['#name])), 0), 1)</f>
        <v>#N/A</v>
      </c>
      <c r="X3395" s="43"/>
      <c r="Y3395" s="43"/>
      <c r="Z3395" t="s">
        <v>558</v>
      </c>
      <c r="AC3395" t="s">
        <v>150</v>
      </c>
      <c r="AD3395" t="s">
        <v>27</v>
      </c>
      <c r="AE3395" t="s">
        <v>558</v>
      </c>
    </row>
    <row r="3396" spans="8:31" hidden="1" x14ac:dyDescent="0.3">
      <c r="H3396" t="s">
        <v>9058</v>
      </c>
      <c r="I3396" t="s">
        <v>9086</v>
      </c>
      <c r="J3396" t="s">
        <v>9087</v>
      </c>
      <c r="K3396" t="s">
        <v>20031</v>
      </c>
      <c r="L3396">
        <v>5429</v>
      </c>
      <c r="M3396" t="s">
        <v>27</v>
      </c>
      <c r="N3396" t="s">
        <v>9088</v>
      </c>
      <c r="Q3396">
        <v>5256</v>
      </c>
      <c r="R3396" t="s">
        <v>96</v>
      </c>
      <c r="S3396" t="s">
        <v>95</v>
      </c>
      <c r="T3396" t="str">
        <f>IF(Transcripts[[#This Row],[List?]]="Y", Transcripts[[#This Row],[RefSeq mRNA ID]]&amp;IF(Transcripts[[#This Row],[Preferred?]]="Y", " (Preferred)", ""), "")</f>
        <v>NM_001318832.1</v>
      </c>
      <c r="V3396" s="43" t="s">
        <v>18678</v>
      </c>
      <c r="W3396" s="43" t="e">
        <f t="array" ref="W3396">INDEX(Table6[#Data], MATCH(1, ISNUMBER(SEARCH(Transcripts[[#This Row],[RefSeq mRNA ID]], Table6['#name])), 0), 1)</f>
        <v>#N/A</v>
      </c>
      <c r="X3396" s="43"/>
      <c r="Y3396" s="43"/>
      <c r="Z3396" t="s">
        <v>564</v>
      </c>
      <c r="AC3396" t="s">
        <v>150</v>
      </c>
      <c r="AD3396" t="s">
        <v>27</v>
      </c>
      <c r="AE3396" t="s">
        <v>564</v>
      </c>
    </row>
    <row r="3397" spans="8:31" hidden="1" x14ac:dyDescent="0.3">
      <c r="H3397" t="s">
        <v>9058</v>
      </c>
      <c r="I3397" t="s">
        <v>9089</v>
      </c>
      <c r="J3397" t="s">
        <v>9090</v>
      </c>
      <c r="K3397" t="s">
        <v>20028</v>
      </c>
      <c r="L3397">
        <v>5421</v>
      </c>
      <c r="M3397" t="s">
        <v>27</v>
      </c>
      <c r="N3397" t="s">
        <v>9091</v>
      </c>
      <c r="P3397" t="s">
        <v>9092</v>
      </c>
      <c r="Q3397">
        <v>5223</v>
      </c>
      <c r="R3397" t="s">
        <v>96</v>
      </c>
      <c r="S3397" t="s">
        <v>95</v>
      </c>
      <c r="T3397" t="str">
        <f>IF(Transcripts[[#This Row],[List?]]="Y", Transcripts[[#This Row],[RefSeq mRNA ID]]&amp;IF(Transcripts[[#This Row],[Preferred?]]="Y", " (Preferred)", ""), "")</f>
        <v>NM_001077183.2</v>
      </c>
      <c r="V3397" s="43" t="s">
        <v>18678</v>
      </c>
      <c r="W3397" s="43" t="e">
        <f t="array" ref="W3397">INDEX(Table6[#Data], MATCH(1, ISNUMBER(SEARCH(Transcripts[[#This Row],[RefSeq mRNA ID]], Table6['#name])), 0), 1)</f>
        <v>#N/A</v>
      </c>
      <c r="X3397" s="43"/>
      <c r="Y3397" s="43"/>
      <c r="Z3397" t="s">
        <v>583</v>
      </c>
      <c r="AA3397" t="s">
        <v>584</v>
      </c>
      <c r="AB3397">
        <v>482</v>
      </c>
      <c r="AC3397" t="s">
        <v>150</v>
      </c>
      <c r="AD3397" t="s">
        <v>27</v>
      </c>
      <c r="AE3397" t="s">
        <v>12153</v>
      </c>
    </row>
    <row r="3398" spans="8:31" hidden="1" x14ac:dyDescent="0.3">
      <c r="H3398" t="s">
        <v>9058</v>
      </c>
      <c r="I3398" t="s">
        <v>9093</v>
      </c>
      <c r="J3398" t="s">
        <v>9094</v>
      </c>
      <c r="K3398" t="s">
        <v>20027</v>
      </c>
      <c r="L3398">
        <v>5287</v>
      </c>
      <c r="M3398" t="s">
        <v>27</v>
      </c>
      <c r="N3398" t="s">
        <v>9095</v>
      </c>
      <c r="Q3398">
        <v>5115</v>
      </c>
      <c r="R3398" t="s">
        <v>96</v>
      </c>
      <c r="S3398" t="s">
        <v>95</v>
      </c>
      <c r="T3398" t="str">
        <f>IF(Transcripts[[#This Row],[List?]]="Y", Transcripts[[#This Row],[RefSeq mRNA ID]]&amp;IF(Transcripts[[#This Row],[Preferred?]]="Y", " (Preferred)", ""), "")</f>
        <v>NM_001318827.1</v>
      </c>
      <c r="V3398" s="43" t="s">
        <v>18678</v>
      </c>
      <c r="W3398" s="43" t="e">
        <f t="array" ref="W3398">INDEX(Table6[#Data], MATCH(1, ISNUMBER(SEARCH(Transcripts[[#This Row],[RefSeq mRNA ID]], Table6['#name])), 0), 1)</f>
        <v>#N/A</v>
      </c>
      <c r="X3398" s="43"/>
      <c r="Y3398" s="43"/>
      <c r="Z3398" t="s">
        <v>561</v>
      </c>
      <c r="AC3398" t="s">
        <v>150</v>
      </c>
      <c r="AD3398" t="s">
        <v>27</v>
      </c>
      <c r="AE3398" t="s">
        <v>561</v>
      </c>
    </row>
    <row r="3399" spans="8:31" hidden="1" x14ac:dyDescent="0.3">
      <c r="H3399" t="s">
        <v>9058</v>
      </c>
      <c r="I3399" t="s">
        <v>9096</v>
      </c>
      <c r="J3399" t="s">
        <v>9097</v>
      </c>
      <c r="K3399" t="s">
        <v>20025</v>
      </c>
      <c r="L3399">
        <v>5264</v>
      </c>
      <c r="M3399" t="s">
        <v>27</v>
      </c>
      <c r="N3399" t="s">
        <v>9098</v>
      </c>
      <c r="Q3399">
        <v>5079</v>
      </c>
      <c r="R3399" t="s">
        <v>96</v>
      </c>
      <c r="S3399" t="s">
        <v>95</v>
      </c>
      <c r="T3399" t="str">
        <f>IF(Transcripts[[#This Row],[List?]]="Y", Transcripts[[#This Row],[RefSeq mRNA ID]]&amp;IF(Transcripts[[#This Row],[Preferred?]]="Y", " (Preferred)", ""), "")</f>
        <v>NM_001318829.1</v>
      </c>
      <c r="V3399" s="43" t="s">
        <v>18678</v>
      </c>
      <c r="W3399" s="43" t="e">
        <f t="array" ref="W3399">INDEX(Table6[#Data], MATCH(1, ISNUMBER(SEARCH(Transcripts[[#This Row],[RefSeq mRNA ID]], Table6['#name])), 0), 1)</f>
        <v>#N/A</v>
      </c>
      <c r="X3399" s="43"/>
      <c r="Y3399" s="43"/>
      <c r="Z3399" t="s">
        <v>567</v>
      </c>
      <c r="AC3399" t="s">
        <v>150</v>
      </c>
      <c r="AD3399" t="s">
        <v>27</v>
      </c>
      <c r="AE3399" t="s">
        <v>567</v>
      </c>
    </row>
    <row r="3400" spans="8:31" hidden="1" x14ac:dyDescent="0.3">
      <c r="H3400" t="s">
        <v>9058</v>
      </c>
      <c r="I3400" t="s">
        <v>9099</v>
      </c>
      <c r="J3400" t="s">
        <v>9100</v>
      </c>
      <c r="L3400">
        <v>1687</v>
      </c>
      <c r="M3400" t="s">
        <v>27</v>
      </c>
      <c r="N3400" t="s">
        <v>9101</v>
      </c>
      <c r="Q3400">
        <v>1606</v>
      </c>
      <c r="R3400" t="s">
        <v>96</v>
      </c>
      <c r="S3400" t="s">
        <v>96</v>
      </c>
      <c r="T3400" t="str">
        <f>IF(Transcripts[[#This Row],[List?]]="Y", Transcripts[[#This Row],[RefSeq mRNA ID]]&amp;IF(Transcripts[[#This Row],[Preferred?]]="Y", " (Preferred)", ""), "")</f>
        <v/>
      </c>
      <c r="V3400" s="43" t="s">
        <v>18678</v>
      </c>
      <c r="W3400" s="43" t="e">
        <f t="array" ref="W3400">INDEX(Table6[#Data], MATCH(1, ISNUMBER(SEARCH(Transcripts[[#This Row],[RefSeq mRNA ID]], Table6['#name])), 0), 1)</f>
        <v>#N/A</v>
      </c>
      <c r="X3400" s="43"/>
      <c r="Y3400" s="43"/>
      <c r="Z3400" t="s">
        <v>588</v>
      </c>
      <c r="AA3400" t="s">
        <v>589</v>
      </c>
      <c r="AB3400">
        <v>381</v>
      </c>
      <c r="AC3400" t="s">
        <v>150</v>
      </c>
      <c r="AD3400" t="s">
        <v>27</v>
      </c>
      <c r="AE3400" t="s">
        <v>12154</v>
      </c>
    </row>
    <row r="3401" spans="8:31" hidden="1" x14ac:dyDescent="0.3">
      <c r="H3401" t="s">
        <v>9058</v>
      </c>
      <c r="I3401" t="s">
        <v>9102</v>
      </c>
      <c r="J3401" t="s">
        <v>9103</v>
      </c>
      <c r="L3401">
        <v>590</v>
      </c>
      <c r="M3401" t="s">
        <v>27</v>
      </c>
      <c r="N3401" t="s">
        <v>9104</v>
      </c>
      <c r="Q3401">
        <v>590</v>
      </c>
      <c r="R3401" t="s">
        <v>96</v>
      </c>
      <c r="S3401" t="s">
        <v>96</v>
      </c>
      <c r="T3401" t="str">
        <f>IF(Transcripts[[#This Row],[List?]]="Y", Transcripts[[#This Row],[RefSeq mRNA ID]]&amp;IF(Transcripts[[#This Row],[Preferred?]]="Y", " (Preferred)", ""), "")</f>
        <v/>
      </c>
      <c r="V3401" s="43" t="s">
        <v>18678</v>
      </c>
      <c r="W3401" s="43" t="e">
        <f t="array" ref="W3401">INDEX(Table6[#Data], MATCH(1, ISNUMBER(SEARCH(Transcripts[[#This Row],[RefSeq mRNA ID]], Table6['#name])), 0), 1)</f>
        <v>#N/A</v>
      </c>
      <c r="X3401" s="43"/>
      <c r="Y3401" s="43"/>
      <c r="Z3401" t="s">
        <v>6484</v>
      </c>
      <c r="AA3401" t="s">
        <v>6485</v>
      </c>
      <c r="AB3401">
        <v>2457</v>
      </c>
      <c r="AC3401" t="s">
        <v>6479</v>
      </c>
      <c r="AD3401" t="s">
        <v>27</v>
      </c>
      <c r="AE3401" t="s">
        <v>12155</v>
      </c>
    </row>
    <row r="3402" spans="8:31" hidden="1" x14ac:dyDescent="0.3">
      <c r="H3402" t="s">
        <v>9058</v>
      </c>
      <c r="I3402" t="s">
        <v>9105</v>
      </c>
      <c r="J3402" t="s">
        <v>9106</v>
      </c>
      <c r="L3402">
        <v>374</v>
      </c>
      <c r="M3402" t="s">
        <v>27</v>
      </c>
      <c r="N3402" t="s">
        <v>9107</v>
      </c>
      <c r="Q3402">
        <v>374</v>
      </c>
      <c r="R3402" t="s">
        <v>96</v>
      </c>
      <c r="S3402" t="s">
        <v>96</v>
      </c>
      <c r="T3402" t="str">
        <f>IF(Transcripts[[#This Row],[List?]]="Y", Transcripts[[#This Row],[RefSeq mRNA ID]]&amp;IF(Transcripts[[#This Row],[Preferred?]]="Y", " (Preferred)", ""), "")</f>
        <v/>
      </c>
      <c r="V3402" s="43" t="s">
        <v>18678</v>
      </c>
      <c r="W3402" s="43" t="e">
        <f t="array" ref="W3402">INDEX(Table6[#Data], MATCH(1, ISNUMBER(SEARCH(Transcripts[[#This Row],[RefSeq mRNA ID]], Table6['#name])), 0), 1)</f>
        <v>#N/A</v>
      </c>
      <c r="X3402" s="43"/>
      <c r="Y3402" s="43"/>
      <c r="Z3402" t="s">
        <v>4722</v>
      </c>
      <c r="AA3402" t="s">
        <v>4723</v>
      </c>
      <c r="AB3402">
        <v>11919</v>
      </c>
      <c r="AC3402" t="s">
        <v>4714</v>
      </c>
      <c r="AD3402" t="s">
        <v>27</v>
      </c>
      <c r="AE3402" t="s">
        <v>12156</v>
      </c>
    </row>
    <row r="3403" spans="8:31" hidden="1" x14ac:dyDescent="0.3">
      <c r="H3403" t="s">
        <v>9058</v>
      </c>
      <c r="I3403" t="s">
        <v>9059</v>
      </c>
      <c r="J3403" t="s">
        <v>9060</v>
      </c>
      <c r="L3403">
        <v>5073</v>
      </c>
      <c r="M3403" t="s">
        <v>187</v>
      </c>
      <c r="N3403" t="s">
        <v>9061</v>
      </c>
      <c r="Q3403">
        <v>327</v>
      </c>
      <c r="R3403" t="s">
        <v>96</v>
      </c>
      <c r="S3403" t="s">
        <v>96</v>
      </c>
      <c r="T3403" t="str">
        <f>IF(Transcripts[[#This Row],[List?]]="Y", Transcripts[[#This Row],[RefSeq mRNA ID]]&amp;IF(Transcripts[[#This Row],[Preferred?]]="Y", " (Preferred)", ""), "")</f>
        <v/>
      </c>
      <c r="V3403" s="43" t="s">
        <v>18678</v>
      </c>
      <c r="W3403" s="43" t="e">
        <f t="array" ref="W3403">INDEX(Table6[#Data], MATCH(1, ISNUMBER(SEARCH(Transcripts[[#This Row],[RefSeq mRNA ID]], Table6['#name])), 0), 1)</f>
        <v>#N/A</v>
      </c>
      <c r="X3403" s="43"/>
      <c r="Y3403" s="43"/>
      <c r="Z3403" t="s">
        <v>4739</v>
      </c>
      <c r="AA3403" t="s">
        <v>4740</v>
      </c>
      <c r="AB3403">
        <v>4317</v>
      </c>
      <c r="AC3403" t="s">
        <v>4714</v>
      </c>
      <c r="AD3403" t="s">
        <v>27</v>
      </c>
      <c r="AE3403" t="s">
        <v>12157</v>
      </c>
    </row>
    <row r="3404" spans="8:31" hidden="1" x14ac:dyDescent="0.3">
      <c r="H3404" t="s">
        <v>9058</v>
      </c>
      <c r="I3404" t="s">
        <v>9065</v>
      </c>
      <c r="J3404" t="s">
        <v>9066</v>
      </c>
      <c r="L3404">
        <v>563</v>
      </c>
      <c r="M3404" t="s">
        <v>187</v>
      </c>
      <c r="N3404" t="s">
        <v>9067</v>
      </c>
      <c r="Q3404">
        <v>108</v>
      </c>
      <c r="R3404" t="s">
        <v>96</v>
      </c>
      <c r="S3404" t="s">
        <v>96</v>
      </c>
      <c r="T3404" t="str">
        <f>IF(Transcripts[[#This Row],[List?]]="Y", Transcripts[[#This Row],[RefSeq mRNA ID]]&amp;IF(Transcripts[[#This Row],[Preferred?]]="Y", " (Preferred)", ""), "")</f>
        <v/>
      </c>
      <c r="V3404" s="43" t="s">
        <v>18678</v>
      </c>
      <c r="W3404" s="43" t="e">
        <f t="array" ref="W3404">INDEX(Table6[#Data], MATCH(1, ISNUMBER(SEARCH(Transcripts[[#This Row],[RefSeq mRNA ID]], Table6['#name])), 0), 1)</f>
        <v>#N/A</v>
      </c>
      <c r="X3404" s="43"/>
      <c r="Y3404" s="43"/>
      <c r="Z3404" t="s">
        <v>4734</v>
      </c>
      <c r="AA3404" t="s">
        <v>4735</v>
      </c>
      <c r="AB3404">
        <v>11910</v>
      </c>
      <c r="AC3404" t="s">
        <v>4714</v>
      </c>
      <c r="AD3404" t="s">
        <v>27</v>
      </c>
      <c r="AE3404" t="s">
        <v>12158</v>
      </c>
    </row>
    <row r="3405" spans="8:31" hidden="1" x14ac:dyDescent="0.3">
      <c r="H3405" t="s">
        <v>9058</v>
      </c>
      <c r="I3405" t="s">
        <v>9062</v>
      </c>
      <c r="J3405" t="s">
        <v>9063</v>
      </c>
      <c r="L3405">
        <v>577</v>
      </c>
      <c r="M3405" t="s">
        <v>187</v>
      </c>
      <c r="N3405" t="s">
        <v>9064</v>
      </c>
      <c r="Q3405">
        <v>97</v>
      </c>
      <c r="R3405" t="s">
        <v>96</v>
      </c>
      <c r="S3405" t="s">
        <v>96</v>
      </c>
      <c r="T3405" t="str">
        <f>IF(Transcripts[[#This Row],[List?]]="Y", Transcripts[[#This Row],[RefSeq mRNA ID]]&amp;IF(Transcripts[[#This Row],[Preferred?]]="Y", " (Preferred)", ""), "")</f>
        <v/>
      </c>
      <c r="V3405" s="43" t="s">
        <v>18678</v>
      </c>
      <c r="W3405" s="43" t="e">
        <f t="array" ref="W3405">INDEX(Table6[#Data], MATCH(1, ISNUMBER(SEARCH(Transcripts[[#This Row],[RefSeq mRNA ID]], Table6['#name])), 0), 1)</f>
        <v>#N/A</v>
      </c>
      <c r="X3405" s="43"/>
      <c r="Y3405" s="43"/>
      <c r="Z3405" t="s">
        <v>4727</v>
      </c>
      <c r="AA3405" t="s">
        <v>4728</v>
      </c>
      <c r="AB3405">
        <v>11796</v>
      </c>
      <c r="AC3405" t="s">
        <v>4714</v>
      </c>
      <c r="AD3405" t="s">
        <v>27</v>
      </c>
      <c r="AE3405" t="s">
        <v>12159</v>
      </c>
    </row>
    <row r="3406" spans="8:31" hidden="1" x14ac:dyDescent="0.3">
      <c r="H3406" t="s">
        <v>9058</v>
      </c>
      <c r="I3406" t="s">
        <v>9068</v>
      </c>
      <c r="J3406" t="s">
        <v>9069</v>
      </c>
      <c r="L3406">
        <v>542</v>
      </c>
      <c r="M3406" t="s">
        <v>187</v>
      </c>
      <c r="N3406" t="s">
        <v>9070</v>
      </c>
      <c r="Q3406">
        <v>93</v>
      </c>
      <c r="R3406" t="s">
        <v>96</v>
      </c>
      <c r="S3406" t="s">
        <v>96</v>
      </c>
      <c r="T3406" t="str">
        <f>IF(Transcripts[[#This Row],[List?]]="Y", Transcripts[[#This Row],[RefSeq mRNA ID]]&amp;IF(Transcripts[[#This Row],[Preferred?]]="Y", " (Preferred)", ""), "")</f>
        <v/>
      </c>
      <c r="V3406" s="43" t="s">
        <v>18678</v>
      </c>
      <c r="W3406" s="43" t="e">
        <f t="array" ref="W3406">INDEX(Table6[#Data], MATCH(1, ISNUMBER(SEARCH(Transcripts[[#This Row],[RefSeq mRNA ID]], Table6['#name])), 0), 1)</f>
        <v>#N/A</v>
      </c>
      <c r="X3406" s="43"/>
      <c r="Y3406" s="43"/>
      <c r="Z3406" t="s">
        <v>4759</v>
      </c>
      <c r="AA3406" t="s">
        <v>4760</v>
      </c>
      <c r="AB3406">
        <v>264</v>
      </c>
      <c r="AC3406" t="s">
        <v>4714</v>
      </c>
      <c r="AD3406" t="s">
        <v>27</v>
      </c>
      <c r="AE3406" t="s">
        <v>12160</v>
      </c>
    </row>
    <row r="3407" spans="8:31" hidden="1" x14ac:dyDescent="0.3">
      <c r="H3407" t="s">
        <v>9058</v>
      </c>
      <c r="I3407" t="s">
        <v>9071</v>
      </c>
      <c r="L3407">
        <v>767</v>
      </c>
      <c r="M3407" t="s">
        <v>193</v>
      </c>
      <c r="N3407" t="s">
        <v>9072</v>
      </c>
      <c r="Q3407">
        <v>0</v>
      </c>
      <c r="R3407" t="s">
        <v>96</v>
      </c>
      <c r="S3407" t="s">
        <v>96</v>
      </c>
      <c r="T3407" t="str">
        <f>IF(Transcripts[[#This Row],[List?]]="Y", Transcripts[[#This Row],[RefSeq mRNA ID]]&amp;IF(Transcripts[[#This Row],[Preferred?]]="Y", " (Preferred)", ""), "")</f>
        <v/>
      </c>
      <c r="V3407" s="43" t="s">
        <v>18678</v>
      </c>
      <c r="W3407" s="43" t="e">
        <f t="array" ref="W3407">INDEX(Table6[#Data], MATCH(1, ISNUMBER(SEARCH(Transcripts[[#This Row],[RefSeq mRNA ID]], Table6['#name])), 0), 1)</f>
        <v>#N/A</v>
      </c>
      <c r="X3407" s="43"/>
      <c r="Y3407" s="43"/>
      <c r="Z3407" t="s">
        <v>4744</v>
      </c>
      <c r="AA3407" t="s">
        <v>4745</v>
      </c>
      <c r="AB3407">
        <v>264</v>
      </c>
      <c r="AC3407" t="s">
        <v>4714</v>
      </c>
      <c r="AD3407" t="s">
        <v>27</v>
      </c>
      <c r="AE3407" t="s">
        <v>12161</v>
      </c>
    </row>
    <row r="3408" spans="8:31" hidden="1" x14ac:dyDescent="0.3">
      <c r="H3408" t="s">
        <v>9058</v>
      </c>
      <c r="I3408" t="s">
        <v>9073</v>
      </c>
      <c r="L3408">
        <v>589</v>
      </c>
      <c r="M3408" t="s">
        <v>193</v>
      </c>
      <c r="N3408" t="s">
        <v>9074</v>
      </c>
      <c r="Q3408">
        <v>0</v>
      </c>
      <c r="R3408" t="s">
        <v>96</v>
      </c>
      <c r="S3408" t="s">
        <v>96</v>
      </c>
      <c r="T3408" t="str">
        <f>IF(Transcripts[[#This Row],[List?]]="Y", Transcripts[[#This Row],[RefSeq mRNA ID]]&amp;IF(Transcripts[[#This Row],[Preferred?]]="Y", " (Preferred)", ""), "")</f>
        <v/>
      </c>
      <c r="V3408" s="43" t="s">
        <v>18678</v>
      </c>
      <c r="W3408" s="43" t="e">
        <f t="array" ref="W3408">INDEX(Table6[#Data], MATCH(1, ISNUMBER(SEARCH(Transcripts[[#This Row],[RefSeq mRNA ID]], Table6['#name])), 0), 1)</f>
        <v>#N/A</v>
      </c>
      <c r="X3408" s="43"/>
      <c r="Y3408" s="43"/>
      <c r="Z3408" t="s">
        <v>4764</v>
      </c>
      <c r="AA3408" t="s">
        <v>4765</v>
      </c>
      <c r="AB3408">
        <v>481</v>
      </c>
      <c r="AC3408" t="s">
        <v>4714</v>
      </c>
      <c r="AD3408" t="s">
        <v>27</v>
      </c>
      <c r="AE3408" t="s">
        <v>12162</v>
      </c>
    </row>
    <row r="3409" spans="8:31" hidden="1" x14ac:dyDescent="0.3">
      <c r="H3409" t="s">
        <v>9058</v>
      </c>
      <c r="I3409" t="s">
        <v>9108</v>
      </c>
      <c r="L3409">
        <v>3248</v>
      </c>
      <c r="M3409" t="s">
        <v>210</v>
      </c>
      <c r="N3409" t="s">
        <v>9109</v>
      </c>
      <c r="Q3409">
        <v>0</v>
      </c>
      <c r="R3409" t="s">
        <v>96</v>
      </c>
      <c r="S3409" t="s">
        <v>96</v>
      </c>
      <c r="T3409" t="str">
        <f>IF(Transcripts[[#This Row],[List?]]="Y", Transcripts[[#This Row],[RefSeq mRNA ID]]&amp;IF(Transcripts[[#This Row],[Preferred?]]="Y", " (Preferred)", ""), "")</f>
        <v/>
      </c>
      <c r="V3409" s="43" t="s">
        <v>18678</v>
      </c>
      <c r="W3409" s="43" t="e">
        <f t="array" ref="W3409">INDEX(Table6[#Data], MATCH(1, ISNUMBER(SEARCH(Transcripts[[#This Row],[RefSeq mRNA ID]], Table6['#name])), 0), 1)</f>
        <v>#N/A</v>
      </c>
      <c r="X3409" s="43"/>
      <c r="Y3409" s="43"/>
      <c r="Z3409" t="s">
        <v>4754</v>
      </c>
      <c r="AA3409" t="s">
        <v>4755</v>
      </c>
      <c r="AB3409">
        <v>804</v>
      </c>
      <c r="AC3409" t="s">
        <v>4714</v>
      </c>
      <c r="AD3409" t="s">
        <v>27</v>
      </c>
      <c r="AE3409" t="s">
        <v>12163</v>
      </c>
    </row>
    <row r="3410" spans="8:31" hidden="1" x14ac:dyDescent="0.3">
      <c r="H3410" t="s">
        <v>9058</v>
      </c>
      <c r="I3410" t="s">
        <v>9110</v>
      </c>
      <c r="L3410">
        <v>2621</v>
      </c>
      <c r="M3410" t="s">
        <v>210</v>
      </c>
      <c r="N3410" t="s">
        <v>9111</v>
      </c>
      <c r="Q3410">
        <v>0</v>
      </c>
      <c r="R3410" t="s">
        <v>96</v>
      </c>
      <c r="S3410" t="s">
        <v>96</v>
      </c>
      <c r="T3410" t="str">
        <f>IF(Transcripts[[#This Row],[List?]]="Y", Transcripts[[#This Row],[RefSeq mRNA ID]]&amp;IF(Transcripts[[#This Row],[Preferred?]]="Y", " (Preferred)", ""), "")</f>
        <v/>
      </c>
      <c r="V3410" s="43" t="s">
        <v>18678</v>
      </c>
      <c r="W3410" s="43" t="e">
        <f t="array" ref="W3410">INDEX(Table6[#Data], MATCH(1, ISNUMBER(SEARCH(Transcripts[[#This Row],[RefSeq mRNA ID]], Table6['#name])), 0), 1)</f>
        <v>#N/A</v>
      </c>
      <c r="X3410" s="43"/>
      <c r="Y3410" s="43"/>
      <c r="Z3410" t="s">
        <v>4749</v>
      </c>
      <c r="AA3410" t="s">
        <v>4750</v>
      </c>
      <c r="AB3410">
        <v>1098</v>
      </c>
      <c r="AC3410" t="s">
        <v>4714</v>
      </c>
      <c r="AD3410" t="s">
        <v>27</v>
      </c>
      <c r="AE3410" t="s">
        <v>12164</v>
      </c>
    </row>
    <row r="3411" spans="8:31" hidden="1" x14ac:dyDescent="0.3">
      <c r="H3411" t="s">
        <v>9058</v>
      </c>
      <c r="I3411" t="s">
        <v>9112</v>
      </c>
      <c r="L3411">
        <v>1071</v>
      </c>
      <c r="M3411" t="s">
        <v>210</v>
      </c>
      <c r="N3411" t="s">
        <v>9113</v>
      </c>
      <c r="Q3411">
        <v>0</v>
      </c>
      <c r="R3411" t="s">
        <v>96</v>
      </c>
      <c r="S3411" t="s">
        <v>96</v>
      </c>
      <c r="T3411" t="str">
        <f>IF(Transcripts[[#This Row],[List?]]="Y", Transcripts[[#This Row],[RefSeq mRNA ID]]&amp;IF(Transcripts[[#This Row],[Preferred?]]="Y", " (Preferred)", ""), "")</f>
        <v/>
      </c>
      <c r="V3411" s="43" t="s">
        <v>18678</v>
      </c>
      <c r="W3411" s="43" t="e">
        <f t="array" ref="W3411">INDEX(Table6[#Data], MATCH(1, ISNUMBER(SEARCH(Transcripts[[#This Row],[RefSeq mRNA ID]], Table6['#name])), 0), 1)</f>
        <v>#N/A</v>
      </c>
      <c r="X3411" s="43"/>
      <c r="Y3411" s="43"/>
      <c r="Z3411" t="s">
        <v>4717</v>
      </c>
      <c r="AC3411" t="s">
        <v>4714</v>
      </c>
      <c r="AD3411" t="s">
        <v>27</v>
      </c>
      <c r="AE3411" t="s">
        <v>4717</v>
      </c>
    </row>
    <row r="3412" spans="8:31" hidden="1" x14ac:dyDescent="0.3">
      <c r="H3412" t="s">
        <v>9058</v>
      </c>
      <c r="I3412" t="s">
        <v>9114</v>
      </c>
      <c r="L3412">
        <v>842</v>
      </c>
      <c r="M3412" t="s">
        <v>210</v>
      </c>
      <c r="N3412" t="s">
        <v>9115</v>
      </c>
      <c r="Q3412">
        <v>0</v>
      </c>
      <c r="R3412" t="s">
        <v>96</v>
      </c>
      <c r="S3412" t="s">
        <v>96</v>
      </c>
      <c r="T3412" t="str">
        <f>IF(Transcripts[[#This Row],[List?]]="Y", Transcripts[[#This Row],[RefSeq mRNA ID]]&amp;IF(Transcripts[[#This Row],[Preferred?]]="Y", " (Preferred)", ""), "")</f>
        <v/>
      </c>
      <c r="V3412" s="43" t="s">
        <v>18678</v>
      </c>
      <c r="W3412" s="43" t="e">
        <f t="array" ref="W3412">INDEX(Table6[#Data], MATCH(1, ISNUMBER(SEARCH(Transcripts[[#This Row],[RefSeq mRNA ID]], Table6['#name])), 0), 1)</f>
        <v>#N/A</v>
      </c>
      <c r="X3412" s="43"/>
      <c r="Y3412" s="43"/>
      <c r="Z3412" t="s">
        <v>4771</v>
      </c>
      <c r="AC3412" t="s">
        <v>4714</v>
      </c>
      <c r="AD3412" t="s">
        <v>27</v>
      </c>
      <c r="AE3412" t="s">
        <v>4771</v>
      </c>
    </row>
    <row r="3413" spans="8:31" hidden="1" x14ac:dyDescent="0.3">
      <c r="H3413" t="s">
        <v>9058</v>
      </c>
      <c r="I3413" t="s">
        <v>9116</v>
      </c>
      <c r="L3413">
        <v>636</v>
      </c>
      <c r="M3413" t="s">
        <v>210</v>
      </c>
      <c r="N3413" t="s">
        <v>9117</v>
      </c>
      <c r="Q3413">
        <v>0</v>
      </c>
      <c r="R3413" t="s">
        <v>96</v>
      </c>
      <c r="S3413" t="s">
        <v>96</v>
      </c>
      <c r="T3413" t="str">
        <f>IF(Transcripts[[#This Row],[List?]]="Y", Transcripts[[#This Row],[RefSeq mRNA ID]]&amp;IF(Transcripts[[#This Row],[Preferred?]]="Y", " (Preferred)", ""), "")</f>
        <v/>
      </c>
      <c r="V3413" s="43" t="s">
        <v>18678</v>
      </c>
      <c r="W3413" s="43" t="e">
        <f t="array" ref="W3413">INDEX(Table6[#Data], MATCH(1, ISNUMBER(SEARCH(Transcripts[[#This Row],[RefSeq mRNA ID]], Table6['#name])), 0), 1)</f>
        <v>#N/A</v>
      </c>
      <c r="X3413" s="43"/>
      <c r="Y3413" s="43"/>
      <c r="Z3413" t="s">
        <v>4780</v>
      </c>
      <c r="AC3413" t="s">
        <v>4714</v>
      </c>
      <c r="AD3413" t="s">
        <v>27</v>
      </c>
      <c r="AE3413" t="s">
        <v>4780</v>
      </c>
    </row>
    <row r="3414" spans="8:31" hidden="1" x14ac:dyDescent="0.3">
      <c r="H3414" t="s">
        <v>9058</v>
      </c>
      <c r="I3414" t="s">
        <v>9118</v>
      </c>
      <c r="L3414">
        <v>600</v>
      </c>
      <c r="M3414" t="s">
        <v>210</v>
      </c>
      <c r="N3414" t="s">
        <v>9119</v>
      </c>
      <c r="Q3414">
        <v>0</v>
      </c>
      <c r="R3414" t="s">
        <v>96</v>
      </c>
      <c r="S3414" t="s">
        <v>96</v>
      </c>
      <c r="T3414" t="str">
        <f>IF(Transcripts[[#This Row],[List?]]="Y", Transcripts[[#This Row],[RefSeq mRNA ID]]&amp;IF(Transcripts[[#This Row],[Preferred?]]="Y", " (Preferred)", ""), "")</f>
        <v/>
      </c>
      <c r="V3414" s="43" t="s">
        <v>18678</v>
      </c>
      <c r="W3414" s="43" t="e">
        <f t="array" ref="W3414">INDEX(Table6[#Data], MATCH(1, ISNUMBER(SEARCH(Transcripts[[#This Row],[RefSeq mRNA ID]], Table6['#name])), 0), 1)</f>
        <v>#N/A</v>
      </c>
      <c r="X3414" s="43"/>
      <c r="Y3414" s="43"/>
      <c r="Z3414" t="s">
        <v>4777</v>
      </c>
      <c r="AC3414" t="s">
        <v>4714</v>
      </c>
      <c r="AD3414" t="s">
        <v>27</v>
      </c>
      <c r="AE3414" t="s">
        <v>4777</v>
      </c>
    </row>
    <row r="3415" spans="8:31" hidden="1" x14ac:dyDescent="0.3">
      <c r="H3415" t="s">
        <v>9058</v>
      </c>
      <c r="I3415" t="s">
        <v>9120</v>
      </c>
      <c r="L3415">
        <v>567</v>
      </c>
      <c r="M3415" t="s">
        <v>210</v>
      </c>
      <c r="N3415" t="s">
        <v>9121</v>
      </c>
      <c r="Q3415">
        <v>0</v>
      </c>
      <c r="R3415" t="s">
        <v>96</v>
      </c>
      <c r="S3415" t="s">
        <v>96</v>
      </c>
      <c r="T3415" t="str">
        <f>IF(Transcripts[[#This Row],[List?]]="Y", Transcripts[[#This Row],[RefSeq mRNA ID]]&amp;IF(Transcripts[[#This Row],[Preferred?]]="Y", " (Preferred)", ""), "")</f>
        <v/>
      </c>
      <c r="V3415" s="43" t="s">
        <v>18678</v>
      </c>
      <c r="W3415" s="43" t="e">
        <f t="array" ref="W3415">INDEX(Table6[#Data], MATCH(1, ISNUMBER(SEARCH(Transcripts[[#This Row],[RefSeq mRNA ID]], Table6['#name])), 0), 1)</f>
        <v>#N/A</v>
      </c>
      <c r="X3415" s="43"/>
      <c r="Y3415" s="43"/>
      <c r="Z3415" t="s">
        <v>4774</v>
      </c>
      <c r="AC3415" t="s">
        <v>4714</v>
      </c>
      <c r="AD3415" t="s">
        <v>27</v>
      </c>
      <c r="AE3415" t="s">
        <v>4774</v>
      </c>
    </row>
    <row r="3416" spans="8:31" hidden="1" x14ac:dyDescent="0.3">
      <c r="H3416" t="s">
        <v>9058</v>
      </c>
      <c r="I3416" t="s">
        <v>9122</v>
      </c>
      <c r="L3416">
        <v>555</v>
      </c>
      <c r="M3416" t="s">
        <v>210</v>
      </c>
      <c r="N3416" t="s">
        <v>9123</v>
      </c>
      <c r="Q3416">
        <v>0</v>
      </c>
      <c r="R3416" t="s">
        <v>96</v>
      </c>
      <c r="S3416" t="s">
        <v>96</v>
      </c>
      <c r="T3416" t="str">
        <f>IF(Transcripts[[#This Row],[List?]]="Y", Transcripts[[#This Row],[RefSeq mRNA ID]]&amp;IF(Transcripts[[#This Row],[Preferred?]]="Y", " (Preferred)", ""), "")</f>
        <v/>
      </c>
      <c r="V3416" s="43" t="s">
        <v>18678</v>
      </c>
      <c r="W3416" s="43" t="e">
        <f t="array" ref="W3416">INDEX(Table6[#Data], MATCH(1, ISNUMBER(SEARCH(Transcripts[[#This Row],[RefSeq mRNA ID]], Table6['#name])), 0), 1)</f>
        <v>#N/A</v>
      </c>
      <c r="X3416" s="43"/>
      <c r="Y3416" s="43"/>
      <c r="Z3416" t="s">
        <v>4768</v>
      </c>
      <c r="AC3416" t="s">
        <v>4714</v>
      </c>
      <c r="AD3416" t="s">
        <v>27</v>
      </c>
      <c r="AE3416" t="s">
        <v>4768</v>
      </c>
    </row>
    <row r="3417" spans="8:31" hidden="1" x14ac:dyDescent="0.3">
      <c r="H3417" t="s">
        <v>9058</v>
      </c>
      <c r="I3417" t="s">
        <v>9124</v>
      </c>
      <c r="L3417">
        <v>553</v>
      </c>
      <c r="M3417" t="s">
        <v>210</v>
      </c>
      <c r="N3417" t="s">
        <v>9125</v>
      </c>
      <c r="Q3417">
        <v>0</v>
      </c>
      <c r="R3417" t="s">
        <v>96</v>
      </c>
      <c r="S3417" t="s">
        <v>96</v>
      </c>
      <c r="T3417" t="str">
        <f>IF(Transcripts[[#This Row],[List?]]="Y", Transcripts[[#This Row],[RefSeq mRNA ID]]&amp;IF(Transcripts[[#This Row],[Preferred?]]="Y", " (Preferred)", ""), "")</f>
        <v/>
      </c>
      <c r="V3417" s="43" t="s">
        <v>18678</v>
      </c>
      <c r="W3417" s="43" t="e">
        <f t="array" ref="W3417">INDEX(Table6[#Data], MATCH(1, ISNUMBER(SEARCH(Transcripts[[#This Row],[RefSeq mRNA ID]], Table6['#name])), 0), 1)</f>
        <v>#N/A</v>
      </c>
      <c r="X3417" s="43"/>
      <c r="Y3417" s="43"/>
      <c r="Z3417" t="s">
        <v>1220</v>
      </c>
      <c r="AA3417" t="s">
        <v>1221</v>
      </c>
      <c r="AB3417">
        <v>681</v>
      </c>
      <c r="AC3417" t="s">
        <v>1214</v>
      </c>
      <c r="AD3417" t="s">
        <v>27</v>
      </c>
      <c r="AE3417" t="s">
        <v>12165</v>
      </c>
    </row>
    <row r="3418" spans="8:31" hidden="1" x14ac:dyDescent="0.3">
      <c r="H3418" t="s">
        <v>9058</v>
      </c>
      <c r="I3418" t="s">
        <v>9126</v>
      </c>
      <c r="L3418">
        <v>482</v>
      </c>
      <c r="M3418" t="s">
        <v>210</v>
      </c>
      <c r="N3418" t="s">
        <v>9127</v>
      </c>
      <c r="Q3418">
        <v>0</v>
      </c>
      <c r="R3418" t="s">
        <v>96</v>
      </c>
      <c r="S3418" t="s">
        <v>96</v>
      </c>
      <c r="T3418" t="str">
        <f>IF(Transcripts[[#This Row],[List?]]="Y", Transcripts[[#This Row],[RefSeq mRNA ID]]&amp;IF(Transcripts[[#This Row],[Preferred?]]="Y", " (Preferred)", ""), "")</f>
        <v/>
      </c>
      <c r="V3418" s="43" t="s">
        <v>18678</v>
      </c>
      <c r="W3418" s="43" t="e">
        <f t="array" ref="W3418">INDEX(Table6[#Data], MATCH(1, ISNUMBER(SEARCH(Transcripts[[#This Row],[RefSeq mRNA ID]], Table6['#name])), 0), 1)</f>
        <v>#N/A</v>
      </c>
      <c r="X3418" s="43"/>
      <c r="Y3418" s="43"/>
      <c r="Z3418" t="s">
        <v>1225</v>
      </c>
      <c r="AA3418" t="s">
        <v>1226</v>
      </c>
      <c r="AB3418">
        <v>776</v>
      </c>
      <c r="AC3418" t="s">
        <v>1214</v>
      </c>
      <c r="AD3418" t="s">
        <v>27</v>
      </c>
      <c r="AE3418" t="s">
        <v>12166</v>
      </c>
    </row>
    <row r="3419" spans="8:31" hidden="1" x14ac:dyDescent="0.3">
      <c r="H3419" t="s">
        <v>9058</v>
      </c>
      <c r="I3419" t="s">
        <v>9128</v>
      </c>
      <c r="L3419">
        <v>422</v>
      </c>
      <c r="M3419" t="s">
        <v>210</v>
      </c>
      <c r="N3419" t="s">
        <v>9129</v>
      </c>
      <c r="Q3419">
        <v>0</v>
      </c>
      <c r="R3419" t="s">
        <v>96</v>
      </c>
      <c r="S3419" t="s">
        <v>96</v>
      </c>
      <c r="T3419" t="str">
        <f>IF(Transcripts[[#This Row],[List?]]="Y", Transcripts[[#This Row],[RefSeq mRNA ID]]&amp;IF(Transcripts[[#This Row],[Preferred?]]="Y", " (Preferred)", ""), "")</f>
        <v/>
      </c>
      <c r="V3419" s="43" t="s">
        <v>18678</v>
      </c>
      <c r="W3419" s="43" t="e">
        <f t="array" ref="W3419">INDEX(Table6[#Data], MATCH(1, ISNUMBER(SEARCH(Transcripts[[#This Row],[RefSeq mRNA ID]], Table6['#name])), 0), 1)</f>
        <v>#N/A</v>
      </c>
      <c r="X3419" s="43"/>
      <c r="Y3419" s="43"/>
      <c r="Z3419" t="s">
        <v>1231</v>
      </c>
      <c r="AA3419" t="s">
        <v>1232</v>
      </c>
      <c r="AB3419">
        <v>567</v>
      </c>
      <c r="AC3419" t="s">
        <v>1214</v>
      </c>
      <c r="AD3419" t="s">
        <v>27</v>
      </c>
      <c r="AE3419" t="s">
        <v>12167</v>
      </c>
    </row>
    <row r="3420" spans="8:31" hidden="1" x14ac:dyDescent="0.3">
      <c r="H3420" t="s">
        <v>9130</v>
      </c>
      <c r="I3420" t="s">
        <v>9136</v>
      </c>
      <c r="J3420" t="s">
        <v>9137</v>
      </c>
      <c r="L3420">
        <v>4566</v>
      </c>
      <c r="M3420" t="s">
        <v>27</v>
      </c>
      <c r="N3420" t="s">
        <v>9138</v>
      </c>
      <c r="P3420" t="s">
        <v>9139</v>
      </c>
      <c r="Q3420">
        <v>2295</v>
      </c>
      <c r="R3420" t="s">
        <v>96</v>
      </c>
      <c r="S3420" t="s">
        <v>96</v>
      </c>
      <c r="T3420" t="str">
        <f>IF(Transcripts[[#This Row],[List?]]="Y", Transcripts[[#This Row],[RefSeq mRNA ID]]&amp;IF(Transcripts[[#This Row],[Preferred?]]="Y", " (Preferred)", ""), "")</f>
        <v/>
      </c>
      <c r="V3420" s="43" t="s">
        <v>18679</v>
      </c>
      <c r="W3420" s="43" t="e">
        <f t="array" ref="W3420">INDEX(Table6[#Data], MATCH(1, ISNUMBER(SEARCH(Transcripts[[#This Row],[RefSeq mRNA ID]], Table6['#name])), 0), 1)</f>
        <v>#N/A</v>
      </c>
      <c r="X3420" s="43"/>
      <c r="Y3420" s="43"/>
    </row>
    <row r="3421" spans="8:31" hidden="1" x14ac:dyDescent="0.3">
      <c r="H3421" t="s">
        <v>9130</v>
      </c>
      <c r="I3421" t="s">
        <v>9140</v>
      </c>
      <c r="J3421" t="s">
        <v>9141</v>
      </c>
      <c r="K3421" t="s">
        <v>20034</v>
      </c>
      <c r="L3421">
        <v>4400</v>
      </c>
      <c r="M3421" t="s">
        <v>27</v>
      </c>
      <c r="N3421" t="s">
        <v>9142</v>
      </c>
      <c r="O3421" t="s">
        <v>9143</v>
      </c>
      <c r="P3421" t="s">
        <v>9139</v>
      </c>
      <c r="Q3421">
        <v>2295</v>
      </c>
      <c r="R3421" t="s">
        <v>95</v>
      </c>
      <c r="S3421" t="s">
        <v>95</v>
      </c>
      <c r="T3421" t="str">
        <f>IF(Transcripts[[#This Row],[List?]]="Y", Transcripts[[#This Row],[RefSeq mRNA ID]]&amp;IF(Transcripts[[#This Row],[Preferred?]]="Y", " (Preferred)", ""), "")</f>
        <v>NM_000369.2 (Preferred)</v>
      </c>
      <c r="V3421" s="43" t="s">
        <v>18679</v>
      </c>
      <c r="W3421" s="43" t="e">
        <f t="array" ref="W3421">INDEX(Table6[#Data], MATCH(1, ISNUMBER(SEARCH(Transcripts[[#This Row],[RefSeq mRNA ID]], Table6['#name])), 0), 1)</f>
        <v>#N/A</v>
      </c>
      <c r="X3421" s="43"/>
      <c r="Y3421" s="43"/>
    </row>
    <row r="3422" spans="8:31" hidden="1" x14ac:dyDescent="0.3">
      <c r="H3422" t="s">
        <v>9130</v>
      </c>
      <c r="I3422" t="s">
        <v>9151</v>
      </c>
      <c r="J3422" t="s">
        <v>9152</v>
      </c>
      <c r="K3422" t="s">
        <v>20033</v>
      </c>
      <c r="L3422">
        <v>1089</v>
      </c>
      <c r="M3422" t="s">
        <v>27</v>
      </c>
      <c r="N3422" t="s">
        <v>9153</v>
      </c>
      <c r="P3422" t="s">
        <v>9154</v>
      </c>
      <c r="Q3422">
        <v>825</v>
      </c>
      <c r="R3422" t="s">
        <v>96</v>
      </c>
      <c r="S3422" t="s">
        <v>95</v>
      </c>
      <c r="T3422" t="str">
        <f>IF(Transcripts[[#This Row],[List?]]="Y", Transcripts[[#This Row],[RefSeq mRNA ID]]&amp;IF(Transcripts[[#This Row],[Preferred?]]="Y", " (Preferred)", ""), "")</f>
        <v>NM_001142626.2</v>
      </c>
      <c r="V3422" s="43" t="s">
        <v>18679</v>
      </c>
      <c r="W3422" s="43" t="e">
        <f t="array" ref="W3422">INDEX(Table6[#Data], MATCH(1, ISNUMBER(SEARCH(Transcripts[[#This Row],[RefSeq mRNA ID]], Table6['#name])), 0), 1)</f>
        <v>#N/A</v>
      </c>
      <c r="X3422" s="43"/>
      <c r="Y3422" s="43"/>
    </row>
    <row r="3423" spans="8:31" hidden="1" x14ac:dyDescent="0.3">
      <c r="H3423" t="s">
        <v>9130</v>
      </c>
      <c r="I3423" t="s">
        <v>9144</v>
      </c>
      <c r="J3423" t="s">
        <v>9145</v>
      </c>
      <c r="K3423" t="s">
        <v>20032</v>
      </c>
      <c r="L3423">
        <v>1281</v>
      </c>
      <c r="M3423" t="s">
        <v>27</v>
      </c>
      <c r="N3423" t="s">
        <v>9146</v>
      </c>
      <c r="P3423" t="s">
        <v>9147</v>
      </c>
      <c r="Q3423">
        <v>762</v>
      </c>
      <c r="R3423" t="s">
        <v>96</v>
      </c>
      <c r="S3423" t="s">
        <v>95</v>
      </c>
      <c r="T3423" t="str">
        <f>IF(Transcripts[[#This Row],[List?]]="Y", Transcripts[[#This Row],[RefSeq mRNA ID]]&amp;IF(Transcripts[[#This Row],[Preferred?]]="Y", " (Preferred)", ""), "")</f>
        <v>NM_001018036.2</v>
      </c>
      <c r="V3423" s="43" t="s">
        <v>18679</v>
      </c>
      <c r="W3423" s="43" t="e">
        <f t="array" ref="W3423">INDEX(Table6[#Data], MATCH(1, ISNUMBER(SEARCH(Transcripts[[#This Row],[RefSeq mRNA ID]], Table6['#name])), 0), 1)</f>
        <v>#N/A</v>
      </c>
      <c r="X3423" s="43"/>
      <c r="Y3423" s="43"/>
    </row>
    <row r="3424" spans="8:31" hidden="1" x14ac:dyDescent="0.3">
      <c r="H3424" t="s">
        <v>9130</v>
      </c>
      <c r="I3424" t="s">
        <v>9148</v>
      </c>
      <c r="J3424" t="s">
        <v>9149</v>
      </c>
      <c r="L3424">
        <v>1184</v>
      </c>
      <c r="M3424" t="s">
        <v>27</v>
      </c>
      <c r="N3424" t="s">
        <v>9150</v>
      </c>
      <c r="Q3424">
        <v>696</v>
      </c>
      <c r="R3424" t="s">
        <v>96</v>
      </c>
      <c r="S3424" t="s">
        <v>96</v>
      </c>
      <c r="T3424" t="str">
        <f>IF(Transcripts[[#This Row],[List?]]="Y", Transcripts[[#This Row],[RefSeq mRNA ID]]&amp;IF(Transcripts[[#This Row],[Preferred?]]="Y", " (Preferred)", ""), "")</f>
        <v/>
      </c>
      <c r="V3424" s="43" t="s">
        <v>18679</v>
      </c>
      <c r="W3424" s="43" t="e">
        <f t="array" ref="W3424">INDEX(Table6[#Data], MATCH(1, ISNUMBER(SEARCH(Transcripts[[#This Row],[RefSeq mRNA ID]], Table6['#name])), 0), 1)</f>
        <v>#N/A</v>
      </c>
      <c r="X3424" s="43"/>
      <c r="Y3424" s="43"/>
    </row>
    <row r="3425" spans="8:25" hidden="1" x14ac:dyDescent="0.3">
      <c r="H3425" t="s">
        <v>9130</v>
      </c>
      <c r="I3425" t="s">
        <v>9131</v>
      </c>
      <c r="J3425" t="s">
        <v>9132</v>
      </c>
      <c r="L3425">
        <v>557</v>
      </c>
      <c r="M3425" t="s">
        <v>187</v>
      </c>
      <c r="N3425" t="s">
        <v>9133</v>
      </c>
      <c r="Q3425">
        <v>339</v>
      </c>
      <c r="R3425" t="s">
        <v>96</v>
      </c>
      <c r="S3425" t="s">
        <v>96</v>
      </c>
      <c r="T3425" t="str">
        <f>IF(Transcripts[[#This Row],[List?]]="Y", Transcripts[[#This Row],[RefSeq mRNA ID]]&amp;IF(Transcripts[[#This Row],[Preferred?]]="Y", " (Preferred)", ""), "")</f>
        <v/>
      </c>
      <c r="V3425" s="43" t="s">
        <v>18679</v>
      </c>
      <c r="W3425" s="43" t="e">
        <f t="array" ref="W3425">INDEX(Table6[#Data], MATCH(1, ISNUMBER(SEARCH(Transcripts[[#This Row],[RefSeq mRNA ID]], Table6['#name])), 0), 1)</f>
        <v>#N/A</v>
      </c>
      <c r="X3425" s="43"/>
      <c r="Y3425" s="43"/>
    </row>
    <row r="3426" spans="8:25" hidden="1" x14ac:dyDescent="0.3">
      <c r="H3426" t="s">
        <v>9130</v>
      </c>
      <c r="I3426" t="s">
        <v>9134</v>
      </c>
      <c r="L3426">
        <v>633</v>
      </c>
      <c r="M3426" t="s">
        <v>193</v>
      </c>
      <c r="N3426" t="s">
        <v>9135</v>
      </c>
      <c r="Q3426">
        <v>0</v>
      </c>
      <c r="R3426" t="s">
        <v>96</v>
      </c>
      <c r="S3426" t="s">
        <v>96</v>
      </c>
      <c r="T3426" t="str">
        <f>IF(Transcripts[[#This Row],[List?]]="Y", Transcripts[[#This Row],[RefSeq mRNA ID]]&amp;IF(Transcripts[[#This Row],[Preferred?]]="Y", " (Preferred)", ""), "")</f>
        <v/>
      </c>
      <c r="V3426" s="43" t="s">
        <v>18679</v>
      </c>
      <c r="W3426" s="43" t="e">
        <f t="array" ref="W3426">INDEX(Table6[#Data], MATCH(1, ISNUMBER(SEARCH(Transcripts[[#This Row],[RefSeq mRNA ID]], Table6['#name])), 0), 1)</f>
        <v>#N/A</v>
      </c>
      <c r="X3426" s="43"/>
      <c r="Y3426" s="43"/>
    </row>
    <row r="3427" spans="8:25" hidden="1" x14ac:dyDescent="0.3">
      <c r="H3427" t="s">
        <v>9130</v>
      </c>
      <c r="I3427" t="s">
        <v>9155</v>
      </c>
      <c r="L3427">
        <v>562</v>
      </c>
      <c r="M3427" t="s">
        <v>210</v>
      </c>
      <c r="N3427" t="s">
        <v>9156</v>
      </c>
      <c r="Q3427">
        <v>0</v>
      </c>
      <c r="R3427" t="s">
        <v>96</v>
      </c>
      <c r="S3427" t="s">
        <v>96</v>
      </c>
      <c r="T3427" t="str">
        <f>IF(Transcripts[[#This Row],[List?]]="Y", Transcripts[[#This Row],[RefSeq mRNA ID]]&amp;IF(Transcripts[[#This Row],[Preferred?]]="Y", " (Preferred)", ""), "")</f>
        <v/>
      </c>
      <c r="V3427" s="43" t="s">
        <v>18679</v>
      </c>
      <c r="W3427" s="43" t="e">
        <f t="array" ref="W3427">INDEX(Table6[#Data], MATCH(1, ISNUMBER(SEARCH(Transcripts[[#This Row],[RefSeq mRNA ID]], Table6['#name])), 0), 1)</f>
        <v>#N/A</v>
      </c>
      <c r="X3427" s="43"/>
      <c r="Y3427" s="43"/>
    </row>
    <row r="3428" spans="8:25" hidden="1" x14ac:dyDescent="0.3">
      <c r="H3428" t="s">
        <v>9130</v>
      </c>
      <c r="I3428" t="s">
        <v>9157</v>
      </c>
      <c r="L3428">
        <v>333</v>
      </c>
      <c r="M3428" t="s">
        <v>210</v>
      </c>
      <c r="N3428" t="s">
        <v>9158</v>
      </c>
      <c r="Q3428">
        <v>0</v>
      </c>
      <c r="R3428" t="s">
        <v>96</v>
      </c>
      <c r="S3428" t="s">
        <v>96</v>
      </c>
      <c r="T3428" t="str">
        <f>IF(Transcripts[[#This Row],[List?]]="Y", Transcripts[[#This Row],[RefSeq mRNA ID]]&amp;IF(Transcripts[[#This Row],[Preferred?]]="Y", " (Preferred)", ""), "")</f>
        <v/>
      </c>
      <c r="V3428" s="43" t="s">
        <v>18679</v>
      </c>
      <c r="W3428" s="43" t="e">
        <f t="array" ref="W3428">INDEX(Table6[#Data], MATCH(1, ISNUMBER(SEARCH(Transcripts[[#This Row],[RefSeq mRNA ID]], Table6['#name])), 0), 1)</f>
        <v>#N/A</v>
      </c>
      <c r="X3428" s="43"/>
      <c r="Y3428" s="43"/>
    </row>
    <row r="3429" spans="8:25" hidden="1" x14ac:dyDescent="0.3">
      <c r="H3429" t="s">
        <v>9159</v>
      </c>
      <c r="I3429" t="s">
        <v>9160</v>
      </c>
      <c r="J3429" t="s">
        <v>9161</v>
      </c>
      <c r="K3429" t="s">
        <v>20240</v>
      </c>
      <c r="L3429">
        <v>1551</v>
      </c>
      <c r="M3429" t="s">
        <v>27</v>
      </c>
      <c r="N3429" t="s">
        <v>9162</v>
      </c>
      <c r="P3429" t="s">
        <v>9163</v>
      </c>
      <c r="Q3429">
        <v>1353</v>
      </c>
      <c r="R3429" t="s">
        <v>95</v>
      </c>
      <c r="S3429" t="s">
        <v>95</v>
      </c>
      <c r="T3429" t="str">
        <f>IF(Transcripts[[#This Row],[List?]]="Y", Transcripts[[#This Row],[RefSeq mRNA ID]]&amp;IF(Transcripts[[#This Row],[Preferred?]]="Y", " (Preferred)", ""), "")</f>
        <v>NM_006001.3 (Preferred)</v>
      </c>
      <c r="V3429" s="43" t="s">
        <v>18680</v>
      </c>
      <c r="W3429" s="43" t="e">
        <f t="array" ref="W3429">INDEX(Table6[#Data], MATCH(1, ISNUMBER(SEARCH(Transcripts[[#This Row],[RefSeq mRNA ID]], Table6['#name])), 0), 1)</f>
        <v>#N/A</v>
      </c>
      <c r="X3429" s="43"/>
      <c r="Y3429" s="43"/>
    </row>
    <row r="3430" spans="8:25" hidden="1" x14ac:dyDescent="0.3">
      <c r="H3430" t="s">
        <v>9164</v>
      </c>
      <c r="I3430" t="s">
        <v>9177</v>
      </c>
      <c r="J3430" t="s">
        <v>9178</v>
      </c>
      <c r="K3430" t="s">
        <v>20038</v>
      </c>
      <c r="L3430">
        <v>962</v>
      </c>
      <c r="M3430" t="s">
        <v>27</v>
      </c>
      <c r="N3430" t="s">
        <v>9179</v>
      </c>
      <c r="P3430" t="s">
        <v>9180</v>
      </c>
      <c r="Q3430">
        <v>723</v>
      </c>
      <c r="R3430" t="s">
        <v>95</v>
      </c>
      <c r="S3430" t="s">
        <v>95</v>
      </c>
      <c r="T3430" t="str">
        <f>IF(Transcripts[[#This Row],[List?]]="Y", Transcripts[[#This Row],[RefSeq mRNA ID]]&amp;IF(Transcripts[[#This Row],[Preferred?]]="Y", " (Preferred)", ""), "")</f>
        <v>NM_006758.2 (Preferred)</v>
      </c>
      <c r="V3430" s="43" t="s">
        <v>18681</v>
      </c>
      <c r="W3430" s="43" t="e">
        <f t="array" ref="W3430">INDEX(Table6[#Data], MATCH(1, ISNUMBER(SEARCH(Transcripts[[#This Row],[RefSeq mRNA ID]], Table6['#name])), 0), 1)</f>
        <v>#N/A</v>
      </c>
      <c r="X3430" s="43"/>
      <c r="Y3430" s="43"/>
    </row>
    <row r="3431" spans="8:25" hidden="1" x14ac:dyDescent="0.3">
      <c r="H3431" t="s">
        <v>9164</v>
      </c>
      <c r="I3431" t="s">
        <v>9181</v>
      </c>
      <c r="J3431" t="s">
        <v>9182</v>
      </c>
      <c r="K3431" t="s">
        <v>20037</v>
      </c>
      <c r="L3431">
        <v>940</v>
      </c>
      <c r="M3431" t="s">
        <v>27</v>
      </c>
      <c r="N3431" t="s">
        <v>9183</v>
      </c>
      <c r="P3431" t="s">
        <v>9184</v>
      </c>
      <c r="Q3431">
        <v>723</v>
      </c>
      <c r="R3431" t="s">
        <v>96</v>
      </c>
      <c r="S3431" t="s">
        <v>95</v>
      </c>
      <c r="T3431" t="str">
        <f>IF(Transcripts[[#This Row],[List?]]="Y", Transcripts[[#This Row],[RefSeq mRNA ID]]&amp;IF(Transcripts[[#This Row],[Preferred?]]="Y", " (Preferred)", ""), "")</f>
        <v>NM_001025203.1</v>
      </c>
      <c r="V3431" s="43" t="s">
        <v>18681</v>
      </c>
      <c r="W3431" s="43" t="e">
        <f t="array" ref="W3431">INDEX(Table6[#Data], MATCH(1, ISNUMBER(SEARCH(Transcripts[[#This Row],[RefSeq mRNA ID]], Table6['#name])), 0), 1)</f>
        <v>#N/A</v>
      </c>
      <c r="X3431" s="43"/>
      <c r="Y3431" s="43"/>
    </row>
    <row r="3432" spans="8:25" hidden="1" x14ac:dyDescent="0.3">
      <c r="H3432" t="s">
        <v>9164</v>
      </c>
      <c r="I3432" t="s">
        <v>9170</v>
      </c>
      <c r="J3432" t="s">
        <v>9171</v>
      </c>
      <c r="L3432">
        <v>1675</v>
      </c>
      <c r="M3432" t="s">
        <v>27</v>
      </c>
      <c r="N3432" t="s">
        <v>9172</v>
      </c>
      <c r="P3432" t="s">
        <v>9173</v>
      </c>
      <c r="Q3432">
        <v>504</v>
      </c>
      <c r="R3432" t="s">
        <v>96</v>
      </c>
      <c r="S3432" t="s">
        <v>96</v>
      </c>
      <c r="T3432" t="str">
        <f>IF(Transcripts[[#This Row],[List?]]="Y", Transcripts[[#This Row],[RefSeq mRNA ID]]&amp;IF(Transcripts[[#This Row],[Preferred?]]="Y", " (Preferred)", ""), "")</f>
        <v/>
      </c>
      <c r="V3432" s="43" t="s">
        <v>18681</v>
      </c>
      <c r="W3432" s="43" t="e">
        <f t="array" ref="W3432">INDEX(Table6[#Data], MATCH(1, ISNUMBER(SEARCH(Transcripts[[#This Row],[RefSeq mRNA ID]], Table6['#name])), 0), 1)</f>
        <v>#N/A</v>
      </c>
      <c r="X3432" s="43"/>
      <c r="Y3432" s="43"/>
    </row>
    <row r="3433" spans="8:25" hidden="1" x14ac:dyDescent="0.3">
      <c r="H3433" t="s">
        <v>9164</v>
      </c>
      <c r="I3433" t="s">
        <v>9174</v>
      </c>
      <c r="J3433" t="s">
        <v>9175</v>
      </c>
      <c r="K3433" t="s">
        <v>20036</v>
      </c>
      <c r="L3433">
        <v>1019</v>
      </c>
      <c r="M3433" t="s">
        <v>27</v>
      </c>
      <c r="N3433" t="s">
        <v>9176</v>
      </c>
      <c r="P3433" t="s">
        <v>9173</v>
      </c>
      <c r="Q3433">
        <v>504</v>
      </c>
      <c r="R3433" t="s">
        <v>96</v>
      </c>
      <c r="S3433" t="s">
        <v>95</v>
      </c>
      <c r="T3433" t="str">
        <f>IF(Transcripts[[#This Row],[List?]]="Y", Transcripts[[#This Row],[RefSeq mRNA ID]]&amp;IF(Transcripts[[#This Row],[Preferred?]]="Y", " (Preferred)", ""), "")</f>
        <v>NM_001025204.1</v>
      </c>
      <c r="V3433" s="43" t="s">
        <v>18681</v>
      </c>
      <c r="W3433" s="43" t="e">
        <f t="array" ref="W3433">INDEX(Table6[#Data], MATCH(1, ISNUMBER(SEARCH(Transcripts[[#This Row],[RefSeq mRNA ID]], Table6['#name])), 0), 1)</f>
        <v>#N/A</v>
      </c>
      <c r="X3433" s="43"/>
      <c r="Y3433" s="43"/>
    </row>
    <row r="3434" spans="8:25" hidden="1" x14ac:dyDescent="0.3">
      <c r="H3434" t="s">
        <v>9164</v>
      </c>
      <c r="I3434" t="s">
        <v>9165</v>
      </c>
      <c r="J3434" t="s">
        <v>9166</v>
      </c>
      <c r="L3434">
        <v>966</v>
      </c>
      <c r="M3434" t="s">
        <v>187</v>
      </c>
      <c r="N3434" t="s">
        <v>9167</v>
      </c>
      <c r="P3434" t="s">
        <v>98</v>
      </c>
      <c r="Q3434">
        <v>228</v>
      </c>
      <c r="R3434" t="s">
        <v>96</v>
      </c>
      <c r="S3434" t="s">
        <v>96</v>
      </c>
      <c r="T3434" t="str">
        <f>IF(Transcripts[[#This Row],[List?]]="Y", Transcripts[[#This Row],[RefSeq mRNA ID]]&amp;IF(Transcripts[[#This Row],[Preferred?]]="Y", " (Preferred)", ""), "")</f>
        <v/>
      </c>
      <c r="V3434" s="43" t="s">
        <v>18681</v>
      </c>
      <c r="W3434" s="43" t="e">
        <f t="array" ref="W3434">INDEX(Table6[#Data], MATCH(1, ISNUMBER(SEARCH(Transcripts[[#This Row],[RefSeq mRNA ID]], Table6['#name])), 0), 1)</f>
        <v>#N/A</v>
      </c>
      <c r="X3434" s="43"/>
      <c r="Y3434" s="43"/>
    </row>
    <row r="3435" spans="8:25" hidden="1" x14ac:dyDescent="0.3">
      <c r="H3435" t="s">
        <v>9164</v>
      </c>
      <c r="I3435" t="s">
        <v>9168</v>
      </c>
      <c r="L3435">
        <v>682</v>
      </c>
      <c r="M3435" t="s">
        <v>193</v>
      </c>
      <c r="N3435" t="s">
        <v>9169</v>
      </c>
      <c r="P3435" t="s">
        <v>98</v>
      </c>
      <c r="Q3435">
        <v>0</v>
      </c>
      <c r="R3435" t="s">
        <v>96</v>
      </c>
      <c r="S3435" t="s">
        <v>96</v>
      </c>
      <c r="T3435" t="str">
        <f>IF(Transcripts[[#This Row],[List?]]="Y", Transcripts[[#This Row],[RefSeq mRNA ID]]&amp;IF(Transcripts[[#This Row],[Preferred?]]="Y", " (Preferred)", ""), "")</f>
        <v/>
      </c>
      <c r="V3435" s="43" t="s">
        <v>18681</v>
      </c>
      <c r="W3435" s="43" t="e">
        <f t="array" ref="W3435">INDEX(Table6[#Data], MATCH(1, ISNUMBER(SEARCH(Transcripts[[#This Row],[RefSeq mRNA ID]], Table6['#name])), 0), 1)</f>
        <v>#N/A</v>
      </c>
      <c r="X3435" s="43"/>
      <c r="Y3435" s="43"/>
    </row>
    <row r="3436" spans="8:25" hidden="1" x14ac:dyDescent="0.3">
      <c r="H3436" t="s">
        <v>9164</v>
      </c>
      <c r="I3436" t="s">
        <v>9185</v>
      </c>
      <c r="L3436">
        <v>4694</v>
      </c>
      <c r="M3436" t="s">
        <v>210</v>
      </c>
      <c r="N3436" t="s">
        <v>9186</v>
      </c>
      <c r="P3436" t="s">
        <v>98</v>
      </c>
      <c r="Q3436" s="43">
        <v>0</v>
      </c>
      <c r="R3436" t="s">
        <v>96</v>
      </c>
      <c r="S3436" s="43" t="s">
        <v>96</v>
      </c>
      <c r="T3436" t="str">
        <f>IF(Transcripts[[#This Row],[List?]]="Y", Transcripts[[#This Row],[RefSeq mRNA ID]]&amp;IF(Transcripts[[#This Row],[Preferred?]]="Y", " (Preferred)", ""), "")</f>
        <v/>
      </c>
      <c r="V3436" s="43" t="s">
        <v>18681</v>
      </c>
      <c r="W3436" s="43" t="e">
        <f t="array" ref="W3436">INDEX(Table6[#Data], MATCH(1, ISNUMBER(SEARCH(Transcripts[[#This Row],[RefSeq mRNA ID]], Table6['#name])), 0), 1)</f>
        <v>#N/A</v>
      </c>
      <c r="X3436" s="43"/>
      <c r="Y3436" s="43"/>
    </row>
    <row r="3437" spans="8:25" hidden="1" x14ac:dyDescent="0.3">
      <c r="H3437" t="s">
        <v>9164</v>
      </c>
      <c r="I3437" t="s">
        <v>9187</v>
      </c>
      <c r="L3437">
        <v>3973</v>
      </c>
      <c r="M3437" t="s">
        <v>210</v>
      </c>
      <c r="N3437" t="s">
        <v>9188</v>
      </c>
      <c r="P3437" t="s">
        <v>98</v>
      </c>
      <c r="Q3437">
        <v>0</v>
      </c>
      <c r="R3437" t="s">
        <v>96</v>
      </c>
      <c r="S3437" t="s">
        <v>96</v>
      </c>
      <c r="T3437" t="str">
        <f>IF(Transcripts[[#This Row],[List?]]="Y", Transcripts[[#This Row],[RefSeq mRNA ID]]&amp;IF(Transcripts[[#This Row],[Preferred?]]="Y", " (Preferred)", ""), "")</f>
        <v/>
      </c>
      <c r="V3437" s="43" t="s">
        <v>18681</v>
      </c>
      <c r="W3437" s="43" t="e">
        <f t="array" ref="W3437">INDEX(Table6[#Data], MATCH(1, ISNUMBER(SEARCH(Transcripts[[#This Row],[RefSeq mRNA ID]], Table6['#name])), 0), 1)</f>
        <v>#N/A</v>
      </c>
      <c r="X3437" s="43"/>
      <c r="Y3437" s="43"/>
    </row>
    <row r="3438" spans="8:25" hidden="1" x14ac:dyDescent="0.3">
      <c r="H3438" t="s">
        <v>9164</v>
      </c>
      <c r="I3438" t="s">
        <v>9189</v>
      </c>
      <c r="L3438">
        <v>3344</v>
      </c>
      <c r="M3438" t="s">
        <v>210</v>
      </c>
      <c r="N3438" t="s">
        <v>9190</v>
      </c>
      <c r="P3438" t="s">
        <v>98</v>
      </c>
      <c r="Q3438">
        <v>0</v>
      </c>
      <c r="R3438" t="s">
        <v>96</v>
      </c>
      <c r="S3438" t="s">
        <v>96</v>
      </c>
      <c r="T3438" t="str">
        <f>IF(Transcripts[[#This Row],[List?]]="Y", Transcripts[[#This Row],[RefSeq mRNA ID]]&amp;IF(Transcripts[[#This Row],[Preferred?]]="Y", " (Preferred)", ""), "")</f>
        <v/>
      </c>
      <c r="V3438" s="43" t="s">
        <v>18681</v>
      </c>
      <c r="W3438" s="43" t="e">
        <f t="array" ref="W3438">INDEX(Table6[#Data], MATCH(1, ISNUMBER(SEARCH(Transcripts[[#This Row],[RefSeq mRNA ID]], Table6['#name])), 0), 1)</f>
        <v>#N/A</v>
      </c>
      <c r="X3438" s="43"/>
      <c r="Y3438" s="43"/>
    </row>
    <row r="3439" spans="8:25" hidden="1" x14ac:dyDescent="0.3">
      <c r="H3439" t="s">
        <v>9164</v>
      </c>
      <c r="I3439" t="s">
        <v>9191</v>
      </c>
      <c r="L3439">
        <v>1676</v>
      </c>
      <c r="M3439" t="s">
        <v>210</v>
      </c>
      <c r="N3439" t="s">
        <v>9192</v>
      </c>
      <c r="P3439" t="s">
        <v>98</v>
      </c>
      <c r="Q3439">
        <v>0</v>
      </c>
      <c r="R3439" t="s">
        <v>96</v>
      </c>
      <c r="S3439" t="s">
        <v>96</v>
      </c>
      <c r="T3439" t="str">
        <f>IF(Transcripts[[#This Row],[List?]]="Y", Transcripts[[#This Row],[RefSeq mRNA ID]]&amp;IF(Transcripts[[#This Row],[Preferred?]]="Y", " (Preferred)", ""), "")</f>
        <v/>
      </c>
      <c r="V3439" s="43" t="s">
        <v>18681</v>
      </c>
      <c r="W3439" s="43" t="e">
        <f t="array" ref="W3439">INDEX(Table6[#Data], MATCH(1, ISNUMBER(SEARCH(Transcripts[[#This Row],[RefSeq mRNA ID]], Table6['#name])), 0), 1)</f>
        <v>#N/A</v>
      </c>
      <c r="X3439" s="43"/>
      <c r="Y3439" s="43"/>
    </row>
    <row r="3440" spans="8:25" hidden="1" x14ac:dyDescent="0.3">
      <c r="H3440" t="s">
        <v>9164</v>
      </c>
      <c r="I3440" t="s">
        <v>9193</v>
      </c>
      <c r="L3440">
        <v>609</v>
      </c>
      <c r="M3440" t="s">
        <v>210</v>
      </c>
      <c r="N3440" t="s">
        <v>9194</v>
      </c>
      <c r="P3440" t="s">
        <v>98</v>
      </c>
      <c r="Q3440" s="43">
        <v>0</v>
      </c>
      <c r="R3440" t="s">
        <v>96</v>
      </c>
      <c r="S3440" s="43" t="s">
        <v>96</v>
      </c>
      <c r="T3440" t="str">
        <f>IF(Transcripts[[#This Row],[List?]]="Y", Transcripts[[#This Row],[RefSeq mRNA ID]]&amp;IF(Transcripts[[#This Row],[Preferred?]]="Y", " (Preferred)", ""), "")</f>
        <v/>
      </c>
      <c r="V3440" s="43" t="s">
        <v>18681</v>
      </c>
      <c r="W3440" s="43" t="e">
        <f t="array" ref="W3440">INDEX(Table6[#Data], MATCH(1, ISNUMBER(SEARCH(Transcripts[[#This Row],[RefSeq mRNA ID]], Table6['#name])), 0), 1)</f>
        <v>#N/A</v>
      </c>
      <c r="X3440" s="43"/>
      <c r="Y3440" s="43"/>
    </row>
    <row r="3441" spans="8:25" hidden="1" x14ac:dyDescent="0.3">
      <c r="H3441" t="s">
        <v>9164</v>
      </c>
      <c r="I3441" t="s">
        <v>9195</v>
      </c>
      <c r="L3441">
        <v>338</v>
      </c>
      <c r="M3441" t="s">
        <v>210</v>
      </c>
      <c r="N3441" t="s">
        <v>9196</v>
      </c>
      <c r="P3441" t="s">
        <v>98</v>
      </c>
      <c r="Q3441">
        <v>0</v>
      </c>
      <c r="R3441" t="s">
        <v>96</v>
      </c>
      <c r="S3441" t="s">
        <v>96</v>
      </c>
      <c r="T3441" t="str">
        <f>IF(Transcripts[[#This Row],[List?]]="Y", Transcripts[[#This Row],[RefSeq mRNA ID]]&amp;IF(Transcripts[[#This Row],[Preferred?]]="Y", " (Preferred)", ""), "")</f>
        <v/>
      </c>
      <c r="V3441" s="43" t="s">
        <v>18681</v>
      </c>
      <c r="W3441" s="43" t="e">
        <f t="array" ref="W3441">INDEX(Table6[#Data], MATCH(1, ISNUMBER(SEARCH(Transcripts[[#This Row],[RefSeq mRNA ID]], Table6['#name])), 0), 1)</f>
        <v>#N/A</v>
      </c>
      <c r="X3441" s="43"/>
      <c r="Y3441" s="43"/>
    </row>
    <row r="3442" spans="8:25" hidden="1" x14ac:dyDescent="0.3">
      <c r="H3442" t="s">
        <v>9197</v>
      </c>
      <c r="I3442" t="s">
        <v>9208</v>
      </c>
      <c r="J3442" t="s">
        <v>9209</v>
      </c>
      <c r="K3442" t="s">
        <v>20040</v>
      </c>
      <c r="L3442">
        <v>1698</v>
      </c>
      <c r="M3442" t="s">
        <v>27</v>
      </c>
      <c r="N3442" t="s">
        <v>9210</v>
      </c>
      <c r="P3442" t="s">
        <v>9211</v>
      </c>
      <c r="Q3442">
        <v>1428</v>
      </c>
      <c r="R3442" t="s">
        <v>96</v>
      </c>
      <c r="S3442" t="s">
        <v>95</v>
      </c>
      <c r="T3442" t="str">
        <f>IF(Transcripts[[#This Row],[List?]]="Y", Transcripts[[#This Row],[RefSeq mRNA ID]]&amp;IF(Transcripts[[#This Row],[Preferred?]]="Y", " (Preferred)", ""), "")</f>
        <v>NM_007279.2</v>
      </c>
      <c r="V3442" s="43" t="s">
        <v>18682</v>
      </c>
      <c r="W3442" s="43" t="e">
        <f t="array" ref="W3442">INDEX(Table6[#Data], MATCH(1, ISNUMBER(SEARCH(Transcripts[[#This Row],[RefSeq mRNA ID]], Table6['#name])), 0), 1)</f>
        <v>#N/A</v>
      </c>
      <c r="X3442" s="43"/>
      <c r="Y3442" s="43"/>
    </row>
    <row r="3443" spans="8:25" hidden="1" x14ac:dyDescent="0.3">
      <c r="H3443" t="s">
        <v>9197</v>
      </c>
      <c r="I3443" t="s">
        <v>9204</v>
      </c>
      <c r="J3443" t="s">
        <v>9205</v>
      </c>
      <c r="K3443" t="s">
        <v>20039</v>
      </c>
      <c r="L3443">
        <v>3022</v>
      </c>
      <c r="M3443" t="s">
        <v>27</v>
      </c>
      <c r="N3443" t="s">
        <v>9206</v>
      </c>
      <c r="P3443" t="s">
        <v>9207</v>
      </c>
      <c r="Q3443" s="43">
        <v>1416</v>
      </c>
      <c r="R3443" t="s">
        <v>95</v>
      </c>
      <c r="S3443" s="43" t="s">
        <v>95</v>
      </c>
      <c r="T3443" t="str">
        <f>IF(Transcripts[[#This Row],[List?]]="Y", Transcripts[[#This Row],[RefSeq mRNA ID]]&amp;IF(Transcripts[[#This Row],[Preferred?]]="Y", " (Preferred)", ""), "")</f>
        <v>NM_001012478.1 (Preferred)</v>
      </c>
      <c r="V3443" s="43" t="s">
        <v>18682</v>
      </c>
      <c r="W3443" s="43" t="e">
        <f t="array" ref="W3443">INDEX(Table6[#Data], MATCH(1, ISNUMBER(SEARCH(Transcripts[[#This Row],[RefSeq mRNA ID]], Table6['#name])), 0), 1)</f>
        <v>#N/A</v>
      </c>
      <c r="X3443" s="43"/>
      <c r="Y3443" s="43"/>
    </row>
    <row r="3444" spans="8:25" hidden="1" x14ac:dyDescent="0.3">
      <c r="H3444" t="s">
        <v>9197</v>
      </c>
      <c r="I3444" t="s">
        <v>9212</v>
      </c>
      <c r="J3444" t="s">
        <v>9213</v>
      </c>
      <c r="L3444">
        <v>1104</v>
      </c>
      <c r="M3444" t="s">
        <v>27</v>
      </c>
      <c r="N3444" t="s">
        <v>9214</v>
      </c>
      <c r="Q3444">
        <v>924</v>
      </c>
      <c r="R3444" t="s">
        <v>96</v>
      </c>
      <c r="S3444" t="s">
        <v>96</v>
      </c>
      <c r="T3444" t="str">
        <f>IF(Transcripts[[#This Row],[List?]]="Y", Transcripts[[#This Row],[RefSeq mRNA ID]]&amp;IF(Transcripts[[#This Row],[Preferred?]]="Y", " (Preferred)", ""), "")</f>
        <v/>
      </c>
      <c r="V3444" s="43" t="s">
        <v>18682</v>
      </c>
      <c r="W3444" s="43" t="e">
        <f t="array" ref="W3444">INDEX(Table6[#Data], MATCH(1, ISNUMBER(SEARCH(Transcripts[[#This Row],[RefSeq mRNA ID]], Table6['#name])), 0), 1)</f>
        <v>#N/A</v>
      </c>
      <c r="X3444" s="43"/>
      <c r="Y3444" s="43"/>
    </row>
    <row r="3445" spans="8:25" hidden="1" x14ac:dyDescent="0.3">
      <c r="H3445" t="s">
        <v>9197</v>
      </c>
      <c r="I3445" t="s">
        <v>9198</v>
      </c>
      <c r="J3445" t="s">
        <v>9199</v>
      </c>
      <c r="L3445">
        <v>849</v>
      </c>
      <c r="M3445" t="s">
        <v>187</v>
      </c>
      <c r="N3445" t="s">
        <v>9200</v>
      </c>
      <c r="P3445" t="s">
        <v>98</v>
      </c>
      <c r="Q3445">
        <v>259</v>
      </c>
      <c r="R3445" t="s">
        <v>96</v>
      </c>
      <c r="S3445" t="s">
        <v>96</v>
      </c>
      <c r="T3445" t="str">
        <f>IF(Transcripts[[#This Row],[List?]]="Y", Transcripts[[#This Row],[RefSeq mRNA ID]]&amp;IF(Transcripts[[#This Row],[Preferred?]]="Y", " (Preferred)", ""), "")</f>
        <v/>
      </c>
      <c r="V3445" s="43" t="s">
        <v>18682</v>
      </c>
      <c r="W3445" s="43" t="e">
        <f t="array" ref="W3445">INDEX(Table6[#Data], MATCH(1, ISNUMBER(SEARCH(Transcripts[[#This Row],[RefSeq mRNA ID]], Table6['#name])), 0), 1)</f>
        <v>#N/A</v>
      </c>
      <c r="X3445" s="43"/>
      <c r="Y3445" s="43"/>
    </row>
    <row r="3446" spans="8:25" hidden="1" x14ac:dyDescent="0.3">
      <c r="H3446" t="s">
        <v>9197</v>
      </c>
      <c r="I3446" t="s">
        <v>9201</v>
      </c>
      <c r="J3446" t="s">
        <v>9202</v>
      </c>
      <c r="L3446">
        <v>778</v>
      </c>
      <c r="M3446" t="s">
        <v>187</v>
      </c>
      <c r="N3446" t="s">
        <v>9203</v>
      </c>
      <c r="P3446" t="s">
        <v>98</v>
      </c>
      <c r="Q3446">
        <v>155</v>
      </c>
      <c r="R3446" t="s">
        <v>96</v>
      </c>
      <c r="S3446" t="s">
        <v>96</v>
      </c>
      <c r="T3446" t="str">
        <f>IF(Transcripts[[#This Row],[List?]]="Y", Transcripts[[#This Row],[RefSeq mRNA ID]]&amp;IF(Transcripts[[#This Row],[Preferred?]]="Y", " (Preferred)", ""), "")</f>
        <v/>
      </c>
      <c r="V3446" s="43" t="s">
        <v>18682</v>
      </c>
      <c r="W3446" s="43" t="e">
        <f t="array" ref="W3446">INDEX(Table6[#Data], MATCH(1, ISNUMBER(SEARCH(Transcripts[[#This Row],[RefSeq mRNA ID]], Table6['#name])), 0), 1)</f>
        <v>#N/A</v>
      </c>
      <c r="X3446" s="43"/>
      <c r="Y3446" s="43"/>
    </row>
    <row r="3447" spans="8:25" hidden="1" x14ac:dyDescent="0.3">
      <c r="H3447" t="s">
        <v>9197</v>
      </c>
      <c r="I3447" t="s">
        <v>9215</v>
      </c>
      <c r="L3447">
        <v>637</v>
      </c>
      <c r="M3447" t="s">
        <v>210</v>
      </c>
      <c r="N3447" t="s">
        <v>9216</v>
      </c>
      <c r="P3447" t="s">
        <v>98</v>
      </c>
      <c r="Q3447">
        <v>0</v>
      </c>
      <c r="R3447" t="s">
        <v>96</v>
      </c>
      <c r="S3447" t="s">
        <v>96</v>
      </c>
      <c r="T3447" t="str">
        <f>IF(Transcripts[[#This Row],[List?]]="Y", Transcripts[[#This Row],[RefSeq mRNA ID]]&amp;IF(Transcripts[[#This Row],[Preferred?]]="Y", " (Preferred)", ""), "")</f>
        <v/>
      </c>
      <c r="V3447" s="43" t="s">
        <v>18682</v>
      </c>
      <c r="W3447" s="43" t="e">
        <f t="array" ref="W3447">INDEX(Table6[#Data], MATCH(1, ISNUMBER(SEARCH(Transcripts[[#This Row],[RefSeq mRNA ID]], Table6['#name])), 0), 1)</f>
        <v>#N/A</v>
      </c>
      <c r="X3447" s="43"/>
      <c r="Y3447" s="43"/>
    </row>
    <row r="3448" spans="8:25" hidden="1" x14ac:dyDescent="0.3">
      <c r="H3448" t="s">
        <v>9197</v>
      </c>
      <c r="I3448" t="s">
        <v>9217</v>
      </c>
      <c r="L3448">
        <v>554</v>
      </c>
      <c r="M3448" t="s">
        <v>210</v>
      </c>
      <c r="N3448" t="s">
        <v>9218</v>
      </c>
      <c r="P3448" t="s">
        <v>98</v>
      </c>
      <c r="Q3448">
        <v>0</v>
      </c>
      <c r="R3448" t="s">
        <v>96</v>
      </c>
      <c r="S3448" t="s">
        <v>96</v>
      </c>
      <c r="T3448" t="str">
        <f>IF(Transcripts[[#This Row],[List?]]="Y", Transcripts[[#This Row],[RefSeq mRNA ID]]&amp;IF(Transcripts[[#This Row],[Preferred?]]="Y", " (Preferred)", ""), "")</f>
        <v/>
      </c>
      <c r="V3448" s="43" t="s">
        <v>18682</v>
      </c>
      <c r="W3448" s="43" t="e">
        <f t="array" ref="W3448">INDEX(Table6[#Data], MATCH(1, ISNUMBER(SEARCH(Transcripts[[#This Row],[RefSeq mRNA ID]], Table6['#name])), 0), 1)</f>
        <v>#N/A</v>
      </c>
      <c r="X3448" s="43"/>
      <c r="Y3448" s="43"/>
    </row>
    <row r="3449" spans="8:25" hidden="1" x14ac:dyDescent="0.3">
      <c r="H3449" t="s">
        <v>9197</v>
      </c>
      <c r="I3449" t="s">
        <v>9219</v>
      </c>
      <c r="L3449">
        <v>447</v>
      </c>
      <c r="M3449" t="s">
        <v>210</v>
      </c>
      <c r="N3449" t="s">
        <v>9220</v>
      </c>
      <c r="P3449" t="s">
        <v>98</v>
      </c>
      <c r="Q3449">
        <v>0</v>
      </c>
      <c r="R3449" t="s">
        <v>96</v>
      </c>
      <c r="S3449" t="s">
        <v>96</v>
      </c>
      <c r="T3449" t="str">
        <f>IF(Transcripts[[#This Row],[List?]]="Y", Transcripts[[#This Row],[RefSeq mRNA ID]]&amp;IF(Transcripts[[#This Row],[Preferred?]]="Y", " (Preferred)", ""), "")</f>
        <v/>
      </c>
      <c r="V3449" s="43" t="s">
        <v>18682</v>
      </c>
      <c r="W3449" s="43" t="e">
        <f t="array" ref="W3449">INDEX(Table6[#Data], MATCH(1, ISNUMBER(SEARCH(Transcripts[[#This Row],[RefSeq mRNA ID]], Table6['#name])), 0), 1)</f>
        <v>#N/A</v>
      </c>
      <c r="X3449" s="43"/>
      <c r="Y3449" s="43"/>
    </row>
    <row r="3450" spans="8:25" hidden="1" x14ac:dyDescent="0.3">
      <c r="H3450" t="s">
        <v>9221</v>
      </c>
      <c r="I3450" t="s">
        <v>9224</v>
      </c>
      <c r="J3450" t="s">
        <v>9225</v>
      </c>
      <c r="K3450" t="s">
        <v>20041</v>
      </c>
      <c r="L3450">
        <v>3737</v>
      </c>
      <c r="M3450" t="s">
        <v>27</v>
      </c>
      <c r="N3450" t="s">
        <v>9226</v>
      </c>
      <c r="O3450" t="s">
        <v>9227</v>
      </c>
      <c r="P3450" t="s">
        <v>9228</v>
      </c>
      <c r="Q3450" s="43">
        <v>642</v>
      </c>
      <c r="R3450" t="s">
        <v>95</v>
      </c>
      <c r="S3450" s="43" t="s">
        <v>95</v>
      </c>
      <c r="T3450" t="str">
        <f>IF(Transcripts[[#This Row],[List?]]="Y", Transcripts[[#This Row],[RefSeq mRNA ID]]&amp;IF(Transcripts[[#This Row],[Preferred?]]="Y", " (Preferred)", ""), "")</f>
        <v>NM_000551.3 (Preferred)</v>
      </c>
      <c r="V3450" s="43" t="s">
        <v>18683</v>
      </c>
      <c r="W3450" s="43" t="e">
        <f t="array" ref="W3450">INDEX(Table6[#Data], MATCH(1, ISNUMBER(SEARCH(Transcripts[[#This Row],[RefSeq mRNA ID]], Table6['#name])), 0), 1)</f>
        <v>#N/A</v>
      </c>
      <c r="X3450" s="43"/>
      <c r="Y3450" s="43"/>
    </row>
    <row r="3451" spans="8:25" hidden="1" x14ac:dyDescent="0.3">
      <c r="H3451" t="s">
        <v>9221</v>
      </c>
      <c r="I3451" t="s">
        <v>9229</v>
      </c>
      <c r="J3451" t="s">
        <v>9230</v>
      </c>
      <c r="K3451" t="s">
        <v>20042</v>
      </c>
      <c r="L3451">
        <v>2696</v>
      </c>
      <c r="M3451" t="s">
        <v>27</v>
      </c>
      <c r="N3451" t="s">
        <v>9231</v>
      </c>
      <c r="O3451" t="s">
        <v>9227</v>
      </c>
      <c r="P3451" t="s">
        <v>9232</v>
      </c>
      <c r="Q3451">
        <v>519</v>
      </c>
      <c r="R3451" t="s">
        <v>96</v>
      </c>
      <c r="S3451" t="s">
        <v>95</v>
      </c>
      <c r="T3451" t="str">
        <f>IF(Transcripts[[#This Row],[List?]]="Y", Transcripts[[#This Row],[RefSeq mRNA ID]]&amp;IF(Transcripts[[#This Row],[Preferred?]]="Y", " (Preferred)", ""), "")</f>
        <v>NM_198156.2</v>
      </c>
      <c r="V3451" s="43" t="s">
        <v>18683</v>
      </c>
      <c r="W3451" s="43" t="e">
        <f t="array" ref="W3451">INDEX(Table6[#Data], MATCH(1, ISNUMBER(SEARCH(Transcripts[[#This Row],[RefSeq mRNA ID]], Table6['#name])), 0), 1)</f>
        <v>#N/A</v>
      </c>
      <c r="X3451" s="43"/>
      <c r="Y3451" s="43"/>
    </row>
    <row r="3452" spans="8:25" hidden="1" x14ac:dyDescent="0.3">
      <c r="H3452" t="s">
        <v>9221</v>
      </c>
      <c r="I3452" t="s">
        <v>9222</v>
      </c>
      <c r="L3452">
        <v>958</v>
      </c>
      <c r="M3452" t="s">
        <v>193</v>
      </c>
      <c r="N3452" t="s">
        <v>9223</v>
      </c>
      <c r="Q3452">
        <v>0</v>
      </c>
      <c r="R3452" t="s">
        <v>96</v>
      </c>
      <c r="S3452" t="s">
        <v>96</v>
      </c>
      <c r="T3452" t="str">
        <f>IF(Transcripts[[#This Row],[List?]]="Y", Transcripts[[#This Row],[RefSeq mRNA ID]]&amp;IF(Transcripts[[#This Row],[Preferred?]]="Y", " (Preferred)", ""), "")</f>
        <v/>
      </c>
      <c r="V3452" s="43" t="s">
        <v>18683</v>
      </c>
      <c r="W3452" s="43" t="e">
        <f t="array" ref="W3452">INDEX(Table6[#Data], MATCH(1, ISNUMBER(SEARCH(Transcripts[[#This Row],[RefSeq mRNA ID]], Table6['#name])), 0), 1)</f>
        <v>#N/A</v>
      </c>
      <c r="X3452" s="43"/>
      <c r="Y3452" s="43"/>
    </row>
    <row r="3453" spans="8:25" hidden="1" x14ac:dyDescent="0.3">
      <c r="H3453" t="s">
        <v>9233</v>
      </c>
      <c r="I3453" t="s">
        <v>9249</v>
      </c>
      <c r="J3453" t="s">
        <v>9250</v>
      </c>
      <c r="K3453" t="s">
        <v>20043</v>
      </c>
      <c r="L3453">
        <v>1849</v>
      </c>
      <c r="M3453" t="s">
        <v>27</v>
      </c>
      <c r="N3453" t="s">
        <v>9251</v>
      </c>
      <c r="O3453" t="s">
        <v>9252</v>
      </c>
      <c r="P3453" t="s">
        <v>9253</v>
      </c>
      <c r="Q3453">
        <v>1509</v>
      </c>
      <c r="R3453" t="s">
        <v>95</v>
      </c>
      <c r="S3453" t="s">
        <v>95</v>
      </c>
      <c r="T3453" t="str">
        <f>IF(Transcripts[[#This Row],[List?]]="Y", Transcripts[[#This Row],[RefSeq mRNA ID]]&amp;IF(Transcripts[[#This Row],[Preferred?]]="Y", " (Preferred)", ""), "")</f>
        <v>NM_000377.2 (Preferred)</v>
      </c>
      <c r="V3453" s="43" t="s">
        <v>18684</v>
      </c>
      <c r="W3453" s="43" t="e">
        <f t="array" ref="W3453">INDEX(Table6[#Data], MATCH(1, ISNUMBER(SEARCH(Transcripts[[#This Row],[RefSeq mRNA ID]], Table6['#name])), 0), 1)</f>
        <v>#N/A</v>
      </c>
      <c r="X3453" s="43"/>
      <c r="Y3453" s="43"/>
    </row>
    <row r="3454" spans="8:25" hidden="1" x14ac:dyDescent="0.3">
      <c r="H3454" t="s">
        <v>9233</v>
      </c>
      <c r="I3454" t="s">
        <v>9254</v>
      </c>
      <c r="J3454" t="s">
        <v>9255</v>
      </c>
      <c r="L3454">
        <v>1849</v>
      </c>
      <c r="M3454" t="s">
        <v>27</v>
      </c>
      <c r="N3454" t="s">
        <v>9251</v>
      </c>
      <c r="Q3454">
        <v>1509</v>
      </c>
      <c r="R3454" t="s">
        <v>96</v>
      </c>
      <c r="S3454" t="s">
        <v>96</v>
      </c>
      <c r="T3454" t="str">
        <f>IF(Transcripts[[#This Row],[List?]]="Y", Transcripts[[#This Row],[RefSeq mRNA ID]]&amp;IF(Transcripts[[#This Row],[Preferred?]]="Y", " (Preferred)", ""), "")</f>
        <v/>
      </c>
      <c r="V3454" s="43" t="s">
        <v>18684</v>
      </c>
      <c r="W3454" s="43" t="e">
        <f t="array" ref="W3454">INDEX(Table6[#Data], MATCH(1, ISNUMBER(SEARCH(Transcripts[[#This Row],[RefSeq mRNA ID]], Table6['#name])), 0), 1)</f>
        <v>#N/A</v>
      </c>
      <c r="X3454" s="43"/>
      <c r="Y3454" s="43"/>
    </row>
    <row r="3455" spans="8:25" hidden="1" x14ac:dyDescent="0.3">
      <c r="H3455" t="s">
        <v>9233</v>
      </c>
      <c r="I3455" t="s">
        <v>9256</v>
      </c>
      <c r="J3455" t="s">
        <v>9257</v>
      </c>
      <c r="L3455">
        <v>933</v>
      </c>
      <c r="M3455" t="s">
        <v>27</v>
      </c>
      <c r="N3455" t="s">
        <v>9258</v>
      </c>
      <c r="Q3455">
        <v>650</v>
      </c>
      <c r="R3455" t="s">
        <v>96</v>
      </c>
      <c r="S3455" t="s">
        <v>96</v>
      </c>
      <c r="T3455" t="str">
        <f>IF(Transcripts[[#This Row],[List?]]="Y", Transcripts[[#This Row],[RefSeq mRNA ID]]&amp;IF(Transcripts[[#This Row],[Preferred?]]="Y", " (Preferred)", ""), "")</f>
        <v/>
      </c>
      <c r="V3455" s="43" t="s">
        <v>18684</v>
      </c>
      <c r="W3455" s="43" t="e">
        <f t="array" ref="W3455">INDEX(Table6[#Data], MATCH(1, ISNUMBER(SEARCH(Transcripts[[#This Row],[RefSeq mRNA ID]], Table6['#name])), 0), 1)</f>
        <v>#N/A</v>
      </c>
      <c r="X3455" s="43"/>
      <c r="Y3455" s="43"/>
    </row>
    <row r="3456" spans="8:25" hidden="1" x14ac:dyDescent="0.3">
      <c r="H3456" t="s">
        <v>9233</v>
      </c>
      <c r="I3456" t="s">
        <v>9259</v>
      </c>
      <c r="J3456" t="s">
        <v>9260</v>
      </c>
      <c r="L3456">
        <v>933</v>
      </c>
      <c r="M3456" t="s">
        <v>27</v>
      </c>
      <c r="N3456" t="s">
        <v>9258</v>
      </c>
      <c r="Q3456">
        <v>650</v>
      </c>
      <c r="R3456" t="s">
        <v>96</v>
      </c>
      <c r="S3456" t="s">
        <v>96</v>
      </c>
      <c r="T3456" t="str">
        <f>IF(Transcripts[[#This Row],[List?]]="Y", Transcripts[[#This Row],[RefSeq mRNA ID]]&amp;IF(Transcripts[[#This Row],[Preferred?]]="Y", " (Preferred)", ""), "")</f>
        <v/>
      </c>
      <c r="V3456" s="43" t="s">
        <v>18684</v>
      </c>
      <c r="W3456" s="43" t="e">
        <f t="array" ref="W3456">INDEX(Table6[#Data], MATCH(1, ISNUMBER(SEARCH(Transcripts[[#This Row],[RefSeq mRNA ID]], Table6['#name])), 0), 1)</f>
        <v>#N/A</v>
      </c>
      <c r="X3456" s="43"/>
      <c r="Y3456" s="43"/>
    </row>
    <row r="3457" spans="8:25" hidden="1" x14ac:dyDescent="0.3">
      <c r="H3457" t="s">
        <v>9233</v>
      </c>
      <c r="I3457" t="s">
        <v>9234</v>
      </c>
      <c r="L3457">
        <v>905</v>
      </c>
      <c r="M3457" t="s">
        <v>193</v>
      </c>
      <c r="N3457" t="s">
        <v>9235</v>
      </c>
      <c r="P3457" t="s">
        <v>98</v>
      </c>
      <c r="Q3457">
        <v>0</v>
      </c>
      <c r="R3457" t="s">
        <v>96</v>
      </c>
      <c r="S3457" t="s">
        <v>96</v>
      </c>
      <c r="T3457" t="str">
        <f>IF(Transcripts[[#This Row],[List?]]="Y", Transcripts[[#This Row],[RefSeq mRNA ID]]&amp;IF(Transcripts[[#This Row],[Preferred?]]="Y", " (Preferred)", ""), "")</f>
        <v/>
      </c>
      <c r="V3457" s="43" t="s">
        <v>18684</v>
      </c>
      <c r="W3457" s="43" t="e">
        <f t="array" ref="W3457">INDEX(Table6[#Data], MATCH(1, ISNUMBER(SEARCH(Transcripts[[#This Row],[RefSeq mRNA ID]], Table6['#name])), 0), 1)</f>
        <v>#N/A</v>
      </c>
      <c r="X3457" s="43"/>
      <c r="Y3457" s="43"/>
    </row>
    <row r="3458" spans="8:25" hidden="1" x14ac:dyDescent="0.3">
      <c r="H3458" t="s">
        <v>9233</v>
      </c>
      <c r="I3458" t="s">
        <v>9236</v>
      </c>
      <c r="L3458">
        <v>905</v>
      </c>
      <c r="M3458" t="s">
        <v>193</v>
      </c>
      <c r="N3458" t="s">
        <v>9235</v>
      </c>
      <c r="P3458" t="s">
        <v>98</v>
      </c>
      <c r="Q3458">
        <v>0</v>
      </c>
      <c r="R3458" t="s">
        <v>96</v>
      </c>
      <c r="S3458" t="s">
        <v>96</v>
      </c>
      <c r="T3458" t="str">
        <f>IF(Transcripts[[#This Row],[List?]]="Y", Transcripts[[#This Row],[RefSeq mRNA ID]]&amp;IF(Transcripts[[#This Row],[Preferred?]]="Y", " (Preferred)", ""), "")</f>
        <v/>
      </c>
      <c r="V3458" s="43" t="s">
        <v>18684</v>
      </c>
      <c r="W3458" s="43" t="e">
        <f t="array" ref="W3458">INDEX(Table6[#Data], MATCH(1, ISNUMBER(SEARCH(Transcripts[[#This Row],[RefSeq mRNA ID]], Table6['#name])), 0), 1)</f>
        <v>#N/A</v>
      </c>
      <c r="X3458" s="43"/>
      <c r="Y3458" s="43"/>
    </row>
    <row r="3459" spans="8:25" hidden="1" x14ac:dyDescent="0.3">
      <c r="H3459" t="s">
        <v>9233</v>
      </c>
      <c r="I3459" t="s">
        <v>9237</v>
      </c>
      <c r="L3459">
        <v>718</v>
      </c>
      <c r="M3459" t="s">
        <v>193</v>
      </c>
      <c r="N3459" t="s">
        <v>9238</v>
      </c>
      <c r="P3459" t="s">
        <v>98</v>
      </c>
      <c r="Q3459">
        <v>0</v>
      </c>
      <c r="R3459" t="s">
        <v>96</v>
      </c>
      <c r="S3459" t="s">
        <v>96</v>
      </c>
      <c r="T3459" t="str">
        <f>IF(Transcripts[[#This Row],[List?]]="Y", Transcripts[[#This Row],[RefSeq mRNA ID]]&amp;IF(Transcripts[[#This Row],[Preferred?]]="Y", " (Preferred)", ""), "")</f>
        <v/>
      </c>
      <c r="V3459" s="43" t="s">
        <v>18684</v>
      </c>
      <c r="W3459" s="43" t="e">
        <f t="array" ref="W3459">INDEX(Table6[#Data], MATCH(1, ISNUMBER(SEARCH(Transcripts[[#This Row],[RefSeq mRNA ID]], Table6['#name])), 0), 1)</f>
        <v>#N/A</v>
      </c>
      <c r="X3459" s="43"/>
      <c r="Y3459" s="43"/>
    </row>
    <row r="3460" spans="8:25" hidden="1" x14ac:dyDescent="0.3">
      <c r="H3460" t="s">
        <v>9233</v>
      </c>
      <c r="I3460" t="s">
        <v>9239</v>
      </c>
      <c r="L3460">
        <v>718</v>
      </c>
      <c r="M3460" t="s">
        <v>193</v>
      </c>
      <c r="N3460" t="s">
        <v>9238</v>
      </c>
      <c r="P3460" t="s">
        <v>98</v>
      </c>
      <c r="Q3460">
        <v>0</v>
      </c>
      <c r="R3460" t="s">
        <v>96</v>
      </c>
      <c r="S3460" t="s">
        <v>96</v>
      </c>
      <c r="T3460" t="str">
        <f>IF(Transcripts[[#This Row],[List?]]="Y", Transcripts[[#This Row],[RefSeq mRNA ID]]&amp;IF(Transcripts[[#This Row],[Preferred?]]="Y", " (Preferred)", ""), "")</f>
        <v/>
      </c>
      <c r="V3460" s="43" t="s">
        <v>18684</v>
      </c>
      <c r="W3460" s="43" t="e">
        <f t="array" ref="W3460">INDEX(Table6[#Data], MATCH(1, ISNUMBER(SEARCH(Transcripts[[#This Row],[RefSeq mRNA ID]], Table6['#name])), 0), 1)</f>
        <v>#N/A</v>
      </c>
      <c r="X3460" s="43"/>
      <c r="Y3460" s="43"/>
    </row>
    <row r="3461" spans="8:25" hidden="1" x14ac:dyDescent="0.3">
      <c r="H3461" t="s">
        <v>9233</v>
      </c>
      <c r="I3461" t="s">
        <v>9240</v>
      </c>
      <c r="L3461">
        <v>515</v>
      </c>
      <c r="M3461" t="s">
        <v>193</v>
      </c>
      <c r="N3461" t="s">
        <v>9241</v>
      </c>
      <c r="P3461" t="s">
        <v>98</v>
      </c>
      <c r="Q3461">
        <v>0</v>
      </c>
      <c r="R3461" t="s">
        <v>96</v>
      </c>
      <c r="S3461" t="s">
        <v>96</v>
      </c>
      <c r="T3461" t="str">
        <f>IF(Transcripts[[#This Row],[List?]]="Y", Transcripts[[#This Row],[RefSeq mRNA ID]]&amp;IF(Transcripts[[#This Row],[Preferred?]]="Y", " (Preferred)", ""), "")</f>
        <v/>
      </c>
      <c r="V3461" s="43" t="s">
        <v>18684</v>
      </c>
      <c r="W3461" s="43" t="e">
        <f t="array" ref="W3461">INDEX(Table6[#Data], MATCH(1, ISNUMBER(SEARCH(Transcripts[[#This Row],[RefSeq mRNA ID]], Table6['#name])), 0), 1)</f>
        <v>#N/A</v>
      </c>
      <c r="X3461" s="43"/>
      <c r="Y3461" s="43"/>
    </row>
    <row r="3462" spans="8:25" hidden="1" x14ac:dyDescent="0.3">
      <c r="H3462" t="s">
        <v>9233</v>
      </c>
      <c r="I3462" t="s">
        <v>9242</v>
      </c>
      <c r="L3462">
        <v>515</v>
      </c>
      <c r="M3462" t="s">
        <v>193</v>
      </c>
      <c r="N3462" t="s">
        <v>9241</v>
      </c>
      <c r="P3462" t="s">
        <v>98</v>
      </c>
      <c r="Q3462">
        <v>0</v>
      </c>
      <c r="R3462" t="s">
        <v>96</v>
      </c>
      <c r="S3462" t="s">
        <v>96</v>
      </c>
      <c r="T3462" t="str">
        <f>IF(Transcripts[[#This Row],[List?]]="Y", Transcripts[[#This Row],[RefSeq mRNA ID]]&amp;IF(Transcripts[[#This Row],[Preferred?]]="Y", " (Preferred)", ""), "")</f>
        <v/>
      </c>
      <c r="V3462" s="43" t="s">
        <v>18684</v>
      </c>
      <c r="W3462" s="43" t="e">
        <f t="array" ref="W3462">INDEX(Table6[#Data], MATCH(1, ISNUMBER(SEARCH(Transcripts[[#This Row],[RefSeq mRNA ID]], Table6['#name])), 0), 1)</f>
        <v>#N/A</v>
      </c>
      <c r="X3462" s="43"/>
      <c r="Y3462" s="43"/>
    </row>
    <row r="3463" spans="8:25" hidden="1" x14ac:dyDescent="0.3">
      <c r="H3463" t="s">
        <v>9233</v>
      </c>
      <c r="I3463" t="s">
        <v>9243</v>
      </c>
      <c r="L3463">
        <v>322</v>
      </c>
      <c r="M3463" t="s">
        <v>193</v>
      </c>
      <c r="N3463" t="s">
        <v>9244</v>
      </c>
      <c r="P3463" t="s">
        <v>98</v>
      </c>
      <c r="Q3463">
        <v>0</v>
      </c>
      <c r="R3463" t="s">
        <v>96</v>
      </c>
      <c r="S3463" t="s">
        <v>96</v>
      </c>
      <c r="T3463" t="str">
        <f>IF(Transcripts[[#This Row],[List?]]="Y", Transcripts[[#This Row],[RefSeq mRNA ID]]&amp;IF(Transcripts[[#This Row],[Preferred?]]="Y", " (Preferred)", ""), "")</f>
        <v/>
      </c>
      <c r="V3463" s="43" t="s">
        <v>18684</v>
      </c>
      <c r="W3463" s="43" t="e">
        <f t="array" ref="W3463">INDEX(Table6[#Data], MATCH(1, ISNUMBER(SEARCH(Transcripts[[#This Row],[RefSeq mRNA ID]], Table6['#name])), 0), 1)</f>
        <v>#N/A</v>
      </c>
      <c r="X3463" s="43"/>
      <c r="Y3463" s="43"/>
    </row>
    <row r="3464" spans="8:25" hidden="1" x14ac:dyDescent="0.3">
      <c r="H3464" t="s">
        <v>9233</v>
      </c>
      <c r="I3464" t="s">
        <v>9245</v>
      </c>
      <c r="L3464">
        <v>322</v>
      </c>
      <c r="M3464" t="s">
        <v>193</v>
      </c>
      <c r="N3464" t="s">
        <v>9244</v>
      </c>
      <c r="P3464" t="s">
        <v>98</v>
      </c>
      <c r="Q3464">
        <v>0</v>
      </c>
      <c r="R3464" t="s">
        <v>96</v>
      </c>
      <c r="S3464" t="s">
        <v>96</v>
      </c>
      <c r="T3464" t="str">
        <f>IF(Transcripts[[#This Row],[List?]]="Y", Transcripts[[#This Row],[RefSeq mRNA ID]]&amp;IF(Transcripts[[#This Row],[Preferred?]]="Y", " (Preferred)", ""), "")</f>
        <v/>
      </c>
      <c r="V3464" s="43" t="s">
        <v>18684</v>
      </c>
      <c r="W3464" s="43" t="e">
        <f t="array" ref="W3464">INDEX(Table6[#Data], MATCH(1, ISNUMBER(SEARCH(Transcripts[[#This Row],[RefSeq mRNA ID]], Table6['#name])), 0), 1)</f>
        <v>#N/A</v>
      </c>
      <c r="X3464" s="43"/>
      <c r="Y3464" s="43"/>
    </row>
    <row r="3465" spans="8:25" hidden="1" x14ac:dyDescent="0.3">
      <c r="H3465" t="s">
        <v>9233</v>
      </c>
      <c r="I3465" t="s">
        <v>9246</v>
      </c>
      <c r="L3465">
        <v>247</v>
      </c>
      <c r="M3465" t="s">
        <v>193</v>
      </c>
      <c r="N3465" t="s">
        <v>9247</v>
      </c>
      <c r="P3465" t="s">
        <v>98</v>
      </c>
      <c r="Q3465">
        <v>0</v>
      </c>
      <c r="R3465" t="s">
        <v>96</v>
      </c>
      <c r="S3465" t="s">
        <v>96</v>
      </c>
      <c r="T3465" t="str">
        <f>IF(Transcripts[[#This Row],[List?]]="Y", Transcripts[[#This Row],[RefSeq mRNA ID]]&amp;IF(Transcripts[[#This Row],[Preferred?]]="Y", " (Preferred)", ""), "")</f>
        <v/>
      </c>
      <c r="V3465" s="43" t="s">
        <v>18684</v>
      </c>
      <c r="W3465" s="43" t="e">
        <f t="array" ref="W3465">INDEX(Table6[#Data], MATCH(1, ISNUMBER(SEARCH(Transcripts[[#This Row],[RefSeq mRNA ID]], Table6['#name])), 0), 1)</f>
        <v>#N/A</v>
      </c>
      <c r="X3465" s="43"/>
      <c r="Y3465" s="43"/>
    </row>
    <row r="3466" spans="8:25" hidden="1" x14ac:dyDescent="0.3">
      <c r="H3466" t="s">
        <v>9233</v>
      </c>
      <c r="I3466" t="s">
        <v>9248</v>
      </c>
      <c r="L3466">
        <v>247</v>
      </c>
      <c r="M3466" t="s">
        <v>193</v>
      </c>
      <c r="N3466" t="s">
        <v>9247</v>
      </c>
      <c r="P3466" t="s">
        <v>98</v>
      </c>
      <c r="Q3466">
        <v>0</v>
      </c>
      <c r="R3466" t="s">
        <v>96</v>
      </c>
      <c r="S3466" t="s">
        <v>96</v>
      </c>
      <c r="T3466" t="str">
        <f>IF(Transcripts[[#This Row],[List?]]="Y", Transcripts[[#This Row],[RefSeq mRNA ID]]&amp;IF(Transcripts[[#This Row],[Preferred?]]="Y", " (Preferred)", ""), "")</f>
        <v/>
      </c>
      <c r="V3466" s="43" t="s">
        <v>18684</v>
      </c>
      <c r="W3466" s="43" t="e">
        <f t="array" ref="W3466">INDEX(Table6[#Data], MATCH(1, ISNUMBER(SEARCH(Transcripts[[#This Row],[RefSeq mRNA ID]], Table6['#name])), 0), 1)</f>
        <v>#N/A</v>
      </c>
      <c r="X3466" s="43"/>
      <c r="Y3466" s="43"/>
    </row>
    <row r="3467" spans="8:25" hidden="1" x14ac:dyDescent="0.3">
      <c r="H3467" t="s">
        <v>9261</v>
      </c>
      <c r="I3467" t="s">
        <v>9291</v>
      </c>
      <c r="J3467" t="s">
        <v>9292</v>
      </c>
      <c r="K3467" t="s">
        <v>20248</v>
      </c>
      <c r="L3467">
        <v>7827</v>
      </c>
      <c r="M3467" t="s">
        <v>27</v>
      </c>
      <c r="N3467" t="s">
        <v>9293</v>
      </c>
      <c r="P3467" t="s">
        <v>9294</v>
      </c>
      <c r="Q3467">
        <v>4098</v>
      </c>
      <c r="R3467" t="s">
        <v>95</v>
      </c>
      <c r="S3467" t="s">
        <v>95</v>
      </c>
      <c r="T3467" t="str">
        <f>IF(Transcripts[[#This Row],[List?]]="Y", Transcripts[[#This Row],[RefSeq mRNA ID]]&amp;IF(Transcripts[[#This Row],[Preferred?]]="Y", " (Preferred)", ""), "")</f>
        <v>NM_133330.2 (Preferred)</v>
      </c>
      <c r="V3467" s="43" t="s">
        <v>18685</v>
      </c>
      <c r="W3467" s="43" t="e">
        <f t="array" ref="W3467">INDEX(Table6[#Data], MATCH(1, ISNUMBER(SEARCH(Transcripts[[#This Row],[RefSeq mRNA ID]], Table6['#name])), 0), 1)</f>
        <v>#N/A</v>
      </c>
      <c r="X3467" s="43"/>
      <c r="Y3467" s="43"/>
    </row>
    <row r="3468" spans="8:25" hidden="1" x14ac:dyDescent="0.3">
      <c r="H3468" t="s">
        <v>9261</v>
      </c>
      <c r="I3468" t="s">
        <v>9295</v>
      </c>
      <c r="J3468" t="s">
        <v>9296</v>
      </c>
      <c r="K3468" t="s">
        <v>20249</v>
      </c>
      <c r="L3468">
        <v>7706</v>
      </c>
      <c r="M3468" t="s">
        <v>27</v>
      </c>
      <c r="N3468" t="s">
        <v>9297</v>
      </c>
      <c r="P3468" t="s">
        <v>9294</v>
      </c>
      <c r="Q3468">
        <v>4098</v>
      </c>
      <c r="R3468" t="s">
        <v>96</v>
      </c>
      <c r="S3468" t="s">
        <v>95</v>
      </c>
      <c r="T3468" t="str">
        <f>IF(Transcripts[[#This Row],[List?]]="Y", Transcripts[[#This Row],[RefSeq mRNA ID]]&amp;IF(Transcripts[[#This Row],[Preferred?]]="Y", " (Preferred)", ""), "")</f>
        <v>NM_133331.2</v>
      </c>
      <c r="V3468" s="43" t="s">
        <v>18685</v>
      </c>
      <c r="W3468" s="43" t="e">
        <f t="array" ref="W3468">INDEX(Table6[#Data], MATCH(1, ISNUMBER(SEARCH(Transcripts[[#This Row],[RefSeq mRNA ID]], Table6['#name])), 0), 1)</f>
        <v>#N/A</v>
      </c>
      <c r="X3468" s="43"/>
      <c r="Y3468" s="43"/>
    </row>
    <row r="3469" spans="8:25" hidden="1" x14ac:dyDescent="0.3">
      <c r="H3469" t="s">
        <v>9261</v>
      </c>
      <c r="I3469" t="s">
        <v>9298</v>
      </c>
      <c r="J3469" t="s">
        <v>9299</v>
      </c>
      <c r="K3469" t="s">
        <v>20251</v>
      </c>
      <c r="L3469">
        <v>7534</v>
      </c>
      <c r="M3469" t="s">
        <v>27</v>
      </c>
      <c r="N3469" t="s">
        <v>9300</v>
      </c>
      <c r="P3469" t="s">
        <v>9294</v>
      </c>
      <c r="Q3469">
        <v>4098</v>
      </c>
      <c r="R3469" t="s">
        <v>96</v>
      </c>
      <c r="S3469" t="s">
        <v>95</v>
      </c>
      <c r="T3469" t="str">
        <f>IF(Transcripts[[#This Row],[List?]]="Y", Transcripts[[#This Row],[RefSeq mRNA ID]]&amp;IF(Transcripts[[#This Row],[Preferred?]]="Y", " (Preferred)", ""), "")</f>
        <v>NM_133335.3</v>
      </c>
      <c r="V3469" s="43" t="s">
        <v>18685</v>
      </c>
      <c r="W3469" s="43" t="e">
        <f t="array" ref="W3469">INDEX(Table6[#Data], MATCH(1, ISNUMBER(SEARCH(Transcripts[[#This Row],[RefSeq mRNA ID]], Table6['#name])), 0), 1)</f>
        <v>#N/A</v>
      </c>
      <c r="X3469" s="43"/>
      <c r="Y3469" s="43"/>
    </row>
    <row r="3470" spans="8:25" hidden="1" x14ac:dyDescent="0.3">
      <c r="H3470" t="s">
        <v>9261</v>
      </c>
      <c r="I3470" t="s">
        <v>9305</v>
      </c>
      <c r="J3470" t="s">
        <v>9306</v>
      </c>
      <c r="K3470" t="s">
        <v>20246</v>
      </c>
      <c r="L3470">
        <v>4251</v>
      </c>
      <c r="M3470" t="s">
        <v>27</v>
      </c>
      <c r="N3470" t="s">
        <v>9307</v>
      </c>
      <c r="P3470" t="s">
        <v>9294</v>
      </c>
      <c r="Q3470">
        <v>4098</v>
      </c>
      <c r="R3470" t="s">
        <v>96</v>
      </c>
      <c r="S3470" t="s">
        <v>95</v>
      </c>
      <c r="T3470" t="str">
        <f>IF(Transcripts[[#This Row],[List?]]="Y", Transcripts[[#This Row],[RefSeq mRNA ID]]&amp;IF(Transcripts[[#This Row],[Preferred?]]="Y", " (Preferred)", ""), "")</f>
        <v>NM_001042424.3</v>
      </c>
      <c r="V3470" s="43" t="s">
        <v>18685</v>
      </c>
      <c r="W3470" s="43" t="e">
        <f t="array" ref="W3470">INDEX(Table6[#Data], MATCH(1, ISNUMBER(SEARCH(Transcripts[[#This Row],[RefSeq mRNA ID]], Table6['#name])), 0), 1)</f>
        <v>#N/A</v>
      </c>
      <c r="X3470" s="43"/>
      <c r="Y3470" s="43"/>
    </row>
    <row r="3471" spans="8:25" hidden="1" x14ac:dyDescent="0.3">
      <c r="H3471" t="s">
        <v>9261</v>
      </c>
      <c r="I3471" t="s">
        <v>9311</v>
      </c>
      <c r="J3471" t="s">
        <v>9312</v>
      </c>
      <c r="L3471">
        <v>2666</v>
      </c>
      <c r="M3471" t="s">
        <v>27</v>
      </c>
      <c r="N3471" t="s">
        <v>9313</v>
      </c>
      <c r="Q3471">
        <v>2142</v>
      </c>
      <c r="R3471" t="s">
        <v>96</v>
      </c>
      <c r="S3471" t="s">
        <v>96</v>
      </c>
      <c r="T3471" t="str">
        <f>IF(Transcripts[[#This Row],[List?]]="Y", Transcripts[[#This Row],[RefSeq mRNA ID]]&amp;IF(Transcripts[[#This Row],[Preferred?]]="Y", " (Preferred)", ""), "")</f>
        <v/>
      </c>
      <c r="V3471" s="43" t="s">
        <v>18685</v>
      </c>
      <c r="W3471" s="43" t="e">
        <f t="array" ref="W3471">INDEX(Table6[#Data], MATCH(1, ISNUMBER(SEARCH(Transcripts[[#This Row],[RefSeq mRNA ID]], Table6['#name])), 0), 1)</f>
        <v>#N/A</v>
      </c>
      <c r="X3471" s="43"/>
      <c r="Y3471" s="43"/>
    </row>
    <row r="3472" spans="8:25" hidden="1" x14ac:dyDescent="0.3">
      <c r="H3472" t="s">
        <v>9261</v>
      </c>
      <c r="I3472" t="s">
        <v>9262</v>
      </c>
      <c r="J3472" t="s">
        <v>9263</v>
      </c>
      <c r="L3472">
        <v>8050</v>
      </c>
      <c r="M3472" t="s">
        <v>187</v>
      </c>
      <c r="N3472" t="s">
        <v>9264</v>
      </c>
      <c r="P3472" t="s">
        <v>9265</v>
      </c>
      <c r="Q3472">
        <v>1944</v>
      </c>
      <c r="R3472" t="s">
        <v>96</v>
      </c>
      <c r="S3472" t="s">
        <v>96</v>
      </c>
      <c r="T3472" t="str">
        <f>IF(Transcripts[[#This Row],[List?]]="Y", Transcripts[[#This Row],[RefSeq mRNA ID]]&amp;IF(Transcripts[[#This Row],[Preferred?]]="Y", " (Preferred)", ""), "")</f>
        <v/>
      </c>
      <c r="V3472" s="43" t="s">
        <v>18685</v>
      </c>
      <c r="W3472" s="43" t="e">
        <f t="array" ref="W3472">INDEX(Table6[#Data], MATCH(1, ISNUMBER(SEARCH(Transcripts[[#This Row],[RefSeq mRNA ID]], Table6['#name])), 0), 1)</f>
        <v>#N/A</v>
      </c>
      <c r="X3472" s="43"/>
      <c r="Y3472" s="43"/>
    </row>
    <row r="3473" spans="8:25" hidden="1" x14ac:dyDescent="0.3">
      <c r="H3473" t="s">
        <v>9261</v>
      </c>
      <c r="I3473" t="s">
        <v>9266</v>
      </c>
      <c r="J3473" t="s">
        <v>9267</v>
      </c>
      <c r="L3473">
        <v>7980</v>
      </c>
      <c r="M3473" t="s">
        <v>187</v>
      </c>
      <c r="N3473" t="s">
        <v>9268</v>
      </c>
      <c r="P3473" t="s">
        <v>9265</v>
      </c>
      <c r="Q3473">
        <v>1944</v>
      </c>
      <c r="R3473" t="s">
        <v>96</v>
      </c>
      <c r="S3473" t="s">
        <v>96</v>
      </c>
      <c r="T3473" t="str">
        <f>IF(Transcripts[[#This Row],[List?]]="Y", Transcripts[[#This Row],[RefSeq mRNA ID]]&amp;IF(Transcripts[[#This Row],[Preferred?]]="Y", " (Preferred)", ""), "")</f>
        <v/>
      </c>
      <c r="V3473" s="43" t="s">
        <v>18685</v>
      </c>
      <c r="W3473" s="43" t="e">
        <f t="array" ref="W3473">INDEX(Table6[#Data], MATCH(1, ISNUMBER(SEARCH(Transcripts[[#This Row],[RefSeq mRNA ID]], Table6['#name])), 0), 1)</f>
        <v>#N/A</v>
      </c>
      <c r="X3473" s="43"/>
      <c r="Y3473" s="43"/>
    </row>
    <row r="3474" spans="8:25" hidden="1" x14ac:dyDescent="0.3">
      <c r="H3474" t="s">
        <v>9261</v>
      </c>
      <c r="I3474" t="s">
        <v>9285</v>
      </c>
      <c r="J3474" t="s">
        <v>9286</v>
      </c>
      <c r="L3474">
        <v>8568</v>
      </c>
      <c r="M3474" t="s">
        <v>27</v>
      </c>
      <c r="N3474" t="s">
        <v>9287</v>
      </c>
      <c r="P3474" t="s">
        <v>9265</v>
      </c>
      <c r="Q3474">
        <v>1944</v>
      </c>
      <c r="R3474" t="s">
        <v>96</v>
      </c>
      <c r="S3474" t="s">
        <v>96</v>
      </c>
      <c r="T3474" t="str">
        <f>IF(Transcripts[[#This Row],[List?]]="Y", Transcripts[[#This Row],[RefSeq mRNA ID]]&amp;IF(Transcripts[[#This Row],[Preferred?]]="Y", " (Preferred)", ""), "")</f>
        <v/>
      </c>
      <c r="V3474" s="43" t="s">
        <v>18685</v>
      </c>
      <c r="W3474" s="43" t="e">
        <f t="array" ref="W3474">INDEX(Table6[#Data], MATCH(1, ISNUMBER(SEARCH(Transcripts[[#This Row],[RefSeq mRNA ID]], Table6['#name])), 0), 1)</f>
        <v>#N/A</v>
      </c>
      <c r="X3474" s="43"/>
      <c r="Y3474" s="43"/>
    </row>
    <row r="3475" spans="8:25" hidden="1" x14ac:dyDescent="0.3">
      <c r="H3475" t="s">
        <v>9261</v>
      </c>
      <c r="I3475" t="s">
        <v>9288</v>
      </c>
      <c r="J3475" t="s">
        <v>9289</v>
      </c>
      <c r="K3475" t="s">
        <v>20250</v>
      </c>
      <c r="L3475">
        <v>8390</v>
      </c>
      <c r="M3475" t="s">
        <v>27</v>
      </c>
      <c r="N3475" t="s">
        <v>9290</v>
      </c>
      <c r="P3475" t="s">
        <v>9265</v>
      </c>
      <c r="Q3475">
        <v>1944</v>
      </c>
      <c r="R3475" t="s">
        <v>96</v>
      </c>
      <c r="S3475" t="s">
        <v>95</v>
      </c>
      <c r="T3475" t="str">
        <f>IF(Transcripts[[#This Row],[List?]]="Y", Transcripts[[#This Row],[RefSeq mRNA ID]]&amp;IF(Transcripts[[#This Row],[Preferred?]]="Y", " (Preferred)", ""), "")</f>
        <v>NM_133334.2</v>
      </c>
      <c r="V3475" s="43" t="s">
        <v>18685</v>
      </c>
      <c r="W3475" s="43" t="e">
        <f t="array" ref="W3475">INDEX(Table6[#Data], MATCH(1, ISNUMBER(SEARCH(Transcripts[[#This Row],[RefSeq mRNA ID]], Table6['#name])), 0), 1)</f>
        <v>#N/A</v>
      </c>
      <c r="X3475" s="43"/>
      <c r="Y3475" s="43"/>
    </row>
    <row r="3476" spans="8:25" hidden="1" x14ac:dyDescent="0.3">
      <c r="H3476" t="s">
        <v>9261</v>
      </c>
      <c r="I3476" t="s">
        <v>9301</v>
      </c>
      <c r="J3476" t="s">
        <v>9302</v>
      </c>
      <c r="K3476" t="s">
        <v>20247</v>
      </c>
      <c r="L3476">
        <v>5109</v>
      </c>
      <c r="M3476" t="s">
        <v>27</v>
      </c>
      <c r="N3476" t="s">
        <v>9303</v>
      </c>
      <c r="P3476" t="s">
        <v>9304</v>
      </c>
      <c r="Q3476">
        <v>1890</v>
      </c>
      <c r="R3476" t="s">
        <v>96</v>
      </c>
      <c r="S3476" t="s">
        <v>95</v>
      </c>
      <c r="T3476" t="str">
        <f>IF(Transcripts[[#This Row],[List?]]="Y", Transcripts[[#This Row],[RefSeq mRNA ID]]&amp;IF(Transcripts[[#This Row],[Preferred?]]="Y", " (Preferred)", ""), "")</f>
        <v>NM_007331.1</v>
      </c>
      <c r="V3476" s="43" t="s">
        <v>18685</v>
      </c>
      <c r="W3476" s="43" t="e">
        <f t="array" ref="W3476">INDEX(Table6[#Data], MATCH(1, ISNUMBER(SEARCH(Transcripts[[#This Row],[RefSeq mRNA ID]], Table6['#name])), 0), 1)</f>
        <v>#N/A</v>
      </c>
      <c r="X3476" s="43"/>
      <c r="Y3476" s="43"/>
    </row>
    <row r="3477" spans="8:25" hidden="1" x14ac:dyDescent="0.3">
      <c r="H3477" t="s">
        <v>9261</v>
      </c>
      <c r="I3477" t="s">
        <v>9308</v>
      </c>
      <c r="J3477" t="s">
        <v>9309</v>
      </c>
      <c r="L3477">
        <v>3964</v>
      </c>
      <c r="M3477" t="s">
        <v>27</v>
      </c>
      <c r="N3477" t="s">
        <v>9310</v>
      </c>
      <c r="P3477" t="s">
        <v>9304</v>
      </c>
      <c r="Q3477">
        <v>1890</v>
      </c>
      <c r="R3477" t="s">
        <v>96</v>
      </c>
      <c r="S3477" t="s">
        <v>96</v>
      </c>
      <c r="T3477" t="str">
        <f>IF(Transcripts[[#This Row],[List?]]="Y", Transcripts[[#This Row],[RefSeq mRNA ID]]&amp;IF(Transcripts[[#This Row],[Preferred?]]="Y", " (Preferred)", ""), "")</f>
        <v/>
      </c>
      <c r="V3477" s="43" t="s">
        <v>18685</v>
      </c>
      <c r="W3477" s="43" t="e">
        <f t="array" ref="W3477">INDEX(Table6[#Data], MATCH(1, ISNUMBER(SEARCH(Transcripts[[#This Row],[RefSeq mRNA ID]], Table6['#name])), 0), 1)</f>
        <v>#N/A</v>
      </c>
      <c r="X3477" s="43"/>
      <c r="Y3477" s="43"/>
    </row>
    <row r="3478" spans="8:25" hidden="1" x14ac:dyDescent="0.3">
      <c r="H3478" t="s">
        <v>9261</v>
      </c>
      <c r="I3478" t="s">
        <v>9317</v>
      </c>
      <c r="J3478" t="s">
        <v>9318</v>
      </c>
      <c r="L3478">
        <v>1212</v>
      </c>
      <c r="M3478" t="s">
        <v>27</v>
      </c>
      <c r="N3478" t="s">
        <v>9319</v>
      </c>
      <c r="Q3478">
        <v>1176</v>
      </c>
      <c r="R3478" t="s">
        <v>96</v>
      </c>
      <c r="S3478" t="s">
        <v>96</v>
      </c>
      <c r="T3478" t="str">
        <f>IF(Transcripts[[#This Row],[List?]]="Y", Transcripts[[#This Row],[RefSeq mRNA ID]]&amp;IF(Transcripts[[#This Row],[Preferred?]]="Y", " (Preferred)", ""), "")</f>
        <v/>
      </c>
      <c r="V3478" s="43" t="s">
        <v>18685</v>
      </c>
      <c r="W3478" s="43" t="e">
        <f t="array" ref="W3478">INDEX(Table6[#Data], MATCH(1, ISNUMBER(SEARCH(Transcripts[[#This Row],[RefSeq mRNA ID]], Table6['#name])), 0), 1)</f>
        <v>#N/A</v>
      </c>
      <c r="X3478" s="43"/>
      <c r="Y3478" s="43"/>
    </row>
    <row r="3479" spans="8:25" hidden="1" x14ac:dyDescent="0.3">
      <c r="H3479" t="s">
        <v>9261</v>
      </c>
      <c r="I3479" t="s">
        <v>9320</v>
      </c>
      <c r="J3479" t="s">
        <v>9321</v>
      </c>
      <c r="L3479">
        <v>851</v>
      </c>
      <c r="M3479" t="s">
        <v>27</v>
      </c>
      <c r="N3479" t="s">
        <v>9322</v>
      </c>
      <c r="Q3479">
        <v>851</v>
      </c>
      <c r="R3479" t="s">
        <v>96</v>
      </c>
      <c r="S3479" t="s">
        <v>96</v>
      </c>
      <c r="T3479" t="str">
        <f>IF(Transcripts[[#This Row],[List?]]="Y", Transcripts[[#This Row],[RefSeq mRNA ID]]&amp;IF(Transcripts[[#This Row],[Preferred?]]="Y", " (Preferred)", ""), "")</f>
        <v/>
      </c>
      <c r="V3479" s="43" t="s">
        <v>18685</v>
      </c>
      <c r="W3479" s="43" t="e">
        <f t="array" ref="W3479">INDEX(Table6[#Data], MATCH(1, ISNUMBER(SEARCH(Transcripts[[#This Row],[RefSeq mRNA ID]], Table6['#name])), 0), 1)</f>
        <v>#N/A</v>
      </c>
      <c r="X3479" s="43"/>
      <c r="Y3479" s="43"/>
    </row>
    <row r="3480" spans="8:25" hidden="1" x14ac:dyDescent="0.3">
      <c r="H3480" t="s">
        <v>9261</v>
      </c>
      <c r="I3480" t="s">
        <v>9269</v>
      </c>
      <c r="J3480" t="s">
        <v>9270</v>
      </c>
      <c r="L3480">
        <v>1095</v>
      </c>
      <c r="M3480" t="s">
        <v>187</v>
      </c>
      <c r="N3480" t="s">
        <v>9271</v>
      </c>
      <c r="Q3480">
        <v>822</v>
      </c>
      <c r="R3480" t="s">
        <v>96</v>
      </c>
      <c r="S3480" t="s">
        <v>96</v>
      </c>
      <c r="T3480" t="str">
        <f>IF(Transcripts[[#This Row],[List?]]="Y", Transcripts[[#This Row],[RefSeq mRNA ID]]&amp;IF(Transcripts[[#This Row],[Preferred?]]="Y", " (Preferred)", ""), "")</f>
        <v/>
      </c>
      <c r="V3480" s="43" t="s">
        <v>18685</v>
      </c>
      <c r="W3480" s="43" t="e">
        <f t="array" ref="W3480">INDEX(Table6[#Data], MATCH(1, ISNUMBER(SEARCH(Transcripts[[#This Row],[RefSeq mRNA ID]], Table6['#name])), 0), 1)</f>
        <v>#N/A</v>
      </c>
      <c r="X3480" s="43"/>
      <c r="Y3480" s="43"/>
    </row>
    <row r="3481" spans="8:25" hidden="1" x14ac:dyDescent="0.3">
      <c r="H3481" t="s">
        <v>9261</v>
      </c>
      <c r="I3481" t="s">
        <v>9314</v>
      </c>
      <c r="J3481" t="s">
        <v>9315</v>
      </c>
      <c r="L3481">
        <v>1316</v>
      </c>
      <c r="M3481" t="s">
        <v>27</v>
      </c>
      <c r="N3481" t="s">
        <v>9316</v>
      </c>
      <c r="Q3481">
        <v>822</v>
      </c>
      <c r="R3481" t="s">
        <v>96</v>
      </c>
      <c r="S3481" t="s">
        <v>96</v>
      </c>
      <c r="T3481" t="str">
        <f>IF(Transcripts[[#This Row],[List?]]="Y", Transcripts[[#This Row],[RefSeq mRNA ID]]&amp;IF(Transcripts[[#This Row],[Preferred?]]="Y", " (Preferred)", ""), "")</f>
        <v/>
      </c>
      <c r="V3481" s="43" t="s">
        <v>18685</v>
      </c>
      <c r="W3481" s="43" t="e">
        <f t="array" ref="W3481">INDEX(Table6[#Data], MATCH(1, ISNUMBER(SEARCH(Transcripts[[#This Row],[RefSeq mRNA ID]], Table6['#name])), 0), 1)</f>
        <v>#N/A</v>
      </c>
      <c r="X3481" s="43"/>
      <c r="Y3481" s="43"/>
    </row>
    <row r="3482" spans="8:25" hidden="1" x14ac:dyDescent="0.3">
      <c r="H3482" t="s">
        <v>9261</v>
      </c>
      <c r="I3482" t="s">
        <v>9323</v>
      </c>
      <c r="J3482" t="s">
        <v>9324</v>
      </c>
      <c r="L3482">
        <v>816</v>
      </c>
      <c r="M3482" t="s">
        <v>27</v>
      </c>
      <c r="N3482" t="s">
        <v>9325</v>
      </c>
      <c r="Q3482">
        <v>597</v>
      </c>
      <c r="R3482" t="s">
        <v>96</v>
      </c>
      <c r="S3482" t="s">
        <v>96</v>
      </c>
      <c r="T3482" t="str">
        <f>IF(Transcripts[[#This Row],[List?]]="Y", Transcripts[[#This Row],[RefSeq mRNA ID]]&amp;IF(Transcripts[[#This Row],[Preferred?]]="Y", " (Preferred)", ""), "")</f>
        <v/>
      </c>
      <c r="V3482" s="43" t="s">
        <v>18685</v>
      </c>
      <c r="W3482" s="43" t="e">
        <f t="array" ref="W3482">INDEX(Table6[#Data], MATCH(1, ISNUMBER(SEARCH(Transcripts[[#This Row],[RefSeq mRNA ID]], Table6['#name])), 0), 1)</f>
        <v>#N/A</v>
      </c>
      <c r="X3482" s="43"/>
      <c r="Y3482" s="43"/>
    </row>
    <row r="3483" spans="8:25" hidden="1" x14ac:dyDescent="0.3">
      <c r="H3483" t="s">
        <v>9261</v>
      </c>
      <c r="I3483" t="s">
        <v>9272</v>
      </c>
      <c r="J3483" t="s">
        <v>9273</v>
      </c>
      <c r="L3483">
        <v>690</v>
      </c>
      <c r="M3483" t="s">
        <v>187</v>
      </c>
      <c r="N3483" t="s">
        <v>9274</v>
      </c>
      <c r="Q3483">
        <v>492</v>
      </c>
      <c r="R3483" t="s">
        <v>96</v>
      </c>
      <c r="S3483" t="s">
        <v>96</v>
      </c>
      <c r="T3483" t="str">
        <f>IF(Transcripts[[#This Row],[List?]]="Y", Transcripts[[#This Row],[RefSeq mRNA ID]]&amp;IF(Transcripts[[#This Row],[Preferred?]]="Y", " (Preferred)", ""), "")</f>
        <v/>
      </c>
      <c r="V3483" s="43" t="s">
        <v>18685</v>
      </c>
      <c r="W3483" s="43" t="e">
        <f t="array" ref="W3483">INDEX(Table6[#Data], MATCH(1, ISNUMBER(SEARCH(Transcripts[[#This Row],[RefSeq mRNA ID]], Table6['#name])), 0), 1)</f>
        <v>#N/A</v>
      </c>
      <c r="X3483" s="43"/>
      <c r="Y3483" s="43"/>
    </row>
    <row r="3484" spans="8:25" hidden="1" x14ac:dyDescent="0.3">
      <c r="H3484" t="s">
        <v>9261</v>
      </c>
      <c r="I3484" t="s">
        <v>9326</v>
      </c>
      <c r="J3484" t="s">
        <v>9327</v>
      </c>
      <c r="L3484">
        <v>528</v>
      </c>
      <c r="M3484" t="s">
        <v>27</v>
      </c>
      <c r="N3484" t="s">
        <v>9328</v>
      </c>
      <c r="Q3484">
        <v>112</v>
      </c>
      <c r="R3484" t="s">
        <v>96</v>
      </c>
      <c r="S3484" t="s">
        <v>96</v>
      </c>
      <c r="T3484" t="str">
        <f>IF(Transcripts[[#This Row],[List?]]="Y", Transcripts[[#This Row],[RefSeq mRNA ID]]&amp;IF(Transcripts[[#This Row],[Preferred?]]="Y", " (Preferred)", ""), "")</f>
        <v/>
      </c>
      <c r="V3484" s="43" t="s">
        <v>18685</v>
      </c>
      <c r="W3484" s="43" t="e">
        <f t="array" ref="W3484">INDEX(Table6[#Data], MATCH(1, ISNUMBER(SEARCH(Transcripts[[#This Row],[RefSeq mRNA ID]], Table6['#name])), 0), 1)</f>
        <v>#N/A</v>
      </c>
      <c r="X3484" s="43"/>
      <c r="Y3484" s="43"/>
    </row>
    <row r="3485" spans="8:25" hidden="1" x14ac:dyDescent="0.3">
      <c r="H3485" t="s">
        <v>9261</v>
      </c>
      <c r="I3485" t="s">
        <v>9275</v>
      </c>
      <c r="L3485">
        <v>3602</v>
      </c>
      <c r="M3485" t="s">
        <v>193</v>
      </c>
      <c r="N3485" t="s">
        <v>9276</v>
      </c>
      <c r="Q3485">
        <v>0</v>
      </c>
      <c r="R3485" t="s">
        <v>96</v>
      </c>
      <c r="S3485" t="s">
        <v>96</v>
      </c>
      <c r="T3485" t="str">
        <f>IF(Transcripts[[#This Row],[List?]]="Y", Transcripts[[#This Row],[RefSeq mRNA ID]]&amp;IF(Transcripts[[#This Row],[Preferred?]]="Y", " (Preferred)", ""), "")</f>
        <v/>
      </c>
      <c r="V3485" s="43" t="s">
        <v>18685</v>
      </c>
      <c r="W3485" s="43" t="e">
        <f t="array" ref="W3485">INDEX(Table6[#Data], MATCH(1, ISNUMBER(SEARCH(Transcripts[[#This Row],[RefSeq mRNA ID]], Table6['#name])), 0), 1)</f>
        <v>#N/A</v>
      </c>
      <c r="X3485" s="43"/>
      <c r="Y3485" s="43"/>
    </row>
    <row r="3486" spans="8:25" hidden="1" x14ac:dyDescent="0.3">
      <c r="H3486" t="s">
        <v>9261</v>
      </c>
      <c r="I3486" t="s">
        <v>9277</v>
      </c>
      <c r="L3486">
        <v>990</v>
      </c>
      <c r="M3486" t="s">
        <v>193</v>
      </c>
      <c r="N3486" t="s">
        <v>9278</v>
      </c>
      <c r="Q3486">
        <v>0</v>
      </c>
      <c r="R3486" t="s">
        <v>96</v>
      </c>
      <c r="S3486" t="s">
        <v>96</v>
      </c>
      <c r="T3486" t="str">
        <f>IF(Transcripts[[#This Row],[List?]]="Y", Transcripts[[#This Row],[RefSeq mRNA ID]]&amp;IF(Transcripts[[#This Row],[Preferred?]]="Y", " (Preferred)", ""), "")</f>
        <v/>
      </c>
      <c r="V3486" s="43" t="s">
        <v>18685</v>
      </c>
      <c r="W3486" s="43" t="e">
        <f t="array" ref="W3486">INDEX(Table6[#Data], MATCH(1, ISNUMBER(SEARCH(Transcripts[[#This Row],[RefSeq mRNA ID]], Table6['#name])), 0), 1)</f>
        <v>#N/A</v>
      </c>
      <c r="X3486" s="43"/>
      <c r="Y3486" s="43"/>
    </row>
    <row r="3487" spans="8:25" hidden="1" x14ac:dyDescent="0.3">
      <c r="H3487" t="s">
        <v>9261</v>
      </c>
      <c r="I3487" t="s">
        <v>9279</v>
      </c>
      <c r="L3487">
        <v>812</v>
      </c>
      <c r="M3487" t="s">
        <v>193</v>
      </c>
      <c r="N3487" t="s">
        <v>9280</v>
      </c>
      <c r="Q3487">
        <v>0</v>
      </c>
      <c r="R3487" t="s">
        <v>96</v>
      </c>
      <c r="S3487" t="s">
        <v>96</v>
      </c>
      <c r="T3487" t="str">
        <f>IF(Transcripts[[#This Row],[List?]]="Y", Transcripts[[#This Row],[RefSeq mRNA ID]]&amp;IF(Transcripts[[#This Row],[Preferred?]]="Y", " (Preferred)", ""), "")</f>
        <v/>
      </c>
      <c r="V3487" s="43" t="s">
        <v>18685</v>
      </c>
      <c r="W3487" s="43" t="e">
        <f t="array" ref="W3487">INDEX(Table6[#Data], MATCH(1, ISNUMBER(SEARCH(Transcripts[[#This Row],[RefSeq mRNA ID]], Table6['#name])), 0), 1)</f>
        <v>#N/A</v>
      </c>
      <c r="X3487" s="43"/>
      <c r="Y3487" s="43"/>
    </row>
    <row r="3488" spans="8:25" hidden="1" x14ac:dyDescent="0.3">
      <c r="H3488" t="s">
        <v>9261</v>
      </c>
      <c r="I3488" t="s">
        <v>9281</v>
      </c>
      <c r="L3488">
        <v>648</v>
      </c>
      <c r="M3488" t="s">
        <v>193</v>
      </c>
      <c r="N3488" t="s">
        <v>9282</v>
      </c>
      <c r="Q3488">
        <v>0</v>
      </c>
      <c r="R3488" t="s">
        <v>96</v>
      </c>
      <c r="S3488" t="s">
        <v>96</v>
      </c>
      <c r="T3488" t="str">
        <f>IF(Transcripts[[#This Row],[List?]]="Y", Transcripts[[#This Row],[RefSeq mRNA ID]]&amp;IF(Transcripts[[#This Row],[Preferred?]]="Y", " (Preferred)", ""), "")</f>
        <v/>
      </c>
      <c r="V3488" s="43" t="s">
        <v>18685</v>
      </c>
      <c r="W3488" s="43" t="e">
        <f t="array" ref="W3488">INDEX(Table6[#Data], MATCH(1, ISNUMBER(SEARCH(Transcripts[[#This Row],[RefSeq mRNA ID]], Table6['#name])), 0), 1)</f>
        <v>#N/A</v>
      </c>
      <c r="X3488" s="43"/>
      <c r="Y3488" s="43"/>
    </row>
    <row r="3489" spans="8:25" hidden="1" x14ac:dyDescent="0.3">
      <c r="H3489" t="s">
        <v>9261</v>
      </c>
      <c r="I3489" t="s">
        <v>9283</v>
      </c>
      <c r="L3489">
        <v>421</v>
      </c>
      <c r="M3489" t="s">
        <v>193</v>
      </c>
      <c r="N3489" t="s">
        <v>9284</v>
      </c>
      <c r="Q3489">
        <v>0</v>
      </c>
      <c r="R3489" t="s">
        <v>96</v>
      </c>
      <c r="S3489" t="s">
        <v>96</v>
      </c>
      <c r="T3489" t="str">
        <f>IF(Transcripts[[#This Row],[List?]]="Y", Transcripts[[#This Row],[RefSeq mRNA ID]]&amp;IF(Transcripts[[#This Row],[Preferred?]]="Y", " (Preferred)", ""), "")</f>
        <v/>
      </c>
      <c r="V3489" s="43" t="s">
        <v>18685</v>
      </c>
      <c r="W3489" s="43" t="e">
        <f t="array" ref="W3489">INDEX(Table6[#Data], MATCH(1, ISNUMBER(SEARCH(Transcripts[[#This Row],[RefSeq mRNA ID]], Table6['#name])), 0), 1)</f>
        <v>#N/A</v>
      </c>
      <c r="X3489" s="43"/>
      <c r="Y3489" s="43"/>
    </row>
    <row r="3490" spans="8:25" hidden="1" x14ac:dyDescent="0.3">
      <c r="H3490" t="s">
        <v>9261</v>
      </c>
      <c r="I3490" t="s">
        <v>9329</v>
      </c>
      <c r="L3490">
        <v>2092</v>
      </c>
      <c r="M3490" t="s">
        <v>210</v>
      </c>
      <c r="N3490" t="s">
        <v>9330</v>
      </c>
      <c r="Q3490">
        <v>0</v>
      </c>
      <c r="R3490" t="s">
        <v>96</v>
      </c>
      <c r="S3490" t="s">
        <v>96</v>
      </c>
      <c r="T3490" t="str">
        <f>IF(Transcripts[[#This Row],[List?]]="Y", Transcripts[[#This Row],[RefSeq mRNA ID]]&amp;IF(Transcripts[[#This Row],[Preferred?]]="Y", " (Preferred)", ""), "")</f>
        <v/>
      </c>
      <c r="V3490" s="43" t="s">
        <v>18685</v>
      </c>
      <c r="W3490" s="43" t="e">
        <f t="array" ref="W3490">INDEX(Table6[#Data], MATCH(1, ISNUMBER(SEARCH(Transcripts[[#This Row],[RefSeq mRNA ID]], Table6['#name])), 0), 1)</f>
        <v>#N/A</v>
      </c>
      <c r="X3490" s="43"/>
      <c r="Y3490" s="43"/>
    </row>
    <row r="3491" spans="8:25" hidden="1" x14ac:dyDescent="0.3">
      <c r="H3491" t="s">
        <v>9261</v>
      </c>
      <c r="I3491" t="s">
        <v>9331</v>
      </c>
      <c r="L3491">
        <v>592</v>
      </c>
      <c r="M3491" t="s">
        <v>210</v>
      </c>
      <c r="N3491" t="s">
        <v>9332</v>
      </c>
      <c r="Q3491">
        <v>0</v>
      </c>
      <c r="R3491" t="s">
        <v>96</v>
      </c>
      <c r="S3491" t="s">
        <v>96</v>
      </c>
      <c r="T3491" t="str">
        <f>IF(Transcripts[[#This Row],[List?]]="Y", Transcripts[[#This Row],[RefSeq mRNA ID]]&amp;IF(Transcripts[[#This Row],[Preferred?]]="Y", " (Preferred)", ""), "")</f>
        <v/>
      </c>
      <c r="V3491" s="43" t="s">
        <v>18685</v>
      </c>
      <c r="W3491" s="43" t="e">
        <f t="array" ref="W3491">INDEX(Table6[#Data], MATCH(1, ISNUMBER(SEARCH(Transcripts[[#This Row],[RefSeq mRNA ID]], Table6['#name])), 0), 1)</f>
        <v>#N/A</v>
      </c>
      <c r="X3491" s="43"/>
      <c r="Y3491" s="43"/>
    </row>
    <row r="3492" spans="8:25" hidden="1" x14ac:dyDescent="0.3">
      <c r="H3492" t="s">
        <v>9261</v>
      </c>
      <c r="I3492" t="s">
        <v>9333</v>
      </c>
      <c r="L3492">
        <v>571</v>
      </c>
      <c r="M3492" t="s">
        <v>210</v>
      </c>
      <c r="N3492" t="s">
        <v>9334</v>
      </c>
      <c r="Q3492">
        <v>0</v>
      </c>
      <c r="R3492" t="s">
        <v>96</v>
      </c>
      <c r="S3492" t="s">
        <v>96</v>
      </c>
      <c r="T3492" t="str">
        <f>IF(Transcripts[[#This Row],[List?]]="Y", Transcripts[[#This Row],[RefSeq mRNA ID]]&amp;IF(Transcripts[[#This Row],[Preferred?]]="Y", " (Preferred)", ""), "")</f>
        <v/>
      </c>
      <c r="V3492" s="43" t="s">
        <v>18685</v>
      </c>
      <c r="W3492" s="43" t="e">
        <f t="array" ref="W3492">INDEX(Table6[#Data], MATCH(1, ISNUMBER(SEARCH(Transcripts[[#This Row],[RefSeq mRNA ID]], Table6['#name])), 0), 1)</f>
        <v>#N/A</v>
      </c>
      <c r="X3492" s="43"/>
      <c r="Y3492" s="43"/>
    </row>
    <row r="3493" spans="8:25" hidden="1" x14ac:dyDescent="0.3">
      <c r="H3493" t="s">
        <v>9261</v>
      </c>
      <c r="I3493" t="s">
        <v>9335</v>
      </c>
      <c r="L3493">
        <v>563</v>
      </c>
      <c r="M3493" t="s">
        <v>210</v>
      </c>
      <c r="N3493" t="s">
        <v>9336</v>
      </c>
      <c r="Q3493">
        <v>0</v>
      </c>
      <c r="R3493" t="s">
        <v>96</v>
      </c>
      <c r="S3493" t="s">
        <v>96</v>
      </c>
      <c r="T3493" t="str">
        <f>IF(Transcripts[[#This Row],[List?]]="Y", Transcripts[[#This Row],[RefSeq mRNA ID]]&amp;IF(Transcripts[[#This Row],[Preferred?]]="Y", " (Preferred)", ""), "")</f>
        <v/>
      </c>
      <c r="V3493" s="43" t="s">
        <v>18685</v>
      </c>
      <c r="W3493" s="43" t="e">
        <f t="array" ref="W3493">INDEX(Table6[#Data], MATCH(1, ISNUMBER(SEARCH(Transcripts[[#This Row],[RefSeq mRNA ID]], Table6['#name])), 0), 1)</f>
        <v>#N/A</v>
      </c>
      <c r="X3493" s="43"/>
      <c r="Y3493" s="43"/>
    </row>
    <row r="3494" spans="8:25" hidden="1" x14ac:dyDescent="0.3">
      <c r="H3494" t="s">
        <v>136</v>
      </c>
      <c r="I3494" t="s">
        <v>9337</v>
      </c>
      <c r="J3494" t="s">
        <v>9338</v>
      </c>
      <c r="K3494" t="s">
        <v>18844</v>
      </c>
      <c r="L3494">
        <v>5215</v>
      </c>
      <c r="M3494" t="s">
        <v>27</v>
      </c>
      <c r="N3494" t="s">
        <v>9339</v>
      </c>
      <c r="O3494" t="s">
        <v>9340</v>
      </c>
      <c r="P3494" t="s">
        <v>9341</v>
      </c>
      <c r="Q3494">
        <v>4299</v>
      </c>
      <c r="R3494" t="s">
        <v>95</v>
      </c>
      <c r="S3494" t="s">
        <v>95</v>
      </c>
      <c r="T3494" t="str">
        <f>IF(Transcripts[[#This Row],[List?]]="Y", Transcripts[[#This Row],[RefSeq mRNA ID]]&amp;IF(Transcripts[[#This Row],[Preferred?]]="Y", " (Preferred)", ""), "")</f>
        <v>NM_000553.5 (Preferred)</v>
      </c>
      <c r="V3494" s="43" t="s">
        <v>18686</v>
      </c>
      <c r="W3494" s="43" t="e">
        <f t="array" ref="W3494">INDEX(Table6[#Data], MATCH(1, ISNUMBER(SEARCH(Transcripts[[#This Row],[RefSeq mRNA ID]], Table6['#name])), 0), 1)</f>
        <v>#N/A</v>
      </c>
      <c r="X3494" s="43"/>
      <c r="Y3494" s="43"/>
    </row>
    <row r="3495" spans="8:25" hidden="1" x14ac:dyDescent="0.3">
      <c r="H3495" t="s">
        <v>136</v>
      </c>
      <c r="I3495" t="s">
        <v>9342</v>
      </c>
      <c r="L3495">
        <v>3593</v>
      </c>
      <c r="M3495" t="s">
        <v>210</v>
      </c>
      <c r="N3495" t="s">
        <v>9343</v>
      </c>
      <c r="P3495" t="s">
        <v>98</v>
      </c>
      <c r="Q3495">
        <v>0</v>
      </c>
      <c r="R3495" t="s">
        <v>96</v>
      </c>
      <c r="S3495" t="s">
        <v>96</v>
      </c>
      <c r="T3495" t="str">
        <f>IF(Transcripts[[#This Row],[List?]]="Y", Transcripts[[#This Row],[RefSeq mRNA ID]]&amp;IF(Transcripts[[#This Row],[Preferred?]]="Y", " (Preferred)", ""), "")</f>
        <v/>
      </c>
      <c r="V3495" s="43" t="s">
        <v>18686</v>
      </c>
      <c r="W3495" s="43" t="e">
        <f t="array" ref="W3495">INDEX(Table6[#Data], MATCH(1, ISNUMBER(SEARCH(Transcripts[[#This Row],[RefSeq mRNA ID]], Table6['#name])), 0), 1)</f>
        <v>#N/A</v>
      </c>
      <c r="X3495" s="43"/>
      <c r="Y3495" s="43"/>
    </row>
    <row r="3496" spans="8:25" hidden="1" x14ac:dyDescent="0.3">
      <c r="H3496" t="s">
        <v>136</v>
      </c>
      <c r="I3496" t="s">
        <v>9344</v>
      </c>
      <c r="L3496">
        <v>629</v>
      </c>
      <c r="M3496" t="s">
        <v>210</v>
      </c>
      <c r="N3496" t="s">
        <v>9345</v>
      </c>
      <c r="P3496" t="s">
        <v>98</v>
      </c>
      <c r="Q3496">
        <v>0</v>
      </c>
      <c r="R3496" t="s">
        <v>96</v>
      </c>
      <c r="S3496" t="s">
        <v>96</v>
      </c>
      <c r="T3496" t="str">
        <f>IF(Transcripts[[#This Row],[List?]]="Y", Transcripts[[#This Row],[RefSeq mRNA ID]]&amp;IF(Transcripts[[#This Row],[Preferred?]]="Y", " (Preferred)", ""), "")</f>
        <v/>
      </c>
      <c r="V3496" s="43" t="s">
        <v>18686</v>
      </c>
      <c r="W3496" s="43" t="e">
        <f t="array" ref="W3496">INDEX(Table6[#Data], MATCH(1, ISNUMBER(SEARCH(Transcripts[[#This Row],[RefSeq mRNA ID]], Table6['#name])), 0), 1)</f>
        <v>#N/A</v>
      </c>
      <c r="X3496" s="43"/>
      <c r="Y3496" s="43"/>
    </row>
    <row r="3497" spans="8:25" hidden="1" x14ac:dyDescent="0.3">
      <c r="H3497" t="s">
        <v>9346</v>
      </c>
      <c r="I3497" t="s">
        <v>9350</v>
      </c>
      <c r="J3497" t="s">
        <v>9351</v>
      </c>
      <c r="K3497" t="s">
        <v>18887</v>
      </c>
      <c r="L3497">
        <v>3122</v>
      </c>
      <c r="M3497" t="s">
        <v>27</v>
      </c>
      <c r="N3497" t="s">
        <v>9352</v>
      </c>
      <c r="P3497" t="s">
        <v>9353</v>
      </c>
      <c r="Q3497">
        <v>1554</v>
      </c>
      <c r="R3497" t="s">
        <v>95</v>
      </c>
      <c r="S3497" t="s">
        <v>95</v>
      </c>
      <c r="T3497" t="str">
        <f>IF(Transcripts[[#This Row],[List?]]="Y", Transcripts[[#This Row],[RefSeq mRNA ID]]&amp;IF(Transcripts[[#This Row],[Preferred?]]="Y", " (Preferred)", ""), "")</f>
        <v>NM_024426.5 (Preferred)</v>
      </c>
      <c r="V3497" s="43" t="s">
        <v>18687</v>
      </c>
      <c r="W3497" s="43" t="e">
        <f t="array" ref="W3497">INDEX(Table6[#Data], MATCH(1, ISNUMBER(SEARCH(Transcripts[[#This Row],[RefSeq mRNA ID]], Table6['#name])), 0), 1)</f>
        <v>#N/A</v>
      </c>
      <c r="X3497" s="43"/>
      <c r="Y3497" s="43"/>
    </row>
    <row r="3498" spans="8:25" hidden="1" x14ac:dyDescent="0.3">
      <c r="H3498" t="s">
        <v>9346</v>
      </c>
      <c r="I3498" t="s">
        <v>9366</v>
      </c>
      <c r="J3498" t="s">
        <v>9367</v>
      </c>
      <c r="K3498" t="s">
        <v>18888</v>
      </c>
      <c r="L3498">
        <v>2114</v>
      </c>
      <c r="M3498" t="s">
        <v>27</v>
      </c>
      <c r="N3498" t="s">
        <v>9368</v>
      </c>
      <c r="P3498" t="s">
        <v>9369</v>
      </c>
      <c r="Q3498">
        <v>1545</v>
      </c>
      <c r="R3498" t="s">
        <v>96</v>
      </c>
      <c r="S3498" t="s">
        <v>95</v>
      </c>
      <c r="T3498" t="str">
        <f>IF(Transcripts[[#This Row],[List?]]="Y", Transcripts[[#This Row],[RefSeq mRNA ID]]&amp;IF(Transcripts[[#This Row],[Preferred?]]="Y", " (Preferred)", ""), "")</f>
        <v>NM_024424.4</v>
      </c>
      <c r="V3498" s="43" t="s">
        <v>18687</v>
      </c>
      <c r="W3498" s="43" t="e">
        <f t="array" ref="W3498">INDEX(Table6[#Data], MATCH(1, ISNUMBER(SEARCH(Transcripts[[#This Row],[RefSeq mRNA ID]], Table6['#name])), 0), 1)</f>
        <v>#N/A</v>
      </c>
      <c r="X3498" s="43"/>
      <c r="Y3498" s="43"/>
    </row>
    <row r="3499" spans="8:25" hidden="1" x14ac:dyDescent="0.3">
      <c r="H3499" t="s">
        <v>9346</v>
      </c>
      <c r="I3499" t="s">
        <v>9354</v>
      </c>
      <c r="J3499" t="s">
        <v>9355</v>
      </c>
      <c r="K3499" t="s">
        <v>18889</v>
      </c>
      <c r="L3499">
        <v>2768</v>
      </c>
      <c r="M3499" t="s">
        <v>27</v>
      </c>
      <c r="N3499" t="s">
        <v>9356</v>
      </c>
      <c r="P3499" t="s">
        <v>9357</v>
      </c>
      <c r="Q3499">
        <v>1494</v>
      </c>
      <c r="R3499" t="s">
        <v>96</v>
      </c>
      <c r="S3499" t="s">
        <v>95</v>
      </c>
      <c r="T3499" t="str">
        <f>IF(Transcripts[[#This Row],[List?]]="Y", Transcripts[[#This Row],[RefSeq mRNA ID]]&amp;IF(Transcripts[[#This Row],[Preferred?]]="Y", " (Preferred)", ""), "")</f>
        <v>NM_000378.5</v>
      </c>
      <c r="V3499" s="43" t="s">
        <v>18687</v>
      </c>
      <c r="W3499" s="43" t="e">
        <f t="array" ref="W3499">INDEX(Table6[#Data], MATCH(1, ISNUMBER(SEARCH(Transcripts[[#This Row],[RefSeq mRNA ID]], Table6['#name])), 0), 1)</f>
        <v>#N/A</v>
      </c>
      <c r="X3499" s="43"/>
      <c r="Y3499" s="43"/>
    </row>
    <row r="3500" spans="8:25" hidden="1" x14ac:dyDescent="0.3">
      <c r="H3500" t="s">
        <v>9346</v>
      </c>
      <c r="I3500" t="s">
        <v>9347</v>
      </c>
      <c r="J3500" t="s">
        <v>9348</v>
      </c>
      <c r="L3500">
        <v>3032</v>
      </c>
      <c r="M3500" t="s">
        <v>187</v>
      </c>
      <c r="N3500" t="s">
        <v>9349</v>
      </c>
      <c r="P3500" t="s">
        <v>98</v>
      </c>
      <c r="Q3500">
        <v>954</v>
      </c>
      <c r="R3500" t="s">
        <v>96</v>
      </c>
      <c r="S3500" t="s">
        <v>96</v>
      </c>
      <c r="T3500" t="str">
        <f>IF(Transcripts[[#This Row],[List?]]="Y", Transcripts[[#This Row],[RefSeq mRNA ID]]&amp;IF(Transcripts[[#This Row],[Preferred?]]="Y", " (Preferred)", ""), "")</f>
        <v/>
      </c>
      <c r="V3500" s="43" t="s">
        <v>18687</v>
      </c>
      <c r="W3500" s="43" t="e">
        <f t="array" ref="W3500">INDEX(Table6[#Data], MATCH(1, ISNUMBER(SEARCH(Transcripts[[#This Row],[RefSeq mRNA ID]], Table6['#name])), 0), 1)</f>
        <v>#N/A</v>
      </c>
      <c r="X3500" s="43"/>
      <c r="Y3500" s="43"/>
    </row>
    <row r="3501" spans="8:25" hidden="1" x14ac:dyDescent="0.3">
      <c r="H3501" t="s">
        <v>9346</v>
      </c>
      <c r="I3501" t="s">
        <v>9358</v>
      </c>
      <c r="J3501" t="s">
        <v>9359</v>
      </c>
      <c r="K3501" t="s">
        <v>18890</v>
      </c>
      <c r="L3501">
        <v>2466</v>
      </c>
      <c r="M3501" t="s">
        <v>27</v>
      </c>
      <c r="N3501" t="s">
        <v>9360</v>
      </c>
      <c r="P3501" t="s">
        <v>9361</v>
      </c>
      <c r="Q3501">
        <v>909</v>
      </c>
      <c r="R3501" t="s">
        <v>96</v>
      </c>
      <c r="S3501" t="s">
        <v>95</v>
      </c>
      <c r="T3501" t="str">
        <f>IF(Transcripts[[#This Row],[List?]]="Y", Transcripts[[#This Row],[RefSeq mRNA ID]]&amp;IF(Transcripts[[#This Row],[Preferred?]]="Y", " (Preferred)", ""), "")</f>
        <v>NM_001198551.1</v>
      </c>
      <c r="V3501" s="43" t="s">
        <v>18687</v>
      </c>
      <c r="W3501" s="43" t="e">
        <f t="array" ref="W3501">INDEX(Table6[#Data], MATCH(1, ISNUMBER(SEARCH(Transcripts[[#This Row],[RefSeq mRNA ID]], Table6['#name])), 0), 1)</f>
        <v>#N/A</v>
      </c>
      <c r="X3501" s="43"/>
      <c r="Y3501" s="43"/>
    </row>
    <row r="3502" spans="8:25" hidden="1" x14ac:dyDescent="0.3">
      <c r="H3502" t="s">
        <v>9346</v>
      </c>
      <c r="I3502" t="s">
        <v>9362</v>
      </c>
      <c r="J3502" t="s">
        <v>9363</v>
      </c>
      <c r="K3502" t="s">
        <v>18891</v>
      </c>
      <c r="L3502">
        <v>2421</v>
      </c>
      <c r="M3502" t="s">
        <v>27</v>
      </c>
      <c r="N3502" t="s">
        <v>9364</v>
      </c>
      <c r="P3502" t="s">
        <v>9365</v>
      </c>
      <c r="Q3502">
        <v>867</v>
      </c>
      <c r="R3502" t="s">
        <v>96</v>
      </c>
      <c r="S3502" t="s">
        <v>95</v>
      </c>
      <c r="T3502" t="str">
        <f>IF(Transcripts[[#This Row],[List?]]="Y", Transcripts[[#This Row],[RefSeq mRNA ID]]&amp;IF(Transcripts[[#This Row],[Preferred?]]="Y", " (Preferred)", ""), "")</f>
        <v>NM_001198552.1</v>
      </c>
      <c r="V3502" s="43" t="s">
        <v>18687</v>
      </c>
      <c r="W3502" s="43" t="e">
        <f t="array" ref="W3502">INDEX(Table6[#Data], MATCH(1, ISNUMBER(SEARCH(Transcripts[[#This Row],[RefSeq mRNA ID]], Table6['#name])), 0), 1)</f>
        <v>#N/A</v>
      </c>
      <c r="X3502" s="43"/>
      <c r="Y3502" s="43"/>
    </row>
    <row r="3503" spans="8:25" hidden="1" x14ac:dyDescent="0.3">
      <c r="H3503" t="s">
        <v>9346</v>
      </c>
      <c r="I3503" t="s">
        <v>9376</v>
      </c>
      <c r="J3503" t="s">
        <v>9377</v>
      </c>
      <c r="L3503">
        <v>551</v>
      </c>
      <c r="M3503" t="s">
        <v>27</v>
      </c>
      <c r="N3503" t="s">
        <v>9378</v>
      </c>
      <c r="Q3503">
        <v>535</v>
      </c>
      <c r="R3503" t="s">
        <v>96</v>
      </c>
      <c r="S3503" t="s">
        <v>96</v>
      </c>
      <c r="T3503" t="str">
        <f>IF(Transcripts[[#This Row],[List?]]="Y", Transcripts[[#This Row],[RefSeq mRNA ID]]&amp;IF(Transcripts[[#This Row],[Preferred?]]="Y", " (Preferred)", ""), "")</f>
        <v/>
      </c>
      <c r="V3503" s="43" t="s">
        <v>18687</v>
      </c>
      <c r="W3503" s="43" t="e">
        <f t="array" ref="W3503">INDEX(Table6[#Data], MATCH(1, ISNUMBER(SEARCH(Transcripts[[#This Row],[RefSeq mRNA ID]], Table6['#name])), 0), 1)</f>
        <v>#N/A</v>
      </c>
      <c r="X3503" s="43"/>
      <c r="Y3503" s="43"/>
    </row>
    <row r="3504" spans="8:25" hidden="1" x14ac:dyDescent="0.3">
      <c r="H3504" t="s">
        <v>9346</v>
      </c>
      <c r="I3504" t="s">
        <v>9373</v>
      </c>
      <c r="J3504" t="s">
        <v>9374</v>
      </c>
      <c r="L3504">
        <v>578</v>
      </c>
      <c r="M3504" t="s">
        <v>27</v>
      </c>
      <c r="N3504" t="s">
        <v>9375</v>
      </c>
      <c r="Q3504">
        <v>393</v>
      </c>
      <c r="R3504" t="s">
        <v>96</v>
      </c>
      <c r="S3504" t="s">
        <v>96</v>
      </c>
      <c r="T3504" t="str">
        <f>IF(Transcripts[[#This Row],[List?]]="Y", Transcripts[[#This Row],[RefSeq mRNA ID]]&amp;IF(Transcripts[[#This Row],[Preferred?]]="Y", " (Preferred)", ""), "")</f>
        <v/>
      </c>
      <c r="V3504" s="43" t="s">
        <v>18687</v>
      </c>
      <c r="W3504" s="43" t="e">
        <f t="array" ref="W3504">INDEX(Table6[#Data], MATCH(1, ISNUMBER(SEARCH(Transcripts[[#This Row],[RefSeq mRNA ID]], Table6['#name])), 0), 1)</f>
        <v>#N/A</v>
      </c>
      <c r="X3504" s="43"/>
      <c r="Y3504" s="43"/>
    </row>
    <row r="3505" spans="8:25" hidden="1" x14ac:dyDescent="0.3">
      <c r="H3505" t="s">
        <v>9346</v>
      </c>
      <c r="I3505" t="s">
        <v>9370</v>
      </c>
      <c r="J3505" t="s">
        <v>9371</v>
      </c>
      <c r="L3505">
        <v>718</v>
      </c>
      <c r="M3505" t="s">
        <v>27</v>
      </c>
      <c r="N3505" t="s">
        <v>9372</v>
      </c>
      <c r="Q3505">
        <v>76</v>
      </c>
      <c r="R3505" t="s">
        <v>96</v>
      </c>
      <c r="S3505" t="s">
        <v>96</v>
      </c>
      <c r="T3505" t="str">
        <f>IF(Transcripts[[#This Row],[List?]]="Y", Transcripts[[#This Row],[RefSeq mRNA ID]]&amp;IF(Transcripts[[#This Row],[Preferred?]]="Y", " (Preferred)", ""), "")</f>
        <v/>
      </c>
      <c r="V3505" s="43" t="s">
        <v>18687</v>
      </c>
      <c r="W3505" s="43" t="e">
        <f t="array" ref="W3505">INDEX(Table6[#Data], MATCH(1, ISNUMBER(SEARCH(Transcripts[[#This Row],[RefSeq mRNA ID]], Table6['#name])), 0), 1)</f>
        <v>#N/A</v>
      </c>
      <c r="X3505" s="43"/>
      <c r="Y3505" s="43"/>
    </row>
    <row r="3506" spans="8:25" hidden="1" x14ac:dyDescent="0.3">
      <c r="H3506" t="s">
        <v>114</v>
      </c>
      <c r="I3506" t="s">
        <v>9395</v>
      </c>
      <c r="J3506" t="s">
        <v>9396</v>
      </c>
      <c r="K3506" t="s">
        <v>20048</v>
      </c>
      <c r="L3506">
        <v>4915</v>
      </c>
      <c r="M3506" t="s">
        <v>27</v>
      </c>
      <c r="N3506" t="s">
        <v>9397</v>
      </c>
      <c r="P3506" t="s">
        <v>9398</v>
      </c>
      <c r="Q3506">
        <v>3216</v>
      </c>
      <c r="R3506" t="s">
        <v>95</v>
      </c>
      <c r="S3506" t="s">
        <v>95</v>
      </c>
      <c r="T3506" t="str">
        <f>IF(Transcripts[[#This Row],[List?]]="Y", Transcripts[[#This Row],[RefSeq mRNA ID]]&amp;IF(Transcripts[[#This Row],[Preferred?]]="Y", " (Preferred)", ""), "")</f>
        <v>NM_003400.3 (Preferred)</v>
      </c>
      <c r="V3506" s="43" t="s">
        <v>18688</v>
      </c>
      <c r="W3506" s="43" t="e">
        <f t="array" ref="W3506">INDEX(Table6[#Data], MATCH(1, ISNUMBER(SEARCH(Transcripts[[#This Row],[RefSeq mRNA ID]], Table6['#name])), 0), 1)</f>
        <v>#N/A</v>
      </c>
      <c r="X3506" s="43"/>
      <c r="Y3506" s="43"/>
    </row>
    <row r="3507" spans="8:25" hidden="1" x14ac:dyDescent="0.3">
      <c r="H3507" t="s">
        <v>114</v>
      </c>
      <c r="I3507" t="s">
        <v>9399</v>
      </c>
      <c r="J3507" t="s">
        <v>9400</v>
      </c>
      <c r="L3507">
        <v>4105</v>
      </c>
      <c r="M3507" t="s">
        <v>27</v>
      </c>
      <c r="N3507" t="s">
        <v>9401</v>
      </c>
      <c r="P3507" t="s">
        <v>9398</v>
      </c>
      <c r="Q3507">
        <v>3216</v>
      </c>
      <c r="R3507" t="s">
        <v>96</v>
      </c>
      <c r="S3507" t="s">
        <v>96</v>
      </c>
      <c r="T3507" t="str">
        <f>IF(Transcripts[[#This Row],[List?]]="Y", Transcripts[[#This Row],[RefSeq mRNA ID]]&amp;IF(Transcripts[[#This Row],[Preferred?]]="Y", " (Preferred)", ""), "")</f>
        <v/>
      </c>
      <c r="V3507" s="43" t="s">
        <v>18688</v>
      </c>
      <c r="W3507" s="43" t="e">
        <f t="array" ref="W3507">INDEX(Table6[#Data], MATCH(1, ISNUMBER(SEARCH(Transcripts[[#This Row],[RefSeq mRNA ID]], Table6['#name])), 0), 1)</f>
        <v>#N/A</v>
      </c>
      <c r="X3507" s="43"/>
      <c r="Y3507" s="43"/>
    </row>
    <row r="3508" spans="8:25" hidden="1" x14ac:dyDescent="0.3">
      <c r="H3508" t="s">
        <v>114</v>
      </c>
      <c r="I3508" t="s">
        <v>9402</v>
      </c>
      <c r="J3508" t="s">
        <v>9403</v>
      </c>
      <c r="L3508">
        <v>3479</v>
      </c>
      <c r="M3508" t="s">
        <v>27</v>
      </c>
      <c r="N3508" t="s">
        <v>9404</v>
      </c>
      <c r="P3508" t="s">
        <v>9398</v>
      </c>
      <c r="Q3508">
        <v>3216</v>
      </c>
      <c r="R3508" t="s">
        <v>96</v>
      </c>
      <c r="S3508" t="s">
        <v>96</v>
      </c>
      <c r="T3508" t="str">
        <f>IF(Transcripts[[#This Row],[List?]]="Y", Transcripts[[#This Row],[RefSeq mRNA ID]]&amp;IF(Transcripts[[#This Row],[Preferred?]]="Y", " (Preferred)", ""), "")</f>
        <v/>
      </c>
      <c r="V3508" s="43" t="s">
        <v>18688</v>
      </c>
      <c r="W3508" s="43" t="e">
        <f t="array" ref="W3508">INDEX(Table6[#Data], MATCH(1, ISNUMBER(SEARCH(Transcripts[[#This Row],[RefSeq mRNA ID]], Table6['#name])), 0), 1)</f>
        <v>#N/A</v>
      </c>
      <c r="X3508" s="43"/>
      <c r="Y3508" s="43"/>
    </row>
    <row r="3509" spans="8:25" hidden="1" x14ac:dyDescent="0.3">
      <c r="H3509" t="s">
        <v>114</v>
      </c>
      <c r="I3509" t="s">
        <v>9408</v>
      </c>
      <c r="J3509" t="s">
        <v>9409</v>
      </c>
      <c r="L3509">
        <v>643</v>
      </c>
      <c r="M3509" t="s">
        <v>27</v>
      </c>
      <c r="N3509" t="s">
        <v>9410</v>
      </c>
      <c r="Q3509">
        <v>538</v>
      </c>
      <c r="R3509" t="s">
        <v>96</v>
      </c>
      <c r="S3509" t="s">
        <v>96</v>
      </c>
      <c r="T3509" t="str">
        <f>IF(Transcripts[[#This Row],[List?]]="Y", Transcripts[[#This Row],[RefSeq mRNA ID]]&amp;IF(Transcripts[[#This Row],[Preferred?]]="Y", " (Preferred)", ""), "")</f>
        <v/>
      </c>
      <c r="V3509" s="43" t="s">
        <v>18688</v>
      </c>
      <c r="W3509" s="43" t="e">
        <f t="array" ref="W3509">INDEX(Table6[#Data], MATCH(1, ISNUMBER(SEARCH(Transcripts[[#This Row],[RefSeq mRNA ID]], Table6['#name])), 0), 1)</f>
        <v>#N/A</v>
      </c>
      <c r="X3509" s="43"/>
      <c r="Y3509" s="43"/>
    </row>
    <row r="3510" spans="8:25" hidden="1" x14ac:dyDescent="0.3">
      <c r="H3510" t="s">
        <v>114</v>
      </c>
      <c r="I3510" t="s">
        <v>9414</v>
      </c>
      <c r="J3510" t="s">
        <v>9415</v>
      </c>
      <c r="L3510">
        <v>565</v>
      </c>
      <c r="M3510" t="s">
        <v>27</v>
      </c>
      <c r="N3510" t="s">
        <v>9416</v>
      </c>
      <c r="Q3510">
        <v>398</v>
      </c>
      <c r="R3510" t="s">
        <v>96</v>
      </c>
      <c r="S3510" t="s">
        <v>96</v>
      </c>
      <c r="T3510" t="str">
        <f>IF(Transcripts[[#This Row],[List?]]="Y", Transcripts[[#This Row],[RefSeq mRNA ID]]&amp;IF(Transcripts[[#This Row],[Preferred?]]="Y", " (Preferred)", ""), "")</f>
        <v/>
      </c>
      <c r="V3510" s="43" t="s">
        <v>18688</v>
      </c>
      <c r="W3510" s="43" t="e">
        <f t="array" ref="W3510">INDEX(Table6[#Data], MATCH(1, ISNUMBER(SEARCH(Transcripts[[#This Row],[RefSeq mRNA ID]], Table6['#name])), 0), 1)</f>
        <v>#N/A</v>
      </c>
      <c r="X3510" s="43"/>
      <c r="Y3510" s="43"/>
    </row>
    <row r="3511" spans="8:25" hidden="1" x14ac:dyDescent="0.3">
      <c r="H3511" t="s">
        <v>114</v>
      </c>
      <c r="I3511" t="s">
        <v>9405</v>
      </c>
      <c r="J3511" t="s">
        <v>9406</v>
      </c>
      <c r="L3511">
        <v>682</v>
      </c>
      <c r="M3511" t="s">
        <v>27</v>
      </c>
      <c r="N3511" t="s">
        <v>9407</v>
      </c>
      <c r="Q3511">
        <v>301</v>
      </c>
      <c r="R3511" t="s">
        <v>96</v>
      </c>
      <c r="S3511" t="s">
        <v>96</v>
      </c>
      <c r="T3511" t="str">
        <f>IF(Transcripts[[#This Row],[List?]]="Y", Transcripts[[#This Row],[RefSeq mRNA ID]]&amp;IF(Transcripts[[#This Row],[Preferred?]]="Y", " (Preferred)", ""), "")</f>
        <v/>
      </c>
      <c r="V3511" s="43" t="s">
        <v>18688</v>
      </c>
      <c r="W3511" s="43" t="e">
        <f t="array" ref="W3511">INDEX(Table6[#Data], MATCH(1, ISNUMBER(SEARCH(Transcripts[[#This Row],[RefSeq mRNA ID]], Table6['#name])), 0), 1)</f>
        <v>#N/A</v>
      </c>
      <c r="X3511" s="43"/>
      <c r="Y3511" s="43"/>
    </row>
    <row r="3512" spans="8:25" hidden="1" x14ac:dyDescent="0.3">
      <c r="H3512" t="s">
        <v>114</v>
      </c>
      <c r="I3512" t="s">
        <v>9420</v>
      </c>
      <c r="J3512" t="s">
        <v>9421</v>
      </c>
      <c r="L3512">
        <v>382</v>
      </c>
      <c r="M3512" t="s">
        <v>27</v>
      </c>
      <c r="N3512" t="s">
        <v>9422</v>
      </c>
      <c r="Q3512">
        <v>286</v>
      </c>
      <c r="R3512" t="s">
        <v>96</v>
      </c>
      <c r="S3512" t="s">
        <v>96</v>
      </c>
      <c r="T3512" t="str">
        <f>IF(Transcripts[[#This Row],[List?]]="Y", Transcripts[[#This Row],[RefSeq mRNA ID]]&amp;IF(Transcripts[[#This Row],[Preferred?]]="Y", " (Preferred)", ""), "")</f>
        <v/>
      </c>
      <c r="V3512" s="43" t="s">
        <v>18688</v>
      </c>
      <c r="W3512" s="43" t="e">
        <f t="array" ref="W3512">INDEX(Table6[#Data], MATCH(1, ISNUMBER(SEARCH(Transcripts[[#This Row],[RefSeq mRNA ID]], Table6['#name])), 0), 1)</f>
        <v>#N/A</v>
      </c>
      <c r="X3512" s="43"/>
      <c r="Y3512" s="43"/>
    </row>
    <row r="3513" spans="8:25" hidden="1" x14ac:dyDescent="0.3">
      <c r="H3513" t="s">
        <v>114</v>
      </c>
      <c r="I3513" t="s">
        <v>9417</v>
      </c>
      <c r="J3513" t="s">
        <v>9418</v>
      </c>
      <c r="L3513">
        <v>488</v>
      </c>
      <c r="M3513" t="s">
        <v>27</v>
      </c>
      <c r="N3513" t="s">
        <v>9419</v>
      </c>
      <c r="Q3513">
        <v>282</v>
      </c>
      <c r="R3513" t="s">
        <v>96</v>
      </c>
      <c r="S3513" t="s">
        <v>96</v>
      </c>
      <c r="T3513" t="str">
        <f>IF(Transcripts[[#This Row],[List?]]="Y", Transcripts[[#This Row],[RefSeq mRNA ID]]&amp;IF(Transcripts[[#This Row],[Preferred?]]="Y", " (Preferred)", ""), "")</f>
        <v/>
      </c>
      <c r="V3513" s="43" t="s">
        <v>18688</v>
      </c>
      <c r="W3513" s="43" t="e">
        <f t="array" ref="W3513">INDEX(Table6[#Data], MATCH(1, ISNUMBER(SEARCH(Transcripts[[#This Row],[RefSeq mRNA ID]], Table6['#name])), 0), 1)</f>
        <v>#N/A</v>
      </c>
      <c r="X3513" s="43"/>
      <c r="Y3513" s="43"/>
    </row>
    <row r="3514" spans="8:25" hidden="1" x14ac:dyDescent="0.3">
      <c r="H3514" t="s">
        <v>114</v>
      </c>
      <c r="I3514" t="s">
        <v>9379</v>
      </c>
      <c r="J3514" t="s">
        <v>9380</v>
      </c>
      <c r="L3514">
        <v>6776</v>
      </c>
      <c r="M3514" t="s">
        <v>187</v>
      </c>
      <c r="N3514" t="s">
        <v>9381</v>
      </c>
      <c r="P3514" t="s">
        <v>98</v>
      </c>
      <c r="Q3514">
        <v>249</v>
      </c>
      <c r="R3514" t="s">
        <v>96</v>
      </c>
      <c r="S3514" t="s">
        <v>96</v>
      </c>
      <c r="T3514" t="str">
        <f>IF(Transcripts[[#This Row],[List?]]="Y", Transcripts[[#This Row],[RefSeq mRNA ID]]&amp;IF(Transcripts[[#This Row],[Preferred?]]="Y", " (Preferred)", ""), "")</f>
        <v/>
      </c>
      <c r="V3514" s="43" t="s">
        <v>18688</v>
      </c>
      <c r="W3514" s="43" t="e">
        <f t="array" ref="W3514">INDEX(Table6[#Data], MATCH(1, ISNUMBER(SEARCH(Transcripts[[#This Row],[RefSeq mRNA ID]], Table6['#name])), 0), 1)</f>
        <v>#N/A</v>
      </c>
      <c r="X3514" s="43"/>
      <c r="Y3514" s="43"/>
    </row>
    <row r="3515" spans="8:25" hidden="1" x14ac:dyDescent="0.3">
      <c r="H3515" t="s">
        <v>114</v>
      </c>
      <c r="I3515" t="s">
        <v>9382</v>
      </c>
      <c r="J3515" t="s">
        <v>9383</v>
      </c>
      <c r="L3515">
        <v>537</v>
      </c>
      <c r="M3515" t="s">
        <v>187</v>
      </c>
      <c r="N3515" t="s">
        <v>9384</v>
      </c>
      <c r="P3515" t="s">
        <v>98</v>
      </c>
      <c r="Q3515">
        <v>219</v>
      </c>
      <c r="R3515" t="s">
        <v>96</v>
      </c>
      <c r="S3515" t="s">
        <v>96</v>
      </c>
      <c r="T3515" t="str">
        <f>IF(Transcripts[[#This Row],[List?]]="Y", Transcripts[[#This Row],[RefSeq mRNA ID]]&amp;IF(Transcripts[[#This Row],[Preferred?]]="Y", " (Preferred)", ""), "")</f>
        <v/>
      </c>
      <c r="V3515" s="43" t="s">
        <v>18688</v>
      </c>
      <c r="W3515" s="43" t="e">
        <f t="array" ref="W3515">INDEX(Table6[#Data], MATCH(1, ISNUMBER(SEARCH(Transcripts[[#This Row],[RefSeq mRNA ID]], Table6['#name])), 0), 1)</f>
        <v>#N/A</v>
      </c>
      <c r="X3515" s="43"/>
      <c r="Y3515" s="43"/>
    </row>
    <row r="3516" spans="8:25" hidden="1" x14ac:dyDescent="0.3">
      <c r="H3516" t="s">
        <v>114</v>
      </c>
      <c r="I3516" t="s">
        <v>9411</v>
      </c>
      <c r="J3516" t="s">
        <v>9412</v>
      </c>
      <c r="L3516">
        <v>579</v>
      </c>
      <c r="M3516" t="s">
        <v>27</v>
      </c>
      <c r="N3516" t="s">
        <v>9413</v>
      </c>
      <c r="Q3516">
        <v>186</v>
      </c>
      <c r="R3516" t="s">
        <v>96</v>
      </c>
      <c r="S3516" t="s">
        <v>96</v>
      </c>
      <c r="T3516" t="str">
        <f>IF(Transcripts[[#This Row],[List?]]="Y", Transcripts[[#This Row],[RefSeq mRNA ID]]&amp;IF(Transcripts[[#This Row],[Preferred?]]="Y", " (Preferred)", ""), "")</f>
        <v/>
      </c>
      <c r="V3516" s="43" t="s">
        <v>18688</v>
      </c>
      <c r="W3516" s="43" t="e">
        <f t="array" ref="W3516">INDEX(Table6[#Data], MATCH(1, ISNUMBER(SEARCH(Transcripts[[#This Row],[RefSeq mRNA ID]], Table6['#name])), 0), 1)</f>
        <v>#N/A</v>
      </c>
      <c r="X3516" s="43"/>
      <c r="Y3516" s="43"/>
    </row>
    <row r="3517" spans="8:25" hidden="1" x14ac:dyDescent="0.3">
      <c r="H3517" t="s">
        <v>114</v>
      </c>
      <c r="I3517" t="s">
        <v>9423</v>
      </c>
      <c r="J3517" t="s">
        <v>9424</v>
      </c>
      <c r="L3517">
        <v>318</v>
      </c>
      <c r="M3517" t="s">
        <v>27</v>
      </c>
      <c r="N3517" t="s">
        <v>9425</v>
      </c>
      <c r="Q3517">
        <v>177</v>
      </c>
      <c r="R3517" t="s">
        <v>96</v>
      </c>
      <c r="S3517" t="s">
        <v>96</v>
      </c>
      <c r="T3517" t="str">
        <f>IF(Transcripts[[#This Row],[List?]]="Y", Transcripts[[#This Row],[RefSeq mRNA ID]]&amp;IF(Transcripts[[#This Row],[Preferred?]]="Y", " (Preferred)", ""), "")</f>
        <v/>
      </c>
      <c r="V3517" s="43" t="s">
        <v>18688</v>
      </c>
      <c r="W3517" s="43" t="e">
        <f t="array" ref="W3517">INDEX(Table6[#Data], MATCH(1, ISNUMBER(SEARCH(Transcripts[[#This Row],[RefSeq mRNA ID]], Table6['#name])), 0), 1)</f>
        <v>#N/A</v>
      </c>
      <c r="X3517" s="43"/>
      <c r="Y3517" s="43"/>
    </row>
    <row r="3518" spans="8:25" hidden="1" x14ac:dyDescent="0.3">
      <c r="H3518" t="s">
        <v>114</v>
      </c>
      <c r="I3518" t="s">
        <v>9385</v>
      </c>
      <c r="L3518">
        <v>720</v>
      </c>
      <c r="M3518" t="s">
        <v>193</v>
      </c>
      <c r="N3518" t="s">
        <v>9386</v>
      </c>
      <c r="P3518" t="s">
        <v>98</v>
      </c>
      <c r="Q3518">
        <v>0</v>
      </c>
      <c r="R3518" t="s">
        <v>96</v>
      </c>
      <c r="S3518" t="s">
        <v>96</v>
      </c>
      <c r="T3518" t="str">
        <f>IF(Transcripts[[#This Row],[List?]]="Y", Transcripts[[#This Row],[RefSeq mRNA ID]]&amp;IF(Transcripts[[#This Row],[Preferred?]]="Y", " (Preferred)", ""), "")</f>
        <v/>
      </c>
      <c r="V3518" s="43" t="s">
        <v>18688</v>
      </c>
      <c r="W3518" s="43" t="e">
        <f t="array" ref="W3518">INDEX(Table6[#Data], MATCH(1, ISNUMBER(SEARCH(Transcripts[[#This Row],[RefSeq mRNA ID]], Table6['#name])), 0), 1)</f>
        <v>#N/A</v>
      </c>
      <c r="X3518" s="43"/>
      <c r="Y3518" s="43"/>
    </row>
    <row r="3519" spans="8:25" hidden="1" x14ac:dyDescent="0.3">
      <c r="H3519" t="s">
        <v>114</v>
      </c>
      <c r="I3519" t="s">
        <v>9387</v>
      </c>
      <c r="L3519">
        <v>600</v>
      </c>
      <c r="M3519" t="s">
        <v>193</v>
      </c>
      <c r="N3519" t="s">
        <v>9388</v>
      </c>
      <c r="P3519" t="s">
        <v>98</v>
      </c>
      <c r="Q3519">
        <v>0</v>
      </c>
      <c r="R3519" t="s">
        <v>96</v>
      </c>
      <c r="S3519" t="s">
        <v>96</v>
      </c>
      <c r="T3519" t="str">
        <f>IF(Transcripts[[#This Row],[List?]]="Y", Transcripts[[#This Row],[RefSeq mRNA ID]]&amp;IF(Transcripts[[#This Row],[Preferred?]]="Y", " (Preferred)", ""), "")</f>
        <v/>
      </c>
      <c r="V3519" s="43" t="s">
        <v>18688</v>
      </c>
      <c r="W3519" s="43" t="e">
        <f t="array" ref="W3519">INDEX(Table6[#Data], MATCH(1, ISNUMBER(SEARCH(Transcripts[[#This Row],[RefSeq mRNA ID]], Table6['#name])), 0), 1)</f>
        <v>#N/A</v>
      </c>
      <c r="X3519" s="43"/>
      <c r="Y3519" s="43"/>
    </row>
    <row r="3520" spans="8:25" hidden="1" x14ac:dyDescent="0.3">
      <c r="H3520" t="s">
        <v>114</v>
      </c>
      <c r="I3520" t="s">
        <v>9389</v>
      </c>
      <c r="L3520">
        <v>568</v>
      </c>
      <c r="M3520" t="s">
        <v>193</v>
      </c>
      <c r="N3520" t="s">
        <v>9390</v>
      </c>
      <c r="P3520" t="s">
        <v>98</v>
      </c>
      <c r="Q3520">
        <v>0</v>
      </c>
      <c r="R3520" t="s">
        <v>96</v>
      </c>
      <c r="S3520" t="s">
        <v>96</v>
      </c>
      <c r="T3520" t="str">
        <f>IF(Transcripts[[#This Row],[List?]]="Y", Transcripts[[#This Row],[RefSeq mRNA ID]]&amp;IF(Transcripts[[#This Row],[Preferred?]]="Y", " (Preferred)", ""), "")</f>
        <v/>
      </c>
      <c r="V3520" s="43" t="s">
        <v>18688</v>
      </c>
      <c r="W3520" s="43" t="e">
        <f t="array" ref="W3520">INDEX(Table6[#Data], MATCH(1, ISNUMBER(SEARCH(Transcripts[[#This Row],[RefSeq mRNA ID]], Table6['#name])), 0), 1)</f>
        <v>#N/A</v>
      </c>
      <c r="X3520" s="43"/>
      <c r="Y3520" s="43"/>
    </row>
    <row r="3521" spans="8:25" hidden="1" x14ac:dyDescent="0.3">
      <c r="H3521" t="s">
        <v>114</v>
      </c>
      <c r="I3521" t="s">
        <v>9391</v>
      </c>
      <c r="L3521">
        <v>562</v>
      </c>
      <c r="M3521" t="s">
        <v>193</v>
      </c>
      <c r="N3521" t="s">
        <v>9392</v>
      </c>
      <c r="P3521" t="s">
        <v>98</v>
      </c>
      <c r="Q3521">
        <v>0</v>
      </c>
      <c r="R3521" t="s">
        <v>96</v>
      </c>
      <c r="S3521" t="s">
        <v>96</v>
      </c>
      <c r="T3521" t="str">
        <f>IF(Transcripts[[#This Row],[List?]]="Y", Transcripts[[#This Row],[RefSeq mRNA ID]]&amp;IF(Transcripts[[#This Row],[Preferred?]]="Y", " (Preferred)", ""), "")</f>
        <v/>
      </c>
      <c r="V3521" s="43" t="s">
        <v>18688</v>
      </c>
      <c r="W3521" s="43" t="e">
        <f t="array" ref="W3521">INDEX(Table6[#Data], MATCH(1, ISNUMBER(SEARCH(Transcripts[[#This Row],[RefSeq mRNA ID]], Table6['#name])), 0), 1)</f>
        <v>#N/A</v>
      </c>
      <c r="X3521" s="43"/>
      <c r="Y3521" s="43"/>
    </row>
    <row r="3522" spans="8:25" hidden="1" x14ac:dyDescent="0.3">
      <c r="H3522" t="s">
        <v>114</v>
      </c>
      <c r="I3522" t="s">
        <v>9393</v>
      </c>
      <c r="L3522">
        <v>342</v>
      </c>
      <c r="M3522" t="s">
        <v>193</v>
      </c>
      <c r="N3522" t="s">
        <v>9394</v>
      </c>
      <c r="P3522" t="s">
        <v>98</v>
      </c>
      <c r="Q3522">
        <v>0</v>
      </c>
      <c r="R3522" t="s">
        <v>96</v>
      </c>
      <c r="S3522" t="s">
        <v>96</v>
      </c>
      <c r="T3522" t="str">
        <f>IF(Transcripts[[#This Row],[List?]]="Y", Transcripts[[#This Row],[RefSeq mRNA ID]]&amp;IF(Transcripts[[#This Row],[Preferred?]]="Y", " (Preferred)", ""), "")</f>
        <v/>
      </c>
      <c r="V3522" s="43" t="s">
        <v>18688</v>
      </c>
      <c r="W3522" s="43" t="e">
        <f t="array" ref="W3522">INDEX(Table6[#Data], MATCH(1, ISNUMBER(SEARCH(Transcripts[[#This Row],[RefSeq mRNA ID]], Table6['#name])), 0), 1)</f>
        <v>#N/A</v>
      </c>
      <c r="X3522" s="43"/>
      <c r="Y3522" s="43"/>
    </row>
    <row r="3523" spans="8:25" hidden="1" x14ac:dyDescent="0.3">
      <c r="H3523" t="s">
        <v>114</v>
      </c>
      <c r="I3523" t="s">
        <v>9426</v>
      </c>
      <c r="L3523">
        <v>3706</v>
      </c>
      <c r="M3523" t="s">
        <v>210</v>
      </c>
      <c r="N3523" t="s">
        <v>9427</v>
      </c>
      <c r="P3523" t="s">
        <v>98</v>
      </c>
      <c r="Q3523">
        <v>0</v>
      </c>
      <c r="R3523" t="s">
        <v>96</v>
      </c>
      <c r="S3523" t="s">
        <v>96</v>
      </c>
      <c r="T3523" t="str">
        <f>IF(Transcripts[[#This Row],[List?]]="Y", Transcripts[[#This Row],[RefSeq mRNA ID]]&amp;IF(Transcripts[[#This Row],[Preferred?]]="Y", " (Preferred)", ""), "")</f>
        <v/>
      </c>
      <c r="V3523" s="43" t="s">
        <v>18688</v>
      </c>
      <c r="W3523" s="43" t="e">
        <f t="array" ref="W3523">INDEX(Table6[#Data], MATCH(1, ISNUMBER(SEARCH(Transcripts[[#This Row],[RefSeq mRNA ID]], Table6['#name])), 0), 1)</f>
        <v>#N/A</v>
      </c>
      <c r="X3523" s="43"/>
      <c r="Y3523" s="43"/>
    </row>
    <row r="3524" spans="8:25" hidden="1" x14ac:dyDescent="0.3">
      <c r="H3524" t="s">
        <v>114</v>
      </c>
      <c r="I3524" t="s">
        <v>9428</v>
      </c>
      <c r="L3524">
        <v>2676</v>
      </c>
      <c r="M3524" t="s">
        <v>210</v>
      </c>
      <c r="N3524" t="s">
        <v>9429</v>
      </c>
      <c r="P3524" t="s">
        <v>98</v>
      </c>
      <c r="Q3524">
        <v>0</v>
      </c>
      <c r="R3524" t="s">
        <v>96</v>
      </c>
      <c r="S3524" t="s">
        <v>96</v>
      </c>
      <c r="T3524" t="str">
        <f>IF(Transcripts[[#This Row],[List?]]="Y", Transcripts[[#This Row],[RefSeq mRNA ID]]&amp;IF(Transcripts[[#This Row],[Preferred?]]="Y", " (Preferred)", ""), "")</f>
        <v/>
      </c>
      <c r="V3524" s="43" t="s">
        <v>18688</v>
      </c>
      <c r="W3524" s="43" t="e">
        <f t="array" ref="W3524">INDEX(Table6[#Data], MATCH(1, ISNUMBER(SEARCH(Transcripts[[#This Row],[RefSeq mRNA ID]], Table6['#name])), 0), 1)</f>
        <v>#N/A</v>
      </c>
      <c r="X3524" s="43"/>
      <c r="Y3524" s="43"/>
    </row>
    <row r="3525" spans="8:25" hidden="1" x14ac:dyDescent="0.3">
      <c r="H3525" t="s">
        <v>114</v>
      </c>
      <c r="I3525" t="s">
        <v>9430</v>
      </c>
      <c r="L3525">
        <v>827</v>
      </c>
      <c r="M3525" t="s">
        <v>210</v>
      </c>
      <c r="N3525" t="s">
        <v>9431</v>
      </c>
      <c r="P3525" t="s">
        <v>98</v>
      </c>
      <c r="Q3525">
        <v>0</v>
      </c>
      <c r="R3525" t="s">
        <v>96</v>
      </c>
      <c r="S3525" t="s">
        <v>96</v>
      </c>
      <c r="T3525" t="str">
        <f>IF(Transcripts[[#This Row],[List?]]="Y", Transcripts[[#This Row],[RefSeq mRNA ID]]&amp;IF(Transcripts[[#This Row],[Preferred?]]="Y", " (Preferred)", ""), "")</f>
        <v/>
      </c>
      <c r="V3525" s="43" t="s">
        <v>18688</v>
      </c>
      <c r="W3525" s="43" t="e">
        <f t="array" ref="W3525">INDEX(Table6[#Data], MATCH(1, ISNUMBER(SEARCH(Transcripts[[#This Row],[RefSeq mRNA ID]], Table6['#name])), 0), 1)</f>
        <v>#N/A</v>
      </c>
      <c r="X3525" s="43"/>
      <c r="Y3525" s="43"/>
    </row>
    <row r="3526" spans="8:25" hidden="1" x14ac:dyDescent="0.3">
      <c r="H3526" t="s">
        <v>114</v>
      </c>
      <c r="I3526" t="s">
        <v>9432</v>
      </c>
      <c r="L3526">
        <v>583</v>
      </c>
      <c r="M3526" t="s">
        <v>210</v>
      </c>
      <c r="N3526" t="s">
        <v>9433</v>
      </c>
      <c r="P3526" t="s">
        <v>98</v>
      </c>
      <c r="Q3526">
        <v>0</v>
      </c>
      <c r="R3526" t="s">
        <v>96</v>
      </c>
      <c r="S3526" t="s">
        <v>96</v>
      </c>
      <c r="T3526" t="str">
        <f>IF(Transcripts[[#This Row],[List?]]="Y", Transcripts[[#This Row],[RefSeq mRNA ID]]&amp;IF(Transcripts[[#This Row],[Preferred?]]="Y", " (Preferred)", ""), "")</f>
        <v/>
      </c>
      <c r="V3526" s="43" t="s">
        <v>18688</v>
      </c>
      <c r="W3526" s="43" t="e">
        <f t="array" ref="W3526">INDEX(Table6[#Data], MATCH(1, ISNUMBER(SEARCH(Transcripts[[#This Row],[RefSeq mRNA ID]], Table6['#name])), 0), 1)</f>
        <v>#N/A</v>
      </c>
      <c r="X3526" s="43"/>
      <c r="Y3526" s="43"/>
    </row>
    <row r="3527" spans="8:25" hidden="1" x14ac:dyDescent="0.3">
      <c r="H3527" t="s">
        <v>114</v>
      </c>
      <c r="I3527" t="s">
        <v>9434</v>
      </c>
      <c r="L3527">
        <v>573</v>
      </c>
      <c r="M3527" t="s">
        <v>210</v>
      </c>
      <c r="N3527" t="s">
        <v>9435</v>
      </c>
      <c r="P3527" t="s">
        <v>98</v>
      </c>
      <c r="Q3527">
        <v>0</v>
      </c>
      <c r="R3527" t="s">
        <v>96</v>
      </c>
      <c r="S3527" t="s">
        <v>96</v>
      </c>
      <c r="T3527" t="str">
        <f>IF(Transcripts[[#This Row],[List?]]="Y", Transcripts[[#This Row],[RefSeq mRNA ID]]&amp;IF(Transcripts[[#This Row],[Preferred?]]="Y", " (Preferred)", ""), "")</f>
        <v/>
      </c>
      <c r="V3527" s="43" t="s">
        <v>18688</v>
      </c>
      <c r="W3527" s="43" t="e">
        <f t="array" ref="W3527">INDEX(Table6[#Data], MATCH(1, ISNUMBER(SEARCH(Transcripts[[#This Row],[RefSeq mRNA ID]], Table6['#name])), 0), 1)</f>
        <v>#N/A</v>
      </c>
      <c r="X3527" s="43"/>
      <c r="Y3527" s="43"/>
    </row>
    <row r="3528" spans="8:25" hidden="1" x14ac:dyDescent="0.3">
      <c r="H3528" t="s">
        <v>114</v>
      </c>
      <c r="I3528" t="s">
        <v>9436</v>
      </c>
      <c r="L3528">
        <v>568</v>
      </c>
      <c r="M3528" t="s">
        <v>210</v>
      </c>
      <c r="N3528" t="s">
        <v>9437</v>
      </c>
      <c r="P3528" t="s">
        <v>98</v>
      </c>
      <c r="Q3528">
        <v>0</v>
      </c>
      <c r="R3528" t="s">
        <v>96</v>
      </c>
      <c r="S3528" t="s">
        <v>96</v>
      </c>
      <c r="T3528" t="str">
        <f>IF(Transcripts[[#This Row],[List?]]="Y", Transcripts[[#This Row],[RefSeq mRNA ID]]&amp;IF(Transcripts[[#This Row],[Preferred?]]="Y", " (Preferred)", ""), "")</f>
        <v/>
      </c>
      <c r="V3528" s="43" t="s">
        <v>18688</v>
      </c>
      <c r="W3528" s="43" t="e">
        <f t="array" ref="W3528">INDEX(Table6[#Data], MATCH(1, ISNUMBER(SEARCH(Transcripts[[#This Row],[RefSeq mRNA ID]], Table6['#name])), 0), 1)</f>
        <v>#N/A</v>
      </c>
      <c r="X3528" s="43"/>
      <c r="Y3528" s="43"/>
    </row>
    <row r="3529" spans="8:25" hidden="1" x14ac:dyDescent="0.3">
      <c r="H3529" t="s">
        <v>114</v>
      </c>
      <c r="I3529" t="s">
        <v>9438</v>
      </c>
      <c r="L3529">
        <v>249</v>
      </c>
      <c r="M3529" t="s">
        <v>210</v>
      </c>
      <c r="N3529" t="s">
        <v>9439</v>
      </c>
      <c r="P3529" t="s">
        <v>98</v>
      </c>
      <c r="Q3529">
        <v>0</v>
      </c>
      <c r="R3529" t="s">
        <v>96</v>
      </c>
      <c r="S3529" t="s">
        <v>96</v>
      </c>
      <c r="T3529" t="str">
        <f>IF(Transcripts[[#This Row],[List?]]="Y", Transcripts[[#This Row],[RefSeq mRNA ID]]&amp;IF(Transcripts[[#This Row],[Preferred?]]="Y", " (Preferred)", ""), "")</f>
        <v/>
      </c>
      <c r="V3529" s="43" t="s">
        <v>18688</v>
      </c>
      <c r="W3529" s="43" t="e">
        <f t="array" ref="W3529">INDEX(Table6[#Data], MATCH(1, ISNUMBER(SEARCH(Transcripts[[#This Row],[RefSeq mRNA ID]], Table6['#name])), 0), 1)</f>
        <v>#N/A</v>
      </c>
      <c r="X3529" s="43"/>
      <c r="Y3529" s="43"/>
    </row>
    <row r="3530" spans="8:25" hidden="1" x14ac:dyDescent="0.3">
      <c r="H3530" t="s">
        <v>9440</v>
      </c>
      <c r="I3530" t="s">
        <v>9443</v>
      </c>
      <c r="J3530" t="s">
        <v>9444</v>
      </c>
      <c r="K3530" t="s">
        <v>20583</v>
      </c>
      <c r="L3530">
        <v>3067</v>
      </c>
      <c r="M3530" t="s">
        <v>27</v>
      </c>
      <c r="N3530" t="s">
        <v>9445</v>
      </c>
      <c r="P3530" t="s">
        <v>9446</v>
      </c>
      <c r="Q3530">
        <v>843</v>
      </c>
      <c r="R3530" t="s">
        <v>95</v>
      </c>
      <c r="S3530" t="s">
        <v>95</v>
      </c>
      <c r="T3530" t="str">
        <f>IF(Transcripts[[#This Row],[List?]]="Y", Transcripts[[#This Row],[RefSeq mRNA ID]]&amp;IF(Transcripts[[#This Row],[Preferred?]]="Y", " (Preferred)", ""), "")</f>
        <v>NM_005431.2 (Preferred)</v>
      </c>
      <c r="V3530" s="43" t="s">
        <v>18689</v>
      </c>
      <c r="W3530" s="43" t="e">
        <f t="array" ref="W3530">INDEX(Table6[#Data], MATCH(1, ISNUMBER(SEARCH(Transcripts[[#This Row],[RefSeq mRNA ID]], Table6['#name])), 0), 1)</f>
        <v>#N/A</v>
      </c>
      <c r="X3530" s="43"/>
      <c r="Y3530" s="43"/>
    </row>
    <row r="3531" spans="8:25" hidden="1" x14ac:dyDescent="0.3">
      <c r="H3531" t="s">
        <v>9440</v>
      </c>
      <c r="I3531" t="s">
        <v>9441</v>
      </c>
      <c r="L3531">
        <v>4728</v>
      </c>
      <c r="M3531" t="s">
        <v>193</v>
      </c>
      <c r="N3531" t="s">
        <v>9442</v>
      </c>
      <c r="Q3531">
        <v>0</v>
      </c>
      <c r="R3531" t="s">
        <v>96</v>
      </c>
      <c r="S3531" t="s">
        <v>96</v>
      </c>
      <c r="T3531" t="str">
        <f>IF(Transcripts[[#This Row],[List?]]="Y", Transcripts[[#This Row],[RefSeq mRNA ID]]&amp;IF(Transcripts[[#This Row],[Preferred?]]="Y", " (Preferred)", ""), "")</f>
        <v/>
      </c>
      <c r="V3531" s="43" t="s">
        <v>18689</v>
      </c>
      <c r="W3531" s="43" t="e">
        <f t="array" ref="W3531">INDEX(Table6[#Data], MATCH(1, ISNUMBER(SEARCH(Transcripts[[#This Row],[RefSeq mRNA ID]], Table6['#name])), 0), 1)</f>
        <v>#N/A</v>
      </c>
      <c r="X3531" s="43"/>
      <c r="Y3531" s="43"/>
    </row>
    <row r="3532" spans="8:25" hidden="1" x14ac:dyDescent="0.3">
      <c r="H3532" t="s">
        <v>9447</v>
      </c>
      <c r="I3532" t="s">
        <v>9455</v>
      </c>
      <c r="J3532" t="s">
        <v>9456</v>
      </c>
      <c r="L3532">
        <v>3018</v>
      </c>
      <c r="M3532" t="s">
        <v>27</v>
      </c>
      <c r="N3532" t="s">
        <v>9457</v>
      </c>
      <c r="P3532" t="s">
        <v>9458</v>
      </c>
      <c r="Q3532">
        <v>1041</v>
      </c>
      <c r="R3532" t="s">
        <v>96</v>
      </c>
      <c r="S3532" t="s">
        <v>96</v>
      </c>
      <c r="T3532" t="str">
        <f>IF(Transcripts[[#This Row],[List?]]="Y", Transcripts[[#This Row],[RefSeq mRNA ID]]&amp;IF(Transcripts[[#This Row],[Preferred?]]="Y", " (Preferred)", ""), "")</f>
        <v/>
      </c>
      <c r="V3532" s="43" t="s">
        <v>18690</v>
      </c>
      <c r="W3532" s="43" t="e">
        <f t="array" ref="W3532">INDEX(Table6[#Data], MATCH(1, ISNUMBER(SEARCH(Transcripts[[#This Row],[RefSeq mRNA ID]], Table6['#name])), 0), 1)</f>
        <v>#N/A</v>
      </c>
      <c r="X3532" s="43"/>
      <c r="Y3532" s="43"/>
    </row>
    <row r="3533" spans="8:25" hidden="1" x14ac:dyDescent="0.3">
      <c r="H3533" t="s">
        <v>9447</v>
      </c>
      <c r="I3533" t="s">
        <v>9459</v>
      </c>
      <c r="J3533" t="s">
        <v>9460</v>
      </c>
      <c r="L3533">
        <v>2622</v>
      </c>
      <c r="M3533" t="s">
        <v>27</v>
      </c>
      <c r="N3533" t="s">
        <v>9461</v>
      </c>
      <c r="P3533" t="s">
        <v>9458</v>
      </c>
      <c r="Q3533">
        <v>1041</v>
      </c>
      <c r="R3533" t="s">
        <v>96</v>
      </c>
      <c r="S3533" t="s">
        <v>96</v>
      </c>
      <c r="T3533" t="str">
        <f>IF(Transcripts[[#This Row],[List?]]="Y", Transcripts[[#This Row],[RefSeq mRNA ID]]&amp;IF(Transcripts[[#This Row],[Preferred?]]="Y", " (Preferred)", ""), "")</f>
        <v/>
      </c>
      <c r="V3533" s="43" t="s">
        <v>18690</v>
      </c>
      <c r="W3533" s="43" t="e">
        <f t="array" ref="W3533">INDEX(Table6[#Data], MATCH(1, ISNUMBER(SEARCH(Transcripts[[#This Row],[RefSeq mRNA ID]], Table6['#name])), 0), 1)</f>
        <v>#N/A</v>
      </c>
      <c r="X3533" s="43"/>
      <c r="Y3533" s="43"/>
    </row>
    <row r="3534" spans="8:25" hidden="1" x14ac:dyDescent="0.3">
      <c r="H3534" t="s">
        <v>9447</v>
      </c>
      <c r="I3534" t="s">
        <v>9462</v>
      </c>
      <c r="J3534" t="s">
        <v>9463</v>
      </c>
      <c r="K3534" t="s">
        <v>20585</v>
      </c>
      <c r="L3534">
        <v>2584</v>
      </c>
      <c r="M3534" t="s">
        <v>27</v>
      </c>
      <c r="N3534" t="s">
        <v>9464</v>
      </c>
      <c r="P3534" t="s">
        <v>9458</v>
      </c>
      <c r="Q3534">
        <v>1041</v>
      </c>
      <c r="R3534" t="s">
        <v>95</v>
      </c>
      <c r="S3534" t="s">
        <v>95</v>
      </c>
      <c r="T3534" t="str">
        <f>IF(Transcripts[[#This Row],[List?]]="Y", Transcripts[[#This Row],[RefSeq mRNA ID]]&amp;IF(Transcripts[[#This Row],[Preferred?]]="Y", " (Preferred)", ""), "")</f>
        <v>NM_005432.4 (Preferred)</v>
      </c>
      <c r="V3534" s="43" t="s">
        <v>18690</v>
      </c>
      <c r="W3534" s="43" t="e">
        <f t="array" ref="W3534">INDEX(Table6[#Data], MATCH(1, ISNUMBER(SEARCH(Transcripts[[#This Row],[RefSeq mRNA ID]], Table6['#name])), 0), 1)</f>
        <v>#N/A</v>
      </c>
      <c r="X3534" s="43"/>
      <c r="Y3534" s="43"/>
    </row>
    <row r="3535" spans="8:25" hidden="1" x14ac:dyDescent="0.3">
      <c r="H3535" t="s">
        <v>9447</v>
      </c>
      <c r="I3535" t="s">
        <v>9465</v>
      </c>
      <c r="J3535" t="s">
        <v>9466</v>
      </c>
      <c r="K3535" t="s">
        <v>20052</v>
      </c>
      <c r="L3535">
        <v>2563</v>
      </c>
      <c r="M3535" t="s">
        <v>27</v>
      </c>
      <c r="N3535" t="s">
        <v>9467</v>
      </c>
      <c r="P3535" t="s">
        <v>9458</v>
      </c>
      <c r="Q3535">
        <v>1041</v>
      </c>
      <c r="R3535" t="s">
        <v>96</v>
      </c>
      <c r="S3535" t="s">
        <v>95</v>
      </c>
      <c r="T3535" t="str">
        <f>IF(Transcripts[[#This Row],[List?]]="Y", Transcripts[[#This Row],[RefSeq mRNA ID]]&amp;IF(Transcripts[[#This Row],[Preferred?]]="Y", " (Preferred)", ""), "")</f>
        <v>NM_001100118.1</v>
      </c>
      <c r="V3535" s="43" t="s">
        <v>18690</v>
      </c>
      <c r="W3535" s="43" t="e">
        <f t="array" ref="W3535">INDEX(Table6[#Data], MATCH(1, ISNUMBER(SEARCH(Transcripts[[#This Row],[RefSeq mRNA ID]], Table6['#name])), 0), 1)</f>
        <v>#N/A</v>
      </c>
      <c r="X3535" s="43"/>
      <c r="Y3535" s="43"/>
    </row>
    <row r="3536" spans="8:25" hidden="1" x14ac:dyDescent="0.3">
      <c r="H3536" t="s">
        <v>9447</v>
      </c>
      <c r="I3536" t="s">
        <v>9468</v>
      </c>
      <c r="J3536" t="s">
        <v>9469</v>
      </c>
      <c r="K3536" t="s">
        <v>20050</v>
      </c>
      <c r="L3536">
        <v>2539</v>
      </c>
      <c r="M3536" t="s">
        <v>27</v>
      </c>
      <c r="N3536" t="s">
        <v>9470</v>
      </c>
      <c r="P3536" t="s">
        <v>9458</v>
      </c>
      <c r="Q3536">
        <v>1041</v>
      </c>
      <c r="R3536" t="s">
        <v>96</v>
      </c>
      <c r="S3536" t="s">
        <v>95</v>
      </c>
      <c r="T3536" t="str">
        <f>IF(Transcripts[[#This Row],[List?]]="Y", Transcripts[[#This Row],[RefSeq mRNA ID]]&amp;IF(Transcripts[[#This Row],[Preferred?]]="Y", " (Preferred)", ""), "")</f>
        <v>NM_001100119.1</v>
      </c>
      <c r="V3536" s="43" t="s">
        <v>18690</v>
      </c>
      <c r="W3536" s="43" t="e">
        <f t="array" ref="W3536">INDEX(Table6[#Data], MATCH(1, ISNUMBER(SEARCH(Transcripts[[#This Row],[RefSeq mRNA ID]], Table6['#name])), 0), 1)</f>
        <v>#N/A</v>
      </c>
      <c r="X3536" s="43"/>
      <c r="Y3536" s="43"/>
    </row>
    <row r="3537" spans="8:25" hidden="1" x14ac:dyDescent="0.3">
      <c r="H3537" t="s">
        <v>9447</v>
      </c>
      <c r="I3537" t="s">
        <v>9448</v>
      </c>
      <c r="J3537" t="s">
        <v>9449</v>
      </c>
      <c r="L3537">
        <v>2599</v>
      </c>
      <c r="M3537" t="s">
        <v>187</v>
      </c>
      <c r="N3537" t="s">
        <v>9450</v>
      </c>
      <c r="Q3537">
        <v>453</v>
      </c>
      <c r="R3537" t="s">
        <v>96</v>
      </c>
      <c r="S3537" t="s">
        <v>96</v>
      </c>
      <c r="T3537" t="str">
        <f>IF(Transcripts[[#This Row],[List?]]="Y", Transcripts[[#This Row],[RefSeq mRNA ID]]&amp;IF(Transcripts[[#This Row],[Preferred?]]="Y", " (Preferred)", ""), "")</f>
        <v/>
      </c>
      <c r="V3537" s="43" t="s">
        <v>18690</v>
      </c>
      <c r="W3537" s="43" t="e">
        <f t="array" ref="W3537">INDEX(Table6[#Data], MATCH(1, ISNUMBER(SEARCH(Transcripts[[#This Row],[RefSeq mRNA ID]], Table6['#name])), 0), 1)</f>
        <v>#N/A</v>
      </c>
      <c r="X3537" s="43"/>
      <c r="Y3537" s="43"/>
    </row>
    <row r="3538" spans="8:25" hidden="1" x14ac:dyDescent="0.3">
      <c r="H3538" t="s">
        <v>9447</v>
      </c>
      <c r="I3538" t="s">
        <v>9474</v>
      </c>
      <c r="J3538" t="s">
        <v>9475</v>
      </c>
      <c r="L3538">
        <v>746</v>
      </c>
      <c r="M3538" t="s">
        <v>27</v>
      </c>
      <c r="N3538" t="s">
        <v>9476</v>
      </c>
      <c r="Q3538">
        <v>450</v>
      </c>
      <c r="R3538" t="s">
        <v>96</v>
      </c>
      <c r="S3538" t="s">
        <v>96</v>
      </c>
      <c r="T3538" t="str">
        <f>IF(Transcripts[[#This Row],[List?]]="Y", Transcripts[[#This Row],[RefSeq mRNA ID]]&amp;IF(Transcripts[[#This Row],[Preferred?]]="Y", " (Preferred)", ""), "")</f>
        <v/>
      </c>
      <c r="V3538" s="43" t="s">
        <v>18690</v>
      </c>
      <c r="W3538" s="43" t="e">
        <f t="array" ref="W3538">INDEX(Table6[#Data], MATCH(1, ISNUMBER(SEARCH(Transcripts[[#This Row],[RefSeq mRNA ID]], Table6['#name])), 0), 1)</f>
        <v>#N/A</v>
      </c>
      <c r="X3538" s="43"/>
      <c r="Y3538" s="43"/>
    </row>
    <row r="3539" spans="8:25" hidden="1" x14ac:dyDescent="0.3">
      <c r="H3539" t="s">
        <v>9447</v>
      </c>
      <c r="I3539" t="s">
        <v>9477</v>
      </c>
      <c r="J3539" t="s">
        <v>9478</v>
      </c>
      <c r="L3539">
        <v>575</v>
      </c>
      <c r="M3539" t="s">
        <v>27</v>
      </c>
      <c r="N3539" t="s">
        <v>9479</v>
      </c>
      <c r="Q3539">
        <v>426</v>
      </c>
      <c r="R3539" t="s">
        <v>96</v>
      </c>
      <c r="S3539" t="s">
        <v>96</v>
      </c>
      <c r="T3539" t="str">
        <f>IF(Transcripts[[#This Row],[List?]]="Y", Transcripts[[#This Row],[RefSeq mRNA ID]]&amp;IF(Transcripts[[#This Row],[Preferred?]]="Y", " (Preferred)", ""), "")</f>
        <v/>
      </c>
      <c r="V3539" s="43" t="s">
        <v>18690</v>
      </c>
      <c r="W3539" s="43" t="e">
        <f t="array" ref="W3539">INDEX(Table6[#Data], MATCH(1, ISNUMBER(SEARCH(Transcripts[[#This Row],[RefSeq mRNA ID]], Table6['#name])), 0), 1)</f>
        <v>#N/A</v>
      </c>
      <c r="X3539" s="43"/>
      <c r="Y3539" s="43"/>
    </row>
    <row r="3540" spans="8:25" hidden="1" x14ac:dyDescent="0.3">
      <c r="H3540" t="s">
        <v>9447</v>
      </c>
      <c r="I3540" t="s">
        <v>9471</v>
      </c>
      <c r="J3540" t="s">
        <v>9472</v>
      </c>
      <c r="L3540">
        <v>801</v>
      </c>
      <c r="M3540" t="s">
        <v>27</v>
      </c>
      <c r="N3540" t="s">
        <v>9473</v>
      </c>
      <c r="Q3540">
        <v>338</v>
      </c>
      <c r="R3540" t="s">
        <v>96</v>
      </c>
      <c r="S3540" t="s">
        <v>96</v>
      </c>
      <c r="T3540" t="str">
        <f>IF(Transcripts[[#This Row],[List?]]="Y", Transcripts[[#This Row],[RefSeq mRNA ID]]&amp;IF(Transcripts[[#This Row],[Preferred?]]="Y", " (Preferred)", ""), "")</f>
        <v/>
      </c>
      <c r="V3540" s="43" t="s">
        <v>18690</v>
      </c>
      <c r="W3540" s="43" t="e">
        <f t="array" ref="W3540">INDEX(Table6[#Data], MATCH(1, ISNUMBER(SEARCH(Transcripts[[#This Row],[RefSeq mRNA ID]], Table6['#name])), 0), 1)</f>
        <v>#N/A</v>
      </c>
      <c r="X3540" s="43"/>
      <c r="Y3540" s="43"/>
    </row>
    <row r="3541" spans="8:25" hidden="1" x14ac:dyDescent="0.3">
      <c r="H3541" t="s">
        <v>9447</v>
      </c>
      <c r="I3541" t="s">
        <v>9483</v>
      </c>
      <c r="J3541" t="s">
        <v>9484</v>
      </c>
      <c r="L3541">
        <v>562</v>
      </c>
      <c r="M3541" t="s">
        <v>27</v>
      </c>
      <c r="N3541" t="s">
        <v>9485</v>
      </c>
      <c r="Q3541">
        <v>306</v>
      </c>
      <c r="R3541" t="s">
        <v>96</v>
      </c>
      <c r="S3541" t="s">
        <v>96</v>
      </c>
      <c r="T3541" t="str">
        <f>IF(Transcripts[[#This Row],[List?]]="Y", Transcripts[[#This Row],[RefSeq mRNA ID]]&amp;IF(Transcripts[[#This Row],[Preferred?]]="Y", " (Preferred)", ""), "")</f>
        <v/>
      </c>
      <c r="V3541" s="43" t="s">
        <v>18690</v>
      </c>
      <c r="W3541" s="43" t="e">
        <f t="array" ref="W3541">INDEX(Table6[#Data], MATCH(1, ISNUMBER(SEARCH(Transcripts[[#This Row],[RefSeq mRNA ID]], Table6['#name])), 0), 1)</f>
        <v>#N/A</v>
      </c>
      <c r="X3541" s="43"/>
      <c r="Y3541" s="43"/>
    </row>
    <row r="3542" spans="8:25" hidden="1" x14ac:dyDescent="0.3">
      <c r="H3542" t="s">
        <v>9447</v>
      </c>
      <c r="I3542" t="s">
        <v>9489</v>
      </c>
      <c r="J3542" t="s">
        <v>9490</v>
      </c>
      <c r="L3542">
        <v>535</v>
      </c>
      <c r="M3542" t="s">
        <v>27</v>
      </c>
      <c r="N3542" t="s">
        <v>9491</v>
      </c>
      <c r="Q3542">
        <v>185</v>
      </c>
      <c r="R3542" t="s">
        <v>96</v>
      </c>
      <c r="S3542" t="s">
        <v>96</v>
      </c>
      <c r="T3542" t="str">
        <f>IF(Transcripts[[#This Row],[List?]]="Y", Transcripts[[#This Row],[RefSeq mRNA ID]]&amp;IF(Transcripts[[#This Row],[Preferred?]]="Y", " (Preferred)", ""), "")</f>
        <v/>
      </c>
      <c r="V3542" s="43" t="s">
        <v>18690</v>
      </c>
      <c r="W3542" s="43" t="e">
        <f t="array" ref="W3542">INDEX(Table6[#Data], MATCH(1, ISNUMBER(SEARCH(Transcripts[[#This Row],[RefSeq mRNA ID]], Table6['#name])), 0), 1)</f>
        <v>#N/A</v>
      </c>
      <c r="X3542" s="43"/>
      <c r="Y3542" s="43"/>
    </row>
    <row r="3543" spans="8:25" hidden="1" x14ac:dyDescent="0.3">
      <c r="H3543" t="s">
        <v>9447</v>
      </c>
      <c r="I3543" t="s">
        <v>9486</v>
      </c>
      <c r="J3543" t="s">
        <v>9487</v>
      </c>
      <c r="L3543">
        <v>560</v>
      </c>
      <c r="M3543" t="s">
        <v>27</v>
      </c>
      <c r="N3543" t="s">
        <v>9488</v>
      </c>
      <c r="Q3543">
        <v>143</v>
      </c>
      <c r="R3543" t="s">
        <v>96</v>
      </c>
      <c r="S3543" t="s">
        <v>96</v>
      </c>
      <c r="T3543" t="str">
        <f>IF(Transcripts[[#This Row],[List?]]="Y", Transcripts[[#This Row],[RefSeq mRNA ID]]&amp;IF(Transcripts[[#This Row],[Preferred?]]="Y", " (Preferred)", ""), "")</f>
        <v/>
      </c>
      <c r="V3543" s="43" t="s">
        <v>18690</v>
      </c>
      <c r="W3543" s="43" t="e">
        <f t="array" ref="W3543">INDEX(Table6[#Data], MATCH(1, ISNUMBER(SEARCH(Transcripts[[#This Row],[RefSeq mRNA ID]], Table6['#name])), 0), 1)</f>
        <v>#N/A</v>
      </c>
      <c r="X3543" s="43"/>
      <c r="Y3543" s="43"/>
    </row>
    <row r="3544" spans="8:25" hidden="1" x14ac:dyDescent="0.3">
      <c r="H3544" t="s">
        <v>9447</v>
      </c>
      <c r="I3544" t="s">
        <v>9480</v>
      </c>
      <c r="J3544" t="s">
        <v>9481</v>
      </c>
      <c r="L3544">
        <v>572</v>
      </c>
      <c r="M3544" t="s">
        <v>27</v>
      </c>
      <c r="N3544" t="s">
        <v>9482</v>
      </c>
      <c r="Q3544">
        <v>136</v>
      </c>
      <c r="R3544" t="s">
        <v>96</v>
      </c>
      <c r="S3544" t="s">
        <v>96</v>
      </c>
      <c r="T3544" t="str">
        <f>IF(Transcripts[[#This Row],[List?]]="Y", Transcripts[[#This Row],[RefSeq mRNA ID]]&amp;IF(Transcripts[[#This Row],[Preferred?]]="Y", " (Preferred)", ""), "")</f>
        <v/>
      </c>
      <c r="V3544" s="43" t="s">
        <v>18690</v>
      </c>
      <c r="W3544" s="43" t="e">
        <f t="array" ref="W3544">INDEX(Table6[#Data], MATCH(1, ISNUMBER(SEARCH(Transcripts[[#This Row],[RefSeq mRNA ID]], Table6['#name])), 0), 1)</f>
        <v>#N/A</v>
      </c>
      <c r="X3544" s="43"/>
      <c r="Y3544" s="43"/>
    </row>
    <row r="3545" spans="8:25" hidden="1" x14ac:dyDescent="0.3">
      <c r="H3545" t="s">
        <v>9447</v>
      </c>
      <c r="I3545" t="s">
        <v>9451</v>
      </c>
      <c r="L3545">
        <v>632</v>
      </c>
      <c r="M3545" t="s">
        <v>193</v>
      </c>
      <c r="N3545" t="s">
        <v>9452</v>
      </c>
      <c r="Q3545">
        <v>0</v>
      </c>
      <c r="R3545" t="s">
        <v>96</v>
      </c>
      <c r="S3545" t="s">
        <v>96</v>
      </c>
      <c r="T3545" t="str">
        <f>IF(Transcripts[[#This Row],[List?]]="Y", Transcripts[[#This Row],[RefSeq mRNA ID]]&amp;IF(Transcripts[[#This Row],[Preferred?]]="Y", " (Preferred)", ""), "")</f>
        <v/>
      </c>
      <c r="V3545" s="43" t="s">
        <v>18690</v>
      </c>
      <c r="W3545" s="43" t="e">
        <f t="array" ref="W3545">INDEX(Table6[#Data], MATCH(1, ISNUMBER(SEARCH(Transcripts[[#This Row],[RefSeq mRNA ID]], Table6['#name])), 0), 1)</f>
        <v>#N/A</v>
      </c>
      <c r="X3545" s="43"/>
      <c r="Y3545" s="43"/>
    </row>
    <row r="3546" spans="8:25" hidden="1" x14ac:dyDescent="0.3">
      <c r="H3546" t="s">
        <v>9447</v>
      </c>
      <c r="I3546" t="s">
        <v>9453</v>
      </c>
      <c r="L3546">
        <v>409</v>
      </c>
      <c r="M3546" t="s">
        <v>193</v>
      </c>
      <c r="N3546" t="s">
        <v>9454</v>
      </c>
      <c r="Q3546">
        <v>0</v>
      </c>
      <c r="R3546" t="s">
        <v>96</v>
      </c>
      <c r="S3546" t="s">
        <v>96</v>
      </c>
      <c r="T3546" t="str">
        <f>IF(Transcripts[[#This Row],[List?]]="Y", Transcripts[[#This Row],[RefSeq mRNA ID]]&amp;IF(Transcripts[[#This Row],[Preferred?]]="Y", " (Preferred)", ""), "")</f>
        <v/>
      </c>
      <c r="V3546" s="43" t="s">
        <v>18690</v>
      </c>
      <c r="W3546" s="43" t="e">
        <f t="array" ref="W3546">INDEX(Table6[#Data], MATCH(1, ISNUMBER(SEARCH(Transcripts[[#This Row],[RefSeq mRNA ID]], Table6['#name])), 0), 1)</f>
        <v>#N/A</v>
      </c>
      <c r="X3546" s="43"/>
      <c r="Y3546" s="43"/>
    </row>
    <row r="3547" spans="8:25" hidden="1" x14ac:dyDescent="0.3">
      <c r="H3547" t="s">
        <v>9447</v>
      </c>
      <c r="I3547" t="s">
        <v>9492</v>
      </c>
      <c r="L3547">
        <v>3668</v>
      </c>
      <c r="M3547" t="s">
        <v>210</v>
      </c>
      <c r="N3547" t="s">
        <v>9493</v>
      </c>
      <c r="Q3547">
        <v>0</v>
      </c>
      <c r="R3547" t="s">
        <v>96</v>
      </c>
      <c r="S3547" t="s">
        <v>96</v>
      </c>
      <c r="T3547" t="str">
        <f>IF(Transcripts[[#This Row],[List?]]="Y", Transcripts[[#This Row],[RefSeq mRNA ID]]&amp;IF(Transcripts[[#This Row],[Preferred?]]="Y", " (Preferred)", ""), "")</f>
        <v/>
      </c>
      <c r="V3547" s="43" t="s">
        <v>18690</v>
      </c>
      <c r="W3547" s="43" t="e">
        <f t="array" ref="W3547">INDEX(Table6[#Data], MATCH(1, ISNUMBER(SEARCH(Transcripts[[#This Row],[RefSeq mRNA ID]], Table6['#name])), 0), 1)</f>
        <v>#N/A</v>
      </c>
      <c r="X3547" s="43"/>
      <c r="Y3547" s="43"/>
    </row>
    <row r="3548" spans="8:25" hidden="1" x14ac:dyDescent="0.3">
      <c r="H3548" t="s">
        <v>9447</v>
      </c>
      <c r="I3548" t="s">
        <v>9494</v>
      </c>
      <c r="L3548">
        <v>582</v>
      </c>
      <c r="M3548" t="s">
        <v>210</v>
      </c>
      <c r="N3548" t="s">
        <v>9495</v>
      </c>
      <c r="Q3548">
        <v>0</v>
      </c>
      <c r="R3548" t="s">
        <v>96</v>
      </c>
      <c r="S3548" t="s">
        <v>96</v>
      </c>
      <c r="T3548" t="str">
        <f>IF(Transcripts[[#This Row],[List?]]="Y", Transcripts[[#This Row],[RefSeq mRNA ID]]&amp;IF(Transcripts[[#This Row],[Preferred?]]="Y", " (Preferred)", ""), "")</f>
        <v/>
      </c>
      <c r="V3548" s="43" t="s">
        <v>18690</v>
      </c>
      <c r="W3548" s="43" t="e">
        <f t="array" ref="W3548">INDEX(Table6[#Data], MATCH(1, ISNUMBER(SEARCH(Transcripts[[#This Row],[RefSeq mRNA ID]], Table6['#name])), 0), 1)</f>
        <v>#N/A</v>
      </c>
      <c r="X3548" s="43"/>
      <c r="Y3548" s="43"/>
    </row>
    <row r="3549" spans="8:25" hidden="1" x14ac:dyDescent="0.3">
      <c r="H3549" t="s">
        <v>9447</v>
      </c>
      <c r="I3549" t="s">
        <v>9496</v>
      </c>
      <c r="L3549">
        <v>568</v>
      </c>
      <c r="M3549" t="s">
        <v>210</v>
      </c>
      <c r="N3549" t="s">
        <v>9497</v>
      </c>
      <c r="Q3549">
        <v>0</v>
      </c>
      <c r="R3549" t="s">
        <v>96</v>
      </c>
      <c r="S3549" t="s">
        <v>96</v>
      </c>
      <c r="T3549" t="str">
        <f>IF(Transcripts[[#This Row],[List?]]="Y", Transcripts[[#This Row],[RefSeq mRNA ID]]&amp;IF(Transcripts[[#This Row],[Preferred?]]="Y", " (Preferred)", ""), "")</f>
        <v/>
      </c>
      <c r="V3549" s="43" t="s">
        <v>18690</v>
      </c>
      <c r="W3549" s="43" t="e">
        <f t="array" ref="W3549">INDEX(Table6[#Data], MATCH(1, ISNUMBER(SEARCH(Transcripts[[#This Row],[RefSeq mRNA ID]], Table6['#name])), 0), 1)</f>
        <v>#N/A</v>
      </c>
      <c r="X3549" s="43"/>
      <c r="Y3549" s="43"/>
    </row>
    <row r="3550" spans="8:25" hidden="1" x14ac:dyDescent="0.3">
      <c r="H3550" t="s">
        <v>9447</v>
      </c>
      <c r="I3550" t="s">
        <v>9498</v>
      </c>
      <c r="L3550">
        <v>510</v>
      </c>
      <c r="M3550" t="s">
        <v>210</v>
      </c>
      <c r="N3550" t="s">
        <v>9499</v>
      </c>
      <c r="Q3550">
        <v>0</v>
      </c>
      <c r="R3550" t="s">
        <v>96</v>
      </c>
      <c r="S3550" t="s">
        <v>96</v>
      </c>
      <c r="T3550" t="str">
        <f>IF(Transcripts[[#This Row],[List?]]="Y", Transcripts[[#This Row],[RefSeq mRNA ID]]&amp;IF(Transcripts[[#This Row],[Preferred?]]="Y", " (Preferred)", ""), "")</f>
        <v/>
      </c>
      <c r="V3550" s="43" t="s">
        <v>18690</v>
      </c>
      <c r="W3550" s="43" t="e">
        <f t="array" ref="W3550">INDEX(Table6[#Data], MATCH(1, ISNUMBER(SEARCH(Transcripts[[#This Row],[RefSeq mRNA ID]], Table6['#name])), 0), 1)</f>
        <v>#N/A</v>
      </c>
      <c r="X3550" s="43"/>
      <c r="Y3550" s="43"/>
    </row>
    <row r="3551" spans="8:25" hidden="1" x14ac:dyDescent="0.3">
      <c r="H3551" t="s">
        <v>9500</v>
      </c>
      <c r="I3551" t="s">
        <v>9503</v>
      </c>
      <c r="J3551" t="s">
        <v>9504</v>
      </c>
      <c r="L3551">
        <v>5796</v>
      </c>
      <c r="M3551" t="s">
        <v>27</v>
      </c>
      <c r="N3551" t="s">
        <v>9505</v>
      </c>
      <c r="P3551" t="s">
        <v>9506</v>
      </c>
      <c r="Q3551">
        <v>3147</v>
      </c>
      <c r="R3551" t="s">
        <v>96</v>
      </c>
      <c r="S3551" t="s">
        <v>96</v>
      </c>
      <c r="T3551" t="str">
        <f>IF(Transcripts[[#This Row],[List?]]="Y", Transcripts[[#This Row],[RefSeq mRNA ID]]&amp;IF(Transcripts[[#This Row],[Preferred?]]="Y", " (Preferred)", ""), "")</f>
        <v/>
      </c>
      <c r="V3551" s="43" t="s">
        <v>18691</v>
      </c>
      <c r="W3551" s="43" t="e">
        <f t="array" ref="W3551">INDEX(Table6[#Data], MATCH(1, ISNUMBER(SEARCH(Transcripts[[#This Row],[RefSeq mRNA ID]], Table6['#name])), 0), 1)</f>
        <v>#N/A</v>
      </c>
      <c r="X3551" s="43"/>
      <c r="Y3551" s="43"/>
    </row>
    <row r="3552" spans="8:25" hidden="1" x14ac:dyDescent="0.3">
      <c r="H3552" t="s">
        <v>9500</v>
      </c>
      <c r="I3552" t="s">
        <v>9507</v>
      </c>
      <c r="J3552" t="s">
        <v>9508</v>
      </c>
      <c r="K3552" t="s">
        <v>20053</v>
      </c>
      <c r="L3552">
        <v>5633</v>
      </c>
      <c r="M3552" t="s">
        <v>27</v>
      </c>
      <c r="N3552" t="s">
        <v>9509</v>
      </c>
      <c r="P3552" t="s">
        <v>9506</v>
      </c>
      <c r="Q3552">
        <v>3147</v>
      </c>
      <c r="R3552" t="s">
        <v>95</v>
      </c>
      <c r="S3552" t="s">
        <v>95</v>
      </c>
      <c r="T3552" t="str">
        <f>IF(Transcripts[[#This Row],[List?]]="Y", Transcripts[[#This Row],[RefSeq mRNA ID]]&amp;IF(Transcripts[[#This Row],[Preferred?]]="Y", " (Preferred)", ""), "")</f>
        <v>NM_006526.2 (Preferred)</v>
      </c>
      <c r="V3552" s="43" t="s">
        <v>18691</v>
      </c>
      <c r="W3552" s="43" t="e">
        <f t="array" ref="W3552">INDEX(Table6[#Data], MATCH(1, ISNUMBER(SEARCH(Transcripts[[#This Row],[RefSeq mRNA ID]], Table6['#name])), 0), 1)</f>
        <v>#N/A</v>
      </c>
      <c r="X3552" s="43"/>
      <c r="Y3552" s="43"/>
    </row>
    <row r="3553" spans="8:25" hidden="1" x14ac:dyDescent="0.3">
      <c r="H3553" t="s">
        <v>9500</v>
      </c>
      <c r="I3553" t="s">
        <v>9513</v>
      </c>
      <c r="J3553" t="s">
        <v>9514</v>
      </c>
      <c r="L3553">
        <v>746</v>
      </c>
      <c r="M3553" t="s">
        <v>27</v>
      </c>
      <c r="N3553" t="s">
        <v>9515</v>
      </c>
      <c r="Q3553">
        <v>450</v>
      </c>
      <c r="R3553" t="s">
        <v>96</v>
      </c>
      <c r="S3553" t="s">
        <v>96</v>
      </c>
      <c r="T3553" t="str">
        <f>IF(Transcripts[[#This Row],[List?]]="Y", Transcripts[[#This Row],[RefSeq mRNA ID]]&amp;IF(Transcripts[[#This Row],[Preferred?]]="Y", " (Preferred)", ""), "")</f>
        <v/>
      </c>
      <c r="V3553" s="43" t="s">
        <v>18691</v>
      </c>
      <c r="W3553" s="43" t="e">
        <f t="array" ref="W3553">INDEX(Table6[#Data], MATCH(1, ISNUMBER(SEARCH(Transcripts[[#This Row],[RefSeq mRNA ID]], Table6['#name])), 0), 1)</f>
        <v>#N/A</v>
      </c>
      <c r="X3553" s="43"/>
      <c r="Y3553" s="43"/>
    </row>
    <row r="3554" spans="8:25" hidden="1" x14ac:dyDescent="0.3">
      <c r="H3554" t="s">
        <v>9500</v>
      </c>
      <c r="I3554" t="s">
        <v>9510</v>
      </c>
      <c r="J3554" t="s">
        <v>9511</v>
      </c>
      <c r="L3554">
        <v>779</v>
      </c>
      <c r="M3554" t="s">
        <v>27</v>
      </c>
      <c r="N3554" t="s">
        <v>9512</v>
      </c>
      <c r="Q3554">
        <v>285</v>
      </c>
      <c r="R3554" t="s">
        <v>96</v>
      </c>
      <c r="S3554" t="s">
        <v>96</v>
      </c>
      <c r="T3554" t="str">
        <f>IF(Transcripts[[#This Row],[List?]]="Y", Transcripts[[#This Row],[RefSeq mRNA ID]]&amp;IF(Transcripts[[#This Row],[Preferred?]]="Y", " (Preferred)", ""), "")</f>
        <v/>
      </c>
      <c r="V3554" s="43" t="s">
        <v>18691</v>
      </c>
      <c r="W3554" s="43" t="e">
        <f t="array" ref="W3554">INDEX(Table6[#Data], MATCH(1, ISNUMBER(SEARCH(Transcripts[[#This Row],[RefSeq mRNA ID]], Table6['#name])), 0), 1)</f>
        <v>#N/A</v>
      </c>
      <c r="X3554" s="43"/>
      <c r="Y3554" s="43"/>
    </row>
    <row r="3555" spans="8:25" hidden="1" x14ac:dyDescent="0.3">
      <c r="H3555" t="s">
        <v>9500</v>
      </c>
      <c r="I3555" t="s">
        <v>9501</v>
      </c>
      <c r="L3555">
        <v>568</v>
      </c>
      <c r="M3555" t="s">
        <v>193</v>
      </c>
      <c r="N3555" t="s">
        <v>9502</v>
      </c>
      <c r="Q3555">
        <v>0</v>
      </c>
      <c r="R3555" t="s">
        <v>96</v>
      </c>
      <c r="S3555" t="s">
        <v>96</v>
      </c>
      <c r="T3555" t="str">
        <f>IF(Transcripts[[#This Row],[List?]]="Y", Transcripts[[#This Row],[RefSeq mRNA ID]]&amp;IF(Transcripts[[#This Row],[Preferred?]]="Y", " (Preferred)", ""), "")</f>
        <v/>
      </c>
      <c r="V3555" s="43" t="s">
        <v>18691</v>
      </c>
      <c r="W3555" s="43" t="e">
        <f t="array" ref="W3555">INDEX(Table6[#Data], MATCH(1, ISNUMBER(SEARCH(Transcripts[[#This Row],[RefSeq mRNA ID]], Table6['#name])), 0), 1)</f>
        <v>#N/A</v>
      </c>
      <c r="X3555" s="43"/>
      <c r="Y3555" s="43"/>
    </row>
    <row r="3556" spans="8:25" hidden="1" x14ac:dyDescent="0.3">
      <c r="H3556" t="s">
        <v>9516</v>
      </c>
      <c r="I3556" t="s">
        <v>9519</v>
      </c>
      <c r="J3556" t="s">
        <v>9520</v>
      </c>
      <c r="K3556" t="s">
        <v>20054</v>
      </c>
      <c r="L3556">
        <v>1491</v>
      </c>
      <c r="M3556" t="s">
        <v>27</v>
      </c>
      <c r="N3556" t="s">
        <v>9521</v>
      </c>
      <c r="P3556" t="s">
        <v>9522</v>
      </c>
      <c r="Q3556">
        <v>1449</v>
      </c>
      <c r="R3556" t="s">
        <v>95</v>
      </c>
      <c r="S3556" t="s">
        <v>95</v>
      </c>
      <c r="T3556" t="str">
        <f>IF(Transcripts[[#This Row],[List?]]="Y", Transcripts[[#This Row],[RefSeq mRNA ID]]&amp;IF(Transcripts[[#This Row],[Preferred?]]="Y", " (Preferred)", ""), "")</f>
        <v>NM_005089.3 (Preferred)</v>
      </c>
      <c r="V3556" s="43" t="s">
        <v>18692</v>
      </c>
      <c r="W3556" s="43" t="e">
        <f t="array" ref="W3556">INDEX(Table6[#Data], MATCH(1, ISNUMBER(SEARCH(Transcripts[[#This Row],[RefSeq mRNA ID]], Table6['#name])), 0), 1)</f>
        <v>#N/A</v>
      </c>
      <c r="X3556" s="43"/>
      <c r="Y3556" s="43"/>
    </row>
    <row r="3557" spans="8:25" hidden="1" x14ac:dyDescent="0.3">
      <c r="H3557" t="s">
        <v>9516</v>
      </c>
      <c r="I3557" t="s">
        <v>9523</v>
      </c>
      <c r="J3557" t="s">
        <v>9524</v>
      </c>
      <c r="L3557">
        <v>744</v>
      </c>
      <c r="M3557" t="s">
        <v>27</v>
      </c>
      <c r="N3557" t="s">
        <v>9525</v>
      </c>
      <c r="Q3557">
        <v>444</v>
      </c>
      <c r="R3557" t="s">
        <v>96</v>
      </c>
      <c r="S3557" t="s">
        <v>96</v>
      </c>
      <c r="T3557" t="str">
        <f>IF(Transcripts[[#This Row],[List?]]="Y", Transcripts[[#This Row],[RefSeq mRNA ID]]&amp;IF(Transcripts[[#This Row],[Preferred?]]="Y", " (Preferred)", ""), "")</f>
        <v/>
      </c>
      <c r="V3557" s="43" t="s">
        <v>18692</v>
      </c>
      <c r="W3557" s="43" t="e">
        <f t="array" ref="W3557">INDEX(Table6[#Data], MATCH(1, ISNUMBER(SEARCH(Transcripts[[#This Row],[RefSeq mRNA ID]], Table6['#name])), 0), 1)</f>
        <v>#N/A</v>
      </c>
      <c r="X3557" s="43"/>
      <c r="Y3557" s="43"/>
    </row>
    <row r="3558" spans="8:25" hidden="1" x14ac:dyDescent="0.3">
      <c r="H3558" t="s">
        <v>9516</v>
      </c>
      <c r="I3558" t="s">
        <v>9517</v>
      </c>
      <c r="L3558">
        <v>365</v>
      </c>
      <c r="M3558" t="s">
        <v>193</v>
      </c>
      <c r="N3558" t="s">
        <v>9518</v>
      </c>
      <c r="P3558" t="s">
        <v>98</v>
      </c>
      <c r="Q3558">
        <v>0</v>
      </c>
      <c r="R3558" t="s">
        <v>96</v>
      </c>
      <c r="S3558" t="s">
        <v>96</v>
      </c>
      <c r="T3558" t="str">
        <f>IF(Transcripts[[#This Row],[List?]]="Y", Transcripts[[#This Row],[RefSeq mRNA ID]]&amp;IF(Transcripts[[#This Row],[Preferred?]]="Y", " (Preferred)", ""), "")</f>
        <v/>
      </c>
      <c r="V3558" s="43" t="s">
        <v>18692</v>
      </c>
      <c r="W3558" s="43" t="e">
        <f t="array" ref="W3558">INDEX(Table6[#Data], MATCH(1, ISNUMBER(SEARCH(Transcripts[[#This Row],[RefSeq mRNA ID]], Table6['#name])), 0), 1)</f>
        <v>#N/A</v>
      </c>
      <c r="X3558" s="43"/>
      <c r="Y3558" s="43"/>
    </row>
    <row r="3559" spans="8:25" x14ac:dyDescent="0.3">
      <c r="X3559" s="43"/>
      <c r="Y3559" s="43"/>
    </row>
    <row r="3560" spans="8:25" x14ac:dyDescent="0.3">
      <c r="X3560" s="43"/>
      <c r="Y3560" s="43"/>
    </row>
    <row r="3561" spans="8:25" x14ac:dyDescent="0.3">
      <c r="X3561" s="43"/>
      <c r="Y3561" s="43"/>
    </row>
    <row r="3562" spans="8:25" x14ac:dyDescent="0.3">
      <c r="X3562" s="43"/>
      <c r="Y3562" s="43"/>
    </row>
    <row r="3563" spans="8:25" x14ac:dyDescent="0.3">
      <c r="X3563" s="43"/>
      <c r="Y3563" s="43"/>
    </row>
    <row r="3564" spans="8:25" x14ac:dyDescent="0.3">
      <c r="X3564" s="43"/>
      <c r="Y3564" s="43"/>
    </row>
    <row r="3565" spans="8:25" x14ac:dyDescent="0.3">
      <c r="X3565" s="43"/>
      <c r="Y3565" s="43"/>
    </row>
    <row r="3566" spans="8:25" x14ac:dyDescent="0.3">
      <c r="X3566" s="43"/>
      <c r="Y3566" s="43"/>
    </row>
    <row r="3567" spans="8:25" x14ac:dyDescent="0.3">
      <c r="X3567" s="43"/>
      <c r="Y3567" s="43"/>
    </row>
    <row r="3568" spans="8:25" x14ac:dyDescent="0.3">
      <c r="X3568" s="43"/>
      <c r="Y3568" s="43"/>
    </row>
    <row r="3569" spans="24:25" x14ac:dyDescent="0.3">
      <c r="X3569" s="43"/>
      <c r="Y3569" s="43"/>
    </row>
    <row r="3570" spans="24:25" x14ac:dyDescent="0.3">
      <c r="X3570" s="43"/>
      <c r="Y3570" s="43"/>
    </row>
    <row r="3571" spans="24:25" x14ac:dyDescent="0.3">
      <c r="X3571" s="43"/>
      <c r="Y3571" s="43"/>
    </row>
    <row r="3572" spans="24:25" x14ac:dyDescent="0.3">
      <c r="X3572" s="43"/>
      <c r="Y3572" s="43"/>
    </row>
    <row r="3573" spans="24:25" x14ac:dyDescent="0.3">
      <c r="X3573" s="43"/>
      <c r="Y3573" s="43"/>
    </row>
    <row r="3574" spans="24:25" x14ac:dyDescent="0.3">
      <c r="X3574" s="43"/>
      <c r="Y3574" s="43"/>
    </row>
    <row r="3575" spans="24:25" x14ac:dyDescent="0.3">
      <c r="X3575" s="43"/>
      <c r="Y3575" s="43"/>
    </row>
    <row r="3576" spans="24:25" x14ac:dyDescent="0.3">
      <c r="X3576" s="43"/>
      <c r="Y3576" s="43"/>
    </row>
    <row r="3577" spans="24:25" x14ac:dyDescent="0.3">
      <c r="X3577" s="43"/>
      <c r="Y3577" s="43"/>
    </row>
    <row r="3578" spans="24:25" x14ac:dyDescent="0.3">
      <c r="X3578" s="43"/>
      <c r="Y3578" s="43"/>
    </row>
    <row r="3579" spans="24:25" x14ac:dyDescent="0.3">
      <c r="X3579" s="43"/>
      <c r="Y3579" s="43"/>
    </row>
    <row r="3580" spans="24:25" x14ac:dyDescent="0.3">
      <c r="X3580" s="43"/>
      <c r="Y3580" s="43"/>
    </row>
    <row r="3581" spans="24:25" x14ac:dyDescent="0.3">
      <c r="X3581" s="43"/>
      <c r="Y3581" s="43"/>
    </row>
    <row r="3582" spans="24:25" x14ac:dyDescent="0.3">
      <c r="X3582" s="43"/>
      <c r="Y3582" s="43"/>
    </row>
    <row r="3583" spans="24:25" x14ac:dyDescent="0.3">
      <c r="X3583" s="43"/>
      <c r="Y3583" s="43"/>
    </row>
    <row r="3584" spans="24:25" x14ac:dyDescent="0.3">
      <c r="X3584" s="43"/>
      <c r="Y3584" s="43"/>
    </row>
    <row r="3585" spans="24:25" x14ac:dyDescent="0.3">
      <c r="X3585" s="43"/>
      <c r="Y3585" s="43"/>
    </row>
    <row r="3586" spans="24:25" x14ac:dyDescent="0.3">
      <c r="X3586" s="43"/>
      <c r="Y3586" s="43"/>
    </row>
    <row r="3587" spans="24:25" x14ac:dyDescent="0.3">
      <c r="X3587" s="43"/>
      <c r="Y3587" s="43"/>
    </row>
    <row r="3588" spans="24:25" x14ac:dyDescent="0.3">
      <c r="X3588" s="43"/>
      <c r="Y3588" s="43"/>
    </row>
    <row r="3589" spans="24:25" x14ac:dyDescent="0.3">
      <c r="X3589" s="43"/>
      <c r="Y3589" s="43"/>
    </row>
    <row r="3590" spans="24:25" x14ac:dyDescent="0.3">
      <c r="X3590" s="43"/>
      <c r="Y3590" s="43"/>
    </row>
    <row r="3591" spans="24:25" x14ac:dyDescent="0.3">
      <c r="X3591" s="43"/>
      <c r="Y3591" s="43"/>
    </row>
    <row r="3592" spans="24:25" x14ac:dyDescent="0.3">
      <c r="X3592" s="43"/>
      <c r="Y3592" s="43"/>
    </row>
    <row r="3593" spans="24:25" x14ac:dyDescent="0.3">
      <c r="X3593" s="43"/>
      <c r="Y3593" s="43"/>
    </row>
    <row r="3594" spans="24:25" x14ac:dyDescent="0.3">
      <c r="X3594" s="43"/>
      <c r="Y3594" s="43"/>
    </row>
    <row r="3595" spans="24:25" x14ac:dyDescent="0.3">
      <c r="X3595" s="43"/>
      <c r="Y3595" s="43"/>
    </row>
    <row r="3596" spans="24:25" x14ac:dyDescent="0.3">
      <c r="X3596" s="43"/>
      <c r="Y3596" s="43"/>
    </row>
    <row r="3597" spans="24:25" x14ac:dyDescent="0.3">
      <c r="X3597" s="43"/>
      <c r="Y3597" s="43"/>
    </row>
    <row r="3598" spans="24:25" x14ac:dyDescent="0.3">
      <c r="X3598" s="43"/>
      <c r="Y3598" s="43"/>
    </row>
    <row r="3599" spans="24:25" x14ac:dyDescent="0.3">
      <c r="X3599" s="43"/>
      <c r="Y3599" s="43"/>
    </row>
    <row r="3600" spans="24:25" x14ac:dyDescent="0.3">
      <c r="X3600" s="43"/>
      <c r="Y3600" s="43"/>
    </row>
    <row r="3601" spans="24:25" x14ac:dyDescent="0.3">
      <c r="X3601" s="43"/>
      <c r="Y3601" s="43"/>
    </row>
    <row r="3602" spans="24:25" x14ac:dyDescent="0.3">
      <c r="X3602" s="43"/>
      <c r="Y3602" s="43"/>
    </row>
    <row r="3603" spans="24:25" x14ac:dyDescent="0.3">
      <c r="X3603" s="43"/>
      <c r="Y3603" s="43"/>
    </row>
    <row r="3604" spans="24:25" x14ac:dyDescent="0.3">
      <c r="X3604" s="43"/>
      <c r="Y3604" s="43"/>
    </row>
    <row r="3605" spans="24:25" x14ac:dyDescent="0.3">
      <c r="X3605" s="43"/>
      <c r="Y3605" s="43"/>
    </row>
    <row r="3606" spans="24:25" x14ac:dyDescent="0.3">
      <c r="X3606" s="43"/>
      <c r="Y3606" s="43"/>
    </row>
    <row r="3607" spans="24:25" x14ac:dyDescent="0.3">
      <c r="X3607" s="43"/>
      <c r="Y3607" s="43"/>
    </row>
    <row r="3608" spans="24:25" x14ac:dyDescent="0.3">
      <c r="X3608" s="43"/>
      <c r="Y3608" s="43"/>
    </row>
    <row r="3609" spans="24:25" x14ac:dyDescent="0.3">
      <c r="X3609" s="43"/>
      <c r="Y3609" s="43"/>
    </row>
    <row r="3610" spans="24:25" x14ac:dyDescent="0.3">
      <c r="X3610" s="43"/>
      <c r="Y3610" s="43"/>
    </row>
    <row r="3611" spans="24:25" x14ac:dyDescent="0.3">
      <c r="X3611" s="43"/>
      <c r="Y3611" s="43"/>
    </row>
    <row r="3612" spans="24:25" x14ac:dyDescent="0.3">
      <c r="X3612" s="43"/>
      <c r="Y3612" s="43"/>
    </row>
    <row r="3613" spans="24:25" x14ac:dyDescent="0.3">
      <c r="X3613" s="43"/>
      <c r="Y3613" s="43"/>
    </row>
    <row r="3614" spans="24:25" x14ac:dyDescent="0.3">
      <c r="X3614" s="43"/>
      <c r="Y3614" s="43"/>
    </row>
    <row r="3615" spans="24:25" x14ac:dyDescent="0.3">
      <c r="X3615" s="43"/>
      <c r="Y3615" s="43"/>
    </row>
    <row r="3616" spans="24:25" x14ac:dyDescent="0.3">
      <c r="X3616" s="43"/>
      <c r="Y3616" s="43"/>
    </row>
    <row r="3617" spans="24:25" x14ac:dyDescent="0.3">
      <c r="X3617" s="43"/>
      <c r="Y3617" s="43"/>
    </row>
    <row r="3618" spans="24:25" x14ac:dyDescent="0.3">
      <c r="X3618" s="43"/>
      <c r="Y3618" s="43"/>
    </row>
    <row r="3619" spans="24:25" x14ac:dyDescent="0.3">
      <c r="X3619" s="43"/>
      <c r="Y3619" s="43"/>
    </row>
    <row r="3620" spans="24:25" x14ac:dyDescent="0.3">
      <c r="X3620" s="43"/>
      <c r="Y3620" s="43"/>
    </row>
    <row r="3621" spans="24:25" x14ac:dyDescent="0.3">
      <c r="X3621" s="43"/>
      <c r="Y3621" s="43"/>
    </row>
    <row r="3622" spans="24:25" x14ac:dyDescent="0.3">
      <c r="X3622" s="43"/>
      <c r="Y3622" s="43"/>
    </row>
    <row r="3623" spans="24:25" x14ac:dyDescent="0.3">
      <c r="X3623" s="43"/>
      <c r="Y3623" s="43"/>
    </row>
    <row r="3624" spans="24:25" x14ac:dyDescent="0.3">
      <c r="X3624" s="43"/>
      <c r="Y3624" s="43"/>
    </row>
    <row r="3625" spans="24:25" x14ac:dyDescent="0.3">
      <c r="X3625" s="43"/>
      <c r="Y3625" s="43"/>
    </row>
    <row r="3626" spans="24:25" x14ac:dyDescent="0.3">
      <c r="X3626" s="43"/>
      <c r="Y3626" s="43"/>
    </row>
    <row r="3627" spans="24:25" x14ac:dyDescent="0.3">
      <c r="X3627" s="43"/>
      <c r="Y3627" s="43"/>
    </row>
    <row r="3628" spans="24:25" x14ac:dyDescent="0.3">
      <c r="X3628" s="43"/>
      <c r="Y3628" s="43"/>
    </row>
    <row r="3629" spans="24:25" x14ac:dyDescent="0.3">
      <c r="X3629" s="43"/>
      <c r="Y3629" s="43"/>
    </row>
    <row r="3630" spans="24:25" x14ac:dyDescent="0.3">
      <c r="X3630" s="43"/>
      <c r="Y3630" s="43"/>
    </row>
    <row r="3631" spans="24:25" x14ac:dyDescent="0.3">
      <c r="X3631" s="43"/>
      <c r="Y3631" s="43"/>
    </row>
    <row r="3632" spans="24:25" x14ac:dyDescent="0.3">
      <c r="X3632" s="43"/>
      <c r="Y3632" s="43"/>
    </row>
    <row r="3633" spans="24:25" x14ac:dyDescent="0.3">
      <c r="X3633" s="43"/>
      <c r="Y3633" s="43"/>
    </row>
    <row r="3634" spans="24:25" x14ac:dyDescent="0.3">
      <c r="X3634" s="43"/>
      <c r="Y3634" s="43"/>
    </row>
    <row r="3635" spans="24:25" x14ac:dyDescent="0.3">
      <c r="X3635" s="43"/>
      <c r="Y3635" s="43"/>
    </row>
    <row r="3636" spans="24:25" x14ac:dyDescent="0.3">
      <c r="X3636" s="43"/>
      <c r="Y3636" s="43"/>
    </row>
    <row r="3637" spans="24:25" x14ac:dyDescent="0.3">
      <c r="X3637" s="43"/>
      <c r="Y3637" s="43"/>
    </row>
    <row r="3638" spans="24:25" x14ac:dyDescent="0.3">
      <c r="X3638" s="43"/>
    </row>
    <row r="3639" spans="24:25" x14ac:dyDescent="0.3">
      <c r="X3639" s="43"/>
    </row>
    <row r="3640" spans="24:25" x14ac:dyDescent="0.3">
      <c r="X3640" s="43"/>
    </row>
    <row r="3641" spans="24:25" x14ac:dyDescent="0.3">
      <c r="X3641" s="43"/>
    </row>
    <row r="3642" spans="24:25" x14ac:dyDescent="0.3">
      <c r="X3642" s="43"/>
    </row>
    <row r="3643" spans="24:25" x14ac:dyDescent="0.3">
      <c r="X3643" s="43"/>
    </row>
    <row r="3644" spans="24:25" x14ac:dyDescent="0.3">
      <c r="X3644" s="43"/>
    </row>
    <row r="3645" spans="24:25" x14ac:dyDescent="0.3">
      <c r="X3645" s="43"/>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4</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2024-12-17T14:46:58Z</dcterms:modified>
</cp:coreProperties>
</file>